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H:\Robin\RAPPORTERING MED RA\2026\T1\Tabeller og figurer\"/>
    </mc:Choice>
  </mc:AlternateContent>
  <xr:revisionPtr revIDLastSave="0" documentId="13_ncr:1_{7CC98C0C-29D3-4F04-A174-C87EF2100E56}" xr6:coauthVersionLast="36" xr6:coauthVersionMax="36" xr10:uidLastSave="{00000000-0000-0000-0000-000000000000}"/>
  <bookViews>
    <workbookView xWindow="0" yWindow="0" windowWidth="7200" windowHeight="0" tabRatio="927" xr2:uid="{00000000-000D-0000-FFFF-FFFF00000000}"/>
  </bookViews>
  <sheets>
    <sheet name="Tildelingsbrev" sheetId="16" r:id="rId1"/>
    <sheet name="Anmeldt - type lovbrudd" sheetId="2" r:id="rId2"/>
    <sheet name="Påtale - påtaleavgj. saker" sheetId="6" r:id="rId3"/>
    <sheet name="Påtale - oppklaringsprosent" sheetId="5" r:id="rId4"/>
    <sheet name="Påtale - sakstid alle saker" sheetId="4" r:id="rId5"/>
    <sheet name="Påtale - sakstid oppkl saker" sheetId="3" r:id="rId6"/>
    <sheet name="Tilrettelagte avhør" sheetId="7" r:id="rId7"/>
    <sheet name="IPA 3 og 12 - i alt" sheetId="31" r:id="rId8"/>
    <sheet name="IPA 3 og 12 - U18" sheetId="12" r:id="rId9"/>
    <sheet name="Anmeldt - U18" sheetId="13" r:id="rId10"/>
    <sheet name="Påtaleavgjort - U18" sheetId="11" r:id="rId11"/>
    <sheet name="Arrestforhold - U18" sheetId="15" r:id="rId12"/>
    <sheet name="Inndragning og sikring av verdi" sheetId="14" r:id="rId13"/>
    <sheet name="Hatkriminalitet" sheetId="46" r:id="rId14"/>
    <sheet name="Hele landet" sheetId="32" r:id="rId15"/>
    <sheet name="Oslo PD" sheetId="33" r:id="rId16"/>
    <sheet name="Øst PD" sheetId="34" r:id="rId17"/>
    <sheet name="Innlandet PD" sheetId="35" r:id="rId18"/>
    <sheet name="Sør-Øst PD" sheetId="36" r:id="rId19"/>
    <sheet name="Agder PD" sheetId="37" r:id="rId20"/>
    <sheet name="Sør-Vest PD" sheetId="38" r:id="rId21"/>
    <sheet name="Vest PD" sheetId="39" r:id="rId22"/>
    <sheet name="Møre og Romsdal PD" sheetId="40" r:id="rId23"/>
    <sheet name="Trøndelag PD" sheetId="41" r:id="rId24"/>
    <sheet name="Nordland PD" sheetId="42" r:id="rId25"/>
    <sheet name="Troms PD" sheetId="43" r:id="rId26"/>
    <sheet name="Finnmark PD" sheetId="44" r:id="rId27"/>
    <sheet name="DATAGRUNNLAG JD" sheetId="45" r:id="rId28"/>
  </sheets>
  <externalReferences>
    <externalReference r:id="rId29"/>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 i="46" l="1"/>
  <c r="K10" i="46"/>
  <c r="J4" i="46"/>
  <c r="K4" i="46"/>
  <c r="K9" i="46"/>
  <c r="J9" i="46"/>
  <c r="J5" i="46"/>
  <c r="K5" i="46"/>
  <c r="J6" i="46"/>
  <c r="K6" i="46"/>
  <c r="J7" i="46"/>
  <c r="K7" i="46"/>
  <c r="J8" i="46"/>
  <c r="K8" i="46"/>
  <c r="K43" i="11" l="1"/>
  <c r="J43" i="11"/>
  <c r="I36" i="13" l="1"/>
  <c r="H36" i="13"/>
  <c r="G36" i="13"/>
  <c r="F36" i="13"/>
  <c r="E36" i="13"/>
  <c r="D36" i="13"/>
  <c r="C36" i="13"/>
  <c r="B36" i="13"/>
  <c r="I35" i="13"/>
  <c r="H35" i="13"/>
  <c r="G35" i="13"/>
  <c r="F35" i="13"/>
  <c r="E35" i="13"/>
  <c r="D35" i="13"/>
  <c r="C35" i="13"/>
  <c r="B35" i="13"/>
  <c r="I34" i="13"/>
  <c r="H34" i="13"/>
  <c r="G34" i="13"/>
  <c r="F34" i="13"/>
  <c r="E34" i="13"/>
  <c r="D34" i="13"/>
  <c r="C34" i="13"/>
  <c r="B34" i="13"/>
  <c r="I33" i="13"/>
  <c r="H33" i="13"/>
  <c r="G33" i="13"/>
  <c r="F33" i="13"/>
  <c r="E33" i="13"/>
  <c r="D33" i="13"/>
  <c r="C33" i="13"/>
  <c r="B33" i="13"/>
  <c r="H32" i="13"/>
  <c r="G32" i="13"/>
  <c r="F32" i="13"/>
  <c r="E32" i="13"/>
  <c r="D32" i="13"/>
  <c r="C32" i="13"/>
  <c r="B32" i="13"/>
  <c r="I32" i="13"/>
  <c r="I7" i="11" l="1"/>
  <c r="H7" i="11"/>
  <c r="G7" i="11"/>
  <c r="F7" i="11"/>
  <c r="E7" i="11"/>
  <c r="D7" i="11"/>
  <c r="C7" i="11"/>
  <c r="B7" i="11"/>
  <c r="I17" i="11"/>
  <c r="H17" i="11"/>
  <c r="G17" i="11"/>
  <c r="F17" i="11"/>
  <c r="E17" i="11"/>
  <c r="D17" i="11"/>
  <c r="C17" i="11"/>
  <c r="B17" i="11"/>
  <c r="C12" i="11"/>
  <c r="D12" i="11"/>
  <c r="E12" i="11"/>
  <c r="F12" i="11"/>
  <c r="G12" i="11"/>
  <c r="H12" i="11"/>
  <c r="I12" i="11"/>
  <c r="B12" i="11"/>
  <c r="I31" i="13" l="1"/>
  <c r="H31" i="13"/>
  <c r="G31" i="13"/>
  <c r="F31" i="13"/>
  <c r="E31" i="13"/>
  <c r="D31" i="13"/>
  <c r="C31" i="13"/>
  <c r="B31" i="13"/>
  <c r="I30" i="13"/>
  <c r="H30" i="13"/>
  <c r="G30" i="13"/>
  <c r="F30" i="13"/>
  <c r="E30" i="13"/>
  <c r="D30" i="13"/>
  <c r="C30" i="13"/>
  <c r="B30" i="13"/>
  <c r="I29" i="13"/>
  <c r="H29" i="13"/>
  <c r="G29" i="13"/>
  <c r="F29" i="13"/>
  <c r="E29" i="13"/>
  <c r="D29" i="13"/>
  <c r="C29" i="13"/>
  <c r="B29" i="13"/>
  <c r="I28" i="13"/>
  <c r="H28" i="13"/>
  <c r="G28" i="13"/>
  <c r="F28" i="13"/>
  <c r="E28" i="13"/>
  <c r="D28" i="13"/>
  <c r="C28" i="13"/>
  <c r="B28" i="13"/>
  <c r="I27" i="13"/>
  <c r="H27" i="13"/>
  <c r="G27" i="13"/>
  <c r="F27" i="13"/>
  <c r="E27" i="13"/>
  <c r="D27" i="13"/>
  <c r="C27" i="13"/>
  <c r="B27" i="13"/>
  <c r="K16" i="14" l="1"/>
  <c r="K15" i="14"/>
  <c r="K14" i="14"/>
  <c r="K13" i="14"/>
  <c r="C7" i="14"/>
  <c r="D7" i="14"/>
  <c r="E7" i="14"/>
  <c r="F7" i="14"/>
  <c r="G7" i="14"/>
  <c r="H7" i="14"/>
  <c r="I7" i="14"/>
  <c r="K7" i="14" s="1"/>
  <c r="C8" i="14"/>
  <c r="D8" i="14"/>
  <c r="E8" i="14"/>
  <c r="F8" i="14"/>
  <c r="G8" i="14"/>
  <c r="H8" i="14"/>
  <c r="I8" i="14"/>
  <c r="K8" i="14" s="1"/>
  <c r="B8" i="14"/>
  <c r="B7" i="14"/>
  <c r="K6" i="14"/>
  <c r="K4" i="14"/>
  <c r="K5" i="14"/>
  <c r="K3" i="14"/>
  <c r="K3" i="5" l="1"/>
  <c r="J16" i="14" l="1"/>
  <c r="J15" i="14"/>
  <c r="J14" i="14"/>
  <c r="J13" i="14"/>
  <c r="J8" i="14"/>
  <c r="J7" i="14"/>
  <c r="J6" i="14"/>
  <c r="J5" i="14"/>
  <c r="J4" i="14"/>
  <c r="J3" i="14"/>
  <c r="K36" i="13"/>
  <c r="K35" i="13"/>
  <c r="K34" i="13"/>
  <c r="K33" i="13"/>
  <c r="K31" i="13"/>
  <c r="K30" i="13"/>
  <c r="K29" i="13"/>
  <c r="K28" i="13"/>
  <c r="K26" i="13"/>
  <c r="K25" i="13"/>
  <c r="K24" i="13"/>
  <c r="K23" i="13"/>
  <c r="K22" i="13"/>
  <c r="K21" i="13"/>
  <c r="K20" i="13"/>
  <c r="K19" i="13"/>
  <c r="K18" i="13"/>
  <c r="K17" i="13"/>
  <c r="K17" i="11"/>
  <c r="K16" i="11"/>
  <c r="K15" i="11"/>
  <c r="K14" i="11"/>
  <c r="K13" i="11"/>
  <c r="K12" i="11"/>
  <c r="K11" i="11"/>
  <c r="K10" i="11"/>
  <c r="K9" i="11"/>
  <c r="K8" i="11"/>
  <c r="K7" i="11"/>
  <c r="K6" i="11"/>
  <c r="K5" i="11"/>
  <c r="K4" i="11"/>
  <c r="K3" i="11"/>
  <c r="K36" i="11"/>
  <c r="K35" i="11"/>
  <c r="K34" i="11"/>
  <c r="K33" i="11"/>
  <c r="K31" i="11"/>
  <c r="K30" i="11"/>
  <c r="K29" i="11"/>
  <c r="K28" i="11"/>
  <c r="K26" i="11"/>
  <c r="K25" i="11"/>
  <c r="K24" i="11"/>
  <c r="K23" i="11"/>
  <c r="B27" i="11"/>
  <c r="B32" i="11"/>
  <c r="B37" i="11"/>
  <c r="H21" i="12"/>
  <c r="H20" i="12"/>
  <c r="H19" i="12"/>
  <c r="H18" i="12"/>
  <c r="H17" i="12"/>
  <c r="H12" i="12"/>
  <c r="H11" i="12"/>
  <c r="H10" i="12"/>
  <c r="H9" i="12"/>
  <c r="H8" i="12"/>
  <c r="H7" i="12"/>
  <c r="H6" i="12"/>
  <c r="H5" i="12"/>
  <c r="H4" i="12"/>
  <c r="L31" i="31"/>
  <c r="L30" i="31"/>
  <c r="L29" i="31"/>
  <c r="L28" i="31"/>
  <c r="L27" i="31"/>
  <c r="L26" i="31"/>
  <c r="L25" i="31"/>
  <c r="L24" i="31"/>
  <c r="L23" i="31"/>
  <c r="L22" i="31"/>
  <c r="L21" i="31"/>
  <c r="L20" i="31"/>
  <c r="L15" i="31"/>
  <c r="L14" i="31"/>
  <c r="L13" i="31"/>
  <c r="L12" i="31"/>
  <c r="L11" i="31"/>
  <c r="L10" i="31"/>
  <c r="L9" i="31"/>
  <c r="L8" i="31"/>
  <c r="L7" i="31"/>
  <c r="L6" i="31"/>
  <c r="L5" i="31"/>
  <c r="L4" i="31"/>
  <c r="K31" i="31"/>
  <c r="K30" i="31"/>
  <c r="K29" i="31"/>
  <c r="K28" i="31"/>
  <c r="K27" i="31"/>
  <c r="K26" i="31"/>
  <c r="K25" i="31"/>
  <c r="K24" i="31"/>
  <c r="K23" i="31"/>
  <c r="K22" i="31"/>
  <c r="K21" i="31"/>
  <c r="K20" i="31"/>
  <c r="K15" i="31"/>
  <c r="K14" i="31"/>
  <c r="K13" i="31"/>
  <c r="K12" i="31"/>
  <c r="K11" i="31"/>
  <c r="K10" i="31"/>
  <c r="K9" i="31"/>
  <c r="K8" i="31"/>
  <c r="K7" i="31"/>
  <c r="K6" i="31"/>
  <c r="K5" i="31"/>
  <c r="K4" i="31"/>
  <c r="G9" i="7"/>
  <c r="G8" i="7"/>
  <c r="G6" i="7"/>
  <c r="G5" i="7"/>
  <c r="G4" i="7"/>
  <c r="D7" i="7"/>
  <c r="C7" i="7"/>
  <c r="B7" i="7"/>
  <c r="K81" i="3"/>
  <c r="K80" i="3"/>
  <c r="K79" i="3"/>
  <c r="K78" i="3"/>
  <c r="K77" i="3"/>
  <c r="K76" i="3"/>
  <c r="K73" i="3"/>
  <c r="K72" i="3"/>
  <c r="K71" i="3"/>
  <c r="K70" i="3"/>
  <c r="K69" i="3"/>
  <c r="K68" i="3"/>
  <c r="K65" i="3"/>
  <c r="K64" i="3"/>
  <c r="K63" i="3"/>
  <c r="K62" i="3"/>
  <c r="K61" i="3"/>
  <c r="K60" i="3"/>
  <c r="K57" i="3"/>
  <c r="K56" i="3"/>
  <c r="K55" i="3"/>
  <c r="K54" i="3"/>
  <c r="K53" i="3"/>
  <c r="K52" i="3"/>
  <c r="K49" i="3"/>
  <c r="K48" i="3"/>
  <c r="K47" i="3"/>
  <c r="K46" i="3"/>
  <c r="K45" i="3"/>
  <c r="K44" i="3"/>
  <c r="K42" i="3"/>
  <c r="K41" i="3"/>
  <c r="K40" i="3"/>
  <c r="K39" i="3"/>
  <c r="K38" i="3"/>
  <c r="K37" i="3"/>
  <c r="K36" i="3"/>
  <c r="K34" i="3"/>
  <c r="K33" i="3"/>
  <c r="K32" i="3"/>
  <c r="K31" i="3"/>
  <c r="K30" i="3"/>
  <c r="K29" i="3"/>
  <c r="K28" i="3"/>
  <c r="K26" i="3"/>
  <c r="K25" i="3"/>
  <c r="K24" i="3"/>
  <c r="K23" i="3"/>
  <c r="K22" i="3"/>
  <c r="K21" i="3"/>
  <c r="K20" i="3"/>
  <c r="K18" i="3"/>
  <c r="K17" i="3"/>
  <c r="K16" i="3"/>
  <c r="K15" i="3"/>
  <c r="K14" i="3"/>
  <c r="K13" i="3"/>
  <c r="K12" i="3"/>
  <c r="K10" i="3"/>
  <c r="K9" i="3"/>
  <c r="K8" i="3"/>
  <c r="K7" i="3"/>
  <c r="K6" i="3"/>
  <c r="K5" i="3"/>
  <c r="K4" i="3"/>
  <c r="K82" i="3"/>
  <c r="K75" i="3"/>
  <c r="K74" i="3"/>
  <c r="K67" i="3"/>
  <c r="K66" i="3"/>
  <c r="K59" i="3"/>
  <c r="K58" i="3"/>
  <c r="K51" i="3"/>
  <c r="K50" i="3"/>
  <c r="K43" i="3"/>
  <c r="K35" i="3"/>
  <c r="K27" i="3"/>
  <c r="K19" i="3"/>
  <c r="K11" i="3"/>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K38" i="4"/>
  <c r="K37" i="4"/>
  <c r="K36" i="4"/>
  <c r="K35" i="4"/>
  <c r="K34" i="4"/>
  <c r="K33" i="4"/>
  <c r="K32" i="4"/>
  <c r="K31" i="4"/>
  <c r="K30" i="4"/>
  <c r="K29" i="4"/>
  <c r="K28" i="4"/>
  <c r="K27" i="4"/>
  <c r="K26" i="4"/>
  <c r="K25" i="4"/>
  <c r="K24" i="4"/>
  <c r="K23" i="4"/>
  <c r="K22" i="4"/>
  <c r="K21" i="4"/>
  <c r="K20" i="4"/>
  <c r="K19" i="4"/>
  <c r="K18" i="4"/>
  <c r="K17" i="4"/>
  <c r="K16" i="4"/>
  <c r="K15" i="4"/>
  <c r="K14" i="4"/>
  <c r="K13" i="4"/>
  <c r="K12" i="4"/>
  <c r="K11" i="4"/>
  <c r="K10" i="4"/>
  <c r="K9" i="4"/>
  <c r="K8" i="4"/>
  <c r="K7" i="4"/>
  <c r="K6" i="4"/>
  <c r="K5" i="4"/>
  <c r="K4" i="4"/>
  <c r="K3" i="4"/>
  <c r="K81" i="5"/>
  <c r="K78" i="5"/>
  <c r="K77" i="5"/>
  <c r="K76" i="5"/>
  <c r="K73" i="5"/>
  <c r="K72" i="5"/>
  <c r="K71" i="5"/>
  <c r="K70" i="5"/>
  <c r="K69" i="5"/>
  <c r="K68" i="5"/>
  <c r="K65" i="5"/>
  <c r="K64" i="5"/>
  <c r="K63" i="5"/>
  <c r="K62" i="5"/>
  <c r="K61" i="5"/>
  <c r="K60" i="5"/>
  <c r="K57" i="5"/>
  <c r="K56" i="5"/>
  <c r="K55" i="5"/>
  <c r="K54" i="5"/>
  <c r="K53" i="5"/>
  <c r="K52" i="5"/>
  <c r="K49" i="5"/>
  <c r="K48" i="5"/>
  <c r="K47" i="5"/>
  <c r="K46" i="5"/>
  <c r="K45" i="5"/>
  <c r="K44" i="5"/>
  <c r="K41" i="5"/>
  <c r="K40" i="5"/>
  <c r="K39" i="5"/>
  <c r="K38" i="5"/>
  <c r="K37" i="5"/>
  <c r="K36" i="5"/>
  <c r="K34" i="5"/>
  <c r="K33" i="5"/>
  <c r="K32" i="5"/>
  <c r="K31" i="5"/>
  <c r="K30" i="5"/>
  <c r="K29" i="5"/>
  <c r="K28" i="5"/>
  <c r="K26" i="5"/>
  <c r="K25" i="5"/>
  <c r="K24" i="5"/>
  <c r="K23" i="5"/>
  <c r="K22" i="5"/>
  <c r="K21" i="5"/>
  <c r="K20" i="5"/>
  <c r="K18" i="5"/>
  <c r="K17" i="5"/>
  <c r="K16" i="5"/>
  <c r="K15" i="5"/>
  <c r="K14" i="5"/>
  <c r="K13" i="5"/>
  <c r="K12" i="5"/>
  <c r="K10" i="5"/>
  <c r="K9" i="5"/>
  <c r="K8" i="5"/>
  <c r="K7" i="5"/>
  <c r="K6" i="5"/>
  <c r="K5" i="5"/>
  <c r="K4" i="5"/>
  <c r="K82" i="5"/>
  <c r="K80" i="5"/>
  <c r="K79" i="5"/>
  <c r="K75" i="5"/>
  <c r="K74" i="5"/>
  <c r="K67" i="5"/>
  <c r="K66" i="5"/>
  <c r="K59" i="5"/>
  <c r="K58" i="5"/>
  <c r="K51" i="5"/>
  <c r="K50" i="5"/>
  <c r="K43" i="5"/>
  <c r="K42" i="5"/>
  <c r="K35" i="5"/>
  <c r="K27" i="5"/>
  <c r="K19" i="5"/>
  <c r="K11" i="5"/>
  <c r="K3" i="3" l="1"/>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K6" i="2"/>
  <c r="K5" i="2"/>
  <c r="K4" i="2"/>
  <c r="K3" i="2"/>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5" i="6"/>
  <c r="K14" i="6"/>
  <c r="K13" i="6"/>
  <c r="K12" i="6"/>
  <c r="K11" i="6"/>
  <c r="K10" i="6"/>
  <c r="K9" i="6"/>
  <c r="K8" i="6"/>
  <c r="K7" i="6"/>
  <c r="K6" i="6"/>
  <c r="K5" i="6"/>
  <c r="K4" i="6"/>
  <c r="K3" i="6"/>
  <c r="J27" i="31" l="1"/>
  <c r="J28" i="31"/>
  <c r="M31" i="31"/>
  <c r="M30" i="31"/>
  <c r="M29" i="31"/>
  <c r="M28" i="31"/>
  <c r="M27" i="31"/>
  <c r="M26" i="31"/>
  <c r="M25" i="31"/>
  <c r="M24" i="31"/>
  <c r="M23" i="31"/>
  <c r="M22" i="31"/>
  <c r="M21" i="31"/>
  <c r="M20" i="31"/>
  <c r="M15" i="31"/>
  <c r="M14" i="31"/>
  <c r="M13" i="31"/>
  <c r="M12" i="31"/>
  <c r="M11" i="31"/>
  <c r="M10" i="31"/>
  <c r="M9" i="31"/>
  <c r="M8" i="31"/>
  <c r="M7" i="31"/>
  <c r="M6" i="31"/>
  <c r="M5" i="31"/>
  <c r="M4" i="31"/>
  <c r="J11" i="31"/>
  <c r="J12" i="31"/>
  <c r="J31" i="31"/>
  <c r="J30" i="31"/>
  <c r="J29" i="31"/>
  <c r="J26" i="31"/>
  <c r="J25" i="31"/>
  <c r="J24" i="31"/>
  <c r="J23" i="31"/>
  <c r="J22" i="31"/>
  <c r="J21" i="31"/>
  <c r="J20" i="31"/>
  <c r="J15" i="31"/>
  <c r="J13" i="31"/>
  <c r="J14" i="31"/>
  <c r="J10" i="31"/>
  <c r="J9" i="31"/>
  <c r="J8" i="31"/>
  <c r="J7" i="31"/>
  <c r="J6" i="31"/>
  <c r="J5" i="31"/>
  <c r="J4" i="31"/>
  <c r="J34" i="11" l="1"/>
  <c r="J29" i="11"/>
  <c r="J24" i="11"/>
  <c r="J31" i="13"/>
  <c r="J30" i="13"/>
  <c r="J29" i="13"/>
  <c r="J26" i="13"/>
  <c r="J25" i="13"/>
  <c r="J24" i="13"/>
  <c r="J23" i="13"/>
  <c r="J22" i="13"/>
  <c r="J21" i="13"/>
  <c r="J20" i="13"/>
  <c r="J19" i="13"/>
  <c r="J18" i="13"/>
  <c r="J17" i="13"/>
  <c r="I37" i="11"/>
  <c r="H37" i="11"/>
  <c r="G37" i="11"/>
  <c r="F37" i="11"/>
  <c r="E37" i="11"/>
  <c r="D37" i="11"/>
  <c r="C37" i="11"/>
  <c r="J36" i="11"/>
  <c r="J35" i="11"/>
  <c r="J33" i="11"/>
  <c r="I32" i="11"/>
  <c r="H32" i="11"/>
  <c r="G32" i="11"/>
  <c r="F32" i="11"/>
  <c r="E32" i="11"/>
  <c r="D32" i="11"/>
  <c r="C32" i="11"/>
  <c r="J31" i="11"/>
  <c r="J30" i="11"/>
  <c r="J28" i="11"/>
  <c r="I27" i="11"/>
  <c r="J25" i="11"/>
  <c r="G27" i="11"/>
  <c r="E27" i="11"/>
  <c r="D27" i="11"/>
  <c r="C27" i="11"/>
  <c r="K32" i="11" l="1"/>
  <c r="K37" i="11"/>
  <c r="F27" i="11"/>
  <c r="J32" i="11"/>
  <c r="J26" i="11"/>
  <c r="J33" i="13"/>
  <c r="J34" i="13"/>
  <c r="J35" i="13"/>
  <c r="J28" i="13"/>
  <c r="J36" i="13"/>
  <c r="J23" i="11"/>
  <c r="H27" i="11"/>
  <c r="J37" i="11"/>
  <c r="K27" i="11" l="1"/>
  <c r="J27" i="11"/>
  <c r="F8" i="7" l="1"/>
  <c r="E7" i="7"/>
  <c r="G7" i="7" s="1"/>
  <c r="F4" i="7"/>
  <c r="F5" i="7"/>
  <c r="F6" i="7"/>
  <c r="F9" i="7"/>
  <c r="F7" i="7" l="1"/>
  <c r="J82" i="6" l="1"/>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1" i="6"/>
  <c r="J10" i="6"/>
  <c r="J9" i="6"/>
  <c r="J8" i="6"/>
  <c r="J7" i="6"/>
  <c r="J6" i="6"/>
  <c r="J5" i="6"/>
  <c r="J4" i="6"/>
  <c r="J3" i="6"/>
  <c r="J82" i="3" l="1"/>
  <c r="J81" i="3"/>
  <c r="J80" i="3"/>
  <c r="J78" i="3"/>
  <c r="J77" i="3"/>
  <c r="J76" i="3"/>
  <c r="J75" i="3"/>
  <c r="J74" i="3"/>
  <c r="J73" i="3"/>
  <c r="J72" i="3"/>
  <c r="J71" i="3"/>
  <c r="J70" i="3"/>
  <c r="J69" i="3"/>
  <c r="J68" i="3"/>
  <c r="J67" i="3"/>
  <c r="J66" i="3"/>
  <c r="J65" i="3"/>
  <c r="J64" i="3"/>
  <c r="J63" i="3"/>
  <c r="J62" i="3"/>
  <c r="J61"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J9" i="3"/>
  <c r="J8" i="3"/>
  <c r="J7" i="3"/>
  <c r="J6" i="3"/>
  <c r="J5" i="3"/>
  <c r="J4" i="3"/>
  <c r="J3" i="3"/>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J6" i="4"/>
  <c r="J5" i="4"/>
  <c r="J4" i="4"/>
  <c r="J3" i="4"/>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1" i="5"/>
  <c r="J10" i="5"/>
  <c r="J9" i="5"/>
  <c r="J8" i="5"/>
  <c r="J7" i="5"/>
  <c r="J6" i="5"/>
  <c r="J5" i="5"/>
  <c r="J4" i="5"/>
  <c r="J3" i="5"/>
  <c r="G20" i="12" l="1"/>
  <c r="G21" i="12"/>
  <c r="G19" i="12"/>
  <c r="G18" i="12"/>
  <c r="G17" i="12"/>
  <c r="G10" i="12"/>
  <c r="G9" i="12"/>
  <c r="G8" i="12"/>
  <c r="G7" i="12"/>
  <c r="G11" i="12"/>
  <c r="G6" i="12"/>
  <c r="G5" i="12"/>
  <c r="G12" i="12"/>
  <c r="G4" i="12"/>
  <c r="J16" i="11" l="1"/>
  <c r="J15" i="11"/>
  <c r="J14" i="11"/>
  <c r="J13" i="11"/>
  <c r="J11" i="11"/>
  <c r="J10" i="11"/>
  <c r="J9" i="11"/>
  <c r="J8" i="11"/>
  <c r="J6" i="11"/>
  <c r="J5" i="11"/>
  <c r="J4" i="11"/>
  <c r="J3" i="11"/>
  <c r="J17" i="11"/>
  <c r="J12" i="11"/>
  <c r="J7" i="11" l="1"/>
  <c r="J7" i="2"/>
  <c r="J82" i="2"/>
  <c r="J81" i="2"/>
  <c r="J80" i="2"/>
  <c r="J79" i="2"/>
  <c r="J78" i="2"/>
  <c r="J77" i="2"/>
  <c r="J75" i="2"/>
  <c r="J74" i="2"/>
  <c r="J73" i="2"/>
  <c r="J72" i="2"/>
  <c r="J71" i="2"/>
  <c r="J70" i="2"/>
  <c r="J69" i="2"/>
  <c r="J67" i="2"/>
  <c r="J66" i="2"/>
  <c r="J65" i="2"/>
  <c r="J64" i="2"/>
  <c r="J63" i="2"/>
  <c r="J62" i="2"/>
  <c r="J61" i="2"/>
  <c r="J59" i="2"/>
  <c r="J58" i="2"/>
  <c r="J57" i="2"/>
  <c r="J56" i="2"/>
  <c r="J55" i="2"/>
  <c r="J54" i="2"/>
  <c r="J53" i="2"/>
  <c r="J51" i="2"/>
  <c r="J50" i="2"/>
  <c r="J49" i="2"/>
  <c r="J48" i="2"/>
  <c r="J47" i="2"/>
  <c r="J46" i="2"/>
  <c r="J45" i="2"/>
  <c r="J43" i="2"/>
  <c r="J42" i="2"/>
  <c r="J41" i="2"/>
  <c r="J40" i="2"/>
  <c r="J39" i="2"/>
  <c r="J38" i="2"/>
  <c r="J37" i="2"/>
  <c r="J35" i="2"/>
  <c r="J34" i="2"/>
  <c r="J33" i="2"/>
  <c r="J32" i="2"/>
  <c r="J31" i="2"/>
  <c r="J30" i="2"/>
  <c r="J29" i="2"/>
  <c r="J27" i="2"/>
  <c r="J26" i="2"/>
  <c r="J25" i="2"/>
  <c r="J24" i="2"/>
  <c r="J23" i="2"/>
  <c r="J22" i="2"/>
  <c r="J21" i="2"/>
  <c r="J19" i="2"/>
  <c r="J18" i="2"/>
  <c r="J17" i="2"/>
  <c r="J16" i="2"/>
  <c r="J15" i="2"/>
  <c r="J14" i="2"/>
  <c r="J13" i="2"/>
  <c r="J11" i="2"/>
  <c r="J10" i="2"/>
  <c r="J9" i="2"/>
  <c r="J8" i="2"/>
  <c r="J6" i="2"/>
  <c r="J5" i="2"/>
  <c r="J4" i="2" l="1"/>
  <c r="J12" i="2"/>
  <c r="J20" i="2"/>
  <c r="J28" i="2"/>
  <c r="J36" i="2"/>
  <c r="J44" i="2"/>
  <c r="J60" i="2"/>
  <c r="J68" i="2"/>
  <c r="J76" i="2"/>
  <c r="J3" i="2"/>
</calcChain>
</file>

<file path=xl/sharedStrings.xml><?xml version="1.0" encoding="utf-8"?>
<sst xmlns="http://schemas.openxmlformats.org/spreadsheetml/2006/main" count="16668" uniqueCount="429">
  <si>
    <t>Annen kriminalitet</t>
  </si>
  <si>
    <t>Miljølovbrudd</t>
  </si>
  <si>
    <t>Arbeidsmiljølovbrudd</t>
  </si>
  <si>
    <t>- Andre typer skadeverk</t>
  </si>
  <si>
    <t>- Fremkalling av fare for allmennheten, brann</t>
  </si>
  <si>
    <t>- Grovt skadeverk</t>
  </si>
  <si>
    <t>--- Annet skadeverk</t>
  </si>
  <si>
    <t>--- Skadeverk på motorkjøretøy og annet transportmiddel</t>
  </si>
  <si>
    <t>--- Skadeverk på og i bygning</t>
  </si>
  <si>
    <t>- Skadeverk</t>
  </si>
  <si>
    <t>- Mindre skadeverk</t>
  </si>
  <si>
    <t>Skadeverk</t>
  </si>
  <si>
    <t>- Andre trafikklovbrudd</t>
  </si>
  <si>
    <t>- Personskade</t>
  </si>
  <si>
    <t>- Promillekjøring, veitrafikk</t>
  </si>
  <si>
    <t>- Ulovlig hastighet</t>
  </si>
  <si>
    <t>- Kjøring uten gyldig førerkort</t>
  </si>
  <si>
    <t>Trafikklovbrudd</t>
  </si>
  <si>
    <t>- Andre økonomilovbrudd</t>
  </si>
  <si>
    <t>- Økonomisk utroskap</t>
  </si>
  <si>
    <t>- Skatt og avgiftsrelaterte lovbrudd</t>
  </si>
  <si>
    <t>- Regnskapsovertredelse</t>
  </si>
  <si>
    <t>- Kreditorrelaterte lovbrudd</t>
  </si>
  <si>
    <t>- Korrupsjon og påvirkningshandel</t>
  </si>
  <si>
    <t>- ID-krenkelse</t>
  </si>
  <si>
    <t>--- Grovt bedrageri</t>
  </si>
  <si>
    <t>--- Bedrageri</t>
  </si>
  <si>
    <t>--- Mindre bedrageri og bedragerilignende handlinger</t>
  </si>
  <si>
    <t>- Bedrageri, i alt</t>
  </si>
  <si>
    <t>Økonomilovbrudd</t>
  </si>
  <si>
    <t>- Andre narkotikalovbrudd</t>
  </si>
  <si>
    <t>--- Dopingovertredelse, straffeloven</t>
  </si>
  <si>
    <t>--- Dopingoverstredelse, legemiddelloven</t>
  </si>
  <si>
    <t>- Dopingovertredelse, i alt</t>
  </si>
  <si>
    <t>--- Narkotika, bruk</t>
  </si>
  <si>
    <t>--- Narkotika, besittelse</t>
  </si>
  <si>
    <t>- Legemiddelloven, i alt</t>
  </si>
  <si>
    <t>--- Grov narkotikaovertredelse</t>
  </si>
  <si>
    <t>--- Narkotikaovertredelse</t>
  </si>
  <si>
    <t>- Straffeloven, i alt</t>
  </si>
  <si>
    <t>Narkotikalovbrudd</t>
  </si>
  <si>
    <t>- Andre seksuallovbrudd</t>
  </si>
  <si>
    <t>- Overgrepsmateriale og fremstillinger som seksualiserer barn</t>
  </si>
  <si>
    <t>--- Annen seksuelt krenkende adferd</t>
  </si>
  <si>
    <t>--- Seksuelt krenkende adferd, barn under 16 år</t>
  </si>
  <si>
    <t>- Seksuelt krenkende adferd, i alt</t>
  </si>
  <si>
    <t>--- Annen seksuell handling uten samtykke</t>
  </si>
  <si>
    <t>--- Seksuell handling, barn under 16 år</t>
  </si>
  <si>
    <t>- Seksuell handling, i alt</t>
  </si>
  <si>
    <t>- Seksuell omgang, barn mellom 14-16 år</t>
  </si>
  <si>
    <t>--- Voldtekt, barn under 14 år</t>
  </si>
  <si>
    <t>--- Voldtekt</t>
  </si>
  <si>
    <t>- Voldtekt, i alt</t>
  </si>
  <si>
    <t>Seksuallovbrudd</t>
  </si>
  <si>
    <t>- Andre voldslovbrudd</t>
  </si>
  <si>
    <t>- Hindring og forulemping av offentlig tjenesteperson</t>
  </si>
  <si>
    <t>- Vold og trusler mot offentlig tjenesteperson</t>
  </si>
  <si>
    <t>--- Grove trusler</t>
  </si>
  <si>
    <t>--- Trusler</t>
  </si>
  <si>
    <t>- Trusler, i alt</t>
  </si>
  <si>
    <t>--- Grov mishandling i nære relasjoner</t>
  </si>
  <si>
    <t>--- Mishandling i nære relasjoner</t>
  </si>
  <si>
    <t>- Mishandling i nære relasjoner, i alt</t>
  </si>
  <si>
    <t>--- Grov kroppsskade</t>
  </si>
  <si>
    <t>--- Kroppsskade</t>
  </si>
  <si>
    <t>- Kroppsskade, i alt</t>
  </si>
  <si>
    <t>--- Grov kroppskrenkelse</t>
  </si>
  <si>
    <t>--- Kroppskrenkelse</t>
  </si>
  <si>
    <t>- Kroppskrenkelse, i alt</t>
  </si>
  <si>
    <t>Voldslovbrudd</t>
  </si>
  <si>
    <t>- Annet vinningslovbrudd</t>
  </si>
  <si>
    <t>--- Ran</t>
  </si>
  <si>
    <t>--- Grovt ran</t>
  </si>
  <si>
    <t>- Ran, i alt</t>
  </si>
  <si>
    <t>- Brukstyveri av bil og annet motorkjøretøy</t>
  </si>
  <si>
    <t>- Grovt tyveri</t>
  </si>
  <si>
    <t>- Tyveri</t>
  </si>
  <si>
    <t>- Mindre tyveri</t>
  </si>
  <si>
    <t>Vinningslovbrudd</t>
  </si>
  <si>
    <t>Anmeldte lovbrudd, i alt</t>
  </si>
  <si>
    <t>Påtaleavgjorte saker, oppklarte</t>
  </si>
  <si>
    <t>--- Dopingovertredelse, legemiddelloven</t>
  </si>
  <si>
    <t>Oppklaringsprosent, i alt</t>
  </si>
  <si>
    <t>Påtaleavgjorte saker, i alt</t>
  </si>
  <si>
    <t>--- innen frist, antall</t>
  </si>
  <si>
    <t>--- innen frist, andel</t>
  </si>
  <si>
    <t>Under 18 år</t>
  </si>
  <si>
    <t>Ikke oppklart</t>
  </si>
  <si>
    <t>Oppklart</t>
  </si>
  <si>
    <t>Andre avgjørelser*</t>
  </si>
  <si>
    <t>Oppklaringsprosent</t>
  </si>
  <si>
    <t>Under 15 år</t>
  </si>
  <si>
    <t>15-17 år</t>
  </si>
  <si>
    <t>Påtaleavgjorte forhold (U18) pr. første tertial, etter aldersgruppe og oppklaringstype</t>
  </si>
  <si>
    <t>Gjennomsnittlig saksbehandlingstid (dager)</t>
  </si>
  <si>
    <t>*** Fra 2022 er statistikken over tilrettelagte avhør delvis automatisert, og ikke basert på manuell skjemarapportering som tidligere. Fra 2022 er det ikke mulig å beregne hvor stor andel av fristbruddene som skyldes årsaker utenfor politiets kontroll, f.eks. sykdom hos den som skal avhøres. For årene 2018-20 skyldtes henholdsvis 6,5 og 5 prosent av fristbruddene forhold utenfor politiets kontroll.</t>
  </si>
  <si>
    <t>* Endring i andel fristbrudd er angitt i prosentpoeng</t>
  </si>
  <si>
    <t>Undersøkelsessaker</t>
  </si>
  <si>
    <t>Andre lovbrudd</t>
  </si>
  <si>
    <t>Ikke påtaleavgjorte saker eldre enn tre måneder (U18), i alt</t>
  </si>
  <si>
    <t>Ikke påtaleavgjorte saker eldre enn tolv måneder (U18), i alt</t>
  </si>
  <si>
    <t>-</t>
  </si>
  <si>
    <t>Anmeldte lovbrudd</t>
  </si>
  <si>
    <t>- Førstegangsavhør*</t>
  </si>
  <si>
    <t>--- fristbrudd, antall**</t>
  </si>
  <si>
    <t>- Supplerende avhør</t>
  </si>
  <si>
    <t>Anmeldt år*</t>
  </si>
  <si>
    <t>Anmeldte forhold</t>
  </si>
  <si>
    <t>Unike gjerningsersoner*</t>
  </si>
  <si>
    <t>Under 18 år, i alt</t>
  </si>
  <si>
    <t>Under 15 år, sortert etter eldste forhold</t>
  </si>
  <si>
    <t>15-17 år, sortert etter eldste forhold</t>
  </si>
  <si>
    <t>Under 15 år, sortert etter nyeste forhold</t>
  </si>
  <si>
    <t>15-17 år, sortert etter nyeste forhold</t>
  </si>
  <si>
    <t>Antall straffesaker</t>
  </si>
  <si>
    <t>Andel innenfor frist</t>
  </si>
  <si>
    <t>Anmeldte forhold (U18), etter antall forhold per gjerningsperson</t>
  </si>
  <si>
    <t>1 forhold</t>
  </si>
  <si>
    <t>2-4 forhold</t>
  </si>
  <si>
    <t>5-9 forhold</t>
  </si>
  <si>
    <t>10 eller flere forhold</t>
  </si>
  <si>
    <t>Unike gjerningspersoner</t>
  </si>
  <si>
    <t>Kilde: Straffesaksregisteret (Strasak), fryste tall</t>
  </si>
  <si>
    <t>Antall innenfor frist</t>
  </si>
  <si>
    <t>Antall utenfor frist</t>
  </si>
  <si>
    <t>* Endring i andel påtaleavgjort innen frist er angitt i prosentpoeng, mens endring i saksbehandlingstid er angitt i antall dager</t>
  </si>
  <si>
    <t>* Endring oppklaringsprosent er angitt i prosentpoeng</t>
  </si>
  <si>
    <t>* En andel av de unike gjerningspersonene er registrert med flere enn ett forhold. Innenfor et år kan en person blir anmeldt for forhold som knytter seg til ulike gjerningsaldre. Av den grunn viser tabellen fordelingen av unike gjerningspersoner både ut ifra den enkelte personens eldste og nyeste forhold.</t>
  </si>
  <si>
    <t>Rettskraftige inndragninger</t>
  </si>
  <si>
    <t>Beløp i MNOK (inndragning)</t>
  </si>
  <si>
    <t>Rettskraftige erstatninger</t>
  </si>
  <si>
    <t>Beløp i MNOK (erstatning)</t>
  </si>
  <si>
    <t>Sum antall inndragninger og erstatninger</t>
  </si>
  <si>
    <t>Sum beløp i MNOK, inndragning og erstatning</t>
  </si>
  <si>
    <t>Antall saker med hefte</t>
  </si>
  <si>
    <t>Beløp i MNOK (hefte)</t>
  </si>
  <si>
    <t>Antall saker med beslag sikret for verdi</t>
  </si>
  <si>
    <t>Beløp i MNOK (beslag sikret for verdi)</t>
  </si>
  <si>
    <t>Rettskraftige inndragninger og erstatninger</t>
  </si>
  <si>
    <t>Tertial- og årsrapport</t>
  </si>
  <si>
    <t>Rapportering</t>
  </si>
  <si>
    <t>Mål 3 - Straffesaksbehandlingen er rettssikker, effektiv og har høy kvalitet</t>
  </si>
  <si>
    <t>Politidistrikt</t>
  </si>
  <si>
    <t>Oslo</t>
  </si>
  <si>
    <t>Øst</t>
  </si>
  <si>
    <t>Innlandet</t>
  </si>
  <si>
    <t>Sør-Øst</t>
  </si>
  <si>
    <t>Agder</t>
  </si>
  <si>
    <t>Sør-Vest</t>
  </si>
  <si>
    <t>Vest</t>
  </si>
  <si>
    <t>Møre og Romsdal</t>
  </si>
  <si>
    <t>Trøndelag</t>
  </si>
  <si>
    <t>Nordland</t>
  </si>
  <si>
    <t>Troms</t>
  </si>
  <si>
    <t>Finnmark</t>
  </si>
  <si>
    <t>Tabell</t>
  </si>
  <si>
    <t>Besvarer</t>
  </si>
  <si>
    <t>Arbeidsmijlølovbrudd</t>
  </si>
  <si>
    <t>Andel 2019</t>
  </si>
  <si>
    <t>Ikke påtaleavgjorte saker eldre enn tre måneder, i alt</t>
  </si>
  <si>
    <t>Tabeller for oppklaringsprosent, henleggelseskoder mv., etter politidistrikt</t>
  </si>
  <si>
    <t>Hele landet</t>
  </si>
  <si>
    <t>Oslo politidistrikt</t>
  </si>
  <si>
    <t>Øst politidistrikt</t>
  </si>
  <si>
    <t>Innlandet politidistrikt</t>
  </si>
  <si>
    <t>Sør-Øst politidistrikt</t>
  </si>
  <si>
    <t>Agder politidistrikt</t>
  </si>
  <si>
    <t>Sør-Vest politidistrikt</t>
  </si>
  <si>
    <t>Vest politidistrikt</t>
  </si>
  <si>
    <t>Møre og Romsdal politidistrikt</t>
  </si>
  <si>
    <t>Trøndelag politidistrikt</t>
  </si>
  <si>
    <t>Nordland politidistrikt</t>
  </si>
  <si>
    <t>Troms politidistrikt</t>
  </si>
  <si>
    <t>Finnmark politidistrikt</t>
  </si>
  <si>
    <t>Definisjoner/datagrunnlag</t>
  </si>
  <si>
    <t>Påtaleavgjorte forhold (U18), etter aldersgruppe, gjennomsnittlig saksbehandlingstid og fristoppnåelse. 2019–2025</t>
  </si>
  <si>
    <t>Arrestforhold (U18)</t>
  </si>
  <si>
    <t>Kilde: Politiets styringsverktøy (PSV)</t>
  </si>
  <si>
    <t>Ant forhold mindreårige, IKKE fremstilt for vaktsjef (arrest)</t>
  </si>
  <si>
    <t>Ant forhold mindreårige, fremstilt for vaktsjef (arrest)</t>
  </si>
  <si>
    <t>Totalt</t>
  </si>
  <si>
    <t>IKKE satt i celle</t>
  </si>
  <si>
    <t>Satt i celle</t>
  </si>
  <si>
    <t>Kilde: Straffesaksregisteret (Strasak), JUS065</t>
  </si>
  <si>
    <t>Kilde: Straffesaksregisteret (Strasak), JUS309</t>
  </si>
  <si>
    <t>STYRINGSPARAMETER 6</t>
  </si>
  <si>
    <t>Tildelingsbrev politiet 2026</t>
  </si>
  <si>
    <t>Inndragning av utbytte fra kriminalitet</t>
  </si>
  <si>
    <t>Kriminalitetsutvikling og straffesaksbehandling</t>
  </si>
  <si>
    <r>
      <rPr>
        <b/>
        <sz val="11"/>
        <color theme="1"/>
        <rFont val="Times New Roman"/>
        <family val="1"/>
      </rPr>
      <t>Beskrivelse</t>
    </r>
    <r>
      <rPr>
        <sz val="11"/>
        <color theme="1"/>
        <rFont val="Times New Roman"/>
        <family val="1"/>
      </rPr>
      <t xml:space="preserve">
Politiets inndragning av utbytte fra kriminalitet vurderes på grunnlag av antall saker og verdi på beslag, hefte og inndragning, fra og med 2019. Det skal også gis en vurdering av resultatene.
</t>
    </r>
    <r>
      <rPr>
        <b/>
        <sz val="11"/>
        <color theme="1"/>
        <rFont val="Times New Roman"/>
        <family val="1"/>
      </rPr>
      <t>Resultatmål</t>
    </r>
    <r>
      <rPr>
        <sz val="11"/>
        <color theme="1"/>
        <rFont val="Times New Roman"/>
        <family val="1"/>
      </rPr>
      <t xml:space="preserve">
Sikring og inndragning av utbytte skal øke over tid.</t>
    </r>
  </si>
  <si>
    <r>
      <rPr>
        <b/>
        <sz val="11"/>
        <color theme="1"/>
        <rFont val="Times New Roman"/>
        <family val="1"/>
      </rPr>
      <t>Beskrivelse</t>
    </r>
    <r>
      <rPr>
        <sz val="11"/>
        <color theme="1"/>
        <rFont val="Times New Roman"/>
        <family val="1"/>
      </rPr>
      <t xml:space="preserve">
POD skal sammen med Riksadvokatembetet legge frem en rapport med redegjørelser og vurderinger om straffesaksbehandlingen med vekt på alvorlig organisert kriminalitet, grov narkotikaovertredelse, alvorlig økonomisk kriminalitet, vold i nære relasjoner, seksuallovbrudd, barne- og ungdomskriminalitet og hatkriminalitet. Rapporten skal også inneholde en kvalitativ redegjørelse for prioriteringene i straffesaksbehandlingen og en vurdering av kvaliteten på straffesaksbehandlingen for de nevnte kriminalitetstypene. Videre skal det redegjøres for forhold i politiet som påvirker måloppnåelsen og kvaliteten på straffesaksarbeidet, som kapasitet, kompetanse og organisering av etterforsknings- og påtaleressurser. Redegjørelsen skal være basert på utfordrings- og risikobildet for straffesaksområdet og inneholde analyser og vurderinger av måloppnåelsen, samt beskrive aktuelle tiltak for forbedring. Rapporten skal legges ved tertial- og årsrapporter og publiseres på begge virksomheters nettsider. 
Rapporten skal inneholde og bygge på statistikk om kriminalitetsutvikling og straffesaksbehandlingen, bl.a. tabeller som viser antall anmeldelser, påtaleavgjørelser, oppklaringsprosent og henleggelseskoder fra og med 2019 for ulike kriminalitetstyper. 
For oppklaringsprosent og henleggelseskoder skal tabellene inkludere resultater fra de 
enkelte politidistrikt.
Det skal også legges ved statistikk  som viser
- Saksbehandlingstid, samlet og etter kriminalitetstype 
- Restanser (IPA over 3 måneder og IPA over 12 måneder) samlet og etter kriminalitetstype 
- Etterlevelse av frister for tilrettelagte avhør 
- Inndragning, antall og beløp
Særskilt rapportering om barne- og ungdomskriminalitet
- Antall anmeldte unge (U18 og U15)
- Antall anmeldte unge gjengangere
- Antall påtaleavgjørelser
- Antall saker overført til konfliktråd (U15 og U18)
- Saksbehandlingstid på U15-saker
- Saksbehandlingstid på U18-saker
- Oppklaringsprosent
- Antall unge i politiarrest
- Antall ikke-påtaleavgjorte saker fordelt på type kriminalitet
For statistikken om barne- og ungdomskriminaliteten skal det utarbeides tabeller med utvikling fra 2019 som viser anmeldelser, påtaleavgjørelser og oppklaringsprosent.</t>
    </r>
  </si>
  <si>
    <t>Prosent-endring mot første tertial 2025</t>
  </si>
  <si>
    <t>Prosent-endring mot gj.snitt første tertial 2019-2025</t>
  </si>
  <si>
    <t>RAPPORTERINGSKRAV 7</t>
  </si>
  <si>
    <t>Rapporteringskrav 7</t>
  </si>
  <si>
    <t>Prosent-poeng endring fra gj.snitt første tertial 2019–2025</t>
  </si>
  <si>
    <t>Prosent-poeng endring fra første tertial 2025</t>
  </si>
  <si>
    <t>Endring (dager) fra første tertial 2025</t>
  </si>
  <si>
    <t>Endring (dager) fra gj.snitt første tertial 2019–2025</t>
  </si>
  <si>
    <t>Ikke påtaleavgjorte saker eldre enn tolv måneder pr. 30. april, etter kriminalitetstype. 2019–2026</t>
  </si>
  <si>
    <t>Ikke påtaleavgjorte saker eldre enn tre måneder pr. 30. april, etter kriminalitetstype. 2019–2026</t>
  </si>
  <si>
    <t>Andel 2026</t>
  </si>
  <si>
    <t>Prosent-endring fra første tertial 2025</t>
  </si>
  <si>
    <t>Prosent-endring fra gj.snitt pr. første tertial 2022–2025</t>
  </si>
  <si>
    <t>Prosent-endring fra gj.snitt første tertial 2022–2025</t>
  </si>
  <si>
    <t>Ikke påtaleavgjorte saker eldre enn tre måneder pr. 30. april med minst én mistenkt eller siktet som var under 18 år på gjerningstidspunktet, etter kriminalitetstype. 2022–2026</t>
  </si>
  <si>
    <t>Ikke påtaleavgjorte saker eldre enn tolv måneder pr. 30. april med minst én mistenkt eller siktet som var under 18 år på gjerningstidspunktet, etter kriminalitetstype. 2022–2026</t>
  </si>
  <si>
    <t>Prosent- endring fra første tertial 2025</t>
  </si>
  <si>
    <t>Prosent- endring fra gj.snitt første tertial 2019–2025</t>
  </si>
  <si>
    <t>Påtaleavgjorte forhold med mistenkt/siktet er under 18 år pr. første tertial, etter aldersgruppe, gjennomsnittlig saksbehandlingstid og fristoppnåelse. 2019–2026</t>
  </si>
  <si>
    <t>Påtaleavgjorte forhold med mistenkt/siktet er under 18 år pr. første tertial, etter aldersgruppe og oppklaringstype. 2019–2026</t>
  </si>
  <si>
    <t>Prosent-endring fra første tertial 2025*</t>
  </si>
  <si>
    <t>Anmeldte forhold pr. første tertial med mistenkt/siktet under 18 år, etter aldersgruppe. Antall forhold, unike straffesaker og unike gjerningspersoner. 2019–2026</t>
  </si>
  <si>
    <t>Prosentendring fra første tertial 2025</t>
  </si>
  <si>
    <t>Arrestforhold for personer under 18 år pr. første tertial. 2026</t>
  </si>
  <si>
    <t>Prosent endring mot gj.snitt første tertial 2019-2025</t>
  </si>
  <si>
    <t>Tilrettelagte avhør pr. første tertial, etter antall og andel avgjort innenfor frist. 2023–2026</t>
  </si>
  <si>
    <t>Prosent-endring fra gj.snitt første tertial 2023-2025*</t>
  </si>
  <si>
    <t>Tilrettelagte avhør pr. første tertial</t>
  </si>
  <si>
    <t>Gjennomsnittlig saksbehandlingtid, oppklarte saker</t>
  </si>
  <si>
    <t>Gjennomsnittlig saksbehandlingstid, alle saker</t>
  </si>
  <si>
    <t>Påtaleavgjorte saker</t>
  </si>
  <si>
    <t>Kilde: PSV Monitor (2026-tall er hentet 11.05.2026)</t>
  </si>
  <si>
    <t>** Supplerende avhør er ikke fristbelagt, og disse tas ut av beregningen av fristbrudd. Supplerende avhør utgjør vanligvis en mindre andel av de tilrettelagte avhørene, for årene 2023–2026 utgjorde de supplerende avhørene mellom i underkant av syv prosent av de tilrettelagte avhørene.</t>
  </si>
  <si>
    <t>Kilde: Straffesaksregisteret (Strasak), hentedato 11-05-2026</t>
  </si>
  <si>
    <t>Hefte og verdibeslag*</t>
  </si>
  <si>
    <t>* Tall for 2019 er ikke tilgjengelige</t>
  </si>
  <si>
    <t>Anmeldte forhold pr. første tertial med mistenkt/siktet under 18 år, etter aldersgruppe og antall forhold. 2019–2026</t>
  </si>
  <si>
    <t>Påtaleavgjorte forhold med mistenkt/siktet i alderen 15-17 år* pr. første tertial, overført til konfliktrådsbehandling. 2019–2026</t>
  </si>
  <si>
    <t>* Det følger av riksadvokatens føringer, senest i Rundskriv nr. 2 2025 (henleggelsesrundskrivet), at når mistenkte er under den kriminelle lavalder så skal forholdet henlegges under begrunnelsen "Henlagt fordi mistenkte var under 15 år på handlingstidspunktet". I praksis blir mellom 96 og 98 prosent av alle U15-forhold avgjort med denne begrunnelsen. Det betyr imidlertid at det basert på den strukturerte informasjonen i straffesaksregisteret ikke er mulig å identifisere hvilke U15-forhold som er oversendt til konfliktrådene, slik det gjøres for 15-17 åringene der forholdet har fått avgjørelsen "044 Konfliktråd". For statistikk over U15-forhold behandlet i konfliktrådene vises det til statistikk fra Sekretariatet for konfliktrådene (SfK).</t>
  </si>
  <si>
    <t>Annen kriminalitet (inkl. miljø- og arbeidsmiljølovbrudd og undersøkelsessaker</t>
  </si>
  <si>
    <t>HELE LANDET</t>
  </si>
  <si>
    <t>Endr.       2025-2026</t>
  </si>
  <si>
    <t>Endr. 2026 mot gj.sn. 2019-2025</t>
  </si>
  <si>
    <t>Utvikling</t>
  </si>
  <si>
    <t>Hele landet Gj.sn. 2019-2025</t>
  </si>
  <si>
    <t>Antall påtaleavgjorte saker</t>
  </si>
  <si>
    <t>Antall oppklarte saker</t>
  </si>
  <si>
    <t>Antall saker med positiv påtaleavgj</t>
  </si>
  <si>
    <t>Andel av påtaleavgj med positiv påtaleavgj.</t>
  </si>
  <si>
    <t>Andel av oppklarte saker med positiv påtaleavgj.</t>
  </si>
  <si>
    <t>Andel av oppklarte henlagt pga intet straffbart forh bevist (050+103)</t>
  </si>
  <si>
    <t>Andel av påtaleavgj henlagt pga intet straffbart forh bevist (050+103)</t>
  </si>
  <si>
    <t>Andel av påtaleavgj henlagt pga bevisets stilling (058)</t>
  </si>
  <si>
    <t>Andel av påtaleavgj henlagt pga ukjent gjerningsperson (014)</t>
  </si>
  <si>
    <t>Andel av påtaleavgj henlagt pga ikke forholdsmessig ressursbruk (025+078)</t>
  </si>
  <si>
    <t>Andel av påtaleavgj henlagt pga ikke rim gr til å underøke om det foreligger straffbart forh (022+106)</t>
  </si>
  <si>
    <t>Gj.snittlig saksbehandlingstid, alle påtaleavgj. saker</t>
  </si>
  <si>
    <t>Gj.snittlig saksbehandlingstid, oppklarte saker</t>
  </si>
  <si>
    <t>Ikke påtaleavgj saker eldre enn 3 md. (IPA3)</t>
  </si>
  <si>
    <t>Ikke påtaleavgj saker eldre enn 12 md. (IPA12)</t>
  </si>
  <si>
    <t>Påtaleavgj saker ikke rettskraftig avgjort (D-saker)</t>
  </si>
  <si>
    <t>Antall domfellelser (forhold)</t>
  </si>
  <si>
    <t>Antall frifinnelser (forhold)</t>
  </si>
  <si>
    <t>Frifinnelsesprosent (forhold)</t>
  </si>
  <si>
    <t>Kilde: Se Datagrunnlag</t>
  </si>
  <si>
    <t>Antall påtaleavgjørelser</t>
  </si>
  <si>
    <t>Kriminalitetstype</t>
  </si>
  <si>
    <t>Endr. 2026 mot gj.sn. 2022-2025</t>
  </si>
  <si>
    <t>Annen</t>
  </si>
  <si>
    <t>Arbeidsmiljø</t>
  </si>
  <si>
    <t>Miljø</t>
  </si>
  <si>
    <t>Narkotika</t>
  </si>
  <si>
    <t>Trafikk</t>
  </si>
  <si>
    <t>Vinning</t>
  </si>
  <si>
    <t>Vold</t>
  </si>
  <si>
    <t>Økonomi</t>
  </si>
  <si>
    <t>Sum (ekskl. undersøkelsessaker)</t>
  </si>
  <si>
    <t>Kilde: JUS309</t>
  </si>
  <si>
    <t>Effekt på samlet oppkl.pst fra 2024 til 2025</t>
  </si>
  <si>
    <t>Gj.snittlig saksbehandlingstid, alle saker</t>
  </si>
  <si>
    <t>Effekt på samlet saksbeh.tid fra 2024 til 2025</t>
  </si>
  <si>
    <t>Sum (inkl. undersøkelsessaker)</t>
  </si>
  <si>
    <t>Kilde: PAL Strasak</t>
  </si>
  <si>
    <t>Endr. 2026 mot gj.sn. 2023-2025</t>
  </si>
  <si>
    <t>Hele landet Gj.sn. 2020-2025</t>
  </si>
  <si>
    <t>UTVALGTE LOVBRUDDSKATEGORIER</t>
  </si>
  <si>
    <t>A. Svært alvorlig</t>
  </si>
  <si>
    <t>B. Alvorlig</t>
  </si>
  <si>
    <t>C. Mengdesaker</t>
  </si>
  <si>
    <t>Undersøkelsessaker, som er med i denne kategorien, er ikke inkl i anm og påtaleavgj.tallene</t>
  </si>
  <si>
    <t>Mishandling i nære relasjoner</t>
  </si>
  <si>
    <t>Narkotikalovbrudd etter straffeloven § 232 (grove narkotikaovertredelser)</t>
  </si>
  <si>
    <t>Alvorlig økonomisk kriminalitet</t>
  </si>
  <si>
    <t>Fra kap.undersøkelse</t>
  </si>
  <si>
    <t/>
  </si>
  <si>
    <t>OSLO</t>
  </si>
  <si>
    <t>Andel 2026 av  landet</t>
  </si>
  <si>
    <t>Oslo Gj.sn. 2019-2025</t>
  </si>
  <si>
    <t>Kilde: JUS306</t>
  </si>
  <si>
    <t>2026 Forskjell fra landsgj.</t>
  </si>
  <si>
    <t>Effekt på samlet oppkl.pst fra 2025 til 2026</t>
  </si>
  <si>
    <t>Effekt på samlet saksbeh.tid fra 2025 til 2026</t>
  </si>
  <si>
    <t>Oslo Gj.sn. 2020-2025</t>
  </si>
  <si>
    <t>Kategorisering hentet fra PODs kap.vurdering 2024 (Se nærmere i "Datagrunnlag")</t>
  </si>
  <si>
    <t>ØST</t>
  </si>
  <si>
    <t>Øst Gj.sn. 2019-2025</t>
  </si>
  <si>
    <t>Øst Gj.sn. 2020-2025</t>
  </si>
  <si>
    <t>INNLANDET</t>
  </si>
  <si>
    <t>Innlandet Gj.sn. 2019-2025</t>
  </si>
  <si>
    <t>Innlandet Gj.sn. 2020-2025</t>
  </si>
  <si>
    <t>SØR-ØST</t>
  </si>
  <si>
    <t>Sør-Øst Gj.sn. 2019-2025</t>
  </si>
  <si>
    <t>Sør-Øst Gj.sn. 2020-2025</t>
  </si>
  <si>
    <t>AGDER</t>
  </si>
  <si>
    <t>Agder Gj.sn. 2019-2025</t>
  </si>
  <si>
    <t>Agder Gj.sn. 2020-2025</t>
  </si>
  <si>
    <t>SØR-VEST</t>
  </si>
  <si>
    <t>Sør-Vest Gj.sn. 2019-2025</t>
  </si>
  <si>
    <t>Sør-Vest Gj.sn. 2020-2025</t>
  </si>
  <si>
    <t>VEST</t>
  </si>
  <si>
    <t>Vest Gj.sn. 2019-2025</t>
  </si>
  <si>
    <t>Vest Gj.sn. 2020-2025</t>
  </si>
  <si>
    <t>MØRE OG ROMSDAL</t>
  </si>
  <si>
    <t>Møre og Romsdal Gj.sn. 2019-2025</t>
  </si>
  <si>
    <t>Møre og Romsdal Gj.sn. 2020-2025</t>
  </si>
  <si>
    <t>TRØNDELAG</t>
  </si>
  <si>
    <t>Trøndelag Gj.sn. 2019-2025</t>
  </si>
  <si>
    <t>Trøndelag Gj.sn. 2020-2025</t>
  </si>
  <si>
    <t>NORDLAND</t>
  </si>
  <si>
    <t>Nordland Gj.sn. 2019-2025</t>
  </si>
  <si>
    <t>Nordland Gj.sn. 2020-2025</t>
  </si>
  <si>
    <t>TROMS</t>
  </si>
  <si>
    <t>Troms Gj.sn. 2019-2025</t>
  </si>
  <si>
    <t>Troms Gj.sn. 2020-2025</t>
  </si>
  <si>
    <t>FINNMARK</t>
  </si>
  <si>
    <t>Finnmark Gj.sn. 2019-2025</t>
  </si>
  <si>
    <t>Finnmark Gj.sn. 2020-2025</t>
  </si>
  <si>
    <t>DATAGRUNNLAG</t>
  </si>
  <si>
    <t>Alle tall i oversikten er fryste tall, dvs. at de er hentet ut 1. mai i samme år.</t>
  </si>
  <si>
    <t>Parameter</t>
  </si>
  <si>
    <t>Kilde Nasjonalt (distriktsnivå)</t>
  </si>
  <si>
    <t>JUS309 (JUS306)</t>
  </si>
  <si>
    <t xml:space="preserve"> </t>
  </si>
  <si>
    <t>Antall saker påtaleavgjort med en kode som regnes som oppklart. JUS309 (JUS306)</t>
  </si>
  <si>
    <t>Formel for oppkl.pst= (Antall oppklarte saker)/(Oppklarte saker + Ikke oppklarte saker). JUS309 (JUS306)</t>
  </si>
  <si>
    <t>PAL Strasak Sak (Oppkl.kode) (se under hvilke oppklaringskoder som er inkludert i denne porteføljen)</t>
  </si>
  <si>
    <t>Ant saker m pos. påtaleavgj. delt på Antall påtaleavgjorte saker</t>
  </si>
  <si>
    <t>Ant saker m pos. påtaleavgj. delt på Antall oppklarte saker</t>
  </si>
  <si>
    <t>Parameterene som viser andel av ulike avgj.koder</t>
  </si>
  <si>
    <t>Ant saker påtaleavgj med avgj.kode (fra PAL Strasak SAK), delt på Antall påtaleavgjorte saker</t>
  </si>
  <si>
    <t>PSV</t>
  </si>
  <si>
    <t>PAL Strasak Sak</t>
  </si>
  <si>
    <t>JUS371</t>
  </si>
  <si>
    <r>
      <t xml:space="preserve">Oppklaringskoder i PAL Strasak som er regnet som positive påtaleavgjørelser, jf. parameter </t>
    </r>
    <r>
      <rPr>
        <b/>
        <i/>
        <sz val="8"/>
        <color theme="1"/>
        <rFont val="Segoe UI"/>
        <family val="2"/>
      </rPr>
      <t>Antall saker m pos. påtaleavgjørelse</t>
    </r>
  </si>
  <si>
    <t>40 FORELEGG</t>
  </si>
  <si>
    <t>42 TILTALEBESLUTNING</t>
  </si>
  <si>
    <t>41 SIKTELSE (TILSTÅELSESDOM)</t>
  </si>
  <si>
    <t>43 PÅTALEUNNLATELSE</t>
  </si>
  <si>
    <t>44 KONFLIKTRÅD</t>
  </si>
  <si>
    <t>73 PROSESSØKONOMISK PÅTALEUNNLATELSE</t>
  </si>
  <si>
    <t>53 VEDTATT FORELEGG PÅ BOT</t>
  </si>
  <si>
    <t>82 UBETINGET DOM OG BOT</t>
  </si>
  <si>
    <t>201 VEDTATT FORELEGG PÅ BOT - FORETAK</t>
  </si>
  <si>
    <t>89 DOM PÅ FRIFINNELSE</t>
  </si>
  <si>
    <t>80 UBETINGET DOM</t>
  </si>
  <si>
    <t>137 VEDTATT FORELEGG PÅ BOT OG INNDRAGNING</t>
  </si>
  <si>
    <t>74 PÅTALEUNNLATELSE MED PRØVETID</t>
  </si>
  <si>
    <t>92 BETINGET DOM OG BOT</t>
  </si>
  <si>
    <t>68 PÅTALEUNNLATELSE UTEN VILKÅR</t>
  </si>
  <si>
    <t>107 AVGJORT VED MEGLING I KONFLIKTRÅD</t>
  </si>
  <si>
    <t>85 DELS UBETINGET, DELS BETINGET DOM</t>
  </si>
  <si>
    <t>190 Ungdomsstraff</t>
  </si>
  <si>
    <t>198 Gjennomført påtaleunnlatelse med ungdomsoppfølging</t>
  </si>
  <si>
    <t>109 BETINGET DOM PÅ SÆRVILKÅR OG BOT</t>
  </si>
  <si>
    <t>81 BETINGET DOM</t>
  </si>
  <si>
    <t>91 UBETINGET DOM OG INNDRAGNING</t>
  </si>
  <si>
    <t>77 VEDTATT FORELEGG PÅ BOT OG ERSTATNINGSBETALING</t>
  </si>
  <si>
    <t>194 Ungdomsstraff, inndragning</t>
  </si>
  <si>
    <t>122 DOM PÅ SAMFUNNSSTRAFF</t>
  </si>
  <si>
    <t>87 DOM PÅ BOT</t>
  </si>
  <si>
    <t>199 Gjennomført konfliktråd med ungdomsoppfølging</t>
  </si>
  <si>
    <t>84 UBETINGET DOM OG ERSTATNINGSBETALING</t>
  </si>
  <si>
    <t>169 BETINGET DOM PÅ SÆRVILKÅR OG INNDRAGNING</t>
  </si>
  <si>
    <t>55 PÅTALEUNNLATELSE MED PRØVETID OG SÆRVILKÅR</t>
  </si>
  <si>
    <t>119 DELS UBETINGET, DELS BETINGET DOM PÅ SÆRVILKÅR</t>
  </si>
  <si>
    <t>150 DELS UBETINGET, DELS BETINGET DOM PÅ SÆRVILKÅR OG BOT</t>
  </si>
  <si>
    <t>123 DOM PÅ SAMFUNNSSTRAFF OG BOT</t>
  </si>
  <si>
    <t>130 UBETINGET DOM, BOT OG ERSTATNINGSBETALING</t>
  </si>
  <si>
    <t>116 DELS UBETINGET, DELS BETINGET DOM OG BOT</t>
  </si>
  <si>
    <t>136 VEDTATT FORELEGG PÅ BOT, ERSTATNINGSBETALING OG INNDRAGNING</t>
  </si>
  <si>
    <t>124 DOM PÅ SAMFUNNSSTRAFF OG ERSTATNINGSBETALING</t>
  </si>
  <si>
    <t>Sakskategorier fordelt på kategorier i PODs Kapasitetsundersøkelse 2024</t>
  </si>
  <si>
    <r>
      <t xml:space="preserve">De 3 første tabellene under "Utvalgte lovbruddskategorier" er hentet fra kategoriseringen gjort i PODs Kapasitetsundersøkelse fra </t>
    </r>
    <r>
      <rPr>
        <b/>
        <i/>
        <sz val="8"/>
        <color theme="1"/>
        <rFont val="Segoe UI"/>
        <family val="2"/>
      </rPr>
      <t>2024</t>
    </r>
    <r>
      <rPr>
        <i/>
        <sz val="8"/>
        <color theme="1"/>
        <rFont val="Segoe UI"/>
        <family val="2"/>
      </rPr>
      <t>. Her er alle sakskategorier fordelt i 3 ulike sakgrupper som vist nedenfor.</t>
    </r>
  </si>
  <si>
    <r>
      <t xml:space="preserve">Det påpekes at kategoriene i undersøkelsen fra </t>
    </r>
    <r>
      <rPr>
        <b/>
        <i/>
        <sz val="8"/>
        <color theme="1"/>
        <rFont val="Segoe UI"/>
        <family val="2"/>
      </rPr>
      <t>2024</t>
    </r>
    <r>
      <rPr>
        <i/>
        <sz val="8"/>
        <color theme="1"/>
        <rFont val="Segoe UI"/>
        <family val="2"/>
      </rPr>
      <t xml:space="preserve"> er noe endret fra undersøkelsen i 2018/2019. </t>
    </r>
  </si>
  <si>
    <t>Saksgruppe A - Mest alvorlige sakskategorier</t>
  </si>
  <si>
    <t>Drap og drapsforsøk</t>
  </si>
  <si>
    <t>Grov doping- /narkotikaovertredelse</t>
  </si>
  <si>
    <t>Seksuallovbrudd mot barn u/16 år</t>
  </si>
  <si>
    <t>Voldtekt</t>
  </si>
  <si>
    <t>Saksgruppe B - Alvorlige sakskategorier</t>
  </si>
  <si>
    <t>Ran</t>
  </si>
  <si>
    <t>Andre seksuallovbrudd</t>
  </si>
  <si>
    <t>Annen vold</t>
  </si>
  <si>
    <t>Arbeidsmiljø / miljø</t>
  </si>
  <si>
    <t>Grovt tyveri</t>
  </si>
  <si>
    <t>Hatkriminalitet</t>
  </si>
  <si>
    <t>Saksgruppe C - Sakskategorier som utgjør mengdesaker</t>
  </si>
  <si>
    <t>Øvrige saker</t>
  </si>
  <si>
    <t>Doping- / narkotikaovertredelse</t>
  </si>
  <si>
    <t>Orden</t>
  </si>
  <si>
    <t xml:space="preserve">Forfalskning / uriktige opplysninger / unndragelser </t>
  </si>
  <si>
    <t>Annen økonomisk kriminalitet</t>
  </si>
  <si>
    <t>Annen vinningskriminalitet</t>
  </si>
  <si>
    <r>
      <t xml:space="preserve">Undersøkelsessaker - </t>
    </r>
    <r>
      <rPr>
        <b/>
        <i/>
        <sz val="8"/>
        <color theme="1"/>
        <rFont val="Segoe UI"/>
        <family val="2"/>
      </rPr>
      <t>NB! Ikke inkludert i tabell som viser Sakgruppe C</t>
    </r>
  </si>
  <si>
    <t>Anmeldt og påtaleavgjort hatkriminalitet pr. første tertial. 2019–2026</t>
  </si>
  <si>
    <t>Gjennomsnittlig saksbehandlingstid, oppklarte saker</t>
  </si>
  <si>
    <t>- Oppklarte saker</t>
  </si>
  <si>
    <t>- Ikke oppklarte saker</t>
  </si>
  <si>
    <t>- Positive påtaleavgjørelser**</t>
  </si>
  <si>
    <t>Oppklaringsprosent***</t>
  </si>
  <si>
    <t>Endring fra første tertial 2025*</t>
  </si>
  <si>
    <t>Endring fra gj.snitt første tertial 2019–2025*</t>
  </si>
  <si>
    <t>** Positive påtaleavgjørelser omfatter tiltalebeslutning, tilståelsesdom, forelegg, oversendelse til konfliktråd og påtaleunnlatelse</t>
  </si>
  <si>
    <t>* Endring i antall lovbrudd/saker er oppgitt i prosent. Endring i oppklaringsprosent er oppgitt i prosentpoeng, mens endring i saksbehandlingstid er angitt i antall dager.</t>
  </si>
  <si>
    <r>
      <t xml:space="preserve">*** Oppklaringsprosent beregnes slik: </t>
    </r>
    <r>
      <rPr>
        <i/>
        <sz val="7"/>
        <color theme="1"/>
        <rFont val="Verdana"/>
        <family val="2"/>
      </rPr>
      <t>oppklarte saker/(oppklarte saker + ikke oppklarte saker)</t>
    </r>
    <r>
      <rPr>
        <sz val="7"/>
        <color theme="1"/>
        <rFont val="Verdana"/>
        <family val="2"/>
      </rPr>
      <t>. En mindre andel av påtaleavgjørelsene holdes utenfor ved beregningen av oppklaringsprosent.</t>
    </r>
  </si>
  <si>
    <t>Inndragning og sikring av verdier</t>
  </si>
  <si>
    <t>Anmeldte lovbrudd pr. første tertial, etter type lovbrudd. 2019–2026</t>
  </si>
  <si>
    <t>Påtaleavgjorte saker pr. første tertial, etter type lovbrudd. 2019–2026</t>
  </si>
  <si>
    <t>Påtaleavgjorte saker pr. første tertial, etter oppklaringsprosent og type lovbrudd. 2019–2026</t>
  </si>
  <si>
    <t>Påtaleavgjorte saker pr. første tertial, etter gjennomsnittlig saksbehandlingstid for alle saker og type lovbrudd. 2019–2026</t>
  </si>
  <si>
    <t>Påtaleavgjorte saker pr. første tertial, etter gjennomsnittlig saksbehandlingstid for oppklarte saker og type lovbrudd. 2019–2026</t>
  </si>
  <si>
    <t>Tilrettelagte avhør pr. første tertial, etter antall og andel innenfor frist. 2023–2026</t>
  </si>
  <si>
    <t>Ikke påtaleavgjorte saker pr. 30 april eldre enn tre måneder, etter kriminalitetstype. 2019–2026</t>
  </si>
  <si>
    <t>Ikke påtaleavgjorte saker pr. 30 april eldre enn tolv måneder, etter kriminalitetstype. 2019–2026</t>
  </si>
  <si>
    <t>Anmeldte forhold pr. første tertial med mistenkt/siktet under 18 år, etter aldersgruppeog antall forhold. 2019–2026</t>
  </si>
  <si>
    <t>Rapporteringskrav 7 / Styringsparameter 6</t>
  </si>
  <si>
    <t>Kilde: PO og INKS</t>
  </si>
  <si>
    <r>
      <rPr>
        <b/>
        <sz val="11"/>
        <color theme="1"/>
        <rFont val="Calibri"/>
        <family val="2"/>
        <scheme val="minor"/>
      </rPr>
      <t>Merknader til statistikken:</t>
    </r>
    <r>
      <rPr>
        <sz val="11"/>
        <color theme="1"/>
        <rFont val="Calibri"/>
        <family val="2"/>
        <scheme val="minor"/>
      </rPr>
      <t xml:space="preserve">
Vi har tidligere rapportert om noe usikkerhet knyttet til tallene.  Dette gjelder fortsatt.
I første tertial 2026 ble det registrert 189 personer under 18 år innbrakt til politiarrest. 
Tallgrunnlaget i T1-rapporteringen er basert på registreringer i PO og for Oslo PDs del INKS. 
Dagens registrering kan, jf. tidligere rapporteringer, ha noe avvik. Tidligere har POD kvalitetssikret tallene ved å gjennomgå ulike arrestjournaler og sammenlignet. På denne bakgrunn må en også på denne rapporteringen dessverre anta at tallene kan ha enkelte avvik fra det reelle, som ikke er fanget opp.    
Det utvikles nå et nytt nasjonalt IKT-verktøy for registrering i arrest (Arrestweb), som skal implementeres i løpet av 2026 når systemet PO skal byttes med et nytt operasjonsverktøy (COP). Året 2026 blir et år der de aller fleste politidistrikt, i en overgangsperiode til nytt system, vil benytte både PO og Arrestweb til å registrere arrestforhold, og at det nye IKT-verktøyet (Arrestweb) ikke får "helårsvirkning" før i 2027. 
Det vil bli utviklet en ny statistikkmodul for Arrestweb, med bedre kvalitet og flere valgmuligheter, slik at statistikk for første hele driftsår kan skje fra 1.1.2027. Det arbeides også for at Arrestweb blir kompatibel med INKS, slik at alle de 12 politidistriktene får samme statistikkgrunnlag.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</si>
</sst>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
    <numFmt numFmtId="165" formatCode="0.0"/>
    <numFmt numFmtId="166" formatCode="_ * #,##0.00_ ;_ * \-#,##0.00_ ;_ * &quot;-&quot;??_ ;_ @_ "/>
    <numFmt numFmtId="167" formatCode="#,##0.0"/>
    <numFmt numFmtId="168" formatCode="_ * #,##0_ ;_ * \-#,##0_ ;_ * &quot;-&quot;??_ ;_ @_ "/>
    <numFmt numFmtId="169" formatCode="_ * #,##0.0_ ;_ * \-#,##0.0_ ;_ * &quot;-&quot;??_ ;_ @_ "/>
  </numFmts>
  <fonts count="61" x14ac:knownFonts="1">
    <font>
      <sz val="11"/>
      <color theme="1"/>
      <name val="Calibri"/>
      <family val="2"/>
      <scheme val="minor"/>
    </font>
    <font>
      <sz val="10"/>
      <color theme="1"/>
      <name val="Verdana"/>
      <family val="2"/>
    </font>
    <font>
      <sz val="10"/>
      <color theme="1"/>
      <name val="Verdana"/>
      <family val="2"/>
    </font>
    <font>
      <sz val="11"/>
      <color theme="1"/>
      <name val="Calibri"/>
      <family val="2"/>
      <scheme val="minor"/>
    </font>
    <font>
      <b/>
      <sz val="6"/>
      <color theme="1"/>
      <name val="Verdana"/>
      <family val="2"/>
    </font>
    <font>
      <b/>
      <sz val="6"/>
      <color rgb="FF000000"/>
      <name val="Verdana"/>
      <family val="2"/>
    </font>
    <font>
      <sz val="6"/>
      <color theme="1"/>
      <name val="Verdana"/>
      <family val="2"/>
    </font>
    <font>
      <sz val="6"/>
      <color rgb="FF000000"/>
      <name val="Verdana"/>
      <family val="2"/>
    </font>
    <font>
      <sz val="8"/>
      <color theme="1"/>
      <name val="Verdana"/>
      <family val="2"/>
    </font>
    <font>
      <sz val="7"/>
      <color rgb="FF000000"/>
      <name val="Verdana"/>
      <family val="2"/>
    </font>
    <font>
      <b/>
      <sz val="7"/>
      <color theme="1"/>
      <name val="Verdana"/>
      <family val="2"/>
    </font>
    <font>
      <sz val="7"/>
      <color theme="1"/>
      <name val="Verdana"/>
      <family val="2"/>
    </font>
    <font>
      <b/>
      <sz val="9"/>
      <color theme="1"/>
      <name val="Verdana"/>
      <family val="2"/>
    </font>
    <font>
      <b/>
      <sz val="7"/>
      <color rgb="FF000000"/>
      <name val="Verdana"/>
      <family val="2"/>
    </font>
    <font>
      <b/>
      <sz val="7"/>
      <color rgb="FF000000"/>
      <name val="Arial"/>
      <family val="2"/>
    </font>
    <font>
      <b/>
      <sz val="7"/>
      <color theme="1"/>
      <name val="Arial"/>
      <family val="2"/>
    </font>
    <font>
      <sz val="7"/>
      <color rgb="FF000000"/>
      <name val="Arial"/>
      <family val="2"/>
    </font>
    <font>
      <sz val="7"/>
      <color theme="1"/>
      <name val="Calibri"/>
      <family val="2"/>
      <scheme val="minor"/>
    </font>
    <font>
      <sz val="10"/>
      <color theme="1"/>
      <name val="Arial"/>
      <family val="2"/>
    </font>
    <font>
      <u/>
      <sz val="10"/>
      <color theme="10"/>
      <name val="Arial"/>
      <family val="2"/>
    </font>
    <font>
      <sz val="7"/>
      <color theme="1"/>
      <name val="Arial"/>
      <family val="2"/>
    </font>
    <font>
      <sz val="7"/>
      <color theme="1"/>
      <name val="Times New Roman"/>
      <family val="1"/>
    </font>
    <font>
      <sz val="7"/>
      <color rgb="FF0000FF"/>
      <name val="Verdana"/>
      <family val="2"/>
    </font>
    <font>
      <b/>
      <sz val="11"/>
      <color theme="1"/>
      <name val="Times New Roman"/>
      <family val="1"/>
    </font>
    <font>
      <sz val="11"/>
      <color theme="1"/>
      <name val="Times New Roman"/>
      <family val="1"/>
    </font>
    <font>
      <u/>
      <sz val="11"/>
      <color theme="10"/>
      <name val="Calibri"/>
      <family val="2"/>
      <scheme val="minor"/>
    </font>
    <font>
      <sz val="9"/>
      <color theme="1"/>
      <name val="Calibri"/>
      <family val="2"/>
      <scheme val="minor"/>
    </font>
    <font>
      <sz val="10"/>
      <color theme="1"/>
      <name val="Calibri"/>
      <family val="2"/>
      <scheme val="minor"/>
    </font>
    <font>
      <sz val="10"/>
      <color theme="1"/>
      <name val="Times New Roman"/>
      <family val="1"/>
    </font>
    <font>
      <b/>
      <sz val="11"/>
      <color rgb="FF000000"/>
      <name val="Calibri"/>
      <family val="2"/>
    </font>
    <font>
      <sz val="11"/>
      <color rgb="FF000000"/>
      <name val="Calibri"/>
      <family val="2"/>
    </font>
    <font>
      <sz val="10"/>
      <color rgb="FF000000"/>
      <name val="Calibri"/>
      <family val="2"/>
    </font>
    <font>
      <sz val="10"/>
      <color rgb="FF000000"/>
      <name val="Times New Roman"/>
      <family val="1"/>
    </font>
    <font>
      <b/>
      <sz val="12"/>
      <color rgb="FF000000"/>
      <name val="Times New Roman"/>
      <family val="1"/>
    </font>
    <font>
      <b/>
      <sz val="12"/>
      <color theme="1"/>
      <name val="Times New Roman"/>
      <family val="1"/>
    </font>
    <font>
      <b/>
      <sz val="22"/>
      <color theme="1"/>
      <name val="Times New Roman"/>
      <family val="1"/>
    </font>
    <font>
      <sz val="11"/>
      <color rgb="FF00B050"/>
      <name val="Times New Roman"/>
      <family val="1"/>
    </font>
    <font>
      <sz val="7"/>
      <name val="Verdana"/>
      <family val="2"/>
    </font>
    <font>
      <b/>
      <u/>
      <sz val="7"/>
      <color rgb="FF000000"/>
      <name val="Arial"/>
      <family val="2"/>
    </font>
    <font>
      <b/>
      <u/>
      <sz val="7"/>
      <color theme="1"/>
      <name val="Arial"/>
      <family val="2"/>
    </font>
    <font>
      <b/>
      <u/>
      <sz val="7"/>
      <color rgb="FF000000"/>
      <name val="Verdana"/>
      <family val="2"/>
    </font>
    <font>
      <b/>
      <u/>
      <sz val="7"/>
      <color theme="1"/>
      <name val="Verdana"/>
      <family val="2"/>
    </font>
    <font>
      <sz val="11"/>
      <color theme="1"/>
      <name val="Verdana"/>
      <family val="2"/>
    </font>
    <font>
      <b/>
      <sz val="8"/>
      <color theme="1"/>
      <name val="Segoe UI"/>
      <family val="2"/>
    </font>
    <font>
      <sz val="8"/>
      <name val="Segoe UI"/>
      <family val="2"/>
    </font>
    <font>
      <sz val="8"/>
      <color theme="1"/>
      <name val="Segoe UI"/>
      <family val="2"/>
    </font>
    <font>
      <sz val="7"/>
      <color theme="1"/>
      <name val="Segoe UI"/>
      <family val="2"/>
    </font>
    <font>
      <i/>
      <sz val="9"/>
      <color theme="1"/>
      <name val="Calibri"/>
      <family val="2"/>
      <scheme val="minor"/>
    </font>
    <font>
      <b/>
      <sz val="11"/>
      <color theme="1"/>
      <name val="Calibri"/>
      <family val="2"/>
      <scheme val="minor"/>
    </font>
    <font>
      <b/>
      <sz val="8"/>
      <color rgb="FF000000"/>
      <name val="Segoe UI"/>
      <family val="2"/>
    </font>
    <font>
      <sz val="8"/>
      <color rgb="FF000000"/>
      <name val="Segoe UI"/>
      <family val="2"/>
    </font>
    <font>
      <i/>
      <sz val="11"/>
      <color theme="1"/>
      <name val="Calibri"/>
      <family val="2"/>
      <scheme val="minor"/>
    </font>
    <font>
      <b/>
      <u/>
      <sz val="16"/>
      <color theme="1"/>
      <name val="Calibri"/>
      <family val="2"/>
      <scheme val="minor"/>
    </font>
    <font>
      <b/>
      <i/>
      <sz val="8"/>
      <color theme="1"/>
      <name val="Segoe UI"/>
      <family val="2"/>
    </font>
    <font>
      <b/>
      <sz val="9"/>
      <color theme="1"/>
      <name val="Segoe UI"/>
      <family val="2"/>
    </font>
    <font>
      <i/>
      <sz val="8"/>
      <color theme="1"/>
      <name val="Segoe UI"/>
      <family val="2"/>
    </font>
    <font>
      <i/>
      <sz val="7"/>
      <color theme="1"/>
      <name val="Verdana"/>
      <family val="2"/>
    </font>
    <font>
      <sz val="11"/>
      <name val="Times New Roman"/>
      <family val="1"/>
    </font>
    <font>
      <b/>
      <sz val="11"/>
      <name val="Times New Roman"/>
      <family val="1"/>
    </font>
    <font>
      <sz val="11"/>
      <name val="Calibri"/>
      <family val="2"/>
    </font>
    <font>
      <sz val="11"/>
      <color rgb="FFFF0000"/>
      <name val="Calibri"/>
      <family val="2"/>
    </font>
  </fonts>
  <fills count="19">
    <fill>
      <patternFill patternType="none"/>
    </fill>
    <fill>
      <patternFill patternType="gray125"/>
    </fill>
    <fill>
      <patternFill patternType="solid">
        <fgColor theme="6"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D9D9D9"/>
        <bgColor indexed="64"/>
      </patternFill>
    </fill>
    <fill>
      <patternFill patternType="solid">
        <fgColor rgb="FFFFFFFF"/>
        <bgColor indexed="64"/>
      </patternFill>
    </fill>
    <fill>
      <patternFill patternType="solid">
        <fgColor theme="0" tint="-0.14999847407452621"/>
        <bgColor theme="4" tint="0.79998168889431442"/>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92D050"/>
        <bgColor indexed="64"/>
      </patternFill>
    </fill>
    <fill>
      <patternFill patternType="solid">
        <fgColor theme="0" tint="-0.34998626667073579"/>
        <bgColor indexed="64"/>
      </patternFill>
    </fill>
  </fills>
  <borders count="26">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rgb="FFFF0000"/>
      </left>
      <right style="thin">
        <color rgb="FFFF0000"/>
      </right>
      <top style="thin">
        <color theme="0"/>
      </top>
      <bottom style="thin">
        <color theme="0"/>
      </bottom>
      <diagonal/>
    </border>
    <border>
      <left style="thin">
        <color rgb="FFFF000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top style="thin">
        <color theme="0"/>
      </top>
      <bottom style="thin">
        <color theme="0"/>
      </bottom>
      <diagonal/>
    </border>
    <border>
      <left/>
      <right style="thin">
        <color rgb="FFFF0000"/>
      </right>
      <top style="thin">
        <color theme="0"/>
      </top>
      <bottom style="thin">
        <color theme="0"/>
      </bottom>
      <diagonal/>
    </border>
    <border>
      <left style="thin">
        <color theme="0"/>
      </left>
      <right/>
      <top style="thin">
        <color theme="0"/>
      </top>
      <bottom style="thin">
        <color theme="0"/>
      </bottom>
      <diagonal/>
    </border>
  </borders>
  <cellStyleXfs count="12">
    <xf numFmtId="0" fontId="0"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0" fontId="18" fillId="0" borderId="0"/>
    <xf numFmtId="0" fontId="19" fillId="0" borderId="0" applyNumberFormat="0" applyFill="0" applyBorder="0" applyAlignment="0" applyProtection="0"/>
    <xf numFmtId="0" fontId="18" fillId="0" borderId="0"/>
    <xf numFmtId="0" fontId="25" fillId="0" borderId="0" applyNumberFormat="0" applyFill="0" applyBorder="0" applyAlignment="0" applyProtection="0"/>
  </cellStyleXfs>
  <cellXfs count="262">
    <xf numFmtId="0" fontId="0" fillId="0" borderId="0" xfId="0"/>
    <xf numFmtId="0" fontId="5" fillId="2" borderId="1" xfId="0" applyFont="1" applyFill="1" applyBorder="1" applyAlignment="1">
      <alignment vertical="center" wrapText="1"/>
    </xf>
    <xf numFmtId="0" fontId="7" fillId="3" borderId="1" xfId="0" applyFont="1" applyFill="1" applyBorder="1" applyAlignment="1">
      <alignment vertical="center" wrapText="1"/>
    </xf>
    <xf numFmtId="0" fontId="7" fillId="4" borderId="1" xfId="0" applyFont="1" applyFill="1" applyBorder="1" applyAlignment="1">
      <alignment vertical="center" wrapText="1"/>
    </xf>
    <xf numFmtId="0" fontId="7" fillId="0" borderId="1" xfId="0" applyFont="1" applyFill="1" applyBorder="1" applyAlignment="1">
      <alignment vertical="center" wrapText="1"/>
    </xf>
    <xf numFmtId="0" fontId="7" fillId="0" borderId="1" xfId="0" quotePrefix="1" applyFont="1" applyFill="1" applyBorder="1" applyAlignment="1">
      <alignment vertical="center" wrapText="1"/>
    </xf>
    <xf numFmtId="0" fontId="7" fillId="3" borderId="1" xfId="0" quotePrefix="1" applyFont="1" applyFill="1" applyBorder="1" applyAlignment="1">
      <alignment vertical="center" wrapText="1"/>
    </xf>
    <xf numFmtId="0" fontId="5" fillId="5" borderId="1" xfId="0" applyFont="1" applyFill="1" applyBorder="1" applyAlignment="1">
      <alignment vertical="center" wrapText="1"/>
    </xf>
    <xf numFmtId="0" fontId="5"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0" fillId="0" borderId="0" xfId="0" applyAlignment="1">
      <alignment horizontal="center"/>
    </xf>
    <xf numFmtId="0" fontId="2" fillId="0" borderId="0" xfId="1"/>
    <xf numFmtId="3" fontId="5" fillId="5" borderId="1" xfId="0" applyNumberFormat="1" applyFont="1" applyFill="1" applyBorder="1" applyAlignment="1">
      <alignment horizontal="center" vertical="center" wrapText="1"/>
    </xf>
    <xf numFmtId="165" fontId="4" fillId="5" borderId="1" xfId="0" applyNumberFormat="1" applyFont="1" applyFill="1" applyBorder="1" applyAlignment="1">
      <alignment horizontal="center" vertical="center"/>
    </xf>
    <xf numFmtId="0" fontId="5" fillId="6" borderId="1" xfId="0" applyFont="1" applyFill="1" applyBorder="1" applyAlignment="1">
      <alignment vertical="center" wrapText="1"/>
    </xf>
    <xf numFmtId="3" fontId="5" fillId="6" borderId="1" xfId="0" applyNumberFormat="1" applyFont="1" applyFill="1" applyBorder="1" applyAlignment="1">
      <alignment horizontal="center" vertical="center" wrapText="1"/>
    </xf>
    <xf numFmtId="165" fontId="4" fillId="6" borderId="1" xfId="0" applyNumberFormat="1" applyFont="1" applyFill="1" applyBorder="1" applyAlignment="1">
      <alignment horizontal="center" vertical="center"/>
    </xf>
    <xf numFmtId="3" fontId="7" fillId="3" borderId="1" xfId="0" applyNumberFormat="1" applyFont="1" applyFill="1" applyBorder="1" applyAlignment="1">
      <alignment horizontal="center" vertical="center" wrapText="1"/>
    </xf>
    <xf numFmtId="165" fontId="6" fillId="3"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wrapText="1"/>
    </xf>
    <xf numFmtId="3" fontId="7" fillId="4" borderId="1" xfId="0" applyNumberFormat="1" applyFont="1" applyFill="1" applyBorder="1" applyAlignment="1">
      <alignment horizontal="center" vertical="center" wrapText="1"/>
    </xf>
    <xf numFmtId="0" fontId="2" fillId="0" borderId="0" xfId="3"/>
    <xf numFmtId="164" fontId="4" fillId="5" borderId="1" xfId="0" applyNumberFormat="1" applyFont="1" applyFill="1" applyBorder="1" applyAlignment="1">
      <alignment horizontal="center" vertical="center"/>
    </xf>
    <xf numFmtId="3" fontId="5" fillId="2"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164" fontId="6" fillId="3" borderId="1" xfId="0" quotePrefix="1" applyNumberFormat="1" applyFont="1" applyFill="1" applyBorder="1" applyAlignment="1">
      <alignment horizontal="center" vertical="center"/>
    </xf>
    <xf numFmtId="0" fontId="8" fillId="0" borderId="0" xfId="0" applyFont="1"/>
    <xf numFmtId="0" fontId="10" fillId="0" borderId="1" xfId="0" applyFont="1" applyBorder="1" applyAlignment="1">
      <alignment horizontal="center" vertical="center" wrapText="1"/>
    </xf>
    <xf numFmtId="1" fontId="10" fillId="7" borderId="1" xfId="0" applyNumberFormat="1" applyFont="1" applyFill="1" applyBorder="1" applyAlignment="1">
      <alignment vertical="center" wrapText="1"/>
    </xf>
    <xf numFmtId="3" fontId="10" fillId="7" borderId="1" xfId="0" applyNumberFormat="1" applyFont="1" applyFill="1" applyBorder="1" applyAlignment="1">
      <alignment horizontal="center" vertical="center" wrapText="1"/>
    </xf>
    <xf numFmtId="1" fontId="11" fillId="0" borderId="1" xfId="0" applyNumberFormat="1" applyFont="1" applyBorder="1" applyAlignment="1">
      <alignment vertical="center" wrapText="1"/>
    </xf>
    <xf numFmtId="3" fontId="11" fillId="0" borderId="1" xfId="0" applyNumberFormat="1" applyFont="1" applyBorder="1" applyAlignment="1">
      <alignment horizontal="center" vertical="center" wrapText="1"/>
    </xf>
    <xf numFmtId="164" fontId="11" fillId="0" borderId="1" xfId="0" applyNumberFormat="1" applyFont="1" applyBorder="1" applyAlignment="1">
      <alignment horizontal="center" vertical="center" wrapText="1"/>
    </xf>
    <xf numFmtId="0" fontId="11" fillId="0" borderId="0" xfId="0" applyFont="1"/>
    <xf numFmtId="9" fontId="10" fillId="7" borderId="1" xfId="6" applyFont="1" applyFill="1" applyBorder="1" applyAlignment="1">
      <alignment horizontal="center" vertical="center" wrapText="1"/>
    </xf>
    <xf numFmtId="1" fontId="11" fillId="0" borderId="1" xfId="0" quotePrefix="1" applyNumberFormat="1" applyFont="1" applyBorder="1" applyAlignment="1">
      <alignment vertical="center" wrapText="1"/>
    </xf>
    <xf numFmtId="164" fontId="0" fillId="0" borderId="0" xfId="0" applyNumberFormat="1"/>
    <xf numFmtId="0" fontId="10"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164" fontId="9" fillId="7" borderId="1" xfId="0" applyNumberFormat="1" applyFont="1" applyFill="1" applyBorder="1" applyAlignment="1">
      <alignment horizontal="center" vertical="center" wrapText="1"/>
    </xf>
    <xf numFmtId="0" fontId="9" fillId="0" borderId="1" xfId="0" applyFont="1" applyBorder="1" applyAlignment="1">
      <alignment vertical="center" wrapText="1"/>
    </xf>
    <xf numFmtId="0" fontId="12" fillId="0" borderId="1" xfId="0" applyFont="1" applyBorder="1" applyAlignment="1">
      <alignment horizontal="center" vertical="center" wrapText="1"/>
    </xf>
    <xf numFmtId="164" fontId="4" fillId="6" borderId="1" xfId="0" applyNumberFormat="1" applyFont="1" applyFill="1" applyBorder="1" applyAlignment="1">
      <alignment horizontal="center" vertical="center"/>
    </xf>
    <xf numFmtId="9" fontId="5" fillId="5" borderId="1" xfId="0" applyNumberFormat="1" applyFont="1" applyFill="1" applyBorder="1" applyAlignment="1">
      <alignment horizontal="center" vertical="center" wrapText="1"/>
    </xf>
    <xf numFmtId="9" fontId="5" fillId="6" borderId="1" xfId="0" applyNumberFormat="1" applyFont="1" applyFill="1" applyBorder="1" applyAlignment="1">
      <alignment horizontal="center" vertical="center" wrapText="1"/>
    </xf>
    <xf numFmtId="9" fontId="7" fillId="3" borderId="1" xfId="0" applyNumberFormat="1" applyFont="1" applyFill="1" applyBorder="1" applyAlignment="1">
      <alignment horizontal="center" vertical="center" wrapText="1"/>
    </xf>
    <xf numFmtId="9" fontId="7" fillId="0" borderId="1" xfId="0" applyNumberFormat="1" applyFont="1" applyFill="1" applyBorder="1" applyAlignment="1">
      <alignment horizontal="center" vertical="center" wrapText="1"/>
    </xf>
    <xf numFmtId="9" fontId="7" fillId="4" borderId="1" xfId="0" applyNumberFormat="1" applyFont="1" applyFill="1" applyBorder="1" applyAlignment="1">
      <alignment horizontal="center" vertical="center" wrapText="1"/>
    </xf>
    <xf numFmtId="165" fontId="6" fillId="3" borderId="1" xfId="0" quotePrefix="1" applyNumberFormat="1" applyFont="1" applyFill="1" applyBorder="1" applyAlignment="1">
      <alignment horizontal="center" vertical="center"/>
    </xf>
    <xf numFmtId="1" fontId="5" fillId="5" borderId="1" xfId="0" applyNumberFormat="1" applyFont="1" applyFill="1" applyBorder="1" applyAlignment="1">
      <alignment horizontal="center" vertical="center" wrapText="1"/>
    </xf>
    <xf numFmtId="1" fontId="5" fillId="6" borderId="1" xfId="0" applyNumberFormat="1" applyFont="1" applyFill="1" applyBorder="1" applyAlignment="1">
      <alignment horizontal="center" vertical="center" wrapText="1"/>
    </xf>
    <xf numFmtId="1" fontId="7" fillId="3"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4" borderId="1" xfId="0" applyNumberFormat="1" applyFont="1" applyFill="1" applyBorder="1" applyAlignment="1">
      <alignment horizontal="center" vertical="center" wrapText="1"/>
    </xf>
    <xf numFmtId="1" fontId="11" fillId="0" borderId="1" xfId="0" applyNumberFormat="1" applyFont="1" applyBorder="1" applyAlignment="1">
      <alignment horizontal="left" vertical="center" wrapText="1" indent="1"/>
    </xf>
    <xf numFmtId="1" fontId="11" fillId="0" borderId="1" xfId="0" quotePrefix="1" applyNumberFormat="1" applyFont="1" applyBorder="1" applyAlignment="1">
      <alignment horizontal="left" vertical="center" wrapText="1" indent="1"/>
    </xf>
    <xf numFmtId="164" fontId="10" fillId="7" borderId="1" xfId="6" applyNumberFormat="1" applyFont="1" applyFill="1" applyBorder="1" applyAlignment="1">
      <alignment horizontal="center" vertical="center" wrapText="1"/>
    </xf>
    <xf numFmtId="9" fontId="5" fillId="5" borderId="1" xfId="6" applyFont="1" applyFill="1" applyBorder="1" applyAlignment="1">
      <alignment horizontal="center" vertical="center" wrapText="1"/>
    </xf>
    <xf numFmtId="9" fontId="5" fillId="6" borderId="1" xfId="6" applyFont="1" applyFill="1" applyBorder="1" applyAlignment="1">
      <alignment horizontal="center" vertical="center" wrapText="1"/>
    </xf>
    <xf numFmtId="3" fontId="9" fillId="8" borderId="1" xfId="0" applyNumberFormat="1" applyFont="1" applyFill="1" applyBorder="1" applyAlignment="1" applyProtection="1">
      <alignment horizontal="center"/>
    </xf>
    <xf numFmtId="0" fontId="11" fillId="9" borderId="1" xfId="0" applyFont="1" applyFill="1" applyBorder="1" applyAlignment="1">
      <alignment horizontal="center" vertical="center"/>
    </xf>
    <xf numFmtId="3" fontId="9" fillId="8" borderId="1" xfId="0" applyNumberFormat="1" applyFont="1" applyFill="1" applyBorder="1" applyAlignment="1" applyProtection="1">
      <alignment horizontal="left" vertical="center" indent="1"/>
    </xf>
    <xf numFmtId="3" fontId="9" fillId="8" borderId="1" xfId="0" applyNumberFormat="1" applyFont="1" applyFill="1" applyBorder="1" applyAlignment="1" applyProtection="1">
      <alignment horizontal="center" vertical="center"/>
    </xf>
    <xf numFmtId="164" fontId="9" fillId="3" borderId="1" xfId="0" applyNumberFormat="1" applyFont="1" applyFill="1" applyBorder="1" applyAlignment="1" applyProtection="1">
      <alignment horizontal="center" vertical="center"/>
    </xf>
    <xf numFmtId="164" fontId="9" fillId="8" borderId="1" xfId="6" applyNumberFormat="1" applyFont="1" applyFill="1" applyBorder="1" applyAlignment="1" applyProtection="1">
      <alignment horizontal="center" vertical="center"/>
    </xf>
    <xf numFmtId="0" fontId="13" fillId="8" borderId="1" xfId="0" applyNumberFormat="1" applyFont="1" applyFill="1" applyBorder="1" applyAlignment="1">
      <alignment horizontal="left" vertical="center"/>
    </xf>
    <xf numFmtId="3" fontId="10" fillId="0" borderId="1" xfId="0" applyNumberFormat="1" applyFont="1" applyBorder="1" applyAlignment="1">
      <alignment horizontal="center" vertical="center"/>
    </xf>
    <xf numFmtId="164" fontId="10" fillId="0" borderId="1" xfId="6" applyNumberFormat="1" applyFont="1" applyBorder="1" applyAlignment="1">
      <alignment horizontal="center" vertical="center"/>
    </xf>
    <xf numFmtId="164" fontId="10" fillId="3" borderId="1" xfId="0" applyNumberFormat="1" applyFont="1" applyFill="1" applyBorder="1" applyAlignment="1">
      <alignment horizontal="center" vertical="center"/>
    </xf>
    <xf numFmtId="0" fontId="10" fillId="9" borderId="1" xfId="0" applyFont="1" applyFill="1" applyBorder="1" applyAlignment="1">
      <alignment horizontal="left" vertical="center" wrapText="1"/>
    </xf>
    <xf numFmtId="0" fontId="10" fillId="9" borderId="1" xfId="0" applyFont="1" applyFill="1" applyBorder="1" applyAlignment="1">
      <alignment horizontal="center" vertical="center" wrapText="1"/>
    </xf>
    <xf numFmtId="164" fontId="9" fillId="8" borderId="1" xfId="0" applyNumberFormat="1" applyFont="1" applyFill="1" applyBorder="1" applyAlignment="1" applyProtection="1">
      <alignment horizontal="center" vertical="center"/>
    </xf>
    <xf numFmtId="0" fontId="14" fillId="8" borderId="1" xfId="0" applyNumberFormat="1" applyFont="1" applyFill="1" applyBorder="1" applyAlignment="1">
      <alignment horizontal="left"/>
    </xf>
    <xf numFmtId="3" fontId="15" fillId="0" borderId="1" xfId="0" applyNumberFormat="1" applyFont="1" applyBorder="1" applyAlignment="1">
      <alignment horizontal="center"/>
    </xf>
    <xf numFmtId="0" fontId="16" fillId="8" borderId="1" xfId="0" applyNumberFormat="1" applyFont="1" applyFill="1" applyBorder="1" applyAlignment="1" applyProtection="1">
      <alignment horizontal="left" indent="1"/>
    </xf>
    <xf numFmtId="3" fontId="16" fillId="8" borderId="1" xfId="0" applyNumberFormat="1" applyFont="1" applyFill="1" applyBorder="1" applyAlignment="1" applyProtection="1">
      <alignment horizontal="center"/>
    </xf>
    <xf numFmtId="164" fontId="16" fillId="8" borderId="1" xfId="0" applyNumberFormat="1" applyFont="1" applyFill="1" applyBorder="1" applyAlignment="1" applyProtection="1">
      <alignment horizontal="center"/>
    </xf>
    <xf numFmtId="0" fontId="17" fillId="0" borderId="0" xfId="0" applyFont="1" applyAlignment="1">
      <alignment horizontal="center"/>
    </xf>
    <xf numFmtId="0" fontId="17" fillId="0" borderId="0" xfId="0" applyFont="1"/>
    <xf numFmtId="0" fontId="16" fillId="8" borderId="1" xfId="0" applyNumberFormat="1" applyFont="1" applyFill="1" applyBorder="1" applyAlignment="1">
      <alignment horizontal="left" indent="1"/>
    </xf>
    <xf numFmtId="167" fontId="20" fillId="0" borderId="1" xfId="0" applyNumberFormat="1" applyFont="1" applyBorder="1" applyAlignment="1">
      <alignment horizontal="center"/>
    </xf>
    <xf numFmtId="165" fontId="10" fillId="3" borderId="1" xfId="6" applyNumberFormat="1" applyFont="1" applyFill="1" applyBorder="1" applyAlignment="1">
      <alignment horizontal="center" vertical="center"/>
    </xf>
    <xf numFmtId="0" fontId="13" fillId="3" borderId="1" xfId="0" applyFont="1" applyFill="1" applyBorder="1" applyAlignment="1">
      <alignment horizontal="center" vertical="center" wrapText="1"/>
    </xf>
    <xf numFmtId="0" fontId="13" fillId="0" borderId="1" xfId="0" applyFont="1" applyBorder="1" applyAlignment="1">
      <alignment vertical="center" wrapText="1"/>
    </xf>
    <xf numFmtId="0" fontId="13" fillId="0" borderId="1" xfId="0" applyFont="1" applyBorder="1" applyAlignment="1">
      <alignment horizontal="center" vertical="center"/>
    </xf>
    <xf numFmtId="0" fontId="13" fillId="7" borderId="1" xfId="0" applyFont="1" applyFill="1" applyBorder="1" applyAlignment="1">
      <alignment horizontal="center" vertical="center" wrapText="1"/>
    </xf>
    <xf numFmtId="3" fontId="9" fillId="0" borderId="1" xfId="0" applyNumberFormat="1" applyFont="1" applyBorder="1" applyAlignment="1">
      <alignment horizontal="center" vertical="center"/>
    </xf>
    <xf numFmtId="9" fontId="9" fillId="7" borderId="1" xfId="0" applyNumberFormat="1" applyFont="1" applyFill="1" applyBorder="1" applyAlignment="1">
      <alignment horizontal="center" vertical="center" wrapText="1"/>
    </xf>
    <xf numFmtId="0" fontId="9" fillId="0" borderId="1" xfId="0" applyFont="1" applyBorder="1" applyAlignment="1">
      <alignment vertical="center"/>
    </xf>
    <xf numFmtId="0" fontId="9" fillId="0" borderId="1" xfId="0" applyFont="1" applyBorder="1" applyAlignment="1">
      <alignment horizontal="center" vertical="center"/>
    </xf>
    <xf numFmtId="0" fontId="21" fillId="0" borderId="0" xfId="0" applyFont="1"/>
    <xf numFmtId="0" fontId="21" fillId="0" borderId="0" xfId="0" applyFont="1" applyAlignment="1">
      <alignment wrapText="1"/>
    </xf>
    <xf numFmtId="0" fontId="22" fillId="0" borderId="0" xfId="0" applyFont="1" applyAlignment="1">
      <alignment vertical="center"/>
    </xf>
    <xf numFmtId="0" fontId="23" fillId="0" borderId="1" xfId="0" applyFont="1" applyBorder="1" applyAlignment="1">
      <alignment vertical="center" wrapText="1"/>
    </xf>
    <xf numFmtId="0" fontId="23" fillId="10" borderId="1" xfId="0" applyFont="1" applyFill="1" applyBorder="1"/>
    <xf numFmtId="0" fontId="24" fillId="0" borderId="1" xfId="0" applyFont="1" applyBorder="1"/>
    <xf numFmtId="0" fontId="24" fillId="0" borderId="0" xfId="0" applyFont="1"/>
    <xf numFmtId="0" fontId="25" fillId="0" borderId="0" xfId="11"/>
    <xf numFmtId="0" fontId="23" fillId="0" borderId="0" xfId="0" applyFont="1"/>
    <xf numFmtId="3" fontId="9" fillId="0" borderId="1" xfId="0" applyNumberFormat="1" applyFont="1" applyBorder="1" applyAlignment="1">
      <alignment horizontal="center" vertical="center" wrapText="1"/>
    </xf>
    <xf numFmtId="0" fontId="23" fillId="12" borderId="1" xfId="0" applyFont="1" applyFill="1" applyBorder="1" applyAlignment="1">
      <alignment vertical="center"/>
    </xf>
    <xf numFmtId="0" fontId="26" fillId="0" borderId="0" xfId="0" applyFont="1"/>
    <xf numFmtId="0" fontId="25" fillId="0" borderId="0" xfId="11" applyAlignment="1">
      <alignment wrapText="1"/>
    </xf>
    <xf numFmtId="0" fontId="27" fillId="0" borderId="0" xfId="0" applyFont="1" applyAlignment="1">
      <alignment horizontal="left"/>
    </xf>
    <xf numFmtId="0" fontId="27" fillId="0" borderId="0" xfId="0" applyFont="1"/>
    <xf numFmtId="0" fontId="29" fillId="7" borderId="1" xfId="0" applyFont="1" applyFill="1" applyBorder="1" applyAlignment="1">
      <alignment horizontal="center" vertical="center" wrapText="1"/>
    </xf>
    <xf numFmtId="0" fontId="30" fillId="0" borderId="1" xfId="0" applyFont="1" applyBorder="1" applyAlignment="1">
      <alignment vertical="center"/>
    </xf>
    <xf numFmtId="0" fontId="31" fillId="0" borderId="1" xfId="0" applyFont="1" applyBorder="1" applyAlignment="1">
      <alignment horizontal="center" vertical="center"/>
    </xf>
    <xf numFmtId="0" fontId="28" fillId="0" borderId="1" xfId="0" applyFont="1" applyBorder="1" applyAlignment="1">
      <alignment horizontal="center" vertical="center"/>
    </xf>
    <xf numFmtId="0" fontId="28" fillId="7" borderId="1" xfId="0" applyFont="1" applyFill="1" applyBorder="1" applyAlignment="1">
      <alignment horizontal="center" vertical="center"/>
    </xf>
    <xf numFmtId="0" fontId="32" fillId="0" borderId="1" xfId="0" applyFont="1" applyBorder="1" applyAlignment="1">
      <alignment horizontal="center" vertical="center"/>
    </xf>
    <xf numFmtId="0" fontId="33" fillId="7" borderId="1" xfId="0" applyFont="1" applyFill="1" applyBorder="1" applyAlignment="1">
      <alignment horizontal="center" vertical="center"/>
    </xf>
    <xf numFmtId="0" fontId="34" fillId="7" borderId="1" xfId="0" applyFont="1" applyFill="1" applyBorder="1" applyAlignment="1">
      <alignment horizontal="center" vertical="center"/>
    </xf>
    <xf numFmtId="0" fontId="24" fillId="0" borderId="0" xfId="0" applyFont="1" applyAlignment="1">
      <alignment wrapText="1"/>
    </xf>
    <xf numFmtId="0" fontId="36" fillId="0" borderId="0" xfId="0" applyFont="1"/>
    <xf numFmtId="0" fontId="13" fillId="0" borderId="1" xfId="0" applyFont="1" applyBorder="1" applyAlignment="1">
      <alignment vertical="center"/>
    </xf>
    <xf numFmtId="3" fontId="13" fillId="0" borderId="1" xfId="0" applyNumberFormat="1" applyFont="1" applyBorder="1" applyAlignment="1">
      <alignment horizontal="center" vertical="center"/>
    </xf>
    <xf numFmtId="9" fontId="13" fillId="7" borderId="1" xfId="0" applyNumberFormat="1" applyFont="1" applyFill="1" applyBorder="1" applyAlignment="1">
      <alignment horizontal="center" vertical="center" wrapText="1"/>
    </xf>
    <xf numFmtId="3" fontId="0" fillId="0" borderId="0" xfId="0" applyNumberFormat="1"/>
    <xf numFmtId="0" fontId="37" fillId="0" borderId="2" xfId="0" applyFont="1" applyBorder="1" applyAlignment="1">
      <alignment vertical="center"/>
    </xf>
    <xf numFmtId="0" fontId="37" fillId="0" borderId="0" xfId="0" applyFont="1" applyAlignment="1">
      <alignment vertical="center" wrapText="1"/>
    </xf>
    <xf numFmtId="3" fontId="11" fillId="0" borderId="0" xfId="0" applyNumberFormat="1" applyFont="1"/>
    <xf numFmtId="167" fontId="9" fillId="0" borderId="1" xfId="0" applyNumberFormat="1" applyFont="1" applyBorder="1" applyAlignment="1">
      <alignment horizontal="center" vertical="center"/>
    </xf>
    <xf numFmtId="167" fontId="13" fillId="0" borderId="1" xfId="0" applyNumberFormat="1" applyFont="1" applyBorder="1" applyAlignment="1">
      <alignment horizontal="center" vertical="center"/>
    </xf>
    <xf numFmtId="0" fontId="37" fillId="0" borderId="0" xfId="0" applyFont="1" applyAlignment="1">
      <alignment vertical="center"/>
    </xf>
    <xf numFmtId="0" fontId="9" fillId="8" borderId="1" xfId="0" applyNumberFormat="1" applyFont="1" applyFill="1" applyBorder="1" applyAlignment="1" applyProtection="1">
      <alignment horizontal="left" vertical="center" indent="1"/>
    </xf>
    <xf numFmtId="0" fontId="11" fillId="0" borderId="0" xfId="0" applyFont="1" applyAlignment="1">
      <alignment wrapText="1"/>
    </xf>
    <xf numFmtId="0" fontId="38" fillId="8" borderId="1" xfId="0" applyNumberFormat="1" applyFont="1" applyFill="1" applyBorder="1" applyAlignment="1">
      <alignment horizontal="left"/>
    </xf>
    <xf numFmtId="3" fontId="39" fillId="0" borderId="1" xfId="0" applyNumberFormat="1" applyFont="1" applyBorder="1" applyAlignment="1">
      <alignment horizontal="center"/>
    </xf>
    <xf numFmtId="0" fontId="40" fillId="8" borderId="1" xfId="0" applyNumberFormat="1" applyFont="1" applyFill="1" applyBorder="1" applyAlignment="1">
      <alignment horizontal="left" vertical="center"/>
    </xf>
    <xf numFmtId="3" fontId="41" fillId="0" borderId="1" xfId="0" applyNumberFormat="1" applyFont="1" applyBorder="1" applyAlignment="1">
      <alignment horizontal="center" vertical="center"/>
    </xf>
    <xf numFmtId="3" fontId="10" fillId="0" borderId="1" xfId="0" applyNumberFormat="1" applyFont="1" applyBorder="1" applyAlignment="1">
      <alignment horizontal="center"/>
    </xf>
    <xf numFmtId="3" fontId="13" fillId="8" borderId="1" xfId="0" applyNumberFormat="1" applyFont="1" applyFill="1" applyBorder="1" applyAlignment="1" applyProtection="1">
      <alignment horizontal="center"/>
    </xf>
    <xf numFmtId="0" fontId="13" fillId="3" borderId="1" xfId="0" applyNumberFormat="1" applyFont="1" applyFill="1" applyBorder="1" applyAlignment="1">
      <alignment horizontal="center" vertical="center" wrapText="1"/>
    </xf>
    <xf numFmtId="0" fontId="13" fillId="3" borderId="1" xfId="0" applyNumberFormat="1" applyFont="1" applyFill="1" applyBorder="1" applyAlignment="1" applyProtection="1">
      <alignment horizontal="center" vertical="center" wrapText="1"/>
    </xf>
    <xf numFmtId="0" fontId="13" fillId="3" borderId="7" xfId="0" applyNumberFormat="1" applyFont="1" applyFill="1" applyBorder="1" applyAlignment="1" applyProtection="1">
      <alignment horizontal="center" vertical="center" wrapText="1"/>
    </xf>
    <xf numFmtId="0" fontId="10" fillId="9" borderId="1" xfId="0" applyFont="1" applyFill="1" applyBorder="1" applyAlignment="1">
      <alignment horizontal="center" vertical="center"/>
    </xf>
    <xf numFmtId="0" fontId="42" fillId="0" borderId="0" xfId="0" applyFont="1" applyAlignment="1">
      <alignment horizontal="center"/>
    </xf>
    <xf numFmtId="0" fontId="42" fillId="0" borderId="0" xfId="0" applyFont="1"/>
    <xf numFmtId="0" fontId="0" fillId="13" borderId="1" xfId="0" applyFill="1" applyBorder="1"/>
    <xf numFmtId="0" fontId="43" fillId="0" borderId="1" xfId="0" applyFont="1" applyFill="1" applyBorder="1" applyAlignment="1">
      <alignment horizontal="center"/>
    </xf>
    <xf numFmtId="0" fontId="43" fillId="14" borderId="1" xfId="0" applyFont="1" applyFill="1" applyBorder="1" applyAlignment="1">
      <alignment horizontal="center" vertical="center" wrapText="1"/>
    </xf>
    <xf numFmtId="0" fontId="43" fillId="3" borderId="1" xfId="0" applyFont="1" applyFill="1" applyBorder="1" applyAlignment="1">
      <alignment horizontal="center"/>
    </xf>
    <xf numFmtId="0" fontId="0" fillId="0" borderId="11" xfId="0" applyBorder="1"/>
    <xf numFmtId="0" fontId="43" fillId="3" borderId="1" xfId="0" applyFont="1" applyFill="1" applyBorder="1" applyAlignment="1">
      <alignment horizontal="center" vertical="center" wrapText="1"/>
    </xf>
    <xf numFmtId="0" fontId="44" fillId="3" borderId="1" xfId="0" quotePrefix="1" applyNumberFormat="1" applyFont="1" applyFill="1" applyBorder="1" applyAlignment="1" applyProtection="1">
      <alignment horizontal="left" vertical="center" wrapText="1"/>
    </xf>
    <xf numFmtId="168" fontId="45" fillId="3" borderId="1" xfId="5" applyNumberFormat="1" applyFont="1" applyFill="1" applyBorder="1"/>
    <xf numFmtId="164" fontId="45" fillId="14" borderId="1" xfId="6" applyNumberFormat="1" applyFont="1" applyFill="1" applyBorder="1" applyAlignment="1">
      <alignment horizontal="right" indent="1"/>
    </xf>
    <xf numFmtId="0" fontId="44" fillId="15" borderId="1" xfId="0" quotePrefix="1" applyNumberFormat="1" applyFont="1" applyFill="1" applyBorder="1" applyAlignment="1" applyProtection="1">
      <alignment horizontal="left" vertical="center" wrapText="1"/>
    </xf>
    <xf numFmtId="168" fontId="45" fillId="15" borderId="1" xfId="5" applyNumberFormat="1" applyFont="1" applyFill="1" applyBorder="1"/>
    <xf numFmtId="9" fontId="45" fillId="3" borderId="1" xfId="6" applyNumberFormat="1" applyFont="1" applyFill="1" applyBorder="1"/>
    <xf numFmtId="169" fontId="45" fillId="14" borderId="1" xfId="5" applyNumberFormat="1" applyFont="1" applyFill="1" applyBorder="1" applyAlignment="1">
      <alignment horizontal="right" vertical="center" wrapText="1" indent="1"/>
    </xf>
    <xf numFmtId="9" fontId="45" fillId="15" borderId="1" xfId="6" applyNumberFormat="1" applyFont="1" applyFill="1" applyBorder="1"/>
    <xf numFmtId="0" fontId="45" fillId="3" borderId="1" xfId="0" applyFont="1" applyFill="1" applyBorder="1" applyAlignment="1">
      <alignment vertical="center" wrapText="1"/>
    </xf>
    <xf numFmtId="9" fontId="45" fillId="3" borderId="1" xfId="6" applyFont="1" applyFill="1" applyBorder="1"/>
    <xf numFmtId="169" fontId="45" fillId="14" borderId="1" xfId="0" applyNumberFormat="1" applyFont="1" applyFill="1" applyBorder="1" applyAlignment="1">
      <alignment horizontal="right" vertical="center" wrapText="1" indent="1"/>
    </xf>
    <xf numFmtId="164" fontId="45" fillId="13" borderId="1" xfId="6" applyNumberFormat="1" applyFont="1" applyFill="1" applyBorder="1" applyAlignment="1">
      <alignment horizontal="right" indent="1"/>
    </xf>
    <xf numFmtId="168" fontId="45" fillId="13" borderId="1" xfId="5" applyNumberFormat="1" applyFont="1" applyFill="1" applyBorder="1"/>
    <xf numFmtId="0" fontId="45" fillId="3" borderId="1" xfId="0" applyFont="1" applyFill="1" applyBorder="1" applyAlignment="1">
      <alignment wrapText="1"/>
    </xf>
    <xf numFmtId="9" fontId="45" fillId="3" borderId="7" xfId="6" applyNumberFormat="1" applyFont="1" applyFill="1" applyBorder="1"/>
    <xf numFmtId="0" fontId="46" fillId="0" borderId="12" xfId="0" applyFont="1" applyFill="1" applyBorder="1"/>
    <xf numFmtId="0" fontId="0" fillId="0" borderId="13" xfId="0" applyBorder="1"/>
    <xf numFmtId="0" fontId="47" fillId="0" borderId="11" xfId="0" applyFont="1" applyBorder="1"/>
    <xf numFmtId="0" fontId="0" fillId="0" borderId="14" xfId="0" applyBorder="1"/>
    <xf numFmtId="0" fontId="48" fillId="13" borderId="14" xfId="0" applyFont="1" applyFill="1" applyBorder="1"/>
    <xf numFmtId="0" fontId="48" fillId="0" borderId="0" xfId="0" applyFont="1"/>
    <xf numFmtId="0" fontId="0" fillId="0" borderId="15" xfId="0" applyBorder="1"/>
    <xf numFmtId="0" fontId="49" fillId="0" borderId="1" xfId="10" applyNumberFormat="1" applyFont="1" applyFill="1" applyBorder="1" applyAlignment="1" applyProtection="1">
      <alignment horizontal="left"/>
    </xf>
    <xf numFmtId="0" fontId="50" fillId="0" borderId="1" xfId="10" applyNumberFormat="1" applyFont="1" applyFill="1" applyBorder="1" applyAlignment="1" applyProtection="1">
      <alignment horizontal="left"/>
    </xf>
    <xf numFmtId="168" fontId="43" fillId="15" borderId="1" xfId="5" applyNumberFormat="1" applyFont="1" applyFill="1" applyBorder="1"/>
    <xf numFmtId="164" fontId="43" fillId="14" borderId="1" xfId="6" applyNumberFormat="1" applyFont="1" applyFill="1" applyBorder="1" applyAlignment="1">
      <alignment horizontal="right" indent="1"/>
    </xf>
    <xf numFmtId="169" fontId="45" fillId="14" borderId="1" xfId="5" applyNumberFormat="1" applyFont="1" applyFill="1" applyBorder="1" applyAlignment="1">
      <alignment horizontal="right" wrapText="1" indent="1"/>
    </xf>
    <xf numFmtId="166" fontId="45" fillId="14" borderId="1" xfId="5" applyNumberFormat="1" applyFont="1" applyFill="1" applyBorder="1"/>
    <xf numFmtId="9" fontId="43" fillId="15" borderId="1" xfId="6" applyNumberFormat="1" applyFont="1" applyFill="1" applyBorder="1"/>
    <xf numFmtId="169" fontId="43" fillId="14" borderId="1" xfId="5" applyNumberFormat="1" applyFont="1" applyFill="1" applyBorder="1" applyAlignment="1">
      <alignment horizontal="right" wrapText="1" indent="1"/>
    </xf>
    <xf numFmtId="9" fontId="43" fillId="3" borderId="1" xfId="6" applyNumberFormat="1" applyFont="1" applyFill="1" applyBorder="1"/>
    <xf numFmtId="169" fontId="45" fillId="14" borderId="1" xfId="0" applyNumberFormat="1" applyFont="1" applyFill="1" applyBorder="1" applyAlignment="1">
      <alignment horizontal="right" wrapText="1" indent="1"/>
    </xf>
    <xf numFmtId="169" fontId="45" fillId="14" borderId="1" xfId="5" applyNumberFormat="1" applyFont="1" applyFill="1" applyBorder="1"/>
    <xf numFmtId="169" fontId="43" fillId="14" borderId="1" xfId="0" applyNumberFormat="1" applyFont="1" applyFill="1" applyBorder="1" applyAlignment="1">
      <alignment horizontal="right" wrapText="1" indent="1"/>
    </xf>
    <xf numFmtId="168" fontId="43" fillId="3" borderId="1" xfId="5" applyNumberFormat="1" applyFont="1" applyFill="1" applyBorder="1"/>
    <xf numFmtId="0" fontId="0" fillId="13" borderId="11" xfId="0" applyFill="1" applyBorder="1"/>
    <xf numFmtId="0" fontId="0" fillId="0" borderId="11" xfId="0" applyFill="1" applyBorder="1"/>
    <xf numFmtId="0" fontId="43" fillId="13" borderId="1" xfId="0" applyFont="1" applyFill="1" applyBorder="1" applyAlignment="1">
      <alignment horizontal="center" vertical="center" wrapText="1"/>
    </xf>
    <xf numFmtId="0" fontId="0" fillId="16" borderId="16" xfId="0" applyFill="1" applyBorder="1"/>
    <xf numFmtId="0" fontId="0" fillId="16" borderId="17" xfId="0" applyFill="1" applyBorder="1"/>
    <xf numFmtId="0" fontId="48" fillId="0" borderId="18" xfId="0" applyFont="1" applyBorder="1"/>
    <xf numFmtId="0" fontId="48" fillId="0" borderId="14" xfId="0" applyFont="1" applyBorder="1"/>
    <xf numFmtId="0" fontId="0" fillId="0" borderId="19" xfId="0" applyBorder="1"/>
    <xf numFmtId="0" fontId="48" fillId="13" borderId="11" xfId="0" applyFont="1" applyFill="1" applyBorder="1" applyAlignment="1"/>
    <xf numFmtId="0" fontId="0" fillId="0" borderId="1" xfId="0" applyBorder="1"/>
    <xf numFmtId="9" fontId="45" fillId="15" borderId="7" xfId="6" applyNumberFormat="1" applyFont="1" applyFill="1" applyBorder="1"/>
    <xf numFmtId="164" fontId="0" fillId="0" borderId="15" xfId="0" applyNumberFormat="1" applyBorder="1"/>
    <xf numFmtId="0" fontId="48" fillId="13" borderId="11" xfId="0" applyFont="1" applyFill="1" applyBorder="1" applyAlignment="1">
      <alignment wrapText="1"/>
    </xf>
    <xf numFmtId="0" fontId="47" fillId="0" borderId="20" xfId="0" applyFont="1" applyBorder="1"/>
    <xf numFmtId="0" fontId="48" fillId="13" borderId="15" xfId="0" applyFont="1" applyFill="1" applyBorder="1"/>
    <xf numFmtId="0" fontId="0" fillId="17" borderId="0" xfId="0" applyFill="1"/>
    <xf numFmtId="0" fontId="0" fillId="17" borderId="11" xfId="0" applyFill="1" applyBorder="1"/>
    <xf numFmtId="0" fontId="0" fillId="0" borderId="12" xfId="0" applyBorder="1"/>
    <xf numFmtId="0" fontId="0" fillId="0" borderId="21" xfId="0" applyBorder="1"/>
    <xf numFmtId="0" fontId="0" fillId="0" borderId="22" xfId="0" applyBorder="1"/>
    <xf numFmtId="0" fontId="48" fillId="13" borderId="1" xfId="0" applyFont="1" applyFill="1" applyBorder="1"/>
    <xf numFmtId="0" fontId="0" fillId="0" borderId="23" xfId="0" applyBorder="1"/>
    <xf numFmtId="169" fontId="45" fillId="18" borderId="1" xfId="5" applyNumberFormat="1" applyFont="1" applyFill="1" applyBorder="1"/>
    <xf numFmtId="0" fontId="0" fillId="0" borderId="18" xfId="0" applyBorder="1"/>
    <xf numFmtId="0" fontId="47" fillId="0" borderId="18" xfId="0" applyFont="1" applyBorder="1"/>
    <xf numFmtId="9" fontId="43" fillId="3" borderId="1" xfId="6" applyFont="1" applyFill="1" applyBorder="1"/>
    <xf numFmtId="169" fontId="43" fillId="14" borderId="1" xfId="5" applyNumberFormat="1" applyFont="1" applyFill="1" applyBorder="1"/>
    <xf numFmtId="169" fontId="43" fillId="14" borderId="1" xfId="0" applyNumberFormat="1" applyFont="1" applyFill="1" applyBorder="1" applyAlignment="1">
      <alignment horizontal="right" vertical="center" wrapText="1" indent="1"/>
    </xf>
    <xf numFmtId="0" fontId="47" fillId="0" borderId="14" xfId="0" applyFont="1" applyBorder="1"/>
    <xf numFmtId="0" fontId="0" fillId="16" borderId="24" xfId="0" applyFill="1" applyBorder="1"/>
    <xf numFmtId="0" fontId="0" fillId="0" borderId="25" xfId="0" applyBorder="1"/>
    <xf numFmtId="0" fontId="51" fillId="13" borderId="11" xfId="0" applyFont="1" applyFill="1" applyBorder="1"/>
    <xf numFmtId="0" fontId="0" fillId="0" borderId="20" xfId="0" applyBorder="1"/>
    <xf numFmtId="0" fontId="0" fillId="17" borderId="23" xfId="0" applyFill="1" applyBorder="1"/>
    <xf numFmtId="0" fontId="52" fillId="0" borderId="11" xfId="0" applyFont="1" applyBorder="1"/>
    <xf numFmtId="0" fontId="51" fillId="0" borderId="11" xfId="0" applyFont="1" applyBorder="1"/>
    <xf numFmtId="0" fontId="43" fillId="0" borderId="1" xfId="0" applyFont="1" applyBorder="1"/>
    <xf numFmtId="0" fontId="43" fillId="0" borderId="1" xfId="0" applyFont="1" applyBorder="1" applyAlignment="1"/>
    <xf numFmtId="0" fontId="44" fillId="0" borderId="1" xfId="0" quotePrefix="1" applyNumberFormat="1" applyFont="1" applyFill="1" applyBorder="1" applyAlignment="1" applyProtection="1">
      <alignment horizontal="left" vertical="center"/>
    </xf>
    <xf numFmtId="0" fontId="45" fillId="0" borderId="1" xfId="0" applyFont="1" applyBorder="1" applyAlignment="1"/>
    <xf numFmtId="0" fontId="45" fillId="0" borderId="1" xfId="0" applyFont="1" applyBorder="1" applyAlignment="1">
      <alignment horizontal="left"/>
    </xf>
    <xf numFmtId="0" fontId="43" fillId="17" borderId="11" xfId="0" applyFont="1" applyFill="1" applyBorder="1"/>
    <xf numFmtId="0" fontId="45" fillId="0" borderId="0" xfId="0" applyFont="1"/>
    <xf numFmtId="0" fontId="45" fillId="0" borderId="11" xfId="0" applyFont="1" applyBorder="1"/>
    <xf numFmtId="0" fontId="54" fillId="0" borderId="11" xfId="0" applyFont="1" applyBorder="1"/>
    <xf numFmtId="0" fontId="55" fillId="0" borderId="11" xfId="0" applyFont="1" applyBorder="1"/>
    <xf numFmtId="0" fontId="53" fillId="13" borderId="11" xfId="0" applyFont="1" applyFill="1" applyBorder="1"/>
    <xf numFmtId="0" fontId="9" fillId="0" borderId="1" xfId="0" quotePrefix="1" applyFont="1" applyBorder="1" applyAlignment="1">
      <alignment horizontal="left" vertical="center" wrapText="1" indent="1"/>
    </xf>
    <xf numFmtId="0" fontId="9" fillId="0" borderId="1" xfId="0" quotePrefix="1" applyFont="1" applyBorder="1" applyAlignment="1">
      <alignment horizontal="left" vertical="center" wrapText="1" indent="2"/>
    </xf>
    <xf numFmtId="0" fontId="9" fillId="0" borderId="1" xfId="0" quotePrefix="1" applyFont="1" applyBorder="1" applyAlignment="1">
      <alignment horizontal="center" vertical="center" wrapText="1"/>
    </xf>
    <xf numFmtId="164" fontId="9" fillId="0" borderId="1" xfId="6" applyNumberFormat="1" applyFont="1" applyBorder="1" applyAlignment="1">
      <alignment horizontal="center" vertical="center" wrapText="1"/>
    </xf>
    <xf numFmtId="1" fontId="9" fillId="0" borderId="1" xfId="0" applyNumberFormat="1" applyFont="1" applyBorder="1" applyAlignment="1">
      <alignment horizontal="center" vertical="center" wrapText="1"/>
    </xf>
    <xf numFmtId="1" fontId="9" fillId="7" borderId="1" xfId="0" applyNumberFormat="1" applyFont="1" applyFill="1" applyBorder="1" applyAlignment="1">
      <alignment horizontal="center" vertical="center" wrapText="1"/>
    </xf>
    <xf numFmtId="0" fontId="8" fillId="0" borderId="0" xfId="0" applyFont="1" applyAlignment="1">
      <alignment horizontal="left"/>
    </xf>
    <xf numFmtId="0" fontId="11" fillId="0" borderId="0" xfId="0" applyFont="1" applyAlignment="1">
      <alignment horizontal="left"/>
    </xf>
    <xf numFmtId="0" fontId="57" fillId="5" borderId="0" xfId="0" applyFont="1" applyFill="1"/>
    <xf numFmtId="0" fontId="58" fillId="0" borderId="0" xfId="0" applyFont="1"/>
    <xf numFmtId="0" fontId="29" fillId="7" borderId="1" xfId="0" applyFont="1" applyFill="1" applyBorder="1" applyAlignment="1">
      <alignment vertical="center"/>
    </xf>
    <xf numFmtId="0" fontId="23" fillId="5" borderId="1" xfId="0" applyFont="1" applyFill="1" applyBorder="1" applyAlignment="1">
      <alignment vertical="center"/>
    </xf>
    <xf numFmtId="0" fontId="59" fillId="0" borderId="8" xfId="0" applyFont="1" applyFill="1" applyBorder="1" applyAlignment="1">
      <alignment vertical="center"/>
    </xf>
    <xf numFmtId="0" fontId="60" fillId="0" borderId="8" xfId="0" applyFont="1" applyFill="1" applyBorder="1" applyAlignment="1">
      <alignment vertical="center"/>
    </xf>
    <xf numFmtId="0" fontId="24" fillId="0" borderId="4" xfId="0" applyFont="1" applyBorder="1" applyAlignment="1">
      <alignment horizontal="center"/>
    </xf>
    <xf numFmtId="0" fontId="24" fillId="0" borderId="6" xfId="0" applyFont="1" applyBorder="1" applyAlignment="1">
      <alignment horizontal="center"/>
    </xf>
    <xf numFmtId="0" fontId="35" fillId="6" borderId="4" xfId="0" applyFont="1" applyFill="1" applyBorder="1" applyAlignment="1">
      <alignment horizontal="center" vertical="center"/>
    </xf>
    <xf numFmtId="0" fontId="35" fillId="6" borderId="6" xfId="0" applyFont="1" applyFill="1" applyBorder="1" applyAlignment="1">
      <alignment horizontal="center" vertical="center"/>
    </xf>
    <xf numFmtId="0" fontId="24" fillId="0" borderId="3" xfId="0" applyFont="1" applyBorder="1" applyAlignment="1">
      <alignment horizontal="left" wrapText="1"/>
    </xf>
    <xf numFmtId="0" fontId="23" fillId="11" borderId="9" xfId="0" applyFont="1" applyFill="1" applyBorder="1" applyAlignment="1">
      <alignment horizontal="left" vertical="center" wrapText="1"/>
    </xf>
    <xf numFmtId="0" fontId="23" fillId="11" borderId="10" xfId="0" applyFont="1" applyFill="1" applyBorder="1" applyAlignment="1">
      <alignment horizontal="left" vertical="center" wrapText="1"/>
    </xf>
    <xf numFmtId="164" fontId="10" fillId="3" borderId="4" xfId="0" applyNumberFormat="1" applyFont="1" applyFill="1" applyBorder="1" applyAlignment="1">
      <alignment horizontal="center" vertical="center"/>
    </xf>
    <xf numFmtId="164" fontId="10" fillId="3" borderId="6" xfId="0" applyNumberFormat="1" applyFont="1" applyFill="1" applyBorder="1" applyAlignment="1">
      <alignment horizontal="center" vertical="center"/>
    </xf>
    <xf numFmtId="0" fontId="10" fillId="3" borderId="3" xfId="0" applyFont="1" applyFill="1" applyBorder="1" applyAlignment="1">
      <alignment horizontal="center" vertical="center"/>
    </xf>
    <xf numFmtId="0" fontId="10" fillId="3" borderId="7" xfId="0" applyFont="1" applyFill="1" applyBorder="1" applyAlignment="1">
      <alignment horizontal="center" vertical="center"/>
    </xf>
    <xf numFmtId="0" fontId="10" fillId="9" borderId="3" xfId="0" applyFont="1" applyFill="1" applyBorder="1" applyAlignment="1">
      <alignment horizontal="center" vertical="center" wrapText="1"/>
    </xf>
    <xf numFmtId="0" fontId="10" fillId="9" borderId="7"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29" fillId="7" borderId="1" xfId="0" applyFont="1" applyFill="1" applyBorder="1" applyAlignment="1">
      <alignment vertical="center"/>
    </xf>
    <xf numFmtId="0" fontId="29" fillId="7" borderId="1" xfId="0" applyFont="1" applyFill="1" applyBorder="1" applyAlignment="1">
      <alignment horizontal="center" vertical="center" wrapText="1"/>
    </xf>
    <xf numFmtId="0" fontId="0" fillId="13" borderId="1" xfId="0" applyFill="1" applyBorder="1" applyAlignment="1">
      <alignment horizontal="left"/>
    </xf>
    <xf numFmtId="0" fontId="0" fillId="0" borderId="0" xfId="0" applyAlignment="1">
      <alignment wrapText="1"/>
    </xf>
  </cellXfs>
  <cellStyles count="12">
    <cellStyle name="Hyperkobling" xfId="11" builtinId="8"/>
    <cellStyle name="Hyperkobling 2" xfId="9" xr:uid="{957569E6-7817-487B-8A44-B27633128025}"/>
    <cellStyle name="Komma 2" xfId="5" xr:uid="{AC3D1BFB-12D8-47B9-A185-DB8F85829C20}"/>
    <cellStyle name="Komma 3 2" xfId="7" xr:uid="{3490B5A3-3C6F-43FC-A89A-C59CAFF3AD45}"/>
    <cellStyle name="Komma 3 3 2" xfId="2" xr:uid="{851D1DA8-3615-4B5D-BCAB-A3C84F35F1BA}"/>
    <cellStyle name="Normal" xfId="0" builtinId="0"/>
    <cellStyle name="Normal 2" xfId="8" xr:uid="{B1B78633-9A6D-4061-8874-D6F5227EA455}"/>
    <cellStyle name="Normal 4" xfId="10" xr:uid="{811752C5-9F40-4F0A-B489-0951BDDDC4DF}"/>
    <cellStyle name="Normal 5 2" xfId="3" xr:uid="{060E7A43-03AF-4993-A5CC-F04705A85717}"/>
    <cellStyle name="Normal 5 3 2" xfId="1" xr:uid="{717AE34F-E03E-4286-A460-C5557BEDA4EC}"/>
    <cellStyle name="Prosent" xfId="6" builtinId="5"/>
    <cellStyle name="Prosent 3 2" xfId="4" xr:uid="{3F7E6A0C-D75E-4520-BE36-8C32F782D8B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FELLES\Avdeling%20EF\Statistikk\Hovedtall-tabeller\Hovedtall%20T1%202017-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amp;FIG - HELE LANDET"/>
      <sheetName val="PIVOT-TEST"/>
      <sheetName val="TAB&amp;FIG - DISTRIKT"/>
      <sheetName val="GRUNNLAGSTALL - HELE LANDET"/>
      <sheetName val="anm jus065"/>
      <sheetName val="påtale jus309"/>
      <sheetName val="PIVOT - DISTRIKT"/>
      <sheetName val="Ark1"/>
      <sheetName val="Ark2"/>
      <sheetName val="GRUNNLAGSTALL - DISTRIKT"/>
      <sheetName val="anm jus063"/>
      <sheetName val="påtale jus306"/>
      <sheetName val="TAB&amp;FIG - NASJONAL rapport"/>
      <sheetName val="TAB&amp;FIG - Rapport"/>
      <sheetName val="IPA3"/>
      <sheetName val="IPA12"/>
      <sheetName val="Kap.vurd.2018"/>
      <sheetName val="SA RAPPORT"/>
      <sheetName val="JD"/>
      <sheetName val="Forslag nye parameternavn"/>
      <sheetName val="IKKE BRUK - SA RAPPORT"/>
      <sheetName val="Hjelpetabell"/>
      <sheetName val="U18-Per distrikt"/>
      <sheetName val="D-lister"/>
      <sheetName val="Tilrettelagte avhør"/>
      <sheetName val="TAB HOVEDTALL"/>
      <sheetName val="DATAGRUNNLAG JD"/>
      <sheetName val="DATAGRUNNLAG"/>
      <sheetName val="SA RAPPORT  til JD"/>
      <sheetName val="SA RAPPORT  fra 2019"/>
      <sheetName val="TAB&amp;FIG - HELE LANDET fra 2019"/>
      <sheetName val="TAB&amp;FIG - DISTRIKT fra 2019"/>
      <sheetName val="Uttrekk"/>
      <sheetName val="JUS605"/>
      <sheetName val="Seksuallovbrudd u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5276C-8AF4-4E02-A614-2C61A47B9601}">
  <sheetPr>
    <tabColor theme="9" tint="0.39997558519241921"/>
  </sheetPr>
  <dimension ref="A1:C46"/>
  <sheetViews>
    <sheetView tabSelected="1" topLeftCell="A2" zoomScale="70" zoomScaleNormal="70" workbookViewId="0">
      <selection activeCell="A2" sqref="A2:B2"/>
    </sheetView>
  </sheetViews>
  <sheetFormatPr baseColWidth="10" defaultColWidth="54.7109375" defaultRowHeight="15" x14ac:dyDescent="0.25"/>
  <cols>
    <col min="1" max="1" width="150.5703125" style="97" customWidth="1"/>
    <col min="2" max="2" width="85.85546875" style="97" customWidth="1"/>
    <col min="3" max="16384" width="54.7109375" style="97"/>
  </cols>
  <sheetData>
    <row r="1" spans="1:3" ht="41.45" customHeight="1" x14ac:dyDescent="0.25">
      <c r="A1" s="244" t="s">
        <v>186</v>
      </c>
      <c r="B1" s="245"/>
    </row>
    <row r="2" spans="1:3" x14ac:dyDescent="0.25">
      <c r="A2" s="247" t="s">
        <v>141</v>
      </c>
      <c r="B2" s="248"/>
    </row>
    <row r="3" spans="1:3" ht="9" customHeight="1" x14ac:dyDescent="0.25">
      <c r="A3" s="242"/>
      <c r="B3" s="243"/>
    </row>
    <row r="4" spans="1:3" ht="19.899999999999999" customHeight="1" x14ac:dyDescent="0.25">
      <c r="A4" s="101" t="s">
        <v>185</v>
      </c>
      <c r="B4" s="94" t="s">
        <v>187</v>
      </c>
    </row>
    <row r="5" spans="1:3" x14ac:dyDescent="0.25">
      <c r="A5" s="95" t="s">
        <v>140</v>
      </c>
      <c r="B5" s="96" t="s">
        <v>139</v>
      </c>
    </row>
    <row r="6" spans="1:3" ht="83.25" customHeight="1" x14ac:dyDescent="0.25">
      <c r="A6" s="246" t="s">
        <v>189</v>
      </c>
      <c r="B6" s="246"/>
      <c r="C6" s="114"/>
    </row>
    <row r="7" spans="1:3" ht="8.25" customHeight="1" x14ac:dyDescent="0.25">
      <c r="A7" s="242"/>
      <c r="B7" s="243"/>
    </row>
    <row r="8" spans="1:3" x14ac:dyDescent="0.25">
      <c r="A8" s="239" t="s">
        <v>193</v>
      </c>
      <c r="B8" s="94" t="s">
        <v>188</v>
      </c>
    </row>
    <row r="9" spans="1:3" x14ac:dyDescent="0.25">
      <c r="A9" s="95" t="s">
        <v>140</v>
      </c>
      <c r="B9" s="96" t="s">
        <v>139</v>
      </c>
    </row>
    <row r="10" spans="1:3" ht="409.15" customHeight="1" x14ac:dyDescent="0.25">
      <c r="A10" s="246" t="s">
        <v>190</v>
      </c>
      <c r="B10" s="246"/>
      <c r="C10" s="114"/>
    </row>
    <row r="11" spans="1:3" ht="6.75" customHeight="1" x14ac:dyDescent="0.25">
      <c r="A11" s="242"/>
      <c r="B11" s="243"/>
    </row>
    <row r="13" spans="1:3" x14ac:dyDescent="0.25">
      <c r="A13" s="99" t="s">
        <v>155</v>
      </c>
      <c r="B13" s="99" t="s">
        <v>156</v>
      </c>
    </row>
    <row r="14" spans="1:3" x14ac:dyDescent="0.25">
      <c r="A14" s="98" t="s">
        <v>417</v>
      </c>
      <c r="B14" s="236" t="s">
        <v>194</v>
      </c>
    </row>
    <row r="15" spans="1:3" x14ac:dyDescent="0.25">
      <c r="A15" s="98" t="s">
        <v>418</v>
      </c>
      <c r="B15" s="236" t="s">
        <v>194</v>
      </c>
    </row>
    <row r="16" spans="1:3" x14ac:dyDescent="0.25">
      <c r="A16" s="98" t="s">
        <v>419</v>
      </c>
      <c r="B16" s="236" t="s">
        <v>194</v>
      </c>
    </row>
    <row r="17" spans="1:2" x14ac:dyDescent="0.25">
      <c r="A17" s="98" t="s">
        <v>420</v>
      </c>
      <c r="B17" s="236" t="s">
        <v>194</v>
      </c>
    </row>
    <row r="18" spans="1:2" x14ac:dyDescent="0.25">
      <c r="A18" s="98" t="s">
        <v>421</v>
      </c>
      <c r="B18" s="236" t="s">
        <v>194</v>
      </c>
    </row>
    <row r="19" spans="1:2" x14ac:dyDescent="0.25">
      <c r="A19" s="98" t="s">
        <v>422</v>
      </c>
      <c r="B19" s="236" t="s">
        <v>194</v>
      </c>
    </row>
    <row r="20" spans="1:2" x14ac:dyDescent="0.25">
      <c r="A20" s="98" t="s">
        <v>423</v>
      </c>
      <c r="B20" s="236" t="s">
        <v>194</v>
      </c>
    </row>
    <row r="21" spans="1:2" x14ac:dyDescent="0.25">
      <c r="A21" s="98" t="s">
        <v>424</v>
      </c>
      <c r="B21" s="236" t="s">
        <v>194</v>
      </c>
    </row>
    <row r="22" spans="1:2" ht="30" x14ac:dyDescent="0.25">
      <c r="A22" s="103" t="s">
        <v>205</v>
      </c>
      <c r="B22" s="236" t="s">
        <v>194</v>
      </c>
    </row>
    <row r="23" spans="1:2" ht="30" x14ac:dyDescent="0.25">
      <c r="A23" s="103" t="s">
        <v>205</v>
      </c>
      <c r="B23" s="236" t="s">
        <v>194</v>
      </c>
    </row>
    <row r="24" spans="1:2" x14ac:dyDescent="0.25">
      <c r="A24" s="103" t="s">
        <v>212</v>
      </c>
      <c r="B24" s="236" t="s">
        <v>194</v>
      </c>
    </row>
    <row r="25" spans="1:2" x14ac:dyDescent="0.25">
      <c r="A25" s="103" t="s">
        <v>425</v>
      </c>
      <c r="B25" s="236" t="s">
        <v>194</v>
      </c>
    </row>
    <row r="26" spans="1:2" x14ac:dyDescent="0.25">
      <c r="A26" s="103" t="s">
        <v>93</v>
      </c>
      <c r="B26" s="236" t="s">
        <v>194</v>
      </c>
    </row>
    <row r="27" spans="1:2" x14ac:dyDescent="0.25">
      <c r="A27" s="103" t="s">
        <v>175</v>
      </c>
      <c r="B27" s="236" t="s">
        <v>194</v>
      </c>
    </row>
    <row r="28" spans="1:2" x14ac:dyDescent="0.25">
      <c r="A28" s="103" t="s">
        <v>176</v>
      </c>
      <c r="B28" s="236" t="s">
        <v>194</v>
      </c>
    </row>
    <row r="29" spans="1:2" x14ac:dyDescent="0.25">
      <c r="A29" s="103" t="s">
        <v>416</v>
      </c>
      <c r="B29" s="236" t="s">
        <v>426</v>
      </c>
    </row>
    <row r="30" spans="1:2" x14ac:dyDescent="0.25">
      <c r="A30" s="103" t="s">
        <v>405</v>
      </c>
      <c r="B30" s="236" t="s">
        <v>194</v>
      </c>
    </row>
    <row r="31" spans="1:2" x14ac:dyDescent="0.25">
      <c r="B31" s="115"/>
    </row>
    <row r="32" spans="1:2" x14ac:dyDescent="0.25">
      <c r="A32" s="99" t="s">
        <v>160</v>
      </c>
      <c r="B32" s="237" t="s">
        <v>156</v>
      </c>
    </row>
    <row r="33" spans="1:2" x14ac:dyDescent="0.25">
      <c r="A33" s="98" t="s">
        <v>161</v>
      </c>
      <c r="B33" s="236" t="s">
        <v>194</v>
      </c>
    </row>
    <row r="34" spans="1:2" x14ac:dyDescent="0.25">
      <c r="A34" s="98" t="s">
        <v>162</v>
      </c>
      <c r="B34" s="236" t="s">
        <v>194</v>
      </c>
    </row>
    <row r="35" spans="1:2" x14ac:dyDescent="0.25">
      <c r="A35" s="98" t="s">
        <v>163</v>
      </c>
      <c r="B35" s="236" t="s">
        <v>194</v>
      </c>
    </row>
    <row r="36" spans="1:2" x14ac:dyDescent="0.25">
      <c r="A36" s="98" t="s">
        <v>164</v>
      </c>
      <c r="B36" s="236" t="s">
        <v>194</v>
      </c>
    </row>
    <row r="37" spans="1:2" x14ac:dyDescent="0.25">
      <c r="A37" s="98" t="s">
        <v>165</v>
      </c>
      <c r="B37" s="236" t="s">
        <v>194</v>
      </c>
    </row>
    <row r="38" spans="1:2" x14ac:dyDescent="0.25">
      <c r="A38" s="98" t="s">
        <v>166</v>
      </c>
      <c r="B38" s="236" t="s">
        <v>194</v>
      </c>
    </row>
    <row r="39" spans="1:2" x14ac:dyDescent="0.25">
      <c r="A39" s="98" t="s">
        <v>167</v>
      </c>
      <c r="B39" s="236" t="s">
        <v>194</v>
      </c>
    </row>
    <row r="40" spans="1:2" x14ac:dyDescent="0.25">
      <c r="A40" s="98" t="s">
        <v>168</v>
      </c>
      <c r="B40" s="236" t="s">
        <v>194</v>
      </c>
    </row>
    <row r="41" spans="1:2" x14ac:dyDescent="0.25">
      <c r="A41" s="98" t="s">
        <v>169</v>
      </c>
      <c r="B41" s="236" t="s">
        <v>194</v>
      </c>
    </row>
    <row r="42" spans="1:2" x14ac:dyDescent="0.25">
      <c r="A42" s="98" t="s">
        <v>170</v>
      </c>
      <c r="B42" s="236" t="s">
        <v>194</v>
      </c>
    </row>
    <row r="43" spans="1:2" x14ac:dyDescent="0.25">
      <c r="A43" s="98" t="s">
        <v>171</v>
      </c>
      <c r="B43" s="236" t="s">
        <v>194</v>
      </c>
    </row>
    <row r="44" spans="1:2" x14ac:dyDescent="0.25">
      <c r="A44" s="98" t="s">
        <v>172</v>
      </c>
      <c r="B44" s="236" t="s">
        <v>194</v>
      </c>
    </row>
    <row r="45" spans="1:2" x14ac:dyDescent="0.25">
      <c r="A45" s="98" t="s">
        <v>173</v>
      </c>
      <c r="B45" s="236" t="s">
        <v>194</v>
      </c>
    </row>
    <row r="46" spans="1:2" x14ac:dyDescent="0.25">
      <c r="A46" s="98" t="s">
        <v>174</v>
      </c>
      <c r="B46" s="236" t="s">
        <v>194</v>
      </c>
    </row>
  </sheetData>
  <mergeCells count="7">
    <mergeCell ref="A11:B11"/>
    <mergeCell ref="A7:B7"/>
    <mergeCell ref="A3:B3"/>
    <mergeCell ref="A1:B1"/>
    <mergeCell ref="A6:B6"/>
    <mergeCell ref="A10:B10"/>
    <mergeCell ref="A2:B2"/>
  </mergeCells>
  <hyperlinks>
    <hyperlink ref="A14" location="'Anmeldt - type lovbrudd'!A1" display="Anmeldte lovbrudd, etter type lovbrudd. 2019–2025" xr:uid="{81921198-D406-4B16-927E-0CAA927F398E}"/>
    <hyperlink ref="A15" location="'Påtale - påtaleavgj. saker'!A1" display="Påtaleavgjorte saker, etter type lovbrudd. 2019–2025" xr:uid="{8B969CBA-5D7B-471B-925C-9342D9B375E0}"/>
    <hyperlink ref="A16" location="'Påtale - oppklaringsprosent'!A1" display="Påtaleavgjorte saker, etter oppklaringsprosent og type lovbrudd. 2019–2025" xr:uid="{EA1B009C-D71B-4C75-8382-9FF52EB3D1BB}"/>
    <hyperlink ref="A17" location="'Påtale - sakstid alle saker'!A1" display="Påtaleavgjorte saker, etter gjennomsnittlig saksbehandlingstid for alle saker og type lovbrudd. 2019–2025" xr:uid="{DAEB3717-DBE2-460E-8F00-23A65379EA4C}"/>
    <hyperlink ref="A18" location="'Påtale - sakstid oppkl saker'!A1" display="Påtaleavgjorte saker, etter gjennomsnittlig saksbehandlingstid for oppklarte saker og type lovbrudd. 2019–2026" xr:uid="{775D6F32-3C87-4E32-B2CE-1CCFFA5C81BF}"/>
    <hyperlink ref="A33" location="'Hele landet'!A1" display="Hele landet" xr:uid="{784EE8B7-CA8B-40CB-8410-2DF80F0FF8F8}"/>
    <hyperlink ref="A34" location="'Oslo PD'!A1" display="Oslo politidistrikt" xr:uid="{BA47D0EC-172A-4D8E-8526-B3534B0073AC}"/>
    <hyperlink ref="A35" location="'Øst PD'!A1" display="Øst politidistrikt" xr:uid="{3D3509B1-C2C4-4BC9-B320-FA2601F884D7}"/>
    <hyperlink ref="A36" location="'Innlandet PD'!A1" display="Innlandet politidistrikt" xr:uid="{3FEA5368-F116-49B1-96A4-2221BE5339D5}"/>
    <hyperlink ref="A37" location="'Sør-Øst PD'!A1" display="Sør-Øst politidistrikt" xr:uid="{C1F6F54F-FF2D-42F4-AA82-CBBA685F4365}"/>
    <hyperlink ref="A38" location="'Agder PD'!A1" display="Agder politidistrikt" xr:uid="{B5236E61-A37B-401F-B4F4-A4E68B766DF1}"/>
    <hyperlink ref="A39" location="'Sør-Vest PD'!A1" display="Sør-Vest politidistrikt" xr:uid="{52E15AB1-0910-462A-B9A6-0F2401B3F580}"/>
    <hyperlink ref="A40" location="'Vest PD'!A1" display="Vest politidistrikt" xr:uid="{06689A9B-F99D-44DE-A0EF-41C3422AB1FF}"/>
    <hyperlink ref="A41" location="'Møre og Romsdal PD'!A1" display="Møre og Romsdal politidistrikt" xr:uid="{DD25C8DB-8A21-49D5-8B62-8301DF2878C0}"/>
    <hyperlink ref="A42" location="'Trøndelag PD'!A1" display="Trøndelag politidistrikt" xr:uid="{639499F5-3EE7-4AB5-B6C8-71B47D83E43E}"/>
    <hyperlink ref="A43" location="'Nordland PD'!A1" display="Nordland politidistrikt" xr:uid="{35CB4AC9-9DF7-4643-BA96-39952413701B}"/>
    <hyperlink ref="A44" location="'Troms PD'!A1" display="Troms politidistrikt" xr:uid="{6DE2E276-6E4B-43ED-A38E-CA97E623A65F}"/>
    <hyperlink ref="A45" location="'Finnmark PD'!A1" display="Finnmark politidistrikt" xr:uid="{B36D6A18-EAE9-47C5-9AA4-6CAEE2DE6D78}"/>
    <hyperlink ref="A46" location="'DATAGRUNNLAG JD'!A1" display="Definisjoner/datagrunnlag" xr:uid="{D98EC602-DD99-46EC-BBB6-302E74E8334A}"/>
    <hyperlink ref="A19" location="'Tilrettelagte avhør'!A1" display="Tilrettelagte avhør, etter antall og andel innenfor frist. 2022–2025" xr:uid="{BA9A163D-B766-4FBE-8CD3-BEB74CB37B37}"/>
    <hyperlink ref="A20" location="'IPA 3 og 12 - i alt'!A1" display="Ikke påtaleavgjorte saker pr. 31 desember eldre enn tre måneder, etter kriminalitetstype. 2019–2025" xr:uid="{EC585E5A-B7FA-427A-92BA-03542DAF45CA}"/>
    <hyperlink ref="A22" location="'IPA 3 og 12 - U18'!A1" display="Ikke påtaleavgjorte saker eldre enn tre måneder pr. 31. desember med minst én mistenkt eller siktet som var under 18 år på gjerningstidspunktet, etter kriminalitetstype. 2022–2025" xr:uid="{89CDAC13-EF1D-4D68-A481-720FF78DE373}"/>
    <hyperlink ref="A23" location="'IPA 3 og 12 - U18'!A1" display="Ikke påtaleavgjorte saker eldre enn tre måneder pr. 31. desember med minst én mistenkt eller siktet som var under 18 år på gjerningstidspunktet, etter kriminalitetstype. 2022–2025" xr:uid="{75DB58EC-6D8D-42F2-B0D7-8142FA45C16E}"/>
    <hyperlink ref="A26" location="'Påtaleavgjort - U18'!A1" display="Påtaleavgjorte forhold (U18) pr. første tertial, etter aldersgruppe og oppklaringstype" xr:uid="{76424681-6A26-4436-B388-085D62A96538}"/>
    <hyperlink ref="A27" location="'Påtaleavgjort - U18'!A1" display="Påtaleavgjorte forhold (U18), etter aldersgruppe, gjennomsnittlig saksbehandlingstid og fristoppnåelse. 2019–2025" xr:uid="{B7D2CF5B-D3E5-4C9D-BB3C-9CDA5087CA26}"/>
    <hyperlink ref="A24" location="'Anmeldt - U18'!A1" display="Anmeldte forhold der mistenkt, siktet eller domfelt var under 18 år, etter aldersgruppe. Antall forhold, unike straffesaker og unike gjerningspersoner. 2019–2025" xr:uid="{64833A87-2812-4B08-9941-5AD4518123C9}"/>
    <hyperlink ref="A25" location="'Anmeldt - U18'!A1" display="Anmeldte forhold der mistenkt, siktet eller domfelt var under 18 år, etter aldersgruppeog antall forhold. 2019–2025" xr:uid="{4C4570CE-487F-4AF4-BF17-67B47FF185FB}"/>
    <hyperlink ref="A28" location="'Arrestforhold - U18'!A1" display="Arrestforhold (U18)" xr:uid="{ADB039C3-5660-40F9-B9FC-C6019F231D57}"/>
    <hyperlink ref="A21" location="'IPA 3 og 12 - i alt'!A1" display="Ikke påtaleavgjorte saker pr. 31 desember eldre enn tolv måneder, etter kriminalitetstype. 2019–2025" xr:uid="{32F393A4-2A9E-4B99-8C4D-99AE095319BD}"/>
    <hyperlink ref="A30" location="Hatkriminalitet!A1" display="Anmeldt og påtaleavgjort hatkriminalitet pr. første tertial. 2019–2026" xr:uid="{4C396E4E-A070-4620-901D-CDD12A82326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21DCE-2F02-4E0E-838F-8A8FE5C89E78}">
  <sheetPr>
    <tabColor theme="4" tint="0.79998168889431442"/>
  </sheetPr>
  <dimension ref="A1:K40"/>
  <sheetViews>
    <sheetView zoomScale="90" zoomScaleNormal="90" workbookViewId="0">
      <selection activeCell="A30" sqref="A30"/>
    </sheetView>
  </sheetViews>
  <sheetFormatPr baseColWidth="10" defaultRowHeight="15" x14ac:dyDescent="0.25"/>
  <cols>
    <col min="1" max="1" width="25.28515625" customWidth="1"/>
    <col min="5" max="5" width="13.5703125" bestFit="1" customWidth="1"/>
  </cols>
  <sheetData>
    <row r="1" spans="1:11" x14ac:dyDescent="0.25">
      <c r="A1" s="102" t="s">
        <v>212</v>
      </c>
    </row>
    <row r="2" spans="1:11" x14ac:dyDescent="0.25">
      <c r="A2" s="253" t="s">
        <v>106</v>
      </c>
      <c r="B2" s="255" t="s">
        <v>107</v>
      </c>
      <c r="C2" s="256"/>
      <c r="D2" s="257"/>
      <c r="E2" s="251" t="s">
        <v>114</v>
      </c>
      <c r="F2" s="255" t="s">
        <v>108</v>
      </c>
      <c r="G2" s="256"/>
      <c r="H2" s="256"/>
      <c r="I2" s="256"/>
      <c r="J2" s="257"/>
    </row>
    <row r="3" spans="1:11" ht="36" x14ac:dyDescent="0.25">
      <c r="A3" s="254"/>
      <c r="B3" s="134" t="s">
        <v>109</v>
      </c>
      <c r="C3" s="135" t="s">
        <v>91</v>
      </c>
      <c r="D3" s="135" t="s">
        <v>92</v>
      </c>
      <c r="E3" s="252"/>
      <c r="F3" s="136" t="s">
        <v>109</v>
      </c>
      <c r="G3" s="136" t="s">
        <v>110</v>
      </c>
      <c r="H3" s="136" t="s">
        <v>111</v>
      </c>
      <c r="I3" s="136" t="s">
        <v>112</v>
      </c>
      <c r="J3" s="136" t="s">
        <v>113</v>
      </c>
    </row>
    <row r="4" spans="1:11" x14ac:dyDescent="0.25">
      <c r="A4" s="61">
        <v>2019</v>
      </c>
      <c r="B4" s="132">
        <v>6122</v>
      </c>
      <c r="C4" s="60">
        <v>1651</v>
      </c>
      <c r="D4" s="60">
        <v>4471</v>
      </c>
      <c r="E4" s="133">
        <v>5152</v>
      </c>
      <c r="F4" s="133">
        <v>3903</v>
      </c>
      <c r="G4" s="60">
        <v>1211</v>
      </c>
      <c r="H4" s="60">
        <v>2692</v>
      </c>
      <c r="I4" s="60">
        <v>1179</v>
      </c>
      <c r="J4" s="60">
        <v>2724</v>
      </c>
    </row>
    <row r="5" spans="1:11" x14ac:dyDescent="0.25">
      <c r="A5" s="61">
        <v>2020</v>
      </c>
      <c r="B5" s="132">
        <v>5226</v>
      </c>
      <c r="C5" s="60">
        <v>1474</v>
      </c>
      <c r="D5" s="60">
        <v>3752</v>
      </c>
      <c r="E5" s="133">
        <v>4254</v>
      </c>
      <c r="F5" s="133">
        <v>3340</v>
      </c>
      <c r="G5" s="60">
        <v>1087</v>
      </c>
      <c r="H5" s="60">
        <v>2253</v>
      </c>
      <c r="I5" s="60">
        <v>1059</v>
      </c>
      <c r="J5" s="60">
        <v>2281</v>
      </c>
    </row>
    <row r="6" spans="1:11" x14ac:dyDescent="0.25">
      <c r="A6" s="61">
        <v>2021</v>
      </c>
      <c r="B6" s="132">
        <v>5447</v>
      </c>
      <c r="C6" s="60">
        <v>1679</v>
      </c>
      <c r="D6" s="60">
        <v>3768</v>
      </c>
      <c r="E6" s="133">
        <v>4367</v>
      </c>
      <c r="F6" s="133">
        <v>3700</v>
      </c>
      <c r="G6" s="60">
        <v>1303</v>
      </c>
      <c r="H6" s="60">
        <v>2397</v>
      </c>
      <c r="I6" s="60">
        <v>1280</v>
      </c>
      <c r="J6" s="60">
        <v>2420</v>
      </c>
    </row>
    <row r="7" spans="1:11" x14ac:dyDescent="0.25">
      <c r="A7" s="61">
        <v>2022</v>
      </c>
      <c r="B7" s="132">
        <v>5124</v>
      </c>
      <c r="C7" s="60">
        <v>1836</v>
      </c>
      <c r="D7" s="60">
        <v>3288</v>
      </c>
      <c r="E7" s="133">
        <v>4200</v>
      </c>
      <c r="F7" s="133">
        <v>3530</v>
      </c>
      <c r="G7" s="60">
        <v>1401</v>
      </c>
      <c r="H7" s="60">
        <v>2129</v>
      </c>
      <c r="I7" s="60">
        <v>1383</v>
      </c>
      <c r="J7" s="60">
        <v>2147</v>
      </c>
    </row>
    <row r="8" spans="1:11" x14ac:dyDescent="0.25">
      <c r="A8" s="61">
        <v>2023</v>
      </c>
      <c r="B8" s="132">
        <v>7140</v>
      </c>
      <c r="C8" s="60">
        <v>2595</v>
      </c>
      <c r="D8" s="60">
        <v>4545</v>
      </c>
      <c r="E8" s="133">
        <v>5804</v>
      </c>
      <c r="F8" s="133">
        <v>4572</v>
      </c>
      <c r="G8" s="60">
        <v>1848</v>
      </c>
      <c r="H8" s="60">
        <v>2724</v>
      </c>
      <c r="I8" s="60">
        <v>1800</v>
      </c>
      <c r="J8" s="60">
        <v>2772</v>
      </c>
    </row>
    <row r="9" spans="1:11" x14ac:dyDescent="0.25">
      <c r="A9" s="61">
        <v>2024</v>
      </c>
      <c r="B9" s="132">
        <v>7204</v>
      </c>
      <c r="C9" s="60">
        <v>2428</v>
      </c>
      <c r="D9" s="60">
        <v>4776</v>
      </c>
      <c r="E9" s="133">
        <v>5810</v>
      </c>
      <c r="F9" s="133">
        <v>4508</v>
      </c>
      <c r="G9" s="60">
        <v>1764</v>
      </c>
      <c r="H9" s="60">
        <v>2744</v>
      </c>
      <c r="I9" s="60">
        <v>1713</v>
      </c>
      <c r="J9" s="60">
        <v>2795</v>
      </c>
    </row>
    <row r="10" spans="1:11" x14ac:dyDescent="0.25">
      <c r="A10" s="61">
        <v>2025</v>
      </c>
      <c r="B10" s="132">
        <v>6496</v>
      </c>
      <c r="C10" s="60">
        <v>2115</v>
      </c>
      <c r="D10" s="60">
        <v>4381</v>
      </c>
      <c r="E10" s="133">
        <v>5336</v>
      </c>
      <c r="F10" s="133">
        <v>4100</v>
      </c>
      <c r="G10" s="60">
        <v>1535</v>
      </c>
      <c r="H10" s="60">
        <v>2565</v>
      </c>
      <c r="I10" s="60">
        <v>1495</v>
      </c>
      <c r="J10" s="60">
        <v>2605</v>
      </c>
    </row>
    <row r="11" spans="1:11" x14ac:dyDescent="0.25">
      <c r="A11" s="61">
        <v>2026</v>
      </c>
      <c r="B11" s="132">
        <v>6703</v>
      </c>
      <c r="C11" s="60">
        <v>2022</v>
      </c>
      <c r="D11" s="60">
        <v>4681</v>
      </c>
      <c r="E11" s="133">
        <v>5424</v>
      </c>
      <c r="F11" s="133">
        <v>4288</v>
      </c>
      <c r="G11" s="60">
        <v>1565</v>
      </c>
      <c r="H11" s="60">
        <v>2723</v>
      </c>
      <c r="I11" s="60">
        <v>1529</v>
      </c>
      <c r="J11" s="60">
        <v>2759</v>
      </c>
    </row>
    <row r="12" spans="1:11" x14ac:dyDescent="0.25">
      <c r="A12" s="34" t="s">
        <v>122</v>
      </c>
    </row>
    <row r="13" spans="1:11" x14ac:dyDescent="0.25">
      <c r="A13" s="34" t="s">
        <v>127</v>
      </c>
    </row>
    <row r="15" spans="1:11" x14ac:dyDescent="0.25">
      <c r="A15" s="102" t="s">
        <v>227</v>
      </c>
    </row>
    <row r="16" spans="1:11" ht="45" x14ac:dyDescent="0.25">
      <c r="A16" s="70" t="s">
        <v>116</v>
      </c>
      <c r="B16" s="137">
        <v>2019</v>
      </c>
      <c r="C16" s="137">
        <v>2020</v>
      </c>
      <c r="D16" s="137">
        <v>2021</v>
      </c>
      <c r="E16" s="137">
        <v>2022</v>
      </c>
      <c r="F16" s="137">
        <v>2023</v>
      </c>
      <c r="G16" s="137">
        <v>2024</v>
      </c>
      <c r="H16" s="137">
        <v>2025</v>
      </c>
      <c r="I16" s="137">
        <v>2026</v>
      </c>
      <c r="J16" s="71" t="s">
        <v>213</v>
      </c>
      <c r="K16" s="71" t="s">
        <v>208</v>
      </c>
    </row>
    <row r="17" spans="1:11" x14ac:dyDescent="0.25">
      <c r="A17" s="66" t="s">
        <v>107</v>
      </c>
      <c r="B17" s="67">
        <v>6122</v>
      </c>
      <c r="C17" s="67">
        <v>5226</v>
      </c>
      <c r="D17" s="67">
        <v>5447</v>
      </c>
      <c r="E17" s="67">
        <v>5124</v>
      </c>
      <c r="F17" s="67">
        <v>7140</v>
      </c>
      <c r="G17" s="67">
        <v>7204</v>
      </c>
      <c r="H17" s="67">
        <v>6496</v>
      </c>
      <c r="I17" s="67">
        <v>6703</v>
      </c>
      <c r="J17" s="69">
        <f>(I17-H17)/H17</f>
        <v>3.1865763546798029E-2</v>
      </c>
      <c r="K17" s="69">
        <f>(I17-AVERAGE(B17:H17))/AVERAGE(B17:H17)</f>
        <v>9.7336233307607725E-2</v>
      </c>
    </row>
    <row r="18" spans="1:11" x14ac:dyDescent="0.25">
      <c r="A18" s="62" t="s">
        <v>117</v>
      </c>
      <c r="B18" s="63">
        <v>2895</v>
      </c>
      <c r="C18" s="63">
        <v>2531</v>
      </c>
      <c r="D18" s="63">
        <v>2882</v>
      </c>
      <c r="E18" s="63">
        <v>2769</v>
      </c>
      <c r="F18" s="63">
        <v>3457</v>
      </c>
      <c r="G18" s="63">
        <v>3365</v>
      </c>
      <c r="H18" s="63">
        <v>3080</v>
      </c>
      <c r="I18" s="63">
        <v>3264</v>
      </c>
      <c r="J18" s="64">
        <f t="shared" ref="J18:J26" si="0">(I18-H18)/H18</f>
        <v>5.9740259740259739E-2</v>
      </c>
      <c r="K18" s="64">
        <f t="shared" ref="K18:K26" si="1">(I18-AVERAGE(B18:H18))/AVERAGE(B18:H18)</f>
        <v>8.9089089089089094E-2</v>
      </c>
    </row>
    <row r="19" spans="1:11" x14ac:dyDescent="0.25">
      <c r="A19" s="62" t="s">
        <v>118</v>
      </c>
      <c r="B19" s="63">
        <v>2108</v>
      </c>
      <c r="C19" s="63">
        <v>1664</v>
      </c>
      <c r="D19" s="63">
        <v>1693</v>
      </c>
      <c r="E19" s="63">
        <v>1596</v>
      </c>
      <c r="F19" s="63">
        <v>2354</v>
      </c>
      <c r="G19" s="63">
        <v>2360</v>
      </c>
      <c r="H19" s="63">
        <v>2126</v>
      </c>
      <c r="I19" s="63">
        <v>2131</v>
      </c>
      <c r="J19" s="64">
        <f t="shared" si="0"/>
        <v>2.3518344308560675E-3</v>
      </c>
      <c r="K19" s="64">
        <f t="shared" si="1"/>
        <v>7.3088267031148818E-2</v>
      </c>
    </row>
    <row r="20" spans="1:11" x14ac:dyDescent="0.25">
      <c r="A20" s="62" t="s">
        <v>119</v>
      </c>
      <c r="B20" s="63">
        <v>788</v>
      </c>
      <c r="C20" s="63">
        <v>711</v>
      </c>
      <c r="D20" s="63">
        <v>574</v>
      </c>
      <c r="E20" s="63">
        <v>544</v>
      </c>
      <c r="F20" s="63">
        <v>784</v>
      </c>
      <c r="G20" s="63">
        <v>955</v>
      </c>
      <c r="H20" s="63">
        <v>802</v>
      </c>
      <c r="I20" s="63">
        <v>754</v>
      </c>
      <c r="J20" s="64">
        <f t="shared" si="0"/>
        <v>-5.9850374064837904E-2</v>
      </c>
      <c r="K20" s="64">
        <f t="shared" si="1"/>
        <v>2.3264831329972813E-2</v>
      </c>
    </row>
    <row r="21" spans="1:11" x14ac:dyDescent="0.25">
      <c r="A21" s="62" t="s">
        <v>120</v>
      </c>
      <c r="B21" s="63">
        <v>331</v>
      </c>
      <c r="C21" s="63">
        <v>320</v>
      </c>
      <c r="D21" s="63">
        <v>298</v>
      </c>
      <c r="E21" s="63">
        <v>215</v>
      </c>
      <c r="F21" s="63">
        <v>545</v>
      </c>
      <c r="G21" s="63">
        <v>524</v>
      </c>
      <c r="H21" s="63">
        <v>488</v>
      </c>
      <c r="I21" s="63">
        <v>554</v>
      </c>
      <c r="J21" s="64">
        <f t="shared" si="0"/>
        <v>0.13524590163934427</v>
      </c>
      <c r="K21" s="64">
        <f t="shared" si="1"/>
        <v>0.42521131936787943</v>
      </c>
    </row>
    <row r="22" spans="1:11" x14ac:dyDescent="0.25">
      <c r="A22" s="66" t="s">
        <v>121</v>
      </c>
      <c r="B22" s="67">
        <v>3903</v>
      </c>
      <c r="C22" s="67">
        <v>3340</v>
      </c>
      <c r="D22" s="67">
        <v>3700</v>
      </c>
      <c r="E22" s="67">
        <v>3530</v>
      </c>
      <c r="F22" s="67">
        <v>4572</v>
      </c>
      <c r="G22" s="67">
        <v>4508</v>
      </c>
      <c r="H22" s="67">
        <v>4100</v>
      </c>
      <c r="I22" s="67">
        <v>4288</v>
      </c>
      <c r="J22" s="69">
        <f t="shared" si="0"/>
        <v>4.5853658536585365E-2</v>
      </c>
      <c r="K22" s="69">
        <f t="shared" si="1"/>
        <v>8.5451849708892302E-2</v>
      </c>
    </row>
    <row r="23" spans="1:11" x14ac:dyDescent="0.25">
      <c r="A23" s="62" t="s">
        <v>117</v>
      </c>
      <c r="B23" s="63">
        <v>2895</v>
      </c>
      <c r="C23" s="63">
        <v>2531</v>
      </c>
      <c r="D23" s="63">
        <v>2882</v>
      </c>
      <c r="E23" s="63">
        <v>2769</v>
      </c>
      <c r="F23" s="63">
        <v>3457</v>
      </c>
      <c r="G23" s="63">
        <v>3365</v>
      </c>
      <c r="H23" s="63">
        <v>3080</v>
      </c>
      <c r="I23" s="63">
        <v>3264</v>
      </c>
      <c r="J23" s="64">
        <f t="shared" si="0"/>
        <v>5.9740259740259739E-2</v>
      </c>
      <c r="K23" s="64">
        <f t="shared" si="1"/>
        <v>8.9089089089089094E-2</v>
      </c>
    </row>
    <row r="24" spans="1:11" x14ac:dyDescent="0.25">
      <c r="A24" s="62" t="s">
        <v>118</v>
      </c>
      <c r="B24" s="63">
        <v>859</v>
      </c>
      <c r="C24" s="63">
        <v>670</v>
      </c>
      <c r="D24" s="63">
        <v>703</v>
      </c>
      <c r="E24" s="63">
        <v>659</v>
      </c>
      <c r="F24" s="63">
        <v>953</v>
      </c>
      <c r="G24" s="63">
        <v>953</v>
      </c>
      <c r="H24" s="63">
        <v>854</v>
      </c>
      <c r="I24" s="63">
        <v>864</v>
      </c>
      <c r="J24" s="64">
        <f t="shared" si="0"/>
        <v>1.1709601873536301E-2</v>
      </c>
      <c r="K24" s="64">
        <f t="shared" si="1"/>
        <v>7.0253052557069484E-2</v>
      </c>
    </row>
    <row r="25" spans="1:11" x14ac:dyDescent="0.25">
      <c r="A25" s="62" t="s">
        <v>119</v>
      </c>
      <c r="B25" s="63">
        <v>126</v>
      </c>
      <c r="C25" s="63">
        <v>115</v>
      </c>
      <c r="D25" s="63">
        <v>96</v>
      </c>
      <c r="E25" s="63">
        <v>88</v>
      </c>
      <c r="F25" s="63">
        <v>124</v>
      </c>
      <c r="G25" s="63">
        <v>153</v>
      </c>
      <c r="H25" s="63">
        <v>131</v>
      </c>
      <c r="I25" s="63">
        <v>125</v>
      </c>
      <c r="J25" s="64">
        <f t="shared" si="0"/>
        <v>-4.5801526717557252E-2</v>
      </c>
      <c r="K25" s="64">
        <f t="shared" si="1"/>
        <v>5.0420168067226892E-2</v>
      </c>
    </row>
    <row r="26" spans="1:11" x14ac:dyDescent="0.25">
      <c r="A26" s="62" t="s">
        <v>120</v>
      </c>
      <c r="B26" s="63">
        <v>23</v>
      </c>
      <c r="C26" s="63">
        <v>24</v>
      </c>
      <c r="D26" s="63">
        <v>19</v>
      </c>
      <c r="E26" s="63">
        <v>14</v>
      </c>
      <c r="F26" s="63">
        <v>38</v>
      </c>
      <c r="G26" s="63">
        <v>37</v>
      </c>
      <c r="H26" s="63">
        <v>35</v>
      </c>
      <c r="I26" s="63">
        <v>35</v>
      </c>
      <c r="J26" s="64">
        <f t="shared" si="0"/>
        <v>0</v>
      </c>
      <c r="K26" s="64">
        <f t="shared" si="1"/>
        <v>0.28947368421052633</v>
      </c>
    </row>
    <row r="27" spans="1:11" x14ac:dyDescent="0.25">
      <c r="A27" s="66" t="s">
        <v>107</v>
      </c>
      <c r="B27" s="68">
        <f>B17/B$17</f>
        <v>1</v>
      </c>
      <c r="C27" s="68">
        <f t="shared" ref="C27:I27" si="2">C17/C$17</f>
        <v>1</v>
      </c>
      <c r="D27" s="68">
        <f t="shared" si="2"/>
        <v>1</v>
      </c>
      <c r="E27" s="68">
        <f t="shared" si="2"/>
        <v>1</v>
      </c>
      <c r="F27" s="68">
        <f t="shared" si="2"/>
        <v>1</v>
      </c>
      <c r="G27" s="68">
        <f t="shared" si="2"/>
        <v>1</v>
      </c>
      <c r="H27" s="68">
        <f t="shared" si="2"/>
        <v>1</v>
      </c>
      <c r="I27" s="68">
        <f t="shared" si="2"/>
        <v>1</v>
      </c>
      <c r="J27" s="249"/>
      <c r="K27" s="250"/>
    </row>
    <row r="28" spans="1:11" x14ac:dyDescent="0.25">
      <c r="A28" s="62" t="s">
        <v>117</v>
      </c>
      <c r="B28" s="65">
        <f t="shared" ref="B28:I28" si="3">B18/B$17</f>
        <v>0.4728846782097354</v>
      </c>
      <c r="C28" s="65">
        <f t="shared" si="3"/>
        <v>0.48430922311519325</v>
      </c>
      <c r="D28" s="65">
        <f t="shared" si="3"/>
        <v>0.5290985863778227</v>
      </c>
      <c r="E28" s="65">
        <f t="shared" si="3"/>
        <v>0.54039812646370022</v>
      </c>
      <c r="F28" s="65">
        <f t="shared" si="3"/>
        <v>0.48417366946778712</v>
      </c>
      <c r="G28" s="65">
        <f t="shared" si="3"/>
        <v>0.46710161021654634</v>
      </c>
      <c r="H28" s="65">
        <f t="shared" si="3"/>
        <v>0.47413793103448276</v>
      </c>
      <c r="I28" s="65">
        <f t="shared" si="3"/>
        <v>0.48694614351782783</v>
      </c>
      <c r="J28" s="64">
        <f t="shared" ref="J28:J36" si="4">(I28-H28)/H28</f>
        <v>2.7013684510327787E-2</v>
      </c>
      <c r="K28" s="64">
        <f>(I28-AVERAGE(B28:H28))</f>
        <v>-6.2115457514960726E-3</v>
      </c>
    </row>
    <row r="29" spans="1:11" x14ac:dyDescent="0.25">
      <c r="A29" s="62" t="s">
        <v>118</v>
      </c>
      <c r="B29" s="65">
        <f t="shared" ref="B29:I29" si="5">B19/B$17</f>
        <v>0.34433191767396276</v>
      </c>
      <c r="C29" s="65">
        <f t="shared" si="5"/>
        <v>0.31840796019900497</v>
      </c>
      <c r="D29" s="65">
        <f t="shared" si="5"/>
        <v>0.31081329172021294</v>
      </c>
      <c r="E29" s="65">
        <f t="shared" si="5"/>
        <v>0.31147540983606559</v>
      </c>
      <c r="F29" s="65">
        <f t="shared" si="5"/>
        <v>0.32969187675070027</v>
      </c>
      <c r="G29" s="65">
        <f t="shared" si="5"/>
        <v>0.32759578012215435</v>
      </c>
      <c r="H29" s="65">
        <f t="shared" si="5"/>
        <v>0.32727832512315269</v>
      </c>
      <c r="I29" s="65">
        <f t="shared" si="5"/>
        <v>0.31791735044010144</v>
      </c>
      <c r="J29" s="64">
        <f t="shared" si="4"/>
        <v>-2.8602488965710684E-2</v>
      </c>
      <c r="K29" s="64">
        <f t="shared" ref="K29:K31" si="6">(I29-AVERAGE(B29:H29))</f>
        <v>-6.3104440492204872E-3</v>
      </c>
    </row>
    <row r="30" spans="1:11" x14ac:dyDescent="0.25">
      <c r="A30" s="62" t="s">
        <v>119</v>
      </c>
      <c r="B30" s="65">
        <f t="shared" ref="B30:I30" si="7">B20/B$17</f>
        <v>0.12871610584776216</v>
      </c>
      <c r="C30" s="65">
        <f t="shared" si="7"/>
        <v>0.13605051664753157</v>
      </c>
      <c r="D30" s="65">
        <f t="shared" si="7"/>
        <v>0.10537910776574261</v>
      </c>
      <c r="E30" s="65">
        <f t="shared" si="7"/>
        <v>0.10616705698672912</v>
      </c>
      <c r="F30" s="65">
        <f t="shared" si="7"/>
        <v>0.10980392156862745</v>
      </c>
      <c r="G30" s="65">
        <f t="shared" si="7"/>
        <v>0.13256524153248195</v>
      </c>
      <c r="H30" s="65">
        <f t="shared" si="7"/>
        <v>0.12346059113300492</v>
      </c>
      <c r="I30" s="65">
        <f t="shared" si="7"/>
        <v>0.11248694614351783</v>
      </c>
      <c r="J30" s="64">
        <f t="shared" si="4"/>
        <v>-8.8883787845022655E-2</v>
      </c>
      <c r="K30" s="64">
        <f t="shared" si="6"/>
        <v>-7.8191312110364175E-3</v>
      </c>
    </row>
    <row r="31" spans="1:11" x14ac:dyDescent="0.25">
      <c r="A31" s="62" t="s">
        <v>120</v>
      </c>
      <c r="B31" s="65">
        <f t="shared" ref="B31:I31" si="8">B21/B$17</f>
        <v>5.406729826853969E-2</v>
      </c>
      <c r="C31" s="65">
        <f t="shared" si="8"/>
        <v>6.1232300038270189E-2</v>
      </c>
      <c r="D31" s="65">
        <f t="shared" si="8"/>
        <v>5.470901413622177E-2</v>
      </c>
      <c r="E31" s="65">
        <f t="shared" si="8"/>
        <v>4.1959406713505072E-2</v>
      </c>
      <c r="F31" s="65">
        <f t="shared" si="8"/>
        <v>7.633053221288516E-2</v>
      </c>
      <c r="G31" s="65">
        <f t="shared" si="8"/>
        <v>7.2737368128817328E-2</v>
      </c>
      <c r="H31" s="65">
        <f t="shared" si="8"/>
        <v>7.5123152709359611E-2</v>
      </c>
      <c r="I31" s="65">
        <f t="shared" si="8"/>
        <v>8.2649559898552882E-2</v>
      </c>
      <c r="J31" s="64">
        <f t="shared" si="4"/>
        <v>0.1001875842233596</v>
      </c>
      <c r="K31" s="64">
        <f t="shared" si="6"/>
        <v>2.0341121011753054E-2</v>
      </c>
    </row>
    <row r="32" spans="1:11" x14ac:dyDescent="0.25">
      <c r="A32" s="66" t="s">
        <v>121</v>
      </c>
      <c r="B32" s="68">
        <f t="shared" ref="B32:H32" si="9">B22/B$22</f>
        <v>1</v>
      </c>
      <c r="C32" s="68">
        <f t="shared" si="9"/>
        <v>1</v>
      </c>
      <c r="D32" s="68">
        <f t="shared" si="9"/>
        <v>1</v>
      </c>
      <c r="E32" s="68">
        <f t="shared" si="9"/>
        <v>1</v>
      </c>
      <c r="F32" s="68">
        <f t="shared" si="9"/>
        <v>1</v>
      </c>
      <c r="G32" s="68">
        <f t="shared" si="9"/>
        <v>1</v>
      </c>
      <c r="H32" s="68">
        <f t="shared" si="9"/>
        <v>1</v>
      </c>
      <c r="I32" s="68">
        <f>I22/I$22</f>
        <v>1</v>
      </c>
      <c r="J32" s="249"/>
      <c r="K32" s="250"/>
    </row>
    <row r="33" spans="1:11" x14ac:dyDescent="0.25">
      <c r="A33" s="62" t="s">
        <v>117</v>
      </c>
      <c r="B33" s="65">
        <f t="shared" ref="B33:I33" si="10">B23/B$22</f>
        <v>0.74173712528823976</v>
      </c>
      <c r="C33" s="65">
        <f t="shared" si="10"/>
        <v>0.75778443113772453</v>
      </c>
      <c r="D33" s="65">
        <f t="shared" si="10"/>
        <v>0.77891891891891896</v>
      </c>
      <c r="E33" s="65">
        <f t="shared" si="10"/>
        <v>0.7844192634560907</v>
      </c>
      <c r="F33" s="65">
        <f t="shared" si="10"/>
        <v>0.75612423447069121</v>
      </c>
      <c r="G33" s="65">
        <f t="shared" si="10"/>
        <v>0.7464507542147294</v>
      </c>
      <c r="H33" s="65">
        <f t="shared" si="10"/>
        <v>0.75121951219512195</v>
      </c>
      <c r="I33" s="65">
        <f t="shared" si="10"/>
        <v>0.76119402985074625</v>
      </c>
      <c r="J33" s="64">
        <f t="shared" si="4"/>
        <v>1.3277767009110261E-2</v>
      </c>
      <c r="K33" s="64">
        <f t="shared" ref="K33:K36" si="11">(I33-AVERAGE(B33:H33))</f>
        <v>1.6719956105296641E-3</v>
      </c>
    </row>
    <row r="34" spans="1:11" x14ac:dyDescent="0.25">
      <c r="A34" s="62" t="s">
        <v>118</v>
      </c>
      <c r="B34" s="65">
        <f t="shared" ref="B34:I34" si="12">B24/B$22</f>
        <v>0.22008711247758134</v>
      </c>
      <c r="C34" s="65">
        <f t="shared" si="12"/>
        <v>0.20059880239520958</v>
      </c>
      <c r="D34" s="65">
        <f t="shared" si="12"/>
        <v>0.19</v>
      </c>
      <c r="E34" s="65">
        <f t="shared" si="12"/>
        <v>0.186685552407932</v>
      </c>
      <c r="F34" s="65">
        <f t="shared" si="12"/>
        <v>0.20844269466316712</v>
      </c>
      <c r="G34" s="65">
        <f t="shared" si="12"/>
        <v>0.21140195208518189</v>
      </c>
      <c r="H34" s="65">
        <f t="shared" si="12"/>
        <v>0.20829268292682926</v>
      </c>
      <c r="I34" s="65">
        <f t="shared" si="12"/>
        <v>0.20149253731343283</v>
      </c>
      <c r="J34" s="64">
        <f t="shared" si="4"/>
        <v>-3.2647069104128033E-2</v>
      </c>
      <c r="K34" s="64">
        <f t="shared" si="11"/>
        <v>-2.1515765374102436E-3</v>
      </c>
    </row>
    <row r="35" spans="1:11" x14ac:dyDescent="0.25">
      <c r="A35" s="62" t="s">
        <v>119</v>
      </c>
      <c r="B35" s="65">
        <f t="shared" ref="B35:I35" si="13">B25/B$22</f>
        <v>3.2282859338970023E-2</v>
      </c>
      <c r="C35" s="65">
        <f t="shared" si="13"/>
        <v>3.4431137724550899E-2</v>
      </c>
      <c r="D35" s="65">
        <f t="shared" si="13"/>
        <v>2.5945945945945945E-2</v>
      </c>
      <c r="E35" s="65">
        <f t="shared" si="13"/>
        <v>2.4929178470254956E-2</v>
      </c>
      <c r="F35" s="65">
        <f t="shared" si="13"/>
        <v>2.7121609798775152E-2</v>
      </c>
      <c r="G35" s="65">
        <f t="shared" si="13"/>
        <v>3.3939662821650396E-2</v>
      </c>
      <c r="H35" s="65">
        <f t="shared" si="13"/>
        <v>3.1951219512195123E-2</v>
      </c>
      <c r="I35" s="65">
        <f t="shared" si="13"/>
        <v>2.9151119402985076E-2</v>
      </c>
      <c r="J35" s="64">
        <f t="shared" si="4"/>
        <v>-8.7636720975276278E-2</v>
      </c>
      <c r="K35" s="64">
        <f t="shared" si="11"/>
        <v>-9.3482539877813922E-4</v>
      </c>
    </row>
    <row r="36" spans="1:11" x14ac:dyDescent="0.25">
      <c r="A36" s="62" t="s">
        <v>120</v>
      </c>
      <c r="B36" s="65">
        <f t="shared" ref="B36:I36" si="14">B26/B$22</f>
        <v>5.8929028952088135E-3</v>
      </c>
      <c r="C36" s="65">
        <f t="shared" si="14"/>
        <v>7.18562874251497E-3</v>
      </c>
      <c r="D36" s="65">
        <f t="shared" si="14"/>
        <v>5.1351351351351347E-3</v>
      </c>
      <c r="E36" s="65">
        <f t="shared" si="14"/>
        <v>3.9660056657223799E-3</v>
      </c>
      <c r="F36" s="65">
        <f t="shared" si="14"/>
        <v>8.3114610673665785E-3</v>
      </c>
      <c r="G36" s="65">
        <f t="shared" si="14"/>
        <v>8.2076308784383312E-3</v>
      </c>
      <c r="H36" s="65">
        <f t="shared" si="14"/>
        <v>8.5365853658536592E-3</v>
      </c>
      <c r="I36" s="65">
        <f t="shared" si="14"/>
        <v>8.1623134328358202E-3</v>
      </c>
      <c r="J36" s="64">
        <f t="shared" si="4"/>
        <v>-4.3843283582089707E-2</v>
      </c>
      <c r="K36" s="64">
        <f t="shared" si="11"/>
        <v>1.4144063256586962E-3</v>
      </c>
    </row>
    <row r="37" spans="1:11" x14ac:dyDescent="0.25">
      <c r="A37" s="34" t="s">
        <v>122</v>
      </c>
    </row>
    <row r="38" spans="1:11" x14ac:dyDescent="0.25">
      <c r="B38" s="119"/>
      <c r="C38" s="119"/>
      <c r="D38" s="119"/>
      <c r="E38" s="119"/>
      <c r="F38" s="119"/>
      <c r="G38" s="119"/>
      <c r="H38" s="119"/>
      <c r="I38" s="119"/>
    </row>
    <row r="40" spans="1:11" x14ac:dyDescent="0.25">
      <c r="B40" s="119"/>
      <c r="C40" s="119"/>
      <c r="D40" s="119"/>
      <c r="E40" s="119"/>
      <c r="F40" s="119"/>
      <c r="G40" s="119"/>
      <c r="H40" s="119"/>
      <c r="I40" s="119"/>
    </row>
  </sheetData>
  <mergeCells count="6">
    <mergeCell ref="J32:K32"/>
    <mergeCell ref="J27:K27"/>
    <mergeCell ref="E2:E3"/>
    <mergeCell ref="A2:A3"/>
    <mergeCell ref="B2:D2"/>
    <mergeCell ref="F2:J2"/>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80CBC-663A-423B-ADD1-36F416E7E288}">
  <sheetPr>
    <tabColor theme="4" tint="0.79998168889431442"/>
  </sheetPr>
  <dimension ref="A1:XFD45"/>
  <sheetViews>
    <sheetView zoomScale="85" zoomScaleNormal="85" workbookViewId="0">
      <selection activeCell="A30" sqref="A30"/>
    </sheetView>
  </sheetViews>
  <sheetFormatPr baseColWidth="10" defaultRowHeight="15" x14ac:dyDescent="0.25"/>
  <cols>
    <col min="1" max="1" width="43.140625" customWidth="1"/>
    <col min="2" max="9" width="6.7109375" customWidth="1"/>
    <col min="11" max="11" width="12.5703125" customWidth="1"/>
    <col min="14" max="15" width="10.28515625" customWidth="1"/>
    <col min="16" max="20" width="8.140625" customWidth="1"/>
  </cols>
  <sheetData>
    <row r="1" spans="1:12" x14ac:dyDescent="0.25">
      <c r="A1" s="27" t="s">
        <v>210</v>
      </c>
      <c r="B1" s="27"/>
      <c r="C1" s="27"/>
      <c r="D1" s="27"/>
      <c r="E1" s="27"/>
      <c r="F1" s="27"/>
      <c r="G1" s="27"/>
      <c r="H1" s="27"/>
      <c r="I1" s="27"/>
      <c r="J1" s="27"/>
      <c r="K1" s="27"/>
      <c r="L1" s="27"/>
    </row>
    <row r="2" spans="1:12" ht="45" x14ac:dyDescent="0.25">
      <c r="A2" s="70"/>
      <c r="B2" s="71">
        <v>2019</v>
      </c>
      <c r="C2" s="71">
        <v>2020</v>
      </c>
      <c r="D2" s="71">
        <v>2021</v>
      </c>
      <c r="E2" s="71">
        <v>2022</v>
      </c>
      <c r="F2" s="71">
        <v>2023</v>
      </c>
      <c r="G2" s="71">
        <v>2024</v>
      </c>
      <c r="H2" s="71">
        <v>2025</v>
      </c>
      <c r="I2" s="71">
        <v>2026</v>
      </c>
      <c r="J2" s="71" t="s">
        <v>207</v>
      </c>
      <c r="K2" s="71" t="s">
        <v>208</v>
      </c>
      <c r="L2" s="27"/>
    </row>
    <row r="3" spans="1:12" x14ac:dyDescent="0.25">
      <c r="A3" s="130" t="s">
        <v>86</v>
      </c>
      <c r="B3" s="131">
        <v>5970</v>
      </c>
      <c r="C3" s="131">
        <v>5494</v>
      </c>
      <c r="D3" s="131">
        <v>5465</v>
      </c>
      <c r="E3" s="131">
        <v>4759</v>
      </c>
      <c r="F3" s="131">
        <v>6761</v>
      </c>
      <c r="G3" s="131">
        <v>6955</v>
      </c>
      <c r="H3" s="131">
        <v>6470</v>
      </c>
      <c r="I3" s="131">
        <v>6884</v>
      </c>
      <c r="J3" s="69">
        <f>(I3-H3)/H3</f>
        <v>6.3987635239567228E-2</v>
      </c>
      <c r="K3" s="69">
        <f>(I3-AVERAGE(B3:H3))/AVERAGE(B3:H3)</f>
        <v>0.15078569040454698</v>
      </c>
      <c r="L3" s="27"/>
    </row>
    <row r="4" spans="1:12" x14ac:dyDescent="0.25">
      <c r="A4" s="126" t="s">
        <v>87</v>
      </c>
      <c r="B4" s="63">
        <v>1084</v>
      </c>
      <c r="C4" s="63">
        <v>1126</v>
      </c>
      <c r="D4" s="63">
        <v>1049</v>
      </c>
      <c r="E4" s="63">
        <v>826</v>
      </c>
      <c r="F4" s="63">
        <v>1308</v>
      </c>
      <c r="G4" s="63">
        <v>1413</v>
      </c>
      <c r="H4" s="63">
        <v>1462</v>
      </c>
      <c r="I4" s="63">
        <v>1508</v>
      </c>
      <c r="J4" s="64">
        <f t="shared" ref="J4:J6" si="0">(I4-H4)/H4</f>
        <v>3.1463748290013679E-2</v>
      </c>
      <c r="K4" s="64">
        <f t="shared" ref="K4:K6" si="1">(I4-AVERAGE(B4:H4))/AVERAGE(B4:H4)</f>
        <v>0.27672955974842772</v>
      </c>
      <c r="L4" s="27"/>
    </row>
    <row r="5" spans="1:12" x14ac:dyDescent="0.25">
      <c r="A5" s="126" t="s">
        <v>88</v>
      </c>
      <c r="B5" s="63">
        <v>4777</v>
      </c>
      <c r="C5" s="63">
        <v>4264</v>
      </c>
      <c r="D5" s="63">
        <v>4323</v>
      </c>
      <c r="E5" s="63">
        <v>3835</v>
      </c>
      <c r="F5" s="63">
        <v>5293</v>
      </c>
      <c r="G5" s="63">
        <v>5298</v>
      </c>
      <c r="H5" s="63">
        <v>4762</v>
      </c>
      <c r="I5" s="63">
        <v>5096</v>
      </c>
      <c r="J5" s="64">
        <f t="shared" si="0"/>
        <v>7.0138597228055433E-2</v>
      </c>
      <c r="K5" s="64">
        <f t="shared" si="1"/>
        <v>9.5846645367412053E-2</v>
      </c>
      <c r="L5" s="27"/>
    </row>
    <row r="6" spans="1:12" x14ac:dyDescent="0.25">
      <c r="A6" s="126" t="s">
        <v>89</v>
      </c>
      <c r="B6" s="63">
        <v>109</v>
      </c>
      <c r="C6" s="63">
        <v>104</v>
      </c>
      <c r="D6" s="63">
        <v>93</v>
      </c>
      <c r="E6" s="63">
        <v>98</v>
      </c>
      <c r="F6" s="63">
        <v>160</v>
      </c>
      <c r="G6" s="63">
        <v>244</v>
      </c>
      <c r="H6" s="63">
        <v>246</v>
      </c>
      <c r="I6" s="63">
        <v>280</v>
      </c>
      <c r="J6" s="64">
        <f t="shared" si="0"/>
        <v>0.13821138211382114</v>
      </c>
      <c r="K6" s="64">
        <f t="shared" si="1"/>
        <v>0.85958254269449696</v>
      </c>
      <c r="L6" s="27"/>
    </row>
    <row r="7" spans="1:12" x14ac:dyDescent="0.25">
      <c r="A7" s="126" t="s">
        <v>90</v>
      </c>
      <c r="B7" s="72">
        <f>B5/(B5+B4)</f>
        <v>0.8150486265142467</v>
      </c>
      <c r="C7" s="72">
        <f t="shared" ref="C7:I7" si="2">C5/(C5+C4)</f>
        <v>0.79109461966604822</v>
      </c>
      <c r="D7" s="72">
        <f t="shared" si="2"/>
        <v>0.80472822040208492</v>
      </c>
      <c r="E7" s="72">
        <f t="shared" si="2"/>
        <v>0.82278481012658233</v>
      </c>
      <c r="F7" s="72">
        <f t="shared" si="2"/>
        <v>0.80184820481745189</v>
      </c>
      <c r="G7" s="72">
        <f t="shared" si="2"/>
        <v>0.78945015645954408</v>
      </c>
      <c r="H7" s="72">
        <f t="shared" si="2"/>
        <v>0.76510282776349614</v>
      </c>
      <c r="I7" s="72">
        <f t="shared" si="2"/>
        <v>0.77165354330708658</v>
      </c>
      <c r="J7" s="64">
        <f>I7-H7</f>
        <v>6.5507155435904352E-3</v>
      </c>
      <c r="K7" s="64">
        <f>I7-AVERAGE(B7:H7)</f>
        <v>-2.6926094657121258E-2</v>
      </c>
      <c r="L7" s="27"/>
    </row>
    <row r="8" spans="1:12" x14ac:dyDescent="0.25">
      <c r="A8" s="66" t="s">
        <v>91</v>
      </c>
      <c r="B8" s="67">
        <v>1592</v>
      </c>
      <c r="C8" s="67">
        <v>1546</v>
      </c>
      <c r="D8" s="67">
        <v>1629</v>
      </c>
      <c r="E8" s="67">
        <v>1665</v>
      </c>
      <c r="F8" s="67">
        <v>2530</v>
      </c>
      <c r="G8" s="67">
        <v>2339</v>
      </c>
      <c r="H8" s="67">
        <v>2044</v>
      </c>
      <c r="I8" s="67">
        <v>2014</v>
      </c>
      <c r="J8" s="69">
        <f t="shared" ref="J8:J11" si="3">(I8-H8)/H8</f>
        <v>-1.4677103718199608E-2</v>
      </c>
      <c r="K8" s="69">
        <f t="shared" ref="K8:K11" si="4">(I8-AVERAGE(B8:H8))/AVERAGE(B8:H8)</f>
        <v>5.6425627575871169E-2</v>
      </c>
      <c r="L8" s="27"/>
    </row>
    <row r="9" spans="1:12" x14ac:dyDescent="0.25">
      <c r="A9" s="126" t="s">
        <v>87</v>
      </c>
      <c r="B9" s="63">
        <v>62</v>
      </c>
      <c r="C9" s="63">
        <v>42</v>
      </c>
      <c r="D9" s="63">
        <v>40</v>
      </c>
      <c r="E9" s="63">
        <v>31</v>
      </c>
      <c r="F9" s="63">
        <v>49</v>
      </c>
      <c r="G9" s="63">
        <v>53</v>
      </c>
      <c r="H9" s="63">
        <v>57</v>
      </c>
      <c r="I9" s="63">
        <v>57</v>
      </c>
      <c r="J9" s="64">
        <f t="shared" si="3"/>
        <v>0</v>
      </c>
      <c r="K9" s="64">
        <f t="shared" si="4"/>
        <v>0.19461077844311375</v>
      </c>
      <c r="L9" s="27"/>
    </row>
    <row r="10" spans="1:12" x14ac:dyDescent="0.25">
      <c r="A10" s="126" t="s">
        <v>88</v>
      </c>
      <c r="B10" s="63">
        <v>1516</v>
      </c>
      <c r="C10" s="63">
        <v>1492</v>
      </c>
      <c r="D10" s="63">
        <v>1583</v>
      </c>
      <c r="E10" s="63">
        <v>1630</v>
      </c>
      <c r="F10" s="63">
        <v>2465</v>
      </c>
      <c r="G10" s="63">
        <v>2267</v>
      </c>
      <c r="H10" s="63">
        <v>1936</v>
      </c>
      <c r="I10" s="63">
        <v>1934</v>
      </c>
      <c r="J10" s="64">
        <f t="shared" si="3"/>
        <v>-1.0330578512396695E-3</v>
      </c>
      <c r="K10" s="64">
        <f t="shared" si="4"/>
        <v>5.0353014198153502E-2</v>
      </c>
      <c r="L10" s="27"/>
    </row>
    <row r="11" spans="1:12" x14ac:dyDescent="0.25">
      <c r="A11" s="126" t="s">
        <v>89</v>
      </c>
      <c r="B11" s="63">
        <v>14</v>
      </c>
      <c r="C11" s="63">
        <v>12</v>
      </c>
      <c r="D11" s="63">
        <v>6</v>
      </c>
      <c r="E11" s="63">
        <v>4</v>
      </c>
      <c r="F11" s="63">
        <v>16</v>
      </c>
      <c r="G11" s="63">
        <v>19</v>
      </c>
      <c r="H11" s="63">
        <v>51</v>
      </c>
      <c r="I11" s="63">
        <v>23</v>
      </c>
      <c r="J11" s="64">
        <f t="shared" si="3"/>
        <v>-0.5490196078431373</v>
      </c>
      <c r="K11" s="64">
        <f t="shared" si="4"/>
        <v>0.31967213114754112</v>
      </c>
      <c r="L11" s="27"/>
    </row>
    <row r="12" spans="1:12" x14ac:dyDescent="0.25">
      <c r="A12" s="126" t="s">
        <v>90</v>
      </c>
      <c r="B12" s="72">
        <f>B10/(B10+B9)</f>
        <v>0.9607097591888466</v>
      </c>
      <c r="C12" s="72">
        <f t="shared" ref="C12:I12" si="5">C10/(C10+C9)</f>
        <v>0.97262059973924375</v>
      </c>
      <c r="D12" s="72">
        <f t="shared" si="5"/>
        <v>0.97535428219346887</v>
      </c>
      <c r="E12" s="72">
        <f t="shared" si="5"/>
        <v>0.98133654425045158</v>
      </c>
      <c r="F12" s="72">
        <f t="shared" si="5"/>
        <v>0.98050914876690531</v>
      </c>
      <c r="G12" s="72">
        <f t="shared" si="5"/>
        <v>0.97715517241379313</v>
      </c>
      <c r="H12" s="72">
        <f t="shared" si="5"/>
        <v>0.97139989964877071</v>
      </c>
      <c r="I12" s="72">
        <f t="shared" si="5"/>
        <v>0.9713711702661979</v>
      </c>
      <c r="J12" s="64">
        <f>I12-H12</f>
        <v>-2.8729382572811879E-5</v>
      </c>
      <c r="K12" s="64">
        <f>I12-AVERAGE(B12:H12)</f>
        <v>-2.7838877625849801E-3</v>
      </c>
      <c r="L12" s="27"/>
    </row>
    <row r="13" spans="1:12" x14ac:dyDescent="0.25">
      <c r="A13" s="66" t="s">
        <v>92</v>
      </c>
      <c r="B13" s="67">
        <v>4378</v>
      </c>
      <c r="C13" s="67">
        <v>3948</v>
      </c>
      <c r="D13" s="67">
        <v>3836</v>
      </c>
      <c r="E13" s="67">
        <v>3094</v>
      </c>
      <c r="F13" s="67">
        <v>4231</v>
      </c>
      <c r="G13" s="67">
        <v>4616</v>
      </c>
      <c r="H13" s="67">
        <v>4426</v>
      </c>
      <c r="I13" s="67">
        <v>4870</v>
      </c>
      <c r="J13" s="69">
        <f t="shared" ref="J13:J16" si="6">(I13-H13)/H13</f>
        <v>0.10031631269769543</v>
      </c>
      <c r="K13" s="69">
        <f t="shared" ref="K13:K16" si="7">(I13-AVERAGE(B13:H13))/AVERAGE(B13:H13)</f>
        <v>0.19492446282729858</v>
      </c>
      <c r="L13" s="27"/>
    </row>
    <row r="14" spans="1:12" x14ac:dyDescent="0.25">
      <c r="A14" s="126" t="s">
        <v>87</v>
      </c>
      <c r="B14" s="63">
        <v>1022</v>
      </c>
      <c r="C14" s="63">
        <v>1084</v>
      </c>
      <c r="D14" s="63">
        <v>1009</v>
      </c>
      <c r="E14" s="63">
        <v>795</v>
      </c>
      <c r="F14" s="63">
        <v>1259</v>
      </c>
      <c r="G14" s="63">
        <v>1360</v>
      </c>
      <c r="H14" s="63">
        <v>1405</v>
      </c>
      <c r="I14" s="63">
        <v>1451</v>
      </c>
      <c r="J14" s="64">
        <f t="shared" si="6"/>
        <v>3.2740213523131674E-2</v>
      </c>
      <c r="K14" s="64">
        <f t="shared" si="7"/>
        <v>0.28018653894630713</v>
      </c>
      <c r="L14" s="27"/>
    </row>
    <row r="15" spans="1:12" x14ac:dyDescent="0.25">
      <c r="A15" s="126" t="s">
        <v>88</v>
      </c>
      <c r="B15" s="63">
        <v>3261</v>
      </c>
      <c r="C15" s="63">
        <v>2772</v>
      </c>
      <c r="D15" s="63">
        <v>2740</v>
      </c>
      <c r="E15" s="63">
        <v>2205</v>
      </c>
      <c r="F15" s="63">
        <v>2828</v>
      </c>
      <c r="G15" s="63">
        <v>3031</v>
      </c>
      <c r="H15" s="63">
        <v>2826</v>
      </c>
      <c r="I15" s="63">
        <v>3162</v>
      </c>
      <c r="J15" s="64">
        <f t="shared" si="6"/>
        <v>0.11889596602972399</v>
      </c>
      <c r="K15" s="64">
        <f t="shared" si="7"/>
        <v>0.12566749733001067</v>
      </c>
      <c r="L15" s="27"/>
    </row>
    <row r="16" spans="1:12" x14ac:dyDescent="0.25">
      <c r="A16" s="126" t="s">
        <v>89</v>
      </c>
      <c r="B16" s="63">
        <v>95</v>
      </c>
      <c r="C16" s="63">
        <v>92</v>
      </c>
      <c r="D16" s="63">
        <v>87</v>
      </c>
      <c r="E16" s="63">
        <v>94</v>
      </c>
      <c r="F16" s="63">
        <v>144</v>
      </c>
      <c r="G16" s="63">
        <v>225</v>
      </c>
      <c r="H16" s="63">
        <v>195</v>
      </c>
      <c r="I16" s="63">
        <v>257</v>
      </c>
      <c r="J16" s="64">
        <f t="shared" si="6"/>
        <v>0.31794871794871793</v>
      </c>
      <c r="K16" s="64">
        <f t="shared" si="7"/>
        <v>0.93025751072961382</v>
      </c>
      <c r="L16" s="27"/>
    </row>
    <row r="17" spans="1:16384" x14ac:dyDescent="0.25">
      <c r="A17" s="126" t="s">
        <v>90</v>
      </c>
      <c r="B17" s="72">
        <f>B15/(B15+B14)</f>
        <v>0.76138220873219709</v>
      </c>
      <c r="C17" s="72">
        <f t="shared" ref="C17:I17" si="8">C15/(C15+C14)</f>
        <v>0.71887966804979253</v>
      </c>
      <c r="D17" s="72">
        <f t="shared" si="8"/>
        <v>0.73086156308348893</v>
      </c>
      <c r="E17" s="72">
        <f t="shared" si="8"/>
        <v>0.73499999999999999</v>
      </c>
      <c r="F17" s="72">
        <f t="shared" si="8"/>
        <v>0.6919500856373868</v>
      </c>
      <c r="G17" s="72">
        <f t="shared" si="8"/>
        <v>0.69027556365292642</v>
      </c>
      <c r="H17" s="72">
        <f t="shared" si="8"/>
        <v>0.6679272039706925</v>
      </c>
      <c r="I17" s="72">
        <f t="shared" si="8"/>
        <v>0.685454151311511</v>
      </c>
      <c r="J17" s="64">
        <f>I17-H17</f>
        <v>1.7526947340818499E-2</v>
      </c>
      <c r="K17" s="64">
        <f>I17-AVERAGE(B17:H17)</f>
        <v>-2.8299604849415405E-2</v>
      </c>
      <c r="L17" s="27"/>
    </row>
    <row r="18" spans="1:16384" x14ac:dyDescent="0.25">
      <c r="A18" s="34" t="s">
        <v>122</v>
      </c>
      <c r="B18" s="34"/>
      <c r="C18" s="34"/>
      <c r="D18" s="34"/>
      <c r="E18" s="34"/>
      <c r="F18" s="34"/>
      <c r="G18" s="34"/>
      <c r="H18" s="34"/>
      <c r="I18" s="34"/>
      <c r="J18" s="34"/>
      <c r="K18" s="34"/>
      <c r="L18" s="27"/>
    </row>
    <row r="19" spans="1:16384" x14ac:dyDescent="0.25">
      <c r="A19" s="34" t="s">
        <v>126</v>
      </c>
      <c r="B19" s="34"/>
      <c r="C19" s="34"/>
      <c r="D19" s="34"/>
      <c r="E19" s="34"/>
      <c r="F19" s="34"/>
      <c r="G19" s="34"/>
      <c r="H19" s="34"/>
      <c r="I19" s="34"/>
      <c r="J19" s="34"/>
      <c r="K19" s="34"/>
      <c r="L19" s="27"/>
    </row>
    <row r="20" spans="1:16384" x14ac:dyDescent="0.2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c r="XEY20" s="27"/>
      <c r="XEZ20" s="27"/>
      <c r="XFA20" s="27"/>
      <c r="XFB20" s="27"/>
      <c r="XFC20" s="27"/>
      <c r="XFD20" s="27"/>
    </row>
    <row r="21" spans="1:16384" x14ac:dyDescent="0.25">
      <c r="A21" s="27" t="s">
        <v>209</v>
      </c>
      <c r="B21" s="34"/>
      <c r="C21" s="34"/>
      <c r="D21" s="34"/>
      <c r="E21" s="34"/>
      <c r="F21" s="34"/>
      <c r="G21" s="34"/>
      <c r="H21" s="34"/>
      <c r="I21" s="34"/>
      <c r="J21" s="34"/>
      <c r="K21" s="34"/>
      <c r="L21" s="27"/>
    </row>
    <row r="22" spans="1:16384" ht="45" x14ac:dyDescent="0.25">
      <c r="A22" s="70"/>
      <c r="B22" s="71">
        <v>2019</v>
      </c>
      <c r="C22" s="71">
        <v>2020</v>
      </c>
      <c r="D22" s="71">
        <v>2021</v>
      </c>
      <c r="E22" s="71">
        <v>2022</v>
      </c>
      <c r="F22" s="71">
        <v>2023</v>
      </c>
      <c r="G22" s="71">
        <v>2024</v>
      </c>
      <c r="H22" s="71">
        <v>2025</v>
      </c>
      <c r="I22" s="71">
        <v>2026</v>
      </c>
      <c r="J22" s="71" t="s">
        <v>207</v>
      </c>
      <c r="K22" s="71" t="s">
        <v>208</v>
      </c>
      <c r="L22" s="27"/>
    </row>
    <row r="23" spans="1:16384" x14ac:dyDescent="0.25">
      <c r="A23" s="128" t="s">
        <v>86</v>
      </c>
      <c r="B23" s="129">
        <v>5970</v>
      </c>
      <c r="C23" s="129">
        <v>5494</v>
      </c>
      <c r="D23" s="129">
        <v>5465</v>
      </c>
      <c r="E23" s="129">
        <v>4759</v>
      </c>
      <c r="F23" s="129">
        <v>6761</v>
      </c>
      <c r="G23" s="129">
        <v>6955</v>
      </c>
      <c r="H23" s="129">
        <v>6470</v>
      </c>
      <c r="I23" s="129">
        <v>6884</v>
      </c>
      <c r="J23" s="69">
        <f>(I23-H23)/H23</f>
        <v>6.3987635239567228E-2</v>
      </c>
      <c r="K23" s="69">
        <f>(I23-AVERAGE(B23:H23))/AVERAGE(B23:H23)</f>
        <v>0.15078569040454698</v>
      </c>
      <c r="L23" s="27"/>
    </row>
    <row r="24" spans="1:16384" x14ac:dyDescent="0.25">
      <c r="A24" s="80" t="s">
        <v>94</v>
      </c>
      <c r="B24" s="81">
        <v>53.579212070410726</v>
      </c>
      <c r="C24" s="81">
        <v>48.835553933199492</v>
      </c>
      <c r="D24" s="81">
        <v>42.175425746200332</v>
      </c>
      <c r="E24" s="81">
        <v>43.22613277133825</v>
      </c>
      <c r="F24" s="81">
        <v>39.265028131477642</v>
      </c>
      <c r="G24" s="81">
        <v>50.234244604316544</v>
      </c>
      <c r="H24" s="81">
        <v>59.795022414592673</v>
      </c>
      <c r="I24" s="81">
        <v>65.894331395348843</v>
      </c>
      <c r="J24" s="82">
        <f>I24-H24</f>
        <v>6.0993089807561702</v>
      </c>
      <c r="K24" s="82">
        <f t="shared" ref="K24:K26" si="9">(I24-AVERAGE(B24:H24))/AVERAGE(B24:H24)</f>
        <v>0.36827585027392984</v>
      </c>
      <c r="L24" s="27"/>
    </row>
    <row r="25" spans="1:16384" x14ac:dyDescent="0.25">
      <c r="A25" s="75" t="s">
        <v>123</v>
      </c>
      <c r="B25" s="76">
        <v>3832</v>
      </c>
      <c r="C25" s="76">
        <v>3586</v>
      </c>
      <c r="D25" s="76">
        <v>3764</v>
      </c>
      <c r="E25" s="76">
        <v>3295</v>
      </c>
      <c r="F25" s="76">
        <v>4936</v>
      </c>
      <c r="G25" s="76">
        <v>4576</v>
      </c>
      <c r="H25" s="76">
        <v>3941</v>
      </c>
      <c r="I25" s="76">
        <v>4117</v>
      </c>
      <c r="J25" s="64">
        <f t="shared" ref="J25:J36" si="10">(I25-H25)/H25</f>
        <v>4.4658716061913219E-2</v>
      </c>
      <c r="K25" s="64">
        <f t="shared" si="9"/>
        <v>3.182957393483709E-2</v>
      </c>
      <c r="L25" s="27"/>
    </row>
    <row r="26" spans="1:16384" x14ac:dyDescent="0.25">
      <c r="A26" s="75" t="s">
        <v>124</v>
      </c>
      <c r="B26" s="76">
        <v>2138</v>
      </c>
      <c r="C26" s="76">
        <v>1908</v>
      </c>
      <c r="D26" s="76">
        <v>1701</v>
      </c>
      <c r="E26" s="76">
        <v>1464</v>
      </c>
      <c r="F26" s="76">
        <v>1825</v>
      </c>
      <c r="G26" s="76">
        <v>2379</v>
      </c>
      <c r="H26" s="76">
        <v>2529</v>
      </c>
      <c r="I26" s="76">
        <v>2767</v>
      </c>
      <c r="J26" s="64">
        <f t="shared" si="10"/>
        <v>9.4108343218663501E-2</v>
      </c>
      <c r="K26" s="64">
        <f t="shared" si="9"/>
        <v>0.3890562248995984</v>
      </c>
      <c r="L26" s="27"/>
    </row>
    <row r="27" spans="1:16384" x14ac:dyDescent="0.25">
      <c r="A27" s="75" t="s">
        <v>115</v>
      </c>
      <c r="B27" s="77">
        <f t="shared" ref="B27" si="11">B25/B23</f>
        <v>0.6418760469011725</v>
      </c>
      <c r="C27" s="77">
        <f t="shared" ref="C27:I27" si="12">C25/C23</f>
        <v>0.65271204950855477</v>
      </c>
      <c r="D27" s="77">
        <f t="shared" si="12"/>
        <v>0.68874656907593779</v>
      </c>
      <c r="E27" s="77">
        <f t="shared" si="12"/>
        <v>0.69237234713175033</v>
      </c>
      <c r="F27" s="77">
        <f t="shared" si="12"/>
        <v>0.73006951634373618</v>
      </c>
      <c r="G27" s="77">
        <f t="shared" si="12"/>
        <v>0.65794392523364487</v>
      </c>
      <c r="H27" s="77">
        <f t="shared" si="12"/>
        <v>0.60911901081916542</v>
      </c>
      <c r="I27" s="77">
        <f t="shared" si="12"/>
        <v>0.59805345729227188</v>
      </c>
      <c r="J27" s="64">
        <f>I27-H27</f>
        <v>-1.1065553526893535E-2</v>
      </c>
      <c r="K27" s="64">
        <f>I27-AVERAGE(B27:H27)</f>
        <v>-6.9495037709722762E-2</v>
      </c>
      <c r="L27" s="27"/>
    </row>
    <row r="28" spans="1:16384" x14ac:dyDescent="0.25">
      <c r="A28" s="73" t="s">
        <v>91</v>
      </c>
      <c r="B28" s="74">
        <v>1592</v>
      </c>
      <c r="C28" s="74">
        <v>1546</v>
      </c>
      <c r="D28" s="74">
        <v>1629</v>
      </c>
      <c r="E28" s="74">
        <v>1665</v>
      </c>
      <c r="F28" s="74">
        <v>2530</v>
      </c>
      <c r="G28" s="74">
        <v>2339</v>
      </c>
      <c r="H28" s="74">
        <v>2044</v>
      </c>
      <c r="I28" s="74">
        <v>2014</v>
      </c>
      <c r="J28" s="69">
        <f t="shared" si="10"/>
        <v>-1.4677103718199608E-2</v>
      </c>
      <c r="K28" s="69">
        <f t="shared" ref="K28:K31" si="13">(I28-AVERAGE(B28:H28))/AVERAGE(B28:H28)</f>
        <v>5.6425627575871169E-2</v>
      </c>
      <c r="L28" s="27"/>
    </row>
    <row r="29" spans="1:16384" x14ac:dyDescent="0.25">
      <c r="A29" s="80" t="s">
        <v>94</v>
      </c>
      <c r="B29" s="81">
        <v>31.120603015075378</v>
      </c>
      <c r="C29" s="81">
        <v>25.8084142394822</v>
      </c>
      <c r="D29" s="81">
        <v>24.074324324324323</v>
      </c>
      <c r="E29" s="81">
        <v>17.413004214328719</v>
      </c>
      <c r="F29" s="81">
        <v>19.850237717908083</v>
      </c>
      <c r="G29" s="81">
        <v>21.587002992731936</v>
      </c>
      <c r="H29" s="81">
        <v>27.899706457925635</v>
      </c>
      <c r="I29" s="81">
        <v>26.861469712015889</v>
      </c>
      <c r="J29" s="82">
        <f>I29-H29</f>
        <v>-1.0382367459097459</v>
      </c>
      <c r="K29" s="82">
        <f t="shared" si="13"/>
        <v>0.12087390157494665</v>
      </c>
      <c r="L29" s="27"/>
    </row>
    <row r="30" spans="1:16384" x14ac:dyDescent="0.25">
      <c r="A30" s="75" t="s">
        <v>123</v>
      </c>
      <c r="B30" s="76">
        <v>1324</v>
      </c>
      <c r="C30" s="76">
        <v>1285</v>
      </c>
      <c r="D30" s="76">
        <v>1372</v>
      </c>
      <c r="E30" s="76">
        <v>1491</v>
      </c>
      <c r="F30" s="76">
        <v>2253</v>
      </c>
      <c r="G30" s="76">
        <v>2020</v>
      </c>
      <c r="H30" s="76">
        <v>1648</v>
      </c>
      <c r="I30" s="76">
        <v>1668</v>
      </c>
      <c r="J30" s="64">
        <f t="shared" si="10"/>
        <v>1.2135922330097087E-2</v>
      </c>
      <c r="K30" s="64">
        <f t="shared" si="13"/>
        <v>2.4839813920828516E-2</v>
      </c>
    </row>
    <row r="31" spans="1:16384" x14ac:dyDescent="0.25">
      <c r="A31" s="75" t="s">
        <v>124</v>
      </c>
      <c r="B31" s="76">
        <v>268</v>
      </c>
      <c r="C31" s="76">
        <v>261</v>
      </c>
      <c r="D31" s="76">
        <v>257</v>
      </c>
      <c r="E31" s="76">
        <v>174</v>
      </c>
      <c r="F31" s="76">
        <v>277</v>
      </c>
      <c r="G31" s="76">
        <v>319</v>
      </c>
      <c r="H31" s="76">
        <v>396</v>
      </c>
      <c r="I31" s="76">
        <v>346</v>
      </c>
      <c r="J31" s="64">
        <f t="shared" si="10"/>
        <v>-0.12626262626262627</v>
      </c>
      <c r="K31" s="64">
        <f t="shared" si="13"/>
        <v>0.24077868852459028</v>
      </c>
    </row>
    <row r="32" spans="1:16384" x14ac:dyDescent="0.25">
      <c r="A32" s="75" t="s">
        <v>115</v>
      </c>
      <c r="B32" s="77">
        <f t="shared" ref="B32" si="14">B30/B28</f>
        <v>0.83165829145728642</v>
      </c>
      <c r="C32" s="77">
        <f t="shared" ref="C32:I32" si="15">C30/C28</f>
        <v>0.83117723156532985</v>
      </c>
      <c r="D32" s="77">
        <f t="shared" si="15"/>
        <v>0.84223449969306319</v>
      </c>
      <c r="E32" s="77">
        <f t="shared" si="15"/>
        <v>0.89549549549549545</v>
      </c>
      <c r="F32" s="77">
        <f t="shared" si="15"/>
        <v>0.89051383399209483</v>
      </c>
      <c r="G32" s="77">
        <f t="shared" si="15"/>
        <v>0.86361693031209918</v>
      </c>
      <c r="H32" s="77">
        <f t="shared" si="15"/>
        <v>0.80626223091976512</v>
      </c>
      <c r="I32" s="77">
        <f t="shared" si="15"/>
        <v>0.82820258192651441</v>
      </c>
      <c r="J32" s="64">
        <f>I32-H32</f>
        <v>2.1940351006749292E-2</v>
      </c>
      <c r="K32" s="64">
        <f>I32-AVERAGE(B32:H32)</f>
        <v>-2.3362919992790387E-2</v>
      </c>
    </row>
    <row r="33" spans="1:11" x14ac:dyDescent="0.25">
      <c r="A33" s="73" t="s">
        <v>92</v>
      </c>
      <c r="B33" s="74">
        <v>4378</v>
      </c>
      <c r="C33" s="74">
        <v>3948</v>
      </c>
      <c r="D33" s="74">
        <v>3836</v>
      </c>
      <c r="E33" s="74">
        <v>3094</v>
      </c>
      <c r="F33" s="74">
        <v>4231</v>
      </c>
      <c r="G33" s="74">
        <v>4616</v>
      </c>
      <c r="H33" s="74">
        <v>4426</v>
      </c>
      <c r="I33" s="74">
        <v>4870</v>
      </c>
      <c r="J33" s="69">
        <f t="shared" si="10"/>
        <v>0.10031631269769543</v>
      </c>
      <c r="K33" s="69">
        <f t="shared" ref="K33:K36" si="16">(I33-AVERAGE(B33:H33))/AVERAGE(B33:H33)</f>
        <v>0.19492446282729858</v>
      </c>
    </row>
    <row r="34" spans="1:11" x14ac:dyDescent="0.25">
      <c r="A34" s="80" t="s">
        <v>94</v>
      </c>
      <c r="B34" s="81">
        <v>61.755316716213123</v>
      </c>
      <c r="C34" s="81">
        <v>57.879003558718864</v>
      </c>
      <c r="D34" s="81">
        <v>49.863553352465431</v>
      </c>
      <c r="E34" s="81">
        <v>57.128728923476004</v>
      </c>
      <c r="F34" s="81">
        <v>50.849645390070918</v>
      </c>
      <c r="G34" s="81">
        <v>64.765994361309907</v>
      </c>
      <c r="H34" s="81">
        <v>74.528135593220341</v>
      </c>
      <c r="I34" s="81">
        <v>82.049732840115084</v>
      </c>
      <c r="J34" s="82">
        <f>I34-H34</f>
        <v>7.5215972468947427</v>
      </c>
      <c r="K34" s="82">
        <f t="shared" si="16"/>
        <v>0.37809249491539271</v>
      </c>
    </row>
    <row r="35" spans="1:11" x14ac:dyDescent="0.25">
      <c r="A35" s="75" t="s">
        <v>123</v>
      </c>
      <c r="B35" s="76">
        <v>2508</v>
      </c>
      <c r="C35" s="76">
        <v>2301</v>
      </c>
      <c r="D35" s="76">
        <v>2392</v>
      </c>
      <c r="E35" s="76">
        <v>1804</v>
      </c>
      <c r="F35" s="76">
        <v>2683</v>
      </c>
      <c r="G35" s="76">
        <v>2556</v>
      </c>
      <c r="H35" s="76">
        <v>2293</v>
      </c>
      <c r="I35" s="76">
        <v>2449</v>
      </c>
      <c r="J35" s="64">
        <f t="shared" si="10"/>
        <v>6.8033144352376798E-2</v>
      </c>
      <c r="K35" s="64">
        <f t="shared" si="16"/>
        <v>3.6645098869202336E-2</v>
      </c>
    </row>
    <row r="36" spans="1:11" x14ac:dyDescent="0.25">
      <c r="A36" s="75" t="s">
        <v>124</v>
      </c>
      <c r="B36" s="76">
        <v>1870</v>
      </c>
      <c r="C36" s="76">
        <v>1647</v>
      </c>
      <c r="D36" s="76">
        <v>1444</v>
      </c>
      <c r="E36" s="76">
        <v>1290</v>
      </c>
      <c r="F36" s="76">
        <v>1548</v>
      </c>
      <c r="G36" s="76">
        <v>2060</v>
      </c>
      <c r="H36" s="76">
        <v>2133</v>
      </c>
      <c r="I36" s="76">
        <v>2421</v>
      </c>
      <c r="J36" s="64">
        <f t="shared" si="10"/>
        <v>0.13502109704641349</v>
      </c>
      <c r="K36" s="64">
        <f t="shared" si="16"/>
        <v>0.4131921280853903</v>
      </c>
    </row>
    <row r="37" spans="1:11" x14ac:dyDescent="0.25">
      <c r="A37" s="75" t="s">
        <v>115</v>
      </c>
      <c r="B37" s="77">
        <f t="shared" ref="B37" si="17">B35/B33</f>
        <v>0.57286432160804024</v>
      </c>
      <c r="C37" s="77">
        <f t="shared" ref="C37:I37" si="18">C35/C33</f>
        <v>0.58282674772036469</v>
      </c>
      <c r="D37" s="77">
        <f t="shared" si="18"/>
        <v>0.62356621480709074</v>
      </c>
      <c r="E37" s="77">
        <f t="shared" si="18"/>
        <v>0.58306399482870075</v>
      </c>
      <c r="F37" s="77">
        <f t="shared" si="18"/>
        <v>0.63412904750649968</v>
      </c>
      <c r="G37" s="77">
        <f t="shared" si="18"/>
        <v>0.55372616984402079</v>
      </c>
      <c r="H37" s="77">
        <f t="shared" si="18"/>
        <v>0.51807501129688205</v>
      </c>
      <c r="I37" s="77">
        <f t="shared" si="18"/>
        <v>0.50287474332648874</v>
      </c>
      <c r="J37" s="64">
        <f>I37-H37</f>
        <v>-1.5200267970393311E-2</v>
      </c>
      <c r="K37" s="64">
        <f>I37-AVERAGE(B37:H37)</f>
        <v>-7.8304043475168283E-2</v>
      </c>
    </row>
    <row r="38" spans="1:11" x14ac:dyDescent="0.25">
      <c r="A38" s="34" t="s">
        <v>122</v>
      </c>
      <c r="B38" s="78"/>
      <c r="C38" s="78"/>
      <c r="D38" s="78"/>
      <c r="E38" s="78"/>
      <c r="F38" s="78"/>
      <c r="G38" s="78"/>
      <c r="H38" s="78"/>
      <c r="I38" s="78"/>
      <c r="J38" s="79"/>
      <c r="K38" s="79"/>
    </row>
    <row r="39" spans="1:11" x14ac:dyDescent="0.25">
      <c r="A39" s="34" t="s">
        <v>125</v>
      </c>
    </row>
    <row r="41" spans="1:11" x14ac:dyDescent="0.25">
      <c r="A41" s="27" t="s">
        <v>228</v>
      </c>
    </row>
    <row r="42" spans="1:11" ht="45" x14ac:dyDescent="0.25">
      <c r="A42" s="70"/>
      <c r="B42" s="71">
        <v>2019</v>
      </c>
      <c r="C42" s="71">
        <v>2020</v>
      </c>
      <c r="D42" s="71">
        <v>2021</v>
      </c>
      <c r="E42" s="71">
        <v>2022</v>
      </c>
      <c r="F42" s="71">
        <v>2023</v>
      </c>
      <c r="G42" s="71">
        <v>2024</v>
      </c>
      <c r="H42" s="71">
        <v>2025</v>
      </c>
      <c r="I42" s="71">
        <v>2026</v>
      </c>
      <c r="J42" s="71" t="s">
        <v>207</v>
      </c>
      <c r="K42" s="71" t="s">
        <v>208</v>
      </c>
    </row>
    <row r="43" spans="1:11" x14ac:dyDescent="0.25">
      <c r="A43" s="126" t="s">
        <v>92</v>
      </c>
      <c r="B43" s="63">
        <v>454</v>
      </c>
      <c r="C43" s="63">
        <v>373</v>
      </c>
      <c r="D43" s="63">
        <v>305</v>
      </c>
      <c r="E43" s="63">
        <v>319</v>
      </c>
      <c r="F43" s="63">
        <v>474</v>
      </c>
      <c r="G43" s="63">
        <v>553</v>
      </c>
      <c r="H43" s="63">
        <v>547</v>
      </c>
      <c r="I43" s="63">
        <v>597</v>
      </c>
      <c r="J43" s="64">
        <f t="shared" ref="J43" si="19">(I43-H43)/H43</f>
        <v>9.1407678244972576E-2</v>
      </c>
      <c r="K43" s="64">
        <f t="shared" ref="K43" si="20">(I43-AVERAGE(B43:H43))/AVERAGE(B43:H43)</f>
        <v>0.38148760330578507</v>
      </c>
    </row>
    <row r="44" spans="1:11" x14ac:dyDescent="0.25">
      <c r="A44" s="34" t="s">
        <v>122</v>
      </c>
    </row>
    <row r="45" spans="1:11" ht="100.5" x14ac:dyDescent="0.25">
      <c r="A45" s="127" t="s">
        <v>229</v>
      </c>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7DBE8-2D15-4269-AC5D-6CD85E0B6D94}">
  <sheetPr>
    <tabColor theme="4" tint="0.79998168889431442"/>
  </sheetPr>
  <dimension ref="A1:E19"/>
  <sheetViews>
    <sheetView zoomScale="90" zoomScaleNormal="90" workbookViewId="0"/>
  </sheetViews>
  <sheetFormatPr baseColWidth="10" defaultRowHeight="15" x14ac:dyDescent="0.25"/>
  <cols>
    <col min="1" max="1" width="83.28515625" customWidth="1"/>
    <col min="2" max="2" width="22.7109375" bestFit="1" customWidth="1"/>
  </cols>
  <sheetData>
    <row r="1" spans="1:5" ht="15" customHeight="1" x14ac:dyDescent="0.25">
      <c r="A1" t="s">
        <v>214</v>
      </c>
    </row>
    <row r="2" spans="1:5" ht="57" customHeight="1" x14ac:dyDescent="0.25">
      <c r="A2" s="258" t="s">
        <v>142</v>
      </c>
      <c r="B2" s="259" t="s">
        <v>178</v>
      </c>
      <c r="C2" s="259" t="s">
        <v>179</v>
      </c>
      <c r="D2" s="259"/>
      <c r="E2" s="259" t="s">
        <v>180</v>
      </c>
    </row>
    <row r="3" spans="1:5" ht="30" x14ac:dyDescent="0.25">
      <c r="A3" s="258"/>
      <c r="B3" s="259"/>
      <c r="C3" s="106" t="s">
        <v>181</v>
      </c>
      <c r="D3" s="106" t="s">
        <v>182</v>
      </c>
      <c r="E3" s="259"/>
    </row>
    <row r="4" spans="1:5" x14ac:dyDescent="0.25">
      <c r="A4" s="107" t="s">
        <v>143</v>
      </c>
      <c r="B4" s="108">
        <v>3</v>
      </c>
      <c r="C4" s="109">
        <v>11</v>
      </c>
      <c r="D4" s="109">
        <v>28</v>
      </c>
      <c r="E4" s="110">
        <v>42</v>
      </c>
    </row>
    <row r="5" spans="1:5" x14ac:dyDescent="0.25">
      <c r="A5" s="107" t="s">
        <v>144</v>
      </c>
      <c r="B5" s="111">
        <v>35</v>
      </c>
      <c r="C5" s="109">
        <v>8</v>
      </c>
      <c r="D5" s="109">
        <v>7</v>
      </c>
      <c r="E5" s="110">
        <v>50</v>
      </c>
    </row>
    <row r="6" spans="1:5" x14ac:dyDescent="0.25">
      <c r="A6" s="107" t="s">
        <v>145</v>
      </c>
      <c r="B6" s="111">
        <v>0</v>
      </c>
      <c r="C6" s="109">
        <v>1</v>
      </c>
      <c r="D6" s="109">
        <v>0</v>
      </c>
      <c r="E6" s="110">
        <v>1</v>
      </c>
    </row>
    <row r="7" spans="1:5" x14ac:dyDescent="0.25">
      <c r="A7" s="107" t="s">
        <v>146</v>
      </c>
      <c r="B7" s="111">
        <v>3</v>
      </c>
      <c r="C7" s="109">
        <v>4</v>
      </c>
      <c r="D7" s="109">
        <v>5</v>
      </c>
      <c r="E7" s="110">
        <v>12</v>
      </c>
    </row>
    <row r="8" spans="1:5" x14ac:dyDescent="0.25">
      <c r="A8" s="107" t="s">
        <v>147</v>
      </c>
      <c r="B8" s="111">
        <v>2</v>
      </c>
      <c r="C8" s="109">
        <v>10</v>
      </c>
      <c r="D8" s="109">
        <v>20</v>
      </c>
      <c r="E8" s="110">
        <v>32</v>
      </c>
    </row>
    <row r="9" spans="1:5" x14ac:dyDescent="0.25">
      <c r="A9" s="107" t="s">
        <v>148</v>
      </c>
      <c r="B9" s="111">
        <v>1</v>
      </c>
      <c r="C9" s="109">
        <v>4</v>
      </c>
      <c r="D9" s="109">
        <v>4</v>
      </c>
      <c r="E9" s="110">
        <v>9</v>
      </c>
    </row>
    <row r="10" spans="1:5" x14ac:dyDescent="0.25">
      <c r="A10" s="107" t="s">
        <v>149</v>
      </c>
      <c r="B10" s="111">
        <v>2</v>
      </c>
      <c r="C10" s="109">
        <v>2</v>
      </c>
      <c r="D10" s="109">
        <v>4</v>
      </c>
      <c r="E10" s="110">
        <v>8</v>
      </c>
    </row>
    <row r="11" spans="1:5" x14ac:dyDescent="0.25">
      <c r="A11" s="107" t="s">
        <v>150</v>
      </c>
      <c r="B11" s="111">
        <v>0</v>
      </c>
      <c r="C11" s="109">
        <v>2</v>
      </c>
      <c r="D11" s="109">
        <v>3</v>
      </c>
      <c r="E11" s="110">
        <v>5</v>
      </c>
    </row>
    <row r="12" spans="1:5" x14ac:dyDescent="0.25">
      <c r="A12" s="107" t="s">
        <v>151</v>
      </c>
      <c r="B12" s="111">
        <v>0</v>
      </c>
      <c r="C12" s="109">
        <v>9</v>
      </c>
      <c r="D12" s="109">
        <v>0</v>
      </c>
      <c r="E12" s="110">
        <v>9</v>
      </c>
    </row>
    <row r="13" spans="1:5" x14ac:dyDescent="0.25">
      <c r="A13" s="107" t="s">
        <v>152</v>
      </c>
      <c r="B13" s="111">
        <v>0</v>
      </c>
      <c r="C13" s="109">
        <v>6</v>
      </c>
      <c r="D13" s="109">
        <v>0</v>
      </c>
      <c r="E13" s="110">
        <v>6</v>
      </c>
    </row>
    <row r="14" spans="1:5" x14ac:dyDescent="0.25">
      <c r="A14" s="107" t="s">
        <v>153</v>
      </c>
      <c r="B14" s="111">
        <v>5</v>
      </c>
      <c r="C14" s="109">
        <v>0</v>
      </c>
      <c r="D14" s="109">
        <v>5</v>
      </c>
      <c r="E14" s="110">
        <v>10</v>
      </c>
    </row>
    <row r="15" spans="1:5" x14ac:dyDescent="0.25">
      <c r="A15" s="107" t="s">
        <v>154</v>
      </c>
      <c r="B15" s="111">
        <v>1</v>
      </c>
      <c r="C15" s="109">
        <v>2</v>
      </c>
      <c r="D15" s="109">
        <v>2</v>
      </c>
      <c r="E15" s="110">
        <v>5</v>
      </c>
    </row>
    <row r="16" spans="1:5" ht="15.75" x14ac:dyDescent="0.25">
      <c r="A16" s="238" t="s">
        <v>180</v>
      </c>
      <c r="B16" s="112">
        <v>49</v>
      </c>
      <c r="C16" s="113">
        <v>48</v>
      </c>
      <c r="D16" s="113">
        <v>50</v>
      </c>
      <c r="E16" s="113">
        <v>189</v>
      </c>
    </row>
    <row r="17" spans="1:1" x14ac:dyDescent="0.25">
      <c r="A17" s="240" t="s">
        <v>427</v>
      </c>
    </row>
    <row r="18" spans="1:1" x14ac:dyDescent="0.25">
      <c r="A18" s="241"/>
    </row>
    <row r="19" spans="1:1" ht="345" x14ac:dyDescent="0.25">
      <c r="A19" s="261" t="s">
        <v>428</v>
      </c>
    </row>
  </sheetData>
  <mergeCells count="4">
    <mergeCell ref="A2:A3"/>
    <mergeCell ref="B2:B3"/>
    <mergeCell ref="C2:D2"/>
    <mergeCell ref="E2:E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CC77B-C67A-4BCA-AB49-A9FAD6649119}">
  <sheetPr>
    <tabColor theme="4" tint="0.79998168889431442"/>
  </sheetPr>
  <dimension ref="A2:K18"/>
  <sheetViews>
    <sheetView workbookViewId="0">
      <selection activeCell="A30" sqref="A30"/>
    </sheetView>
  </sheetViews>
  <sheetFormatPr baseColWidth="10" defaultRowHeight="15" x14ac:dyDescent="0.25"/>
  <cols>
    <col min="1" max="1" width="37.7109375" bestFit="1" customWidth="1"/>
  </cols>
  <sheetData>
    <row r="2" spans="1:11" ht="45" x14ac:dyDescent="0.25">
      <c r="A2" s="84" t="s">
        <v>138</v>
      </c>
      <c r="B2" s="85">
        <v>2019</v>
      </c>
      <c r="C2" s="85">
        <v>2020</v>
      </c>
      <c r="D2" s="85">
        <v>2021</v>
      </c>
      <c r="E2" s="85">
        <v>2022</v>
      </c>
      <c r="F2" s="85">
        <v>2023</v>
      </c>
      <c r="G2" s="85">
        <v>2024</v>
      </c>
      <c r="H2" s="85">
        <v>2025</v>
      </c>
      <c r="I2" s="85">
        <v>2026</v>
      </c>
      <c r="J2" s="86" t="s">
        <v>202</v>
      </c>
      <c r="K2" s="86" t="s">
        <v>215</v>
      </c>
    </row>
    <row r="3" spans="1:11" x14ac:dyDescent="0.25">
      <c r="A3" s="41" t="s">
        <v>128</v>
      </c>
      <c r="B3" s="87">
        <v>3119</v>
      </c>
      <c r="C3" s="87">
        <v>3247</v>
      </c>
      <c r="D3" s="87">
        <v>2767</v>
      </c>
      <c r="E3" s="87">
        <v>2968</v>
      </c>
      <c r="F3" s="87">
        <v>4032</v>
      </c>
      <c r="G3" s="87">
        <v>5774</v>
      </c>
      <c r="H3" s="87">
        <v>6437</v>
      </c>
      <c r="I3" s="87">
        <v>6281</v>
      </c>
      <c r="J3" s="88">
        <f>(I3-H3)/H3</f>
        <v>-2.4234892030448967E-2</v>
      </c>
      <c r="K3" s="88">
        <f>((I3-AVERAGE(B3:H3))/AVERAGE(B3:H3))</f>
        <v>0.55119249223821609</v>
      </c>
    </row>
    <row r="4" spans="1:11" x14ac:dyDescent="0.25">
      <c r="A4" s="89" t="s">
        <v>129</v>
      </c>
      <c r="B4" s="123">
        <v>54.799123999999999</v>
      </c>
      <c r="C4" s="123">
        <v>47.972169000000001</v>
      </c>
      <c r="D4" s="123">
        <v>66.599705999999998</v>
      </c>
      <c r="E4" s="123">
        <v>79.451612999999995</v>
      </c>
      <c r="F4" s="123">
        <v>37.721200000000003</v>
      </c>
      <c r="G4" s="123">
        <v>54.881469000000003</v>
      </c>
      <c r="H4" s="123">
        <v>113.457964</v>
      </c>
      <c r="I4" s="123">
        <v>105.31406</v>
      </c>
      <c r="J4" s="88">
        <f t="shared" ref="J4:J8" si="0">(I4-H4)/H4</f>
        <v>-7.1779042324433093E-2</v>
      </c>
      <c r="K4" s="88">
        <f t="shared" ref="K4:K8" si="1">((I4-AVERAGE(B4:H4))/AVERAGE(B4:H4))</f>
        <v>0.62063216903053886</v>
      </c>
    </row>
    <row r="5" spans="1:11" x14ac:dyDescent="0.25">
      <c r="A5" s="41" t="s">
        <v>130</v>
      </c>
      <c r="B5" s="87">
        <v>823</v>
      </c>
      <c r="C5" s="87">
        <v>1204</v>
      </c>
      <c r="D5" s="87">
        <v>754</v>
      </c>
      <c r="E5" s="87">
        <v>761</v>
      </c>
      <c r="F5" s="87">
        <v>652</v>
      </c>
      <c r="G5" s="87">
        <v>649</v>
      </c>
      <c r="H5" s="87">
        <v>558</v>
      </c>
      <c r="I5" s="87">
        <v>458</v>
      </c>
      <c r="J5" s="88">
        <f t="shared" si="0"/>
        <v>-0.17921146953405018</v>
      </c>
      <c r="K5" s="88">
        <f t="shared" si="1"/>
        <v>-0.40640622107017216</v>
      </c>
    </row>
    <row r="6" spans="1:11" x14ac:dyDescent="0.25">
      <c r="A6" s="89" t="s">
        <v>131</v>
      </c>
      <c r="B6" s="123">
        <v>107.308251</v>
      </c>
      <c r="C6" s="123">
        <v>95.644861000000006</v>
      </c>
      <c r="D6" s="123">
        <v>66.752376999999996</v>
      </c>
      <c r="E6" s="123">
        <v>82.144144999999995</v>
      </c>
      <c r="F6" s="123">
        <v>161.21276399999999</v>
      </c>
      <c r="G6" s="123">
        <v>52.244374000000001</v>
      </c>
      <c r="H6" s="123">
        <v>54.475648999999997</v>
      </c>
      <c r="I6" s="123">
        <v>50.859489000000004</v>
      </c>
      <c r="J6" s="88">
        <f t="shared" si="0"/>
        <v>-6.6381219248989473E-2</v>
      </c>
      <c r="K6" s="88">
        <f t="shared" si="1"/>
        <v>-0.42557837890016559</v>
      </c>
    </row>
    <row r="7" spans="1:11" x14ac:dyDescent="0.25">
      <c r="A7" s="84" t="s">
        <v>132</v>
      </c>
      <c r="B7" s="117">
        <f>B3+B5</f>
        <v>3942</v>
      </c>
      <c r="C7" s="117">
        <f t="shared" ref="C7:I7" si="2">C3+C5</f>
        <v>4451</v>
      </c>
      <c r="D7" s="117">
        <f t="shared" si="2"/>
        <v>3521</v>
      </c>
      <c r="E7" s="117">
        <f t="shared" si="2"/>
        <v>3729</v>
      </c>
      <c r="F7" s="117">
        <f t="shared" si="2"/>
        <v>4684</v>
      </c>
      <c r="G7" s="117">
        <f t="shared" si="2"/>
        <v>6423</v>
      </c>
      <c r="H7" s="117">
        <f t="shared" si="2"/>
        <v>6995</v>
      </c>
      <c r="I7" s="117">
        <f t="shared" si="2"/>
        <v>6739</v>
      </c>
      <c r="J7" s="118">
        <f t="shared" si="0"/>
        <v>-3.6597569692637597E-2</v>
      </c>
      <c r="K7" s="118">
        <f t="shared" si="1"/>
        <v>0.39792561861016457</v>
      </c>
    </row>
    <row r="8" spans="1:11" x14ac:dyDescent="0.25">
      <c r="A8" s="116" t="s">
        <v>133</v>
      </c>
      <c r="B8" s="124">
        <f>B4+B6</f>
        <v>162.10737499999999</v>
      </c>
      <c r="C8" s="124">
        <f t="shared" ref="C8:I8" si="3">C4+C6</f>
        <v>143.61703</v>
      </c>
      <c r="D8" s="124">
        <f t="shared" si="3"/>
        <v>133.35208299999999</v>
      </c>
      <c r="E8" s="124">
        <f t="shared" si="3"/>
        <v>161.59575799999999</v>
      </c>
      <c r="F8" s="124">
        <f t="shared" si="3"/>
        <v>198.933964</v>
      </c>
      <c r="G8" s="124">
        <f t="shared" si="3"/>
        <v>107.125843</v>
      </c>
      <c r="H8" s="124">
        <f t="shared" si="3"/>
        <v>167.93361300000001</v>
      </c>
      <c r="I8" s="124">
        <f t="shared" si="3"/>
        <v>156.17354900000001</v>
      </c>
      <c r="J8" s="118">
        <f t="shared" si="0"/>
        <v>-7.0028053287938249E-2</v>
      </c>
      <c r="K8" s="118">
        <f t="shared" si="1"/>
        <v>1.7260416506132446E-2</v>
      </c>
    </row>
    <row r="9" spans="1:11" x14ac:dyDescent="0.25">
      <c r="A9" s="125" t="s">
        <v>224</v>
      </c>
      <c r="B9" s="91"/>
      <c r="C9" s="91"/>
      <c r="D9" s="91"/>
      <c r="E9" s="91"/>
      <c r="F9" s="91"/>
      <c r="G9" s="91"/>
      <c r="H9" s="91"/>
      <c r="I9" s="91"/>
      <c r="J9" s="92"/>
      <c r="K9" s="92"/>
    </row>
    <row r="10" spans="1:11" x14ac:dyDescent="0.25">
      <c r="A10" s="93"/>
      <c r="B10" s="79"/>
      <c r="C10" s="79"/>
      <c r="D10" s="79"/>
      <c r="E10" s="79"/>
      <c r="F10" s="79"/>
      <c r="G10" s="79"/>
      <c r="H10" s="79"/>
      <c r="I10" s="79"/>
      <c r="J10" s="79"/>
      <c r="K10" s="79"/>
    </row>
    <row r="11" spans="1:11" x14ac:dyDescent="0.25">
      <c r="A11" s="93"/>
      <c r="B11" s="79"/>
      <c r="C11" s="79"/>
      <c r="D11" s="79"/>
      <c r="E11" s="79"/>
      <c r="F11" s="79"/>
      <c r="G11" s="79"/>
      <c r="H11" s="79"/>
      <c r="I11" s="79"/>
      <c r="J11" s="79"/>
      <c r="K11" s="79"/>
    </row>
    <row r="12" spans="1:11" ht="45" x14ac:dyDescent="0.25">
      <c r="A12" s="84" t="s">
        <v>225</v>
      </c>
      <c r="B12" s="85">
        <v>2019</v>
      </c>
      <c r="C12" s="85">
        <v>2020</v>
      </c>
      <c r="D12" s="85">
        <v>2021</v>
      </c>
      <c r="E12" s="85">
        <v>2022</v>
      </c>
      <c r="F12" s="85">
        <v>2023</v>
      </c>
      <c r="G12" s="85">
        <v>2024</v>
      </c>
      <c r="H12" s="85">
        <v>2025</v>
      </c>
      <c r="I12" s="85">
        <v>2026</v>
      </c>
      <c r="J12" s="86" t="s">
        <v>202</v>
      </c>
      <c r="K12" s="86" t="s">
        <v>215</v>
      </c>
    </row>
    <row r="13" spans="1:11" x14ac:dyDescent="0.25">
      <c r="A13" s="41" t="s">
        <v>134</v>
      </c>
      <c r="B13" s="90" t="s">
        <v>101</v>
      </c>
      <c r="C13" s="90">
        <v>5</v>
      </c>
      <c r="D13" s="90">
        <v>7</v>
      </c>
      <c r="E13" s="90">
        <v>6</v>
      </c>
      <c r="F13" s="90">
        <v>27</v>
      </c>
      <c r="G13" s="90">
        <v>66</v>
      </c>
      <c r="H13" s="90">
        <v>60</v>
      </c>
      <c r="I13" s="90">
        <v>46</v>
      </c>
      <c r="J13" s="88">
        <f t="shared" ref="J13:J16" si="4">(I13-H13)/H13</f>
        <v>-0.23333333333333334</v>
      </c>
      <c r="K13" s="88">
        <f>((I13-AVERAGE(C13:H13))/AVERAGE(C13:H13))</f>
        <v>0.61403508771929827</v>
      </c>
    </row>
    <row r="14" spans="1:11" x14ac:dyDescent="0.25">
      <c r="A14" s="89" t="s">
        <v>135</v>
      </c>
      <c r="B14" s="123" t="s">
        <v>101</v>
      </c>
      <c r="C14" s="123">
        <v>0.96745500000000006</v>
      </c>
      <c r="D14" s="123">
        <v>34.819890000000001</v>
      </c>
      <c r="E14" s="123">
        <v>0.80156500000000008</v>
      </c>
      <c r="F14" s="123">
        <v>46.849507000000003</v>
      </c>
      <c r="G14" s="123">
        <v>30.403510000000004</v>
      </c>
      <c r="H14" s="123">
        <v>52.685171000000004</v>
      </c>
      <c r="I14" s="123">
        <v>30.575110000000002</v>
      </c>
      <c r="J14" s="88">
        <f t="shared" si="4"/>
        <v>-0.41966383671792579</v>
      </c>
      <c r="K14" s="88">
        <f t="shared" ref="K14:K16" si="5">((I14-AVERAGE(C14:H14))/AVERAGE(C14:H14))</f>
        <v>0.10162647522987536</v>
      </c>
    </row>
    <row r="15" spans="1:11" x14ac:dyDescent="0.25">
      <c r="A15" s="41" t="s">
        <v>136</v>
      </c>
      <c r="B15" s="90" t="s">
        <v>101</v>
      </c>
      <c r="C15" s="90">
        <v>515</v>
      </c>
      <c r="D15" s="90">
        <v>515</v>
      </c>
      <c r="E15" s="90">
        <v>891</v>
      </c>
      <c r="F15" s="90">
        <v>1439</v>
      </c>
      <c r="G15" s="87">
        <v>1738</v>
      </c>
      <c r="H15" s="87">
        <v>1670</v>
      </c>
      <c r="I15" s="87">
        <v>2501</v>
      </c>
      <c r="J15" s="88">
        <f t="shared" si="4"/>
        <v>0.49760479041916167</v>
      </c>
      <c r="K15" s="88">
        <f t="shared" si="5"/>
        <v>1.2171985815602837</v>
      </c>
    </row>
    <row r="16" spans="1:11" x14ac:dyDescent="0.25">
      <c r="A16" s="89" t="s">
        <v>137</v>
      </c>
      <c r="B16" s="123" t="s">
        <v>101</v>
      </c>
      <c r="C16" s="123">
        <v>40.936395999999995</v>
      </c>
      <c r="D16" s="123">
        <v>21.698563</v>
      </c>
      <c r="E16" s="123">
        <v>93.320001000000005</v>
      </c>
      <c r="F16" s="123">
        <v>110.56530600000001</v>
      </c>
      <c r="G16" s="123">
        <v>102.96179699999998</v>
      </c>
      <c r="H16" s="123">
        <v>54.701220000000006</v>
      </c>
      <c r="I16" s="123">
        <v>77.246860999999981</v>
      </c>
      <c r="J16" s="88">
        <f t="shared" si="4"/>
        <v>0.41215974707693853</v>
      </c>
      <c r="K16" s="88">
        <f t="shared" si="5"/>
        <v>9.2643639141243489E-2</v>
      </c>
    </row>
    <row r="17" spans="1:11" x14ac:dyDescent="0.25">
      <c r="A17" s="125" t="s">
        <v>224</v>
      </c>
      <c r="B17" s="79"/>
      <c r="C17" s="79"/>
      <c r="D17" s="79"/>
      <c r="E17" s="79"/>
      <c r="F17" s="79"/>
      <c r="G17" s="79"/>
      <c r="H17" s="79"/>
      <c r="I17" s="79"/>
      <c r="J17" s="79"/>
      <c r="K17" s="79"/>
    </row>
    <row r="18" spans="1:11" x14ac:dyDescent="0.25">
      <c r="A18" s="125" t="s">
        <v>226</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93FE2-611B-48D6-B239-654AA1BC7CA9}">
  <sheetPr>
    <tabColor theme="4" tint="0.79998168889431442"/>
  </sheetPr>
  <dimension ref="A2:K14"/>
  <sheetViews>
    <sheetView workbookViewId="0">
      <selection activeCell="A30" sqref="A30"/>
    </sheetView>
  </sheetViews>
  <sheetFormatPr baseColWidth="10" defaultRowHeight="15" x14ac:dyDescent="0.25"/>
  <cols>
    <col min="1" max="1" width="54.140625" customWidth="1"/>
    <col min="2" max="9" width="9.140625" customWidth="1"/>
  </cols>
  <sheetData>
    <row r="2" spans="1:11" x14ac:dyDescent="0.25">
      <c r="A2" s="34"/>
      <c r="B2" s="10"/>
      <c r="C2" s="10"/>
      <c r="D2" s="10"/>
      <c r="E2" s="10"/>
      <c r="F2" s="10"/>
    </row>
    <row r="3" spans="1:11" ht="36" x14ac:dyDescent="0.25">
      <c r="A3" s="28" t="s">
        <v>405</v>
      </c>
      <c r="B3" s="28">
        <v>2019</v>
      </c>
      <c r="C3" s="28">
        <v>2020</v>
      </c>
      <c r="D3" s="28">
        <v>2021</v>
      </c>
      <c r="E3" s="28">
        <v>2022</v>
      </c>
      <c r="F3" s="28">
        <v>2023</v>
      </c>
      <c r="G3" s="28">
        <v>2024</v>
      </c>
      <c r="H3" s="28">
        <v>2025</v>
      </c>
      <c r="I3" s="28">
        <v>2026</v>
      </c>
      <c r="J3" s="38" t="s">
        <v>411</v>
      </c>
      <c r="K3" s="38" t="s">
        <v>412</v>
      </c>
    </row>
    <row r="4" spans="1:11" x14ac:dyDescent="0.25">
      <c r="A4" s="41" t="s">
        <v>102</v>
      </c>
      <c r="B4" s="39">
        <v>240</v>
      </c>
      <c r="C4" s="39">
        <v>172</v>
      </c>
      <c r="D4" s="39">
        <v>213</v>
      </c>
      <c r="E4" s="39">
        <v>238</v>
      </c>
      <c r="F4" s="39">
        <v>283</v>
      </c>
      <c r="G4" s="39">
        <v>356</v>
      </c>
      <c r="H4" s="39">
        <v>279</v>
      </c>
      <c r="I4" s="39">
        <v>302</v>
      </c>
      <c r="J4" s="40">
        <f>((I4-H4)/H4)</f>
        <v>8.2437275985663083E-2</v>
      </c>
      <c r="K4" s="40">
        <f>((I4-AVERAGE(E4:H4))/AVERAGE(E4:H4))</f>
        <v>4.4982698961937718E-2</v>
      </c>
    </row>
    <row r="5" spans="1:11" x14ac:dyDescent="0.25">
      <c r="A5" s="41" t="s">
        <v>221</v>
      </c>
      <c r="B5" s="39">
        <v>240</v>
      </c>
      <c r="C5" s="39">
        <v>253</v>
      </c>
      <c r="D5" s="39">
        <v>231</v>
      </c>
      <c r="E5" s="39">
        <v>214</v>
      </c>
      <c r="F5" s="39">
        <v>287</v>
      </c>
      <c r="G5" s="39">
        <v>334</v>
      </c>
      <c r="H5" s="39">
        <v>326</v>
      </c>
      <c r="I5" s="39">
        <v>355</v>
      </c>
      <c r="J5" s="40">
        <f t="shared" ref="J5:J8" si="0">((I5-H5)/H5)</f>
        <v>8.8957055214723926E-2</v>
      </c>
      <c r="K5" s="40">
        <f t="shared" ref="K5:K8" si="1">((I5-AVERAGE(E5:H5))/AVERAGE(E5:H5))</f>
        <v>0.22308354866494401</v>
      </c>
    </row>
    <row r="6" spans="1:11" x14ac:dyDescent="0.25">
      <c r="A6" s="228" t="s">
        <v>408</v>
      </c>
      <c r="B6" s="230">
        <v>114</v>
      </c>
      <c r="C6" s="230">
        <v>107</v>
      </c>
      <c r="D6" s="230">
        <v>102</v>
      </c>
      <c r="E6" s="39">
        <v>92</v>
      </c>
      <c r="F6" s="39">
        <v>142</v>
      </c>
      <c r="G6" s="39">
        <v>159</v>
      </c>
      <c r="H6" s="39">
        <v>148</v>
      </c>
      <c r="I6" s="39">
        <v>167</v>
      </c>
      <c r="J6" s="40">
        <f t="shared" si="0"/>
        <v>0.12837837837837837</v>
      </c>
      <c r="K6" s="40">
        <f t="shared" si="1"/>
        <v>0.23475046210720887</v>
      </c>
    </row>
    <row r="7" spans="1:11" x14ac:dyDescent="0.25">
      <c r="A7" s="228" t="s">
        <v>407</v>
      </c>
      <c r="B7" s="230">
        <v>108</v>
      </c>
      <c r="C7" s="230">
        <v>123</v>
      </c>
      <c r="D7" s="230">
        <v>104</v>
      </c>
      <c r="E7" s="39">
        <v>105</v>
      </c>
      <c r="F7" s="39">
        <v>128</v>
      </c>
      <c r="G7" s="39">
        <v>133</v>
      </c>
      <c r="H7" s="39">
        <v>150</v>
      </c>
      <c r="I7" s="39">
        <v>154</v>
      </c>
      <c r="J7" s="40">
        <f t="shared" si="0"/>
        <v>2.6666666666666668E-2</v>
      </c>
      <c r="K7" s="40">
        <f t="shared" si="1"/>
        <v>0.19379844961240311</v>
      </c>
    </row>
    <row r="8" spans="1:11" x14ac:dyDescent="0.25">
      <c r="A8" s="229" t="s">
        <v>409</v>
      </c>
      <c r="B8" s="230">
        <v>94</v>
      </c>
      <c r="C8" s="230">
        <v>82</v>
      </c>
      <c r="D8" s="230">
        <v>66</v>
      </c>
      <c r="E8" s="39">
        <v>71</v>
      </c>
      <c r="F8" s="39">
        <v>83</v>
      </c>
      <c r="G8" s="39">
        <v>89</v>
      </c>
      <c r="H8" s="39">
        <v>96</v>
      </c>
      <c r="I8" s="39">
        <v>119</v>
      </c>
      <c r="J8" s="40">
        <f t="shared" si="0"/>
        <v>0.23958333333333334</v>
      </c>
      <c r="K8" s="40">
        <f t="shared" si="1"/>
        <v>0.40412979351032446</v>
      </c>
    </row>
    <row r="9" spans="1:11" x14ac:dyDescent="0.25">
      <c r="A9" s="41" t="s">
        <v>410</v>
      </c>
      <c r="B9" s="231">
        <v>0.48648648648648651</v>
      </c>
      <c r="C9" s="231">
        <v>0.5347826086956522</v>
      </c>
      <c r="D9" s="231">
        <v>0.50485436893203883</v>
      </c>
      <c r="E9" s="231">
        <v>0.53030303030303028</v>
      </c>
      <c r="F9" s="231">
        <v>0.47232472324723246</v>
      </c>
      <c r="G9" s="231">
        <v>0.45547945205479451</v>
      </c>
      <c r="H9" s="231">
        <v>0.50335570469798663</v>
      </c>
      <c r="I9" s="231">
        <v>0.48</v>
      </c>
      <c r="J9" s="40">
        <f>I9-H9</f>
        <v>-2.3355704697986646E-2</v>
      </c>
      <c r="K9" s="40">
        <f>I9-AVERAGE(E9:H9)</f>
        <v>-1.0365727575760986E-2</v>
      </c>
    </row>
    <row r="10" spans="1:11" x14ac:dyDescent="0.25">
      <c r="A10" s="41" t="s">
        <v>406</v>
      </c>
      <c r="B10" s="232">
        <v>152.46296296296296</v>
      </c>
      <c r="C10" s="232">
        <v>171.08943089430895</v>
      </c>
      <c r="D10" s="232">
        <v>118.625</v>
      </c>
      <c r="E10" s="232">
        <v>94.247619047619054</v>
      </c>
      <c r="F10" s="232">
        <v>117.6015625</v>
      </c>
      <c r="G10" s="232">
        <v>117.15037593984962</v>
      </c>
      <c r="H10" s="232">
        <v>123.2</v>
      </c>
      <c r="I10" s="232">
        <v>130</v>
      </c>
      <c r="J10" s="233">
        <f>I10-H10</f>
        <v>6.7999999999999972</v>
      </c>
      <c r="K10" s="233">
        <f>I10-AVERAGE(E10:H10)</f>
        <v>16.950110628132833</v>
      </c>
    </row>
    <row r="11" spans="1:11" x14ac:dyDescent="0.25">
      <c r="A11" s="235" t="s">
        <v>122</v>
      </c>
      <c r="B11" s="10"/>
      <c r="C11" s="10"/>
      <c r="D11" s="10"/>
      <c r="E11" s="10"/>
      <c r="F11" s="10"/>
    </row>
    <row r="12" spans="1:11" ht="32.25" customHeight="1" x14ac:dyDescent="0.25">
      <c r="A12" s="127" t="s">
        <v>414</v>
      </c>
      <c r="B12" s="10"/>
      <c r="C12" s="10"/>
      <c r="D12" s="10"/>
      <c r="E12" s="10"/>
      <c r="F12" s="10"/>
    </row>
    <row r="13" spans="1:11" ht="27" customHeight="1" x14ac:dyDescent="0.25">
      <c r="A13" s="127" t="s">
        <v>413</v>
      </c>
    </row>
    <row r="14" spans="1:11" ht="32.25" customHeight="1" x14ac:dyDescent="0.25">
      <c r="A14" s="127" t="s">
        <v>415</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A8810-3619-41FB-A123-A6089D5962F6}">
  <sheetPr>
    <tabColor theme="4" tint="0.79998168889431442"/>
    <pageSetUpPr fitToPage="1"/>
  </sheetPr>
  <dimension ref="A1:P585"/>
  <sheetViews>
    <sheetView zoomScaleNormal="100" workbookViewId="0"/>
  </sheetViews>
  <sheetFormatPr baseColWidth="10" defaultRowHeight="15" outlineLevelRow="2" x14ac:dyDescent="0.25"/>
  <cols>
    <col min="1" max="1" width="42.5703125" customWidth="1"/>
    <col min="2" max="4" width="8.7109375" customWidth="1"/>
    <col min="5" max="5" width="8.5703125" customWidth="1"/>
    <col min="6" max="9" width="8.140625" customWidth="1"/>
    <col min="10" max="10" width="8.85546875" customWidth="1"/>
    <col min="11" max="11" width="10" customWidth="1"/>
    <col min="12" max="13" width="10.28515625" customWidth="1"/>
  </cols>
  <sheetData>
    <row r="1" spans="1:16" ht="31.5" x14ac:dyDescent="0.25">
      <c r="A1" s="140" t="s">
        <v>231</v>
      </c>
      <c r="B1" s="141">
        <v>2019</v>
      </c>
      <c r="C1" s="141">
        <v>2020</v>
      </c>
      <c r="D1" s="141">
        <v>2021</v>
      </c>
      <c r="E1" s="141">
        <v>2022</v>
      </c>
      <c r="F1" s="141">
        <v>2023</v>
      </c>
      <c r="G1" s="141">
        <v>2024</v>
      </c>
      <c r="H1" s="141">
        <v>2025</v>
      </c>
      <c r="I1" s="141">
        <v>2026</v>
      </c>
      <c r="J1" s="142" t="s">
        <v>232</v>
      </c>
      <c r="K1" s="142" t="s">
        <v>233</v>
      </c>
      <c r="L1" s="143" t="s">
        <v>234</v>
      </c>
      <c r="M1" s="144"/>
      <c r="N1" s="144"/>
      <c r="O1" s="145" t="s">
        <v>235</v>
      </c>
      <c r="P1" s="144"/>
    </row>
    <row r="2" spans="1:16" ht="15" customHeight="1" x14ac:dyDescent="0.25">
      <c r="A2" s="146" t="s">
        <v>236</v>
      </c>
      <c r="B2" s="147">
        <v>102075</v>
      </c>
      <c r="C2" s="147">
        <v>111313</v>
      </c>
      <c r="D2" s="147">
        <v>87419</v>
      </c>
      <c r="E2" s="147">
        <v>87558</v>
      </c>
      <c r="F2" s="147">
        <v>101531</v>
      </c>
      <c r="G2" s="147">
        <v>105258</v>
      </c>
      <c r="H2" s="147">
        <v>103935</v>
      </c>
      <c r="I2" s="147">
        <v>113234</v>
      </c>
      <c r="J2" s="148">
        <v>8.9469379900899607E-2</v>
      </c>
      <c r="K2" s="148">
        <v>0.13381557999053051</v>
      </c>
      <c r="L2" s="147"/>
      <c r="M2" s="144"/>
      <c r="N2" s="144"/>
      <c r="O2" s="147">
        <v>99869.857142857145</v>
      </c>
      <c r="P2" s="144"/>
    </row>
    <row r="3" spans="1:16" ht="15" customHeight="1" x14ac:dyDescent="0.25">
      <c r="A3" s="149" t="s">
        <v>237</v>
      </c>
      <c r="B3" s="150">
        <v>51356</v>
      </c>
      <c r="C3" s="150">
        <v>55656</v>
      </c>
      <c r="D3" s="150">
        <v>43760</v>
      </c>
      <c r="E3" s="150">
        <v>39458</v>
      </c>
      <c r="F3" s="150">
        <v>42067</v>
      </c>
      <c r="G3" s="150">
        <v>40278</v>
      </c>
      <c r="H3" s="150">
        <v>39488</v>
      </c>
      <c r="I3" s="150">
        <v>43499</v>
      </c>
      <c r="J3" s="148">
        <v>0.10157516207455429</v>
      </c>
      <c r="K3" s="148">
        <v>-2.4257922278514296E-2</v>
      </c>
      <c r="L3" s="147"/>
      <c r="M3" s="144"/>
      <c r="N3" s="144"/>
      <c r="O3" s="150">
        <v>44580.428571428572</v>
      </c>
      <c r="P3" s="144"/>
    </row>
    <row r="4" spans="1:16" ht="15" customHeight="1" x14ac:dyDescent="0.25">
      <c r="A4" s="146" t="s">
        <v>90</v>
      </c>
      <c r="B4" s="151">
        <v>0.541461511697787</v>
      </c>
      <c r="C4" s="151">
        <v>0.53382441803585301</v>
      </c>
      <c r="D4" s="151">
        <v>0.53412752660872964</v>
      </c>
      <c r="E4" s="151">
        <v>0.48477774774553406</v>
      </c>
      <c r="F4" s="151">
        <v>0.45379229997518905</v>
      </c>
      <c r="G4" s="151">
        <v>0.42279512102953837</v>
      </c>
      <c r="H4" s="151">
        <v>0.4158470060447777</v>
      </c>
      <c r="I4" s="151">
        <v>0.42898422090729782</v>
      </c>
      <c r="J4" s="152">
        <v>1.3137214862520119</v>
      </c>
      <c r="K4" s="152">
        <v>-5.4569741032911621</v>
      </c>
      <c r="L4" s="147"/>
      <c r="M4" s="144"/>
      <c r="N4" s="144"/>
      <c r="O4" s="151">
        <v>0.48355396194020944</v>
      </c>
      <c r="P4" s="144"/>
    </row>
    <row r="5" spans="1:16" ht="15" customHeight="1" x14ac:dyDescent="0.25">
      <c r="A5" s="149" t="s">
        <v>238</v>
      </c>
      <c r="B5" s="150">
        <v>44530</v>
      </c>
      <c r="C5" s="150">
        <v>48369</v>
      </c>
      <c r="D5" s="150">
        <v>37439</v>
      </c>
      <c r="E5" s="150">
        <v>33385</v>
      </c>
      <c r="F5" s="150">
        <v>35556</v>
      </c>
      <c r="G5" s="150">
        <v>34137</v>
      </c>
      <c r="H5" s="150">
        <v>33546</v>
      </c>
      <c r="I5" s="150">
        <v>37889</v>
      </c>
      <c r="J5" s="148">
        <v>0.12946401955523759</v>
      </c>
      <c r="K5" s="148">
        <v>-6.5140357054562347E-3</v>
      </c>
      <c r="L5" s="147"/>
      <c r="M5" s="144"/>
      <c r="N5" s="144"/>
      <c r="O5" s="150">
        <v>38137.428571428572</v>
      </c>
      <c r="P5" s="144"/>
    </row>
    <row r="6" spans="1:16" ht="15" customHeight="1" x14ac:dyDescent="0.25">
      <c r="A6" s="149" t="s">
        <v>239</v>
      </c>
      <c r="B6" s="153">
        <v>0.43624785696791574</v>
      </c>
      <c r="C6" s="153">
        <v>0.43453145634382329</v>
      </c>
      <c r="D6" s="153">
        <v>0.42827074205836257</v>
      </c>
      <c r="E6" s="153">
        <v>0.38129011626578951</v>
      </c>
      <c r="F6" s="153">
        <v>0.35019846155361417</v>
      </c>
      <c r="G6" s="153">
        <v>0.32431739155218603</v>
      </c>
      <c r="H6" s="153">
        <v>0.32275941694328186</v>
      </c>
      <c r="I6" s="153">
        <v>0.33460797993535513</v>
      </c>
      <c r="J6" s="152">
        <v>1.1848562992073264</v>
      </c>
      <c r="K6" s="152">
        <v>-4.7263283952361625</v>
      </c>
      <c r="L6" s="147"/>
      <c r="M6" s="144"/>
      <c r="N6" s="144"/>
      <c r="O6" s="153">
        <v>0.38187126388771675</v>
      </c>
      <c r="P6" s="144"/>
    </row>
    <row r="7" spans="1:16" ht="15" customHeight="1" x14ac:dyDescent="0.25">
      <c r="A7" s="149" t="s">
        <v>240</v>
      </c>
      <c r="B7" s="153">
        <v>0.86708466391463512</v>
      </c>
      <c r="C7" s="153">
        <v>0.86907072013799047</v>
      </c>
      <c r="D7" s="153">
        <v>0.85555301645338211</v>
      </c>
      <c r="E7" s="153">
        <v>0.84608951289979217</v>
      </c>
      <c r="F7" s="153">
        <v>0.84522309648893434</v>
      </c>
      <c r="G7" s="153">
        <v>0.84753463429167286</v>
      </c>
      <c r="H7" s="153">
        <v>0.84952390599675853</v>
      </c>
      <c r="I7" s="153">
        <v>0.87103151796593026</v>
      </c>
      <c r="J7" s="152">
        <v>2.1507611969171725</v>
      </c>
      <c r="K7" s="152">
        <v>1.5556822151303051</v>
      </c>
      <c r="L7" s="147"/>
      <c r="M7" s="144"/>
      <c r="N7" s="144"/>
      <c r="O7" s="153">
        <v>0.85547469581462721</v>
      </c>
      <c r="P7" s="144"/>
    </row>
    <row r="8" spans="1:16" ht="21.6" customHeight="1" x14ac:dyDescent="0.25">
      <c r="A8" s="154" t="s">
        <v>241</v>
      </c>
      <c r="B8" s="155">
        <v>4.4804891346678088E-2</v>
      </c>
      <c r="C8" s="155">
        <v>4.3894638493603567E-2</v>
      </c>
      <c r="D8" s="155">
        <v>5.4844606946983544E-2</v>
      </c>
      <c r="E8" s="155">
        <v>5.4792437528511331E-2</v>
      </c>
      <c r="F8" s="155">
        <v>5.724201868447952E-2</v>
      </c>
      <c r="G8" s="155">
        <v>5.0424549381796517E-2</v>
      </c>
      <c r="H8" s="155">
        <v>5.1129457050243111E-2</v>
      </c>
      <c r="I8" s="155">
        <v>4.9771259109404817E-2</v>
      </c>
      <c r="J8" s="152">
        <v>-0.13581979408382946</v>
      </c>
      <c r="K8" s="152">
        <v>-7.4418168299927867E-2</v>
      </c>
      <c r="L8" s="147"/>
      <c r="M8" s="144"/>
      <c r="N8" s="144"/>
      <c r="O8" s="151">
        <v>5.0515440792404095E-2</v>
      </c>
      <c r="P8" s="144"/>
    </row>
    <row r="9" spans="1:16" ht="21.6" customHeight="1" x14ac:dyDescent="0.25">
      <c r="A9" s="154" t="s">
        <v>242</v>
      </c>
      <c r="B9" s="155">
        <v>2.2542248346803819E-2</v>
      </c>
      <c r="C9" s="155">
        <v>2.1947122079182126E-2</v>
      </c>
      <c r="D9" s="155">
        <v>2.7453985975588832E-2</v>
      </c>
      <c r="E9" s="155">
        <v>2.4692204024760731E-2</v>
      </c>
      <c r="F9" s="155">
        <v>2.3716894347539177E-2</v>
      </c>
      <c r="G9" s="155">
        <v>1.9295445476828363E-2</v>
      </c>
      <c r="H9" s="155">
        <v>1.9425602540049068E-2</v>
      </c>
      <c r="I9" s="155">
        <v>1.9119699030326582E-2</v>
      </c>
      <c r="J9" s="152">
        <v>-3.0590350972248617E-2</v>
      </c>
      <c r="K9" s="152">
        <v>-0.34296473332980776</v>
      </c>
      <c r="L9" s="147"/>
      <c r="M9" s="144"/>
      <c r="N9" s="144"/>
      <c r="O9" s="151">
        <v>2.254934636362466E-2</v>
      </c>
      <c r="P9" s="144"/>
    </row>
    <row r="10" spans="1:16" ht="21.6" customHeight="1" x14ac:dyDescent="0.25">
      <c r="A10" s="154" t="s">
        <v>243</v>
      </c>
      <c r="B10" s="155">
        <v>0.13755571883419054</v>
      </c>
      <c r="C10" s="155">
        <v>0.14265180167635405</v>
      </c>
      <c r="D10" s="155">
        <v>0.15236962216451802</v>
      </c>
      <c r="E10" s="155">
        <v>0.14529797391443386</v>
      </c>
      <c r="F10" s="155">
        <v>0.14262638996956595</v>
      </c>
      <c r="G10" s="155">
        <v>0.13409907085447187</v>
      </c>
      <c r="H10" s="155">
        <v>0.12740655217203059</v>
      </c>
      <c r="I10" s="155">
        <v>0.12383206457424449</v>
      </c>
      <c r="J10" s="152">
        <v>-0.35744875977860996</v>
      </c>
      <c r="K10" s="152">
        <v>-1.6064286248039947</v>
      </c>
      <c r="L10" s="147"/>
      <c r="M10" s="144"/>
      <c r="N10" s="144"/>
      <c r="O10" s="151">
        <v>0.13989635082228444</v>
      </c>
      <c r="P10" s="144"/>
    </row>
    <row r="11" spans="1:16" ht="21.6" customHeight="1" x14ac:dyDescent="0.25">
      <c r="A11" s="154" t="s">
        <v>244</v>
      </c>
      <c r="B11" s="155">
        <v>0.25849620377173649</v>
      </c>
      <c r="C11" s="155">
        <v>0.24034030167186224</v>
      </c>
      <c r="D11" s="155">
        <v>0.2378659101568309</v>
      </c>
      <c r="E11" s="155">
        <v>0.29218346695904429</v>
      </c>
      <c r="F11" s="155">
        <v>0.2982143384779033</v>
      </c>
      <c r="G11" s="155">
        <v>0.30440441581637501</v>
      </c>
      <c r="H11" s="155">
        <v>0.31380189541540388</v>
      </c>
      <c r="I11" s="155">
        <v>0.29109631382800222</v>
      </c>
      <c r="J11" s="152">
        <v>-2.2705581587401658</v>
      </c>
      <c r="K11" s="152">
        <v>1.2948610173674935</v>
      </c>
      <c r="L11" s="147"/>
      <c r="M11" s="144"/>
      <c r="N11" s="144"/>
      <c r="O11" s="151">
        <v>0.27814770365432728</v>
      </c>
      <c r="P11" s="144"/>
    </row>
    <row r="12" spans="1:16" ht="21.6" customHeight="1" x14ac:dyDescent="0.25">
      <c r="A12" s="154" t="s">
        <v>245</v>
      </c>
      <c r="B12" s="155">
        <v>3.7932892481018859E-2</v>
      </c>
      <c r="C12" s="155">
        <v>5.5438268665834178E-2</v>
      </c>
      <c r="D12" s="155">
        <v>4.7804253079994051E-2</v>
      </c>
      <c r="E12" s="155">
        <v>4.5135795701135246E-2</v>
      </c>
      <c r="F12" s="155">
        <v>5.9085402487910096E-2</v>
      </c>
      <c r="G12" s="155">
        <v>8.6216724619506357E-2</v>
      </c>
      <c r="H12" s="155">
        <v>8.9786886034540825E-2</v>
      </c>
      <c r="I12" s="155">
        <v>7.8147906105939913E-2</v>
      </c>
      <c r="J12" s="152">
        <v>-1.1638979928600912</v>
      </c>
      <c r="K12" s="152">
        <v>1.7240067475951457</v>
      </c>
      <c r="L12" s="147"/>
      <c r="M12" s="144"/>
      <c r="N12" s="144"/>
      <c r="O12" s="151">
        <v>6.0907838629988456E-2</v>
      </c>
      <c r="P12" s="144"/>
    </row>
    <row r="13" spans="1:16" ht="21.6" customHeight="1" x14ac:dyDescent="0.25">
      <c r="A13" s="154" t="s">
        <v>246</v>
      </c>
      <c r="B13" s="155">
        <v>5.3147195689444038E-2</v>
      </c>
      <c r="C13" s="155">
        <v>4.800876806841968E-2</v>
      </c>
      <c r="D13" s="155">
        <v>4.6911998535787418E-2</v>
      </c>
      <c r="E13" s="155">
        <v>5.4409648461591173E-2</v>
      </c>
      <c r="F13" s="155">
        <v>6.808757916301425E-2</v>
      </c>
      <c r="G13" s="155">
        <v>7.8112827528548895E-2</v>
      </c>
      <c r="H13" s="155">
        <v>7.1352287487371921E-2</v>
      </c>
      <c r="I13" s="155">
        <v>9.0299733295653245E-2</v>
      </c>
      <c r="J13" s="152">
        <v>1.8947445808281325</v>
      </c>
      <c r="K13" s="152">
        <v>2.99569157144869</v>
      </c>
      <c r="L13" s="147"/>
      <c r="M13" s="144"/>
      <c r="N13" s="144"/>
      <c r="O13" s="151">
        <v>6.0342817581166344E-2</v>
      </c>
      <c r="P13" s="144"/>
    </row>
    <row r="14" spans="1:16" ht="15" customHeight="1" x14ac:dyDescent="0.25">
      <c r="A14" s="149" t="s">
        <v>247</v>
      </c>
      <c r="B14" s="150">
        <v>81.930345334313031</v>
      </c>
      <c r="C14" s="150">
        <v>89.007456451627391</v>
      </c>
      <c r="D14" s="150">
        <v>69.819615872979554</v>
      </c>
      <c r="E14" s="150">
        <v>64.360081317526664</v>
      </c>
      <c r="F14" s="150">
        <v>63.788734475184931</v>
      </c>
      <c r="G14" s="150">
        <v>53.668310247202101</v>
      </c>
      <c r="H14" s="150">
        <v>59.952566507913588</v>
      </c>
      <c r="I14" s="150">
        <v>61.08598124238307</v>
      </c>
      <c r="J14" s="156">
        <v>1.1334147344694827</v>
      </c>
      <c r="K14" s="156">
        <v>-8.0987019667648354</v>
      </c>
      <c r="L14" s="147"/>
      <c r="M14" s="144"/>
      <c r="N14" s="144"/>
      <c r="O14" s="150">
        <v>69.184683209147906</v>
      </c>
      <c r="P14" s="144"/>
    </row>
    <row r="15" spans="1:16" ht="15" customHeight="1" x14ac:dyDescent="0.25">
      <c r="A15" s="149" t="s">
        <v>248</v>
      </c>
      <c r="B15" s="150">
        <v>104.8986875924916</v>
      </c>
      <c r="C15" s="150">
        <v>116.97383929854823</v>
      </c>
      <c r="D15" s="150">
        <v>91.945246800731255</v>
      </c>
      <c r="E15" s="150">
        <v>90.549216888843887</v>
      </c>
      <c r="F15" s="150">
        <v>94.422231202605388</v>
      </c>
      <c r="G15" s="150">
        <v>84.71582501613787</v>
      </c>
      <c r="H15" s="150">
        <v>96.045760737439167</v>
      </c>
      <c r="I15" s="150">
        <v>96.578243178004115</v>
      </c>
      <c r="J15" s="156">
        <v>0.53248244056494798</v>
      </c>
      <c r="K15" s="156">
        <v>-1.7057155098249268</v>
      </c>
      <c r="L15" s="147"/>
      <c r="M15" s="144"/>
      <c r="N15" s="144"/>
      <c r="O15" s="150">
        <v>98.283958687829042</v>
      </c>
      <c r="P15" s="144"/>
    </row>
    <row r="16" spans="1:16" ht="15" customHeight="1" x14ac:dyDescent="0.25">
      <c r="A16" s="146" t="s">
        <v>249</v>
      </c>
      <c r="B16" s="147">
        <v>36464</v>
      </c>
      <c r="C16" s="147">
        <v>28208</v>
      </c>
      <c r="D16" s="147">
        <v>29286</v>
      </c>
      <c r="E16" s="147">
        <v>27959</v>
      </c>
      <c r="F16" s="147">
        <v>26902</v>
      </c>
      <c r="G16" s="147">
        <v>27118</v>
      </c>
      <c r="H16" s="147">
        <v>30582</v>
      </c>
      <c r="I16" s="147">
        <v>30221</v>
      </c>
      <c r="J16" s="148">
        <v>-1.1804329344058596E-2</v>
      </c>
      <c r="K16" s="148">
        <v>2.4346428173678918E-2</v>
      </c>
      <c r="L16" s="147"/>
      <c r="M16" s="144"/>
      <c r="N16" s="144"/>
      <c r="O16" s="147">
        <v>29502.714285714286</v>
      </c>
      <c r="P16" s="144"/>
    </row>
    <row r="17" spans="1:16" ht="15" customHeight="1" x14ac:dyDescent="0.25">
      <c r="A17" s="146" t="s">
        <v>250</v>
      </c>
      <c r="B17" s="147">
        <v>7584</v>
      </c>
      <c r="C17" s="147">
        <v>5676</v>
      </c>
      <c r="D17" s="147">
        <v>5517</v>
      </c>
      <c r="E17" s="147">
        <v>5325</v>
      </c>
      <c r="F17" s="147">
        <v>4926</v>
      </c>
      <c r="G17" s="147">
        <v>5420</v>
      </c>
      <c r="H17" s="147">
        <v>6381</v>
      </c>
      <c r="I17" s="147">
        <v>7420</v>
      </c>
      <c r="J17" s="148">
        <v>0.16282714308102178</v>
      </c>
      <c r="K17" s="148">
        <v>0.27213500208185365</v>
      </c>
      <c r="L17" s="147"/>
      <c r="M17" s="144"/>
      <c r="N17" s="144"/>
      <c r="O17" s="147">
        <v>5832.7142857142853</v>
      </c>
      <c r="P17" s="144"/>
    </row>
    <row r="18" spans="1:16" ht="15" customHeight="1" x14ac:dyDescent="0.25">
      <c r="A18" s="149" t="s">
        <v>251</v>
      </c>
      <c r="B18" s="150">
        <v>0</v>
      </c>
      <c r="C18" s="150">
        <v>78700</v>
      </c>
      <c r="D18" s="150">
        <v>63006</v>
      </c>
      <c r="E18" s="150">
        <v>54197</v>
      </c>
      <c r="F18" s="150">
        <v>49382</v>
      </c>
      <c r="G18" s="150">
        <v>47901</v>
      </c>
      <c r="H18" s="150">
        <v>48943</v>
      </c>
      <c r="I18" s="150">
        <v>53832</v>
      </c>
      <c r="J18" s="148">
        <v>9.9891710765584452E-2</v>
      </c>
      <c r="K18" s="157">
        <v>-5.5935042045544225E-2</v>
      </c>
      <c r="L18" s="147"/>
      <c r="M18" s="144"/>
      <c r="N18" s="144"/>
      <c r="O18" s="158">
        <v>57021.5</v>
      </c>
      <c r="P18" s="144"/>
    </row>
    <row r="19" spans="1:16" ht="15" customHeight="1" x14ac:dyDescent="0.25">
      <c r="A19" s="159" t="s">
        <v>252</v>
      </c>
      <c r="B19" s="147">
        <v>22046</v>
      </c>
      <c r="C19" s="147">
        <v>20459</v>
      </c>
      <c r="D19" s="147">
        <v>20642</v>
      </c>
      <c r="E19" s="147">
        <v>16985</v>
      </c>
      <c r="F19" s="147">
        <v>16657</v>
      </c>
      <c r="G19" s="147">
        <v>16735</v>
      </c>
      <c r="H19" s="147">
        <v>15730</v>
      </c>
      <c r="I19" s="147">
        <v>16689</v>
      </c>
      <c r="J19" s="148">
        <v>6.0966306420851872E-2</v>
      </c>
      <c r="K19" s="148">
        <v>-9.6174973308369494E-2</v>
      </c>
      <c r="L19" s="147"/>
      <c r="M19" s="144"/>
      <c r="N19" s="144"/>
      <c r="O19" s="147">
        <v>18464.857142857141</v>
      </c>
      <c r="P19" s="144"/>
    </row>
    <row r="20" spans="1:16" ht="15" customHeight="1" x14ac:dyDescent="0.25">
      <c r="A20" s="159" t="s">
        <v>253</v>
      </c>
      <c r="B20" s="147">
        <v>1453</v>
      </c>
      <c r="C20" s="147">
        <v>1476</v>
      </c>
      <c r="D20" s="147">
        <v>1841</v>
      </c>
      <c r="E20" s="147">
        <v>1505</v>
      </c>
      <c r="F20" s="147">
        <v>1274</v>
      </c>
      <c r="G20" s="147">
        <v>1299</v>
      </c>
      <c r="H20" s="147">
        <v>1201</v>
      </c>
      <c r="I20" s="147">
        <v>1343</v>
      </c>
      <c r="J20" s="148">
        <v>0.11823480432972523</v>
      </c>
      <c r="K20" s="148">
        <v>-6.4484028261518625E-2</v>
      </c>
      <c r="L20" s="147"/>
      <c r="M20" s="144"/>
      <c r="N20" s="144"/>
      <c r="O20" s="147">
        <v>1435.5714285714287</v>
      </c>
      <c r="P20" s="144"/>
    </row>
    <row r="21" spans="1:16" ht="15" customHeight="1" x14ac:dyDescent="0.25">
      <c r="A21" s="159" t="s">
        <v>254</v>
      </c>
      <c r="B21" s="160">
        <v>6.1832418400783011E-2</v>
      </c>
      <c r="C21" s="160">
        <v>6.7289719626168226E-2</v>
      </c>
      <c r="D21" s="160">
        <v>8.1884090201485571E-2</v>
      </c>
      <c r="E21" s="160">
        <v>8.1395348837209308E-2</v>
      </c>
      <c r="F21" s="160">
        <v>7.105013663487815E-2</v>
      </c>
      <c r="G21" s="160">
        <v>7.2030608849950092E-2</v>
      </c>
      <c r="H21" s="160">
        <v>7.0934971354320475E-2</v>
      </c>
      <c r="I21" s="160">
        <v>7.4478704525288375E-2</v>
      </c>
      <c r="J21" s="152">
        <v>0.35437331709678999</v>
      </c>
      <c r="K21" s="152">
        <v>0.23409903339213362</v>
      </c>
      <c r="L21" s="147"/>
      <c r="M21" s="144"/>
      <c r="N21" s="144"/>
      <c r="O21" s="160">
        <v>7.2137714191367039E-2</v>
      </c>
      <c r="P21" s="144"/>
    </row>
    <row r="22" spans="1:16" x14ac:dyDescent="0.25">
      <c r="A22" s="161" t="s">
        <v>255</v>
      </c>
      <c r="B22" s="161"/>
      <c r="C22" s="161"/>
      <c r="D22" s="161"/>
      <c r="E22" s="162"/>
      <c r="F22" s="162"/>
      <c r="G22" s="162"/>
      <c r="H22" s="162"/>
      <c r="I22" s="162"/>
      <c r="J22" s="162"/>
      <c r="K22" s="162"/>
      <c r="L22" s="162"/>
      <c r="M22" s="144"/>
      <c r="N22" s="144"/>
      <c r="O22" s="144"/>
      <c r="P22" s="144"/>
    </row>
    <row r="23" spans="1:16" x14ac:dyDescent="0.25">
      <c r="A23" s="163"/>
      <c r="B23" s="163"/>
      <c r="C23" s="163"/>
      <c r="D23" s="163"/>
      <c r="E23" s="144"/>
      <c r="F23" s="144"/>
      <c r="G23" s="144"/>
      <c r="H23" s="144"/>
      <c r="I23" s="162"/>
      <c r="J23" s="162"/>
      <c r="K23" s="162"/>
      <c r="L23" s="162"/>
      <c r="M23" s="144"/>
      <c r="N23" s="144"/>
      <c r="O23" s="144"/>
      <c r="P23" s="144"/>
    </row>
    <row r="24" spans="1:16" x14ac:dyDescent="0.25">
      <c r="A24" s="164"/>
      <c r="B24" s="164"/>
      <c r="C24" s="164"/>
      <c r="D24" s="164"/>
      <c r="E24" s="144"/>
      <c r="F24" s="144"/>
      <c r="G24" s="144"/>
      <c r="H24" s="144"/>
      <c r="I24" s="144"/>
      <c r="J24" s="144"/>
      <c r="K24" s="144"/>
      <c r="L24" s="144"/>
      <c r="M24" s="144"/>
      <c r="N24" s="144"/>
      <c r="O24" s="144"/>
      <c r="P24" s="144"/>
    </row>
    <row r="25" spans="1:16" x14ac:dyDescent="0.25">
      <c r="A25" s="165" t="s">
        <v>256</v>
      </c>
      <c r="B25" s="165"/>
      <c r="C25" s="165"/>
      <c r="D25" s="165"/>
      <c r="E25" s="144"/>
      <c r="F25" s="144"/>
      <c r="G25" s="144"/>
      <c r="H25" s="144"/>
      <c r="I25" s="144"/>
      <c r="J25" s="144"/>
      <c r="K25" s="144"/>
      <c r="L25" s="144"/>
      <c r="M25" s="144"/>
      <c r="N25" s="144"/>
      <c r="O25" s="144"/>
      <c r="P25" s="144"/>
    </row>
    <row r="26" spans="1:16" hidden="1" outlineLevel="1" x14ac:dyDescent="0.25">
      <c r="A26" s="166" t="s">
        <v>231</v>
      </c>
      <c r="B26" s="166"/>
      <c r="C26" s="166"/>
      <c r="D26" s="166"/>
      <c r="E26" s="167"/>
      <c r="F26" s="167"/>
      <c r="G26" s="167"/>
      <c r="H26" s="167"/>
      <c r="I26" s="167"/>
      <c r="J26" s="167"/>
      <c r="K26" s="167"/>
      <c r="L26" s="167"/>
      <c r="M26" s="144"/>
      <c r="N26" s="144"/>
      <c r="O26" s="144"/>
      <c r="P26" s="144"/>
    </row>
    <row r="27" spans="1:16" ht="31.5" hidden="1" outlineLevel="1" x14ac:dyDescent="0.25">
      <c r="A27" s="168" t="s">
        <v>257</v>
      </c>
      <c r="B27" s="141">
        <v>2019</v>
      </c>
      <c r="C27" s="141">
        <v>2020</v>
      </c>
      <c r="D27" s="141">
        <v>2021</v>
      </c>
      <c r="E27" s="141">
        <v>2022</v>
      </c>
      <c r="F27" s="141">
        <v>2023</v>
      </c>
      <c r="G27" s="141">
        <v>2024</v>
      </c>
      <c r="H27" s="141">
        <v>2025</v>
      </c>
      <c r="I27" s="141">
        <v>2026</v>
      </c>
      <c r="J27" s="142" t="s">
        <v>232</v>
      </c>
      <c r="K27" s="142" t="s">
        <v>258</v>
      </c>
      <c r="L27" s="143" t="s">
        <v>234</v>
      </c>
      <c r="M27" s="144"/>
      <c r="N27" s="144"/>
      <c r="O27" s="145" t="s">
        <v>235</v>
      </c>
      <c r="P27" s="144"/>
    </row>
    <row r="28" spans="1:16" hidden="1" outlineLevel="1" x14ac:dyDescent="0.25">
      <c r="A28" s="169" t="s">
        <v>259</v>
      </c>
      <c r="B28" s="150">
        <v>12909</v>
      </c>
      <c r="C28" s="150">
        <v>14576</v>
      </c>
      <c r="D28" s="150">
        <v>11804</v>
      </c>
      <c r="E28" s="150">
        <v>11312</v>
      </c>
      <c r="F28" s="150">
        <v>13326</v>
      </c>
      <c r="G28" s="150">
        <v>13708</v>
      </c>
      <c r="H28" s="150">
        <v>13724</v>
      </c>
      <c r="I28" s="150">
        <v>15350</v>
      </c>
      <c r="J28" s="148">
        <v>0.11847857767414748</v>
      </c>
      <c r="K28" s="148">
        <v>0.17612933591654906</v>
      </c>
      <c r="L28" s="147"/>
      <c r="M28" s="144"/>
      <c r="N28" s="144"/>
      <c r="O28" s="147">
        <v>13051.285714285714</v>
      </c>
      <c r="P28" s="144"/>
    </row>
    <row r="29" spans="1:16" hidden="1" outlineLevel="1" x14ac:dyDescent="0.25">
      <c r="A29" s="169" t="s">
        <v>260</v>
      </c>
      <c r="B29" s="150">
        <v>335</v>
      </c>
      <c r="C29" s="150">
        <v>314</v>
      </c>
      <c r="D29" s="150">
        <v>298</v>
      </c>
      <c r="E29" s="150">
        <v>235</v>
      </c>
      <c r="F29" s="150">
        <v>305</v>
      </c>
      <c r="G29" s="150">
        <v>292</v>
      </c>
      <c r="H29" s="150">
        <v>283</v>
      </c>
      <c r="I29" s="150">
        <v>320</v>
      </c>
      <c r="J29" s="148">
        <v>0.13074204946996468</v>
      </c>
      <c r="K29" s="148">
        <v>8.6323957322987449E-2</v>
      </c>
      <c r="L29" s="147"/>
      <c r="M29" s="144"/>
      <c r="N29" s="144"/>
      <c r="O29" s="147">
        <v>294.57142857142856</v>
      </c>
      <c r="P29" s="144"/>
    </row>
    <row r="30" spans="1:16" hidden="1" outlineLevel="1" x14ac:dyDescent="0.25">
      <c r="A30" s="169" t="s">
        <v>261</v>
      </c>
      <c r="B30" s="150">
        <v>648</v>
      </c>
      <c r="C30" s="150">
        <v>849</v>
      </c>
      <c r="D30" s="150">
        <v>1022</v>
      </c>
      <c r="E30" s="150">
        <v>685</v>
      </c>
      <c r="F30" s="150">
        <v>809</v>
      </c>
      <c r="G30" s="150">
        <v>743</v>
      </c>
      <c r="H30" s="150">
        <v>677</v>
      </c>
      <c r="I30" s="150">
        <v>813</v>
      </c>
      <c r="J30" s="148">
        <v>0.20088626292466766</v>
      </c>
      <c r="K30" s="148">
        <v>4.7487575924903415E-2</v>
      </c>
      <c r="L30" s="147"/>
      <c r="M30" s="144"/>
      <c r="N30" s="144"/>
      <c r="O30" s="147">
        <v>776.14285714285711</v>
      </c>
      <c r="P30" s="144"/>
    </row>
    <row r="31" spans="1:16" hidden="1" outlineLevel="1" x14ac:dyDescent="0.25">
      <c r="A31" s="169" t="s">
        <v>262</v>
      </c>
      <c r="B31" s="150">
        <v>11856</v>
      </c>
      <c r="C31" s="150">
        <v>11965</v>
      </c>
      <c r="D31" s="150">
        <v>8987</v>
      </c>
      <c r="E31" s="150">
        <v>6063</v>
      </c>
      <c r="F31" s="150">
        <v>6174</v>
      </c>
      <c r="G31" s="150">
        <v>6520</v>
      </c>
      <c r="H31" s="150">
        <v>6169</v>
      </c>
      <c r="I31" s="150">
        <v>5912</v>
      </c>
      <c r="J31" s="148">
        <v>-4.1659912465553575E-2</v>
      </c>
      <c r="K31" s="148">
        <v>-0.28319534416461706</v>
      </c>
      <c r="L31" s="147"/>
      <c r="M31" s="144"/>
      <c r="N31" s="144"/>
      <c r="O31" s="147">
        <v>8247.7142857142862</v>
      </c>
      <c r="P31" s="144"/>
    </row>
    <row r="32" spans="1:16" hidden="1" outlineLevel="1" x14ac:dyDescent="0.25">
      <c r="A32" s="169" t="s">
        <v>53</v>
      </c>
      <c r="B32" s="150">
        <v>3058</v>
      </c>
      <c r="C32" s="150">
        <v>2798</v>
      </c>
      <c r="D32" s="150">
        <v>2668</v>
      </c>
      <c r="E32" s="150">
        <v>2221</v>
      </c>
      <c r="F32" s="150">
        <v>2390</v>
      </c>
      <c r="G32" s="150">
        <v>2332</v>
      </c>
      <c r="H32" s="150">
        <v>2360</v>
      </c>
      <c r="I32" s="150">
        <v>2248</v>
      </c>
      <c r="J32" s="148">
        <v>-4.7457627118644069E-2</v>
      </c>
      <c r="K32" s="148">
        <v>-0.1172939922589331</v>
      </c>
      <c r="L32" s="147"/>
      <c r="M32" s="144"/>
      <c r="N32" s="144"/>
      <c r="O32" s="147">
        <v>2546.7142857142858</v>
      </c>
      <c r="P32" s="144"/>
    </row>
    <row r="33" spans="1:16" hidden="1" outlineLevel="1" x14ac:dyDescent="0.25">
      <c r="A33" s="169" t="s">
        <v>11</v>
      </c>
      <c r="B33" s="150">
        <v>5545</v>
      </c>
      <c r="C33" s="150">
        <v>7081</v>
      </c>
      <c r="D33" s="150">
        <v>5662</v>
      </c>
      <c r="E33" s="150">
        <v>5708</v>
      </c>
      <c r="F33" s="150">
        <v>7037</v>
      </c>
      <c r="G33" s="150">
        <v>6454</v>
      </c>
      <c r="H33" s="150">
        <v>6947</v>
      </c>
      <c r="I33" s="150">
        <v>7357</v>
      </c>
      <c r="J33" s="148">
        <v>5.9018281272491722E-2</v>
      </c>
      <c r="K33" s="148">
        <v>0.15899986496826762</v>
      </c>
      <c r="L33" s="147"/>
      <c r="M33" s="144"/>
      <c r="N33" s="144"/>
      <c r="O33" s="147">
        <v>6347.7142857142853</v>
      </c>
      <c r="P33" s="144"/>
    </row>
    <row r="34" spans="1:16" hidden="1" outlineLevel="1" x14ac:dyDescent="0.25">
      <c r="A34" s="169" t="s">
        <v>263</v>
      </c>
      <c r="B34" s="150">
        <v>17298</v>
      </c>
      <c r="C34" s="150">
        <v>20039</v>
      </c>
      <c r="D34" s="150">
        <v>16891</v>
      </c>
      <c r="E34" s="150">
        <v>16358</v>
      </c>
      <c r="F34" s="150">
        <v>18199</v>
      </c>
      <c r="G34" s="150">
        <v>16976</v>
      </c>
      <c r="H34" s="150">
        <v>16991</v>
      </c>
      <c r="I34" s="150">
        <v>18841</v>
      </c>
      <c r="J34" s="148">
        <v>0.10888117238538049</v>
      </c>
      <c r="K34" s="148">
        <v>7.4418339416058396E-2</v>
      </c>
      <c r="L34" s="147"/>
      <c r="M34" s="144"/>
      <c r="N34" s="144"/>
      <c r="O34" s="147">
        <v>17536</v>
      </c>
      <c r="P34" s="144"/>
    </row>
    <row r="35" spans="1:16" hidden="1" outlineLevel="1" x14ac:dyDescent="0.25">
      <c r="A35" s="169" t="s">
        <v>264</v>
      </c>
      <c r="B35" s="150">
        <v>29719</v>
      </c>
      <c r="C35" s="150">
        <v>30357</v>
      </c>
      <c r="D35" s="150">
        <v>22700</v>
      </c>
      <c r="E35" s="150">
        <v>28141</v>
      </c>
      <c r="F35" s="150">
        <v>32999</v>
      </c>
      <c r="G35" s="150">
        <v>35838</v>
      </c>
      <c r="H35" s="150">
        <v>34289</v>
      </c>
      <c r="I35" s="150">
        <v>35011</v>
      </c>
      <c r="J35" s="148">
        <v>2.105631543643734E-2</v>
      </c>
      <c r="K35" s="148">
        <v>0.14498955817289053</v>
      </c>
      <c r="L35" s="147"/>
      <c r="M35" s="144"/>
      <c r="N35" s="144"/>
      <c r="O35" s="147">
        <v>30577.571428571428</v>
      </c>
      <c r="P35" s="144"/>
    </row>
    <row r="36" spans="1:16" hidden="1" outlineLevel="1" x14ac:dyDescent="0.25">
      <c r="A36" s="169" t="s">
        <v>265</v>
      </c>
      <c r="B36" s="150">
        <v>11823</v>
      </c>
      <c r="C36" s="150">
        <v>13216</v>
      </c>
      <c r="D36" s="150">
        <v>9209</v>
      </c>
      <c r="E36" s="150">
        <v>9024</v>
      </c>
      <c r="F36" s="150">
        <v>11275</v>
      </c>
      <c r="G36" s="150">
        <v>11078</v>
      </c>
      <c r="H36" s="150">
        <v>11554</v>
      </c>
      <c r="I36" s="150">
        <v>12662</v>
      </c>
      <c r="J36" s="148">
        <v>9.5897524666782072E-2</v>
      </c>
      <c r="K36" s="148">
        <v>0.14842120265875425</v>
      </c>
      <c r="L36" s="147"/>
      <c r="M36" s="144"/>
      <c r="N36" s="144"/>
      <c r="O36" s="147">
        <v>11025.571428571429</v>
      </c>
      <c r="P36" s="144"/>
    </row>
    <row r="37" spans="1:16" hidden="1" outlineLevel="1" x14ac:dyDescent="0.25">
      <c r="A37" s="169" t="s">
        <v>266</v>
      </c>
      <c r="B37" s="150">
        <v>8884</v>
      </c>
      <c r="C37" s="150">
        <v>10118</v>
      </c>
      <c r="D37" s="150">
        <v>8178</v>
      </c>
      <c r="E37" s="150">
        <v>7811</v>
      </c>
      <c r="F37" s="150">
        <v>9017</v>
      </c>
      <c r="G37" s="150">
        <v>11317</v>
      </c>
      <c r="H37" s="150">
        <v>10941</v>
      </c>
      <c r="I37" s="150">
        <v>14720</v>
      </c>
      <c r="J37" s="148">
        <v>0.345398044054474</v>
      </c>
      <c r="K37" s="148">
        <v>0.55494522077686881</v>
      </c>
      <c r="L37" s="147"/>
      <c r="M37" s="144"/>
      <c r="N37" s="144"/>
      <c r="O37" s="147">
        <v>9466.5714285714294</v>
      </c>
      <c r="P37" s="144"/>
    </row>
    <row r="38" spans="1:16" hidden="1" outlineLevel="1" x14ac:dyDescent="0.25">
      <c r="A38" s="168" t="s">
        <v>267</v>
      </c>
      <c r="B38" s="170">
        <v>102075</v>
      </c>
      <c r="C38" s="170">
        <v>111313</v>
      </c>
      <c r="D38" s="170">
        <v>87419</v>
      </c>
      <c r="E38" s="170">
        <v>87558</v>
      </c>
      <c r="F38" s="170">
        <v>101531</v>
      </c>
      <c r="G38" s="170">
        <v>105258</v>
      </c>
      <c r="H38" s="170">
        <v>103935</v>
      </c>
      <c r="I38" s="170">
        <v>113234</v>
      </c>
      <c r="J38" s="171">
        <v>8.9469379900899607E-2</v>
      </c>
      <c r="K38" s="171">
        <v>0.13381557999053051</v>
      </c>
      <c r="L38" s="147"/>
      <c r="M38" s="144"/>
      <c r="N38" s="144"/>
      <c r="O38" s="147">
        <v>99869.857142857145</v>
      </c>
      <c r="P38" s="144"/>
    </row>
    <row r="39" spans="1:16" hidden="1" outlineLevel="1" x14ac:dyDescent="0.25">
      <c r="A39" s="163" t="s">
        <v>268</v>
      </c>
      <c r="B39" s="163"/>
      <c r="C39" s="163"/>
      <c r="D39" s="163"/>
      <c r="E39" s="144"/>
      <c r="F39" s="144"/>
      <c r="G39" s="144"/>
      <c r="H39" s="144"/>
      <c r="I39" s="162"/>
      <c r="J39" s="162"/>
      <c r="K39" s="162"/>
      <c r="L39" s="144"/>
      <c r="M39" s="144"/>
      <c r="N39" s="144"/>
      <c r="O39" s="144"/>
      <c r="P39" s="144"/>
    </row>
    <row r="40" spans="1:16" collapsed="1" x14ac:dyDescent="0.25">
      <c r="A40" s="144"/>
      <c r="B40" s="144"/>
      <c r="C40" s="144"/>
      <c r="D40" s="144"/>
      <c r="E40" s="144"/>
      <c r="F40" s="144"/>
      <c r="G40" s="144"/>
      <c r="H40" s="144"/>
      <c r="I40" s="144"/>
      <c r="J40" s="144"/>
      <c r="K40" s="144"/>
      <c r="L40" s="144"/>
      <c r="M40" s="144"/>
      <c r="N40" s="144"/>
      <c r="O40" s="144"/>
      <c r="P40" s="144"/>
    </row>
    <row r="41" spans="1:16" x14ac:dyDescent="0.25">
      <c r="A41" s="144"/>
      <c r="B41" s="144"/>
      <c r="C41" s="144"/>
      <c r="D41" s="144"/>
      <c r="E41" s="144"/>
      <c r="F41" s="144"/>
      <c r="G41" s="144"/>
      <c r="H41" s="144"/>
      <c r="I41" s="144"/>
      <c r="J41" s="144"/>
      <c r="K41" s="144"/>
      <c r="L41" s="144"/>
      <c r="M41" s="144"/>
      <c r="N41" s="144"/>
      <c r="O41" s="144"/>
      <c r="P41" s="144"/>
    </row>
    <row r="42" spans="1:16" x14ac:dyDescent="0.25">
      <c r="A42" s="165" t="s">
        <v>237</v>
      </c>
      <c r="B42" s="165"/>
      <c r="C42" s="165"/>
      <c r="D42" s="165"/>
      <c r="E42" s="144"/>
      <c r="F42" s="144"/>
      <c r="G42" s="144"/>
      <c r="H42" s="144"/>
      <c r="I42" s="144"/>
      <c r="J42" s="144"/>
      <c r="K42" s="144"/>
      <c r="L42" s="144"/>
      <c r="M42" s="144"/>
      <c r="N42" s="144"/>
      <c r="O42" s="144"/>
      <c r="P42" s="144"/>
    </row>
    <row r="43" spans="1:16" hidden="1" outlineLevel="1" x14ac:dyDescent="0.25">
      <c r="A43" s="166" t="s">
        <v>231</v>
      </c>
      <c r="B43" s="166"/>
      <c r="C43" s="166"/>
      <c r="D43" s="166"/>
      <c r="E43" s="167"/>
      <c r="F43" s="167"/>
      <c r="G43" s="167"/>
      <c r="H43" s="167"/>
      <c r="I43" s="167"/>
      <c r="J43" s="167"/>
      <c r="K43" s="167"/>
      <c r="L43" s="167"/>
      <c r="M43" s="144"/>
      <c r="N43" s="144"/>
      <c r="O43" s="144"/>
      <c r="P43" s="144"/>
    </row>
    <row r="44" spans="1:16" ht="31.5" hidden="1" outlineLevel="1" x14ac:dyDescent="0.25">
      <c r="A44" s="168" t="s">
        <v>257</v>
      </c>
      <c r="B44" s="141">
        <v>2019</v>
      </c>
      <c r="C44" s="141">
        <v>2020</v>
      </c>
      <c r="D44" s="141">
        <v>2021</v>
      </c>
      <c r="E44" s="141">
        <v>2022</v>
      </c>
      <c r="F44" s="141">
        <v>2023</v>
      </c>
      <c r="G44" s="141">
        <v>2024</v>
      </c>
      <c r="H44" s="141">
        <v>2025</v>
      </c>
      <c r="I44" s="141">
        <v>2026</v>
      </c>
      <c r="J44" s="142" t="s">
        <v>232</v>
      </c>
      <c r="K44" s="142" t="s">
        <v>258</v>
      </c>
      <c r="L44" s="143" t="s">
        <v>234</v>
      </c>
      <c r="M44" s="144"/>
      <c r="N44" s="144"/>
      <c r="O44" s="145" t="s">
        <v>235</v>
      </c>
      <c r="P44" s="144"/>
    </row>
    <row r="45" spans="1:16" hidden="1" outlineLevel="1" x14ac:dyDescent="0.25">
      <c r="A45" s="169" t="s">
        <v>259</v>
      </c>
      <c r="B45" s="150">
        <v>8136</v>
      </c>
      <c r="C45" s="150">
        <v>8810</v>
      </c>
      <c r="D45" s="150">
        <v>6630</v>
      </c>
      <c r="E45" s="150">
        <v>6331</v>
      </c>
      <c r="F45" s="150">
        <v>7003</v>
      </c>
      <c r="G45" s="150">
        <v>6893</v>
      </c>
      <c r="H45" s="150">
        <v>6958</v>
      </c>
      <c r="I45" s="150">
        <v>7632</v>
      </c>
      <c r="J45" s="148">
        <v>9.6866915780396662E-2</v>
      </c>
      <c r="K45" s="148">
        <v>5.2461535430744097E-2</v>
      </c>
      <c r="L45" s="147"/>
      <c r="M45" s="144"/>
      <c r="N45" s="144"/>
      <c r="O45" s="147">
        <v>7251.5714285714284</v>
      </c>
      <c r="P45" s="144"/>
    </row>
    <row r="46" spans="1:16" hidden="1" outlineLevel="1" x14ac:dyDescent="0.25">
      <c r="A46" s="169" t="s">
        <v>260</v>
      </c>
      <c r="B46" s="150">
        <v>124</v>
      </c>
      <c r="C46" s="150">
        <v>95</v>
      </c>
      <c r="D46" s="150">
        <v>94</v>
      </c>
      <c r="E46" s="150">
        <v>72</v>
      </c>
      <c r="F46" s="150">
        <v>59</v>
      </c>
      <c r="G46" s="150">
        <v>52</v>
      </c>
      <c r="H46" s="150">
        <v>45</v>
      </c>
      <c r="I46" s="150">
        <v>56</v>
      </c>
      <c r="J46" s="148">
        <v>0.24444444444444444</v>
      </c>
      <c r="K46" s="148">
        <v>-0.27541589648798526</v>
      </c>
      <c r="L46" s="147"/>
      <c r="M46" s="144"/>
      <c r="N46" s="144"/>
      <c r="O46" s="147">
        <v>77.285714285714292</v>
      </c>
      <c r="P46" s="144"/>
    </row>
    <row r="47" spans="1:16" hidden="1" outlineLevel="1" x14ac:dyDescent="0.25">
      <c r="A47" s="169" t="s">
        <v>261</v>
      </c>
      <c r="B47" s="150">
        <v>381</v>
      </c>
      <c r="C47" s="150">
        <v>538</v>
      </c>
      <c r="D47" s="150">
        <v>613</v>
      </c>
      <c r="E47" s="150">
        <v>366</v>
      </c>
      <c r="F47" s="150">
        <v>441</v>
      </c>
      <c r="G47" s="150">
        <v>438</v>
      </c>
      <c r="H47" s="150">
        <v>355</v>
      </c>
      <c r="I47" s="150">
        <v>471</v>
      </c>
      <c r="J47" s="148">
        <v>0.3267605633802817</v>
      </c>
      <c r="K47" s="148">
        <v>5.268199233716471E-2</v>
      </c>
      <c r="L47" s="147"/>
      <c r="M47" s="144"/>
      <c r="N47" s="144"/>
      <c r="O47" s="147">
        <v>447.42857142857144</v>
      </c>
      <c r="P47" s="144"/>
    </row>
    <row r="48" spans="1:16" hidden="1" outlineLevel="1" x14ac:dyDescent="0.25">
      <c r="A48" s="169" t="s">
        <v>262</v>
      </c>
      <c r="B48" s="150">
        <v>9272</v>
      </c>
      <c r="C48" s="150">
        <v>9101</v>
      </c>
      <c r="D48" s="150">
        <v>6471</v>
      </c>
      <c r="E48" s="150">
        <v>4067</v>
      </c>
      <c r="F48" s="150">
        <v>3751</v>
      </c>
      <c r="G48" s="150">
        <v>3588</v>
      </c>
      <c r="H48" s="150">
        <v>3719</v>
      </c>
      <c r="I48" s="150">
        <v>3541</v>
      </c>
      <c r="J48" s="148">
        <v>-4.7862328582952404E-2</v>
      </c>
      <c r="K48" s="148">
        <v>-0.37984437939403043</v>
      </c>
      <c r="L48" s="147"/>
      <c r="M48" s="144"/>
      <c r="N48" s="144"/>
      <c r="O48" s="147">
        <v>5709.8571428571431</v>
      </c>
      <c r="P48" s="144"/>
    </row>
    <row r="49" spans="1:16" hidden="1" outlineLevel="1" x14ac:dyDescent="0.25">
      <c r="A49" s="169" t="s">
        <v>53</v>
      </c>
      <c r="B49" s="150">
        <v>1873</v>
      </c>
      <c r="C49" s="150">
        <v>1530</v>
      </c>
      <c r="D49" s="150">
        <v>1525</v>
      </c>
      <c r="E49" s="150">
        <v>1178</v>
      </c>
      <c r="F49" s="150">
        <v>1165</v>
      </c>
      <c r="G49" s="150">
        <v>1283</v>
      </c>
      <c r="H49" s="150">
        <v>1179</v>
      </c>
      <c r="I49" s="150">
        <v>1050</v>
      </c>
      <c r="J49" s="148">
        <v>-0.10941475826972011</v>
      </c>
      <c r="K49" s="148">
        <v>-0.24483715195725875</v>
      </c>
      <c r="L49" s="147"/>
      <c r="M49" s="144"/>
      <c r="N49" s="144"/>
      <c r="O49" s="147">
        <v>1390.4285714285713</v>
      </c>
      <c r="P49" s="144"/>
    </row>
    <row r="50" spans="1:16" hidden="1" outlineLevel="1" x14ac:dyDescent="0.25">
      <c r="A50" s="169" t="s">
        <v>11</v>
      </c>
      <c r="B50" s="150">
        <v>1228</v>
      </c>
      <c r="C50" s="150">
        <v>1410</v>
      </c>
      <c r="D50" s="150">
        <v>1006</v>
      </c>
      <c r="E50" s="150">
        <v>963</v>
      </c>
      <c r="F50" s="150">
        <v>1061</v>
      </c>
      <c r="G50" s="150">
        <v>951</v>
      </c>
      <c r="H50" s="150">
        <v>1007</v>
      </c>
      <c r="I50" s="150">
        <v>1158</v>
      </c>
      <c r="J50" s="148">
        <v>0.1499503475670308</v>
      </c>
      <c r="K50" s="148">
        <v>6.294256490952016E-2</v>
      </c>
      <c r="L50" s="147"/>
      <c r="M50" s="144"/>
      <c r="N50" s="144"/>
      <c r="O50" s="147">
        <v>1089.4285714285713</v>
      </c>
      <c r="P50" s="144"/>
    </row>
    <row r="51" spans="1:16" hidden="1" outlineLevel="1" x14ac:dyDescent="0.25">
      <c r="A51" s="169" t="s">
        <v>263</v>
      </c>
      <c r="B51" s="150">
        <v>14465</v>
      </c>
      <c r="C51" s="150">
        <v>16545</v>
      </c>
      <c r="D51" s="150">
        <v>14341</v>
      </c>
      <c r="E51" s="150">
        <v>13650</v>
      </c>
      <c r="F51" s="150">
        <v>14844</v>
      </c>
      <c r="G51" s="150">
        <v>13660</v>
      </c>
      <c r="H51" s="150">
        <v>13858</v>
      </c>
      <c r="I51" s="150">
        <v>15378</v>
      </c>
      <c r="J51" s="148">
        <v>0.10968393707605716</v>
      </c>
      <c r="K51" s="148">
        <v>6.1985142507621181E-2</v>
      </c>
      <c r="L51" s="147"/>
      <c r="M51" s="144"/>
      <c r="N51" s="144"/>
      <c r="O51" s="147">
        <v>14480.428571428571</v>
      </c>
      <c r="P51" s="144"/>
    </row>
    <row r="52" spans="1:16" hidden="1" outlineLevel="1" x14ac:dyDescent="0.25">
      <c r="A52" s="169" t="s">
        <v>264</v>
      </c>
      <c r="B52" s="150">
        <v>7240</v>
      </c>
      <c r="C52" s="150">
        <v>7407</v>
      </c>
      <c r="D52" s="150">
        <v>5905</v>
      </c>
      <c r="E52" s="150">
        <v>6187</v>
      </c>
      <c r="F52" s="150">
        <v>6401</v>
      </c>
      <c r="G52" s="150">
        <v>6379</v>
      </c>
      <c r="H52" s="150">
        <v>5385</v>
      </c>
      <c r="I52" s="150">
        <v>5882</v>
      </c>
      <c r="J52" s="148">
        <v>9.2293407613741871E-2</v>
      </c>
      <c r="K52" s="148">
        <v>-8.3066096561553573E-2</v>
      </c>
      <c r="L52" s="147"/>
      <c r="M52" s="144"/>
      <c r="N52" s="144"/>
      <c r="O52" s="147">
        <v>6414.8571428571431</v>
      </c>
      <c r="P52" s="144"/>
    </row>
    <row r="53" spans="1:16" hidden="1" outlineLevel="1" x14ac:dyDescent="0.25">
      <c r="A53" s="169" t="s">
        <v>265</v>
      </c>
      <c r="B53" s="150">
        <v>6329</v>
      </c>
      <c r="C53" s="150">
        <v>6840</v>
      </c>
      <c r="D53" s="150">
        <v>4665</v>
      </c>
      <c r="E53" s="150">
        <v>4553</v>
      </c>
      <c r="F53" s="150">
        <v>5246</v>
      </c>
      <c r="G53" s="150">
        <v>5203</v>
      </c>
      <c r="H53" s="150">
        <v>5212</v>
      </c>
      <c r="I53" s="150">
        <v>5827</v>
      </c>
      <c r="J53" s="148">
        <v>0.11799693016116654</v>
      </c>
      <c r="K53" s="148">
        <v>7.2040580319596273E-2</v>
      </c>
      <c r="L53" s="147"/>
      <c r="M53" s="144"/>
      <c r="N53" s="144"/>
      <c r="O53" s="147">
        <v>5435.4285714285716</v>
      </c>
      <c r="P53" s="144"/>
    </row>
    <row r="54" spans="1:16" hidden="1" outlineLevel="1" x14ac:dyDescent="0.25">
      <c r="A54" s="169" t="s">
        <v>266</v>
      </c>
      <c r="B54" s="150">
        <v>2308</v>
      </c>
      <c r="C54" s="150">
        <v>3380</v>
      </c>
      <c r="D54" s="150">
        <v>2510</v>
      </c>
      <c r="E54" s="150">
        <v>2091</v>
      </c>
      <c r="F54" s="150">
        <v>2096</v>
      </c>
      <c r="G54" s="150">
        <v>1831</v>
      </c>
      <c r="H54" s="150">
        <v>1770</v>
      </c>
      <c r="I54" s="150">
        <v>2504</v>
      </c>
      <c r="J54" s="148">
        <v>0.41468926553672314</v>
      </c>
      <c r="K54" s="148">
        <v>9.6459401976729614E-2</v>
      </c>
      <c r="L54" s="147"/>
      <c r="M54" s="144"/>
      <c r="N54" s="144"/>
      <c r="O54" s="147">
        <v>2283.7142857142858</v>
      </c>
      <c r="P54" s="144"/>
    </row>
    <row r="55" spans="1:16" hidden="1" outlineLevel="1" x14ac:dyDescent="0.25">
      <c r="A55" s="168" t="s">
        <v>267</v>
      </c>
      <c r="B55" s="170">
        <v>51356</v>
      </c>
      <c r="C55" s="170">
        <v>55656</v>
      </c>
      <c r="D55" s="170">
        <v>43760</v>
      </c>
      <c r="E55" s="170">
        <v>39458</v>
      </c>
      <c r="F55" s="170">
        <v>42067</v>
      </c>
      <c r="G55" s="170">
        <v>40278</v>
      </c>
      <c r="H55" s="170">
        <v>39488</v>
      </c>
      <c r="I55" s="170">
        <v>43499</v>
      </c>
      <c r="J55" s="171">
        <v>0.10157516207455429</v>
      </c>
      <c r="K55" s="171">
        <v>-2.4257922278514296E-2</v>
      </c>
      <c r="L55" s="147"/>
      <c r="M55" s="144"/>
      <c r="N55" s="144"/>
      <c r="O55" s="147">
        <v>44580.428571428572</v>
      </c>
      <c r="P55" s="144"/>
    </row>
    <row r="56" spans="1:16" hidden="1" outlineLevel="1" x14ac:dyDescent="0.25">
      <c r="A56" s="163" t="s">
        <v>268</v>
      </c>
      <c r="B56" s="163"/>
      <c r="C56" s="163"/>
      <c r="D56" s="163"/>
      <c r="E56" s="144"/>
      <c r="F56" s="144"/>
      <c r="G56" s="144"/>
      <c r="H56" s="144"/>
      <c r="I56" s="162"/>
      <c r="J56" s="162"/>
      <c r="K56" s="162"/>
      <c r="L56" s="144"/>
      <c r="M56" s="144"/>
      <c r="N56" s="144"/>
      <c r="O56" s="144"/>
      <c r="P56" s="144"/>
    </row>
    <row r="57" spans="1:16" collapsed="1" x14ac:dyDescent="0.25">
      <c r="A57" s="164"/>
      <c r="B57" s="164"/>
      <c r="C57" s="164"/>
      <c r="D57" s="164"/>
      <c r="E57" s="144"/>
      <c r="F57" s="144"/>
      <c r="G57" s="144"/>
      <c r="H57" s="144"/>
      <c r="I57" s="144"/>
      <c r="J57" s="144"/>
      <c r="K57" s="144"/>
      <c r="L57" s="144"/>
      <c r="M57" s="144"/>
      <c r="N57" s="144"/>
      <c r="O57" s="144"/>
      <c r="P57" s="144"/>
    </row>
    <row r="58" spans="1:16" x14ac:dyDescent="0.25">
      <c r="A58" s="164"/>
      <c r="B58" s="164"/>
      <c r="C58" s="164"/>
      <c r="D58" s="164"/>
      <c r="E58" s="144"/>
      <c r="F58" s="144"/>
      <c r="G58" s="144"/>
      <c r="H58" s="144"/>
      <c r="I58" s="144"/>
      <c r="J58" s="144"/>
      <c r="K58" s="144"/>
      <c r="L58" s="144"/>
      <c r="M58" s="144"/>
      <c r="N58" s="144"/>
      <c r="O58" s="144"/>
      <c r="P58" s="144"/>
    </row>
    <row r="59" spans="1:16" x14ac:dyDescent="0.25">
      <c r="A59" s="165" t="s">
        <v>90</v>
      </c>
      <c r="B59" s="165"/>
      <c r="C59" s="165"/>
      <c r="D59" s="165"/>
      <c r="E59" s="144"/>
      <c r="F59" s="144"/>
      <c r="G59" s="144"/>
      <c r="H59" s="144"/>
      <c r="I59" s="144"/>
      <c r="J59" s="144"/>
      <c r="K59" s="144"/>
      <c r="L59" s="144"/>
      <c r="M59" s="144"/>
      <c r="N59" s="144"/>
      <c r="O59" s="144"/>
      <c r="P59" s="144"/>
    </row>
    <row r="60" spans="1:16" hidden="1" outlineLevel="1" x14ac:dyDescent="0.25">
      <c r="A60" s="166" t="s">
        <v>231</v>
      </c>
      <c r="B60" s="166"/>
      <c r="C60" s="166"/>
      <c r="D60" s="166"/>
      <c r="E60" s="167"/>
      <c r="F60" s="167"/>
      <c r="G60" s="167"/>
      <c r="H60" s="167"/>
      <c r="I60" s="167"/>
      <c r="J60" s="167"/>
      <c r="K60" s="167"/>
      <c r="L60" s="167"/>
      <c r="M60" s="144"/>
      <c r="N60" s="144"/>
      <c r="O60" s="144"/>
      <c r="P60" s="144"/>
    </row>
    <row r="61" spans="1:16" ht="52.5" hidden="1" outlineLevel="1" x14ac:dyDescent="0.25">
      <c r="A61" s="168" t="s">
        <v>257</v>
      </c>
      <c r="B61" s="141">
        <v>2019</v>
      </c>
      <c r="C61" s="141">
        <v>2020</v>
      </c>
      <c r="D61" s="141">
        <v>2021</v>
      </c>
      <c r="E61" s="141">
        <v>2022</v>
      </c>
      <c r="F61" s="141">
        <v>2023</v>
      </c>
      <c r="G61" s="141">
        <v>2024</v>
      </c>
      <c r="H61" s="141">
        <v>2025</v>
      </c>
      <c r="I61" s="141">
        <v>2026</v>
      </c>
      <c r="J61" s="142" t="s">
        <v>232</v>
      </c>
      <c r="K61" s="142" t="s">
        <v>258</v>
      </c>
      <c r="L61" s="143" t="s">
        <v>234</v>
      </c>
      <c r="M61" s="142" t="s">
        <v>269</v>
      </c>
      <c r="N61" s="144"/>
      <c r="O61" s="145" t="s">
        <v>235</v>
      </c>
      <c r="P61" s="144"/>
    </row>
    <row r="62" spans="1:16" hidden="1" outlineLevel="1" x14ac:dyDescent="0.25">
      <c r="A62" s="169" t="s">
        <v>259</v>
      </c>
      <c r="B62" s="153">
        <v>0.71362161213928599</v>
      </c>
      <c r="C62" s="153">
        <v>0.68774395003903199</v>
      </c>
      <c r="D62" s="153">
        <v>0.65963585712864392</v>
      </c>
      <c r="E62" s="153">
        <v>0.66663156786353583</v>
      </c>
      <c r="F62" s="153">
        <v>0.6427719137218908</v>
      </c>
      <c r="G62" s="153">
        <v>0.61189525077674212</v>
      </c>
      <c r="H62" s="153">
        <v>0.61569772586496774</v>
      </c>
      <c r="I62" s="153">
        <v>0.61483928139853383</v>
      </c>
      <c r="J62" s="172">
        <v>-8.5844446643390526E-2</v>
      </c>
      <c r="K62" s="172">
        <v>-4.2516325957073553</v>
      </c>
      <c r="L62" s="147"/>
      <c r="M62" s="173">
        <v>0.19640390311012612</v>
      </c>
      <c r="N62" s="144"/>
      <c r="O62" s="151">
        <v>0.65735560735560739</v>
      </c>
      <c r="P62" s="144"/>
    </row>
    <row r="63" spans="1:16" hidden="1" outlineLevel="1" x14ac:dyDescent="0.25">
      <c r="A63" s="169" t="s">
        <v>260</v>
      </c>
      <c r="B63" s="153">
        <v>0.72514619883040932</v>
      </c>
      <c r="C63" s="153">
        <v>0.62091503267973858</v>
      </c>
      <c r="D63" s="153">
        <v>0.67625899280575541</v>
      </c>
      <c r="E63" s="153">
        <v>0.62608695652173918</v>
      </c>
      <c r="F63" s="153">
        <v>0.50862068965517238</v>
      </c>
      <c r="G63" s="153">
        <v>0.46846846846846846</v>
      </c>
      <c r="H63" s="153">
        <v>0.39823008849557523</v>
      </c>
      <c r="I63" s="153">
        <v>0.48695652173913045</v>
      </c>
      <c r="J63" s="172">
        <v>8.8726433243555221</v>
      </c>
      <c r="K63" s="172">
        <v>-10.236809699725297</v>
      </c>
      <c r="L63" s="147"/>
      <c r="M63" s="173">
        <v>1.0002200791126015E-2</v>
      </c>
      <c r="N63" s="144"/>
      <c r="O63" s="151">
        <v>0.58932461873638342</v>
      </c>
      <c r="P63" s="144"/>
    </row>
    <row r="64" spans="1:16" hidden="1" outlineLevel="1" x14ac:dyDescent="0.25">
      <c r="A64" s="169" t="s">
        <v>261</v>
      </c>
      <c r="B64" s="153">
        <v>0.62254901960784315</v>
      </c>
      <c r="C64" s="153">
        <v>0.68710089399744567</v>
      </c>
      <c r="D64" s="153">
        <v>0.64526315789473687</v>
      </c>
      <c r="E64" s="153">
        <v>0.5903225806451613</v>
      </c>
      <c r="F64" s="153">
        <v>0.62376237623762376</v>
      </c>
      <c r="G64" s="153">
        <v>0.64506627393225335</v>
      </c>
      <c r="H64" s="153">
        <v>0.58872305140961856</v>
      </c>
      <c r="I64" s="153">
        <v>0.64965517241379311</v>
      </c>
      <c r="J64" s="172">
        <v>6.0932121004174551</v>
      </c>
      <c r="K64" s="172">
        <v>1.7438781618476229</v>
      </c>
      <c r="L64" s="147"/>
      <c r="M64" s="173">
        <v>6.2860567003009127E-2</v>
      </c>
      <c r="N64" s="144"/>
      <c r="O64" s="151">
        <v>0.63221639079531688</v>
      </c>
      <c r="P64" s="144"/>
    </row>
    <row r="65" spans="1:16" hidden="1" outlineLevel="1" x14ac:dyDescent="0.25">
      <c r="A65" s="169" t="s">
        <v>262</v>
      </c>
      <c r="B65" s="153">
        <v>0.79254637148474227</v>
      </c>
      <c r="C65" s="153">
        <v>0.76912025690864527</v>
      </c>
      <c r="D65" s="153">
        <v>0.72797840026999661</v>
      </c>
      <c r="E65" s="153">
        <v>0.68375924680564892</v>
      </c>
      <c r="F65" s="153">
        <v>0.62673350041771092</v>
      </c>
      <c r="G65" s="153">
        <v>0.56512836667191679</v>
      </c>
      <c r="H65" s="153">
        <v>0.61828761429758938</v>
      </c>
      <c r="I65" s="153">
        <v>0.62014010507880912</v>
      </c>
      <c r="J65" s="172">
        <v>0.185249078121974</v>
      </c>
      <c r="K65" s="172">
        <v>-8.4556816533377432</v>
      </c>
      <c r="L65" s="147"/>
      <c r="M65" s="173">
        <v>-4.6369217465486168E-2</v>
      </c>
      <c r="N65" s="144"/>
      <c r="O65" s="151">
        <v>0.70469692161218656</v>
      </c>
      <c r="P65" s="144"/>
    </row>
    <row r="66" spans="1:16" hidden="1" outlineLevel="1" x14ac:dyDescent="0.25">
      <c r="A66" s="169" t="s">
        <v>53</v>
      </c>
      <c r="B66" s="153">
        <v>0.6476486860304288</v>
      </c>
      <c r="C66" s="153">
        <v>0.5889145496535797</v>
      </c>
      <c r="D66" s="153">
        <v>0.60781187724192909</v>
      </c>
      <c r="E66" s="153">
        <v>0.5655304848775804</v>
      </c>
      <c r="F66" s="153">
        <v>0.53391384051329061</v>
      </c>
      <c r="G66" s="153">
        <v>0.59124423963133643</v>
      </c>
      <c r="H66" s="153">
        <v>0.54913833255705635</v>
      </c>
      <c r="I66" s="153">
        <v>0.51724137931034486</v>
      </c>
      <c r="J66" s="172">
        <v>-3.189695324671149</v>
      </c>
      <c r="K66" s="172">
        <v>-6.9755786119966912</v>
      </c>
      <c r="L66" s="147"/>
      <c r="M66" s="173">
        <v>-7.7631181136011973E-2</v>
      </c>
      <c r="N66" s="144"/>
      <c r="O66" s="151">
        <v>0.58699716543031177</v>
      </c>
      <c r="P66" s="144"/>
    </row>
    <row r="67" spans="1:16" hidden="1" outlineLevel="1" x14ac:dyDescent="0.25">
      <c r="A67" s="169" t="s">
        <v>11</v>
      </c>
      <c r="B67" s="153">
        <v>0.23004870738104158</v>
      </c>
      <c r="C67" s="153">
        <v>0.20467411815938452</v>
      </c>
      <c r="D67" s="153">
        <v>0.18691936083240432</v>
      </c>
      <c r="E67" s="153">
        <v>0.17810245977436656</v>
      </c>
      <c r="F67" s="153">
        <v>0.15895131086142322</v>
      </c>
      <c r="G67" s="153">
        <v>0.16020889487870621</v>
      </c>
      <c r="H67" s="153">
        <v>0.15276092233009708</v>
      </c>
      <c r="I67" s="153">
        <v>0.17072091994692615</v>
      </c>
      <c r="J67" s="172">
        <v>1.7959997616829066</v>
      </c>
      <c r="K67" s="172">
        <v>-0.99086544153278167</v>
      </c>
      <c r="L67" s="147"/>
      <c r="M67" s="173">
        <v>6.8239004245379542E-2</v>
      </c>
      <c r="N67" s="144"/>
      <c r="O67" s="151">
        <v>0.18062957436225396</v>
      </c>
      <c r="P67" s="144"/>
    </row>
    <row r="68" spans="1:16" hidden="1" outlineLevel="1" x14ac:dyDescent="0.25">
      <c r="A68" s="169" t="s">
        <v>263</v>
      </c>
      <c r="B68" s="153">
        <v>0.84943331963121738</v>
      </c>
      <c r="C68" s="153">
        <v>0.83993298812062134</v>
      </c>
      <c r="D68" s="153">
        <v>0.86013314940322683</v>
      </c>
      <c r="E68" s="153">
        <v>0.84803677932405563</v>
      </c>
      <c r="F68" s="153">
        <v>0.83337076128452725</v>
      </c>
      <c r="G68" s="153">
        <v>0.82195077922859383</v>
      </c>
      <c r="H68" s="153">
        <v>0.82967131652996473</v>
      </c>
      <c r="I68" s="153">
        <v>0.83485342019543973</v>
      </c>
      <c r="J68" s="172">
        <v>0.51821036654750019</v>
      </c>
      <c r="K68" s="172">
        <v>-0.54267754441192917</v>
      </c>
      <c r="L68" s="147"/>
      <c r="M68" s="173">
        <v>0.78592547646255673</v>
      </c>
      <c r="N68" s="144"/>
      <c r="O68" s="151">
        <v>0.84028019563955902</v>
      </c>
      <c r="P68" s="144"/>
    </row>
    <row r="69" spans="1:16" hidden="1" outlineLevel="1" x14ac:dyDescent="0.25">
      <c r="A69" s="169" t="s">
        <v>264</v>
      </c>
      <c r="B69" s="153">
        <v>0.26333975921143565</v>
      </c>
      <c r="C69" s="153">
        <v>0.25994034041059833</v>
      </c>
      <c r="D69" s="153">
        <v>0.2713570148430679</v>
      </c>
      <c r="E69" s="153">
        <v>0.23304079249689255</v>
      </c>
      <c r="F69" s="153">
        <v>0.20886902042680938</v>
      </c>
      <c r="G69" s="153">
        <v>0.19705909610453801</v>
      </c>
      <c r="H69" s="153">
        <v>0.1704059998101326</v>
      </c>
      <c r="I69" s="153">
        <v>0.18354292133429026</v>
      </c>
      <c r="J69" s="172">
        <v>1.3136921524157659</v>
      </c>
      <c r="K69" s="172">
        <v>-4.2200608597942448</v>
      </c>
      <c r="L69" s="147"/>
      <c r="M69" s="173">
        <v>0.30278447359722849</v>
      </c>
      <c r="N69" s="144"/>
      <c r="O69" s="151">
        <v>0.22574352993223271</v>
      </c>
      <c r="P69" s="144"/>
    </row>
    <row r="70" spans="1:16" hidden="1" outlineLevel="1" x14ac:dyDescent="0.25">
      <c r="A70" s="169" t="s">
        <v>265</v>
      </c>
      <c r="B70" s="153">
        <v>0.57043713384407391</v>
      </c>
      <c r="C70" s="153">
        <v>0.5477258167841127</v>
      </c>
      <c r="D70" s="153">
        <v>0.53880803880803885</v>
      </c>
      <c r="E70" s="153">
        <v>0.53476626732440691</v>
      </c>
      <c r="F70" s="153">
        <v>0.50563855421686743</v>
      </c>
      <c r="G70" s="153">
        <v>0.50994805449377634</v>
      </c>
      <c r="H70" s="153">
        <v>0.48966553927095074</v>
      </c>
      <c r="I70" s="153">
        <v>0.49982844398696175</v>
      </c>
      <c r="J70" s="172">
        <v>1.0162904716011001</v>
      </c>
      <c r="K70" s="172">
        <v>-2.8784863041672439</v>
      </c>
      <c r="L70" s="147"/>
      <c r="M70" s="173">
        <v>0.17931783316398331</v>
      </c>
      <c r="N70" s="144"/>
      <c r="O70" s="151">
        <v>0.52861330702863418</v>
      </c>
      <c r="P70" s="144"/>
    </row>
    <row r="71" spans="1:16" hidden="1" outlineLevel="1" x14ac:dyDescent="0.25">
      <c r="A71" s="169" t="s">
        <v>266</v>
      </c>
      <c r="B71" s="153">
        <v>0.32429394407756079</v>
      </c>
      <c r="C71" s="153">
        <v>0.39708646616541354</v>
      </c>
      <c r="D71" s="153">
        <v>0.36292654713707345</v>
      </c>
      <c r="E71" s="153">
        <v>0.3185072353389185</v>
      </c>
      <c r="F71" s="153">
        <v>0.28680897646414888</v>
      </c>
      <c r="G71" s="153">
        <v>0.19146711283070167</v>
      </c>
      <c r="H71" s="153">
        <v>0.19157917523541509</v>
      </c>
      <c r="I71" s="153">
        <v>0.21775806591877556</v>
      </c>
      <c r="J71" s="172">
        <v>2.6178890683360461</v>
      </c>
      <c r="K71" s="172">
        <v>-7.1738493298899195</v>
      </c>
      <c r="L71" s="147"/>
      <c r="M71" s="173">
        <v>-0.23754724556233064</v>
      </c>
      <c r="N71" s="144"/>
      <c r="O71" s="151">
        <v>0.28949655921767475</v>
      </c>
      <c r="P71" s="144"/>
    </row>
    <row r="72" spans="1:16" hidden="1" outlineLevel="1" x14ac:dyDescent="0.25">
      <c r="A72" s="168" t="s">
        <v>267</v>
      </c>
      <c r="B72" s="174">
        <v>0.541461511697787</v>
      </c>
      <c r="C72" s="174">
        <v>0.53382441803585301</v>
      </c>
      <c r="D72" s="174">
        <v>0.53412752660872964</v>
      </c>
      <c r="E72" s="174">
        <v>0.48477774774553406</v>
      </c>
      <c r="F72" s="174">
        <v>0.45379229997518905</v>
      </c>
      <c r="G72" s="174">
        <v>0.42279512102953837</v>
      </c>
      <c r="H72" s="174">
        <v>0.4158470060447777</v>
      </c>
      <c r="I72" s="174">
        <v>0.42898422090729782</v>
      </c>
      <c r="J72" s="175">
        <v>1.3137214862520119</v>
      </c>
      <c r="K72" s="175">
        <v>-5.4569741032911621</v>
      </c>
      <c r="L72" s="147"/>
      <c r="M72" s="173">
        <v>1.2439858142095805</v>
      </c>
      <c r="N72" s="144"/>
      <c r="O72" s="176">
        <v>0.48355396194020944</v>
      </c>
      <c r="P72" s="144"/>
    </row>
    <row r="73" spans="1:16" hidden="1" outlineLevel="1" x14ac:dyDescent="0.25">
      <c r="A73" s="163" t="s">
        <v>268</v>
      </c>
      <c r="B73" s="163"/>
      <c r="C73" s="163"/>
      <c r="D73" s="163"/>
      <c r="E73" s="144"/>
      <c r="F73" s="144"/>
      <c r="G73" s="144"/>
      <c r="H73" s="144"/>
      <c r="I73" s="162"/>
      <c r="J73" s="162"/>
      <c r="K73" s="162"/>
      <c r="L73" s="162"/>
      <c r="M73" s="144"/>
      <c r="N73" s="144"/>
      <c r="O73" s="144"/>
      <c r="P73" s="144"/>
    </row>
    <row r="74" spans="1:16" collapsed="1" x14ac:dyDescent="0.25">
      <c r="A74" s="144"/>
      <c r="B74" s="144"/>
      <c r="C74" s="144"/>
      <c r="D74" s="144"/>
      <c r="E74" s="144"/>
      <c r="F74" s="144"/>
      <c r="G74" s="144"/>
      <c r="H74" s="144"/>
      <c r="I74" s="144"/>
      <c r="J74" s="144"/>
      <c r="K74" s="144"/>
      <c r="L74" s="144"/>
      <c r="M74" s="144"/>
      <c r="N74" s="144"/>
      <c r="O74" s="144"/>
      <c r="P74" s="144"/>
    </row>
    <row r="75" spans="1:16" x14ac:dyDescent="0.25">
      <c r="A75" s="144"/>
      <c r="B75" s="144"/>
      <c r="C75" s="144"/>
      <c r="D75" s="144"/>
      <c r="E75" s="144"/>
      <c r="F75" s="144"/>
      <c r="G75" s="144"/>
      <c r="H75" s="144"/>
      <c r="I75" s="144"/>
      <c r="J75" s="144"/>
      <c r="K75" s="144"/>
      <c r="L75" s="144"/>
      <c r="M75" s="144"/>
      <c r="N75" s="144"/>
      <c r="O75" s="144"/>
      <c r="P75" s="144"/>
    </row>
    <row r="76" spans="1:16" x14ac:dyDescent="0.25">
      <c r="A76" s="165" t="s">
        <v>270</v>
      </c>
      <c r="B76" s="165"/>
      <c r="C76" s="165"/>
      <c r="D76" s="165"/>
      <c r="E76" s="144"/>
      <c r="F76" s="144"/>
      <c r="G76" s="144"/>
      <c r="H76" s="144"/>
      <c r="I76" s="144"/>
      <c r="J76" s="144"/>
      <c r="K76" s="144"/>
      <c r="L76" s="144"/>
      <c r="M76" s="144"/>
      <c r="N76" s="144"/>
      <c r="O76" s="144"/>
      <c r="P76" s="144"/>
    </row>
    <row r="77" spans="1:16" hidden="1" outlineLevel="2" x14ac:dyDescent="0.25">
      <c r="A77" s="166" t="s">
        <v>231</v>
      </c>
      <c r="B77" s="166"/>
      <c r="C77" s="166"/>
      <c r="D77" s="166"/>
      <c r="E77" s="167"/>
      <c r="F77" s="167"/>
      <c r="G77" s="167"/>
      <c r="H77" s="167"/>
      <c r="I77" s="167"/>
      <c r="J77" s="167"/>
      <c r="K77" s="167"/>
      <c r="L77" s="167"/>
      <c r="M77" s="144"/>
      <c r="N77" s="144"/>
      <c r="O77" s="144"/>
      <c r="P77" s="144"/>
    </row>
    <row r="78" spans="1:16" ht="52.5" hidden="1" outlineLevel="2" x14ac:dyDescent="0.25">
      <c r="A78" s="168" t="s">
        <v>257</v>
      </c>
      <c r="B78" s="141">
        <v>2019</v>
      </c>
      <c r="C78" s="141">
        <v>2020</v>
      </c>
      <c r="D78" s="141">
        <v>2021</v>
      </c>
      <c r="E78" s="141">
        <v>2022</v>
      </c>
      <c r="F78" s="141">
        <v>2023</v>
      </c>
      <c r="G78" s="141">
        <v>2024</v>
      </c>
      <c r="H78" s="141">
        <v>2025</v>
      </c>
      <c r="I78" s="141">
        <v>2026</v>
      </c>
      <c r="J78" s="142" t="s">
        <v>232</v>
      </c>
      <c r="K78" s="142" t="s">
        <v>258</v>
      </c>
      <c r="L78" s="143" t="s">
        <v>234</v>
      </c>
      <c r="M78" s="142" t="s">
        <v>271</v>
      </c>
      <c r="N78" s="144"/>
      <c r="O78" s="145" t="s">
        <v>235</v>
      </c>
      <c r="P78" s="144"/>
    </row>
    <row r="79" spans="1:16" hidden="1" outlineLevel="2" x14ac:dyDescent="0.25">
      <c r="A79" s="169" t="s">
        <v>259</v>
      </c>
      <c r="B79" s="150">
        <v>94.582461848322893</v>
      </c>
      <c r="C79" s="150">
        <v>103.59069703622383</v>
      </c>
      <c r="D79" s="150">
        <v>81.835055913249732</v>
      </c>
      <c r="E79" s="150">
        <v>77.125618811881182</v>
      </c>
      <c r="F79" s="150">
        <v>76.288908899894949</v>
      </c>
      <c r="G79" s="150">
        <v>66.627954479136264</v>
      </c>
      <c r="H79" s="150">
        <v>75.456718157971451</v>
      </c>
      <c r="I79" s="150">
        <v>78.291205211726393</v>
      </c>
      <c r="J79" s="177">
        <v>2.8344870537549411</v>
      </c>
      <c r="K79" s="177">
        <v>-4.1840736332697048</v>
      </c>
      <c r="L79" s="147"/>
      <c r="M79" s="178">
        <v>0.59920610081611869</v>
      </c>
      <c r="N79" s="144"/>
      <c r="O79" s="147">
        <v>82.475278844996097</v>
      </c>
      <c r="P79" s="144"/>
    </row>
    <row r="80" spans="1:16" hidden="1" outlineLevel="2" x14ac:dyDescent="0.25">
      <c r="A80" s="169" t="s">
        <v>260</v>
      </c>
      <c r="B80" s="150">
        <v>219.69850746268639</v>
      </c>
      <c r="C80" s="150">
        <v>183.33121019108307</v>
      </c>
      <c r="D80" s="150">
        <v>204.39597315436279</v>
      </c>
      <c r="E80" s="150">
        <v>151.44680851063836</v>
      </c>
      <c r="F80" s="150">
        <v>115.76721311475417</v>
      </c>
      <c r="G80" s="150">
        <v>92.869863013698591</v>
      </c>
      <c r="H80" s="150">
        <v>114.51943462897535</v>
      </c>
      <c r="I80" s="150">
        <v>159.27812499999999</v>
      </c>
      <c r="J80" s="177">
        <v>44.758690371024642</v>
      </c>
      <c r="K80" s="177">
        <v>2.8760881425799596</v>
      </c>
      <c r="L80" s="147"/>
      <c r="M80" s="178">
        <v>0.14399514734517282</v>
      </c>
      <c r="N80" s="144"/>
      <c r="O80" s="147">
        <v>156.40203685742003</v>
      </c>
      <c r="P80" s="144"/>
    </row>
    <row r="81" spans="1:16" hidden="1" outlineLevel="2" x14ac:dyDescent="0.25">
      <c r="A81" s="169" t="s">
        <v>261</v>
      </c>
      <c r="B81" s="150">
        <v>145.89043209876544</v>
      </c>
      <c r="C81" s="150">
        <v>135.32862190812722</v>
      </c>
      <c r="D81" s="150">
        <v>104.62426614481413</v>
      </c>
      <c r="E81" s="150">
        <v>128.20583941605835</v>
      </c>
      <c r="F81" s="150">
        <v>116.71446229913469</v>
      </c>
      <c r="G81" s="150">
        <v>119.21803499327052</v>
      </c>
      <c r="H81" s="150">
        <v>115.47710487444608</v>
      </c>
      <c r="I81" s="150">
        <v>114.33825338253372</v>
      </c>
      <c r="J81" s="177">
        <v>-1.1388514919123622</v>
      </c>
      <c r="K81" s="177">
        <v>-8.1276034184970314</v>
      </c>
      <c r="L81" s="147"/>
      <c r="M81" s="178">
        <v>5.721857637655603E-2</v>
      </c>
      <c r="N81" s="144"/>
      <c r="O81" s="147">
        <v>122.46585680103075</v>
      </c>
      <c r="P81" s="144"/>
    </row>
    <row r="82" spans="1:16" hidden="1" outlineLevel="2" x14ac:dyDescent="0.25">
      <c r="A82" s="169" t="s">
        <v>262</v>
      </c>
      <c r="B82" s="150">
        <v>102.16843792172757</v>
      </c>
      <c r="C82" s="150">
        <v>117.95904722106143</v>
      </c>
      <c r="D82" s="150">
        <v>85.59140981417606</v>
      </c>
      <c r="E82" s="150">
        <v>98.58304469734469</v>
      </c>
      <c r="F82" s="150">
        <v>83.267735665694843</v>
      </c>
      <c r="G82" s="150">
        <v>63.155674846625722</v>
      </c>
      <c r="H82" s="150">
        <v>83.532339114929471</v>
      </c>
      <c r="I82" s="150">
        <v>90.415087956698216</v>
      </c>
      <c r="J82" s="177">
        <v>6.8827488417687448</v>
      </c>
      <c r="K82" s="177">
        <v>-3.650609898984797</v>
      </c>
      <c r="L82" s="147"/>
      <c r="M82" s="178">
        <v>0.30770807534775457</v>
      </c>
      <c r="N82" s="144"/>
      <c r="O82" s="147">
        <v>94.065697855683013</v>
      </c>
      <c r="P82" s="144"/>
    </row>
    <row r="83" spans="1:16" hidden="1" outlineLevel="2" x14ac:dyDescent="0.25">
      <c r="A83" s="169" t="s">
        <v>53</v>
      </c>
      <c r="B83" s="150">
        <v>221.61870503597115</v>
      </c>
      <c r="C83" s="150">
        <v>211.64867762687638</v>
      </c>
      <c r="D83" s="150">
        <v>140.10194902548716</v>
      </c>
      <c r="E83" s="150">
        <v>158.36605132823067</v>
      </c>
      <c r="F83" s="150">
        <v>181.26610878661072</v>
      </c>
      <c r="G83" s="150">
        <v>165.36921097770164</v>
      </c>
      <c r="H83" s="150">
        <v>185.2686440677966</v>
      </c>
      <c r="I83" s="150">
        <v>202.59297153024912</v>
      </c>
      <c r="J83" s="177">
        <v>17.324327462452516</v>
      </c>
      <c r="K83" s="177">
        <v>20.199579484475862</v>
      </c>
      <c r="L83" s="147"/>
      <c r="M83" s="178">
        <v>0.22088675294361337</v>
      </c>
      <c r="N83" s="144"/>
      <c r="O83" s="147">
        <v>182.39339204577325</v>
      </c>
      <c r="P83" s="144"/>
    </row>
    <row r="84" spans="1:16" hidden="1" outlineLevel="2" x14ac:dyDescent="0.25">
      <c r="A84" s="169" t="s">
        <v>11</v>
      </c>
      <c r="B84" s="150">
        <v>48.781424706943191</v>
      </c>
      <c r="C84" s="150">
        <v>42.672503883632245</v>
      </c>
      <c r="D84" s="150">
        <v>32.102260685270238</v>
      </c>
      <c r="E84" s="150">
        <v>35.714786264891387</v>
      </c>
      <c r="F84" s="150">
        <v>30.122921699587888</v>
      </c>
      <c r="G84" s="150">
        <v>28.453517198636504</v>
      </c>
      <c r="H84" s="150">
        <v>39.50453433136606</v>
      </c>
      <c r="I84" s="150">
        <v>33.689955144760063</v>
      </c>
      <c r="J84" s="177">
        <v>-5.8145791866059966</v>
      </c>
      <c r="K84" s="177">
        <v>-2.9561266844698082</v>
      </c>
      <c r="L84" s="147"/>
      <c r="M84" s="178">
        <v>-0.45758218383834048</v>
      </c>
      <c r="N84" s="144"/>
      <c r="O84" s="147">
        <v>36.646081829229871</v>
      </c>
      <c r="P84" s="144"/>
    </row>
    <row r="85" spans="1:16" hidden="1" outlineLevel="2" x14ac:dyDescent="0.25">
      <c r="A85" s="169" t="s">
        <v>263</v>
      </c>
      <c r="B85" s="150">
        <v>73.18140825528971</v>
      </c>
      <c r="C85" s="150">
        <v>77.267727930535528</v>
      </c>
      <c r="D85" s="150">
        <v>59.765674027588709</v>
      </c>
      <c r="E85" s="150">
        <v>61.998838488812801</v>
      </c>
      <c r="F85" s="150">
        <v>64.927358646079526</v>
      </c>
      <c r="G85" s="150">
        <v>56.439502827521139</v>
      </c>
      <c r="H85" s="150">
        <v>58.512035783650113</v>
      </c>
      <c r="I85" s="150">
        <v>62.058436388726776</v>
      </c>
      <c r="J85" s="177">
        <v>3.5464006050766628</v>
      </c>
      <c r="K85" s="177">
        <v>-2.8842692291043335</v>
      </c>
      <c r="L85" s="147"/>
      <c r="M85" s="178">
        <v>0.55713508853688865</v>
      </c>
      <c r="N85" s="144"/>
      <c r="O85" s="147">
        <v>64.942705617831109</v>
      </c>
      <c r="P85" s="144"/>
    </row>
    <row r="86" spans="1:16" hidden="1" outlineLevel="2" x14ac:dyDescent="0.25">
      <c r="A86" s="169" t="s">
        <v>264</v>
      </c>
      <c r="B86" s="150">
        <v>39.56960193815403</v>
      </c>
      <c r="C86" s="150">
        <v>45.819712092762785</v>
      </c>
      <c r="D86" s="150">
        <v>37.223392070484572</v>
      </c>
      <c r="E86" s="150">
        <v>28.835968871042258</v>
      </c>
      <c r="F86" s="150">
        <v>26.790326979605457</v>
      </c>
      <c r="G86" s="150">
        <v>25.345080640660758</v>
      </c>
      <c r="H86" s="150">
        <v>26.828224795123802</v>
      </c>
      <c r="I86" s="150">
        <v>25.852075062123319</v>
      </c>
      <c r="J86" s="177">
        <v>-0.97614973300048291</v>
      </c>
      <c r="K86" s="177">
        <v>-6.5509747923451727</v>
      </c>
      <c r="L86" s="147"/>
      <c r="M86" s="178">
        <v>-0.52358929231549922</v>
      </c>
      <c r="N86" s="144"/>
      <c r="O86" s="147">
        <v>32.403049854468492</v>
      </c>
      <c r="P86" s="144"/>
    </row>
    <row r="87" spans="1:16" hidden="1" outlineLevel="2" x14ac:dyDescent="0.25">
      <c r="A87" s="169" t="s">
        <v>265</v>
      </c>
      <c r="B87" s="150">
        <v>128.89774168992636</v>
      </c>
      <c r="C87" s="150">
        <v>138.8627421307506</v>
      </c>
      <c r="D87" s="150">
        <v>112.37018134433688</v>
      </c>
      <c r="E87" s="150">
        <v>106.56615691489354</v>
      </c>
      <c r="F87" s="150">
        <v>110.9886474501108</v>
      </c>
      <c r="G87" s="150">
        <v>103.0278028525005</v>
      </c>
      <c r="H87" s="150">
        <v>113.3531244590618</v>
      </c>
      <c r="I87" s="150">
        <v>122.07068393618719</v>
      </c>
      <c r="J87" s="177">
        <v>8.7175594771253913</v>
      </c>
      <c r="K87" s="177">
        <v>4.7063879489367935</v>
      </c>
      <c r="L87" s="147"/>
      <c r="M87" s="178">
        <v>1.5009340633166488</v>
      </c>
      <c r="N87" s="144"/>
      <c r="O87" s="147">
        <v>117.3642959872504</v>
      </c>
      <c r="P87" s="144"/>
    </row>
    <row r="88" spans="1:16" hidden="1" outlineLevel="2" x14ac:dyDescent="0.25">
      <c r="A88" s="169" t="s">
        <v>266</v>
      </c>
      <c r="B88" s="150">
        <v>95.520936515083264</v>
      </c>
      <c r="C88" s="150">
        <v>113.1671278908875</v>
      </c>
      <c r="D88" s="150">
        <v>92.405111274150173</v>
      </c>
      <c r="E88" s="150">
        <v>89.461144539751658</v>
      </c>
      <c r="F88" s="150">
        <v>94.689697238549471</v>
      </c>
      <c r="G88" s="150">
        <v>55.770522223203997</v>
      </c>
      <c r="H88" s="150">
        <v>57.970843615757225</v>
      </c>
      <c r="I88" s="150">
        <v>48.47044836956519</v>
      </c>
      <c r="J88" s="177">
        <v>-9.5003952461920349</v>
      </c>
      <c r="K88" s="177">
        <v>-35.544491418561449</v>
      </c>
      <c r="L88" s="147"/>
      <c r="M88" s="178">
        <v>-1.3852078307520514</v>
      </c>
      <c r="N88" s="144"/>
      <c r="O88" s="147">
        <v>84.01493978812664</v>
      </c>
      <c r="P88" s="144"/>
    </row>
    <row r="89" spans="1:16" hidden="1" outlineLevel="2" x14ac:dyDescent="0.25">
      <c r="A89" s="168" t="s">
        <v>267</v>
      </c>
      <c r="B89" s="170">
        <v>81.930345334313031</v>
      </c>
      <c r="C89" s="170">
        <v>89.007456451627391</v>
      </c>
      <c r="D89" s="170">
        <v>69.819615872979554</v>
      </c>
      <c r="E89" s="170">
        <v>64.360081317526664</v>
      </c>
      <c r="F89" s="170">
        <v>63.788734475184931</v>
      </c>
      <c r="G89" s="170">
        <v>53.668310247202101</v>
      </c>
      <c r="H89" s="170">
        <v>59.952566507913588</v>
      </c>
      <c r="I89" s="170">
        <v>61.08598124238307</v>
      </c>
      <c r="J89" s="179">
        <v>1.1334147344694827</v>
      </c>
      <c r="K89" s="179">
        <v>-8.0987019667648354</v>
      </c>
      <c r="L89" s="147"/>
      <c r="M89" s="178">
        <v>1.0207044977768618</v>
      </c>
      <c r="N89" s="144"/>
      <c r="O89" s="180">
        <v>69.184683209147906</v>
      </c>
      <c r="P89" s="144"/>
    </row>
    <row r="90" spans="1:16" hidden="1" outlineLevel="2" x14ac:dyDescent="0.25">
      <c r="A90" s="163" t="s">
        <v>268</v>
      </c>
      <c r="B90" s="163"/>
      <c r="C90" s="163"/>
      <c r="D90" s="163"/>
      <c r="E90" s="144"/>
      <c r="F90" s="144"/>
      <c r="G90" s="144"/>
      <c r="H90" s="144"/>
      <c r="I90" s="162"/>
      <c r="J90" s="162"/>
      <c r="K90" s="162"/>
      <c r="L90" s="162"/>
      <c r="M90" s="144"/>
      <c r="N90" s="144"/>
      <c r="O90" s="144"/>
      <c r="P90" s="144"/>
    </row>
    <row r="91" spans="1:16" collapsed="1" x14ac:dyDescent="0.25">
      <c r="A91" s="144"/>
      <c r="B91" s="144"/>
      <c r="C91" s="144"/>
      <c r="D91" s="144"/>
      <c r="E91" s="144"/>
      <c r="F91" s="144"/>
      <c r="G91" s="144"/>
      <c r="H91" s="144"/>
      <c r="I91" s="144"/>
      <c r="J91" s="144"/>
      <c r="K91" s="144"/>
      <c r="L91" s="144"/>
      <c r="M91" s="144"/>
      <c r="N91" s="144"/>
      <c r="O91" s="144"/>
      <c r="P91" s="144"/>
    </row>
    <row r="92" spans="1:16" x14ac:dyDescent="0.25">
      <c r="A92" s="144"/>
      <c r="B92" s="144"/>
      <c r="C92" s="144"/>
      <c r="D92" s="144"/>
      <c r="E92" s="144"/>
      <c r="F92" s="144"/>
      <c r="G92" s="144"/>
      <c r="H92" s="144"/>
      <c r="I92" s="144"/>
      <c r="J92" s="144"/>
      <c r="K92" s="144"/>
      <c r="L92" s="144"/>
      <c r="M92" s="144"/>
      <c r="N92" s="144"/>
      <c r="O92" s="144"/>
      <c r="P92" s="144"/>
    </row>
    <row r="93" spans="1:16" x14ac:dyDescent="0.25">
      <c r="A93" s="165" t="s">
        <v>248</v>
      </c>
      <c r="B93" s="165"/>
      <c r="C93" s="165"/>
      <c r="D93" s="165"/>
      <c r="E93" s="181"/>
      <c r="F93" s="144"/>
      <c r="G93" s="144"/>
      <c r="H93" s="144"/>
      <c r="I93" s="144"/>
      <c r="J93" s="144"/>
      <c r="K93" s="144"/>
      <c r="L93" s="144"/>
      <c r="M93" s="144"/>
      <c r="N93" s="144"/>
      <c r="O93" s="144"/>
      <c r="P93" s="144"/>
    </row>
    <row r="94" spans="1:16" hidden="1" outlineLevel="1" x14ac:dyDescent="0.25">
      <c r="A94" s="166" t="s">
        <v>231</v>
      </c>
      <c r="B94" s="166"/>
      <c r="C94" s="166"/>
      <c r="D94" s="166"/>
      <c r="E94" s="167"/>
      <c r="F94" s="167"/>
      <c r="G94" s="167"/>
      <c r="H94" s="167"/>
      <c r="I94" s="167"/>
      <c r="J94" s="167"/>
      <c r="K94" s="167"/>
      <c r="L94" s="167"/>
      <c r="M94" s="144"/>
      <c r="N94" s="144"/>
      <c r="O94" s="144"/>
      <c r="P94" s="144"/>
    </row>
    <row r="95" spans="1:16" ht="31.5" hidden="1" outlineLevel="1" x14ac:dyDescent="0.25">
      <c r="A95" s="168" t="s">
        <v>257</v>
      </c>
      <c r="B95" s="141">
        <v>2019</v>
      </c>
      <c r="C95" s="141">
        <v>2020</v>
      </c>
      <c r="D95" s="141">
        <v>2021</v>
      </c>
      <c r="E95" s="141">
        <v>2022</v>
      </c>
      <c r="F95" s="141">
        <v>2023</v>
      </c>
      <c r="G95" s="141">
        <v>2024</v>
      </c>
      <c r="H95" s="141">
        <v>2025</v>
      </c>
      <c r="I95" s="141">
        <v>2026</v>
      </c>
      <c r="J95" s="142" t="s">
        <v>232</v>
      </c>
      <c r="K95" s="142" t="s">
        <v>258</v>
      </c>
      <c r="L95" s="143" t="s">
        <v>234</v>
      </c>
      <c r="M95" s="144"/>
      <c r="N95" s="144"/>
      <c r="O95" s="145" t="s">
        <v>235</v>
      </c>
      <c r="P95" s="144"/>
    </row>
    <row r="96" spans="1:16" hidden="1" outlineLevel="1" x14ac:dyDescent="0.25">
      <c r="A96" s="169" t="s">
        <v>259</v>
      </c>
      <c r="B96" s="150">
        <v>94.126720747295934</v>
      </c>
      <c r="C96" s="150">
        <v>112.11691259931891</v>
      </c>
      <c r="D96" s="150">
        <v>90.335746606334865</v>
      </c>
      <c r="E96" s="150">
        <v>86.461854367398558</v>
      </c>
      <c r="F96" s="150">
        <v>90.520205626160177</v>
      </c>
      <c r="G96" s="150">
        <v>76.420136370230651</v>
      </c>
      <c r="H96" s="150">
        <v>93.68827249209545</v>
      </c>
      <c r="I96" s="150">
        <v>93.318396226415103</v>
      </c>
      <c r="J96" s="177">
        <v>-0.36987626568034671</v>
      </c>
      <c r="K96" s="177">
        <v>0.4825379887917336</v>
      </c>
      <c r="L96" s="147"/>
      <c r="M96" s="144"/>
      <c r="N96" s="144"/>
      <c r="O96" s="147">
        <v>92.83585823762337</v>
      </c>
      <c r="P96" s="144"/>
    </row>
    <row r="97" spans="1:16" hidden="1" outlineLevel="1" x14ac:dyDescent="0.25">
      <c r="A97" s="169" t="s">
        <v>260</v>
      </c>
      <c r="B97" s="150">
        <v>334.16935483870969</v>
      </c>
      <c r="C97" s="150">
        <v>317.7157894736842</v>
      </c>
      <c r="D97" s="150">
        <v>361.81914893617022</v>
      </c>
      <c r="E97" s="150">
        <v>257.74999999999994</v>
      </c>
      <c r="F97" s="150">
        <v>202.03389830508496</v>
      </c>
      <c r="G97" s="150">
        <v>193.8846153846151</v>
      </c>
      <c r="H97" s="150">
        <v>188.22222222222206</v>
      </c>
      <c r="I97" s="150">
        <v>558.21428571428567</v>
      </c>
      <c r="J97" s="177">
        <v>369.99206349206361</v>
      </c>
      <c r="K97" s="177">
        <v>272.3344335885925</v>
      </c>
      <c r="L97" s="147"/>
      <c r="M97" s="144"/>
      <c r="N97" s="144"/>
      <c r="O97" s="147">
        <v>285.87985212569316</v>
      </c>
      <c r="P97" s="144"/>
    </row>
    <row r="98" spans="1:16" hidden="1" outlineLevel="1" x14ac:dyDescent="0.25">
      <c r="A98" s="169" t="s">
        <v>261</v>
      </c>
      <c r="B98" s="150">
        <v>142.28871391076117</v>
      </c>
      <c r="C98" s="150">
        <v>146.20074349442379</v>
      </c>
      <c r="D98" s="150">
        <v>105.18433931484505</v>
      </c>
      <c r="E98" s="150">
        <v>147.61475409836069</v>
      </c>
      <c r="F98" s="150">
        <v>127.59637188208617</v>
      </c>
      <c r="G98" s="150">
        <v>116.76027397260277</v>
      </c>
      <c r="H98" s="150">
        <v>135.18873239436616</v>
      </c>
      <c r="I98" s="150">
        <v>130.34394904458588</v>
      </c>
      <c r="J98" s="177">
        <v>-4.8447833497802719</v>
      </c>
      <c r="K98" s="177">
        <v>0.46655440857054487</v>
      </c>
      <c r="L98" s="147"/>
      <c r="M98" s="144"/>
      <c r="N98" s="144"/>
      <c r="O98" s="147">
        <v>129.87739463601534</v>
      </c>
      <c r="P98" s="144"/>
    </row>
    <row r="99" spans="1:16" hidden="1" outlineLevel="1" x14ac:dyDescent="0.25">
      <c r="A99" s="169" t="s">
        <v>262</v>
      </c>
      <c r="B99" s="150">
        <v>105.49169542709214</v>
      </c>
      <c r="C99" s="150">
        <v>124.77134380837273</v>
      </c>
      <c r="D99" s="150">
        <v>92.658012671920758</v>
      </c>
      <c r="E99" s="150">
        <v>114.94492254733218</v>
      </c>
      <c r="F99" s="150">
        <v>102.5003998933618</v>
      </c>
      <c r="G99" s="150">
        <v>85.496655518394647</v>
      </c>
      <c r="H99" s="150">
        <v>100.22075826835149</v>
      </c>
      <c r="I99" s="150">
        <v>111.55549279864459</v>
      </c>
      <c r="J99" s="177">
        <v>11.334734530293105</v>
      </c>
      <c r="K99" s="177">
        <v>5.3557880274469909</v>
      </c>
      <c r="L99" s="147"/>
      <c r="M99" s="144"/>
      <c r="N99" s="144"/>
      <c r="O99" s="147">
        <v>106.1997047711976</v>
      </c>
      <c r="P99" s="144"/>
    </row>
    <row r="100" spans="1:16" hidden="1" outlineLevel="1" x14ac:dyDescent="0.25">
      <c r="A100" s="169" t="s">
        <v>53</v>
      </c>
      <c r="B100" s="150">
        <v>241.47624132407904</v>
      </c>
      <c r="C100" s="150">
        <v>232.33529411764701</v>
      </c>
      <c r="D100" s="150">
        <v>144.02360655737709</v>
      </c>
      <c r="E100" s="150">
        <v>176.84889643463512</v>
      </c>
      <c r="F100" s="150">
        <v>207.6575107296137</v>
      </c>
      <c r="G100" s="150">
        <v>184.12704598597037</v>
      </c>
      <c r="H100" s="150">
        <v>209.15182357930445</v>
      </c>
      <c r="I100" s="150">
        <v>229.92095238095226</v>
      </c>
      <c r="J100" s="177">
        <v>20.76912880164781</v>
      </c>
      <c r="K100" s="177">
        <v>28.496109064400343</v>
      </c>
      <c r="L100" s="147"/>
      <c r="M100" s="144"/>
      <c r="N100" s="144"/>
      <c r="O100" s="147">
        <v>201.42484331655191</v>
      </c>
      <c r="P100" s="144"/>
    </row>
    <row r="101" spans="1:16" hidden="1" outlineLevel="1" x14ac:dyDescent="0.25">
      <c r="A101" s="169" t="s">
        <v>11</v>
      </c>
      <c r="B101" s="150">
        <v>121.71661237785004</v>
      </c>
      <c r="C101" s="150">
        <v>120.71276595744671</v>
      </c>
      <c r="D101" s="150">
        <v>95.372763419483235</v>
      </c>
      <c r="E101" s="150">
        <v>109.57632398753876</v>
      </c>
      <c r="F101" s="150">
        <v>106.75683317624876</v>
      </c>
      <c r="G101" s="150">
        <v>92.769716088328082</v>
      </c>
      <c r="H101" s="150">
        <v>117.40218470705076</v>
      </c>
      <c r="I101" s="150">
        <v>112.51727115716739</v>
      </c>
      <c r="J101" s="177">
        <v>-4.8849135498833789</v>
      </c>
      <c r="K101" s="177">
        <v>2.2554038610750951</v>
      </c>
      <c r="L101" s="147"/>
      <c r="M101" s="144"/>
      <c r="N101" s="144"/>
      <c r="O101" s="147">
        <v>110.26186729609229</v>
      </c>
      <c r="P101" s="144"/>
    </row>
    <row r="102" spans="1:16" hidden="1" outlineLevel="1" x14ac:dyDescent="0.25">
      <c r="A102" s="169" t="s">
        <v>263</v>
      </c>
      <c r="B102" s="150">
        <v>72.290563428966465</v>
      </c>
      <c r="C102" s="150">
        <v>78.092233303112749</v>
      </c>
      <c r="D102" s="150">
        <v>60.310089951886127</v>
      </c>
      <c r="E102" s="150">
        <v>62.863296703296768</v>
      </c>
      <c r="F102" s="150">
        <v>66.752627324171442</v>
      </c>
      <c r="G102" s="150">
        <v>57.263469985358739</v>
      </c>
      <c r="H102" s="150">
        <v>60.340813970269799</v>
      </c>
      <c r="I102" s="150">
        <v>64.417024320457841</v>
      </c>
      <c r="J102" s="177">
        <v>4.0762103501880418</v>
      </c>
      <c r="K102" s="177">
        <v>-1.3861583004196092</v>
      </c>
      <c r="L102" s="147"/>
      <c r="M102" s="144"/>
      <c r="N102" s="144"/>
      <c r="O102" s="147">
        <v>65.80318262087745</v>
      </c>
      <c r="P102" s="144"/>
    </row>
    <row r="103" spans="1:16" hidden="1" outlineLevel="1" x14ac:dyDescent="0.25">
      <c r="A103" s="169" t="s">
        <v>264</v>
      </c>
      <c r="B103" s="150">
        <v>85.649861878453024</v>
      </c>
      <c r="C103" s="150">
        <v>107.04158228702578</v>
      </c>
      <c r="D103" s="150">
        <v>85.66011854360714</v>
      </c>
      <c r="E103" s="150">
        <v>64.540003232584468</v>
      </c>
      <c r="F103" s="150">
        <v>68.260584283705683</v>
      </c>
      <c r="G103" s="150">
        <v>76.472487850760302</v>
      </c>
      <c r="H103" s="150">
        <v>93.711420612813328</v>
      </c>
      <c r="I103" s="150">
        <v>81.872492349541034</v>
      </c>
      <c r="J103" s="177">
        <v>-11.838928263272294</v>
      </c>
      <c r="K103" s="177">
        <v>-1.5829681884956699</v>
      </c>
      <c r="L103" s="147"/>
      <c r="M103" s="144"/>
      <c r="N103" s="144"/>
      <c r="O103" s="147">
        <v>83.455460538036704</v>
      </c>
      <c r="P103" s="144"/>
    </row>
    <row r="104" spans="1:16" hidden="1" outlineLevel="1" x14ac:dyDescent="0.25">
      <c r="A104" s="169" t="s">
        <v>265</v>
      </c>
      <c r="B104" s="150">
        <v>127.56359614473045</v>
      </c>
      <c r="C104" s="150">
        <v>146.92865497076031</v>
      </c>
      <c r="D104" s="150">
        <v>116.11489817792086</v>
      </c>
      <c r="E104" s="150">
        <v>116.3077092027234</v>
      </c>
      <c r="F104" s="150">
        <v>124.35455585207767</v>
      </c>
      <c r="G104" s="150">
        <v>116.62752258312526</v>
      </c>
      <c r="H104" s="150">
        <v>129.1222179585572</v>
      </c>
      <c r="I104" s="150">
        <v>136.09593272696071</v>
      </c>
      <c r="J104" s="177">
        <v>6.9737147684035108</v>
      </c>
      <c r="K104" s="177">
        <v>9.5260998842357338</v>
      </c>
      <c r="L104" s="147"/>
      <c r="M104" s="144"/>
      <c r="N104" s="144"/>
      <c r="O104" s="147">
        <v>126.56983284272498</v>
      </c>
      <c r="P104" s="144"/>
    </row>
    <row r="105" spans="1:16" hidden="1" outlineLevel="1" x14ac:dyDescent="0.25">
      <c r="A105" s="169" t="s">
        <v>266</v>
      </c>
      <c r="B105" s="150">
        <v>204.81065857885625</v>
      </c>
      <c r="C105" s="150">
        <v>196.03550295857994</v>
      </c>
      <c r="D105" s="150">
        <v>198.61832669322712</v>
      </c>
      <c r="E105" s="150">
        <v>183.95169775227191</v>
      </c>
      <c r="F105" s="150">
        <v>214.74809160305352</v>
      </c>
      <c r="G105" s="150">
        <v>172.65210267613321</v>
      </c>
      <c r="H105" s="150">
        <v>188.1079096045197</v>
      </c>
      <c r="I105" s="150">
        <v>145.47084664536746</v>
      </c>
      <c r="J105" s="177">
        <v>-42.637062959152246</v>
      </c>
      <c r="K105" s="177">
        <v>-49.553987584583837</v>
      </c>
      <c r="L105" s="147"/>
      <c r="M105" s="144"/>
      <c r="N105" s="144"/>
      <c r="O105" s="147">
        <v>195.0248342299513</v>
      </c>
      <c r="P105" s="144"/>
    </row>
    <row r="106" spans="1:16" hidden="1" outlineLevel="1" x14ac:dyDescent="0.25">
      <c r="A106" s="168" t="s">
        <v>267</v>
      </c>
      <c r="B106" s="170">
        <v>104.8986875924916</v>
      </c>
      <c r="C106" s="170">
        <v>116.97383929854823</v>
      </c>
      <c r="D106" s="170">
        <v>91.945246800731255</v>
      </c>
      <c r="E106" s="170">
        <v>90.549216888843887</v>
      </c>
      <c r="F106" s="170">
        <v>94.422231202605388</v>
      </c>
      <c r="G106" s="170">
        <v>84.71582501613787</v>
      </c>
      <c r="H106" s="170">
        <v>96.045760737439167</v>
      </c>
      <c r="I106" s="170">
        <v>96.578243178004115</v>
      </c>
      <c r="J106" s="179">
        <v>0.53248244056494798</v>
      </c>
      <c r="K106" s="179">
        <v>-1.7057155098249268</v>
      </c>
      <c r="L106" s="147"/>
      <c r="M106" s="144"/>
      <c r="N106" s="144"/>
      <c r="O106" s="180">
        <v>98.283958687829042</v>
      </c>
      <c r="P106" s="144"/>
    </row>
    <row r="107" spans="1:16" hidden="1" outlineLevel="1" x14ac:dyDescent="0.25">
      <c r="A107" s="163" t="s">
        <v>268</v>
      </c>
      <c r="B107" s="163"/>
      <c r="C107" s="163"/>
      <c r="D107" s="163"/>
      <c r="E107" s="144"/>
      <c r="F107" s="144"/>
      <c r="G107" s="144"/>
      <c r="H107" s="144"/>
      <c r="I107" s="162"/>
      <c r="J107" s="162"/>
      <c r="K107" s="162"/>
      <c r="L107" s="162"/>
      <c r="M107" s="144"/>
      <c r="N107" s="144"/>
      <c r="O107" s="144"/>
      <c r="P107" s="144"/>
    </row>
    <row r="108" spans="1:16" collapsed="1" x14ac:dyDescent="0.25">
      <c r="A108" s="144"/>
      <c r="B108" s="144"/>
      <c r="C108" s="144"/>
      <c r="D108" s="144"/>
      <c r="E108" s="144"/>
      <c r="F108" s="144"/>
      <c r="G108" s="144"/>
      <c r="H108" s="144"/>
      <c r="I108" s="144"/>
      <c r="J108" s="144"/>
      <c r="K108" s="144"/>
      <c r="L108" s="144"/>
      <c r="M108" s="144"/>
      <c r="N108" s="144"/>
      <c r="O108" s="144"/>
      <c r="P108" s="144"/>
    </row>
    <row r="109" spans="1:16" x14ac:dyDescent="0.25">
      <c r="A109" s="144"/>
      <c r="B109" s="144"/>
      <c r="C109" s="144"/>
      <c r="D109" s="144"/>
      <c r="E109" s="144"/>
      <c r="F109" s="144"/>
      <c r="G109" s="144"/>
      <c r="H109" s="144"/>
      <c r="I109" s="144"/>
      <c r="J109" s="144"/>
      <c r="K109" s="144"/>
      <c r="L109" s="144"/>
      <c r="M109" s="144"/>
      <c r="N109" s="144"/>
      <c r="O109" s="144"/>
      <c r="P109" s="144"/>
    </row>
    <row r="110" spans="1:16" x14ac:dyDescent="0.25">
      <c r="A110" s="165" t="s">
        <v>249</v>
      </c>
      <c r="B110" s="165"/>
      <c r="C110" s="165"/>
      <c r="D110" s="165"/>
      <c r="E110" s="181"/>
      <c r="F110" s="144"/>
      <c r="G110" s="144"/>
      <c r="H110" s="144"/>
      <c r="I110" s="144"/>
      <c r="J110" s="144"/>
      <c r="K110" s="144"/>
      <c r="L110" s="144"/>
      <c r="M110" s="144"/>
      <c r="N110" s="144"/>
      <c r="O110" s="144"/>
      <c r="P110" s="144"/>
    </row>
    <row r="111" spans="1:16" hidden="1" outlineLevel="1" x14ac:dyDescent="0.25">
      <c r="A111" s="166" t="s">
        <v>231</v>
      </c>
      <c r="B111" s="166"/>
      <c r="C111" s="166"/>
      <c r="D111" s="166"/>
      <c r="E111" s="167"/>
      <c r="F111" s="167"/>
      <c r="G111" s="167"/>
      <c r="H111" s="167"/>
      <c r="I111" s="167"/>
      <c r="J111" s="167"/>
      <c r="K111" s="167"/>
      <c r="L111" s="167"/>
      <c r="M111" s="144"/>
      <c r="N111" s="144"/>
      <c r="O111" s="144"/>
      <c r="P111" s="144"/>
    </row>
    <row r="112" spans="1:16" ht="31.5" hidden="1" outlineLevel="1" x14ac:dyDescent="0.25">
      <c r="A112" s="168" t="s">
        <v>257</v>
      </c>
      <c r="B112" s="141">
        <v>2019</v>
      </c>
      <c r="C112" s="141">
        <v>2020</v>
      </c>
      <c r="D112" s="141">
        <v>2021</v>
      </c>
      <c r="E112" s="141">
        <v>2022</v>
      </c>
      <c r="F112" s="141">
        <v>2023</v>
      </c>
      <c r="G112" s="141">
        <v>2024</v>
      </c>
      <c r="H112" s="141">
        <v>2025</v>
      </c>
      <c r="I112" s="141">
        <v>2026</v>
      </c>
      <c r="J112" s="142" t="s">
        <v>232</v>
      </c>
      <c r="K112" s="142" t="s">
        <v>258</v>
      </c>
      <c r="L112" s="143" t="s">
        <v>234</v>
      </c>
      <c r="M112" s="144"/>
      <c r="N112" s="144"/>
      <c r="O112" s="145" t="s">
        <v>235</v>
      </c>
      <c r="P112" s="144"/>
    </row>
    <row r="113" spans="1:16" hidden="1" outlineLevel="1" x14ac:dyDescent="0.25">
      <c r="A113" s="169" t="s">
        <v>259</v>
      </c>
      <c r="B113" s="150">
        <v>4782</v>
      </c>
      <c r="C113" s="150">
        <v>3850</v>
      </c>
      <c r="D113" s="150">
        <v>3973</v>
      </c>
      <c r="E113" s="150">
        <v>4063</v>
      </c>
      <c r="F113" s="150">
        <v>3768</v>
      </c>
      <c r="G113" s="150">
        <v>3768</v>
      </c>
      <c r="H113" s="150">
        <v>4257</v>
      </c>
      <c r="I113" s="150">
        <v>4640</v>
      </c>
      <c r="J113" s="148">
        <v>8.9969462062485323E-2</v>
      </c>
      <c r="K113" s="148">
        <v>0.14121077966339909</v>
      </c>
      <c r="L113" s="147"/>
      <c r="M113" s="144"/>
      <c r="N113" s="144"/>
      <c r="O113" s="147">
        <v>4065.8571428571427</v>
      </c>
      <c r="P113" s="144"/>
    </row>
    <row r="114" spans="1:16" hidden="1" outlineLevel="1" x14ac:dyDescent="0.25">
      <c r="A114" s="169" t="s">
        <v>260</v>
      </c>
      <c r="B114" s="150">
        <v>322</v>
      </c>
      <c r="C114" s="150">
        <v>238</v>
      </c>
      <c r="D114" s="150">
        <v>193</v>
      </c>
      <c r="E114" s="150">
        <v>170</v>
      </c>
      <c r="F114" s="150">
        <v>173</v>
      </c>
      <c r="G114" s="150">
        <v>216</v>
      </c>
      <c r="H114" s="150">
        <v>163</v>
      </c>
      <c r="I114" s="150">
        <v>132</v>
      </c>
      <c r="J114" s="148">
        <v>-0.19018404907975461</v>
      </c>
      <c r="K114" s="148">
        <v>-0.37355932203389836</v>
      </c>
      <c r="L114" s="147"/>
      <c r="M114" s="144"/>
      <c r="N114" s="144"/>
      <c r="O114" s="147">
        <v>210.71428571428572</v>
      </c>
      <c r="P114" s="144"/>
    </row>
    <row r="115" spans="1:16" hidden="1" outlineLevel="1" x14ac:dyDescent="0.25">
      <c r="A115" s="169" t="s">
        <v>261</v>
      </c>
      <c r="B115" s="150">
        <v>602</v>
      </c>
      <c r="C115" s="150">
        <v>446</v>
      </c>
      <c r="D115" s="150">
        <v>467</v>
      </c>
      <c r="E115" s="150">
        <v>374</v>
      </c>
      <c r="F115" s="150">
        <v>356</v>
      </c>
      <c r="G115" s="150">
        <v>335</v>
      </c>
      <c r="H115" s="150">
        <v>379</v>
      </c>
      <c r="I115" s="150">
        <v>415</v>
      </c>
      <c r="J115" s="148">
        <v>9.498680738786279E-2</v>
      </c>
      <c r="K115" s="148">
        <v>-1.8249408583981094E-2</v>
      </c>
      <c r="L115" s="147"/>
      <c r="M115" s="144"/>
      <c r="N115" s="144"/>
      <c r="O115" s="147">
        <v>422.71428571428572</v>
      </c>
      <c r="P115" s="144"/>
    </row>
    <row r="116" spans="1:16" hidden="1" outlineLevel="1" x14ac:dyDescent="0.25">
      <c r="A116" s="169" t="s">
        <v>262</v>
      </c>
      <c r="B116" s="150">
        <v>5037</v>
      </c>
      <c r="C116" s="150">
        <v>3463</v>
      </c>
      <c r="D116" s="150">
        <v>4106</v>
      </c>
      <c r="E116" s="150">
        <v>2627</v>
      </c>
      <c r="F116" s="150">
        <v>1933</v>
      </c>
      <c r="G116" s="150">
        <v>1999</v>
      </c>
      <c r="H116" s="150">
        <v>2487</v>
      </c>
      <c r="I116" s="150">
        <v>2443</v>
      </c>
      <c r="J116" s="148">
        <v>-1.7691998391636508E-2</v>
      </c>
      <c r="K116" s="148">
        <v>-0.21018843524847594</v>
      </c>
      <c r="L116" s="147"/>
      <c r="M116" s="144"/>
      <c r="N116" s="144"/>
      <c r="O116" s="147">
        <v>3093.1428571428573</v>
      </c>
      <c r="P116" s="144"/>
    </row>
    <row r="117" spans="1:16" hidden="1" outlineLevel="1" x14ac:dyDescent="0.25">
      <c r="A117" s="169" t="s">
        <v>53</v>
      </c>
      <c r="B117" s="150">
        <v>2997</v>
      </c>
      <c r="C117" s="150">
        <v>1934</v>
      </c>
      <c r="D117" s="150">
        <v>1865</v>
      </c>
      <c r="E117" s="150">
        <v>2214</v>
      </c>
      <c r="F117" s="150">
        <v>2438</v>
      </c>
      <c r="G117" s="150">
        <v>2578</v>
      </c>
      <c r="H117" s="150">
        <v>2733</v>
      </c>
      <c r="I117" s="150">
        <v>3297</v>
      </c>
      <c r="J117" s="148">
        <v>0.20636663007683864</v>
      </c>
      <c r="K117" s="148">
        <v>0.37711080613401743</v>
      </c>
      <c r="L117" s="147"/>
      <c r="M117" s="144"/>
      <c r="N117" s="144"/>
      <c r="O117" s="147">
        <v>2394.1428571428573</v>
      </c>
      <c r="P117" s="144"/>
    </row>
    <row r="118" spans="1:16" hidden="1" outlineLevel="1" x14ac:dyDescent="0.25">
      <c r="A118" s="169" t="s">
        <v>11</v>
      </c>
      <c r="B118" s="150">
        <v>909</v>
      </c>
      <c r="C118" s="150">
        <v>741</v>
      </c>
      <c r="D118" s="150">
        <v>838</v>
      </c>
      <c r="E118" s="150">
        <v>793</v>
      </c>
      <c r="F118" s="150">
        <v>873</v>
      </c>
      <c r="G118" s="150">
        <v>775</v>
      </c>
      <c r="H118" s="150">
        <v>1044</v>
      </c>
      <c r="I118" s="150">
        <v>930</v>
      </c>
      <c r="J118" s="148">
        <v>-0.10919540229885058</v>
      </c>
      <c r="K118" s="148">
        <v>8.9904570567553937E-2</v>
      </c>
      <c r="L118" s="147"/>
      <c r="M118" s="144"/>
      <c r="N118" s="144"/>
      <c r="O118" s="147">
        <v>853.28571428571433</v>
      </c>
      <c r="P118" s="144"/>
    </row>
    <row r="119" spans="1:16" hidden="1" outlineLevel="1" x14ac:dyDescent="0.25">
      <c r="A119" s="169" t="s">
        <v>263</v>
      </c>
      <c r="B119" s="150">
        <v>4405</v>
      </c>
      <c r="C119" s="150">
        <v>3399</v>
      </c>
      <c r="D119" s="150">
        <v>4248</v>
      </c>
      <c r="E119" s="150">
        <v>4120</v>
      </c>
      <c r="F119" s="150">
        <v>3527</v>
      </c>
      <c r="G119" s="150">
        <v>3393</v>
      </c>
      <c r="H119" s="150">
        <v>3695</v>
      </c>
      <c r="I119" s="150">
        <v>3319</v>
      </c>
      <c r="J119" s="148">
        <v>-0.10175913396481732</v>
      </c>
      <c r="K119" s="148">
        <v>-0.13267629820435287</v>
      </c>
      <c r="L119" s="147"/>
      <c r="M119" s="144"/>
      <c r="N119" s="144"/>
      <c r="O119" s="147">
        <v>3826.7142857142858</v>
      </c>
      <c r="P119" s="144"/>
    </row>
    <row r="120" spans="1:16" hidden="1" outlineLevel="1" x14ac:dyDescent="0.25">
      <c r="A120" s="169" t="s">
        <v>264</v>
      </c>
      <c r="B120" s="150">
        <v>4528</v>
      </c>
      <c r="C120" s="150">
        <v>3695</v>
      </c>
      <c r="D120" s="150">
        <v>3949</v>
      </c>
      <c r="E120" s="150">
        <v>3775</v>
      </c>
      <c r="F120" s="150">
        <v>3494</v>
      </c>
      <c r="G120" s="150">
        <v>3397</v>
      </c>
      <c r="H120" s="150">
        <v>3849</v>
      </c>
      <c r="I120" s="150">
        <v>3601</v>
      </c>
      <c r="J120" s="148">
        <v>-6.4432320083138483E-2</v>
      </c>
      <c r="K120" s="148">
        <v>-5.5457713493461271E-2</v>
      </c>
      <c r="L120" s="147"/>
      <c r="M120" s="144"/>
      <c r="N120" s="144"/>
      <c r="O120" s="147">
        <v>3812.4285714285716</v>
      </c>
      <c r="P120" s="144"/>
    </row>
    <row r="121" spans="1:16" hidden="1" outlineLevel="1" x14ac:dyDescent="0.25">
      <c r="A121" s="169" t="s">
        <v>265</v>
      </c>
      <c r="B121" s="150">
        <v>6517</v>
      </c>
      <c r="C121" s="150">
        <v>5572</v>
      </c>
      <c r="D121" s="150">
        <v>4744</v>
      </c>
      <c r="E121" s="150">
        <v>4965</v>
      </c>
      <c r="F121" s="150">
        <v>5614</v>
      </c>
      <c r="G121" s="150">
        <v>5973</v>
      </c>
      <c r="H121" s="150">
        <v>7161</v>
      </c>
      <c r="I121" s="150">
        <v>6940</v>
      </c>
      <c r="J121" s="148">
        <v>-3.0861611506772798E-2</v>
      </c>
      <c r="K121" s="148">
        <v>0.19814531643072059</v>
      </c>
      <c r="L121" s="147"/>
      <c r="M121" s="144"/>
      <c r="N121" s="144"/>
      <c r="O121" s="147">
        <v>5792.2857142857147</v>
      </c>
      <c r="P121" s="144"/>
    </row>
    <row r="122" spans="1:16" hidden="1" outlineLevel="1" x14ac:dyDescent="0.25">
      <c r="A122" s="169" t="s">
        <v>266</v>
      </c>
      <c r="B122" s="150">
        <v>5240</v>
      </c>
      <c r="C122" s="150">
        <v>4002</v>
      </c>
      <c r="D122" s="150">
        <v>4090</v>
      </c>
      <c r="E122" s="150">
        <v>4034</v>
      </c>
      <c r="F122" s="150">
        <v>3629</v>
      </c>
      <c r="G122" s="150">
        <v>3662</v>
      </c>
      <c r="H122" s="150">
        <v>3670</v>
      </c>
      <c r="I122" s="150">
        <v>3521</v>
      </c>
      <c r="J122" s="148">
        <v>-4.0599455040871937E-2</v>
      </c>
      <c r="K122" s="148">
        <v>-0.12991139195820245</v>
      </c>
      <c r="L122" s="147"/>
      <c r="M122" s="144"/>
      <c r="N122" s="144"/>
      <c r="O122" s="147">
        <v>4046.7142857142858</v>
      </c>
      <c r="P122" s="144"/>
    </row>
    <row r="123" spans="1:16" hidden="1" outlineLevel="1" x14ac:dyDescent="0.25">
      <c r="A123" s="168" t="s">
        <v>272</v>
      </c>
      <c r="B123" s="170">
        <v>36464</v>
      </c>
      <c r="C123" s="170">
        <v>28208</v>
      </c>
      <c r="D123" s="170">
        <v>29286</v>
      </c>
      <c r="E123" s="170">
        <v>27959</v>
      </c>
      <c r="F123" s="170">
        <v>26902</v>
      </c>
      <c r="G123" s="170">
        <v>27118</v>
      </c>
      <c r="H123" s="170">
        <v>30582</v>
      </c>
      <c r="I123" s="170">
        <v>30221</v>
      </c>
      <c r="J123" s="171">
        <v>-1.1804329344058596E-2</v>
      </c>
      <c r="K123" s="171">
        <v>2.4346428173678918E-2</v>
      </c>
      <c r="L123" s="147"/>
      <c r="M123" s="144"/>
      <c r="N123" s="144"/>
      <c r="O123" s="180">
        <v>29502.714285714286</v>
      </c>
      <c r="P123" s="144"/>
    </row>
    <row r="124" spans="1:16" hidden="1" outlineLevel="1" x14ac:dyDescent="0.25">
      <c r="A124" s="163" t="s">
        <v>273</v>
      </c>
      <c r="B124" s="163"/>
      <c r="C124" s="163"/>
      <c r="D124" s="163"/>
      <c r="E124" s="144"/>
      <c r="F124" s="144"/>
      <c r="G124" s="144"/>
      <c r="H124" s="144"/>
      <c r="I124" s="162"/>
      <c r="J124" s="162"/>
      <c r="K124" s="162"/>
      <c r="L124" s="162"/>
      <c r="M124" s="144"/>
      <c r="N124" s="144"/>
      <c r="O124" s="144"/>
      <c r="P124" s="144"/>
    </row>
    <row r="125" spans="1:16" collapsed="1" x14ac:dyDescent="0.25">
      <c r="A125" s="144"/>
      <c r="B125" s="144"/>
      <c r="C125" s="144"/>
      <c r="D125" s="144"/>
      <c r="E125" s="144"/>
      <c r="F125" s="144"/>
      <c r="G125" s="144"/>
      <c r="H125" s="144"/>
      <c r="I125" s="144"/>
      <c r="J125" s="144"/>
      <c r="K125" s="144"/>
      <c r="L125" s="144"/>
      <c r="M125" s="144"/>
      <c r="N125" s="144"/>
      <c r="O125" s="144"/>
      <c r="P125" s="144"/>
    </row>
    <row r="126" spans="1:16" x14ac:dyDescent="0.25">
      <c r="A126" s="144"/>
      <c r="B126" s="144"/>
      <c r="C126" s="144"/>
      <c r="D126" s="144"/>
      <c r="E126" s="144"/>
      <c r="F126" s="144"/>
      <c r="G126" s="144"/>
      <c r="H126" s="144"/>
      <c r="I126" s="144"/>
      <c r="J126" s="144"/>
      <c r="K126" s="144"/>
      <c r="L126" s="144"/>
      <c r="M126" s="144"/>
      <c r="N126" s="144"/>
      <c r="O126" s="144"/>
      <c r="P126" s="144"/>
    </row>
    <row r="127" spans="1:16" x14ac:dyDescent="0.25">
      <c r="A127" s="165" t="s">
        <v>250</v>
      </c>
      <c r="B127" s="165"/>
      <c r="C127" s="165"/>
      <c r="D127" s="165"/>
      <c r="E127" s="182"/>
      <c r="F127" s="144"/>
      <c r="G127" s="144"/>
      <c r="H127" s="144"/>
      <c r="I127" s="144"/>
      <c r="J127" s="144"/>
      <c r="K127" s="144"/>
      <c r="L127" s="144"/>
      <c r="M127" s="144"/>
      <c r="N127" s="144"/>
      <c r="O127" s="144"/>
      <c r="P127" s="144"/>
    </row>
    <row r="128" spans="1:16" hidden="1" outlineLevel="1" x14ac:dyDescent="0.25">
      <c r="A128" s="166" t="s">
        <v>231</v>
      </c>
      <c r="B128" s="166"/>
      <c r="C128" s="166"/>
      <c r="D128" s="166"/>
      <c r="E128" s="167"/>
      <c r="F128" s="167"/>
      <c r="G128" s="167"/>
      <c r="H128" s="167"/>
      <c r="I128" s="167"/>
      <c r="J128" s="167"/>
      <c r="K128" s="167"/>
      <c r="L128" s="167"/>
      <c r="M128" s="144"/>
      <c r="N128" s="144"/>
      <c r="O128" s="144"/>
      <c r="P128" s="144"/>
    </row>
    <row r="129" spans="1:16" ht="31.5" hidden="1" outlineLevel="1" x14ac:dyDescent="0.25">
      <c r="A129" s="168" t="s">
        <v>257</v>
      </c>
      <c r="B129" s="141">
        <v>2019</v>
      </c>
      <c r="C129" s="141">
        <v>2020</v>
      </c>
      <c r="D129" s="141">
        <v>2021</v>
      </c>
      <c r="E129" s="141">
        <v>2022</v>
      </c>
      <c r="F129" s="141">
        <v>2023</v>
      </c>
      <c r="G129" s="141">
        <v>2024</v>
      </c>
      <c r="H129" s="141">
        <v>2025</v>
      </c>
      <c r="I129" s="141">
        <v>2026</v>
      </c>
      <c r="J129" s="142" t="s">
        <v>232</v>
      </c>
      <c r="K129" s="142" t="s">
        <v>258</v>
      </c>
      <c r="L129" s="143" t="s">
        <v>234</v>
      </c>
      <c r="M129" s="144"/>
      <c r="N129" s="144"/>
      <c r="O129" s="145" t="s">
        <v>235</v>
      </c>
      <c r="P129" s="144"/>
    </row>
    <row r="130" spans="1:16" hidden="1" outlineLevel="1" x14ac:dyDescent="0.25">
      <c r="A130" s="169" t="s">
        <v>259</v>
      </c>
      <c r="B130" s="150">
        <v>915</v>
      </c>
      <c r="C130" s="150">
        <v>732</v>
      </c>
      <c r="D130" s="150">
        <v>758</v>
      </c>
      <c r="E130" s="150">
        <v>741</v>
      </c>
      <c r="F130" s="150">
        <v>668</v>
      </c>
      <c r="G130" s="150">
        <v>678</v>
      </c>
      <c r="H130" s="150">
        <v>760</v>
      </c>
      <c r="I130" s="150">
        <v>1069</v>
      </c>
      <c r="J130" s="148">
        <v>0.40657894736842104</v>
      </c>
      <c r="K130" s="148">
        <v>0.42479055597867471</v>
      </c>
      <c r="L130" s="147"/>
      <c r="M130" s="144"/>
      <c r="N130" s="144"/>
      <c r="O130" s="147">
        <v>750.28571428571433</v>
      </c>
      <c r="P130" s="144"/>
    </row>
    <row r="131" spans="1:16" hidden="1" outlineLevel="1" x14ac:dyDescent="0.25">
      <c r="A131" s="169" t="s">
        <v>260</v>
      </c>
      <c r="B131" s="150">
        <v>111</v>
      </c>
      <c r="C131" s="150">
        <v>96</v>
      </c>
      <c r="D131" s="150">
        <v>61</v>
      </c>
      <c r="E131" s="150">
        <v>57</v>
      </c>
      <c r="F131" s="150">
        <v>51</v>
      </c>
      <c r="G131" s="150">
        <v>60</v>
      </c>
      <c r="H131" s="150">
        <v>71</v>
      </c>
      <c r="I131" s="150">
        <v>36</v>
      </c>
      <c r="J131" s="148">
        <v>-0.49295774647887325</v>
      </c>
      <c r="K131" s="148">
        <v>-0.50295857988165682</v>
      </c>
      <c r="L131" s="147"/>
      <c r="M131" s="144"/>
      <c r="N131" s="144"/>
      <c r="O131" s="147">
        <v>72.428571428571431</v>
      </c>
      <c r="P131" s="144"/>
    </row>
    <row r="132" spans="1:16" hidden="1" outlineLevel="1" x14ac:dyDescent="0.25">
      <c r="A132" s="169" t="s">
        <v>261</v>
      </c>
      <c r="B132" s="150">
        <v>180</v>
      </c>
      <c r="C132" s="150">
        <v>125</v>
      </c>
      <c r="D132" s="150">
        <v>102</v>
      </c>
      <c r="E132" s="150">
        <v>104</v>
      </c>
      <c r="F132" s="150">
        <v>116</v>
      </c>
      <c r="G132" s="150">
        <v>75</v>
      </c>
      <c r="H132" s="150">
        <v>132</v>
      </c>
      <c r="I132" s="150">
        <v>148</v>
      </c>
      <c r="J132" s="148">
        <v>0.12121212121212122</v>
      </c>
      <c r="K132" s="148">
        <v>0.24220623501199046</v>
      </c>
      <c r="L132" s="147"/>
      <c r="M132" s="144"/>
      <c r="N132" s="144"/>
      <c r="O132" s="147">
        <v>119.14285714285714</v>
      </c>
      <c r="P132" s="144"/>
    </row>
    <row r="133" spans="1:16" hidden="1" outlineLevel="1" x14ac:dyDescent="0.25">
      <c r="A133" s="169" t="s">
        <v>262</v>
      </c>
      <c r="B133" s="150">
        <v>728</v>
      </c>
      <c r="C133" s="150">
        <v>609</v>
      </c>
      <c r="D133" s="150">
        <v>609</v>
      </c>
      <c r="E133" s="150">
        <v>565</v>
      </c>
      <c r="F133" s="150">
        <v>410</v>
      </c>
      <c r="G133" s="150">
        <v>391</v>
      </c>
      <c r="H133" s="150">
        <v>493</v>
      </c>
      <c r="I133" s="150">
        <v>583</v>
      </c>
      <c r="J133" s="148">
        <v>0.18255578093306288</v>
      </c>
      <c r="K133" s="148">
        <v>7.2536136662286491E-2</v>
      </c>
      <c r="L133" s="147"/>
      <c r="M133" s="144"/>
      <c r="N133" s="144"/>
      <c r="O133" s="147">
        <v>543.57142857142856</v>
      </c>
      <c r="P133" s="144"/>
    </row>
    <row r="134" spans="1:16" hidden="1" outlineLevel="1" x14ac:dyDescent="0.25">
      <c r="A134" s="169" t="s">
        <v>53</v>
      </c>
      <c r="B134" s="150">
        <v>980</v>
      </c>
      <c r="C134" s="150">
        <v>515</v>
      </c>
      <c r="D134" s="150">
        <v>326</v>
      </c>
      <c r="E134" s="150">
        <v>444</v>
      </c>
      <c r="F134" s="150">
        <v>590</v>
      </c>
      <c r="G134" s="150">
        <v>741</v>
      </c>
      <c r="H134" s="150">
        <v>807</v>
      </c>
      <c r="I134" s="150">
        <v>1075</v>
      </c>
      <c r="J134" s="148">
        <v>0.33209417596034696</v>
      </c>
      <c r="K134" s="148">
        <v>0.70906200317965029</v>
      </c>
      <c r="L134" s="147"/>
      <c r="M134" s="144"/>
      <c r="N134" s="144"/>
      <c r="O134" s="147">
        <v>629</v>
      </c>
      <c r="P134" s="144"/>
    </row>
    <row r="135" spans="1:16" hidden="1" outlineLevel="1" x14ac:dyDescent="0.25">
      <c r="A135" s="169" t="s">
        <v>11</v>
      </c>
      <c r="B135" s="150">
        <v>141</v>
      </c>
      <c r="C135" s="150">
        <v>95</v>
      </c>
      <c r="D135" s="150">
        <v>119</v>
      </c>
      <c r="E135" s="150">
        <v>101</v>
      </c>
      <c r="F135" s="150">
        <v>117</v>
      </c>
      <c r="G135" s="150">
        <v>118</v>
      </c>
      <c r="H135" s="150">
        <v>145</v>
      </c>
      <c r="I135" s="150">
        <v>195</v>
      </c>
      <c r="J135" s="148">
        <v>0.34482758620689657</v>
      </c>
      <c r="K135" s="148">
        <v>0.63277511961722488</v>
      </c>
      <c r="L135" s="147"/>
      <c r="M135" s="144"/>
      <c r="N135" s="144"/>
      <c r="O135" s="147">
        <v>119.42857142857143</v>
      </c>
      <c r="P135" s="144"/>
    </row>
    <row r="136" spans="1:16" hidden="1" outlineLevel="1" x14ac:dyDescent="0.25">
      <c r="A136" s="169" t="s">
        <v>263</v>
      </c>
      <c r="B136" s="150">
        <v>449</v>
      </c>
      <c r="C136" s="150">
        <v>349</v>
      </c>
      <c r="D136" s="150">
        <v>479</v>
      </c>
      <c r="E136" s="150">
        <v>370</v>
      </c>
      <c r="F136" s="150">
        <v>324</v>
      </c>
      <c r="G136" s="150">
        <v>367</v>
      </c>
      <c r="H136" s="150">
        <v>395</v>
      </c>
      <c r="I136" s="150">
        <v>437</v>
      </c>
      <c r="J136" s="148">
        <v>0.10632911392405063</v>
      </c>
      <c r="K136" s="148">
        <v>0.11928283937065491</v>
      </c>
      <c r="L136" s="147"/>
      <c r="M136" s="144"/>
      <c r="N136" s="144"/>
      <c r="O136" s="147">
        <v>390.42857142857144</v>
      </c>
      <c r="P136" s="144"/>
    </row>
    <row r="137" spans="1:16" hidden="1" outlineLevel="1" x14ac:dyDescent="0.25">
      <c r="A137" s="169" t="s">
        <v>264</v>
      </c>
      <c r="B137" s="150">
        <v>859</v>
      </c>
      <c r="C137" s="150">
        <v>744</v>
      </c>
      <c r="D137" s="150">
        <v>781</v>
      </c>
      <c r="E137" s="150">
        <v>774</v>
      </c>
      <c r="F137" s="150">
        <v>605</v>
      </c>
      <c r="G137" s="150">
        <v>656</v>
      </c>
      <c r="H137" s="150">
        <v>798</v>
      </c>
      <c r="I137" s="150">
        <v>811</v>
      </c>
      <c r="J137" s="148">
        <v>1.6290726817042606E-2</v>
      </c>
      <c r="K137" s="148">
        <v>8.8173279662641296E-2</v>
      </c>
      <c r="L137" s="147"/>
      <c r="M137" s="144"/>
      <c r="N137" s="144"/>
      <c r="O137" s="147">
        <v>745.28571428571433</v>
      </c>
      <c r="P137" s="144"/>
    </row>
    <row r="138" spans="1:16" hidden="1" outlineLevel="1" x14ac:dyDescent="0.25">
      <c r="A138" s="169" t="s">
        <v>265</v>
      </c>
      <c r="B138" s="150">
        <v>1230</v>
      </c>
      <c r="C138" s="150">
        <v>987</v>
      </c>
      <c r="D138" s="150">
        <v>816</v>
      </c>
      <c r="E138" s="150">
        <v>711</v>
      </c>
      <c r="F138" s="150">
        <v>846</v>
      </c>
      <c r="G138" s="150">
        <v>928</v>
      </c>
      <c r="H138" s="150">
        <v>1406</v>
      </c>
      <c r="I138" s="150">
        <v>1594</v>
      </c>
      <c r="J138" s="148">
        <v>0.1337126600284495</v>
      </c>
      <c r="K138" s="148">
        <v>0.61149624494511845</v>
      </c>
      <c r="L138" s="147"/>
      <c r="M138" s="144"/>
      <c r="N138" s="144"/>
      <c r="O138" s="147">
        <v>989.14285714285711</v>
      </c>
      <c r="P138" s="144"/>
    </row>
    <row r="139" spans="1:16" hidden="1" outlineLevel="1" x14ac:dyDescent="0.25">
      <c r="A139" s="169" t="s">
        <v>266</v>
      </c>
      <c r="B139" s="150">
        <v>1779</v>
      </c>
      <c r="C139" s="150">
        <v>1296</v>
      </c>
      <c r="D139" s="150">
        <v>1342</v>
      </c>
      <c r="E139" s="150">
        <v>1343</v>
      </c>
      <c r="F139" s="150">
        <v>1104</v>
      </c>
      <c r="G139" s="150">
        <v>1281</v>
      </c>
      <c r="H139" s="150">
        <v>1214</v>
      </c>
      <c r="I139" s="150">
        <v>1316</v>
      </c>
      <c r="J139" s="148">
        <v>8.4019769357495888E-2</v>
      </c>
      <c r="K139" s="148">
        <v>-1.5706806282722512E-2</v>
      </c>
      <c r="L139" s="147"/>
      <c r="M139" s="144"/>
      <c r="N139" s="144"/>
      <c r="O139" s="147">
        <v>1337</v>
      </c>
      <c r="P139" s="144"/>
    </row>
    <row r="140" spans="1:16" hidden="1" outlineLevel="1" x14ac:dyDescent="0.25">
      <c r="A140" s="168" t="s">
        <v>272</v>
      </c>
      <c r="B140" s="170">
        <v>7584</v>
      </c>
      <c r="C140" s="170">
        <v>5676</v>
      </c>
      <c r="D140" s="170">
        <v>5517</v>
      </c>
      <c r="E140" s="170">
        <v>5325</v>
      </c>
      <c r="F140" s="170">
        <v>4926</v>
      </c>
      <c r="G140" s="170">
        <v>5420</v>
      </c>
      <c r="H140" s="170">
        <v>6381</v>
      </c>
      <c r="I140" s="170">
        <v>7420</v>
      </c>
      <c r="J140" s="171">
        <v>0.16282714308102178</v>
      </c>
      <c r="K140" s="171">
        <v>0.27213500208185365</v>
      </c>
      <c r="L140" s="147"/>
      <c r="M140" s="144"/>
      <c r="N140" s="144"/>
      <c r="O140" s="180">
        <v>5832.7142857142853</v>
      </c>
      <c r="P140" s="144"/>
    </row>
    <row r="141" spans="1:16" hidden="1" outlineLevel="1" x14ac:dyDescent="0.25">
      <c r="A141" s="163" t="s">
        <v>273</v>
      </c>
      <c r="B141" s="163"/>
      <c r="C141" s="163"/>
      <c r="D141" s="163"/>
      <c r="E141" s="144"/>
      <c r="F141" s="144"/>
      <c r="G141" s="144"/>
      <c r="H141" s="144"/>
      <c r="I141" s="162"/>
      <c r="J141" s="162"/>
      <c r="K141" s="162"/>
      <c r="L141" s="162"/>
      <c r="M141" s="144"/>
      <c r="N141" s="144"/>
      <c r="O141" s="144"/>
      <c r="P141" s="144"/>
    </row>
    <row r="142" spans="1:16" collapsed="1" x14ac:dyDescent="0.25">
      <c r="A142" s="144"/>
      <c r="B142" s="144"/>
      <c r="C142" s="144"/>
      <c r="D142" s="144"/>
      <c r="E142" s="144"/>
      <c r="F142" s="144"/>
      <c r="G142" s="144"/>
      <c r="H142" s="144"/>
      <c r="I142" s="144"/>
      <c r="J142" s="144"/>
      <c r="K142" s="144"/>
      <c r="L142" s="144"/>
      <c r="M142" s="144"/>
      <c r="N142" s="144"/>
      <c r="O142" s="144"/>
      <c r="P142" s="144"/>
    </row>
    <row r="143" spans="1:16" x14ac:dyDescent="0.25">
      <c r="A143" s="144"/>
      <c r="B143" s="144"/>
      <c r="C143" s="144"/>
      <c r="D143" s="144"/>
      <c r="E143" s="144"/>
      <c r="F143" s="144"/>
      <c r="G143" s="144"/>
      <c r="H143" s="144"/>
      <c r="I143" s="144"/>
      <c r="J143" s="144"/>
      <c r="K143" s="144"/>
      <c r="L143" s="144"/>
      <c r="M143" s="144"/>
      <c r="N143" s="144"/>
      <c r="O143" s="144"/>
      <c r="P143" s="144"/>
    </row>
    <row r="144" spans="1:16" x14ac:dyDescent="0.25">
      <c r="A144" s="165" t="s">
        <v>251</v>
      </c>
      <c r="B144" s="165"/>
      <c r="C144" s="165"/>
      <c r="D144" s="165"/>
      <c r="E144" s="182"/>
      <c r="F144" s="144"/>
      <c r="G144" s="144"/>
      <c r="H144" s="144"/>
      <c r="I144" s="144"/>
      <c r="J144" s="144"/>
      <c r="K144" s="144"/>
      <c r="L144" s="144"/>
      <c r="M144" s="144"/>
      <c r="N144" s="144"/>
      <c r="O144" s="144"/>
      <c r="P144" s="144"/>
    </row>
    <row r="145" spans="1:16" hidden="1" outlineLevel="1" x14ac:dyDescent="0.25">
      <c r="A145" s="166" t="s">
        <v>231</v>
      </c>
      <c r="B145" s="166"/>
      <c r="C145" s="166"/>
      <c r="D145" s="166"/>
      <c r="E145" s="167"/>
      <c r="F145" s="167"/>
      <c r="G145" s="167"/>
      <c r="H145" s="167"/>
      <c r="I145" s="167"/>
      <c r="J145" s="167"/>
      <c r="K145" s="167"/>
      <c r="L145" s="167"/>
      <c r="M145" s="144"/>
      <c r="N145" s="144"/>
      <c r="O145" s="144"/>
      <c r="P145" s="144"/>
    </row>
    <row r="146" spans="1:16" ht="31.5" hidden="1" outlineLevel="1" x14ac:dyDescent="0.25">
      <c r="A146" s="168" t="s">
        <v>257</v>
      </c>
      <c r="B146" s="141">
        <v>2019</v>
      </c>
      <c r="C146" s="141">
        <v>2020</v>
      </c>
      <c r="D146" s="141">
        <v>2021</v>
      </c>
      <c r="E146" s="141">
        <v>2022</v>
      </c>
      <c r="F146" s="141">
        <v>2023</v>
      </c>
      <c r="G146" s="141">
        <v>2024</v>
      </c>
      <c r="H146" s="141">
        <v>2025</v>
      </c>
      <c r="I146" s="141">
        <v>2026</v>
      </c>
      <c r="J146" s="142" t="s">
        <v>232</v>
      </c>
      <c r="K146" s="142" t="s">
        <v>274</v>
      </c>
      <c r="L146" s="143" t="s">
        <v>234</v>
      </c>
      <c r="M146" s="144"/>
      <c r="N146" s="144"/>
      <c r="O146" s="183" t="s">
        <v>275</v>
      </c>
      <c r="P146" s="144"/>
    </row>
    <row r="147" spans="1:16" hidden="1" outlineLevel="1" x14ac:dyDescent="0.25">
      <c r="A147" s="169" t="s">
        <v>259</v>
      </c>
      <c r="B147" s="150">
        <v>0</v>
      </c>
      <c r="C147" s="150">
        <v>11806</v>
      </c>
      <c r="D147" s="150">
        <v>9626</v>
      </c>
      <c r="E147" s="150">
        <v>8678</v>
      </c>
      <c r="F147" s="150">
        <v>8521</v>
      </c>
      <c r="G147" s="150">
        <v>8308</v>
      </c>
      <c r="H147" s="150">
        <v>8613</v>
      </c>
      <c r="I147" s="150">
        <v>9738</v>
      </c>
      <c r="J147" s="148">
        <v>0.13061650992685475</v>
      </c>
      <c r="K147" s="148">
        <v>5.1771313364055369E-2</v>
      </c>
      <c r="L147" s="147"/>
      <c r="M147" s="144"/>
      <c r="N147" s="144"/>
      <c r="O147" s="147">
        <v>9258.6666666666661</v>
      </c>
      <c r="P147" s="144"/>
    </row>
    <row r="148" spans="1:16" hidden="1" outlineLevel="1" x14ac:dyDescent="0.25">
      <c r="A148" s="169" t="s">
        <v>260</v>
      </c>
      <c r="B148" s="150">
        <v>0</v>
      </c>
      <c r="C148" s="150">
        <v>125</v>
      </c>
      <c r="D148" s="150">
        <v>100</v>
      </c>
      <c r="E148" s="150">
        <v>102</v>
      </c>
      <c r="F148" s="150">
        <v>55</v>
      </c>
      <c r="G148" s="150">
        <v>60</v>
      </c>
      <c r="H148" s="150">
        <v>73</v>
      </c>
      <c r="I148" s="150">
        <v>91</v>
      </c>
      <c r="J148" s="148">
        <v>0.24657534246575341</v>
      </c>
      <c r="K148" s="148">
        <v>6.0194174757281609E-2</v>
      </c>
      <c r="L148" s="147"/>
      <c r="M148" s="144"/>
      <c r="N148" s="144"/>
      <c r="O148" s="147">
        <v>85.833333333333329</v>
      </c>
      <c r="P148" s="144"/>
    </row>
    <row r="149" spans="1:16" hidden="1" outlineLevel="1" x14ac:dyDescent="0.25">
      <c r="A149" s="169" t="s">
        <v>261</v>
      </c>
      <c r="B149" s="150">
        <v>0</v>
      </c>
      <c r="C149" s="150">
        <v>655</v>
      </c>
      <c r="D149" s="150">
        <v>558</v>
      </c>
      <c r="E149" s="150">
        <v>427</v>
      </c>
      <c r="F149" s="150">
        <v>379</v>
      </c>
      <c r="G149" s="150">
        <v>353</v>
      </c>
      <c r="H149" s="150">
        <v>342</v>
      </c>
      <c r="I149" s="150">
        <v>418</v>
      </c>
      <c r="J149" s="148">
        <v>0.22222222222222221</v>
      </c>
      <c r="K149" s="148">
        <v>-7.5902726602800258E-2</v>
      </c>
      <c r="L149" s="147"/>
      <c r="M149" s="144"/>
      <c r="N149" s="144"/>
      <c r="O149" s="147">
        <v>452.33333333333331</v>
      </c>
      <c r="P149" s="144"/>
    </row>
    <row r="150" spans="1:16" hidden="1" outlineLevel="1" x14ac:dyDescent="0.25">
      <c r="A150" s="169" t="s">
        <v>262</v>
      </c>
      <c r="B150" s="150">
        <v>0</v>
      </c>
      <c r="C150" s="150">
        <v>13250</v>
      </c>
      <c r="D150" s="150">
        <v>9227</v>
      </c>
      <c r="E150" s="150">
        <v>6827</v>
      </c>
      <c r="F150" s="150">
        <v>5191</v>
      </c>
      <c r="G150" s="150">
        <v>4671</v>
      </c>
      <c r="H150" s="150">
        <v>4825</v>
      </c>
      <c r="I150" s="150">
        <v>5162</v>
      </c>
      <c r="J150" s="148">
        <v>6.9844559585492225E-2</v>
      </c>
      <c r="K150" s="148">
        <v>-0.29594689822918319</v>
      </c>
      <c r="L150" s="147"/>
      <c r="M150" s="144"/>
      <c r="N150" s="144"/>
      <c r="O150" s="147">
        <v>7331.833333333333</v>
      </c>
      <c r="P150" s="144"/>
    </row>
    <row r="151" spans="1:16" hidden="1" outlineLevel="1" x14ac:dyDescent="0.25">
      <c r="A151" s="169" t="s">
        <v>53</v>
      </c>
      <c r="B151" s="150">
        <v>0</v>
      </c>
      <c r="C151" s="150">
        <v>4211</v>
      </c>
      <c r="D151" s="150">
        <v>4163</v>
      </c>
      <c r="E151" s="150">
        <v>3111</v>
      </c>
      <c r="F151" s="150">
        <v>2033</v>
      </c>
      <c r="G151" s="150">
        <v>2167</v>
      </c>
      <c r="H151" s="150">
        <v>2357</v>
      </c>
      <c r="I151" s="150">
        <v>1864</v>
      </c>
      <c r="J151" s="148">
        <v>-0.20916419176919812</v>
      </c>
      <c r="K151" s="148">
        <v>-0.38011306950448953</v>
      </c>
      <c r="L151" s="147"/>
      <c r="M151" s="144"/>
      <c r="N151" s="144"/>
      <c r="O151" s="147">
        <v>3007</v>
      </c>
      <c r="P151" s="144"/>
    </row>
    <row r="152" spans="1:16" hidden="1" outlineLevel="1" x14ac:dyDescent="0.25">
      <c r="A152" s="169" t="s">
        <v>11</v>
      </c>
      <c r="B152" s="150">
        <v>0</v>
      </c>
      <c r="C152" s="150">
        <v>1675</v>
      </c>
      <c r="D152" s="150">
        <v>1371</v>
      </c>
      <c r="E152" s="150">
        <v>1252</v>
      </c>
      <c r="F152" s="150">
        <v>1150</v>
      </c>
      <c r="G152" s="150">
        <v>1140</v>
      </c>
      <c r="H152" s="150">
        <v>1246</v>
      </c>
      <c r="I152" s="150">
        <v>1337</v>
      </c>
      <c r="J152" s="148">
        <v>7.3033707865168537E-2</v>
      </c>
      <c r="K152" s="148">
        <v>2.3997957620627973E-2</v>
      </c>
      <c r="L152" s="147"/>
      <c r="M152" s="144"/>
      <c r="N152" s="144"/>
      <c r="O152" s="147">
        <v>1305.6666666666667</v>
      </c>
      <c r="P152" s="144"/>
    </row>
    <row r="153" spans="1:16" hidden="1" outlineLevel="1" x14ac:dyDescent="0.25">
      <c r="A153" s="169" t="s">
        <v>263</v>
      </c>
      <c r="B153" s="150">
        <v>0</v>
      </c>
      <c r="C153" s="150">
        <v>18754</v>
      </c>
      <c r="D153" s="150">
        <v>15246</v>
      </c>
      <c r="E153" s="150">
        <v>13944</v>
      </c>
      <c r="F153" s="150">
        <v>13737</v>
      </c>
      <c r="G153" s="150">
        <v>12767</v>
      </c>
      <c r="H153" s="150">
        <v>12983</v>
      </c>
      <c r="I153" s="150">
        <v>14974</v>
      </c>
      <c r="J153" s="148">
        <v>0.15335438650543018</v>
      </c>
      <c r="K153" s="148">
        <v>2.7598906566320826E-2</v>
      </c>
      <c r="L153" s="147"/>
      <c r="M153" s="144"/>
      <c r="N153" s="144"/>
      <c r="O153" s="147">
        <v>14571.833333333334</v>
      </c>
      <c r="P153" s="144"/>
    </row>
    <row r="154" spans="1:16" hidden="1" outlineLevel="1" x14ac:dyDescent="0.25">
      <c r="A154" s="169" t="s">
        <v>264</v>
      </c>
      <c r="B154" s="150">
        <v>0</v>
      </c>
      <c r="C154" s="150">
        <v>10740</v>
      </c>
      <c r="D154" s="150">
        <v>8328</v>
      </c>
      <c r="E154" s="150">
        <v>7400</v>
      </c>
      <c r="F154" s="150">
        <v>6638</v>
      </c>
      <c r="G154" s="150">
        <v>6901</v>
      </c>
      <c r="H154" s="150">
        <v>6408</v>
      </c>
      <c r="I154" s="150">
        <v>7030</v>
      </c>
      <c r="J154" s="148">
        <v>9.7066167290886393E-2</v>
      </c>
      <c r="K154" s="148">
        <v>-9.1242055370031203E-2</v>
      </c>
      <c r="L154" s="147"/>
      <c r="M154" s="144"/>
      <c r="N154" s="144"/>
      <c r="O154" s="147">
        <v>7735.833333333333</v>
      </c>
      <c r="P154" s="144"/>
    </row>
    <row r="155" spans="1:16" hidden="1" outlineLevel="1" x14ac:dyDescent="0.25">
      <c r="A155" s="169" t="s">
        <v>265</v>
      </c>
      <c r="B155" s="150">
        <v>0</v>
      </c>
      <c r="C155" s="150">
        <v>10263</v>
      </c>
      <c r="D155" s="150">
        <v>8342</v>
      </c>
      <c r="E155" s="150">
        <v>7606</v>
      </c>
      <c r="F155" s="150">
        <v>7137</v>
      </c>
      <c r="G155" s="150">
        <v>7368</v>
      </c>
      <c r="H155" s="150">
        <v>7866</v>
      </c>
      <c r="I155" s="150">
        <v>8474</v>
      </c>
      <c r="J155" s="148">
        <v>7.7294685990338161E-2</v>
      </c>
      <c r="K155" s="148">
        <v>4.6560454489317032E-2</v>
      </c>
      <c r="L155" s="147"/>
      <c r="M155" s="144"/>
      <c r="N155" s="144"/>
      <c r="O155" s="147">
        <v>8097</v>
      </c>
      <c r="P155" s="144"/>
    </row>
    <row r="156" spans="1:16" hidden="1" outlineLevel="1" x14ac:dyDescent="0.25">
      <c r="A156" s="169" t="s">
        <v>266</v>
      </c>
      <c r="B156" s="150">
        <v>0</v>
      </c>
      <c r="C156" s="150">
        <v>7221</v>
      </c>
      <c r="D156" s="150">
        <v>6045</v>
      </c>
      <c r="E156" s="150">
        <v>4850</v>
      </c>
      <c r="F156" s="150">
        <v>4541</v>
      </c>
      <c r="G156" s="150">
        <v>4166</v>
      </c>
      <c r="H156" s="150">
        <v>4230</v>
      </c>
      <c r="I156" s="150">
        <v>4744</v>
      </c>
      <c r="J156" s="148">
        <v>0.12151300236406619</v>
      </c>
      <c r="K156" s="148">
        <v>-8.3373587093034496E-2</v>
      </c>
      <c r="L156" s="147"/>
      <c r="M156" s="144"/>
      <c r="N156" s="144"/>
      <c r="O156" s="147">
        <v>5175.5</v>
      </c>
      <c r="P156" s="144"/>
    </row>
    <row r="157" spans="1:16" hidden="1" outlineLevel="1" x14ac:dyDescent="0.25">
      <c r="A157" s="168" t="s">
        <v>267</v>
      </c>
      <c r="B157" s="170">
        <v>0</v>
      </c>
      <c r="C157" s="170">
        <v>78700</v>
      </c>
      <c r="D157" s="170">
        <v>63006</v>
      </c>
      <c r="E157" s="170">
        <v>54197</v>
      </c>
      <c r="F157" s="170">
        <v>49382</v>
      </c>
      <c r="G157" s="170">
        <v>47901</v>
      </c>
      <c r="H157" s="170">
        <v>48943</v>
      </c>
      <c r="I157" s="170">
        <v>53832</v>
      </c>
      <c r="J157" s="171">
        <v>9.9891710765584452E-2</v>
      </c>
      <c r="K157" s="171">
        <v>-5.5935042045544225E-2</v>
      </c>
      <c r="L157" s="147"/>
      <c r="M157" s="144"/>
      <c r="N157" s="144"/>
      <c r="O157" s="180">
        <v>57021.5</v>
      </c>
      <c r="P157" s="144"/>
    </row>
    <row r="158" spans="1:16" hidden="1" outlineLevel="1" x14ac:dyDescent="0.25">
      <c r="A158" s="163" t="s">
        <v>273</v>
      </c>
      <c r="B158" s="163"/>
      <c r="C158" s="163"/>
      <c r="D158" s="163"/>
      <c r="E158" s="144"/>
      <c r="F158" s="144"/>
      <c r="G158" s="144"/>
      <c r="H158" s="144"/>
      <c r="I158" s="162"/>
      <c r="J158" s="162"/>
      <c r="K158" s="162"/>
      <c r="L158" s="162"/>
      <c r="M158" s="144"/>
      <c r="N158" s="144"/>
      <c r="O158" s="144"/>
      <c r="P158" s="144"/>
    </row>
    <row r="159" spans="1:16" collapsed="1" x14ac:dyDescent="0.25">
      <c r="A159" s="144"/>
      <c r="B159" s="144"/>
      <c r="C159" s="144"/>
      <c r="D159" s="144"/>
      <c r="E159" s="144"/>
      <c r="F159" s="144"/>
      <c r="G159" s="144"/>
      <c r="H159" s="144"/>
      <c r="I159" s="144"/>
      <c r="J159" s="144"/>
      <c r="K159" s="144"/>
      <c r="L159" s="144"/>
      <c r="M159" s="144"/>
      <c r="N159" s="144"/>
      <c r="O159" s="144"/>
      <c r="P159" s="144"/>
    </row>
    <row r="160" spans="1:16" x14ac:dyDescent="0.25">
      <c r="A160" s="163"/>
      <c r="B160" s="163"/>
      <c r="C160" s="163"/>
      <c r="D160" s="163"/>
      <c r="E160" s="144"/>
      <c r="F160" s="144"/>
      <c r="G160" s="144"/>
      <c r="H160" s="144"/>
      <c r="I160" s="162"/>
      <c r="J160" s="162"/>
      <c r="K160" s="162"/>
      <c r="L160" s="162"/>
      <c r="M160" s="144"/>
      <c r="N160" s="144"/>
      <c r="O160" s="144"/>
      <c r="P160" s="144"/>
    </row>
    <row r="161" spans="1:16" x14ac:dyDescent="0.25">
      <c r="A161" s="144"/>
      <c r="B161" s="144"/>
      <c r="C161" s="144"/>
      <c r="D161" s="144"/>
      <c r="E161" s="144"/>
      <c r="F161" s="144"/>
      <c r="G161" s="144"/>
      <c r="H161" s="144"/>
      <c r="I161" s="144"/>
      <c r="J161" s="144"/>
      <c r="K161" s="144"/>
      <c r="L161" s="144"/>
      <c r="M161" s="144"/>
      <c r="N161" s="144"/>
      <c r="O161" s="144"/>
      <c r="P161" s="144"/>
    </row>
    <row r="162" spans="1:16" x14ac:dyDescent="0.25">
      <c r="A162" s="184"/>
      <c r="B162" s="184"/>
      <c r="C162" s="184"/>
      <c r="D162" s="184"/>
      <c r="E162" s="184"/>
      <c r="F162" s="184"/>
      <c r="G162" s="184"/>
      <c r="H162" s="184"/>
      <c r="I162" s="184"/>
      <c r="J162" s="184"/>
      <c r="K162" s="185"/>
      <c r="L162" s="184"/>
      <c r="M162" s="144"/>
      <c r="N162" s="144"/>
      <c r="O162" s="144"/>
      <c r="P162" s="144"/>
    </row>
    <row r="163" spans="1:16" x14ac:dyDescent="0.25">
      <c r="A163" s="186" t="s">
        <v>276</v>
      </c>
      <c r="B163" s="186"/>
      <c r="C163" s="186"/>
      <c r="D163" s="186"/>
      <c r="E163" s="144"/>
      <c r="F163" s="144"/>
      <c r="G163" s="144"/>
      <c r="H163" s="144"/>
      <c r="I163" s="144"/>
      <c r="J163" s="144"/>
      <c r="K163" s="144"/>
      <c r="L163" s="144"/>
      <c r="M163" s="144"/>
      <c r="N163" s="144"/>
      <c r="O163" s="144"/>
      <c r="P163" s="144"/>
    </row>
    <row r="164" spans="1:16" x14ac:dyDescent="0.25">
      <c r="A164" s="187"/>
      <c r="B164" s="187"/>
      <c r="C164" s="187"/>
      <c r="D164" s="187"/>
      <c r="E164" s="167"/>
      <c r="F164" s="144"/>
      <c r="G164" s="144"/>
      <c r="H164" s="144"/>
      <c r="I164" s="144"/>
      <c r="J164" s="144"/>
      <c r="K164" s="144"/>
      <c r="L164" s="188"/>
      <c r="M164" s="144"/>
      <c r="N164" s="144"/>
      <c r="O164" s="144"/>
      <c r="P164" s="144"/>
    </row>
    <row r="165" spans="1:16" x14ac:dyDescent="0.25">
      <c r="A165" s="189" t="s">
        <v>277</v>
      </c>
      <c r="B165" s="189"/>
      <c r="C165" s="189"/>
      <c r="D165" s="189"/>
      <c r="E165" s="181"/>
      <c r="F165" s="144"/>
      <c r="G165" s="144"/>
      <c r="H165" s="144"/>
      <c r="I165" s="144"/>
      <c r="J165" s="144"/>
      <c r="K165" s="144"/>
      <c r="L165" s="188"/>
      <c r="M165" s="144"/>
      <c r="N165" s="144"/>
      <c r="O165" s="144"/>
      <c r="P165" s="144"/>
    </row>
    <row r="166" spans="1:16" x14ac:dyDescent="0.25">
      <c r="A166" s="166" t="s">
        <v>231</v>
      </c>
      <c r="B166" s="166"/>
      <c r="C166" s="166"/>
      <c r="D166" s="166"/>
      <c r="E166" s="162"/>
      <c r="F166" s="144"/>
      <c r="G166" s="144"/>
      <c r="H166" s="144"/>
      <c r="I166" s="144"/>
      <c r="J166" s="144"/>
      <c r="K166" s="144"/>
      <c r="L166" s="167"/>
      <c r="M166" s="144"/>
      <c r="N166" s="144"/>
      <c r="O166" s="144"/>
      <c r="P166" s="144"/>
    </row>
    <row r="167" spans="1:16" ht="31.5" x14ac:dyDescent="0.25">
      <c r="A167" s="190"/>
      <c r="B167" s="141">
        <v>2019</v>
      </c>
      <c r="C167" s="141">
        <v>2020</v>
      </c>
      <c r="D167" s="141">
        <v>2021</v>
      </c>
      <c r="E167" s="141">
        <v>2022</v>
      </c>
      <c r="F167" s="141">
        <v>2023</v>
      </c>
      <c r="G167" s="141">
        <v>2024</v>
      </c>
      <c r="H167" s="141">
        <v>2025</v>
      </c>
      <c r="I167" s="141">
        <v>2026</v>
      </c>
      <c r="J167" s="142" t="s">
        <v>232</v>
      </c>
      <c r="K167" s="142" t="s">
        <v>233</v>
      </c>
      <c r="L167" s="143" t="s">
        <v>234</v>
      </c>
      <c r="M167" s="144"/>
      <c r="N167" s="144"/>
      <c r="O167" s="145" t="s">
        <v>235</v>
      </c>
      <c r="P167" s="144"/>
    </row>
    <row r="168" spans="1:16" x14ac:dyDescent="0.25">
      <c r="A168" s="146" t="s">
        <v>236</v>
      </c>
      <c r="B168" s="147">
        <v>3408</v>
      </c>
      <c r="C168" s="147">
        <v>3414</v>
      </c>
      <c r="D168" s="147">
        <v>3046</v>
      </c>
      <c r="E168" s="147">
        <v>2495</v>
      </c>
      <c r="F168" s="147">
        <v>2573</v>
      </c>
      <c r="G168" s="147">
        <v>2634</v>
      </c>
      <c r="H168" s="147">
        <v>2813</v>
      </c>
      <c r="I168" s="147">
        <v>2712</v>
      </c>
      <c r="J168" s="148">
        <v>-3.5904728048346962E-2</v>
      </c>
      <c r="K168" s="148">
        <v>-6.8635627728989776E-2</v>
      </c>
      <c r="L168" s="147"/>
      <c r="M168" s="144"/>
      <c r="N168" s="144"/>
      <c r="O168" s="147">
        <v>2911.8571428571427</v>
      </c>
      <c r="P168" s="144"/>
    </row>
    <row r="169" spans="1:16" x14ac:dyDescent="0.25">
      <c r="A169" s="149" t="s">
        <v>237</v>
      </c>
      <c r="B169" s="150">
        <v>1636</v>
      </c>
      <c r="C169" s="150">
        <v>1526</v>
      </c>
      <c r="D169" s="150">
        <v>1414</v>
      </c>
      <c r="E169" s="150">
        <v>1147</v>
      </c>
      <c r="F169" s="150">
        <v>1032</v>
      </c>
      <c r="G169" s="150">
        <v>1285</v>
      </c>
      <c r="H169" s="150">
        <v>1169</v>
      </c>
      <c r="I169" s="150">
        <v>947</v>
      </c>
      <c r="J169" s="148">
        <v>-0.18990590248075279</v>
      </c>
      <c r="K169" s="148">
        <v>-0.28016071234661749</v>
      </c>
      <c r="L169" s="147"/>
      <c r="M169" s="144"/>
      <c r="N169" s="144"/>
      <c r="O169" s="150">
        <v>1315.5714285714287</v>
      </c>
      <c r="P169" s="144"/>
    </row>
    <row r="170" spans="1:16" x14ac:dyDescent="0.25">
      <c r="A170" s="146" t="s">
        <v>90</v>
      </c>
      <c r="B170" s="151">
        <v>0.52101910828025477</v>
      </c>
      <c r="C170" s="151">
        <v>0.47972335743476896</v>
      </c>
      <c r="D170" s="151">
        <v>0.49319846529473316</v>
      </c>
      <c r="E170" s="151">
        <v>0.48539991536182819</v>
      </c>
      <c r="F170" s="151">
        <v>0.44406196213425131</v>
      </c>
      <c r="G170" s="151">
        <v>0.518354175070593</v>
      </c>
      <c r="H170" s="151">
        <v>0.45257452574525747</v>
      </c>
      <c r="I170" s="151">
        <v>0.38574338085539717</v>
      </c>
      <c r="J170" s="172">
        <v>-6.6831144889860301</v>
      </c>
      <c r="K170" s="172">
        <v>-10.055328704342525</v>
      </c>
      <c r="L170" s="147"/>
      <c r="M170" s="144"/>
      <c r="N170" s="144"/>
      <c r="O170" s="151">
        <v>0.48629666789882242</v>
      </c>
      <c r="P170" s="144"/>
    </row>
    <row r="171" spans="1:16" x14ac:dyDescent="0.25">
      <c r="A171" s="149" t="s">
        <v>238</v>
      </c>
      <c r="B171" s="150">
        <v>1157</v>
      </c>
      <c r="C171" s="150">
        <v>1031</v>
      </c>
      <c r="D171" s="150">
        <v>955</v>
      </c>
      <c r="E171" s="150">
        <v>781</v>
      </c>
      <c r="F171" s="150">
        <v>691</v>
      </c>
      <c r="G171" s="150">
        <v>974</v>
      </c>
      <c r="H171" s="150">
        <v>794</v>
      </c>
      <c r="I171" s="150">
        <v>610</v>
      </c>
      <c r="J171" s="148">
        <v>-0.23173803526448364</v>
      </c>
      <c r="K171" s="148">
        <v>-0.33103556321478933</v>
      </c>
      <c r="L171" s="147"/>
      <c r="M171" s="144"/>
      <c r="N171" s="144"/>
      <c r="O171" s="150">
        <v>911.85714285714289</v>
      </c>
      <c r="P171" s="144"/>
    </row>
    <row r="172" spans="1:16" x14ac:dyDescent="0.25">
      <c r="A172" s="149" t="s">
        <v>239</v>
      </c>
      <c r="B172" s="153">
        <v>0.33949530516431925</v>
      </c>
      <c r="C172" s="153">
        <v>0.30199179847685997</v>
      </c>
      <c r="D172" s="153">
        <v>0.31352593565331582</v>
      </c>
      <c r="E172" s="153">
        <v>0.31302605210420842</v>
      </c>
      <c r="F172" s="153">
        <v>0.26855810338126701</v>
      </c>
      <c r="G172" s="153">
        <v>0.36977980258162491</v>
      </c>
      <c r="H172" s="153">
        <v>0.2822609313899751</v>
      </c>
      <c r="I172" s="153">
        <v>0.22492625368731564</v>
      </c>
      <c r="J172" s="172">
        <v>-5.7334677702659462</v>
      </c>
      <c r="K172" s="172">
        <v>-8.8226864106924676</v>
      </c>
      <c r="L172" s="147"/>
      <c r="M172" s="144"/>
      <c r="N172" s="144"/>
      <c r="O172" s="153">
        <v>0.31315311779424032</v>
      </c>
      <c r="P172" s="144"/>
    </row>
    <row r="173" spans="1:16" x14ac:dyDescent="0.25">
      <c r="A173" s="149" t="s">
        <v>240</v>
      </c>
      <c r="B173" s="153">
        <v>0.70721271393643037</v>
      </c>
      <c r="C173" s="153">
        <v>0.67562254259501964</v>
      </c>
      <c r="D173" s="153">
        <v>0.67538896746817534</v>
      </c>
      <c r="E173" s="153">
        <v>0.68090671316477769</v>
      </c>
      <c r="F173" s="153">
        <v>0.66957364341085268</v>
      </c>
      <c r="G173" s="153">
        <v>0.75797665369649803</v>
      </c>
      <c r="H173" s="153">
        <v>0.67921300256629602</v>
      </c>
      <c r="I173" s="153">
        <v>0.64413938753959876</v>
      </c>
      <c r="J173" s="172">
        <v>-3.5073615026697258</v>
      </c>
      <c r="K173" s="172">
        <v>-4.898690195980393</v>
      </c>
      <c r="L173" s="147"/>
      <c r="M173" s="144"/>
      <c r="N173" s="144"/>
      <c r="O173" s="153">
        <v>0.69312628949940269</v>
      </c>
      <c r="P173" s="144"/>
    </row>
    <row r="174" spans="1:16" ht="22.15" customHeight="1" x14ac:dyDescent="0.25">
      <c r="A174" s="154" t="s">
        <v>241</v>
      </c>
      <c r="B174" s="155">
        <v>0.14303178484107579</v>
      </c>
      <c r="C174" s="155">
        <v>0.15203145478374835</v>
      </c>
      <c r="D174" s="155">
        <v>0.14144271570014144</v>
      </c>
      <c r="E174" s="155">
        <v>0.16739319965126417</v>
      </c>
      <c r="F174" s="155">
        <v>0.15988372093023256</v>
      </c>
      <c r="G174" s="155">
        <v>0.11517509727626458</v>
      </c>
      <c r="H174" s="155">
        <v>0.1377245508982036</v>
      </c>
      <c r="I174" s="155">
        <v>0.16156282998944033</v>
      </c>
      <c r="J174" s="172">
        <v>2.3838279091236729</v>
      </c>
      <c r="K174" s="172">
        <v>1.6921718033744815</v>
      </c>
      <c r="L174" s="147"/>
      <c r="M174" s="144"/>
      <c r="N174" s="144"/>
      <c r="O174" s="151">
        <v>0.14464111195569551</v>
      </c>
      <c r="P174" s="144"/>
    </row>
    <row r="175" spans="1:16" ht="22.15" customHeight="1" x14ac:dyDescent="0.25">
      <c r="A175" s="154" t="s">
        <v>242</v>
      </c>
      <c r="B175" s="155">
        <v>6.8661971830985921E-2</v>
      </c>
      <c r="C175" s="155">
        <v>6.795547744581136E-2</v>
      </c>
      <c r="D175" s="155">
        <v>6.5659881812212745E-2</v>
      </c>
      <c r="E175" s="155">
        <v>7.6953907815631259E-2</v>
      </c>
      <c r="F175" s="155">
        <v>6.4127477652545672E-2</v>
      </c>
      <c r="G175" s="155">
        <v>5.6188306757782837E-2</v>
      </c>
      <c r="H175" s="155">
        <v>5.723426946320654E-2</v>
      </c>
      <c r="I175" s="155">
        <v>5.641592920353982E-2</v>
      </c>
      <c r="J175" s="172">
        <v>-8.1834025966671942E-2</v>
      </c>
      <c r="K175" s="172">
        <v>-0.89326455891796042</v>
      </c>
      <c r="L175" s="147"/>
      <c r="M175" s="144"/>
      <c r="N175" s="144"/>
      <c r="O175" s="151">
        <v>6.5348574792719424E-2</v>
      </c>
      <c r="P175" s="144"/>
    </row>
    <row r="176" spans="1:16" ht="22.15" customHeight="1" x14ac:dyDescent="0.25">
      <c r="A176" s="154" t="s">
        <v>243</v>
      </c>
      <c r="B176" s="155">
        <v>0.40933098591549294</v>
      </c>
      <c r="C176" s="155">
        <v>0.44961921499707086</v>
      </c>
      <c r="D176" s="155">
        <v>0.44550229809586345</v>
      </c>
      <c r="E176" s="155">
        <v>0.46012024048096195</v>
      </c>
      <c r="F176" s="155">
        <v>0.46638165565487755</v>
      </c>
      <c r="G176" s="155">
        <v>0.41571753986332571</v>
      </c>
      <c r="H176" s="155">
        <v>0.47458229648062566</v>
      </c>
      <c r="I176" s="155">
        <v>0.51622418879056042</v>
      </c>
      <c r="J176" s="172">
        <v>4.1641892309934754</v>
      </c>
      <c r="K176" s="172">
        <v>7.1490832562331015</v>
      </c>
      <c r="L176" s="147"/>
      <c r="M176" s="144"/>
      <c r="N176" s="144"/>
      <c r="O176" s="151">
        <v>0.4447333562282294</v>
      </c>
      <c r="P176" s="144"/>
    </row>
    <row r="177" spans="1:16" ht="22.15" customHeight="1" x14ac:dyDescent="0.25">
      <c r="A177" s="154" t="s">
        <v>244</v>
      </c>
      <c r="B177" s="155">
        <v>2.7582159624413145E-2</v>
      </c>
      <c r="C177" s="155">
        <v>2.5483304042179262E-2</v>
      </c>
      <c r="D177" s="155">
        <v>2.8562048588312541E-2</v>
      </c>
      <c r="E177" s="155">
        <v>2.525050100200401E-2</v>
      </c>
      <c r="F177" s="155">
        <v>2.7982899339292655E-2</v>
      </c>
      <c r="G177" s="155">
        <v>3.0372057706909643E-2</v>
      </c>
      <c r="H177" s="155">
        <v>1.5997156061144685E-2</v>
      </c>
      <c r="I177" s="155">
        <v>1.4011799410029498E-2</v>
      </c>
      <c r="J177" s="172">
        <v>-0.19853566511151866</v>
      </c>
      <c r="K177" s="172">
        <v>-1.1892140147444867</v>
      </c>
      <c r="L177" s="147"/>
      <c r="M177" s="144"/>
      <c r="N177" s="144"/>
      <c r="O177" s="151">
        <v>2.5903939557474366E-2</v>
      </c>
      <c r="P177" s="144"/>
    </row>
    <row r="178" spans="1:16" ht="22.15" customHeight="1" x14ac:dyDescent="0.25">
      <c r="A178" s="154" t="s">
        <v>245</v>
      </c>
      <c r="B178" s="155">
        <v>1.1737089201877935E-3</v>
      </c>
      <c r="C178" s="155">
        <v>1.7574692442882249E-3</v>
      </c>
      <c r="D178" s="155">
        <v>1.969796454366382E-3</v>
      </c>
      <c r="E178" s="155">
        <v>8.0160320641282565E-4</v>
      </c>
      <c r="F178" s="155">
        <v>1.5546055188495919E-3</v>
      </c>
      <c r="G178" s="155">
        <v>1.5186028853454822E-3</v>
      </c>
      <c r="H178" s="155">
        <v>2.1329541414859582E-3</v>
      </c>
      <c r="I178" s="155">
        <v>5.5309734513274336E-3</v>
      </c>
      <c r="J178" s="172">
        <v>0.33980193098414752</v>
      </c>
      <c r="K178" s="172">
        <v>0.39610377205714115</v>
      </c>
      <c r="L178" s="147"/>
      <c r="M178" s="144"/>
      <c r="N178" s="144"/>
      <c r="O178" s="151">
        <v>1.5699357307560223E-3</v>
      </c>
      <c r="P178" s="144"/>
    </row>
    <row r="179" spans="1:16" ht="22.15" customHeight="1" x14ac:dyDescent="0.25">
      <c r="A179" s="154" t="s">
        <v>246</v>
      </c>
      <c r="B179" s="155">
        <v>4.3720657276995305E-2</v>
      </c>
      <c r="C179" s="155">
        <v>4.3057996485061513E-2</v>
      </c>
      <c r="D179" s="155">
        <v>3.7754432042022328E-2</v>
      </c>
      <c r="E179" s="155">
        <v>3.0460921843687375E-2</v>
      </c>
      <c r="F179" s="155">
        <v>5.7909055577147296E-2</v>
      </c>
      <c r="G179" s="155">
        <v>3.9104024297646166E-2</v>
      </c>
      <c r="H179" s="155">
        <v>5.6167792392463563E-2</v>
      </c>
      <c r="I179" s="155">
        <v>6.5265486725663721E-2</v>
      </c>
      <c r="J179" s="172">
        <v>0.90976943332001581</v>
      </c>
      <c r="K179" s="172">
        <v>2.1258225772908972</v>
      </c>
      <c r="L179" s="147"/>
      <c r="M179" s="144"/>
      <c r="N179" s="144"/>
      <c r="O179" s="151">
        <v>4.400726095275475E-2</v>
      </c>
      <c r="P179" s="144"/>
    </row>
    <row r="180" spans="1:16" x14ac:dyDescent="0.25">
      <c r="A180" s="149" t="s">
        <v>247</v>
      </c>
      <c r="B180" s="150">
        <v>224.91754694835672</v>
      </c>
      <c r="C180" s="150">
        <v>226.89425893380192</v>
      </c>
      <c r="D180" s="150">
        <v>162.87655942219291</v>
      </c>
      <c r="E180" s="150">
        <v>180.81242484969951</v>
      </c>
      <c r="F180" s="150">
        <v>186.23902059852298</v>
      </c>
      <c r="G180" s="150">
        <v>168.43394077448755</v>
      </c>
      <c r="H180" s="150">
        <v>201.25346605047994</v>
      </c>
      <c r="I180" s="150">
        <v>223.78982300884959</v>
      </c>
      <c r="J180" s="177">
        <v>22.536356958369652</v>
      </c>
      <c r="K180" s="177">
        <v>28.658635254348354</v>
      </c>
      <c r="L180" s="147"/>
      <c r="M180" s="144"/>
      <c r="N180" s="144"/>
      <c r="O180" s="150">
        <v>195.13118775450124</v>
      </c>
      <c r="P180" s="144"/>
    </row>
    <row r="181" spans="1:16" x14ac:dyDescent="0.25">
      <c r="A181" s="149" t="s">
        <v>248</v>
      </c>
      <c r="B181" s="150">
        <v>239.69376528117357</v>
      </c>
      <c r="C181" s="150">
        <v>237.69134993446929</v>
      </c>
      <c r="D181" s="150">
        <v>172.63366336633663</v>
      </c>
      <c r="E181" s="150">
        <v>205.86137750653876</v>
      </c>
      <c r="F181" s="150">
        <v>206.87500000000003</v>
      </c>
      <c r="G181" s="150">
        <v>180.24435797665379</v>
      </c>
      <c r="H181" s="150">
        <v>215.81094952951236</v>
      </c>
      <c r="I181" s="150">
        <v>245.91341077085522</v>
      </c>
      <c r="J181" s="177">
        <v>30.102461241342866</v>
      </c>
      <c r="K181" s="177">
        <v>36.067064804952281</v>
      </c>
      <c r="L181" s="147"/>
      <c r="M181" s="144"/>
      <c r="N181" s="144"/>
      <c r="O181" s="150">
        <v>209.84634596590294</v>
      </c>
      <c r="P181" s="144"/>
    </row>
    <row r="182" spans="1:16" x14ac:dyDescent="0.25">
      <c r="A182" s="146" t="s">
        <v>249</v>
      </c>
      <c r="B182" s="147">
        <v>4051</v>
      </c>
      <c r="C182" s="147">
        <v>3134</v>
      </c>
      <c r="D182" s="147">
        <v>2826</v>
      </c>
      <c r="E182" s="147">
        <v>2849</v>
      </c>
      <c r="F182" s="147">
        <v>2880</v>
      </c>
      <c r="G182" s="147">
        <v>3256</v>
      </c>
      <c r="H182" s="147">
        <v>3869</v>
      </c>
      <c r="I182" s="147">
        <v>4302</v>
      </c>
      <c r="J182" s="148">
        <v>0.11191522357198243</v>
      </c>
      <c r="K182" s="148">
        <v>0.31703476929805374</v>
      </c>
      <c r="L182" s="147"/>
      <c r="M182" s="144"/>
      <c r="N182" s="144"/>
      <c r="O182" s="147">
        <v>3266.4285714285716</v>
      </c>
      <c r="P182" s="144"/>
    </row>
    <row r="183" spans="1:16" x14ac:dyDescent="0.25">
      <c r="A183" s="146" t="s">
        <v>250</v>
      </c>
      <c r="B183" s="150">
        <v>1234</v>
      </c>
      <c r="C183" s="150">
        <v>837</v>
      </c>
      <c r="D183" s="150">
        <v>564</v>
      </c>
      <c r="E183" s="150">
        <v>626</v>
      </c>
      <c r="F183" s="150">
        <v>657</v>
      </c>
      <c r="G183" s="150">
        <v>829</v>
      </c>
      <c r="H183" s="150">
        <v>1091</v>
      </c>
      <c r="I183" s="150">
        <v>1368</v>
      </c>
      <c r="J183" s="148">
        <v>0.25389550870760769</v>
      </c>
      <c r="K183" s="148">
        <v>0.64028776978417268</v>
      </c>
      <c r="L183" s="147"/>
      <c r="M183" s="144"/>
      <c r="N183" s="144"/>
      <c r="O183" s="150">
        <v>834</v>
      </c>
      <c r="P183" s="144"/>
    </row>
    <row r="184" spans="1:16" x14ac:dyDescent="0.25">
      <c r="A184" s="149" t="s">
        <v>251</v>
      </c>
      <c r="B184" s="147">
        <v>0</v>
      </c>
      <c r="C184" s="147">
        <v>4678</v>
      </c>
      <c r="D184" s="147">
        <v>4720</v>
      </c>
      <c r="E184" s="147">
        <v>3769</v>
      </c>
      <c r="F184" s="147">
        <v>3055</v>
      </c>
      <c r="G184" s="147">
        <v>3238</v>
      </c>
      <c r="H184" s="147">
        <v>3433</v>
      </c>
      <c r="I184" s="147">
        <v>2948</v>
      </c>
      <c r="J184" s="148">
        <v>-0.14127585202446841</v>
      </c>
      <c r="K184" s="157">
        <v>-0.22736207574367712</v>
      </c>
      <c r="L184" s="147"/>
      <c r="M184" s="144"/>
      <c r="N184" s="144"/>
      <c r="O184" s="158">
        <v>3815.5</v>
      </c>
      <c r="P184" s="144"/>
    </row>
    <row r="185" spans="1:16" x14ac:dyDescent="0.25">
      <c r="A185" s="159" t="s">
        <v>252</v>
      </c>
      <c r="B185" s="150">
        <v>936</v>
      </c>
      <c r="C185" s="150">
        <v>830</v>
      </c>
      <c r="D185" s="150">
        <v>990</v>
      </c>
      <c r="E185" s="150">
        <v>1095</v>
      </c>
      <c r="F185" s="150">
        <v>764</v>
      </c>
      <c r="G185" s="150">
        <v>850</v>
      </c>
      <c r="H185" s="150">
        <v>795</v>
      </c>
      <c r="I185" s="150">
        <v>925</v>
      </c>
      <c r="J185" s="148">
        <v>0.16352201257861634</v>
      </c>
      <c r="K185" s="148">
        <v>3.434504792332263E-2</v>
      </c>
      <c r="L185" s="147"/>
      <c r="M185" s="144"/>
      <c r="N185" s="144"/>
      <c r="O185" s="150">
        <v>894.28571428571433</v>
      </c>
      <c r="P185" s="144"/>
    </row>
    <row r="186" spans="1:16" x14ac:dyDescent="0.25">
      <c r="A186" s="159" t="s">
        <v>253</v>
      </c>
      <c r="B186" s="150">
        <v>81</v>
      </c>
      <c r="C186" s="150">
        <v>104</v>
      </c>
      <c r="D186" s="150">
        <v>130</v>
      </c>
      <c r="E186" s="150">
        <v>115</v>
      </c>
      <c r="F186" s="150">
        <v>90</v>
      </c>
      <c r="G186" s="150">
        <v>81</v>
      </c>
      <c r="H186" s="150">
        <v>106</v>
      </c>
      <c r="I186" s="150">
        <v>88</v>
      </c>
      <c r="J186" s="148">
        <v>-0.16981132075471697</v>
      </c>
      <c r="K186" s="148">
        <v>-0.12871287128712872</v>
      </c>
      <c r="L186" s="147"/>
      <c r="M186" s="144"/>
      <c r="N186" s="144"/>
      <c r="O186" s="150">
        <v>101</v>
      </c>
      <c r="P186" s="144"/>
    </row>
    <row r="187" spans="1:16" x14ac:dyDescent="0.25">
      <c r="A187" s="159" t="s">
        <v>254</v>
      </c>
      <c r="B187" s="191">
        <v>7.9646017699115043E-2</v>
      </c>
      <c r="C187" s="191">
        <v>0.11134903640256959</v>
      </c>
      <c r="D187" s="191">
        <v>0.11607142857142858</v>
      </c>
      <c r="E187" s="191">
        <v>9.5041322314049589E-2</v>
      </c>
      <c r="F187" s="191">
        <v>0.1053864168618267</v>
      </c>
      <c r="G187" s="191">
        <v>8.7003222341568209E-2</v>
      </c>
      <c r="H187" s="191">
        <v>0.11764705882352941</v>
      </c>
      <c r="I187" s="191">
        <v>8.6870681145113524E-2</v>
      </c>
      <c r="J187" s="172">
        <v>-3.0776377678415887</v>
      </c>
      <c r="K187" s="172">
        <v>-1.4607717017653801</v>
      </c>
      <c r="L187" s="147"/>
      <c r="M187" s="144"/>
      <c r="N187" s="144"/>
      <c r="O187" s="191">
        <v>0.10147839816276732</v>
      </c>
      <c r="P187" s="144"/>
    </row>
    <row r="188" spans="1:16" x14ac:dyDescent="0.25">
      <c r="A188" s="161" t="s">
        <v>255</v>
      </c>
      <c r="B188" s="161"/>
      <c r="C188" s="161"/>
      <c r="D188" s="161"/>
      <c r="E188" s="144"/>
      <c r="F188" s="144"/>
      <c r="G188" s="144"/>
      <c r="H188" s="144"/>
      <c r="I188" s="144"/>
      <c r="J188" s="144"/>
      <c r="K188" s="144"/>
      <c r="L188" s="144"/>
      <c r="M188" s="144"/>
      <c r="N188" s="144"/>
      <c r="O188" s="144"/>
      <c r="P188" s="144"/>
    </row>
    <row r="189" spans="1:16" x14ac:dyDescent="0.25">
      <c r="A189" s="187"/>
      <c r="B189" s="187"/>
      <c r="C189" s="187"/>
      <c r="D189" s="187"/>
      <c r="E189" s="167"/>
      <c r="F189" s="144"/>
      <c r="G189" s="144"/>
      <c r="H189" s="144"/>
      <c r="I189" s="144"/>
      <c r="J189" s="144"/>
      <c r="K189" s="144"/>
      <c r="L189" s="188"/>
      <c r="M189" s="144"/>
      <c r="N189" s="144"/>
      <c r="O189" s="144"/>
      <c r="P189" s="144"/>
    </row>
    <row r="190" spans="1:16" x14ac:dyDescent="0.25">
      <c r="A190" s="187"/>
      <c r="B190" s="187"/>
      <c r="C190" s="187"/>
      <c r="D190" s="187"/>
      <c r="E190" s="167"/>
      <c r="F190" s="144"/>
      <c r="G190" s="144"/>
      <c r="H190" s="144"/>
      <c r="I190" s="144"/>
      <c r="J190" s="144"/>
      <c r="K190" s="144"/>
      <c r="L190" s="188"/>
      <c r="M190" s="144"/>
      <c r="N190" s="144"/>
      <c r="O190" s="144"/>
      <c r="P190" s="144"/>
    </row>
    <row r="191" spans="1:16" x14ac:dyDescent="0.25">
      <c r="A191" s="189" t="s">
        <v>278</v>
      </c>
      <c r="B191" s="189"/>
      <c r="C191" s="189"/>
      <c r="D191" s="189"/>
      <c r="E191" s="181"/>
      <c r="F191" s="144"/>
      <c r="G191" s="144"/>
      <c r="H191" s="144"/>
      <c r="I191" s="144"/>
      <c r="J191" s="144"/>
      <c r="K191" s="144"/>
      <c r="L191" s="188"/>
      <c r="M191" s="144"/>
      <c r="N191" s="144"/>
      <c r="O191" s="144"/>
      <c r="P191" s="144"/>
    </row>
    <row r="192" spans="1:16" x14ac:dyDescent="0.25">
      <c r="A192" s="166" t="s">
        <v>231</v>
      </c>
      <c r="B192" s="166"/>
      <c r="C192" s="166"/>
      <c r="D192" s="166"/>
      <c r="E192" s="162"/>
      <c r="F192" s="144"/>
      <c r="G192" s="144"/>
      <c r="H192" s="144"/>
      <c r="I192" s="144"/>
      <c r="J192" s="144"/>
      <c r="K192" s="144"/>
      <c r="L192" s="167"/>
      <c r="M192" s="144"/>
      <c r="N192" s="144"/>
      <c r="O192" s="144"/>
      <c r="P192" s="144"/>
    </row>
    <row r="193" spans="1:16" ht="31.5" x14ac:dyDescent="0.25">
      <c r="A193" s="190"/>
      <c r="B193" s="141">
        <v>2019</v>
      </c>
      <c r="C193" s="141">
        <v>2020</v>
      </c>
      <c r="D193" s="141">
        <v>2021</v>
      </c>
      <c r="E193" s="141">
        <v>2022</v>
      </c>
      <c r="F193" s="141">
        <v>2023</v>
      </c>
      <c r="G193" s="141">
        <v>2024</v>
      </c>
      <c r="H193" s="141">
        <v>2025</v>
      </c>
      <c r="I193" s="141">
        <v>2026</v>
      </c>
      <c r="J193" s="142" t="s">
        <v>232</v>
      </c>
      <c r="K193" s="142" t="s">
        <v>233</v>
      </c>
      <c r="L193" s="143" t="s">
        <v>234</v>
      </c>
      <c r="M193" s="144"/>
      <c r="N193" s="144"/>
      <c r="O193" s="145" t="s">
        <v>235</v>
      </c>
      <c r="P193" s="144"/>
    </row>
    <row r="194" spans="1:16" x14ac:dyDescent="0.25">
      <c r="A194" s="146" t="s">
        <v>236</v>
      </c>
      <c r="B194" s="147">
        <v>16735</v>
      </c>
      <c r="C194" s="147">
        <v>19029</v>
      </c>
      <c r="D194" s="147">
        <v>13322</v>
      </c>
      <c r="E194" s="147">
        <v>12750</v>
      </c>
      <c r="F194" s="147">
        <v>15781</v>
      </c>
      <c r="G194" s="147">
        <v>15805</v>
      </c>
      <c r="H194" s="147">
        <v>15726</v>
      </c>
      <c r="I194" s="147">
        <v>17769</v>
      </c>
      <c r="J194" s="148">
        <v>0.1299122472338802</v>
      </c>
      <c r="K194" s="148">
        <v>0.13958111921427779</v>
      </c>
      <c r="L194" s="147"/>
      <c r="M194" s="144"/>
      <c r="N194" s="144"/>
      <c r="O194" s="147">
        <v>15592.571428571429</v>
      </c>
      <c r="P194" s="144"/>
    </row>
    <row r="195" spans="1:16" x14ac:dyDescent="0.25">
      <c r="A195" s="149" t="s">
        <v>237</v>
      </c>
      <c r="B195" s="150">
        <v>8673</v>
      </c>
      <c r="C195" s="150">
        <v>9750</v>
      </c>
      <c r="D195" s="150">
        <v>7000</v>
      </c>
      <c r="E195" s="150">
        <v>6230</v>
      </c>
      <c r="F195" s="150">
        <v>7138</v>
      </c>
      <c r="G195" s="150">
        <v>6969</v>
      </c>
      <c r="H195" s="150">
        <v>6934</v>
      </c>
      <c r="I195" s="150">
        <v>8230</v>
      </c>
      <c r="J195" s="148">
        <v>0.18690510527833862</v>
      </c>
      <c r="K195" s="148">
        <v>9.329335408205873E-2</v>
      </c>
      <c r="L195" s="147"/>
      <c r="M195" s="144"/>
      <c r="N195" s="144"/>
      <c r="O195" s="150">
        <v>7527.7142857142853</v>
      </c>
      <c r="P195" s="144"/>
    </row>
    <row r="196" spans="1:16" x14ac:dyDescent="0.25">
      <c r="A196" s="146" t="s">
        <v>90</v>
      </c>
      <c r="B196" s="151">
        <v>0.55800038602586377</v>
      </c>
      <c r="C196" s="151">
        <v>0.55081633805999664</v>
      </c>
      <c r="D196" s="151">
        <v>0.56887444128403086</v>
      </c>
      <c r="E196" s="151">
        <v>0.52904211956521741</v>
      </c>
      <c r="F196" s="151">
        <v>0.50038555906063797</v>
      </c>
      <c r="G196" s="151">
        <v>0.48953357684742904</v>
      </c>
      <c r="H196" s="151">
        <v>0.48663064074671908</v>
      </c>
      <c r="I196" s="151">
        <v>0.51156141223272</v>
      </c>
      <c r="J196" s="172">
        <v>2.4930771486000927</v>
      </c>
      <c r="K196" s="172">
        <v>-1.4983678948893742</v>
      </c>
      <c r="L196" s="147"/>
      <c r="M196" s="144"/>
      <c r="N196" s="144"/>
      <c r="O196" s="151">
        <v>0.52654509118161374</v>
      </c>
      <c r="P196" s="144"/>
    </row>
    <row r="197" spans="1:16" x14ac:dyDescent="0.25">
      <c r="A197" s="149" t="s">
        <v>238</v>
      </c>
      <c r="B197" s="150">
        <v>6924</v>
      </c>
      <c r="C197" s="150">
        <v>7996</v>
      </c>
      <c r="D197" s="150">
        <v>5546</v>
      </c>
      <c r="E197" s="150">
        <v>4869</v>
      </c>
      <c r="F197" s="150">
        <v>5503</v>
      </c>
      <c r="G197" s="150">
        <v>5333</v>
      </c>
      <c r="H197" s="150">
        <v>5415</v>
      </c>
      <c r="I197" s="150">
        <v>6773</v>
      </c>
      <c r="J197" s="148">
        <v>0.25078485687903973</v>
      </c>
      <c r="K197" s="148">
        <v>0.14007117780022119</v>
      </c>
      <c r="L197" s="147"/>
      <c r="M197" s="144"/>
      <c r="N197" s="144"/>
      <c r="O197" s="150">
        <v>5940.8571428571431</v>
      </c>
      <c r="P197" s="144"/>
    </row>
    <row r="198" spans="1:16" x14ac:dyDescent="0.25">
      <c r="A198" s="149" t="s">
        <v>239</v>
      </c>
      <c r="B198" s="153">
        <v>0.41374365103077382</v>
      </c>
      <c r="C198" s="153">
        <v>0.42020074622943926</v>
      </c>
      <c r="D198" s="153">
        <v>0.41630385827953759</v>
      </c>
      <c r="E198" s="153">
        <v>0.38188235294117645</v>
      </c>
      <c r="F198" s="153">
        <v>0.34871047462138016</v>
      </c>
      <c r="G198" s="153">
        <v>0.33742486554887696</v>
      </c>
      <c r="H198" s="153">
        <v>0.34433422357878674</v>
      </c>
      <c r="I198" s="153">
        <v>0.38116945241713096</v>
      </c>
      <c r="J198" s="172">
        <v>3.6835228838344225</v>
      </c>
      <c r="K198" s="172">
        <v>1.6384535149532864E-2</v>
      </c>
      <c r="L198" s="147"/>
      <c r="M198" s="144"/>
      <c r="N198" s="144"/>
      <c r="O198" s="153">
        <v>0.38100560706563563</v>
      </c>
      <c r="P198" s="144"/>
    </row>
    <row r="199" spans="1:16" x14ac:dyDescent="0.25">
      <c r="A199" s="149" t="s">
        <v>240</v>
      </c>
      <c r="B199" s="153">
        <v>0.79833967485299207</v>
      </c>
      <c r="C199" s="153">
        <v>0.8201025641025641</v>
      </c>
      <c r="D199" s="153">
        <v>0.79228571428571426</v>
      </c>
      <c r="E199" s="153">
        <v>0.78154093097913324</v>
      </c>
      <c r="F199" s="153">
        <v>0.77094424208461754</v>
      </c>
      <c r="G199" s="153">
        <v>0.76524608982637399</v>
      </c>
      <c r="H199" s="153">
        <v>0.78093452552639164</v>
      </c>
      <c r="I199" s="153">
        <v>0.82296476306196842</v>
      </c>
      <c r="J199" s="172">
        <v>4.2030237535576775</v>
      </c>
      <c r="K199" s="172">
        <v>3.3766751903202663</v>
      </c>
      <c r="L199" s="147"/>
      <c r="M199" s="144"/>
      <c r="N199" s="144"/>
      <c r="O199" s="153">
        <v>0.78919801115876576</v>
      </c>
      <c r="P199" s="144"/>
    </row>
    <row r="200" spans="1:16" ht="22.15" customHeight="1" x14ac:dyDescent="0.25">
      <c r="A200" s="154" t="s">
        <v>241</v>
      </c>
      <c r="B200" s="155">
        <v>3.8971520811714518E-2</v>
      </c>
      <c r="C200" s="155">
        <v>4.0717948717948718E-2</v>
      </c>
      <c r="D200" s="155">
        <v>4.7857142857142855E-2</v>
      </c>
      <c r="E200" s="155">
        <v>5.0561797752808987E-2</v>
      </c>
      <c r="F200" s="155">
        <v>5.0714485850378258E-2</v>
      </c>
      <c r="G200" s="155">
        <v>4.8213517003874301E-2</v>
      </c>
      <c r="H200" s="155">
        <v>5.2494952408422266E-2</v>
      </c>
      <c r="I200" s="155">
        <v>3.8274605103280679E-2</v>
      </c>
      <c r="J200" s="172">
        <v>-1.4220347305141587</v>
      </c>
      <c r="K200" s="172">
        <v>-0.81633195181183416</v>
      </c>
      <c r="L200" s="147"/>
      <c r="M200" s="144"/>
      <c r="N200" s="144"/>
      <c r="O200" s="151">
        <v>4.6437924621399021E-2</v>
      </c>
      <c r="P200" s="144"/>
    </row>
    <row r="201" spans="1:16" ht="22.15" customHeight="1" x14ac:dyDescent="0.25">
      <c r="A201" s="154" t="s">
        <v>242</v>
      </c>
      <c r="B201" s="155">
        <v>2.0197191514789364E-2</v>
      </c>
      <c r="C201" s="155">
        <v>2.0862893478375111E-2</v>
      </c>
      <c r="D201" s="155">
        <v>2.5146374418255516E-2</v>
      </c>
      <c r="E201" s="155">
        <v>2.4705882352941175E-2</v>
      </c>
      <c r="F201" s="155">
        <v>2.293897725112477E-2</v>
      </c>
      <c r="G201" s="155">
        <v>2.1259095223030686E-2</v>
      </c>
      <c r="H201" s="155">
        <v>2.3146381788121582E-2</v>
      </c>
      <c r="I201" s="155">
        <v>1.7727502954583824E-2</v>
      </c>
      <c r="J201" s="172">
        <v>-0.5418878833537758</v>
      </c>
      <c r="K201" s="172">
        <v>-0.46915977160652023</v>
      </c>
      <c r="L201" s="147"/>
      <c r="M201" s="144"/>
      <c r="N201" s="144"/>
      <c r="O201" s="151">
        <v>2.2419100670649027E-2</v>
      </c>
      <c r="P201" s="144"/>
    </row>
    <row r="202" spans="1:16" ht="22.15" customHeight="1" x14ac:dyDescent="0.25">
      <c r="A202" s="154" t="s">
        <v>243</v>
      </c>
      <c r="B202" s="155">
        <v>0.24625037346877801</v>
      </c>
      <c r="C202" s="155">
        <v>0.25003941352672238</v>
      </c>
      <c r="D202" s="155">
        <v>0.27540909773307309</v>
      </c>
      <c r="E202" s="155">
        <v>0.28094117647058825</v>
      </c>
      <c r="F202" s="155">
        <v>0.2975096635194221</v>
      </c>
      <c r="G202" s="155">
        <v>0.28149319835495096</v>
      </c>
      <c r="H202" s="155">
        <v>0.28258934249014372</v>
      </c>
      <c r="I202" s="155">
        <v>0.26613765546738705</v>
      </c>
      <c r="J202" s="172">
        <v>-1.6451687022756678</v>
      </c>
      <c r="K202" s="172">
        <v>-0.61348552520031352</v>
      </c>
      <c r="L202" s="147"/>
      <c r="M202" s="144"/>
      <c r="N202" s="144"/>
      <c r="O202" s="151">
        <v>0.27227251071939018</v>
      </c>
      <c r="P202" s="144"/>
    </row>
    <row r="203" spans="1:16" ht="22.15" customHeight="1" x14ac:dyDescent="0.25">
      <c r="A203" s="154" t="s">
        <v>244</v>
      </c>
      <c r="B203" s="155">
        <v>0.13803406035255453</v>
      </c>
      <c r="C203" s="155">
        <v>0.12995953544589836</v>
      </c>
      <c r="D203" s="155">
        <v>9.8783966371415705E-2</v>
      </c>
      <c r="E203" s="155">
        <v>0.12901960784313726</v>
      </c>
      <c r="F203" s="155">
        <v>0.12147519168620494</v>
      </c>
      <c r="G203" s="155">
        <v>0.13565327428029106</v>
      </c>
      <c r="H203" s="155">
        <v>0.12450718555258806</v>
      </c>
      <c r="I203" s="155">
        <v>0.10017446114018796</v>
      </c>
      <c r="J203" s="172">
        <v>-2.43327244124001</v>
      </c>
      <c r="K203" s="172">
        <v>-2.5920382558276502</v>
      </c>
      <c r="L203" s="147"/>
      <c r="M203" s="144"/>
      <c r="N203" s="144"/>
      <c r="O203" s="151">
        <v>0.12609484369846446</v>
      </c>
      <c r="P203" s="144"/>
    </row>
    <row r="204" spans="1:16" ht="22.15" customHeight="1" x14ac:dyDescent="0.25">
      <c r="A204" s="154" t="s">
        <v>245</v>
      </c>
      <c r="B204" s="155">
        <v>2.7547057066029279E-2</v>
      </c>
      <c r="C204" s="155">
        <v>3.809974249829208E-2</v>
      </c>
      <c r="D204" s="155">
        <v>2.5897012460591503E-2</v>
      </c>
      <c r="E204" s="155">
        <v>2.3529411764705882E-2</v>
      </c>
      <c r="F204" s="155">
        <v>2.9782650022178569E-2</v>
      </c>
      <c r="G204" s="155">
        <v>4.1252768111357169E-2</v>
      </c>
      <c r="H204" s="155">
        <v>5.0871168765102379E-2</v>
      </c>
      <c r="I204" s="155">
        <v>3.9113062074399234E-2</v>
      </c>
      <c r="J204" s="172">
        <v>-1.1758106690703145</v>
      </c>
      <c r="K204" s="172">
        <v>0.47285566322472911</v>
      </c>
      <c r="L204" s="147"/>
      <c r="M204" s="144"/>
      <c r="N204" s="144"/>
      <c r="O204" s="151">
        <v>3.4384505442151943E-2</v>
      </c>
      <c r="P204" s="144"/>
    </row>
    <row r="205" spans="1:16" ht="22.15" customHeight="1" x14ac:dyDescent="0.25">
      <c r="A205" s="154" t="s">
        <v>246</v>
      </c>
      <c r="B205" s="155">
        <v>4.3382133253659992E-2</v>
      </c>
      <c r="C205" s="155">
        <v>4.5982447842766304E-2</v>
      </c>
      <c r="D205" s="155">
        <v>4.9542110794175045E-2</v>
      </c>
      <c r="E205" s="155">
        <v>5.6627450980392159E-2</v>
      </c>
      <c r="F205" s="155">
        <v>6.7739686965338067E-2</v>
      </c>
      <c r="G205" s="155">
        <v>7.2951597595697568E-2</v>
      </c>
      <c r="H205" s="155">
        <v>6.8612488871931832E-2</v>
      </c>
      <c r="I205" s="155">
        <v>7.4342956834937246E-2</v>
      </c>
      <c r="J205" s="172">
        <v>0.57304679630054145</v>
      </c>
      <c r="K205" s="172">
        <v>1.6769753478027358</v>
      </c>
      <c r="L205" s="147"/>
      <c r="M205" s="144"/>
      <c r="N205" s="144"/>
      <c r="O205" s="151">
        <v>5.7573203356909887E-2</v>
      </c>
      <c r="P205" s="144"/>
    </row>
    <row r="206" spans="1:16" x14ac:dyDescent="0.25">
      <c r="A206" s="149" t="s">
        <v>247</v>
      </c>
      <c r="B206" s="150">
        <v>136.63955781296684</v>
      </c>
      <c r="C206" s="150">
        <v>137.42535078038782</v>
      </c>
      <c r="D206" s="150">
        <v>122.26535054796568</v>
      </c>
      <c r="E206" s="150">
        <v>113.39380392156859</v>
      </c>
      <c r="F206" s="150">
        <v>120.71636778404408</v>
      </c>
      <c r="G206" s="150">
        <v>104.92812401138879</v>
      </c>
      <c r="H206" s="150">
        <v>114.88038916444103</v>
      </c>
      <c r="I206" s="150">
        <v>118.26202937700501</v>
      </c>
      <c r="J206" s="177">
        <v>3.3816402125639797</v>
      </c>
      <c r="K206" s="177">
        <v>-4.0154562388560038</v>
      </c>
      <c r="L206" s="147"/>
      <c r="M206" s="144"/>
      <c r="N206" s="144"/>
      <c r="O206" s="150">
        <v>122.27748561586101</v>
      </c>
      <c r="P206" s="144"/>
    </row>
    <row r="207" spans="1:16" x14ac:dyDescent="0.25">
      <c r="A207" s="149" t="s">
        <v>248</v>
      </c>
      <c r="B207" s="150">
        <v>156.48599100657202</v>
      </c>
      <c r="C207" s="150">
        <v>160.12953846153849</v>
      </c>
      <c r="D207" s="150">
        <v>142.65557142857156</v>
      </c>
      <c r="E207" s="150">
        <v>137.39133226324236</v>
      </c>
      <c r="F207" s="150">
        <v>147.16615298402908</v>
      </c>
      <c r="G207" s="150">
        <v>131.93987659635533</v>
      </c>
      <c r="H207" s="150">
        <v>148.52797807903087</v>
      </c>
      <c r="I207" s="150">
        <v>150.26998784933176</v>
      </c>
      <c r="J207" s="177">
        <v>1.7420097703008821</v>
      </c>
      <c r="K207" s="177">
        <v>2.7606509229264589</v>
      </c>
      <c r="L207" s="147"/>
      <c r="M207" s="144"/>
      <c r="N207" s="144"/>
      <c r="O207" s="150">
        <v>147.5093369264053</v>
      </c>
      <c r="P207" s="144"/>
    </row>
    <row r="208" spans="1:16" x14ac:dyDescent="0.25">
      <c r="A208" s="146" t="s">
        <v>249</v>
      </c>
      <c r="B208" s="147">
        <v>10070</v>
      </c>
      <c r="C208" s="147">
        <v>8083</v>
      </c>
      <c r="D208" s="147">
        <v>7267</v>
      </c>
      <c r="E208" s="147">
        <v>7783</v>
      </c>
      <c r="F208" s="147">
        <v>8570</v>
      </c>
      <c r="G208" s="147">
        <v>8858</v>
      </c>
      <c r="H208" s="147">
        <v>9768</v>
      </c>
      <c r="I208" s="147">
        <v>9506</v>
      </c>
      <c r="J208" s="148">
        <v>-2.6822276822276822E-2</v>
      </c>
      <c r="K208" s="148">
        <v>0.101706981903674</v>
      </c>
      <c r="L208" s="147"/>
      <c r="M208" s="144"/>
      <c r="N208" s="144"/>
      <c r="O208" s="147">
        <v>8628.4285714285706</v>
      </c>
      <c r="P208" s="144"/>
    </row>
    <row r="209" spans="1:16" x14ac:dyDescent="0.25">
      <c r="A209" s="146" t="s">
        <v>250</v>
      </c>
      <c r="B209" s="150">
        <v>2624</v>
      </c>
      <c r="C209" s="150">
        <v>1956</v>
      </c>
      <c r="D209" s="150">
        <v>1793</v>
      </c>
      <c r="E209" s="150">
        <v>1765</v>
      </c>
      <c r="F209" s="150">
        <v>1929</v>
      </c>
      <c r="G209" s="150">
        <v>2088</v>
      </c>
      <c r="H209" s="150">
        <v>2414</v>
      </c>
      <c r="I209" s="150">
        <v>2690</v>
      </c>
      <c r="J209" s="148">
        <v>0.11433305716652858</v>
      </c>
      <c r="K209" s="148">
        <v>0.29247031367973098</v>
      </c>
      <c r="L209" s="147"/>
      <c r="M209" s="144"/>
      <c r="N209" s="144"/>
      <c r="O209" s="150">
        <v>2081.2857142857142</v>
      </c>
      <c r="P209" s="144"/>
    </row>
    <row r="210" spans="1:16" x14ac:dyDescent="0.25">
      <c r="A210" s="149" t="s">
        <v>251</v>
      </c>
      <c r="B210" s="147">
        <v>0</v>
      </c>
      <c r="C210" s="147">
        <v>16781</v>
      </c>
      <c r="D210" s="147">
        <v>13899</v>
      </c>
      <c r="E210" s="147">
        <v>11837</v>
      </c>
      <c r="F210" s="147">
        <v>10650</v>
      </c>
      <c r="G210" s="147">
        <v>10681</v>
      </c>
      <c r="H210" s="147">
        <v>11677</v>
      </c>
      <c r="I210" s="147">
        <v>12748</v>
      </c>
      <c r="J210" s="148">
        <v>9.1718763381005389E-2</v>
      </c>
      <c r="K210" s="157">
        <v>1.2750744786494538E-2</v>
      </c>
      <c r="L210" s="147"/>
      <c r="M210" s="144"/>
      <c r="N210" s="144"/>
      <c r="O210" s="158">
        <v>12587.5</v>
      </c>
      <c r="P210" s="144"/>
    </row>
    <row r="211" spans="1:16" x14ac:dyDescent="0.25">
      <c r="A211" s="159" t="s">
        <v>252</v>
      </c>
      <c r="B211" s="150">
        <v>4971</v>
      </c>
      <c r="C211" s="150">
        <v>4800</v>
      </c>
      <c r="D211" s="150">
        <v>4665</v>
      </c>
      <c r="E211" s="150">
        <v>3585</v>
      </c>
      <c r="F211" s="150">
        <v>3820</v>
      </c>
      <c r="G211" s="150">
        <v>4011</v>
      </c>
      <c r="H211" s="150">
        <v>3788</v>
      </c>
      <c r="I211" s="150">
        <v>4049</v>
      </c>
      <c r="J211" s="148">
        <v>6.8901795142555441E-2</v>
      </c>
      <c r="K211" s="148">
        <v>-4.3758434547908322E-2</v>
      </c>
      <c r="L211" s="147"/>
      <c r="M211" s="144"/>
      <c r="N211" s="144"/>
      <c r="O211" s="150">
        <v>4234.2857142857147</v>
      </c>
      <c r="P211" s="144"/>
    </row>
    <row r="212" spans="1:16" x14ac:dyDescent="0.25">
      <c r="A212" s="159" t="s">
        <v>253</v>
      </c>
      <c r="B212" s="150">
        <v>465</v>
      </c>
      <c r="C212" s="150">
        <v>449</v>
      </c>
      <c r="D212" s="150">
        <v>586</v>
      </c>
      <c r="E212" s="150">
        <v>429</v>
      </c>
      <c r="F212" s="150">
        <v>415</v>
      </c>
      <c r="G212" s="150">
        <v>472</v>
      </c>
      <c r="H212" s="150">
        <v>409</v>
      </c>
      <c r="I212" s="150">
        <v>404</v>
      </c>
      <c r="J212" s="148">
        <v>-1.2224938875305624E-2</v>
      </c>
      <c r="K212" s="148">
        <v>-0.12310077519379846</v>
      </c>
      <c r="L212" s="147"/>
      <c r="M212" s="144"/>
      <c r="N212" s="144"/>
      <c r="O212" s="150">
        <v>460.71428571428572</v>
      </c>
      <c r="P212" s="144"/>
    </row>
    <row r="213" spans="1:16" x14ac:dyDescent="0.25">
      <c r="A213" s="159" t="s">
        <v>254</v>
      </c>
      <c r="B213" s="191">
        <v>8.5540838852097137E-2</v>
      </c>
      <c r="C213" s="191">
        <v>8.5540102876738425E-2</v>
      </c>
      <c r="D213" s="191">
        <v>0.111597790896972</v>
      </c>
      <c r="E213" s="191">
        <v>0.10687593423019431</v>
      </c>
      <c r="F213" s="191">
        <v>9.7992916174734351E-2</v>
      </c>
      <c r="G213" s="191">
        <v>0.10528663841177782</v>
      </c>
      <c r="H213" s="191">
        <v>9.7450559923755065E-2</v>
      </c>
      <c r="I213" s="191">
        <v>9.0725353694138783E-2</v>
      </c>
      <c r="J213" s="172">
        <v>-0.67252062296162818</v>
      </c>
      <c r="K213" s="172">
        <v>-0.74033546582117493</v>
      </c>
      <c r="L213" s="147"/>
      <c r="M213" s="144"/>
      <c r="N213" s="144"/>
      <c r="O213" s="191">
        <v>9.8128708352350533E-2</v>
      </c>
      <c r="P213" s="144"/>
    </row>
    <row r="214" spans="1:16" x14ac:dyDescent="0.25">
      <c r="A214" s="161" t="s">
        <v>255</v>
      </c>
      <c r="B214" s="161"/>
      <c r="C214" s="161"/>
      <c r="D214" s="161"/>
      <c r="E214" s="144"/>
      <c r="F214" s="144"/>
      <c r="G214" s="144"/>
      <c r="H214" s="144"/>
      <c r="I214" s="144"/>
      <c r="J214" s="144"/>
      <c r="K214" s="144"/>
      <c r="L214" s="144"/>
      <c r="M214" s="144"/>
      <c r="N214" s="144"/>
      <c r="O214" s="144"/>
      <c r="P214" s="144"/>
    </row>
    <row r="215" spans="1:16" x14ac:dyDescent="0.25">
      <c r="A215" s="187"/>
      <c r="B215" s="187"/>
      <c r="C215" s="187"/>
      <c r="D215" s="187"/>
      <c r="E215" s="192"/>
      <c r="F215" s="192"/>
      <c r="G215" s="192"/>
      <c r="H215" s="192"/>
      <c r="I215" s="192"/>
      <c r="J215" s="144"/>
      <c r="K215" s="144"/>
      <c r="L215" s="188"/>
      <c r="M215" s="144"/>
      <c r="N215" s="144"/>
      <c r="O215" s="144"/>
      <c r="P215" s="144"/>
    </row>
    <row r="216" spans="1:16" x14ac:dyDescent="0.25">
      <c r="A216" s="187"/>
      <c r="B216" s="187"/>
      <c r="C216" s="187"/>
      <c r="D216" s="187"/>
      <c r="E216" s="167"/>
      <c r="F216" s="144"/>
      <c r="G216" s="144"/>
      <c r="H216" s="144"/>
      <c r="I216" s="144"/>
      <c r="J216" s="144"/>
      <c r="K216" s="144"/>
      <c r="L216" s="188"/>
      <c r="M216" s="144"/>
      <c r="N216" s="144"/>
      <c r="O216" s="144"/>
      <c r="P216" s="144"/>
    </row>
    <row r="217" spans="1:16" x14ac:dyDescent="0.25">
      <c r="A217" s="193" t="s">
        <v>279</v>
      </c>
      <c r="B217" s="193"/>
      <c r="C217" s="193"/>
      <c r="D217" s="193"/>
      <c r="E217" s="181"/>
      <c r="F217" s="144"/>
      <c r="G217" s="144"/>
      <c r="H217" s="144"/>
      <c r="I217" s="144"/>
      <c r="J217" s="144"/>
      <c r="K217" s="144"/>
      <c r="L217" s="188"/>
      <c r="M217" s="144"/>
      <c r="N217" s="144"/>
      <c r="O217" s="144"/>
      <c r="P217" s="144"/>
    </row>
    <row r="218" spans="1:16" x14ac:dyDescent="0.25">
      <c r="A218" s="166" t="s">
        <v>231</v>
      </c>
      <c r="B218" s="166"/>
      <c r="C218" s="166"/>
      <c r="D218" s="166"/>
      <c r="E218" s="194" t="s">
        <v>280</v>
      </c>
      <c r="F218" s="144"/>
      <c r="G218" s="144"/>
      <c r="H218" s="144"/>
      <c r="I218" s="144"/>
      <c r="J218" s="144"/>
      <c r="K218" s="144"/>
      <c r="L218" s="167"/>
      <c r="M218" s="144"/>
      <c r="N218" s="144"/>
      <c r="O218" s="144"/>
      <c r="P218" s="144"/>
    </row>
    <row r="219" spans="1:16" ht="31.5" x14ac:dyDescent="0.25">
      <c r="A219" s="190"/>
      <c r="B219" s="141">
        <v>2019</v>
      </c>
      <c r="C219" s="141">
        <v>2020</v>
      </c>
      <c r="D219" s="141">
        <v>2021</v>
      </c>
      <c r="E219" s="141">
        <v>2022</v>
      </c>
      <c r="F219" s="141">
        <v>2023</v>
      </c>
      <c r="G219" s="141">
        <v>2024</v>
      </c>
      <c r="H219" s="141">
        <v>2025</v>
      </c>
      <c r="I219" s="141">
        <v>2026</v>
      </c>
      <c r="J219" s="142" t="s">
        <v>232</v>
      </c>
      <c r="K219" s="142" t="s">
        <v>233</v>
      </c>
      <c r="L219" s="143" t="s">
        <v>234</v>
      </c>
      <c r="M219" s="144"/>
      <c r="N219" s="144"/>
      <c r="O219" s="145" t="s">
        <v>235</v>
      </c>
      <c r="P219" s="144"/>
    </row>
    <row r="220" spans="1:16" x14ac:dyDescent="0.25">
      <c r="A220" s="146" t="s">
        <v>236</v>
      </c>
      <c r="B220" s="147">
        <v>81692</v>
      </c>
      <c r="C220" s="147">
        <v>88641</v>
      </c>
      <c r="D220" s="147">
        <v>70790</v>
      </c>
      <c r="E220" s="147">
        <v>72069</v>
      </c>
      <c r="F220" s="147">
        <v>82950</v>
      </c>
      <c r="G220" s="147">
        <v>86655</v>
      </c>
      <c r="H220" s="147">
        <v>85141</v>
      </c>
      <c r="I220" s="147">
        <v>92448</v>
      </c>
      <c r="J220" s="148">
        <v>8.5822341762488111E-2</v>
      </c>
      <c r="K220" s="148">
        <v>0.13944832006310548</v>
      </c>
      <c r="L220" s="147"/>
      <c r="M220" s="144"/>
      <c r="N220" s="144"/>
      <c r="O220" s="147">
        <v>81134</v>
      </c>
      <c r="P220" s="144"/>
    </row>
    <row r="221" spans="1:16" x14ac:dyDescent="0.25">
      <c r="A221" s="149" t="s">
        <v>237</v>
      </c>
      <c r="B221" s="150">
        <v>40989</v>
      </c>
      <c r="C221" s="150">
        <v>44315</v>
      </c>
      <c r="D221" s="150">
        <v>35281</v>
      </c>
      <c r="E221" s="150">
        <v>32035</v>
      </c>
      <c r="F221" s="150">
        <v>33839</v>
      </c>
      <c r="G221" s="150">
        <v>31999</v>
      </c>
      <c r="H221" s="150">
        <v>31326</v>
      </c>
      <c r="I221" s="150">
        <v>34277</v>
      </c>
      <c r="J221" s="148">
        <v>9.420289855072464E-2</v>
      </c>
      <c r="K221" s="148">
        <v>-3.9414053742433487E-2</v>
      </c>
      <c r="L221" s="147"/>
      <c r="M221" s="144"/>
      <c r="N221" s="144"/>
      <c r="O221" s="150">
        <v>35683.428571428572</v>
      </c>
      <c r="P221" s="144"/>
    </row>
    <row r="222" spans="1:16" x14ac:dyDescent="0.25">
      <c r="A222" s="146" t="s">
        <v>90</v>
      </c>
      <c r="B222" s="151">
        <v>0.53871934390032328</v>
      </c>
      <c r="C222" s="151">
        <v>0.53200557036183338</v>
      </c>
      <c r="D222" s="151">
        <v>0.52912504874171395</v>
      </c>
      <c r="E222" s="151">
        <v>0.47674678175459484</v>
      </c>
      <c r="F222" s="151">
        <v>0.44496896696823057</v>
      </c>
      <c r="G222" s="151">
        <v>0.40753712524516672</v>
      </c>
      <c r="H222" s="151">
        <v>0.40137867411526534</v>
      </c>
      <c r="I222" s="151">
        <v>0.41401843195516419</v>
      </c>
      <c r="J222" s="172">
        <v>1.2639757839898846</v>
      </c>
      <c r="K222" s="172">
        <v>-6.0974389450927422</v>
      </c>
      <c r="L222" s="147"/>
      <c r="M222" s="144"/>
      <c r="N222" s="144"/>
      <c r="O222" s="151">
        <v>0.47499282140609161</v>
      </c>
      <c r="P222" s="144"/>
    </row>
    <row r="223" spans="1:16" x14ac:dyDescent="0.25">
      <c r="A223" s="149" t="s">
        <v>238</v>
      </c>
      <c r="B223" s="150">
        <v>36446</v>
      </c>
      <c r="C223" s="150">
        <v>39336</v>
      </c>
      <c r="D223" s="150">
        <v>30921</v>
      </c>
      <c r="E223" s="150">
        <v>27729</v>
      </c>
      <c r="F223" s="150">
        <v>29351</v>
      </c>
      <c r="G223" s="150">
        <v>27825</v>
      </c>
      <c r="H223" s="150">
        <v>27315</v>
      </c>
      <c r="I223" s="150">
        <v>30492</v>
      </c>
      <c r="J223" s="148">
        <v>0.11630971993410213</v>
      </c>
      <c r="K223" s="148">
        <v>-2.5027064310282628E-2</v>
      </c>
      <c r="L223" s="147"/>
      <c r="M223" s="144"/>
      <c r="N223" s="144"/>
      <c r="O223" s="150">
        <v>31274.714285714286</v>
      </c>
      <c r="P223" s="144"/>
    </row>
    <row r="224" spans="1:16" x14ac:dyDescent="0.25">
      <c r="A224" s="149" t="s">
        <v>239</v>
      </c>
      <c r="B224" s="153">
        <v>0.44613915683298244</v>
      </c>
      <c r="C224" s="153">
        <v>0.44376755677395335</v>
      </c>
      <c r="D224" s="153">
        <v>0.43679898290719027</v>
      </c>
      <c r="E224" s="153">
        <v>0.38475627523623196</v>
      </c>
      <c r="F224" s="153">
        <v>0.3538396624472574</v>
      </c>
      <c r="G224" s="153">
        <v>0.32110091743119268</v>
      </c>
      <c r="H224" s="153">
        <v>0.32082075615743294</v>
      </c>
      <c r="I224" s="153">
        <v>0.32982866043613707</v>
      </c>
      <c r="J224" s="172">
        <v>0.90079042787041264</v>
      </c>
      <c r="K224" s="172">
        <v>-5.5641232404278593</v>
      </c>
      <c r="L224" s="147"/>
      <c r="M224" s="144"/>
      <c r="N224" s="144"/>
      <c r="O224" s="153">
        <v>0.38546989284041566</v>
      </c>
      <c r="P224" s="144"/>
    </row>
    <row r="225" spans="1:16" x14ac:dyDescent="0.25">
      <c r="A225" s="149" t="s">
        <v>240</v>
      </c>
      <c r="B225" s="153">
        <v>0.88916538583522409</v>
      </c>
      <c r="C225" s="153">
        <v>0.88764526683967049</v>
      </c>
      <c r="D225" s="153">
        <v>0.87642073637368556</v>
      </c>
      <c r="E225" s="153">
        <v>0.86558451693460281</v>
      </c>
      <c r="F225" s="153">
        <v>0.86737196725671561</v>
      </c>
      <c r="G225" s="153">
        <v>0.86955842370074066</v>
      </c>
      <c r="H225" s="153">
        <v>0.87195939475196327</v>
      </c>
      <c r="I225" s="153">
        <v>0.88957610059223391</v>
      </c>
      <c r="J225" s="172">
        <v>1.7616705840270641</v>
      </c>
      <c r="K225" s="172">
        <v>1.3126848438372973</v>
      </c>
      <c r="L225" s="147"/>
      <c r="M225" s="144"/>
      <c r="N225" s="144"/>
      <c r="O225" s="153">
        <v>0.87644925215386094</v>
      </c>
      <c r="P225" s="144"/>
    </row>
    <row r="226" spans="1:16" ht="22.15" customHeight="1" x14ac:dyDescent="0.25">
      <c r="A226" s="154" t="s">
        <v>241</v>
      </c>
      <c r="B226" s="155">
        <v>4.2182048842372345E-2</v>
      </c>
      <c r="C226" s="155">
        <v>3.9693106171725147E-2</v>
      </c>
      <c r="D226" s="155">
        <v>5.1784246478274426E-2</v>
      </c>
      <c r="E226" s="155">
        <v>5.0476041829249259E-2</v>
      </c>
      <c r="F226" s="155">
        <v>5.434557758799019E-2</v>
      </c>
      <c r="G226" s="155">
        <v>4.7813994187318354E-2</v>
      </c>
      <c r="H226" s="155">
        <v>4.6638574985634937E-2</v>
      </c>
      <c r="I226" s="155">
        <v>4.8779064678939228E-2</v>
      </c>
      <c r="J226" s="172">
        <v>0.21404896933042913</v>
      </c>
      <c r="K226" s="172">
        <v>0.16863765964359456</v>
      </c>
      <c r="L226" s="147"/>
      <c r="M226" s="144"/>
      <c r="N226" s="144"/>
      <c r="O226" s="151">
        <v>4.7092688082503283E-2</v>
      </c>
      <c r="P226" s="144"/>
    </row>
    <row r="227" spans="1:16" ht="22.15" customHeight="1" x14ac:dyDescent="0.25">
      <c r="A227" s="154" t="s">
        <v>242</v>
      </c>
      <c r="B227" s="155">
        <v>2.1164863144493954E-2</v>
      </c>
      <c r="C227" s="155">
        <v>1.9844090206563553E-2</v>
      </c>
      <c r="D227" s="155">
        <v>2.5808730046616754E-2</v>
      </c>
      <c r="E227" s="155">
        <v>2.2436831369937144E-2</v>
      </c>
      <c r="F227" s="155">
        <v>2.216998191681736E-2</v>
      </c>
      <c r="G227" s="155">
        <v>1.7656222953089839E-2</v>
      </c>
      <c r="H227" s="155">
        <v>1.7159770263445343E-2</v>
      </c>
      <c r="I227" s="155">
        <v>1.8085842852197994E-2</v>
      </c>
      <c r="J227" s="172">
        <v>9.260725887526508E-2</v>
      </c>
      <c r="K227" s="172">
        <v>-0.262592498161485</v>
      </c>
      <c r="L227" s="147"/>
      <c r="M227" s="144"/>
      <c r="N227" s="144"/>
      <c r="O227" s="151">
        <v>2.0711767833812844E-2</v>
      </c>
      <c r="P227" s="144"/>
    </row>
    <row r="228" spans="1:16" ht="22.15" customHeight="1" x14ac:dyDescent="0.25">
      <c r="A228" s="154" t="s">
        <v>243</v>
      </c>
      <c r="B228" s="155">
        <v>0.10433090143465701</v>
      </c>
      <c r="C228" s="155">
        <v>0.10806511659390124</v>
      </c>
      <c r="D228" s="155">
        <v>0.11710693600791072</v>
      </c>
      <c r="E228" s="155">
        <v>0.11082434888787135</v>
      </c>
      <c r="F228" s="155">
        <v>0.10341169379144062</v>
      </c>
      <c r="G228" s="155">
        <v>9.8840228492297039E-2</v>
      </c>
      <c r="H228" s="155">
        <v>8.7454927708154703E-2</v>
      </c>
      <c r="I228" s="155">
        <v>8.5204655590169612E-2</v>
      </c>
      <c r="J228" s="172">
        <v>-0.22502721179850915</v>
      </c>
      <c r="K228" s="172">
        <v>-1.8628861448662091</v>
      </c>
      <c r="L228" s="147"/>
      <c r="M228" s="144"/>
      <c r="N228" s="144"/>
      <c r="O228" s="151">
        <v>0.1038335170388317</v>
      </c>
      <c r="P228" s="144"/>
    </row>
    <row r="229" spans="1:16" ht="22.15" customHeight="1" x14ac:dyDescent="0.25">
      <c r="A229" s="154" t="s">
        <v>244</v>
      </c>
      <c r="B229" s="155">
        <v>0.29351711305880623</v>
      </c>
      <c r="C229" s="155">
        <v>0.27286470143613001</v>
      </c>
      <c r="D229" s="155">
        <v>0.27385223901681027</v>
      </c>
      <c r="E229" s="155">
        <v>0.33125199461627053</v>
      </c>
      <c r="F229" s="155">
        <v>0.34103676913803493</v>
      </c>
      <c r="G229" s="155">
        <v>0.34407708730021347</v>
      </c>
      <c r="H229" s="155">
        <v>0.35952126472557289</v>
      </c>
      <c r="I229" s="155">
        <v>0.33687045690550366</v>
      </c>
      <c r="J229" s="172">
        <v>-2.265080782006923</v>
      </c>
      <c r="K229" s="172">
        <v>1.9673861502484291</v>
      </c>
      <c r="L229" s="147"/>
      <c r="M229" s="144"/>
      <c r="N229" s="144"/>
      <c r="O229" s="151">
        <v>0.31719659540301937</v>
      </c>
      <c r="P229" s="144"/>
    </row>
    <row r="230" spans="1:16" ht="22.15" customHeight="1" x14ac:dyDescent="0.25">
      <c r="A230" s="154" t="s">
        <v>245</v>
      </c>
      <c r="B230" s="155">
        <v>4.1680947950839736E-2</v>
      </c>
      <c r="C230" s="155">
        <v>6.1359867330016582E-2</v>
      </c>
      <c r="D230" s="155">
        <v>5.4075434383387487E-2</v>
      </c>
      <c r="E230" s="155">
        <v>5.0632033190414739E-2</v>
      </c>
      <c r="F230" s="155">
        <v>6.6606389391199519E-2</v>
      </c>
      <c r="G230" s="155">
        <v>9.7155386302002197E-2</v>
      </c>
      <c r="H230" s="155">
        <v>0.10013976814930527</v>
      </c>
      <c r="I230" s="155">
        <v>8.803868120456905E-2</v>
      </c>
      <c r="J230" s="172">
        <v>-1.2101086944736217</v>
      </c>
      <c r="K230" s="172">
        <v>1.97372116779658</v>
      </c>
      <c r="L230" s="147"/>
      <c r="M230" s="144"/>
      <c r="N230" s="144"/>
      <c r="O230" s="151">
        <v>6.8301469526603251E-2</v>
      </c>
      <c r="P230" s="144"/>
    </row>
    <row r="231" spans="1:16" ht="22.15" customHeight="1" x14ac:dyDescent="0.25">
      <c r="A231" s="154" t="s">
        <v>246</v>
      </c>
      <c r="B231" s="155">
        <v>5.5586838368506093E-2</v>
      </c>
      <c r="C231" s="155">
        <v>4.7179070633228418E-2</v>
      </c>
      <c r="D231" s="155">
        <v>4.4582568159344541E-2</v>
      </c>
      <c r="E231" s="155">
        <v>5.2685620724583389E-2</v>
      </c>
      <c r="F231" s="155">
        <v>6.6751054852320676E-2</v>
      </c>
      <c r="G231" s="155">
        <v>7.8933702613813397E-2</v>
      </c>
      <c r="H231" s="155">
        <v>7.0565297565215346E-2</v>
      </c>
      <c r="I231" s="155">
        <v>9.1889494634821739E-2</v>
      </c>
      <c r="J231" s="172">
        <v>2.1324197069606394</v>
      </c>
      <c r="K231" s="172">
        <v>3.1905834446561752</v>
      </c>
      <c r="L231" s="147"/>
      <c r="M231" s="144"/>
      <c r="N231" s="144"/>
      <c r="O231" s="151">
        <v>5.9983660188259985E-2</v>
      </c>
      <c r="P231" s="144"/>
    </row>
    <row r="232" spans="1:16" x14ac:dyDescent="0.25">
      <c r="A232" s="149" t="s">
        <v>247</v>
      </c>
      <c r="B232" s="150">
        <v>64.22778240219364</v>
      </c>
      <c r="C232" s="150">
        <v>72.985864329147915</v>
      </c>
      <c r="D232" s="150">
        <v>55.599110043791512</v>
      </c>
      <c r="E232" s="150">
        <v>51.469619392526603</v>
      </c>
      <c r="F232" s="150">
        <v>49.012019288728169</v>
      </c>
      <c r="G232" s="150">
        <v>40.740349662454548</v>
      </c>
      <c r="H232" s="150">
        <v>44.883722295956112</v>
      </c>
      <c r="I232" s="150">
        <v>45.069855486327462</v>
      </c>
      <c r="J232" s="177">
        <v>0.18613319037135057</v>
      </c>
      <c r="K232" s="177">
        <v>-9.1244544559549823</v>
      </c>
      <c r="L232" s="147"/>
      <c r="M232" s="144"/>
      <c r="N232" s="144"/>
      <c r="O232" s="150">
        <v>54.194309942282445</v>
      </c>
      <c r="P232" s="144"/>
    </row>
    <row r="233" spans="1:16" x14ac:dyDescent="0.25">
      <c r="A233" s="149" t="s">
        <v>248</v>
      </c>
      <c r="B233" s="150">
        <v>88.376784015223564</v>
      </c>
      <c r="C233" s="150">
        <v>103.08444093422092</v>
      </c>
      <c r="D233" s="150">
        <v>78.35444006689147</v>
      </c>
      <c r="E233" s="150">
        <v>77.118495395661029</v>
      </c>
      <c r="F233" s="150">
        <v>79.564348828275115</v>
      </c>
      <c r="G233" s="150">
        <v>70.45182661958188</v>
      </c>
      <c r="H233" s="150">
        <v>79.595990550979934</v>
      </c>
      <c r="I233" s="150">
        <v>79.347054876447785</v>
      </c>
      <c r="J233" s="177">
        <v>-0.24893567453214871</v>
      </c>
      <c r="K233" s="177">
        <v>-4.1881875730285429</v>
      </c>
      <c r="L233" s="147"/>
      <c r="M233" s="144"/>
      <c r="N233" s="144"/>
      <c r="O233" s="150">
        <v>83.535242449476328</v>
      </c>
      <c r="P233" s="144"/>
    </row>
    <row r="234" spans="1:16" x14ac:dyDescent="0.25">
      <c r="A234" s="146" t="s">
        <v>249</v>
      </c>
      <c r="B234" s="147">
        <v>22324</v>
      </c>
      <c r="C234" s="147">
        <v>16983</v>
      </c>
      <c r="D234" s="147">
        <v>19184</v>
      </c>
      <c r="E234" s="147">
        <v>17322</v>
      </c>
      <c r="F234" s="147">
        <v>15445</v>
      </c>
      <c r="G234" s="147">
        <v>14996</v>
      </c>
      <c r="H234" s="147">
        <v>16937</v>
      </c>
      <c r="I234" s="147">
        <v>16408</v>
      </c>
      <c r="J234" s="148">
        <v>-3.1233394343744465E-2</v>
      </c>
      <c r="K234" s="148">
        <v>-6.7659163412911685E-2</v>
      </c>
      <c r="L234" s="147"/>
      <c r="M234" s="144"/>
      <c r="N234" s="144"/>
      <c r="O234" s="147">
        <v>17598.714285714286</v>
      </c>
      <c r="P234" s="144"/>
    </row>
    <row r="235" spans="1:16" x14ac:dyDescent="0.25">
      <c r="A235" s="146" t="s">
        <v>250</v>
      </c>
      <c r="B235" s="150">
        <v>3712</v>
      </c>
      <c r="C235" s="150">
        <v>2876</v>
      </c>
      <c r="D235" s="150">
        <v>3154</v>
      </c>
      <c r="E235" s="150">
        <v>2931</v>
      </c>
      <c r="F235" s="150">
        <v>2336</v>
      </c>
      <c r="G235" s="150">
        <v>2499</v>
      </c>
      <c r="H235" s="150">
        <v>2873</v>
      </c>
      <c r="I235" s="150">
        <v>3358</v>
      </c>
      <c r="J235" s="148">
        <v>0.16881308736512357</v>
      </c>
      <c r="K235" s="148">
        <v>0.15332908100682013</v>
      </c>
      <c r="L235" s="147"/>
      <c r="M235" s="144"/>
      <c r="N235" s="144"/>
      <c r="O235" s="150">
        <v>2911.5714285714284</v>
      </c>
      <c r="P235" s="144"/>
    </row>
    <row r="236" spans="1:16" x14ac:dyDescent="0.25">
      <c r="A236" s="149" t="s">
        <v>251</v>
      </c>
      <c r="B236" s="147">
        <v>0</v>
      </c>
      <c r="C236" s="147">
        <v>57225</v>
      </c>
      <c r="D236" s="147">
        <v>44353</v>
      </c>
      <c r="E236" s="147">
        <v>38574</v>
      </c>
      <c r="F236" s="147">
        <v>35656</v>
      </c>
      <c r="G236" s="147">
        <v>33969</v>
      </c>
      <c r="H236" s="147">
        <v>33799</v>
      </c>
      <c r="I236" s="147">
        <v>38119</v>
      </c>
      <c r="J236" s="148">
        <v>0.1278144323796562</v>
      </c>
      <c r="K236" s="157">
        <v>-6.1015863631884916E-2</v>
      </c>
      <c r="L236" s="147"/>
      <c r="M236" s="144"/>
      <c r="N236" s="144"/>
      <c r="O236" s="158">
        <v>40596</v>
      </c>
      <c r="P236" s="144"/>
    </row>
    <row r="237" spans="1:16" x14ac:dyDescent="0.25">
      <c r="A237" s="159" t="s">
        <v>252</v>
      </c>
      <c r="B237" s="150">
        <v>16137</v>
      </c>
      <c r="C237" s="150">
        <v>14829</v>
      </c>
      <c r="D237" s="150">
        <v>14987</v>
      </c>
      <c r="E237" s="150">
        <v>12305</v>
      </c>
      <c r="F237" s="150">
        <v>12073</v>
      </c>
      <c r="G237" s="150">
        <v>11874</v>
      </c>
      <c r="H237" s="150">
        <v>11144</v>
      </c>
      <c r="I237" s="150">
        <v>11711</v>
      </c>
      <c r="J237" s="148">
        <v>5.0879396984924621E-2</v>
      </c>
      <c r="K237" s="148">
        <v>-0.12182240838145031</v>
      </c>
      <c r="L237" s="147"/>
      <c r="M237" s="144"/>
      <c r="N237" s="144"/>
      <c r="O237" s="150">
        <v>13335.571428571429</v>
      </c>
      <c r="P237" s="144"/>
    </row>
    <row r="238" spans="1:16" x14ac:dyDescent="0.25">
      <c r="A238" s="159" t="s">
        <v>253</v>
      </c>
      <c r="B238" s="150">
        <v>907</v>
      </c>
      <c r="C238" s="150">
        <v>922</v>
      </c>
      <c r="D238" s="150">
        <v>1125</v>
      </c>
      <c r="E238" s="150">
        <v>961</v>
      </c>
      <c r="F238" s="150">
        <v>769</v>
      </c>
      <c r="G238" s="150">
        <v>746</v>
      </c>
      <c r="H238" s="150">
        <v>686</v>
      </c>
      <c r="I238" s="150">
        <v>851</v>
      </c>
      <c r="J238" s="148">
        <v>0.24052478134110788</v>
      </c>
      <c r="K238" s="148">
        <v>-2.5997383911052923E-2</v>
      </c>
      <c r="L238" s="147"/>
      <c r="M238" s="144"/>
      <c r="N238" s="144"/>
      <c r="O238" s="150">
        <v>873.71428571428567</v>
      </c>
      <c r="P238" s="144"/>
    </row>
    <row r="239" spans="1:16" x14ac:dyDescent="0.25">
      <c r="A239" s="159" t="s">
        <v>254</v>
      </c>
      <c r="B239" s="191">
        <v>5.3215207697723539E-2</v>
      </c>
      <c r="C239" s="191">
        <v>5.8535965970414577E-2</v>
      </c>
      <c r="D239" s="191">
        <v>6.9823733862959286E-2</v>
      </c>
      <c r="E239" s="191">
        <v>7.2440826172169459E-2</v>
      </c>
      <c r="F239" s="191">
        <v>5.9881638374085035E-2</v>
      </c>
      <c r="G239" s="191">
        <v>5.9112519809825674E-2</v>
      </c>
      <c r="H239" s="191">
        <v>5.7988165680473373E-2</v>
      </c>
      <c r="I239" s="191">
        <v>6.7743989810539723E-2</v>
      </c>
      <c r="J239" s="172">
        <v>0.97558241300663495</v>
      </c>
      <c r="K239" s="172">
        <v>0.62550238426113125</v>
      </c>
      <c r="L239" s="147"/>
      <c r="M239" s="144"/>
      <c r="N239" s="144"/>
      <c r="O239" s="191">
        <v>6.1488965967928411E-2</v>
      </c>
      <c r="P239" s="144"/>
    </row>
    <row r="240" spans="1:16" x14ac:dyDescent="0.25">
      <c r="A240" s="161" t="s">
        <v>255</v>
      </c>
      <c r="B240" s="161"/>
      <c r="C240" s="161"/>
      <c r="D240" s="161"/>
      <c r="E240" s="144"/>
      <c r="F240" s="144"/>
      <c r="G240" s="144"/>
      <c r="H240" s="144"/>
      <c r="I240" s="144"/>
      <c r="J240" s="144"/>
      <c r="K240" s="144"/>
      <c r="L240" s="144"/>
      <c r="M240" s="144"/>
      <c r="N240" s="144"/>
      <c r="O240" s="144"/>
      <c r="P240" s="144"/>
    </row>
    <row r="241" spans="1:16" x14ac:dyDescent="0.25">
      <c r="A241" s="161"/>
      <c r="B241" s="161"/>
      <c r="C241" s="161"/>
      <c r="D241" s="161"/>
      <c r="E241" s="144"/>
      <c r="F241" s="144"/>
      <c r="G241" s="144"/>
      <c r="H241" s="144"/>
      <c r="I241" s="144"/>
      <c r="J241" s="144"/>
      <c r="K241" s="144"/>
      <c r="L241" s="144"/>
      <c r="M241" s="144"/>
      <c r="N241" s="144"/>
      <c r="O241" s="144"/>
      <c r="P241" s="144"/>
    </row>
    <row r="242" spans="1:16" x14ac:dyDescent="0.25">
      <c r="A242" s="144"/>
      <c r="B242" s="144"/>
      <c r="C242" s="144"/>
      <c r="D242" s="144"/>
      <c r="E242" s="144"/>
      <c r="F242" s="144"/>
      <c r="G242" s="144"/>
      <c r="H242" s="144"/>
      <c r="I242" s="144"/>
      <c r="J242" s="144"/>
      <c r="K242" s="144"/>
      <c r="L242" s="144"/>
      <c r="M242" s="144"/>
      <c r="N242" s="144"/>
      <c r="O242" s="144"/>
      <c r="P242" s="144"/>
    </row>
    <row r="243" spans="1:16" x14ac:dyDescent="0.25">
      <c r="A243" s="189" t="s">
        <v>281</v>
      </c>
      <c r="B243" s="189"/>
      <c r="C243" s="189"/>
      <c r="D243" s="189"/>
      <c r="E243" s="181"/>
      <c r="F243" s="144"/>
      <c r="G243" s="144"/>
      <c r="H243" s="144"/>
      <c r="I243" s="144"/>
      <c r="J243" s="144"/>
      <c r="K243" s="144"/>
      <c r="L243" s="188"/>
      <c r="M243" s="144"/>
      <c r="N243" s="144"/>
      <c r="O243" s="144"/>
      <c r="P243" s="144"/>
    </row>
    <row r="244" spans="1:16" x14ac:dyDescent="0.25">
      <c r="A244" s="166" t="s">
        <v>231</v>
      </c>
      <c r="B244" s="166"/>
      <c r="C244" s="166"/>
      <c r="D244" s="166"/>
      <c r="E244" s="162"/>
      <c r="F244" s="144"/>
      <c r="G244" s="144"/>
      <c r="H244" s="144"/>
      <c r="I244" s="144"/>
      <c r="J244" s="144"/>
      <c r="K244" s="144"/>
      <c r="L244" s="167"/>
      <c r="M244" s="144"/>
      <c r="N244" s="144"/>
      <c r="O244" s="144"/>
      <c r="P244" s="144"/>
    </row>
    <row r="245" spans="1:16" ht="31.5" x14ac:dyDescent="0.25">
      <c r="A245" s="190"/>
      <c r="B245" s="141">
        <v>2019</v>
      </c>
      <c r="C245" s="141">
        <v>2020</v>
      </c>
      <c r="D245" s="141">
        <v>2021</v>
      </c>
      <c r="E245" s="141">
        <v>2022</v>
      </c>
      <c r="F245" s="141">
        <v>2023</v>
      </c>
      <c r="G245" s="141">
        <v>2024</v>
      </c>
      <c r="H245" s="141">
        <v>2025</v>
      </c>
      <c r="I245" s="141">
        <v>2026</v>
      </c>
      <c r="J245" s="142" t="s">
        <v>232</v>
      </c>
      <c r="K245" s="142" t="s">
        <v>233</v>
      </c>
      <c r="L245" s="143" t="s">
        <v>234</v>
      </c>
      <c r="M245" s="144"/>
      <c r="N245" s="144"/>
      <c r="O245" s="145" t="s">
        <v>235</v>
      </c>
      <c r="P245" s="144"/>
    </row>
    <row r="246" spans="1:16" x14ac:dyDescent="0.25">
      <c r="A246" s="146" t="s">
        <v>236</v>
      </c>
      <c r="B246" s="147">
        <v>1195</v>
      </c>
      <c r="C246" s="147">
        <v>1342</v>
      </c>
      <c r="D246" s="147">
        <v>1044</v>
      </c>
      <c r="E246" s="147">
        <v>812</v>
      </c>
      <c r="F246" s="147">
        <v>923</v>
      </c>
      <c r="G246" s="147">
        <v>872</v>
      </c>
      <c r="H246" s="147">
        <v>1126</v>
      </c>
      <c r="I246" s="147">
        <v>1081</v>
      </c>
      <c r="J246" s="148">
        <v>-3.9964476021314387E-2</v>
      </c>
      <c r="K246" s="148">
        <v>3.4591194968553424E-2</v>
      </c>
      <c r="L246" s="147"/>
      <c r="M246" s="144"/>
      <c r="N246" s="144"/>
      <c r="O246" s="147">
        <v>1044.8571428571429</v>
      </c>
      <c r="P246" s="144"/>
    </row>
    <row r="247" spans="1:16" x14ac:dyDescent="0.25">
      <c r="A247" s="149" t="s">
        <v>237</v>
      </c>
      <c r="B247" s="150">
        <v>304</v>
      </c>
      <c r="C247" s="150">
        <v>346</v>
      </c>
      <c r="D247" s="150">
        <v>217</v>
      </c>
      <c r="E247" s="150">
        <v>177</v>
      </c>
      <c r="F247" s="150">
        <v>164</v>
      </c>
      <c r="G247" s="150">
        <v>203</v>
      </c>
      <c r="H247" s="150">
        <v>252</v>
      </c>
      <c r="I247" s="150">
        <v>157</v>
      </c>
      <c r="J247" s="148">
        <v>-0.37698412698412698</v>
      </c>
      <c r="K247" s="148">
        <v>-0.33914612146722795</v>
      </c>
      <c r="L247" s="147"/>
      <c r="M247" s="144"/>
      <c r="N247" s="144"/>
      <c r="O247" s="150">
        <v>237.57142857142858</v>
      </c>
      <c r="P247" s="144"/>
    </row>
    <row r="248" spans="1:16" x14ac:dyDescent="0.25">
      <c r="A248" s="146" t="s">
        <v>90</v>
      </c>
      <c r="B248" s="151">
        <v>0.28760643330179753</v>
      </c>
      <c r="C248" s="151">
        <v>0.28061638280616386</v>
      </c>
      <c r="D248" s="151">
        <v>0.22627737226277372</v>
      </c>
      <c r="E248" s="151">
        <v>0.23381770145310435</v>
      </c>
      <c r="F248" s="151">
        <v>0.20398009950248755</v>
      </c>
      <c r="G248" s="151">
        <v>0.25343320848938827</v>
      </c>
      <c r="H248" s="151">
        <v>0.24778761061946902</v>
      </c>
      <c r="I248" s="151">
        <v>0.16561181434599156</v>
      </c>
      <c r="J248" s="172">
        <v>-8.2175796273477459</v>
      </c>
      <c r="K248" s="172">
        <v>-8.5293436106633678</v>
      </c>
      <c r="L248" s="147"/>
      <c r="M248" s="144"/>
      <c r="N248" s="144"/>
      <c r="O248" s="151">
        <v>0.25090525045262524</v>
      </c>
      <c r="P248" s="144"/>
    </row>
    <row r="249" spans="1:16" x14ac:dyDescent="0.25">
      <c r="A249" s="149" t="s">
        <v>238</v>
      </c>
      <c r="B249" s="150">
        <v>189</v>
      </c>
      <c r="C249" s="150">
        <v>211</v>
      </c>
      <c r="D249" s="150">
        <v>126</v>
      </c>
      <c r="E249" s="150">
        <v>98</v>
      </c>
      <c r="F249" s="150">
        <v>94</v>
      </c>
      <c r="G249" s="150">
        <v>117</v>
      </c>
      <c r="H249" s="150">
        <v>135</v>
      </c>
      <c r="I249" s="150">
        <v>88</v>
      </c>
      <c r="J249" s="148">
        <v>-0.34814814814814815</v>
      </c>
      <c r="K249" s="148">
        <v>-0.36494845360824746</v>
      </c>
      <c r="L249" s="147"/>
      <c r="M249" s="144"/>
      <c r="N249" s="144"/>
      <c r="O249" s="150">
        <v>138.57142857142858</v>
      </c>
      <c r="P249" s="144"/>
    </row>
    <row r="250" spans="1:16" x14ac:dyDescent="0.25">
      <c r="A250" s="149" t="s">
        <v>239</v>
      </c>
      <c r="B250" s="153">
        <v>0.15815899581589959</v>
      </c>
      <c r="C250" s="153">
        <v>0.15722801788375559</v>
      </c>
      <c r="D250" s="153">
        <v>0.1206896551724138</v>
      </c>
      <c r="E250" s="153">
        <v>0.1206896551724138</v>
      </c>
      <c r="F250" s="153">
        <v>0.10184182015167931</v>
      </c>
      <c r="G250" s="153">
        <v>0.13417431192660551</v>
      </c>
      <c r="H250" s="153">
        <v>0.11989342806394317</v>
      </c>
      <c r="I250" s="153">
        <v>8.1406105457909342E-2</v>
      </c>
      <c r="J250" s="172">
        <v>-3.8487322606033825</v>
      </c>
      <c r="K250" s="172">
        <v>-5.121626260334307</v>
      </c>
      <c r="L250" s="147"/>
      <c r="M250" s="144"/>
      <c r="N250" s="144"/>
      <c r="O250" s="153">
        <v>0.13262236806125241</v>
      </c>
      <c r="P250" s="144"/>
    </row>
    <row r="251" spans="1:16" x14ac:dyDescent="0.25">
      <c r="A251" s="149" t="s">
        <v>240</v>
      </c>
      <c r="B251" s="153">
        <v>0.62171052631578949</v>
      </c>
      <c r="C251" s="153">
        <v>0.60982658959537572</v>
      </c>
      <c r="D251" s="153">
        <v>0.58064516129032262</v>
      </c>
      <c r="E251" s="153">
        <v>0.5536723163841808</v>
      </c>
      <c r="F251" s="153">
        <v>0.57317073170731703</v>
      </c>
      <c r="G251" s="153">
        <v>0.57635467980295563</v>
      </c>
      <c r="H251" s="153">
        <v>0.5357142857142857</v>
      </c>
      <c r="I251" s="153">
        <v>0.56050955414012738</v>
      </c>
      <c r="J251" s="172">
        <v>2.4795268425841677</v>
      </c>
      <c r="K251" s="172">
        <v>-2.2773668950672454</v>
      </c>
      <c r="L251" s="147"/>
      <c r="M251" s="144"/>
      <c r="N251" s="144"/>
      <c r="O251" s="153">
        <v>0.58328322309079983</v>
      </c>
      <c r="P251" s="144"/>
    </row>
    <row r="252" spans="1:16" ht="22.15" customHeight="1" x14ac:dyDescent="0.25">
      <c r="A252" s="154" t="s">
        <v>241</v>
      </c>
      <c r="B252" s="155">
        <v>0.21710526315789475</v>
      </c>
      <c r="C252" s="155">
        <v>0.18497109826589594</v>
      </c>
      <c r="D252" s="155">
        <v>0.24423963133640553</v>
      </c>
      <c r="E252" s="155">
        <v>0.25988700564971751</v>
      </c>
      <c r="F252" s="155">
        <v>0.27439024390243905</v>
      </c>
      <c r="G252" s="155">
        <v>0.23645320197044334</v>
      </c>
      <c r="H252" s="155">
        <v>0.23809523809523808</v>
      </c>
      <c r="I252" s="155">
        <v>0.24203821656050956</v>
      </c>
      <c r="J252" s="172">
        <v>0.39429784652714739</v>
      </c>
      <c r="K252" s="172">
        <v>1.2332864786606974</v>
      </c>
      <c r="L252" s="147"/>
      <c r="M252" s="144"/>
      <c r="N252" s="144"/>
      <c r="O252" s="151">
        <v>0.22970535177390258</v>
      </c>
      <c r="P252" s="144"/>
    </row>
    <row r="253" spans="1:16" ht="22.15" customHeight="1" x14ac:dyDescent="0.25">
      <c r="A253" s="154" t="s">
        <v>242</v>
      </c>
      <c r="B253" s="155">
        <v>5.5230125523012555E-2</v>
      </c>
      <c r="C253" s="155">
        <v>4.7690014903129657E-2</v>
      </c>
      <c r="D253" s="155">
        <v>5.0766283524904213E-2</v>
      </c>
      <c r="E253" s="155">
        <v>5.6650246305418719E-2</v>
      </c>
      <c r="F253" s="155">
        <v>4.8754062838569881E-2</v>
      </c>
      <c r="G253" s="155">
        <v>5.5045871559633031E-2</v>
      </c>
      <c r="H253" s="155">
        <v>5.328596802841918E-2</v>
      </c>
      <c r="I253" s="155">
        <v>3.515263644773358E-2</v>
      </c>
      <c r="J253" s="172">
        <v>-1.8133331580685599</v>
      </c>
      <c r="K253" s="172">
        <v>-1.7075966232058599</v>
      </c>
      <c r="L253" s="147"/>
      <c r="M253" s="144"/>
      <c r="N253" s="144"/>
      <c r="O253" s="151">
        <v>5.222860267979218E-2</v>
      </c>
      <c r="P253" s="144"/>
    </row>
    <row r="254" spans="1:16" ht="22.15" customHeight="1" x14ac:dyDescent="0.25">
      <c r="A254" s="154" t="s">
        <v>243</v>
      </c>
      <c r="B254" s="155">
        <v>0.63933054393305444</v>
      </c>
      <c r="C254" s="155">
        <v>0.65946348733233984</v>
      </c>
      <c r="D254" s="155">
        <v>0.71455938697318011</v>
      </c>
      <c r="E254" s="155">
        <v>0.73029556650246308</v>
      </c>
      <c r="F254" s="155">
        <v>0.68905742145178761</v>
      </c>
      <c r="G254" s="155">
        <v>0.67087155963302747</v>
      </c>
      <c r="H254" s="155">
        <v>0.67673179396092364</v>
      </c>
      <c r="I254" s="155">
        <v>0.72525439407955594</v>
      </c>
      <c r="J254" s="172">
        <v>4.8522600118632297</v>
      </c>
      <c r="K254" s="172">
        <v>4.5598938788333658</v>
      </c>
      <c r="L254" s="147"/>
      <c r="M254" s="144"/>
      <c r="N254" s="144"/>
      <c r="O254" s="151">
        <v>0.67965545529122229</v>
      </c>
      <c r="P254" s="144"/>
    </row>
    <row r="255" spans="1:16" ht="22.15" customHeight="1" x14ac:dyDescent="0.25">
      <c r="A255" s="154" t="s">
        <v>244</v>
      </c>
      <c r="B255" s="155">
        <v>0</v>
      </c>
      <c r="C255" s="155">
        <v>0</v>
      </c>
      <c r="D255" s="155">
        <v>0</v>
      </c>
      <c r="E255" s="155">
        <v>0</v>
      </c>
      <c r="F255" s="155">
        <v>2.1668472372697724E-3</v>
      </c>
      <c r="G255" s="155">
        <v>0</v>
      </c>
      <c r="H255" s="155">
        <v>0</v>
      </c>
      <c r="I255" s="155">
        <v>9.2506938020351531E-4</v>
      </c>
      <c r="J255" s="172">
        <v>9.2506938020351537E-2</v>
      </c>
      <c r="K255" s="172">
        <v>6.5162119863392265E-2</v>
      </c>
      <c r="L255" s="147"/>
      <c r="M255" s="144"/>
      <c r="N255" s="144"/>
      <c r="O255" s="151">
        <v>2.7344818156959256E-4</v>
      </c>
      <c r="P255" s="144"/>
    </row>
    <row r="256" spans="1:16" ht="22.15" customHeight="1" x14ac:dyDescent="0.25">
      <c r="A256" s="154" t="s">
        <v>245</v>
      </c>
      <c r="B256" s="155">
        <v>0</v>
      </c>
      <c r="C256" s="155">
        <v>7.4515648286140089E-4</v>
      </c>
      <c r="D256" s="155">
        <v>9.5785440613026815E-4</v>
      </c>
      <c r="E256" s="155">
        <v>0</v>
      </c>
      <c r="F256" s="155">
        <v>1.0834236186348862E-3</v>
      </c>
      <c r="G256" s="155">
        <v>0</v>
      </c>
      <c r="H256" s="155">
        <v>1.7761989342806395E-3</v>
      </c>
      <c r="I256" s="155">
        <v>1.8501387604070306E-3</v>
      </c>
      <c r="J256" s="172">
        <v>7.3939826126391116E-3</v>
      </c>
      <c r="K256" s="172">
        <v>0.11665183064830491</v>
      </c>
      <c r="L256" s="147"/>
      <c r="M256" s="144"/>
      <c r="N256" s="144"/>
      <c r="O256" s="151">
        <v>6.8362045392398143E-4</v>
      </c>
      <c r="P256" s="144"/>
    </row>
    <row r="257" spans="1:16" ht="22.15" customHeight="1" x14ac:dyDescent="0.25">
      <c r="A257" s="154" t="s">
        <v>246</v>
      </c>
      <c r="B257" s="155">
        <v>9.0376569037656909E-2</v>
      </c>
      <c r="C257" s="155">
        <v>6.7064083457526083E-2</v>
      </c>
      <c r="D257" s="155">
        <v>6.0344827586206899E-2</v>
      </c>
      <c r="E257" s="155">
        <v>5.5418719211822662E-2</v>
      </c>
      <c r="F257" s="155">
        <v>7.5839653304442034E-2</v>
      </c>
      <c r="G257" s="155">
        <v>6.5366972477064217E-2</v>
      </c>
      <c r="H257" s="155">
        <v>7.8152753108348141E-2</v>
      </c>
      <c r="I257" s="155">
        <v>9.8982423681776135E-2</v>
      </c>
      <c r="J257" s="172">
        <v>2.0829670573427994</v>
      </c>
      <c r="K257" s="172">
        <v>2.7749172382897274</v>
      </c>
      <c r="L257" s="147"/>
      <c r="M257" s="144"/>
      <c r="N257" s="144"/>
      <c r="O257" s="151">
        <v>7.1233251298878864E-2</v>
      </c>
      <c r="P257" s="144"/>
    </row>
    <row r="258" spans="1:16" x14ac:dyDescent="0.25">
      <c r="A258" s="149" t="s">
        <v>247</v>
      </c>
      <c r="B258" s="150">
        <v>210.08870292887039</v>
      </c>
      <c r="C258" s="150">
        <v>232.27943368107282</v>
      </c>
      <c r="D258" s="150">
        <v>162.34195402298843</v>
      </c>
      <c r="E258" s="150">
        <v>163.39655172413785</v>
      </c>
      <c r="F258" s="150">
        <v>163.72697724810362</v>
      </c>
      <c r="G258" s="150">
        <v>170.53211009174339</v>
      </c>
      <c r="H258" s="150">
        <v>184.31793960923625</v>
      </c>
      <c r="I258" s="150">
        <v>234.75485661424611</v>
      </c>
      <c r="J258" s="177">
        <v>50.43691700500986</v>
      </c>
      <c r="K258" s="177">
        <v>47.127839933907097</v>
      </c>
      <c r="L258" s="147"/>
      <c r="M258" s="144"/>
      <c r="N258" s="144"/>
      <c r="O258" s="150">
        <v>187.62701668033901</v>
      </c>
      <c r="P258" s="144"/>
    </row>
    <row r="259" spans="1:16" x14ac:dyDescent="0.25">
      <c r="A259" s="149" t="s">
        <v>248</v>
      </c>
      <c r="B259" s="150">
        <v>220.50986842105286</v>
      </c>
      <c r="C259" s="150">
        <v>260.85260115606934</v>
      </c>
      <c r="D259" s="150">
        <v>186.2903225806453</v>
      </c>
      <c r="E259" s="150">
        <v>197.71751412429344</v>
      </c>
      <c r="F259" s="150">
        <v>188.24390243902454</v>
      </c>
      <c r="G259" s="150">
        <v>194.5221674876851</v>
      </c>
      <c r="H259" s="150">
        <v>191.9285714285713</v>
      </c>
      <c r="I259" s="150">
        <v>268.08280254777054</v>
      </c>
      <c r="J259" s="177">
        <v>76.154231119199238</v>
      </c>
      <c r="K259" s="177">
        <v>56.755682884511259</v>
      </c>
      <c r="L259" s="147"/>
      <c r="M259" s="144"/>
      <c r="N259" s="144"/>
      <c r="O259" s="150">
        <v>211.32711966325928</v>
      </c>
      <c r="P259" s="144"/>
    </row>
    <row r="260" spans="1:16" x14ac:dyDescent="0.25">
      <c r="A260" s="146" t="s">
        <v>249</v>
      </c>
      <c r="B260" s="147">
        <v>1639</v>
      </c>
      <c r="C260" s="147">
        <v>1291</v>
      </c>
      <c r="D260" s="147">
        <v>1020</v>
      </c>
      <c r="E260" s="147">
        <v>1036</v>
      </c>
      <c r="F260" s="147">
        <v>1091</v>
      </c>
      <c r="G260" s="147">
        <v>1277</v>
      </c>
      <c r="H260" s="147">
        <v>1682</v>
      </c>
      <c r="I260" s="147">
        <v>1838</v>
      </c>
      <c r="J260" s="148">
        <v>9.2746730083234238E-2</v>
      </c>
      <c r="K260" s="148">
        <v>0.42386011509517479</v>
      </c>
      <c r="L260" s="147"/>
      <c r="M260" s="144"/>
      <c r="N260" s="144"/>
      <c r="O260" s="147">
        <v>1290.8571428571429</v>
      </c>
      <c r="P260" s="144"/>
    </row>
    <row r="261" spans="1:16" x14ac:dyDescent="0.25">
      <c r="A261" s="146" t="s">
        <v>250</v>
      </c>
      <c r="B261" s="150">
        <v>532</v>
      </c>
      <c r="C261" s="150">
        <v>339</v>
      </c>
      <c r="D261" s="150">
        <v>206</v>
      </c>
      <c r="E261" s="150">
        <v>219</v>
      </c>
      <c r="F261" s="150">
        <v>204</v>
      </c>
      <c r="G261" s="150">
        <v>286</v>
      </c>
      <c r="H261" s="150">
        <v>487</v>
      </c>
      <c r="I261" s="150">
        <v>586</v>
      </c>
      <c r="J261" s="148">
        <v>0.20328542094455851</v>
      </c>
      <c r="K261" s="148">
        <v>0.80466344038715354</v>
      </c>
      <c r="L261" s="147"/>
      <c r="M261" s="144"/>
      <c r="N261" s="144"/>
      <c r="O261" s="150">
        <v>324.71428571428572</v>
      </c>
      <c r="P261" s="144"/>
    </row>
    <row r="262" spans="1:16" x14ac:dyDescent="0.25">
      <c r="A262" s="149" t="s">
        <v>251</v>
      </c>
      <c r="B262" s="147">
        <v>0</v>
      </c>
      <c r="C262" s="147">
        <v>828</v>
      </c>
      <c r="D262" s="147">
        <v>857</v>
      </c>
      <c r="E262" s="147">
        <v>661</v>
      </c>
      <c r="F262" s="147">
        <v>530</v>
      </c>
      <c r="G262" s="147">
        <v>582</v>
      </c>
      <c r="H262" s="147">
        <v>648</v>
      </c>
      <c r="I262" s="147">
        <v>515</v>
      </c>
      <c r="J262" s="148">
        <v>-0.20524691358024691</v>
      </c>
      <c r="K262" s="157">
        <v>-0.2474427666829031</v>
      </c>
      <c r="L262" s="147"/>
      <c r="M262" s="144"/>
      <c r="N262" s="144"/>
      <c r="O262" s="158">
        <v>684.33333333333337</v>
      </c>
      <c r="P262" s="167"/>
    </row>
    <row r="263" spans="1:16" x14ac:dyDescent="0.25">
      <c r="A263" s="159" t="s">
        <v>252</v>
      </c>
      <c r="B263" s="150">
        <v>171</v>
      </c>
      <c r="C263" s="150">
        <v>160</v>
      </c>
      <c r="D263" s="150">
        <v>196</v>
      </c>
      <c r="E263" s="150">
        <v>117</v>
      </c>
      <c r="F263" s="150">
        <v>131</v>
      </c>
      <c r="G263" s="150">
        <v>112</v>
      </c>
      <c r="H263" s="150">
        <v>123</v>
      </c>
      <c r="I263" s="150">
        <v>145</v>
      </c>
      <c r="J263" s="148">
        <v>0.17886178861788618</v>
      </c>
      <c r="K263" s="148">
        <v>4.9504950495050069E-3</v>
      </c>
      <c r="L263" s="147"/>
      <c r="M263" s="144"/>
      <c r="N263" s="144"/>
      <c r="O263" s="150">
        <v>144.28571428571428</v>
      </c>
      <c r="P263" s="144"/>
    </row>
    <row r="264" spans="1:16" x14ac:dyDescent="0.25">
      <c r="A264" s="159" t="s">
        <v>253</v>
      </c>
      <c r="B264" s="150">
        <v>19</v>
      </c>
      <c r="C264" s="150">
        <v>32</v>
      </c>
      <c r="D264" s="150">
        <v>49</v>
      </c>
      <c r="E264" s="150">
        <v>29</v>
      </c>
      <c r="F264" s="150">
        <v>36</v>
      </c>
      <c r="G264" s="150">
        <v>15</v>
      </c>
      <c r="H264" s="150">
        <v>25</v>
      </c>
      <c r="I264" s="150">
        <v>26</v>
      </c>
      <c r="J264" s="148">
        <v>0.04</v>
      </c>
      <c r="K264" s="148">
        <v>-0.11219512195121949</v>
      </c>
      <c r="L264" s="147"/>
      <c r="M264" s="144"/>
      <c r="N264" s="144"/>
      <c r="O264" s="150">
        <v>29.285714285714285</v>
      </c>
      <c r="P264" s="144"/>
    </row>
    <row r="265" spans="1:16" x14ac:dyDescent="0.25">
      <c r="A265" s="159" t="s">
        <v>254</v>
      </c>
      <c r="B265" s="191">
        <v>0.1</v>
      </c>
      <c r="C265" s="191">
        <v>0.16666666666666666</v>
      </c>
      <c r="D265" s="191">
        <v>0.2</v>
      </c>
      <c r="E265" s="191">
        <v>0.19863013698630136</v>
      </c>
      <c r="F265" s="191">
        <v>0.21556886227544911</v>
      </c>
      <c r="G265" s="191">
        <v>0.11811023622047244</v>
      </c>
      <c r="H265" s="191">
        <v>0.16891891891891891</v>
      </c>
      <c r="I265" s="191">
        <v>0.15204678362573099</v>
      </c>
      <c r="J265" s="172">
        <v>-1.6872135293187929</v>
      </c>
      <c r="K265" s="172">
        <v>-1.667749620965997</v>
      </c>
      <c r="L265" s="147"/>
      <c r="M265" s="144"/>
      <c r="N265" s="144"/>
      <c r="O265" s="191">
        <v>0.16872427983539096</v>
      </c>
      <c r="P265" s="144"/>
    </row>
    <row r="266" spans="1:16" x14ac:dyDescent="0.25">
      <c r="A266" s="161" t="s">
        <v>255</v>
      </c>
      <c r="B266" s="161"/>
      <c r="C266" s="161"/>
      <c r="D266" s="161"/>
      <c r="E266" s="144"/>
      <c r="F266" s="144"/>
      <c r="G266" s="144"/>
      <c r="H266" s="144"/>
      <c r="I266" s="144"/>
      <c r="J266" s="144"/>
      <c r="K266" s="144"/>
      <c r="L266" s="144"/>
      <c r="M266" s="144"/>
      <c r="N266" s="144"/>
      <c r="O266" s="144"/>
      <c r="P266" s="144"/>
    </row>
    <row r="267" spans="1:16" x14ac:dyDescent="0.25">
      <c r="A267" s="161"/>
      <c r="B267" s="161"/>
      <c r="C267" s="161"/>
      <c r="D267" s="161"/>
      <c r="E267" s="144"/>
      <c r="F267" s="144"/>
      <c r="G267" s="144"/>
      <c r="H267" s="144"/>
      <c r="I267" s="144"/>
      <c r="J267" s="144"/>
      <c r="K267" s="144"/>
      <c r="L267" s="144"/>
      <c r="M267" s="144"/>
      <c r="N267" s="144"/>
      <c r="O267" s="144"/>
      <c r="P267" s="144"/>
    </row>
    <row r="268" spans="1:16" x14ac:dyDescent="0.25">
      <c r="A268" s="161"/>
      <c r="B268" s="161"/>
      <c r="C268" s="161"/>
      <c r="D268" s="161"/>
      <c r="E268" s="144"/>
      <c r="F268" s="144"/>
      <c r="G268" s="144"/>
      <c r="H268" s="144"/>
      <c r="I268" s="144"/>
      <c r="J268" s="144"/>
      <c r="K268" s="144"/>
      <c r="L268" s="144"/>
      <c r="M268" s="144"/>
      <c r="N268" s="144"/>
      <c r="O268" s="144"/>
      <c r="P268" s="144"/>
    </row>
    <row r="269" spans="1:16" x14ac:dyDescent="0.25">
      <c r="A269" s="189" t="s">
        <v>282</v>
      </c>
      <c r="B269" s="189"/>
      <c r="C269" s="189"/>
      <c r="D269" s="189"/>
      <c r="E269" s="181"/>
      <c r="F269" s="144"/>
      <c r="G269" s="144"/>
      <c r="H269" s="144"/>
      <c r="I269" s="144"/>
      <c r="J269" s="144"/>
      <c r="K269" s="144"/>
      <c r="L269" s="188"/>
      <c r="M269" s="144"/>
      <c r="N269" s="144"/>
      <c r="O269" s="144"/>
      <c r="P269" s="144"/>
    </row>
    <row r="270" spans="1:16" x14ac:dyDescent="0.25">
      <c r="A270" s="166" t="s">
        <v>231</v>
      </c>
      <c r="B270" s="166"/>
      <c r="C270" s="166"/>
      <c r="D270" s="166"/>
      <c r="E270" s="162"/>
      <c r="F270" s="144"/>
      <c r="G270" s="144"/>
      <c r="H270" s="144"/>
      <c r="I270" s="144"/>
      <c r="J270" s="144"/>
      <c r="K270" s="144"/>
      <c r="L270" s="167"/>
      <c r="M270" s="144"/>
      <c r="N270" s="144"/>
      <c r="O270" s="144"/>
      <c r="P270" s="144"/>
    </row>
    <row r="271" spans="1:16" ht="31.5" x14ac:dyDescent="0.25">
      <c r="A271" s="190"/>
      <c r="B271" s="141">
        <v>2019</v>
      </c>
      <c r="C271" s="141">
        <v>2020</v>
      </c>
      <c r="D271" s="141">
        <v>2021</v>
      </c>
      <c r="E271" s="141">
        <v>2022</v>
      </c>
      <c r="F271" s="141">
        <v>2023</v>
      </c>
      <c r="G271" s="141">
        <v>2024</v>
      </c>
      <c r="H271" s="141">
        <v>2025</v>
      </c>
      <c r="I271" s="141">
        <v>2026</v>
      </c>
      <c r="J271" s="142" t="s">
        <v>232</v>
      </c>
      <c r="K271" s="142" t="s">
        <v>233</v>
      </c>
      <c r="L271" s="143" t="s">
        <v>234</v>
      </c>
      <c r="M271" s="144"/>
      <c r="N271" s="144"/>
      <c r="O271" s="145" t="s">
        <v>235</v>
      </c>
      <c r="P271" s="144"/>
    </row>
    <row r="272" spans="1:16" x14ac:dyDescent="0.25">
      <c r="A272" s="146" t="s">
        <v>236</v>
      </c>
      <c r="B272" s="147">
        <v>359</v>
      </c>
      <c r="C272" s="147">
        <v>377</v>
      </c>
      <c r="D272" s="147">
        <v>301</v>
      </c>
      <c r="E272" s="147">
        <v>319</v>
      </c>
      <c r="F272" s="147">
        <v>306</v>
      </c>
      <c r="G272" s="147">
        <v>311</v>
      </c>
      <c r="H272" s="147">
        <v>394</v>
      </c>
      <c r="I272" s="147">
        <v>377</v>
      </c>
      <c r="J272" s="148">
        <v>-4.3147208121827409E-2</v>
      </c>
      <c r="K272" s="148">
        <v>0.11491339247993232</v>
      </c>
      <c r="L272" s="147"/>
      <c r="M272" s="144"/>
      <c r="N272" s="144"/>
      <c r="O272" s="147">
        <v>338.14285714285717</v>
      </c>
      <c r="P272" s="144"/>
    </row>
    <row r="273" spans="1:16" x14ac:dyDescent="0.25">
      <c r="A273" s="149" t="s">
        <v>237</v>
      </c>
      <c r="B273" s="150">
        <v>278</v>
      </c>
      <c r="C273" s="150">
        <v>286</v>
      </c>
      <c r="D273" s="150">
        <v>230</v>
      </c>
      <c r="E273" s="150">
        <v>245</v>
      </c>
      <c r="F273" s="150">
        <v>229</v>
      </c>
      <c r="G273" s="150">
        <v>235</v>
      </c>
      <c r="H273" s="150">
        <v>274</v>
      </c>
      <c r="I273" s="150">
        <v>254</v>
      </c>
      <c r="J273" s="148">
        <v>-7.2992700729927001E-2</v>
      </c>
      <c r="K273" s="148">
        <v>5.6274620146312411E-4</v>
      </c>
      <c r="L273" s="147"/>
      <c r="M273" s="144"/>
      <c r="N273" s="144"/>
      <c r="O273" s="150">
        <v>253.85714285714286</v>
      </c>
      <c r="P273" s="144"/>
    </row>
    <row r="274" spans="1:16" x14ac:dyDescent="0.25">
      <c r="A274" s="146" t="s">
        <v>90</v>
      </c>
      <c r="B274" s="151">
        <v>0.80813953488372092</v>
      </c>
      <c r="C274" s="151">
        <v>0.79224376731301938</v>
      </c>
      <c r="D274" s="151">
        <v>0.7931034482758621</v>
      </c>
      <c r="E274" s="151">
        <v>0.78778135048231512</v>
      </c>
      <c r="F274" s="151">
        <v>0.77891156462585032</v>
      </c>
      <c r="G274" s="151">
        <v>0.77814569536423839</v>
      </c>
      <c r="H274" s="151">
        <v>0.72295514511873349</v>
      </c>
      <c r="I274" s="151">
        <v>0.7055555555555556</v>
      </c>
      <c r="J274" s="172">
        <v>-1.7399589563177886</v>
      </c>
      <c r="K274" s="172">
        <v>-7.3488723269521161</v>
      </c>
      <c r="L274" s="147"/>
      <c r="M274" s="144"/>
      <c r="N274" s="144"/>
      <c r="O274" s="151">
        <v>0.77904427882507676</v>
      </c>
      <c r="P274" s="144"/>
    </row>
    <row r="275" spans="1:16" x14ac:dyDescent="0.25">
      <c r="A275" s="149" t="s">
        <v>238</v>
      </c>
      <c r="B275" s="150">
        <v>261</v>
      </c>
      <c r="C275" s="150">
        <v>277</v>
      </c>
      <c r="D275" s="150">
        <v>220</v>
      </c>
      <c r="E275" s="150">
        <v>241</v>
      </c>
      <c r="F275" s="150">
        <v>214</v>
      </c>
      <c r="G275" s="150">
        <v>228</v>
      </c>
      <c r="H275" s="150">
        <v>253</v>
      </c>
      <c r="I275" s="150">
        <v>227</v>
      </c>
      <c r="J275" s="148">
        <v>-0.10276679841897234</v>
      </c>
      <c r="K275" s="148">
        <v>-6.1983471074380167E-2</v>
      </c>
      <c r="L275" s="147"/>
      <c r="M275" s="144"/>
      <c r="N275" s="144"/>
      <c r="O275" s="150">
        <v>242</v>
      </c>
      <c r="P275" s="144"/>
    </row>
    <row r="276" spans="1:16" x14ac:dyDescent="0.25">
      <c r="A276" s="149" t="s">
        <v>239</v>
      </c>
      <c r="B276" s="153">
        <v>0.72701949860724235</v>
      </c>
      <c r="C276" s="153">
        <v>0.73474801061007955</v>
      </c>
      <c r="D276" s="153">
        <v>0.73089700996677742</v>
      </c>
      <c r="E276" s="153">
        <v>0.75548589341692785</v>
      </c>
      <c r="F276" s="153">
        <v>0.69934640522875813</v>
      </c>
      <c r="G276" s="153">
        <v>0.73311897106109325</v>
      </c>
      <c r="H276" s="153">
        <v>0.64213197969543145</v>
      </c>
      <c r="I276" s="153">
        <v>0.60212201591511938</v>
      </c>
      <c r="J276" s="172">
        <v>-4.000996378031207</v>
      </c>
      <c r="K276" s="172">
        <v>-11.355183283857729</v>
      </c>
      <c r="L276" s="147"/>
      <c r="M276" s="144"/>
      <c r="N276" s="144"/>
      <c r="O276" s="153">
        <v>0.71567384875369666</v>
      </c>
      <c r="P276" s="144"/>
    </row>
    <row r="277" spans="1:16" x14ac:dyDescent="0.25">
      <c r="A277" s="149" t="s">
        <v>240</v>
      </c>
      <c r="B277" s="153">
        <v>0.9388489208633094</v>
      </c>
      <c r="C277" s="153">
        <v>0.96853146853146854</v>
      </c>
      <c r="D277" s="153">
        <v>0.95652173913043481</v>
      </c>
      <c r="E277" s="153">
        <v>0.98367346938775513</v>
      </c>
      <c r="F277" s="153">
        <v>0.93449781659388642</v>
      </c>
      <c r="G277" s="153">
        <v>0.97021276595744677</v>
      </c>
      <c r="H277" s="153">
        <v>0.92335766423357668</v>
      </c>
      <c r="I277" s="153">
        <v>0.89370078740157477</v>
      </c>
      <c r="J277" s="172">
        <v>-2.965687683200191</v>
      </c>
      <c r="K277" s="172">
        <v>-5.9591277876984599</v>
      </c>
      <c r="L277" s="147"/>
      <c r="M277" s="144"/>
      <c r="N277" s="144"/>
      <c r="O277" s="153">
        <v>0.95329206527855936</v>
      </c>
      <c r="P277" s="144"/>
    </row>
    <row r="278" spans="1:16" ht="22.15" customHeight="1" x14ac:dyDescent="0.25">
      <c r="A278" s="154" t="s">
        <v>241</v>
      </c>
      <c r="B278" s="155">
        <v>2.8776978417266189E-2</v>
      </c>
      <c r="C278" s="155">
        <v>3.4965034965034968E-2</v>
      </c>
      <c r="D278" s="155">
        <v>5.2173913043478258E-2</v>
      </c>
      <c r="E278" s="155">
        <v>6.1224489795918366E-2</v>
      </c>
      <c r="F278" s="155">
        <v>3.9301310043668124E-2</v>
      </c>
      <c r="G278" s="155">
        <v>2.1276595744680851E-2</v>
      </c>
      <c r="H278" s="155">
        <v>3.2846715328467155E-2</v>
      </c>
      <c r="I278" s="155">
        <v>4.3307086614173228E-2</v>
      </c>
      <c r="J278" s="172">
        <v>1.0460371285706074</v>
      </c>
      <c r="K278" s="172">
        <v>0.50403449146797019</v>
      </c>
      <c r="L278" s="147"/>
      <c r="M278" s="144"/>
      <c r="N278" s="144"/>
      <c r="O278" s="151">
        <v>3.8266741699493526E-2</v>
      </c>
      <c r="P278" s="144"/>
    </row>
    <row r="279" spans="1:16" ht="22.15" customHeight="1" x14ac:dyDescent="0.25">
      <c r="A279" s="154" t="s">
        <v>242</v>
      </c>
      <c r="B279" s="155">
        <v>2.2284122562674095E-2</v>
      </c>
      <c r="C279" s="155">
        <v>2.6525198938992044E-2</v>
      </c>
      <c r="D279" s="155">
        <v>3.9867109634551492E-2</v>
      </c>
      <c r="E279" s="155">
        <v>4.7021943573667714E-2</v>
      </c>
      <c r="F279" s="155">
        <v>2.9411764705882353E-2</v>
      </c>
      <c r="G279" s="155">
        <v>1.607717041800643E-2</v>
      </c>
      <c r="H279" s="155">
        <v>2.2842639593908629E-2</v>
      </c>
      <c r="I279" s="155">
        <v>2.9177718832891247E-2</v>
      </c>
      <c r="J279" s="172">
        <v>0.63350792389826194</v>
      </c>
      <c r="K279" s="172">
        <v>4.4937071290814673E-2</v>
      </c>
      <c r="L279" s="147"/>
      <c r="M279" s="144"/>
      <c r="N279" s="144"/>
      <c r="O279" s="151">
        <v>2.8728348119983101E-2</v>
      </c>
      <c r="P279" s="144"/>
    </row>
    <row r="280" spans="1:16" ht="22.15" customHeight="1" x14ac:dyDescent="0.25">
      <c r="A280" s="154" t="s">
        <v>243</v>
      </c>
      <c r="B280" s="155">
        <v>0.12534818941504178</v>
      </c>
      <c r="C280" s="155">
        <v>0.15649867374005305</v>
      </c>
      <c r="D280" s="155">
        <v>0.15614617940199335</v>
      </c>
      <c r="E280" s="155">
        <v>0.14420062695924765</v>
      </c>
      <c r="F280" s="155">
        <v>0.16993464052287582</v>
      </c>
      <c r="G280" s="155">
        <v>0.16077170418006431</v>
      </c>
      <c r="H280" s="155">
        <v>0.23096446700507614</v>
      </c>
      <c r="I280" s="155">
        <v>0.21750663129973474</v>
      </c>
      <c r="J280" s="172">
        <v>-1.3457835705341399</v>
      </c>
      <c r="K280" s="172">
        <v>5.2741105317478718</v>
      </c>
      <c r="L280" s="147"/>
      <c r="M280" s="144"/>
      <c r="N280" s="144"/>
      <c r="O280" s="151">
        <v>0.16476552598225602</v>
      </c>
      <c r="P280" s="144"/>
    </row>
    <row r="281" spans="1:16" ht="22.15" customHeight="1" x14ac:dyDescent="0.25">
      <c r="A281" s="154" t="s">
        <v>244</v>
      </c>
      <c r="B281" s="155">
        <v>3.8997214484679667E-2</v>
      </c>
      <c r="C281" s="155">
        <v>2.6525198938992044E-2</v>
      </c>
      <c r="D281" s="155">
        <v>3.3222591362126247E-3</v>
      </c>
      <c r="E281" s="155">
        <v>2.5078369905956112E-2</v>
      </c>
      <c r="F281" s="155">
        <v>2.6143790849673203E-2</v>
      </c>
      <c r="G281" s="155">
        <v>3.8585209003215437E-2</v>
      </c>
      <c r="H281" s="155">
        <v>2.7918781725888325E-2</v>
      </c>
      <c r="I281" s="155">
        <v>2.3872679045092837E-2</v>
      </c>
      <c r="J281" s="172">
        <v>-0.40461026807954886</v>
      </c>
      <c r="K281" s="172">
        <v>-0.31657662443030227</v>
      </c>
      <c r="L281" s="147"/>
      <c r="M281" s="144"/>
      <c r="N281" s="144"/>
      <c r="O281" s="151">
        <v>2.7038445289395859E-2</v>
      </c>
      <c r="P281" s="144"/>
    </row>
    <row r="282" spans="1:16" ht="22.15" customHeight="1" x14ac:dyDescent="0.25">
      <c r="A282" s="154" t="s">
        <v>245</v>
      </c>
      <c r="B282" s="155">
        <v>2.7855153203342618E-3</v>
      </c>
      <c r="C282" s="155">
        <v>0</v>
      </c>
      <c r="D282" s="155">
        <v>9.9667774086378731E-3</v>
      </c>
      <c r="E282" s="155">
        <v>0</v>
      </c>
      <c r="F282" s="155">
        <v>0</v>
      </c>
      <c r="G282" s="155">
        <v>1.2861736334405145E-2</v>
      </c>
      <c r="H282" s="155">
        <v>7.6142131979695434E-3</v>
      </c>
      <c r="I282" s="155">
        <v>2.3872679045092837E-2</v>
      </c>
      <c r="J282" s="172">
        <v>1.6258465847123296</v>
      </c>
      <c r="K282" s="172">
        <v>1.9225446260977923</v>
      </c>
      <c r="L282" s="147"/>
      <c r="M282" s="144"/>
      <c r="N282" s="144"/>
      <c r="O282" s="151">
        <v>4.647232784114913E-3</v>
      </c>
      <c r="P282" s="144"/>
    </row>
    <row r="283" spans="1:16" ht="22.15" customHeight="1" x14ac:dyDescent="0.25">
      <c r="A283" s="154" t="s">
        <v>246</v>
      </c>
      <c r="B283" s="155">
        <v>2.7855153203342618E-3</v>
      </c>
      <c r="C283" s="155">
        <v>0</v>
      </c>
      <c r="D283" s="155">
        <v>0</v>
      </c>
      <c r="E283" s="155">
        <v>0</v>
      </c>
      <c r="F283" s="155">
        <v>3.2679738562091504E-3</v>
      </c>
      <c r="G283" s="155">
        <v>3.2154340836012861E-3</v>
      </c>
      <c r="H283" s="155">
        <v>0</v>
      </c>
      <c r="I283" s="155">
        <v>2.6525198938992041E-3</v>
      </c>
      <c r="J283" s="172">
        <v>0.2652519893899204</v>
      </c>
      <c r="K283" s="172">
        <v>0.13850927709587732</v>
      </c>
      <c r="L283" s="147"/>
      <c r="M283" s="144"/>
      <c r="N283" s="144"/>
      <c r="O283" s="151">
        <v>1.2674271229404308E-3</v>
      </c>
      <c r="P283" s="144"/>
    </row>
    <row r="284" spans="1:16" x14ac:dyDescent="0.25">
      <c r="A284" s="149" t="s">
        <v>247</v>
      </c>
      <c r="B284" s="150">
        <v>275.66016713091898</v>
      </c>
      <c r="C284" s="150">
        <v>278.43766578249324</v>
      </c>
      <c r="D284" s="150">
        <v>232.61794019933546</v>
      </c>
      <c r="E284" s="150">
        <v>254.35423197492196</v>
      </c>
      <c r="F284" s="150">
        <v>233.90849673202587</v>
      </c>
      <c r="G284" s="150">
        <v>192.23151125401907</v>
      </c>
      <c r="H284" s="150">
        <v>265.36548223350241</v>
      </c>
      <c r="I284" s="150">
        <v>246.68169761273171</v>
      </c>
      <c r="J284" s="177">
        <v>-18.683784620770695</v>
      </c>
      <c r="K284" s="177">
        <v>-3.0031355093636591</v>
      </c>
      <c r="L284" s="147"/>
      <c r="M284" s="144"/>
      <c r="N284" s="144"/>
      <c r="O284" s="150">
        <v>249.68483312209537</v>
      </c>
      <c r="P284" s="144"/>
    </row>
    <row r="285" spans="1:16" x14ac:dyDescent="0.25">
      <c r="A285" s="149" t="s">
        <v>248</v>
      </c>
      <c r="B285" s="150">
        <v>280.37050359712208</v>
      </c>
      <c r="C285" s="150">
        <v>279.73076923076962</v>
      </c>
      <c r="D285" s="150">
        <v>251.59130434782628</v>
      </c>
      <c r="E285" s="150">
        <v>265.89387755102064</v>
      </c>
      <c r="F285" s="150">
        <v>244.61572052401721</v>
      </c>
      <c r="G285" s="150">
        <v>197.19574468085125</v>
      </c>
      <c r="H285" s="150">
        <v>261.18978102189772</v>
      </c>
      <c r="I285" s="150">
        <v>274.86614173228321</v>
      </c>
      <c r="J285" s="177">
        <v>13.676360710385495</v>
      </c>
      <c r="K285" s="177">
        <v>18.884149610729963</v>
      </c>
      <c r="L285" s="147"/>
      <c r="M285" s="144"/>
      <c r="N285" s="144"/>
      <c r="O285" s="150">
        <v>255.98199212155325</v>
      </c>
      <c r="P285" s="144"/>
    </row>
    <row r="286" spans="1:16" x14ac:dyDescent="0.25">
      <c r="A286" s="146" t="s">
        <v>249</v>
      </c>
      <c r="B286" s="147">
        <v>484</v>
      </c>
      <c r="C286" s="147">
        <v>448</v>
      </c>
      <c r="D286" s="147">
        <v>526</v>
      </c>
      <c r="E286" s="147">
        <v>485</v>
      </c>
      <c r="F286" s="147">
        <v>358</v>
      </c>
      <c r="G286" s="147">
        <v>439</v>
      </c>
      <c r="H286" s="147">
        <v>566</v>
      </c>
      <c r="I286" s="147">
        <v>619</v>
      </c>
      <c r="J286" s="148">
        <v>9.3639575971731448E-2</v>
      </c>
      <c r="K286" s="148">
        <v>0.31064730792498491</v>
      </c>
      <c r="L286" s="147"/>
      <c r="M286" s="144"/>
      <c r="N286" s="144"/>
      <c r="O286" s="147">
        <v>472.28571428571428</v>
      </c>
      <c r="P286" s="144"/>
    </row>
    <row r="287" spans="1:16" x14ac:dyDescent="0.25">
      <c r="A287" s="146" t="s">
        <v>250</v>
      </c>
      <c r="B287" s="150">
        <v>135</v>
      </c>
      <c r="C287" s="150">
        <v>115</v>
      </c>
      <c r="D287" s="150">
        <v>129</v>
      </c>
      <c r="E287" s="150">
        <v>146</v>
      </c>
      <c r="F287" s="150">
        <v>133</v>
      </c>
      <c r="G287" s="150">
        <v>124</v>
      </c>
      <c r="H287" s="150">
        <v>175</v>
      </c>
      <c r="I287" s="150">
        <v>220</v>
      </c>
      <c r="J287" s="148">
        <v>0.25714285714285712</v>
      </c>
      <c r="K287" s="148">
        <v>0.6091954022988505</v>
      </c>
      <c r="L287" s="147"/>
      <c r="M287" s="144"/>
      <c r="N287" s="144"/>
      <c r="O287" s="150">
        <v>136.71428571428572</v>
      </c>
      <c r="P287" s="144"/>
    </row>
    <row r="288" spans="1:16" x14ac:dyDescent="0.25">
      <c r="A288" s="149" t="s">
        <v>251</v>
      </c>
      <c r="B288" s="147">
        <v>0</v>
      </c>
      <c r="C288" s="147">
        <v>1107</v>
      </c>
      <c r="D288" s="147">
        <v>1016</v>
      </c>
      <c r="E288" s="147">
        <v>979</v>
      </c>
      <c r="F288" s="147">
        <v>975</v>
      </c>
      <c r="G288" s="147">
        <v>1016</v>
      </c>
      <c r="H288" s="147">
        <v>1035</v>
      </c>
      <c r="I288" s="147">
        <v>1105</v>
      </c>
      <c r="J288" s="148">
        <v>6.7632850241545889E-2</v>
      </c>
      <c r="K288" s="157">
        <v>8.1919060052219286E-2</v>
      </c>
      <c r="L288" s="147"/>
      <c r="M288" s="144"/>
      <c r="N288" s="144"/>
      <c r="O288" s="158">
        <v>1021.3333333333334</v>
      </c>
      <c r="P288" s="144"/>
    </row>
    <row r="289" spans="1:16" x14ac:dyDescent="0.25">
      <c r="A289" s="159" t="s">
        <v>252</v>
      </c>
      <c r="B289" s="150">
        <v>311</v>
      </c>
      <c r="C289" s="150">
        <v>310</v>
      </c>
      <c r="D289" s="150">
        <v>329</v>
      </c>
      <c r="E289" s="150">
        <v>288</v>
      </c>
      <c r="F289" s="150">
        <v>250</v>
      </c>
      <c r="G289" s="150">
        <v>370</v>
      </c>
      <c r="H289" s="150">
        <v>299</v>
      </c>
      <c r="I289" s="150">
        <v>431</v>
      </c>
      <c r="J289" s="148">
        <v>0.4414715719063545</v>
      </c>
      <c r="K289" s="148">
        <v>0.39870190078813156</v>
      </c>
      <c r="L289" s="147"/>
      <c r="M289" s="144"/>
      <c r="N289" s="144"/>
      <c r="O289" s="150">
        <v>308.14285714285717</v>
      </c>
      <c r="P289" s="144"/>
    </row>
    <row r="290" spans="1:16" x14ac:dyDescent="0.25">
      <c r="A290" s="159" t="s">
        <v>253</v>
      </c>
      <c r="B290" s="150">
        <v>24</v>
      </c>
      <c r="C290" s="150">
        <v>23</v>
      </c>
      <c r="D290" s="150">
        <v>20</v>
      </c>
      <c r="E290" s="150">
        <v>22</v>
      </c>
      <c r="F290" s="150">
        <v>7</v>
      </c>
      <c r="G290" s="150">
        <v>13</v>
      </c>
      <c r="H290" s="150">
        <v>15</v>
      </c>
      <c r="I290" s="150">
        <v>21</v>
      </c>
      <c r="J290" s="148">
        <v>0.4</v>
      </c>
      <c r="K290" s="148">
        <v>0.18548387096774185</v>
      </c>
      <c r="L290" s="147"/>
      <c r="M290" s="144"/>
      <c r="N290" s="144"/>
      <c r="O290" s="150">
        <v>17.714285714285715</v>
      </c>
      <c r="P290" s="144"/>
    </row>
    <row r="291" spans="1:16" x14ac:dyDescent="0.25">
      <c r="A291" s="159" t="s">
        <v>254</v>
      </c>
      <c r="B291" s="191">
        <v>7.1641791044776124E-2</v>
      </c>
      <c r="C291" s="191">
        <v>6.9069069069069067E-2</v>
      </c>
      <c r="D291" s="191">
        <v>5.730659025787966E-2</v>
      </c>
      <c r="E291" s="191">
        <v>7.0967741935483872E-2</v>
      </c>
      <c r="F291" s="191">
        <v>2.7237354085603113E-2</v>
      </c>
      <c r="G291" s="191">
        <v>3.3942558746736295E-2</v>
      </c>
      <c r="H291" s="191">
        <v>4.7770700636942678E-2</v>
      </c>
      <c r="I291" s="191">
        <v>4.6460176991150445E-2</v>
      </c>
      <c r="J291" s="172">
        <v>-0.13105236457922331</v>
      </c>
      <c r="K291" s="172">
        <v>-0.79019448852195651</v>
      </c>
      <c r="L291" s="147"/>
      <c r="M291" s="144"/>
      <c r="N291" s="144"/>
      <c r="O291" s="191">
        <v>5.4362121876370011E-2</v>
      </c>
      <c r="P291" s="144"/>
    </row>
    <row r="292" spans="1:16" x14ac:dyDescent="0.25">
      <c r="A292" s="161" t="s">
        <v>255</v>
      </c>
      <c r="B292" s="161"/>
      <c r="C292" s="161"/>
      <c r="D292" s="161"/>
      <c r="E292" s="144"/>
      <c r="F292" s="144"/>
      <c r="G292" s="144"/>
      <c r="H292" s="144"/>
      <c r="I292" s="144"/>
      <c r="J292" s="144"/>
      <c r="K292" s="144"/>
      <c r="L292" s="144"/>
      <c r="M292" s="144"/>
      <c r="N292" s="144"/>
      <c r="O292" s="144"/>
      <c r="P292" s="144"/>
    </row>
    <row r="293" spans="1:16" x14ac:dyDescent="0.25">
      <c r="M293" s="144"/>
    </row>
    <row r="294" spans="1:16" x14ac:dyDescent="0.25">
      <c r="M294" s="144"/>
    </row>
    <row r="295" spans="1:16" x14ac:dyDescent="0.25">
      <c r="A295" s="195" t="s">
        <v>283</v>
      </c>
      <c r="B295" s="189" t="s">
        <v>284</v>
      </c>
      <c r="C295" s="189"/>
      <c r="D295" s="181"/>
      <c r="E295" s="181"/>
      <c r="F295" s="144"/>
      <c r="G295" s="144"/>
      <c r="H295" s="144"/>
      <c r="I295" s="144"/>
      <c r="J295" s="144"/>
      <c r="K295" s="144"/>
      <c r="L295" s="188"/>
      <c r="M295" s="144"/>
      <c r="N295" s="144"/>
      <c r="O295" s="144"/>
      <c r="P295" s="144"/>
    </row>
    <row r="296" spans="1:16" x14ac:dyDescent="0.25">
      <c r="A296" s="166" t="s">
        <v>231</v>
      </c>
      <c r="B296" s="166"/>
      <c r="C296" s="166"/>
      <c r="D296" s="166"/>
      <c r="E296" s="162"/>
      <c r="F296" s="144"/>
      <c r="G296" s="144"/>
      <c r="H296" s="144"/>
      <c r="I296" s="144"/>
      <c r="J296" s="144"/>
      <c r="K296" s="144"/>
      <c r="L296" s="167"/>
      <c r="M296" s="144"/>
      <c r="N296" s="144"/>
      <c r="O296" s="144"/>
      <c r="P296" s="144"/>
    </row>
    <row r="297" spans="1:16" ht="31.5" x14ac:dyDescent="0.25">
      <c r="A297" s="190"/>
      <c r="B297" s="141">
        <v>2019</v>
      </c>
      <c r="C297" s="141">
        <v>2020</v>
      </c>
      <c r="D297" s="141">
        <v>2021</v>
      </c>
      <c r="E297" s="141">
        <v>2022</v>
      </c>
      <c r="F297" s="141">
        <v>2023</v>
      </c>
      <c r="G297" s="141">
        <v>2024</v>
      </c>
      <c r="H297" s="141">
        <v>2025</v>
      </c>
      <c r="I297" s="141">
        <v>2026</v>
      </c>
      <c r="J297" s="142" t="s">
        <v>232</v>
      </c>
      <c r="K297" s="142" t="s">
        <v>233</v>
      </c>
      <c r="L297" s="143" t="s">
        <v>234</v>
      </c>
      <c r="M297" s="144"/>
      <c r="N297" s="144"/>
      <c r="O297" s="145" t="s">
        <v>235</v>
      </c>
      <c r="P297" s="144"/>
    </row>
    <row r="298" spans="1:16" x14ac:dyDescent="0.25">
      <c r="A298" s="146" t="s">
        <v>236</v>
      </c>
      <c r="B298" s="147">
        <v>1612</v>
      </c>
      <c r="C298" s="147">
        <v>2505</v>
      </c>
      <c r="D298" s="147">
        <v>1610</v>
      </c>
      <c r="E298" s="147">
        <v>1370</v>
      </c>
      <c r="F298" s="147">
        <v>1591</v>
      </c>
      <c r="G298" s="147">
        <v>1674</v>
      </c>
      <c r="H298" s="147">
        <v>1545</v>
      </c>
      <c r="I298" s="147">
        <v>2157</v>
      </c>
      <c r="J298" s="148">
        <v>0.39611650485436894</v>
      </c>
      <c r="K298" s="148">
        <v>0.26807760141093473</v>
      </c>
      <c r="L298" s="147"/>
      <c r="M298" s="144"/>
      <c r="N298" s="144"/>
      <c r="O298" s="147">
        <v>1701</v>
      </c>
      <c r="P298" s="144"/>
    </row>
    <row r="299" spans="1:16" x14ac:dyDescent="0.25">
      <c r="A299" s="149" t="s">
        <v>237</v>
      </c>
      <c r="B299" s="150">
        <v>887</v>
      </c>
      <c r="C299" s="150">
        <v>1510</v>
      </c>
      <c r="D299" s="150">
        <v>936</v>
      </c>
      <c r="E299" s="150">
        <v>743</v>
      </c>
      <c r="F299" s="150">
        <v>680</v>
      </c>
      <c r="G299" s="150">
        <v>629</v>
      </c>
      <c r="H299" s="150">
        <v>635</v>
      </c>
      <c r="I299" s="150">
        <v>1152</v>
      </c>
      <c r="J299" s="148">
        <v>0.81417322834645667</v>
      </c>
      <c r="K299" s="148">
        <v>0.33953488372093021</v>
      </c>
      <c r="L299" s="147"/>
      <c r="M299" s="144"/>
      <c r="N299" s="144"/>
      <c r="O299" s="150">
        <v>860</v>
      </c>
      <c r="P299" s="144"/>
    </row>
    <row r="300" spans="1:16" x14ac:dyDescent="0.25">
      <c r="A300" s="146" t="s">
        <v>90</v>
      </c>
      <c r="B300" s="151">
        <v>0.65124816446402345</v>
      </c>
      <c r="C300" s="151">
        <v>0.69266055045871555</v>
      </c>
      <c r="D300" s="151">
        <v>0.67144906743185084</v>
      </c>
      <c r="E300" s="151">
        <v>0.64273356401384085</v>
      </c>
      <c r="F300" s="151">
        <v>0.53501180173092056</v>
      </c>
      <c r="G300" s="151">
        <v>0.45945945945945948</v>
      </c>
      <c r="H300" s="151">
        <v>0.4945482866043614</v>
      </c>
      <c r="I300" s="151">
        <v>0.62676822633297058</v>
      </c>
      <c r="J300" s="172">
        <v>13.221993972860918</v>
      </c>
      <c r="K300" s="172">
        <v>2.5729887674823648</v>
      </c>
      <c r="L300" s="147"/>
      <c r="M300" s="144"/>
      <c r="N300" s="144"/>
      <c r="O300" s="151">
        <v>0.60103833865814693</v>
      </c>
      <c r="P300" s="144"/>
    </row>
    <row r="301" spans="1:16" x14ac:dyDescent="0.25">
      <c r="A301" s="149" t="s">
        <v>238</v>
      </c>
      <c r="B301" s="150">
        <v>807</v>
      </c>
      <c r="C301" s="150">
        <v>1436</v>
      </c>
      <c r="D301" s="150">
        <v>903</v>
      </c>
      <c r="E301" s="150">
        <v>673</v>
      </c>
      <c r="F301" s="150">
        <v>552</v>
      </c>
      <c r="G301" s="150">
        <v>558</v>
      </c>
      <c r="H301" s="150">
        <v>602</v>
      </c>
      <c r="I301" s="150">
        <v>1108</v>
      </c>
      <c r="J301" s="148">
        <v>0.84053156146179397</v>
      </c>
      <c r="K301" s="148">
        <v>0.40227806906526853</v>
      </c>
      <c r="L301" s="147"/>
      <c r="M301" s="144"/>
      <c r="N301" s="144"/>
      <c r="O301" s="150">
        <v>790.14285714285711</v>
      </c>
      <c r="P301" s="144"/>
    </row>
    <row r="302" spans="1:16" x14ac:dyDescent="0.25">
      <c r="A302" s="149" t="s">
        <v>239</v>
      </c>
      <c r="B302" s="153">
        <v>0.50062034739454098</v>
      </c>
      <c r="C302" s="153">
        <v>0.5732534930139721</v>
      </c>
      <c r="D302" s="153">
        <v>0.56086956521739129</v>
      </c>
      <c r="E302" s="153">
        <v>0.49124087591240878</v>
      </c>
      <c r="F302" s="153">
        <v>0.34695160276555626</v>
      </c>
      <c r="G302" s="153">
        <v>0.33333333333333331</v>
      </c>
      <c r="H302" s="153">
        <v>0.3896440129449838</v>
      </c>
      <c r="I302" s="153">
        <v>0.51367640241075563</v>
      </c>
      <c r="J302" s="172">
        <v>12.403238946577183</v>
      </c>
      <c r="K302" s="172">
        <v>4.9159731544878404</v>
      </c>
      <c r="L302" s="147"/>
      <c r="M302" s="144"/>
      <c r="N302" s="144"/>
      <c r="O302" s="153">
        <v>0.46451667086587722</v>
      </c>
      <c r="P302" s="144"/>
    </row>
    <row r="303" spans="1:16" x14ac:dyDescent="0.25">
      <c r="A303" s="149" t="s">
        <v>240</v>
      </c>
      <c r="B303" s="153">
        <v>0.90980834272829758</v>
      </c>
      <c r="C303" s="153">
        <v>0.9509933774834437</v>
      </c>
      <c r="D303" s="153">
        <v>0.96474358974358976</v>
      </c>
      <c r="E303" s="153">
        <v>0.9057873485868102</v>
      </c>
      <c r="F303" s="153">
        <v>0.81176470588235294</v>
      </c>
      <c r="G303" s="153">
        <v>0.88712241653418122</v>
      </c>
      <c r="H303" s="153">
        <v>0.94803149606299209</v>
      </c>
      <c r="I303" s="153">
        <v>0.96180555555555558</v>
      </c>
      <c r="J303" s="172">
        <v>1.3774059492563495</v>
      </c>
      <c r="K303" s="172">
        <v>4.3034791435954229</v>
      </c>
      <c r="L303" s="147"/>
      <c r="M303" s="144"/>
      <c r="N303" s="144"/>
      <c r="O303" s="153">
        <v>0.91877076411960135</v>
      </c>
      <c r="P303" s="144"/>
    </row>
    <row r="304" spans="1:16" ht="22.15" customHeight="1" x14ac:dyDescent="0.25">
      <c r="A304" s="154" t="s">
        <v>241</v>
      </c>
      <c r="B304" s="155">
        <v>1.5783540022547914E-2</v>
      </c>
      <c r="C304" s="155">
        <v>2.4503311258278145E-2</v>
      </c>
      <c r="D304" s="155">
        <v>2.7777777777777776E-2</v>
      </c>
      <c r="E304" s="155">
        <v>3.4993270524899055E-2</v>
      </c>
      <c r="F304" s="155">
        <v>3.6764705882352942E-2</v>
      </c>
      <c r="G304" s="155">
        <v>7.472178060413355E-2</v>
      </c>
      <c r="H304" s="155">
        <v>2.6771653543307086E-2</v>
      </c>
      <c r="I304" s="155">
        <v>1.9097222222222224E-2</v>
      </c>
      <c r="J304" s="172">
        <v>-0.76744313210848625</v>
      </c>
      <c r="K304" s="172">
        <v>-1.2796465485418969</v>
      </c>
      <c r="L304" s="147"/>
      <c r="M304" s="144"/>
      <c r="N304" s="144"/>
      <c r="O304" s="151">
        <v>3.1893687707641193E-2</v>
      </c>
      <c r="P304" s="144"/>
    </row>
    <row r="305" spans="1:16" ht="22.15" customHeight="1" x14ac:dyDescent="0.25">
      <c r="A305" s="154" t="s">
        <v>242</v>
      </c>
      <c r="B305" s="155">
        <v>8.6848635235732014E-3</v>
      </c>
      <c r="C305" s="155">
        <v>1.4770459081836327E-2</v>
      </c>
      <c r="D305" s="155">
        <v>1.6149068322981366E-2</v>
      </c>
      <c r="E305" s="155">
        <v>1.8978102189781021E-2</v>
      </c>
      <c r="F305" s="155">
        <v>1.5713387806411062E-2</v>
      </c>
      <c r="G305" s="155">
        <v>2.8076463560334528E-2</v>
      </c>
      <c r="H305" s="155">
        <v>1.1003236245954692E-2</v>
      </c>
      <c r="I305" s="155">
        <v>1.0199350950394067E-2</v>
      </c>
      <c r="J305" s="172">
        <v>-8.038852955606253E-2</v>
      </c>
      <c r="K305" s="172">
        <v>-0.5925617555526822</v>
      </c>
      <c r="L305" s="147"/>
      <c r="M305" s="144"/>
      <c r="N305" s="144"/>
      <c r="O305" s="151">
        <v>1.6124968505920888E-2</v>
      </c>
      <c r="P305" s="144"/>
    </row>
    <row r="306" spans="1:16" ht="22.15" customHeight="1" x14ac:dyDescent="0.25">
      <c r="A306" s="154" t="s">
        <v>243</v>
      </c>
      <c r="B306" s="155">
        <v>0.13399503722084366</v>
      </c>
      <c r="C306" s="155">
        <v>0.10978043912175649</v>
      </c>
      <c r="D306" s="155">
        <v>0.11739130434782609</v>
      </c>
      <c r="E306" s="155">
        <v>0.11167883211678832</v>
      </c>
      <c r="F306" s="155">
        <v>0.14707730986800754</v>
      </c>
      <c r="G306" s="155">
        <v>0.13201911589008364</v>
      </c>
      <c r="H306" s="155">
        <v>0.13333333333333333</v>
      </c>
      <c r="I306" s="155">
        <v>8.2058414464534074E-2</v>
      </c>
      <c r="J306" s="172">
        <v>-5.127491886879926</v>
      </c>
      <c r="K306" s="172">
        <v>-4.3413996722162835</v>
      </c>
      <c r="L306" s="147"/>
      <c r="M306" s="144"/>
      <c r="N306" s="144"/>
      <c r="O306" s="151">
        <v>0.12547241118669691</v>
      </c>
      <c r="P306" s="144"/>
    </row>
    <row r="307" spans="1:16" ht="22.15" customHeight="1" x14ac:dyDescent="0.25">
      <c r="A307" s="154" t="s">
        <v>244</v>
      </c>
      <c r="B307" s="155">
        <v>6.699751861042183E-2</v>
      </c>
      <c r="C307" s="155">
        <v>4.7105788423153695E-2</v>
      </c>
      <c r="D307" s="155">
        <v>6.273291925465839E-2</v>
      </c>
      <c r="E307" s="155">
        <v>0.10145985401459855</v>
      </c>
      <c r="F307" s="155">
        <v>0.10622250157133878</v>
      </c>
      <c r="G307" s="155">
        <v>0.12843488649940263</v>
      </c>
      <c r="H307" s="155">
        <v>0.1087378640776699</v>
      </c>
      <c r="I307" s="155">
        <v>6.7222994900324531E-2</v>
      </c>
      <c r="J307" s="172">
        <v>-4.1514869177345375</v>
      </c>
      <c r="K307" s="172">
        <v>-1.82729318654435</v>
      </c>
      <c r="L307" s="147"/>
      <c r="M307" s="144"/>
      <c r="N307" s="144"/>
      <c r="O307" s="151">
        <v>8.5495926765768032E-2</v>
      </c>
      <c r="P307" s="144"/>
    </row>
    <row r="308" spans="1:16" ht="22.15" customHeight="1" x14ac:dyDescent="0.25">
      <c r="A308" s="154" t="s">
        <v>245</v>
      </c>
      <c r="B308" s="155">
        <v>0.10421836228287841</v>
      </c>
      <c r="C308" s="155">
        <v>0.1125748502994012</v>
      </c>
      <c r="D308" s="155">
        <v>0.10745341614906832</v>
      </c>
      <c r="E308" s="155">
        <v>9.0510948905109495E-2</v>
      </c>
      <c r="F308" s="155">
        <v>0.11627906976744186</v>
      </c>
      <c r="G308" s="155">
        <v>0.17443249701314217</v>
      </c>
      <c r="H308" s="155">
        <v>0.17346278317152103</v>
      </c>
      <c r="I308" s="155">
        <v>0.13861845155308297</v>
      </c>
      <c r="J308" s="172">
        <v>-3.4844331618438056</v>
      </c>
      <c r="K308" s="172">
        <v>1.3314008788322758</v>
      </c>
      <c r="L308" s="147"/>
      <c r="M308" s="144"/>
      <c r="N308" s="144"/>
      <c r="O308" s="151">
        <v>0.12530444276476022</v>
      </c>
      <c r="P308" s="144"/>
    </row>
    <row r="309" spans="1:16" ht="22.15" customHeight="1" x14ac:dyDescent="0.25">
      <c r="A309" s="154" t="s">
        <v>246</v>
      </c>
      <c r="B309" s="155">
        <v>0.11662531017369727</v>
      </c>
      <c r="C309" s="155">
        <v>9.9401197604790423E-2</v>
      </c>
      <c r="D309" s="155">
        <v>0.115527950310559</v>
      </c>
      <c r="E309" s="155">
        <v>0.13211678832116788</v>
      </c>
      <c r="F309" s="155">
        <v>0.14707730986800754</v>
      </c>
      <c r="G309" s="155">
        <v>0.13201911589008364</v>
      </c>
      <c r="H309" s="155">
        <v>0.13851132686084142</v>
      </c>
      <c r="I309" s="155">
        <v>0.11265646731571627</v>
      </c>
      <c r="J309" s="172">
        <v>-2.5854859545125146</v>
      </c>
      <c r="K309" s="172">
        <v>-1.1052275440645534</v>
      </c>
      <c r="L309" s="147"/>
      <c r="M309" s="144"/>
      <c r="N309" s="144"/>
      <c r="O309" s="151">
        <v>0.1237087427563618</v>
      </c>
      <c r="P309" s="144"/>
    </row>
    <row r="310" spans="1:16" x14ac:dyDescent="0.25">
      <c r="A310" s="149" t="s">
        <v>247</v>
      </c>
      <c r="B310" s="150">
        <v>250.0403225806451</v>
      </c>
      <c r="C310" s="150">
        <v>200.0087824351296</v>
      </c>
      <c r="D310" s="150">
        <v>229.53043478260878</v>
      </c>
      <c r="E310" s="150">
        <v>216.9540145985402</v>
      </c>
      <c r="F310" s="150">
        <v>260.23004399748618</v>
      </c>
      <c r="G310" s="150">
        <v>181.36439665471903</v>
      </c>
      <c r="H310" s="150">
        <v>194.37605177993504</v>
      </c>
      <c r="I310" s="150">
        <v>162.83634677793225</v>
      </c>
      <c r="J310" s="177">
        <v>-31.53970500200279</v>
      </c>
      <c r="K310" s="177">
        <v>-54.581894592690048</v>
      </c>
      <c r="L310" s="147"/>
      <c r="M310" s="144"/>
      <c r="N310" s="144"/>
      <c r="O310" s="150">
        <v>217.4182413706223</v>
      </c>
      <c r="P310" s="144"/>
    </row>
    <row r="311" spans="1:16" x14ac:dyDescent="0.25">
      <c r="A311" s="149" t="s">
        <v>248</v>
      </c>
      <c r="B311" s="150">
        <v>272.12965050732799</v>
      </c>
      <c r="C311" s="150">
        <v>201.6278145695365</v>
      </c>
      <c r="D311" s="150">
        <v>283.61004273504273</v>
      </c>
      <c r="E311" s="150">
        <v>251.37685060565306</v>
      </c>
      <c r="F311" s="150">
        <v>309.88235294117641</v>
      </c>
      <c r="G311" s="150">
        <v>253.8060413354529</v>
      </c>
      <c r="H311" s="150">
        <v>280.96535433070864</v>
      </c>
      <c r="I311" s="150">
        <v>184.00781250000011</v>
      </c>
      <c r="J311" s="177">
        <v>-96.957541830708522</v>
      </c>
      <c r="K311" s="177">
        <v>-72.943350290697595</v>
      </c>
      <c r="L311" s="147"/>
      <c r="M311" s="144"/>
      <c r="N311" s="144"/>
      <c r="O311" s="150">
        <v>256.95116279069771</v>
      </c>
      <c r="P311" s="144"/>
    </row>
    <row r="312" spans="1:16" x14ac:dyDescent="0.25">
      <c r="A312" s="146" t="s">
        <v>249</v>
      </c>
      <c r="B312" s="147">
        <v>2494</v>
      </c>
      <c r="C312" s="147">
        <v>2005</v>
      </c>
      <c r="D312" s="147">
        <v>1768</v>
      </c>
      <c r="E312" s="147">
        <v>1804</v>
      </c>
      <c r="F312" s="147">
        <v>1888</v>
      </c>
      <c r="G312" s="147">
        <v>2008</v>
      </c>
      <c r="H312" s="147">
        <v>1972</v>
      </c>
      <c r="I312" s="147">
        <v>1880</v>
      </c>
      <c r="J312" s="148">
        <v>-4.665314401622718E-2</v>
      </c>
      <c r="K312" s="148">
        <v>-5.5886362005882748E-2</v>
      </c>
      <c r="L312" s="147"/>
      <c r="M312" s="144"/>
      <c r="N312" s="144"/>
      <c r="O312" s="147">
        <v>1991.2857142857142</v>
      </c>
      <c r="P312" s="144"/>
    </row>
    <row r="313" spans="1:16" x14ac:dyDescent="0.25">
      <c r="A313" s="146" t="s">
        <v>250</v>
      </c>
      <c r="B313" s="150">
        <v>1095</v>
      </c>
      <c r="C313" s="150">
        <v>884</v>
      </c>
      <c r="D313" s="150">
        <v>815</v>
      </c>
      <c r="E313" s="150">
        <v>797</v>
      </c>
      <c r="F313" s="150">
        <v>786</v>
      </c>
      <c r="G313" s="150">
        <v>888</v>
      </c>
      <c r="H313" s="150">
        <v>818</v>
      </c>
      <c r="I313" s="150">
        <v>887</v>
      </c>
      <c r="J313" s="148">
        <v>8.4352078239608802E-2</v>
      </c>
      <c r="K313" s="148">
        <v>2.0713463751438434E-2</v>
      </c>
      <c r="L313" s="147"/>
      <c r="M313" s="144"/>
      <c r="N313" s="144"/>
      <c r="O313" s="150">
        <v>869</v>
      </c>
      <c r="P313" s="144"/>
    </row>
    <row r="314" spans="1:16" x14ac:dyDescent="0.25">
      <c r="A314" s="149" t="s">
        <v>251</v>
      </c>
      <c r="B314" s="147">
        <v>0</v>
      </c>
      <c r="C314" s="147">
        <v>3781</v>
      </c>
      <c r="D314" s="147">
        <v>3391</v>
      </c>
      <c r="E314" s="147">
        <v>2566</v>
      </c>
      <c r="F314" s="147">
        <v>2191</v>
      </c>
      <c r="G314" s="147">
        <v>2117</v>
      </c>
      <c r="H314" s="147">
        <v>2602</v>
      </c>
      <c r="I314" s="147">
        <v>2914</v>
      </c>
      <c r="J314" s="148">
        <v>0.11990776325903152</v>
      </c>
      <c r="K314" s="157">
        <v>5.0216242191254264E-2</v>
      </c>
      <c r="L314" s="147"/>
      <c r="M314" s="144"/>
      <c r="N314" s="144"/>
      <c r="O314" s="158">
        <v>2774.6666666666665</v>
      </c>
      <c r="P314" s="144"/>
    </row>
    <row r="315" spans="1:16" x14ac:dyDescent="0.25">
      <c r="A315" s="159" t="s">
        <v>252</v>
      </c>
      <c r="B315" s="150">
        <v>848</v>
      </c>
      <c r="C315" s="150">
        <v>672</v>
      </c>
      <c r="D315" s="150">
        <v>927</v>
      </c>
      <c r="E315" s="150">
        <v>544</v>
      </c>
      <c r="F315" s="150">
        <v>839</v>
      </c>
      <c r="G315" s="150">
        <v>617</v>
      </c>
      <c r="H315" s="150">
        <v>659</v>
      </c>
      <c r="I315" s="150">
        <v>432</v>
      </c>
      <c r="J315" s="148">
        <v>-0.34446130500758726</v>
      </c>
      <c r="K315" s="148">
        <v>-0.40775558166862513</v>
      </c>
      <c r="L315" s="147"/>
      <c r="M315" s="144"/>
      <c r="N315" s="144"/>
      <c r="O315" s="150">
        <v>729.42857142857144</v>
      </c>
      <c r="P315" s="144"/>
    </row>
    <row r="316" spans="1:16" x14ac:dyDescent="0.25">
      <c r="A316" s="159" t="s">
        <v>253</v>
      </c>
      <c r="B316" s="150">
        <v>49</v>
      </c>
      <c r="C316" s="150">
        <v>44</v>
      </c>
      <c r="D316" s="150">
        <v>83</v>
      </c>
      <c r="E316" s="150">
        <v>27</v>
      </c>
      <c r="F316" s="150">
        <v>38</v>
      </c>
      <c r="G316" s="150">
        <v>69</v>
      </c>
      <c r="H316" s="150">
        <v>21</v>
      </c>
      <c r="I316" s="150">
        <v>39</v>
      </c>
      <c r="J316" s="148">
        <v>0.8571428571428571</v>
      </c>
      <c r="K316" s="148">
        <v>-0.17522658610271902</v>
      </c>
      <c r="L316" s="147"/>
      <c r="M316" s="144"/>
      <c r="N316" s="144"/>
      <c r="O316" s="150">
        <v>47.285714285714285</v>
      </c>
      <c r="P316" s="144"/>
    </row>
    <row r="317" spans="1:16" x14ac:dyDescent="0.25">
      <c r="A317" s="159" t="s">
        <v>254</v>
      </c>
      <c r="B317" s="191">
        <v>5.4626532887402456E-2</v>
      </c>
      <c r="C317" s="191">
        <v>6.1452513966480445E-2</v>
      </c>
      <c r="D317" s="191">
        <v>8.2178217821782182E-2</v>
      </c>
      <c r="E317" s="191">
        <v>4.7285464098073555E-2</v>
      </c>
      <c r="F317" s="191">
        <v>4.3329532497149374E-2</v>
      </c>
      <c r="G317" s="191">
        <v>0.10058309037900874</v>
      </c>
      <c r="H317" s="191">
        <v>3.0882352941176472E-2</v>
      </c>
      <c r="I317" s="191">
        <v>8.2802547770700632E-2</v>
      </c>
      <c r="J317" s="172">
        <v>5.192019482952416</v>
      </c>
      <c r="K317" s="172">
        <v>2.1923386468511934</v>
      </c>
      <c r="L317" s="147"/>
      <c r="M317" s="144"/>
      <c r="N317" s="144"/>
      <c r="O317" s="191">
        <v>6.0879161302188699E-2</v>
      </c>
      <c r="P317" s="144"/>
    </row>
    <row r="318" spans="1:16" x14ac:dyDescent="0.25">
      <c r="A318" s="161" t="s">
        <v>255</v>
      </c>
      <c r="B318" s="161"/>
      <c r="C318" s="161"/>
      <c r="D318" s="161"/>
      <c r="E318" s="144"/>
      <c r="F318" s="144"/>
      <c r="G318" s="144"/>
      <c r="H318" s="144"/>
      <c r="I318" s="144"/>
      <c r="J318" s="144"/>
      <c r="K318" s="144"/>
      <c r="L318" s="144"/>
      <c r="M318" s="144"/>
      <c r="N318" s="144"/>
      <c r="O318" s="144"/>
      <c r="P318" s="144"/>
    </row>
    <row r="319" spans="1:16" x14ac:dyDescent="0.25">
      <c r="M319" s="144"/>
    </row>
    <row r="320" spans="1:16" x14ac:dyDescent="0.25">
      <c r="M320" s="144"/>
    </row>
    <row r="321" spans="1:16" x14ac:dyDescent="0.25">
      <c r="M321" s="144"/>
    </row>
    <row r="322" spans="1:16" x14ac:dyDescent="0.25">
      <c r="M322" s="144"/>
    </row>
    <row r="323" spans="1:16" x14ac:dyDescent="0.25">
      <c r="M323" s="144"/>
    </row>
    <row r="324" spans="1:16" x14ac:dyDescent="0.25">
      <c r="M324" s="144"/>
    </row>
    <row r="325" spans="1:16" s="196" customFormat="1" x14ac:dyDescent="0.25">
      <c r="M325" s="197"/>
    </row>
    <row r="326" spans="1:16" x14ac:dyDescent="0.25">
      <c r="M326" s="144"/>
    </row>
    <row r="327" spans="1:16" x14ac:dyDescent="0.25">
      <c r="M327" s="144"/>
    </row>
    <row r="328" spans="1:16" x14ac:dyDescent="0.25">
      <c r="A328" s="189" t="s">
        <v>259</v>
      </c>
      <c r="B328" s="189"/>
      <c r="C328" s="189"/>
      <c r="D328" s="189"/>
      <c r="E328" s="181"/>
      <c r="F328" s="144"/>
      <c r="G328" s="144"/>
      <c r="H328" s="144"/>
      <c r="I328" s="144"/>
      <c r="J328" s="144"/>
      <c r="K328" s="144"/>
      <c r="L328" s="188"/>
      <c r="M328" s="144"/>
      <c r="N328" s="144"/>
      <c r="O328" s="144"/>
      <c r="P328" s="144"/>
    </row>
    <row r="329" spans="1:16" x14ac:dyDescent="0.25">
      <c r="A329" s="166" t="s">
        <v>231</v>
      </c>
      <c r="B329" s="166"/>
      <c r="C329" s="166"/>
      <c r="D329" s="166"/>
      <c r="E329" s="162"/>
      <c r="F329" s="144"/>
      <c r="G329" s="144"/>
      <c r="H329" s="144"/>
      <c r="I329" s="144"/>
      <c r="J329" s="144"/>
      <c r="K329" s="144"/>
      <c r="L329" s="167"/>
      <c r="M329" s="144"/>
      <c r="N329" s="144"/>
      <c r="O329" s="144"/>
      <c r="P329" s="144"/>
    </row>
    <row r="330" spans="1:16" ht="31.5" x14ac:dyDescent="0.25">
      <c r="A330" s="190"/>
      <c r="B330" s="141">
        <v>2019</v>
      </c>
      <c r="C330" s="141">
        <v>2020</v>
      </c>
      <c r="D330" s="141">
        <v>2021</v>
      </c>
      <c r="E330" s="141">
        <v>2022</v>
      </c>
      <c r="F330" s="141">
        <v>2023</v>
      </c>
      <c r="G330" s="141">
        <v>2024</v>
      </c>
      <c r="H330" s="141">
        <v>2025</v>
      </c>
      <c r="I330" s="141">
        <v>2026</v>
      </c>
      <c r="J330" s="142" t="s">
        <v>232</v>
      </c>
      <c r="K330" s="142" t="s">
        <v>233</v>
      </c>
      <c r="L330" s="143" t="s">
        <v>234</v>
      </c>
      <c r="M330" s="144"/>
      <c r="N330" s="144"/>
      <c r="O330" s="145" t="s">
        <v>235</v>
      </c>
      <c r="P330" s="144"/>
    </row>
    <row r="331" spans="1:16" x14ac:dyDescent="0.25">
      <c r="A331" s="146" t="s">
        <v>236</v>
      </c>
      <c r="B331" s="147">
        <v>12909</v>
      </c>
      <c r="C331" s="147">
        <v>14576</v>
      </c>
      <c r="D331" s="147">
        <v>11804</v>
      </c>
      <c r="E331" s="147">
        <v>11312</v>
      </c>
      <c r="F331" s="147">
        <v>13326</v>
      </c>
      <c r="G331" s="147">
        <v>13708</v>
      </c>
      <c r="H331" s="147">
        <v>13724</v>
      </c>
      <c r="I331" s="147">
        <v>15350</v>
      </c>
      <c r="J331" s="148">
        <v>0.11847857767414748</v>
      </c>
      <c r="K331" s="148">
        <v>0.17612933591654906</v>
      </c>
      <c r="L331" s="147"/>
      <c r="M331" s="144"/>
      <c r="N331" s="144"/>
      <c r="O331" s="147">
        <v>13051.285714285714</v>
      </c>
      <c r="P331" s="144"/>
    </row>
    <row r="332" spans="1:16" x14ac:dyDescent="0.25">
      <c r="A332" s="149" t="s">
        <v>237</v>
      </c>
      <c r="B332" s="150">
        <v>8136</v>
      </c>
      <c r="C332" s="150">
        <v>8810</v>
      </c>
      <c r="D332" s="150">
        <v>6630</v>
      </c>
      <c r="E332" s="150">
        <v>6331</v>
      </c>
      <c r="F332" s="150">
        <v>7003</v>
      </c>
      <c r="G332" s="150">
        <v>6893</v>
      </c>
      <c r="H332" s="150">
        <v>6958</v>
      </c>
      <c r="I332" s="150">
        <v>7632</v>
      </c>
      <c r="J332" s="148">
        <v>9.6866915780396662E-2</v>
      </c>
      <c r="K332" s="148">
        <v>5.2461535430744097E-2</v>
      </c>
      <c r="L332" s="147"/>
      <c r="M332" s="144"/>
      <c r="N332" s="144"/>
      <c r="O332" s="150">
        <v>7251.5714285714284</v>
      </c>
      <c r="P332" s="144"/>
    </row>
    <row r="333" spans="1:16" x14ac:dyDescent="0.25">
      <c r="A333" s="146" t="s">
        <v>90</v>
      </c>
      <c r="B333" s="151">
        <v>0.71362161213928599</v>
      </c>
      <c r="C333" s="151">
        <v>0.68774395003903199</v>
      </c>
      <c r="D333" s="151">
        <v>0.65963585712864392</v>
      </c>
      <c r="E333" s="151">
        <v>0.66663156786353583</v>
      </c>
      <c r="F333" s="151">
        <v>0.6427719137218908</v>
      </c>
      <c r="G333" s="151">
        <v>0.61189525077674212</v>
      </c>
      <c r="H333" s="151">
        <v>0.61569772586496774</v>
      </c>
      <c r="I333" s="151">
        <v>0.61483928139853383</v>
      </c>
      <c r="J333" s="172">
        <v>-8.5844446643390526E-2</v>
      </c>
      <c r="K333" s="172">
        <v>-4.2516325957073553</v>
      </c>
      <c r="L333" s="147"/>
      <c r="M333" s="144"/>
      <c r="N333" s="144"/>
      <c r="O333" s="151">
        <v>0.65735560735560739</v>
      </c>
      <c r="P333" s="144"/>
    </row>
    <row r="334" spans="1:16" x14ac:dyDescent="0.25">
      <c r="A334" s="149" t="s">
        <v>238</v>
      </c>
      <c r="B334" s="150">
        <v>6771</v>
      </c>
      <c r="C334" s="150">
        <v>7220</v>
      </c>
      <c r="D334" s="150">
        <v>5097</v>
      </c>
      <c r="E334" s="150">
        <v>5099</v>
      </c>
      <c r="F334" s="150">
        <v>5802</v>
      </c>
      <c r="G334" s="150">
        <v>5799</v>
      </c>
      <c r="H334" s="150">
        <v>5703</v>
      </c>
      <c r="I334" s="150">
        <v>6490</v>
      </c>
      <c r="J334" s="148">
        <v>0.13799754515167456</v>
      </c>
      <c r="K334" s="148">
        <v>9.4936251235207561E-2</v>
      </c>
      <c r="L334" s="147"/>
      <c r="M334" s="144"/>
      <c r="N334" s="144"/>
      <c r="O334" s="150">
        <v>5927.2857142857147</v>
      </c>
      <c r="P334" s="144"/>
    </row>
    <row r="335" spans="1:16" x14ac:dyDescent="0.25">
      <c r="A335" s="149" t="s">
        <v>239</v>
      </c>
      <c r="B335" s="153">
        <v>0.52451777829421331</v>
      </c>
      <c r="C335" s="153">
        <v>0.49533479692645443</v>
      </c>
      <c r="D335" s="153">
        <v>0.4318027787190783</v>
      </c>
      <c r="E335" s="153">
        <v>0.45076025459688829</v>
      </c>
      <c r="F335" s="153">
        <v>0.43538946420531294</v>
      </c>
      <c r="G335" s="153">
        <v>0.42303764225269913</v>
      </c>
      <c r="H335" s="153">
        <v>0.41554940250655786</v>
      </c>
      <c r="I335" s="153">
        <v>0.42280130293159607</v>
      </c>
      <c r="J335" s="172">
        <v>0.72519004250382046</v>
      </c>
      <c r="K335" s="172">
        <v>-3.135209191729682</v>
      </c>
      <c r="L335" s="147"/>
      <c r="M335" s="144"/>
      <c r="N335" s="144"/>
      <c r="O335" s="153">
        <v>0.45415339484889289</v>
      </c>
      <c r="P335" s="144"/>
    </row>
    <row r="336" spans="1:16" x14ac:dyDescent="0.25">
      <c r="A336" s="149" t="s">
        <v>240</v>
      </c>
      <c r="B336" s="153">
        <v>0.83222713864306785</v>
      </c>
      <c r="C336" s="153">
        <v>0.81952326901248584</v>
      </c>
      <c r="D336" s="153">
        <v>0.76877828054298647</v>
      </c>
      <c r="E336" s="153">
        <v>0.80540199020691838</v>
      </c>
      <c r="F336" s="153">
        <v>0.82850207054119662</v>
      </c>
      <c r="G336" s="153">
        <v>0.84128826345567964</v>
      </c>
      <c r="H336" s="153">
        <v>0.81963207818338601</v>
      </c>
      <c r="I336" s="153">
        <v>0.85036687631027252</v>
      </c>
      <c r="J336" s="172">
        <v>3.0734798126886509</v>
      </c>
      <c r="K336" s="172">
        <v>3.2987392060553233</v>
      </c>
      <c r="L336" s="147"/>
      <c r="M336" s="144"/>
      <c r="N336" s="144"/>
      <c r="O336" s="153">
        <v>0.81737948424971929</v>
      </c>
      <c r="P336" s="144"/>
    </row>
    <row r="337" spans="1:16" ht="22.15" customHeight="1" x14ac:dyDescent="0.25">
      <c r="A337" s="154" t="s">
        <v>241</v>
      </c>
      <c r="B337" s="155">
        <v>4.990167158308751E-2</v>
      </c>
      <c r="C337" s="155">
        <v>5.0737797956867198E-2</v>
      </c>
      <c r="D337" s="155">
        <v>8.1146304675716444E-2</v>
      </c>
      <c r="E337" s="155">
        <v>7.2026536092244506E-2</v>
      </c>
      <c r="F337" s="155">
        <v>6.9970012851635011E-2</v>
      </c>
      <c r="G337" s="155">
        <v>6.223705208182214E-2</v>
      </c>
      <c r="H337" s="155">
        <v>6.0074734118999711E-2</v>
      </c>
      <c r="I337" s="155">
        <v>6.5906708595387845E-2</v>
      </c>
      <c r="J337" s="172">
        <v>0.58319744763881343</v>
      </c>
      <c r="K337" s="172">
        <v>0.31813879752266988</v>
      </c>
      <c r="L337" s="147"/>
      <c r="M337" s="144"/>
      <c r="N337" s="144"/>
      <c r="O337" s="151">
        <v>6.2725320620161146E-2</v>
      </c>
      <c r="P337" s="144"/>
    </row>
    <row r="338" spans="1:16" ht="22.15" customHeight="1" x14ac:dyDescent="0.25">
      <c r="A338" s="154" t="s">
        <v>242</v>
      </c>
      <c r="B338" s="155">
        <v>3.145092571074444E-2</v>
      </c>
      <c r="C338" s="155">
        <v>3.0666849615806804E-2</v>
      </c>
      <c r="D338" s="155">
        <v>4.5577770247373771E-2</v>
      </c>
      <c r="E338" s="155">
        <v>4.0311173974540308E-2</v>
      </c>
      <c r="F338" s="155">
        <v>3.6770223622992648E-2</v>
      </c>
      <c r="G338" s="155">
        <v>3.1295593813831339E-2</v>
      </c>
      <c r="H338" s="155">
        <v>3.0457592538618478E-2</v>
      </c>
      <c r="I338" s="155">
        <v>3.2768729641693813E-2</v>
      </c>
      <c r="J338" s="172">
        <v>0.23111371030753342</v>
      </c>
      <c r="K338" s="172">
        <v>-0.20827901866755857</v>
      </c>
      <c r="L338" s="147"/>
      <c r="M338" s="144"/>
      <c r="N338" s="144"/>
      <c r="O338" s="151">
        <v>3.4851519828369398E-2</v>
      </c>
      <c r="P338" s="144"/>
    </row>
    <row r="339" spans="1:16" ht="22.15" customHeight="1" x14ac:dyDescent="0.25">
      <c r="A339" s="154" t="s">
        <v>243</v>
      </c>
      <c r="B339" s="155">
        <v>0.17600123944534821</v>
      </c>
      <c r="C339" s="155">
        <v>0.18015916575192095</v>
      </c>
      <c r="D339" s="155">
        <v>0.2153507285665876</v>
      </c>
      <c r="E339" s="155">
        <v>0.20827439886845828</v>
      </c>
      <c r="F339" s="155">
        <v>0.20066036319975986</v>
      </c>
      <c r="G339" s="155">
        <v>0.20674058943682522</v>
      </c>
      <c r="H339" s="155">
        <v>0.1890119498688429</v>
      </c>
      <c r="I339" s="155">
        <v>0.18293159609120521</v>
      </c>
      <c r="J339" s="172">
        <v>-0.6080353777637687</v>
      </c>
      <c r="K339" s="172">
        <v>-1.297685299427076</v>
      </c>
      <c r="L339" s="147"/>
      <c r="M339" s="144"/>
      <c r="N339" s="144"/>
      <c r="O339" s="151">
        <v>0.19590844908547597</v>
      </c>
      <c r="P339" s="144"/>
    </row>
    <row r="340" spans="1:16" ht="22.15" customHeight="1" x14ac:dyDescent="0.25">
      <c r="A340" s="154" t="s">
        <v>244</v>
      </c>
      <c r="B340" s="155">
        <v>3.6563637772096987E-2</v>
      </c>
      <c r="C340" s="155">
        <v>2.9912184412733259E-2</v>
      </c>
      <c r="D340" s="155">
        <v>3.8546255506607931E-2</v>
      </c>
      <c r="E340" s="155">
        <v>4.2344413012729842E-2</v>
      </c>
      <c r="F340" s="155">
        <v>4.044724598529191E-2</v>
      </c>
      <c r="G340" s="155">
        <v>3.9028304639626497E-2</v>
      </c>
      <c r="H340" s="155">
        <v>4.2698921597201983E-2</v>
      </c>
      <c r="I340" s="155">
        <v>4.931596091205212E-2</v>
      </c>
      <c r="J340" s="172">
        <v>0.66170393148501372</v>
      </c>
      <c r="K340" s="172">
        <v>1.0983667432482511</v>
      </c>
      <c r="L340" s="147"/>
      <c r="M340" s="144"/>
      <c r="N340" s="144"/>
      <c r="O340" s="151">
        <v>3.833229347956961E-2</v>
      </c>
      <c r="P340" s="144"/>
    </row>
    <row r="341" spans="1:16" ht="22.15" customHeight="1" x14ac:dyDescent="0.25">
      <c r="A341" s="154" t="s">
        <v>245</v>
      </c>
      <c r="B341" s="155">
        <v>4.2296072507552872E-2</v>
      </c>
      <c r="C341" s="155">
        <v>6.7508232711306251E-2</v>
      </c>
      <c r="D341" s="155">
        <v>4.0325313453066759E-2</v>
      </c>
      <c r="E341" s="155">
        <v>3.4741867043847241E-2</v>
      </c>
      <c r="F341" s="155">
        <v>5.4705087798289059E-2</v>
      </c>
      <c r="G341" s="155">
        <v>8.0026262036766854E-2</v>
      </c>
      <c r="H341" s="155">
        <v>8.1317400174876125E-2</v>
      </c>
      <c r="I341" s="155">
        <v>5.9153094462540717E-2</v>
      </c>
      <c r="J341" s="172">
        <v>-2.2164305712335408</v>
      </c>
      <c r="K341" s="172">
        <v>6.9142128310573786E-2</v>
      </c>
      <c r="L341" s="147"/>
      <c r="M341" s="144"/>
      <c r="N341" s="144"/>
      <c r="O341" s="151">
        <v>5.8461673179434979E-2</v>
      </c>
      <c r="P341" s="144"/>
    </row>
    <row r="342" spans="1:16" ht="22.15" customHeight="1" x14ac:dyDescent="0.25">
      <c r="A342" s="154" t="s">
        <v>246</v>
      </c>
      <c r="B342" s="155">
        <v>6.7394840808738088E-2</v>
      </c>
      <c r="C342" s="155">
        <v>8.232711306256861E-2</v>
      </c>
      <c r="D342" s="155">
        <v>0.11089461199593358</v>
      </c>
      <c r="E342" s="155">
        <v>0.11271216407355021</v>
      </c>
      <c r="F342" s="155">
        <v>0.13169743358847366</v>
      </c>
      <c r="G342" s="155">
        <v>0.13488473883863436</v>
      </c>
      <c r="H342" s="155">
        <v>0.1409938793354707</v>
      </c>
      <c r="I342" s="155">
        <v>0.15485342019543974</v>
      </c>
      <c r="J342" s="172">
        <v>1.3859540859969044</v>
      </c>
      <c r="K342" s="172">
        <v>4.3282584262472001</v>
      </c>
      <c r="L342" s="147"/>
      <c r="M342" s="144"/>
      <c r="N342" s="144"/>
      <c r="O342" s="151">
        <v>0.11157083593296774</v>
      </c>
      <c r="P342" s="144"/>
    </row>
    <row r="343" spans="1:16" x14ac:dyDescent="0.25">
      <c r="A343" s="149" t="s">
        <v>247</v>
      </c>
      <c r="B343" s="150">
        <v>94.582461848322893</v>
      </c>
      <c r="C343" s="150">
        <v>103.59069703622383</v>
      </c>
      <c r="D343" s="150">
        <v>81.835055913249732</v>
      </c>
      <c r="E343" s="150">
        <v>77.125618811881182</v>
      </c>
      <c r="F343" s="150">
        <v>76.288908899894949</v>
      </c>
      <c r="G343" s="150">
        <v>66.627954479136264</v>
      </c>
      <c r="H343" s="150">
        <v>75.456718157971451</v>
      </c>
      <c r="I343" s="150">
        <v>78.291205211726393</v>
      </c>
      <c r="J343" s="177">
        <v>2.8344870537549411</v>
      </c>
      <c r="K343" s="177">
        <v>-4.1840736332697048</v>
      </c>
      <c r="L343" s="147"/>
      <c r="M343" s="144"/>
      <c r="N343" s="144"/>
      <c r="O343" s="150">
        <v>82.475278844996097</v>
      </c>
      <c r="P343" s="144"/>
    </row>
    <row r="344" spans="1:16" x14ac:dyDescent="0.25">
      <c r="A344" s="149" t="s">
        <v>248</v>
      </c>
      <c r="B344" s="150">
        <v>94.126720747295934</v>
      </c>
      <c r="C344" s="150">
        <v>112.11691259931891</v>
      </c>
      <c r="D344" s="150">
        <v>90.335746606334865</v>
      </c>
      <c r="E344" s="150">
        <v>86.461854367398558</v>
      </c>
      <c r="F344" s="150">
        <v>90.520205626160177</v>
      </c>
      <c r="G344" s="150">
        <v>76.420136370230651</v>
      </c>
      <c r="H344" s="150">
        <v>93.68827249209545</v>
      </c>
      <c r="I344" s="150">
        <v>93.318396226415103</v>
      </c>
      <c r="J344" s="177">
        <v>-0.36987626568034671</v>
      </c>
      <c r="K344" s="177">
        <v>0.4825379887917336</v>
      </c>
      <c r="L344" s="147"/>
      <c r="M344" s="144"/>
      <c r="N344" s="144"/>
      <c r="O344" s="150">
        <v>92.83585823762337</v>
      </c>
      <c r="P344" s="144"/>
    </row>
    <row r="345" spans="1:16" x14ac:dyDescent="0.25">
      <c r="A345" s="146" t="s">
        <v>249</v>
      </c>
      <c r="B345" s="147">
        <v>4782</v>
      </c>
      <c r="C345" s="147">
        <v>3850</v>
      </c>
      <c r="D345" s="147">
        <v>3973</v>
      </c>
      <c r="E345" s="147">
        <v>4063</v>
      </c>
      <c r="F345" s="147">
        <v>3768</v>
      </c>
      <c r="G345" s="147">
        <v>3768</v>
      </c>
      <c r="H345" s="147">
        <v>4257</v>
      </c>
      <c r="I345" s="147">
        <v>4640</v>
      </c>
      <c r="J345" s="148">
        <v>8.9969462062485323E-2</v>
      </c>
      <c r="K345" s="148">
        <v>0.14121077966339909</v>
      </c>
      <c r="L345" s="147"/>
      <c r="M345" s="144"/>
      <c r="N345" s="144"/>
      <c r="O345" s="147">
        <v>4065.8571428571427</v>
      </c>
      <c r="P345" s="144"/>
    </row>
    <row r="346" spans="1:16" x14ac:dyDescent="0.25">
      <c r="A346" s="146" t="s">
        <v>250</v>
      </c>
      <c r="B346" s="147">
        <v>915</v>
      </c>
      <c r="C346" s="147">
        <v>732</v>
      </c>
      <c r="D346" s="147">
        <v>758</v>
      </c>
      <c r="E346" s="147">
        <v>741</v>
      </c>
      <c r="F346" s="147">
        <v>668</v>
      </c>
      <c r="G346" s="147">
        <v>678</v>
      </c>
      <c r="H346" s="147">
        <v>760</v>
      </c>
      <c r="I346" s="147">
        <v>1069</v>
      </c>
      <c r="J346" s="148">
        <v>0.40657894736842104</v>
      </c>
      <c r="K346" s="148">
        <v>0.42479055597867471</v>
      </c>
      <c r="L346" s="147"/>
      <c r="M346" s="144"/>
      <c r="N346" s="144"/>
      <c r="O346" s="150">
        <v>750.28571428571433</v>
      </c>
      <c r="P346" s="144"/>
    </row>
    <row r="347" spans="1:16" x14ac:dyDescent="0.25">
      <c r="A347" s="149" t="s">
        <v>251</v>
      </c>
      <c r="B347" s="150">
        <v>0</v>
      </c>
      <c r="C347" s="150">
        <v>11806</v>
      </c>
      <c r="D347" s="150">
        <v>9626</v>
      </c>
      <c r="E347" s="150">
        <v>8678</v>
      </c>
      <c r="F347" s="150">
        <v>8521</v>
      </c>
      <c r="G347" s="150">
        <v>8308</v>
      </c>
      <c r="H347" s="150">
        <v>8613</v>
      </c>
      <c r="I347" s="150">
        <v>9738</v>
      </c>
      <c r="J347" s="148">
        <v>0.13061650992685475</v>
      </c>
      <c r="K347" s="157">
        <v>5.1771313364055369E-2</v>
      </c>
      <c r="L347" s="147"/>
      <c r="M347" s="144"/>
      <c r="N347" s="144"/>
      <c r="O347" s="158">
        <v>9258.6666666666661</v>
      </c>
      <c r="P347" s="144"/>
    </row>
    <row r="348" spans="1:16" x14ac:dyDescent="0.25">
      <c r="A348" s="159" t="s">
        <v>252</v>
      </c>
      <c r="B348" s="147">
        <v>2848</v>
      </c>
      <c r="C348" s="147">
        <v>2677</v>
      </c>
      <c r="D348" s="147">
        <v>2620</v>
      </c>
      <c r="E348" s="147">
        <v>2185</v>
      </c>
      <c r="F348" s="147">
        <v>2280</v>
      </c>
      <c r="G348" s="147">
        <v>2397</v>
      </c>
      <c r="H348" s="147">
        <v>2239</v>
      </c>
      <c r="I348" s="147">
        <v>2610</v>
      </c>
      <c r="J348" s="148">
        <v>0.16569897275569451</v>
      </c>
      <c r="K348" s="148">
        <v>5.937608720862806E-2</v>
      </c>
      <c r="L348" s="147"/>
      <c r="M348" s="144"/>
      <c r="N348" s="144"/>
      <c r="O348" s="150">
        <v>2463.7142857142858</v>
      </c>
      <c r="P348" s="144"/>
    </row>
    <row r="349" spans="1:16" x14ac:dyDescent="0.25">
      <c r="A349" s="159" t="s">
        <v>253</v>
      </c>
      <c r="B349" s="147">
        <v>259</v>
      </c>
      <c r="C349" s="147">
        <v>312</v>
      </c>
      <c r="D349" s="147">
        <v>362</v>
      </c>
      <c r="E349" s="147">
        <v>301</v>
      </c>
      <c r="F349" s="147">
        <v>253</v>
      </c>
      <c r="G349" s="147">
        <v>268</v>
      </c>
      <c r="H349" s="147">
        <v>261</v>
      </c>
      <c r="I349" s="147">
        <v>280</v>
      </c>
      <c r="J349" s="148">
        <v>7.2796934865900387E-2</v>
      </c>
      <c r="K349" s="148">
        <v>-2.7777777777777776E-2</v>
      </c>
      <c r="L349" s="147"/>
      <c r="M349" s="144"/>
      <c r="N349" s="144"/>
      <c r="O349" s="150">
        <v>288</v>
      </c>
      <c r="P349" s="144"/>
    </row>
    <row r="350" spans="1:16" x14ac:dyDescent="0.25">
      <c r="A350" s="159" t="s">
        <v>254</v>
      </c>
      <c r="B350" s="160">
        <v>8.3360154489861601E-2</v>
      </c>
      <c r="C350" s="160">
        <v>0.10438273670123788</v>
      </c>
      <c r="D350" s="160">
        <v>0.12139503688799463</v>
      </c>
      <c r="E350" s="160">
        <v>0.12107803700724054</v>
      </c>
      <c r="F350" s="160">
        <v>9.9881563363600476E-2</v>
      </c>
      <c r="G350" s="160">
        <v>0.10056285178236397</v>
      </c>
      <c r="H350" s="160">
        <v>0.10440000000000001</v>
      </c>
      <c r="I350" s="160">
        <v>9.6885813148788927E-2</v>
      </c>
      <c r="J350" s="172">
        <v>-0.75141868512110799</v>
      </c>
      <c r="K350" s="172">
        <v>-0.77762157163341061</v>
      </c>
      <c r="L350" s="147"/>
      <c r="M350" s="144"/>
      <c r="N350" s="144"/>
      <c r="O350" s="191">
        <v>0.10466202886512303</v>
      </c>
      <c r="P350" s="144"/>
    </row>
    <row r="351" spans="1:16" x14ac:dyDescent="0.25">
      <c r="A351" s="161" t="s">
        <v>255</v>
      </c>
      <c r="B351" s="161"/>
      <c r="C351" s="161"/>
      <c r="D351" s="161"/>
      <c r="E351" s="144"/>
      <c r="F351" s="144"/>
      <c r="G351" s="144"/>
      <c r="H351" s="144"/>
      <c r="I351" s="144"/>
      <c r="J351" s="144"/>
      <c r="K351" s="144"/>
      <c r="L351" s="144"/>
      <c r="M351" s="144"/>
      <c r="N351" s="144"/>
      <c r="O351" s="144"/>
      <c r="P351" s="144"/>
    </row>
    <row r="354" spans="1:16" x14ac:dyDescent="0.25">
      <c r="A354" s="189" t="s">
        <v>260</v>
      </c>
      <c r="B354" s="189"/>
      <c r="C354" s="189"/>
      <c r="D354" s="189"/>
      <c r="E354" s="181"/>
      <c r="F354" s="144"/>
      <c r="G354" s="144"/>
      <c r="H354" s="144"/>
      <c r="I354" s="144"/>
      <c r="J354" s="144"/>
      <c r="K354" s="144"/>
      <c r="L354" s="188"/>
      <c r="M354" s="144"/>
      <c r="N354" s="144"/>
      <c r="O354" s="144"/>
      <c r="P354" s="144"/>
    </row>
    <row r="355" spans="1:16" x14ac:dyDescent="0.25">
      <c r="A355" s="166" t="s">
        <v>231</v>
      </c>
      <c r="B355" s="166"/>
      <c r="C355" s="166"/>
      <c r="D355" s="166"/>
      <c r="E355" s="162"/>
      <c r="F355" s="144"/>
      <c r="G355" s="144"/>
      <c r="H355" s="144"/>
      <c r="I355" s="144"/>
      <c r="J355" s="144"/>
      <c r="K355" s="144"/>
      <c r="L355" s="167"/>
      <c r="M355" s="144"/>
      <c r="N355" s="144"/>
      <c r="O355" s="144"/>
      <c r="P355" s="144"/>
    </row>
    <row r="356" spans="1:16" ht="31.5" x14ac:dyDescent="0.25">
      <c r="A356" s="190"/>
      <c r="B356" s="141">
        <v>2019</v>
      </c>
      <c r="C356" s="141">
        <v>2020</v>
      </c>
      <c r="D356" s="141">
        <v>2021</v>
      </c>
      <c r="E356" s="141">
        <v>2022</v>
      </c>
      <c r="F356" s="141">
        <v>2023</v>
      </c>
      <c r="G356" s="141">
        <v>2024</v>
      </c>
      <c r="H356" s="141">
        <v>2025</v>
      </c>
      <c r="I356" s="141">
        <v>2026</v>
      </c>
      <c r="J356" s="142" t="s">
        <v>232</v>
      </c>
      <c r="K356" s="142" t="s">
        <v>233</v>
      </c>
      <c r="L356" s="143" t="s">
        <v>234</v>
      </c>
      <c r="M356" s="144"/>
      <c r="N356" s="144"/>
      <c r="O356" s="145" t="s">
        <v>235</v>
      </c>
      <c r="P356" s="144"/>
    </row>
    <row r="357" spans="1:16" x14ac:dyDescent="0.25">
      <c r="A357" s="146" t="s">
        <v>236</v>
      </c>
      <c r="B357" s="147">
        <v>335</v>
      </c>
      <c r="C357" s="147">
        <v>314</v>
      </c>
      <c r="D357" s="147">
        <v>298</v>
      </c>
      <c r="E357" s="147">
        <v>235</v>
      </c>
      <c r="F357" s="147">
        <v>305</v>
      </c>
      <c r="G357" s="147">
        <v>292</v>
      </c>
      <c r="H357" s="147">
        <v>283</v>
      </c>
      <c r="I357" s="147">
        <v>320</v>
      </c>
      <c r="J357" s="148">
        <v>0.13074204946996468</v>
      </c>
      <c r="K357" s="148">
        <v>8.6323957322987449E-2</v>
      </c>
      <c r="L357" s="147"/>
      <c r="M357" s="144"/>
      <c r="N357" s="144"/>
      <c r="O357" s="147">
        <v>294.57142857142856</v>
      </c>
      <c r="P357" s="144"/>
    </row>
    <row r="358" spans="1:16" x14ac:dyDescent="0.25">
      <c r="A358" s="149" t="s">
        <v>237</v>
      </c>
      <c r="B358" s="150">
        <v>124</v>
      </c>
      <c r="C358" s="150">
        <v>95</v>
      </c>
      <c r="D358" s="150">
        <v>94</v>
      </c>
      <c r="E358" s="150">
        <v>72</v>
      </c>
      <c r="F358" s="150">
        <v>59</v>
      </c>
      <c r="G358" s="150">
        <v>52</v>
      </c>
      <c r="H358" s="150">
        <v>45</v>
      </c>
      <c r="I358" s="150">
        <v>56</v>
      </c>
      <c r="J358" s="148">
        <v>0.24444444444444444</v>
      </c>
      <c r="K358" s="148">
        <v>-0.27541589648798526</v>
      </c>
      <c r="L358" s="147"/>
      <c r="M358" s="144"/>
      <c r="N358" s="144"/>
      <c r="O358" s="150">
        <v>77.285714285714292</v>
      </c>
      <c r="P358" s="144"/>
    </row>
    <row r="359" spans="1:16" x14ac:dyDescent="0.25">
      <c r="A359" s="146" t="s">
        <v>90</v>
      </c>
      <c r="B359" s="151">
        <v>0.72514619883040932</v>
      </c>
      <c r="C359" s="151">
        <v>0.62091503267973858</v>
      </c>
      <c r="D359" s="151">
        <v>0.67625899280575541</v>
      </c>
      <c r="E359" s="151">
        <v>0.62608695652173918</v>
      </c>
      <c r="F359" s="151">
        <v>0.50862068965517238</v>
      </c>
      <c r="G359" s="151">
        <v>0.46846846846846846</v>
      </c>
      <c r="H359" s="151">
        <v>0.39823008849557523</v>
      </c>
      <c r="I359" s="151">
        <v>0.48695652173913045</v>
      </c>
      <c r="J359" s="172">
        <v>8.8726433243555221</v>
      </c>
      <c r="K359" s="172">
        <v>-10.236809699725297</v>
      </c>
      <c r="L359" s="147"/>
      <c r="M359" s="144"/>
      <c r="N359" s="144"/>
      <c r="O359" s="151">
        <v>0.58932461873638342</v>
      </c>
      <c r="P359" s="144"/>
    </row>
    <row r="360" spans="1:16" x14ac:dyDescent="0.25">
      <c r="A360" s="149" t="s">
        <v>238</v>
      </c>
      <c r="B360" s="150">
        <v>62</v>
      </c>
      <c r="C360" s="150">
        <v>42</v>
      </c>
      <c r="D360" s="150">
        <v>53</v>
      </c>
      <c r="E360" s="150">
        <v>38</v>
      </c>
      <c r="F360" s="150">
        <v>37</v>
      </c>
      <c r="G360" s="150">
        <v>28</v>
      </c>
      <c r="H360" s="150">
        <v>25</v>
      </c>
      <c r="I360" s="150">
        <v>35</v>
      </c>
      <c r="J360" s="148">
        <v>0.4</v>
      </c>
      <c r="K360" s="148">
        <v>-0.14035087719298248</v>
      </c>
      <c r="L360" s="147"/>
      <c r="M360" s="144"/>
      <c r="N360" s="144"/>
      <c r="O360" s="150">
        <v>40.714285714285715</v>
      </c>
      <c r="P360" s="144"/>
    </row>
    <row r="361" spans="1:16" x14ac:dyDescent="0.25">
      <c r="A361" s="149" t="s">
        <v>239</v>
      </c>
      <c r="B361" s="153">
        <v>0.18507462686567164</v>
      </c>
      <c r="C361" s="153">
        <v>0.13375796178343949</v>
      </c>
      <c r="D361" s="153">
        <v>0.17785234899328858</v>
      </c>
      <c r="E361" s="153">
        <v>0.16170212765957448</v>
      </c>
      <c r="F361" s="153">
        <v>0.12131147540983607</v>
      </c>
      <c r="G361" s="153">
        <v>9.5890410958904104E-2</v>
      </c>
      <c r="H361" s="153">
        <v>8.8339222614840993E-2</v>
      </c>
      <c r="I361" s="153">
        <v>0.109375</v>
      </c>
      <c r="J361" s="172">
        <v>2.1035777385159009</v>
      </c>
      <c r="K361" s="172">
        <v>-2.8840324927255105</v>
      </c>
      <c r="L361" s="147"/>
      <c r="M361" s="144"/>
      <c r="N361" s="144"/>
      <c r="O361" s="153">
        <v>0.13821532492725511</v>
      </c>
      <c r="P361" s="144"/>
    </row>
    <row r="362" spans="1:16" x14ac:dyDescent="0.25">
      <c r="A362" s="149" t="s">
        <v>240</v>
      </c>
      <c r="B362" s="153">
        <v>0.5</v>
      </c>
      <c r="C362" s="153">
        <v>0.44210526315789472</v>
      </c>
      <c r="D362" s="153">
        <v>0.56382978723404253</v>
      </c>
      <c r="E362" s="153">
        <v>0.52777777777777779</v>
      </c>
      <c r="F362" s="153">
        <v>0.6271186440677966</v>
      </c>
      <c r="G362" s="153">
        <v>0.53846153846153844</v>
      </c>
      <c r="H362" s="153">
        <v>0.55555555555555558</v>
      </c>
      <c r="I362" s="153">
        <v>0.625</v>
      </c>
      <c r="J362" s="172">
        <v>6.944444444444442</v>
      </c>
      <c r="K362" s="172">
        <v>9.8197781885397397</v>
      </c>
      <c r="L362" s="147"/>
      <c r="M362" s="144"/>
      <c r="N362" s="144"/>
      <c r="O362" s="153">
        <v>0.52680221811460259</v>
      </c>
      <c r="P362" s="144"/>
    </row>
    <row r="363" spans="1:16" ht="22.15" customHeight="1" x14ac:dyDescent="0.25">
      <c r="A363" s="154" t="s">
        <v>241</v>
      </c>
      <c r="B363" s="155">
        <v>0.23387096774193547</v>
      </c>
      <c r="C363" s="155">
        <v>0.26315789473684209</v>
      </c>
      <c r="D363" s="155">
        <v>0.30851063829787234</v>
      </c>
      <c r="E363" s="155">
        <v>0.29166666666666669</v>
      </c>
      <c r="F363" s="155">
        <v>0.2711864406779661</v>
      </c>
      <c r="G363" s="155">
        <v>0.42307692307692307</v>
      </c>
      <c r="H363" s="155">
        <v>0.42222222222222222</v>
      </c>
      <c r="I363" s="155">
        <v>0.19642857142857142</v>
      </c>
      <c r="J363" s="172">
        <v>-22.579365079365079</v>
      </c>
      <c r="K363" s="172">
        <v>-10.116847108529178</v>
      </c>
      <c r="L363" s="147"/>
      <c r="M363" s="144"/>
      <c r="N363" s="144"/>
      <c r="O363" s="151">
        <v>0.29759704251386321</v>
      </c>
      <c r="P363" s="144"/>
    </row>
    <row r="364" spans="1:16" ht="22.15" customHeight="1" x14ac:dyDescent="0.25">
      <c r="A364" s="154" t="s">
        <v>242</v>
      </c>
      <c r="B364" s="155">
        <v>8.6567164179104483E-2</v>
      </c>
      <c r="C364" s="155">
        <v>7.9617834394904455E-2</v>
      </c>
      <c r="D364" s="155">
        <v>9.7315436241610737E-2</v>
      </c>
      <c r="E364" s="155">
        <v>8.9361702127659579E-2</v>
      </c>
      <c r="F364" s="155">
        <v>5.2459016393442623E-2</v>
      </c>
      <c r="G364" s="155">
        <v>7.5342465753424653E-2</v>
      </c>
      <c r="H364" s="155">
        <v>6.7137809187279157E-2</v>
      </c>
      <c r="I364" s="155">
        <v>3.4375000000000003E-2</v>
      </c>
      <c r="J364" s="172">
        <v>-3.2762809187279154</v>
      </c>
      <c r="K364" s="172">
        <v>-4.3704534432589721</v>
      </c>
      <c r="L364" s="147"/>
      <c r="M364" s="144"/>
      <c r="N364" s="144"/>
      <c r="O364" s="151">
        <v>7.807953443258972E-2</v>
      </c>
      <c r="P364" s="144"/>
    </row>
    <row r="365" spans="1:16" ht="22.15" customHeight="1" x14ac:dyDescent="0.25">
      <c r="A365" s="154" t="s">
        <v>243</v>
      </c>
      <c r="B365" s="155">
        <v>9.8507462686567168E-2</v>
      </c>
      <c r="C365" s="155">
        <v>9.8726114649681534E-2</v>
      </c>
      <c r="D365" s="155">
        <v>0.11073825503355705</v>
      </c>
      <c r="E365" s="155">
        <v>0.11914893617021277</v>
      </c>
      <c r="F365" s="155">
        <v>0.10819672131147541</v>
      </c>
      <c r="G365" s="155">
        <v>9.9315068493150679E-2</v>
      </c>
      <c r="H365" s="155">
        <v>0.12014134275618374</v>
      </c>
      <c r="I365" s="155">
        <v>9.6875000000000003E-2</v>
      </c>
      <c r="J365" s="172">
        <v>-2.3266342756183738</v>
      </c>
      <c r="K365" s="172">
        <v>-1.030249757516974</v>
      </c>
      <c r="L365" s="147"/>
      <c r="M365" s="144"/>
      <c r="N365" s="144"/>
      <c r="O365" s="151">
        <v>0.10717749757516974</v>
      </c>
      <c r="P365" s="144"/>
    </row>
    <row r="366" spans="1:16" ht="22.15" customHeight="1" x14ac:dyDescent="0.25">
      <c r="A366" s="154" t="s">
        <v>244</v>
      </c>
      <c r="B366" s="155">
        <v>0</v>
      </c>
      <c r="C366" s="155">
        <v>0</v>
      </c>
      <c r="D366" s="155">
        <v>6.7114093959731542E-3</v>
      </c>
      <c r="E366" s="155">
        <v>8.5106382978723406E-3</v>
      </c>
      <c r="F366" s="155">
        <v>3.2786885245901639E-3</v>
      </c>
      <c r="G366" s="155">
        <v>3.4246575342465752E-3</v>
      </c>
      <c r="H366" s="155">
        <v>3.5335689045936395E-3</v>
      </c>
      <c r="I366" s="155">
        <v>0</v>
      </c>
      <c r="J366" s="172">
        <v>-0.35335689045936397</v>
      </c>
      <c r="K366" s="172">
        <v>-0.33947623666343357</v>
      </c>
      <c r="L366" s="147"/>
      <c r="M366" s="144"/>
      <c r="N366" s="144"/>
      <c r="O366" s="151">
        <v>3.3947623666343357E-3</v>
      </c>
      <c r="P366" s="144"/>
    </row>
    <row r="367" spans="1:16" ht="22.15" customHeight="1" x14ac:dyDescent="0.25">
      <c r="A367" s="154" t="s">
        <v>245</v>
      </c>
      <c r="B367" s="155">
        <v>3.2835820895522387E-2</v>
      </c>
      <c r="C367" s="155">
        <v>4.4585987261146494E-2</v>
      </c>
      <c r="D367" s="155">
        <v>3.3557046979865771E-3</v>
      </c>
      <c r="E367" s="155">
        <v>1.7021276595744681E-2</v>
      </c>
      <c r="F367" s="155">
        <v>2.9508196721311476E-2</v>
      </c>
      <c r="G367" s="155">
        <v>7.8767123287671229E-2</v>
      </c>
      <c r="H367" s="155">
        <v>9.187279151943463E-2</v>
      </c>
      <c r="I367" s="155">
        <v>5.9374999999999997E-2</v>
      </c>
      <c r="J367" s="172">
        <v>-3.2497791519434633</v>
      </c>
      <c r="K367" s="172">
        <v>1.6697987390882636</v>
      </c>
      <c r="L367" s="147"/>
      <c r="M367" s="144"/>
      <c r="N367" s="144"/>
      <c r="O367" s="151">
        <v>4.2677012609117361E-2</v>
      </c>
      <c r="P367" s="144"/>
    </row>
    <row r="368" spans="1:16" ht="22.15" customHeight="1" x14ac:dyDescent="0.25">
      <c r="A368" s="154" t="s">
        <v>246</v>
      </c>
      <c r="B368" s="155">
        <v>0.17910447761194029</v>
      </c>
      <c r="C368" s="155">
        <v>0.16878980891719744</v>
      </c>
      <c r="D368" s="155">
        <v>0.21140939597315436</v>
      </c>
      <c r="E368" s="155">
        <v>0.26382978723404255</v>
      </c>
      <c r="F368" s="155">
        <v>0.24590163934426229</v>
      </c>
      <c r="G368" s="155">
        <v>0.25684931506849318</v>
      </c>
      <c r="H368" s="155">
        <v>0.28621908127208479</v>
      </c>
      <c r="I368" s="155">
        <v>0.328125</v>
      </c>
      <c r="J368" s="172">
        <v>4.1905918727915212</v>
      </c>
      <c r="K368" s="172">
        <v>10.067592143549952</v>
      </c>
      <c r="L368" s="147"/>
      <c r="M368" s="144"/>
      <c r="N368" s="144"/>
      <c r="O368" s="151">
        <v>0.22744907856450047</v>
      </c>
      <c r="P368" s="144"/>
    </row>
    <row r="369" spans="1:16" x14ac:dyDescent="0.25">
      <c r="A369" s="149" t="s">
        <v>247</v>
      </c>
      <c r="B369" s="150">
        <v>219.69850746268639</v>
      </c>
      <c r="C369" s="150">
        <v>183.33121019108307</v>
      </c>
      <c r="D369" s="150">
        <v>204.39597315436279</v>
      </c>
      <c r="E369" s="150">
        <v>151.44680851063836</v>
      </c>
      <c r="F369" s="150">
        <v>115.76721311475417</v>
      </c>
      <c r="G369" s="150">
        <v>92.869863013698591</v>
      </c>
      <c r="H369" s="150">
        <v>114.51943462897535</v>
      </c>
      <c r="I369" s="150">
        <v>159.27812499999999</v>
      </c>
      <c r="J369" s="177">
        <v>44.758690371024642</v>
      </c>
      <c r="K369" s="177">
        <v>2.8760881425799596</v>
      </c>
      <c r="L369" s="147"/>
      <c r="M369" s="144"/>
      <c r="N369" s="144"/>
      <c r="O369" s="150">
        <v>156.40203685742003</v>
      </c>
      <c r="P369" s="144"/>
    </row>
    <row r="370" spans="1:16" x14ac:dyDescent="0.25">
      <c r="A370" s="149" t="s">
        <v>248</v>
      </c>
      <c r="B370" s="150">
        <v>334.16935483870969</v>
      </c>
      <c r="C370" s="150">
        <v>317.7157894736842</v>
      </c>
      <c r="D370" s="150">
        <v>361.81914893617022</v>
      </c>
      <c r="E370" s="150">
        <v>257.74999999999994</v>
      </c>
      <c r="F370" s="150">
        <v>202.03389830508496</v>
      </c>
      <c r="G370" s="150">
        <v>193.8846153846151</v>
      </c>
      <c r="H370" s="150">
        <v>188.22222222222206</v>
      </c>
      <c r="I370" s="150">
        <v>558.21428571428567</v>
      </c>
      <c r="J370" s="177">
        <v>369.99206349206361</v>
      </c>
      <c r="K370" s="177">
        <v>272.3344335885925</v>
      </c>
      <c r="L370" s="147"/>
      <c r="M370" s="144"/>
      <c r="N370" s="144"/>
      <c r="O370" s="150">
        <v>285.87985212569316</v>
      </c>
      <c r="P370" s="144"/>
    </row>
    <row r="371" spans="1:16" x14ac:dyDescent="0.25">
      <c r="A371" s="146" t="s">
        <v>249</v>
      </c>
      <c r="B371" s="147">
        <v>322</v>
      </c>
      <c r="C371" s="147">
        <v>238</v>
      </c>
      <c r="D371" s="147">
        <v>193</v>
      </c>
      <c r="E371" s="147">
        <v>170</v>
      </c>
      <c r="F371" s="147">
        <v>173</v>
      </c>
      <c r="G371" s="147">
        <v>216</v>
      </c>
      <c r="H371" s="147">
        <v>163</v>
      </c>
      <c r="I371" s="147">
        <v>132</v>
      </c>
      <c r="J371" s="148">
        <v>-0.19018404907975461</v>
      </c>
      <c r="K371" s="148">
        <v>-0.37355932203389836</v>
      </c>
      <c r="L371" s="147"/>
      <c r="M371" s="144"/>
      <c r="N371" s="144"/>
      <c r="O371" s="147">
        <v>210.71428571428572</v>
      </c>
      <c r="P371" s="144"/>
    </row>
    <row r="372" spans="1:16" x14ac:dyDescent="0.25">
      <c r="A372" s="146" t="s">
        <v>250</v>
      </c>
      <c r="B372" s="147">
        <v>111</v>
      </c>
      <c r="C372" s="147">
        <v>96</v>
      </c>
      <c r="D372" s="147">
        <v>61</v>
      </c>
      <c r="E372" s="147">
        <v>57</v>
      </c>
      <c r="F372" s="147">
        <v>51</v>
      </c>
      <c r="G372" s="147">
        <v>60</v>
      </c>
      <c r="H372" s="147">
        <v>71</v>
      </c>
      <c r="I372" s="147">
        <v>36</v>
      </c>
      <c r="J372" s="148">
        <v>-0.49295774647887325</v>
      </c>
      <c r="K372" s="148">
        <v>-0.50295857988165682</v>
      </c>
      <c r="L372" s="147"/>
      <c r="M372" s="144"/>
      <c r="N372" s="144"/>
      <c r="O372" s="150">
        <v>72.428571428571431</v>
      </c>
      <c r="P372" s="144"/>
    </row>
    <row r="373" spans="1:16" x14ac:dyDescent="0.25">
      <c r="A373" s="149" t="s">
        <v>251</v>
      </c>
      <c r="B373" s="150">
        <v>0</v>
      </c>
      <c r="C373" s="150">
        <v>125</v>
      </c>
      <c r="D373" s="150">
        <v>100</v>
      </c>
      <c r="E373" s="150">
        <v>102</v>
      </c>
      <c r="F373" s="150">
        <v>55</v>
      </c>
      <c r="G373" s="150">
        <v>60</v>
      </c>
      <c r="H373" s="150">
        <v>73</v>
      </c>
      <c r="I373" s="150">
        <v>91</v>
      </c>
      <c r="J373" s="148">
        <v>0.24657534246575341</v>
      </c>
      <c r="K373" s="157">
        <v>6.0194174757281609E-2</v>
      </c>
      <c r="L373" s="147"/>
      <c r="M373" s="144"/>
      <c r="N373" s="144"/>
      <c r="O373" s="158">
        <v>85.833333333333329</v>
      </c>
      <c r="P373" s="144"/>
    </row>
    <row r="374" spans="1:16" x14ac:dyDescent="0.25">
      <c r="A374" s="159" t="s">
        <v>252</v>
      </c>
      <c r="B374" s="147">
        <v>6</v>
      </c>
      <c r="C374" s="147">
        <v>31</v>
      </c>
      <c r="D374" s="147">
        <v>9</v>
      </c>
      <c r="E374" s="147">
        <v>6</v>
      </c>
      <c r="F374" s="147">
        <v>0</v>
      </c>
      <c r="G374" s="147">
        <v>1</v>
      </c>
      <c r="H374" s="147">
        <v>9</v>
      </c>
      <c r="I374" s="147">
        <v>4</v>
      </c>
      <c r="J374" s="148">
        <v>-0.55555555555555558</v>
      </c>
      <c r="K374" s="148">
        <v>-0.54838709677419362</v>
      </c>
      <c r="L374" s="147"/>
      <c r="M374" s="144"/>
      <c r="N374" s="144"/>
      <c r="O374" s="150">
        <v>8.8571428571428577</v>
      </c>
      <c r="P374" s="144"/>
    </row>
    <row r="375" spans="1:16" x14ac:dyDescent="0.25">
      <c r="A375" s="159" t="s">
        <v>253</v>
      </c>
      <c r="B375" s="147">
        <v>3</v>
      </c>
      <c r="C375" s="147">
        <v>14</v>
      </c>
      <c r="D375" s="147">
        <v>0</v>
      </c>
      <c r="E375" s="147">
        <v>1</v>
      </c>
      <c r="F375" s="147">
        <v>0</v>
      </c>
      <c r="G375" s="147">
        <v>1</v>
      </c>
      <c r="H375" s="147">
        <v>6</v>
      </c>
      <c r="I375" s="147">
        <v>2</v>
      </c>
      <c r="J375" s="148">
        <v>-0.66666666666666663</v>
      </c>
      <c r="K375" s="148">
        <v>-0.44</v>
      </c>
      <c r="L375" s="147"/>
      <c r="M375" s="144"/>
      <c r="N375" s="144"/>
      <c r="O375" s="150">
        <v>3.5714285714285716</v>
      </c>
      <c r="P375" s="144"/>
    </row>
    <row r="376" spans="1:16" x14ac:dyDescent="0.25">
      <c r="A376" s="159" t="s">
        <v>254</v>
      </c>
      <c r="B376" s="160">
        <v>0.33333333333333331</v>
      </c>
      <c r="C376" s="160">
        <v>0.31111111111111112</v>
      </c>
      <c r="D376" s="160">
        <v>0</v>
      </c>
      <c r="E376" s="160">
        <v>0.14285714285714285</v>
      </c>
      <c r="F376" s="160" t="s">
        <v>285</v>
      </c>
      <c r="G376" s="160">
        <v>0.5</v>
      </c>
      <c r="H376" s="160">
        <v>0.4</v>
      </c>
      <c r="I376" s="160">
        <v>0.33333333333333331</v>
      </c>
      <c r="J376" s="172">
        <v>-6.6666666666666705</v>
      </c>
      <c r="K376" s="172">
        <v>4.5977011494252871</v>
      </c>
      <c r="L376" s="147"/>
      <c r="M376" s="144"/>
      <c r="N376" s="144"/>
      <c r="O376" s="191">
        <v>0.28735632183908044</v>
      </c>
      <c r="P376" s="144"/>
    </row>
    <row r="377" spans="1:16" x14ac:dyDescent="0.25">
      <c r="A377" s="161" t="s">
        <v>255</v>
      </c>
      <c r="B377" s="161"/>
      <c r="C377" s="161"/>
      <c r="D377" s="161"/>
      <c r="E377" s="144"/>
      <c r="F377" s="144"/>
      <c r="G377" s="144"/>
      <c r="H377" s="144"/>
      <c r="I377" s="144"/>
      <c r="J377" s="144"/>
      <c r="K377" s="144"/>
      <c r="L377" s="144"/>
      <c r="M377" s="144"/>
      <c r="N377" s="144"/>
      <c r="O377" s="144"/>
      <c r="P377" s="144"/>
    </row>
    <row r="380" spans="1:16" x14ac:dyDescent="0.25">
      <c r="A380" s="189" t="s">
        <v>261</v>
      </c>
      <c r="B380" s="189"/>
      <c r="C380" s="189"/>
      <c r="D380" s="189"/>
      <c r="E380" s="181"/>
      <c r="F380" s="144"/>
      <c r="G380" s="144"/>
      <c r="H380" s="144"/>
      <c r="I380" s="144"/>
      <c r="J380" s="144"/>
      <c r="K380" s="144"/>
      <c r="L380" s="188"/>
      <c r="M380" s="144"/>
      <c r="N380" s="144"/>
      <c r="O380" s="144"/>
      <c r="P380" s="144"/>
    </row>
    <row r="381" spans="1:16" x14ac:dyDescent="0.25">
      <c r="A381" s="166" t="s">
        <v>231</v>
      </c>
      <c r="B381" s="166"/>
      <c r="C381" s="166"/>
      <c r="D381" s="166"/>
      <c r="E381" s="162"/>
      <c r="F381" s="144"/>
      <c r="G381" s="144"/>
      <c r="H381" s="144"/>
      <c r="I381" s="144"/>
      <c r="J381" s="144"/>
      <c r="K381" s="144"/>
      <c r="L381" s="167"/>
      <c r="M381" s="144"/>
      <c r="N381" s="144"/>
      <c r="O381" s="144"/>
      <c r="P381" s="144"/>
    </row>
    <row r="382" spans="1:16" ht="31.5" x14ac:dyDescent="0.25">
      <c r="A382" s="190"/>
      <c r="B382" s="141">
        <v>2019</v>
      </c>
      <c r="C382" s="141">
        <v>2020</v>
      </c>
      <c r="D382" s="141">
        <v>2021</v>
      </c>
      <c r="E382" s="141">
        <v>2022</v>
      </c>
      <c r="F382" s="141">
        <v>2023</v>
      </c>
      <c r="G382" s="141">
        <v>2024</v>
      </c>
      <c r="H382" s="141">
        <v>2025</v>
      </c>
      <c r="I382" s="141">
        <v>2026</v>
      </c>
      <c r="J382" s="142" t="s">
        <v>232</v>
      </c>
      <c r="K382" s="142" t="s">
        <v>233</v>
      </c>
      <c r="L382" s="143" t="s">
        <v>234</v>
      </c>
      <c r="M382" s="144"/>
      <c r="N382" s="144"/>
      <c r="O382" s="145" t="s">
        <v>235</v>
      </c>
      <c r="P382" s="144"/>
    </row>
    <row r="383" spans="1:16" x14ac:dyDescent="0.25">
      <c r="A383" s="146" t="s">
        <v>236</v>
      </c>
      <c r="B383" s="147">
        <v>648</v>
      </c>
      <c r="C383" s="147">
        <v>849</v>
      </c>
      <c r="D383" s="147">
        <v>1022</v>
      </c>
      <c r="E383" s="147">
        <v>685</v>
      </c>
      <c r="F383" s="147">
        <v>809</v>
      </c>
      <c r="G383" s="147">
        <v>743</v>
      </c>
      <c r="H383" s="147">
        <v>677</v>
      </c>
      <c r="I383" s="147">
        <v>813</v>
      </c>
      <c r="J383" s="148">
        <v>0.20088626292466766</v>
      </c>
      <c r="K383" s="148">
        <v>4.7487575924903415E-2</v>
      </c>
      <c r="L383" s="147"/>
      <c r="M383" s="144"/>
      <c r="N383" s="144"/>
      <c r="O383" s="147">
        <v>776.14285714285711</v>
      </c>
      <c r="P383" s="144"/>
    </row>
    <row r="384" spans="1:16" x14ac:dyDescent="0.25">
      <c r="A384" s="149" t="s">
        <v>237</v>
      </c>
      <c r="B384" s="150">
        <v>381</v>
      </c>
      <c r="C384" s="150">
        <v>538</v>
      </c>
      <c r="D384" s="150">
        <v>613</v>
      </c>
      <c r="E384" s="150">
        <v>366</v>
      </c>
      <c r="F384" s="150">
        <v>441</v>
      </c>
      <c r="G384" s="150">
        <v>438</v>
      </c>
      <c r="H384" s="150">
        <v>355</v>
      </c>
      <c r="I384" s="150">
        <v>471</v>
      </c>
      <c r="J384" s="148">
        <v>0.3267605633802817</v>
      </c>
      <c r="K384" s="148">
        <v>5.268199233716471E-2</v>
      </c>
      <c r="L384" s="147"/>
      <c r="M384" s="144"/>
      <c r="N384" s="144"/>
      <c r="O384" s="150">
        <v>447.42857142857144</v>
      </c>
      <c r="P384" s="144"/>
    </row>
    <row r="385" spans="1:16" x14ac:dyDescent="0.25">
      <c r="A385" s="146" t="s">
        <v>90</v>
      </c>
      <c r="B385" s="151">
        <v>0.62254901960784315</v>
      </c>
      <c r="C385" s="151">
        <v>0.68710089399744567</v>
      </c>
      <c r="D385" s="151">
        <v>0.64526315789473687</v>
      </c>
      <c r="E385" s="151">
        <v>0.5903225806451613</v>
      </c>
      <c r="F385" s="151">
        <v>0.62376237623762376</v>
      </c>
      <c r="G385" s="151">
        <v>0.64506627393225335</v>
      </c>
      <c r="H385" s="151">
        <v>0.58872305140961856</v>
      </c>
      <c r="I385" s="151">
        <v>0.64965517241379311</v>
      </c>
      <c r="J385" s="172">
        <v>6.0932121004174551</v>
      </c>
      <c r="K385" s="172">
        <v>1.7438781618476229</v>
      </c>
      <c r="L385" s="147"/>
      <c r="M385" s="144"/>
      <c r="N385" s="144"/>
      <c r="O385" s="151">
        <v>0.63221639079531688</v>
      </c>
      <c r="P385" s="144"/>
    </row>
    <row r="386" spans="1:16" x14ac:dyDescent="0.25">
      <c r="A386" s="149" t="s">
        <v>238</v>
      </c>
      <c r="B386" s="150">
        <v>324</v>
      </c>
      <c r="C386" s="150">
        <v>458</v>
      </c>
      <c r="D386" s="150">
        <v>549</v>
      </c>
      <c r="E386" s="150">
        <v>305</v>
      </c>
      <c r="F386" s="150">
        <v>408</v>
      </c>
      <c r="G386" s="150">
        <v>405</v>
      </c>
      <c r="H386" s="150">
        <v>314</v>
      </c>
      <c r="I386" s="150">
        <v>433</v>
      </c>
      <c r="J386" s="148">
        <v>0.37898089171974525</v>
      </c>
      <c r="K386" s="148">
        <v>9.6996018820123028E-2</v>
      </c>
      <c r="L386" s="147"/>
      <c r="M386" s="144"/>
      <c r="N386" s="144"/>
      <c r="O386" s="150">
        <v>394.71428571428572</v>
      </c>
      <c r="P386" s="144"/>
    </row>
    <row r="387" spans="1:16" x14ac:dyDescent="0.25">
      <c r="A387" s="149" t="s">
        <v>239</v>
      </c>
      <c r="B387" s="153">
        <v>0.5</v>
      </c>
      <c r="C387" s="153">
        <v>0.53945818610129559</v>
      </c>
      <c r="D387" s="153">
        <v>0.53718199608610573</v>
      </c>
      <c r="E387" s="153">
        <v>0.44525547445255476</v>
      </c>
      <c r="F387" s="153">
        <v>0.50432632880098882</v>
      </c>
      <c r="G387" s="153">
        <v>0.54508748317631228</v>
      </c>
      <c r="H387" s="153">
        <v>0.46381093057607092</v>
      </c>
      <c r="I387" s="153">
        <v>0.53259532595325954</v>
      </c>
      <c r="J387" s="172">
        <v>6.8784395377188616</v>
      </c>
      <c r="K387" s="172">
        <v>2.4036518664468765</v>
      </c>
      <c r="L387" s="147"/>
      <c r="M387" s="144"/>
      <c r="N387" s="144"/>
      <c r="O387" s="153">
        <v>0.50855880728879077</v>
      </c>
      <c r="P387" s="144"/>
    </row>
    <row r="388" spans="1:16" x14ac:dyDescent="0.25">
      <c r="A388" s="149" t="s">
        <v>240</v>
      </c>
      <c r="B388" s="153">
        <v>0.85039370078740162</v>
      </c>
      <c r="C388" s="153">
        <v>0.85130111524163565</v>
      </c>
      <c r="D388" s="153">
        <v>0.89559543230016314</v>
      </c>
      <c r="E388" s="153">
        <v>0.83333333333333337</v>
      </c>
      <c r="F388" s="153">
        <v>0.92517006802721091</v>
      </c>
      <c r="G388" s="153">
        <v>0.92465753424657537</v>
      </c>
      <c r="H388" s="153">
        <v>0.88450704225352117</v>
      </c>
      <c r="I388" s="153">
        <v>0.91932059447983017</v>
      </c>
      <c r="J388" s="172">
        <v>3.4813552226308997</v>
      </c>
      <c r="K388" s="172">
        <v>3.713668643385315</v>
      </c>
      <c r="L388" s="147"/>
      <c r="M388" s="144"/>
      <c r="N388" s="144"/>
      <c r="O388" s="153">
        <v>0.88218390804597702</v>
      </c>
      <c r="P388" s="144"/>
    </row>
    <row r="389" spans="1:16" ht="22.15" customHeight="1" x14ac:dyDescent="0.25">
      <c r="A389" s="154" t="s">
        <v>241</v>
      </c>
      <c r="B389" s="155">
        <v>8.6614173228346455E-2</v>
      </c>
      <c r="C389" s="155">
        <v>5.3903345724907063E-2</v>
      </c>
      <c r="D389" s="155">
        <v>4.730831973898858E-2</v>
      </c>
      <c r="E389" s="155">
        <v>9.2896174863387984E-2</v>
      </c>
      <c r="F389" s="155">
        <v>3.8548752834467119E-2</v>
      </c>
      <c r="G389" s="155">
        <v>3.8812785388127852E-2</v>
      </c>
      <c r="H389" s="155">
        <v>5.0704225352112678E-2</v>
      </c>
      <c r="I389" s="155">
        <v>3.6093418259023353E-2</v>
      </c>
      <c r="J389" s="172">
        <v>-1.4610807093089324</v>
      </c>
      <c r="K389" s="172">
        <v>-2.041999170266247</v>
      </c>
      <c r="L389" s="147"/>
      <c r="M389" s="144"/>
      <c r="N389" s="144"/>
      <c r="O389" s="151">
        <v>5.6513409961685822E-2</v>
      </c>
      <c r="P389" s="144"/>
    </row>
    <row r="390" spans="1:16" ht="22.15" customHeight="1" x14ac:dyDescent="0.25">
      <c r="A390" s="154" t="s">
        <v>242</v>
      </c>
      <c r="B390" s="155">
        <v>5.0925925925925923E-2</v>
      </c>
      <c r="C390" s="155">
        <v>3.4157832744405182E-2</v>
      </c>
      <c r="D390" s="155">
        <v>2.8375733855185908E-2</v>
      </c>
      <c r="E390" s="155">
        <v>4.9635036496350364E-2</v>
      </c>
      <c r="F390" s="155">
        <v>2.1013597033374538E-2</v>
      </c>
      <c r="G390" s="155">
        <v>2.2880215343203229E-2</v>
      </c>
      <c r="H390" s="155">
        <v>2.6587887740029542E-2</v>
      </c>
      <c r="I390" s="155">
        <v>2.0910209102091022E-2</v>
      </c>
      <c r="J390" s="172">
        <v>-0.56776786379385202</v>
      </c>
      <c r="K390" s="172">
        <v>-1.1668476706854316</v>
      </c>
      <c r="L390" s="147"/>
      <c r="M390" s="144"/>
      <c r="N390" s="144"/>
      <c r="O390" s="151">
        <v>3.2578685808945337E-2</v>
      </c>
      <c r="P390" s="144"/>
    </row>
    <row r="391" spans="1:16" ht="22.15" customHeight="1" x14ac:dyDescent="0.25">
      <c r="A391" s="154" t="s">
        <v>243</v>
      </c>
      <c r="B391" s="155">
        <v>0.18055555555555555</v>
      </c>
      <c r="C391" s="155">
        <v>0.14840989399293286</v>
      </c>
      <c r="D391" s="155">
        <v>0.17318982387475537</v>
      </c>
      <c r="E391" s="155">
        <v>0.17372262773722627</v>
      </c>
      <c r="F391" s="155">
        <v>0.21384425216316441</v>
      </c>
      <c r="G391" s="155">
        <v>0.17496635262449528</v>
      </c>
      <c r="H391" s="155">
        <v>0.15952732644017725</v>
      </c>
      <c r="I391" s="155">
        <v>0.11562115621156212</v>
      </c>
      <c r="J391" s="172">
        <v>-4.3906170228615133</v>
      </c>
      <c r="K391" s="172">
        <v>-5.9236197000291382</v>
      </c>
      <c r="L391" s="147"/>
      <c r="M391" s="144"/>
      <c r="N391" s="144"/>
      <c r="O391" s="151">
        <v>0.1748573532118535</v>
      </c>
      <c r="P391" s="144"/>
    </row>
    <row r="392" spans="1:16" ht="22.15" customHeight="1" x14ac:dyDescent="0.25">
      <c r="A392" s="154" t="s">
        <v>244</v>
      </c>
      <c r="B392" s="155">
        <v>0.15432098765432098</v>
      </c>
      <c r="C392" s="155">
        <v>0.11778563015312132</v>
      </c>
      <c r="D392" s="155">
        <v>0.12720156555772993</v>
      </c>
      <c r="E392" s="155">
        <v>0.14890510948905109</v>
      </c>
      <c r="F392" s="155">
        <v>9.7651421508034617E-2</v>
      </c>
      <c r="G392" s="155">
        <v>0.12382234185733512</v>
      </c>
      <c r="H392" s="155">
        <v>0.14623338257016247</v>
      </c>
      <c r="I392" s="155">
        <v>0.12792127921279212</v>
      </c>
      <c r="J392" s="172">
        <v>-1.8312103357370351</v>
      </c>
      <c r="K392" s="172">
        <v>-0.1289101792177505</v>
      </c>
      <c r="L392" s="147"/>
      <c r="M392" s="144"/>
      <c r="N392" s="144"/>
      <c r="O392" s="151">
        <v>0.12921038100496962</v>
      </c>
      <c r="P392" s="144"/>
    </row>
    <row r="393" spans="1:16" ht="22.15" customHeight="1" x14ac:dyDescent="0.25">
      <c r="A393" s="154" t="s">
        <v>245</v>
      </c>
      <c r="B393" s="155">
        <v>2.3148148148148147E-2</v>
      </c>
      <c r="C393" s="155">
        <v>3.5335689045936397E-2</v>
      </c>
      <c r="D393" s="155">
        <v>3.131115459882583E-2</v>
      </c>
      <c r="E393" s="155">
        <v>4.8175182481751823E-2</v>
      </c>
      <c r="F393" s="155">
        <v>1.73053152039555E-2</v>
      </c>
      <c r="G393" s="155">
        <v>2.6917900403768506E-2</v>
      </c>
      <c r="H393" s="155">
        <v>5.3175775480059084E-2</v>
      </c>
      <c r="I393" s="155">
        <v>5.5350553505535055E-2</v>
      </c>
      <c r="J393" s="172">
        <v>0.21747780254759708</v>
      </c>
      <c r="K393" s="172">
        <v>2.2219686581183868</v>
      </c>
      <c r="L393" s="147"/>
      <c r="M393" s="144"/>
      <c r="N393" s="144"/>
      <c r="O393" s="151">
        <v>3.3130866924351188E-2</v>
      </c>
      <c r="P393" s="144"/>
    </row>
    <row r="394" spans="1:16" ht="22.15" customHeight="1" x14ac:dyDescent="0.25">
      <c r="A394" s="154" t="s">
        <v>246</v>
      </c>
      <c r="B394" s="155">
        <v>4.3209876543209874E-2</v>
      </c>
      <c r="C394" s="155">
        <v>6.1248527679623084E-2</v>
      </c>
      <c r="D394" s="155">
        <v>5.0880626223091974E-2</v>
      </c>
      <c r="E394" s="155">
        <v>6.8613138686131392E-2</v>
      </c>
      <c r="F394" s="155">
        <v>6.1804697156983932E-2</v>
      </c>
      <c r="G394" s="155">
        <v>4.8452220726783311E-2</v>
      </c>
      <c r="H394" s="155">
        <v>7.5332348596750365E-2</v>
      </c>
      <c r="I394" s="155">
        <v>7.1340713407134076E-2</v>
      </c>
      <c r="J394" s="172">
        <v>-0.39916351896162883</v>
      </c>
      <c r="K394" s="172">
        <v>1.3177635917717547</v>
      </c>
      <c r="L394" s="147"/>
      <c r="M394" s="144"/>
      <c r="N394" s="144"/>
      <c r="O394" s="151">
        <v>5.8163077489416529E-2</v>
      </c>
      <c r="P394" s="144"/>
    </row>
    <row r="395" spans="1:16" x14ac:dyDescent="0.25">
      <c r="A395" s="149" t="s">
        <v>247</v>
      </c>
      <c r="B395" s="150">
        <v>145.89043209876544</v>
      </c>
      <c r="C395" s="150">
        <v>135.32862190812722</v>
      </c>
      <c r="D395" s="150">
        <v>104.62426614481413</v>
      </c>
      <c r="E395" s="150">
        <v>128.20583941605835</v>
      </c>
      <c r="F395" s="150">
        <v>116.71446229913469</v>
      </c>
      <c r="G395" s="150">
        <v>119.21803499327052</v>
      </c>
      <c r="H395" s="150">
        <v>115.47710487444608</v>
      </c>
      <c r="I395" s="150">
        <v>114.33825338253372</v>
      </c>
      <c r="J395" s="177">
        <v>-1.1388514919123622</v>
      </c>
      <c r="K395" s="177">
        <v>-8.1276034184970314</v>
      </c>
      <c r="L395" s="147"/>
      <c r="M395" s="144"/>
      <c r="N395" s="144"/>
      <c r="O395" s="150">
        <v>122.46585680103075</v>
      </c>
      <c r="P395" s="144"/>
    </row>
    <row r="396" spans="1:16" x14ac:dyDescent="0.25">
      <c r="A396" s="149" t="s">
        <v>248</v>
      </c>
      <c r="B396" s="150">
        <v>142.28871391076117</v>
      </c>
      <c r="C396" s="150">
        <v>146.20074349442379</v>
      </c>
      <c r="D396" s="150">
        <v>105.18433931484505</v>
      </c>
      <c r="E396" s="150">
        <v>147.61475409836069</v>
      </c>
      <c r="F396" s="150">
        <v>127.59637188208617</v>
      </c>
      <c r="G396" s="150">
        <v>116.76027397260277</v>
      </c>
      <c r="H396" s="150">
        <v>135.18873239436616</v>
      </c>
      <c r="I396" s="150">
        <v>130.34394904458588</v>
      </c>
      <c r="J396" s="177">
        <v>-4.8447833497802719</v>
      </c>
      <c r="K396" s="177">
        <v>0.46655440857054487</v>
      </c>
      <c r="L396" s="147"/>
      <c r="M396" s="144"/>
      <c r="N396" s="144"/>
      <c r="O396" s="150">
        <v>129.87739463601534</v>
      </c>
      <c r="P396" s="144"/>
    </row>
    <row r="397" spans="1:16" x14ac:dyDescent="0.25">
      <c r="A397" s="146" t="s">
        <v>249</v>
      </c>
      <c r="B397" s="147">
        <v>602</v>
      </c>
      <c r="C397" s="147">
        <v>446</v>
      </c>
      <c r="D397" s="147">
        <v>467</v>
      </c>
      <c r="E397" s="147">
        <v>374</v>
      </c>
      <c r="F397" s="147">
        <v>356</v>
      </c>
      <c r="G397" s="147">
        <v>335</v>
      </c>
      <c r="H397" s="147">
        <v>379</v>
      </c>
      <c r="I397" s="147">
        <v>415</v>
      </c>
      <c r="J397" s="148">
        <v>9.498680738786279E-2</v>
      </c>
      <c r="K397" s="148">
        <v>-1.8249408583981094E-2</v>
      </c>
      <c r="L397" s="147"/>
      <c r="M397" s="144"/>
      <c r="N397" s="144"/>
      <c r="O397" s="147">
        <v>422.71428571428572</v>
      </c>
      <c r="P397" s="144"/>
    </row>
    <row r="398" spans="1:16" x14ac:dyDescent="0.25">
      <c r="A398" s="146" t="s">
        <v>250</v>
      </c>
      <c r="B398" s="147">
        <v>180</v>
      </c>
      <c r="C398" s="147">
        <v>125</v>
      </c>
      <c r="D398" s="147">
        <v>102</v>
      </c>
      <c r="E398" s="147">
        <v>104</v>
      </c>
      <c r="F398" s="147">
        <v>116</v>
      </c>
      <c r="G398" s="147">
        <v>75</v>
      </c>
      <c r="H398" s="147">
        <v>132</v>
      </c>
      <c r="I398" s="147">
        <v>148</v>
      </c>
      <c r="J398" s="148">
        <v>0.12121212121212122</v>
      </c>
      <c r="K398" s="148">
        <v>0.24220623501199046</v>
      </c>
      <c r="L398" s="147"/>
      <c r="M398" s="144"/>
      <c r="N398" s="144"/>
      <c r="O398" s="150">
        <v>119.14285714285714</v>
      </c>
      <c r="P398" s="144"/>
    </row>
    <row r="399" spans="1:16" x14ac:dyDescent="0.25">
      <c r="A399" s="149" t="s">
        <v>251</v>
      </c>
      <c r="B399" s="150">
        <v>0</v>
      </c>
      <c r="C399" s="150">
        <v>655</v>
      </c>
      <c r="D399" s="150">
        <v>558</v>
      </c>
      <c r="E399" s="150">
        <v>427</v>
      </c>
      <c r="F399" s="150">
        <v>379</v>
      </c>
      <c r="G399" s="150">
        <v>353</v>
      </c>
      <c r="H399" s="150">
        <v>342</v>
      </c>
      <c r="I399" s="150">
        <v>418</v>
      </c>
      <c r="J399" s="148">
        <v>0.22222222222222221</v>
      </c>
      <c r="K399" s="157">
        <v>-7.5902726602800258E-2</v>
      </c>
      <c r="L399" s="147"/>
      <c r="M399" s="144"/>
      <c r="N399" s="144"/>
      <c r="O399" s="158">
        <v>452.33333333333331</v>
      </c>
      <c r="P399" s="144"/>
    </row>
    <row r="400" spans="1:16" x14ac:dyDescent="0.25">
      <c r="A400" s="159" t="s">
        <v>252</v>
      </c>
      <c r="B400" s="147">
        <v>37</v>
      </c>
      <c r="C400" s="147">
        <v>71</v>
      </c>
      <c r="D400" s="147">
        <v>75</v>
      </c>
      <c r="E400" s="147">
        <v>63</v>
      </c>
      <c r="F400" s="147">
        <v>60</v>
      </c>
      <c r="G400" s="147">
        <v>61</v>
      </c>
      <c r="H400" s="147">
        <v>73</v>
      </c>
      <c r="I400" s="147">
        <v>67</v>
      </c>
      <c r="J400" s="148">
        <v>-8.2191780821917804E-2</v>
      </c>
      <c r="K400" s="148">
        <v>6.5909090909090959E-2</v>
      </c>
      <c r="L400" s="147"/>
      <c r="M400" s="144"/>
      <c r="N400" s="144"/>
      <c r="O400" s="150">
        <v>62.857142857142854</v>
      </c>
      <c r="P400" s="144"/>
    </row>
    <row r="401" spans="1:16" x14ac:dyDescent="0.25">
      <c r="A401" s="159" t="s">
        <v>253</v>
      </c>
      <c r="B401" s="147">
        <v>3</v>
      </c>
      <c r="C401" s="147">
        <v>18</v>
      </c>
      <c r="D401" s="147">
        <v>15</v>
      </c>
      <c r="E401" s="147">
        <v>10</v>
      </c>
      <c r="F401" s="147">
        <v>13</v>
      </c>
      <c r="G401" s="147">
        <v>13</v>
      </c>
      <c r="H401" s="147">
        <v>9</v>
      </c>
      <c r="I401" s="147">
        <v>11</v>
      </c>
      <c r="J401" s="148">
        <v>0.22222222222222221</v>
      </c>
      <c r="K401" s="148">
        <v>-4.9382716049382692E-2</v>
      </c>
      <c r="L401" s="147"/>
      <c r="M401" s="144"/>
      <c r="N401" s="144"/>
      <c r="O401" s="150">
        <v>11.571428571428571</v>
      </c>
      <c r="P401" s="144"/>
    </row>
    <row r="402" spans="1:16" x14ac:dyDescent="0.25">
      <c r="A402" s="159" t="s">
        <v>254</v>
      </c>
      <c r="B402" s="160">
        <v>7.4999999999999997E-2</v>
      </c>
      <c r="C402" s="160">
        <v>0.20224719101123595</v>
      </c>
      <c r="D402" s="160">
        <v>0.16666666666666666</v>
      </c>
      <c r="E402" s="160">
        <v>0.13698630136986301</v>
      </c>
      <c r="F402" s="160">
        <v>0.17808219178082191</v>
      </c>
      <c r="G402" s="160">
        <v>0.17567567567567569</v>
      </c>
      <c r="H402" s="160">
        <v>0.10975609756097561</v>
      </c>
      <c r="I402" s="160">
        <v>0.14102564102564102</v>
      </c>
      <c r="J402" s="172">
        <v>3.1269543464665412</v>
      </c>
      <c r="K402" s="172">
        <v>-1.4444608494512512</v>
      </c>
      <c r="L402" s="147"/>
      <c r="M402" s="144"/>
      <c r="N402" s="144"/>
      <c r="O402" s="191">
        <v>0.15547024952015354</v>
      </c>
      <c r="P402" s="144"/>
    </row>
    <row r="403" spans="1:16" x14ac:dyDescent="0.25">
      <c r="A403" s="161" t="s">
        <v>255</v>
      </c>
      <c r="B403" s="161"/>
      <c r="C403" s="161"/>
      <c r="D403" s="161"/>
      <c r="E403" s="144"/>
      <c r="F403" s="144"/>
      <c r="G403" s="144"/>
      <c r="H403" s="144"/>
      <c r="I403" s="144"/>
      <c r="J403" s="144"/>
      <c r="K403" s="144"/>
      <c r="L403" s="144"/>
      <c r="M403" s="144"/>
      <c r="N403" s="144"/>
      <c r="O403" s="144"/>
      <c r="P403" s="144"/>
    </row>
    <row r="406" spans="1:16" x14ac:dyDescent="0.25">
      <c r="A406" s="189" t="s">
        <v>262</v>
      </c>
      <c r="B406" s="189"/>
      <c r="C406" s="189"/>
      <c r="D406" s="189"/>
      <c r="E406" s="181"/>
      <c r="F406" s="144"/>
      <c r="G406" s="144"/>
      <c r="H406" s="144"/>
      <c r="I406" s="144"/>
      <c r="J406" s="144"/>
      <c r="K406" s="144"/>
      <c r="L406" s="188"/>
      <c r="M406" s="144"/>
      <c r="N406" s="144"/>
      <c r="O406" s="144"/>
      <c r="P406" s="144"/>
    </row>
    <row r="407" spans="1:16" x14ac:dyDescent="0.25">
      <c r="A407" s="166" t="s">
        <v>231</v>
      </c>
      <c r="B407" s="166"/>
      <c r="C407" s="166"/>
      <c r="D407" s="166"/>
      <c r="E407" s="162"/>
      <c r="F407" s="144"/>
      <c r="G407" s="144"/>
      <c r="H407" s="144"/>
      <c r="I407" s="144"/>
      <c r="J407" s="144"/>
      <c r="K407" s="144"/>
      <c r="L407" s="167"/>
      <c r="M407" s="144"/>
      <c r="N407" s="144"/>
      <c r="O407" s="144"/>
      <c r="P407" s="144"/>
    </row>
    <row r="408" spans="1:16" ht="31.5" x14ac:dyDescent="0.25">
      <c r="A408" s="190"/>
      <c r="B408" s="141">
        <v>2019</v>
      </c>
      <c r="C408" s="141">
        <v>2020</v>
      </c>
      <c r="D408" s="141">
        <v>2021</v>
      </c>
      <c r="E408" s="141">
        <v>2022</v>
      </c>
      <c r="F408" s="141">
        <v>2023</v>
      </c>
      <c r="G408" s="141">
        <v>2024</v>
      </c>
      <c r="H408" s="141">
        <v>2025</v>
      </c>
      <c r="I408" s="141">
        <v>2026</v>
      </c>
      <c r="J408" s="142" t="s">
        <v>232</v>
      </c>
      <c r="K408" s="142" t="s">
        <v>233</v>
      </c>
      <c r="L408" s="143" t="s">
        <v>234</v>
      </c>
      <c r="M408" s="144"/>
      <c r="N408" s="144"/>
      <c r="O408" s="145" t="s">
        <v>235</v>
      </c>
      <c r="P408" s="144"/>
    </row>
    <row r="409" spans="1:16" x14ac:dyDescent="0.25">
      <c r="A409" s="146" t="s">
        <v>236</v>
      </c>
      <c r="B409" s="147">
        <v>11856</v>
      </c>
      <c r="C409" s="147">
        <v>11965</v>
      </c>
      <c r="D409" s="147">
        <v>8987</v>
      </c>
      <c r="E409" s="147">
        <v>6063</v>
      </c>
      <c r="F409" s="147">
        <v>6174</v>
      </c>
      <c r="G409" s="147">
        <v>6520</v>
      </c>
      <c r="H409" s="147">
        <v>6169</v>
      </c>
      <c r="I409" s="147">
        <v>5912</v>
      </c>
      <c r="J409" s="148">
        <v>-4.1659912465553575E-2</v>
      </c>
      <c r="K409" s="148">
        <v>-0.28319534416461706</v>
      </c>
      <c r="L409" s="147"/>
      <c r="M409" s="144"/>
      <c r="N409" s="144"/>
      <c r="O409" s="147">
        <v>8247.7142857142862</v>
      </c>
      <c r="P409" s="144"/>
    </row>
    <row r="410" spans="1:16" x14ac:dyDescent="0.25">
      <c r="A410" s="149" t="s">
        <v>237</v>
      </c>
      <c r="B410" s="150">
        <v>9272</v>
      </c>
      <c r="C410" s="150">
        <v>9101</v>
      </c>
      <c r="D410" s="150">
        <v>6471</v>
      </c>
      <c r="E410" s="150">
        <v>4067</v>
      </c>
      <c r="F410" s="150">
        <v>3751</v>
      </c>
      <c r="G410" s="150">
        <v>3588</v>
      </c>
      <c r="H410" s="150">
        <v>3719</v>
      </c>
      <c r="I410" s="150">
        <v>3541</v>
      </c>
      <c r="J410" s="148">
        <v>-4.7862328582952404E-2</v>
      </c>
      <c r="K410" s="148">
        <v>-0.37984437939403043</v>
      </c>
      <c r="L410" s="147"/>
      <c r="M410" s="144"/>
      <c r="N410" s="144"/>
      <c r="O410" s="150">
        <v>5709.8571428571431</v>
      </c>
      <c r="P410" s="144"/>
    </row>
    <row r="411" spans="1:16" x14ac:dyDescent="0.25">
      <c r="A411" s="146" t="s">
        <v>90</v>
      </c>
      <c r="B411" s="151">
        <v>0.79254637148474227</v>
      </c>
      <c r="C411" s="151">
        <v>0.76912025690864527</v>
      </c>
      <c r="D411" s="151">
        <v>0.72797840026999661</v>
      </c>
      <c r="E411" s="151">
        <v>0.68375924680564892</v>
      </c>
      <c r="F411" s="151">
        <v>0.62673350041771092</v>
      </c>
      <c r="G411" s="151">
        <v>0.56512836667191679</v>
      </c>
      <c r="H411" s="151">
        <v>0.61828761429758938</v>
      </c>
      <c r="I411" s="151">
        <v>0.62014010507880912</v>
      </c>
      <c r="J411" s="172">
        <v>0.185249078121974</v>
      </c>
      <c r="K411" s="172">
        <v>-8.4556816533377432</v>
      </c>
      <c r="L411" s="147"/>
      <c r="M411" s="144"/>
      <c r="N411" s="144"/>
      <c r="O411" s="151">
        <v>0.70469692161218656</v>
      </c>
      <c r="P411" s="144"/>
    </row>
    <row r="412" spans="1:16" x14ac:dyDescent="0.25">
      <c r="A412" s="149" t="s">
        <v>238</v>
      </c>
      <c r="B412" s="150">
        <v>8501</v>
      </c>
      <c r="C412" s="150">
        <v>8397</v>
      </c>
      <c r="D412" s="150">
        <v>5831</v>
      </c>
      <c r="E412" s="150">
        <v>3672</v>
      </c>
      <c r="F412" s="150">
        <v>3365</v>
      </c>
      <c r="G412" s="150">
        <v>3219</v>
      </c>
      <c r="H412" s="150">
        <v>3310</v>
      </c>
      <c r="I412" s="150">
        <v>3202</v>
      </c>
      <c r="J412" s="148">
        <v>-3.2628398791540787E-2</v>
      </c>
      <c r="K412" s="148">
        <v>-0.3824493731918997</v>
      </c>
      <c r="L412" s="147"/>
      <c r="M412" s="144"/>
      <c r="N412" s="144"/>
      <c r="O412" s="150">
        <v>5185</v>
      </c>
      <c r="P412" s="144"/>
    </row>
    <row r="413" spans="1:16" x14ac:dyDescent="0.25">
      <c r="A413" s="149" t="s">
        <v>239</v>
      </c>
      <c r="B413" s="153">
        <v>0.71702091767881238</v>
      </c>
      <c r="C413" s="153">
        <v>0.70179690764730462</v>
      </c>
      <c r="D413" s="153">
        <v>0.64882608211861581</v>
      </c>
      <c r="E413" s="153">
        <v>0.60564077189510146</v>
      </c>
      <c r="F413" s="153">
        <v>0.54502753482345323</v>
      </c>
      <c r="G413" s="153">
        <v>0.49371165644171777</v>
      </c>
      <c r="H413" s="153">
        <v>0.53655373642405579</v>
      </c>
      <c r="I413" s="153">
        <v>0.54161028416779433</v>
      </c>
      <c r="J413" s="172">
        <v>0.50565477437385375</v>
      </c>
      <c r="K413" s="172">
        <v>-8.7048738245341752</v>
      </c>
      <c r="L413" s="147"/>
      <c r="M413" s="144"/>
      <c r="N413" s="144"/>
      <c r="O413" s="153">
        <v>0.62865902241313609</v>
      </c>
      <c r="P413" s="144"/>
    </row>
    <row r="414" spans="1:16" x14ac:dyDescent="0.25">
      <c r="A414" s="149" t="s">
        <v>240</v>
      </c>
      <c r="B414" s="153">
        <v>0.91684641932700606</v>
      </c>
      <c r="C414" s="153">
        <v>0.92264586309196794</v>
      </c>
      <c r="D414" s="153">
        <v>0.90109720290526962</v>
      </c>
      <c r="E414" s="153">
        <v>0.90287681337595282</v>
      </c>
      <c r="F414" s="153">
        <v>0.89709410823780322</v>
      </c>
      <c r="G414" s="153">
        <v>0.89715719063545152</v>
      </c>
      <c r="H414" s="153">
        <v>0.89002420005377791</v>
      </c>
      <c r="I414" s="153">
        <v>0.90426433210957358</v>
      </c>
      <c r="J414" s="172">
        <v>1.4240132055795662</v>
      </c>
      <c r="K414" s="172">
        <v>-0.38144289302322054</v>
      </c>
      <c r="L414" s="147"/>
      <c r="M414" s="144"/>
      <c r="N414" s="144"/>
      <c r="O414" s="153">
        <v>0.90807876103980578</v>
      </c>
      <c r="P414" s="144"/>
    </row>
    <row r="415" spans="1:16" ht="22.15" customHeight="1" x14ac:dyDescent="0.25">
      <c r="A415" s="154" t="s">
        <v>241</v>
      </c>
      <c r="B415" s="155">
        <v>4.885677308024159E-2</v>
      </c>
      <c r="C415" s="155">
        <v>4.0874629161630593E-2</v>
      </c>
      <c r="D415" s="155">
        <v>6.1041570081903876E-2</v>
      </c>
      <c r="E415" s="155">
        <v>5.261863781657241E-2</v>
      </c>
      <c r="F415" s="155">
        <v>4.9320181284990668E-2</v>
      </c>
      <c r="G415" s="155">
        <v>4.5707915273132664E-2</v>
      </c>
      <c r="H415" s="155">
        <v>5.8080129066953479E-2</v>
      </c>
      <c r="I415" s="155">
        <v>4.9985879695001414E-2</v>
      </c>
      <c r="J415" s="172">
        <v>-0.80942493719520647</v>
      </c>
      <c r="K415" s="172">
        <v>-2.7880969513581488E-3</v>
      </c>
      <c r="L415" s="147"/>
      <c r="M415" s="144"/>
      <c r="N415" s="144"/>
      <c r="O415" s="151">
        <v>5.0013760664514996E-2</v>
      </c>
      <c r="P415" s="144"/>
    </row>
    <row r="416" spans="1:16" ht="22.15" customHeight="1" x14ac:dyDescent="0.25">
      <c r="A416" s="154" t="s">
        <v>242</v>
      </c>
      <c r="B416" s="155">
        <v>3.8208502024291498E-2</v>
      </c>
      <c r="C416" s="155">
        <v>3.109068115336398E-2</v>
      </c>
      <c r="D416" s="155">
        <v>4.3952375653722044E-2</v>
      </c>
      <c r="E416" s="155">
        <v>3.529605805706746E-2</v>
      </c>
      <c r="F416" s="155">
        <v>2.9964366699060576E-2</v>
      </c>
      <c r="G416" s="155">
        <v>2.5153374233128835E-2</v>
      </c>
      <c r="H416" s="155">
        <v>3.5013778570270708E-2</v>
      </c>
      <c r="I416" s="155">
        <v>2.9939106901217861E-2</v>
      </c>
      <c r="J416" s="172">
        <v>-0.50746716690528471</v>
      </c>
      <c r="K416" s="172">
        <v>-0.4685204596339903</v>
      </c>
      <c r="L416" s="147"/>
      <c r="M416" s="144"/>
      <c r="N416" s="144"/>
      <c r="O416" s="151">
        <v>3.4624311497557764E-2</v>
      </c>
      <c r="P416" s="144"/>
    </row>
    <row r="417" spans="1:16" ht="22.15" customHeight="1" x14ac:dyDescent="0.25">
      <c r="A417" s="154" t="s">
        <v>243</v>
      </c>
      <c r="B417" s="155">
        <v>0.14456815114709851</v>
      </c>
      <c r="C417" s="155">
        <v>0.13781863769327204</v>
      </c>
      <c r="D417" s="155">
        <v>0.16457104706798709</v>
      </c>
      <c r="E417" s="155">
        <v>0.16707900379350157</v>
      </c>
      <c r="F417" s="155">
        <v>0.15808228053126011</v>
      </c>
      <c r="G417" s="155">
        <v>0.14877300613496933</v>
      </c>
      <c r="H417" s="155">
        <v>0.15010536553736423</v>
      </c>
      <c r="I417" s="155">
        <v>0.14901894451962111</v>
      </c>
      <c r="J417" s="172">
        <v>-0.10864210177431166</v>
      </c>
      <c r="K417" s="172">
        <v>-0.21398180812726431</v>
      </c>
      <c r="L417" s="147"/>
      <c r="M417" s="144"/>
      <c r="N417" s="144"/>
      <c r="O417" s="151">
        <v>0.15115876260089375</v>
      </c>
      <c r="P417" s="144"/>
    </row>
    <row r="418" spans="1:16" ht="22.15" customHeight="1" x14ac:dyDescent="0.25">
      <c r="A418" s="154" t="s">
        <v>244</v>
      </c>
      <c r="B418" s="155">
        <v>5.0775978407557355E-2</v>
      </c>
      <c r="C418" s="155">
        <v>5.2569995821145007E-2</v>
      </c>
      <c r="D418" s="155">
        <v>6.2979859797485258E-2</v>
      </c>
      <c r="E418" s="155">
        <v>9.0714167903678047E-2</v>
      </c>
      <c r="F418" s="155">
        <v>0.12196307094266277</v>
      </c>
      <c r="G418" s="155">
        <v>0.11779141104294479</v>
      </c>
      <c r="H418" s="155">
        <v>0.12903225806451613</v>
      </c>
      <c r="I418" s="155">
        <v>0.1162043301759134</v>
      </c>
      <c r="J418" s="172">
        <v>-1.2827927888602721</v>
      </c>
      <c r="K418" s="172">
        <v>3.542004362033091</v>
      </c>
      <c r="L418" s="147"/>
      <c r="M418" s="144"/>
      <c r="N418" s="144"/>
      <c r="O418" s="151">
        <v>8.0784286555582493E-2</v>
      </c>
      <c r="P418" s="144"/>
    </row>
    <row r="419" spans="1:16" ht="22.15" customHeight="1" x14ac:dyDescent="0.25">
      <c r="A419" s="154" t="s">
        <v>245</v>
      </c>
      <c r="B419" s="155">
        <v>1.6531713900134953E-2</v>
      </c>
      <c r="C419" s="155">
        <v>4.2206435436690344E-2</v>
      </c>
      <c r="D419" s="155">
        <v>4.2394569934349619E-2</v>
      </c>
      <c r="E419" s="155">
        <v>5.591291439881247E-2</v>
      </c>
      <c r="F419" s="155">
        <v>8.5843861354065437E-2</v>
      </c>
      <c r="G419" s="155">
        <v>0.15950920245398773</v>
      </c>
      <c r="H419" s="155">
        <v>9.2721672880531694E-2</v>
      </c>
      <c r="I419" s="155">
        <v>9.0324763193504742E-2</v>
      </c>
      <c r="J419" s="172">
        <v>-0.23969096870269518</v>
      </c>
      <c r="K419" s="172">
        <v>2.8610695226622145</v>
      </c>
      <c r="L419" s="147"/>
      <c r="M419" s="144"/>
      <c r="N419" s="144"/>
      <c r="O419" s="151">
        <v>6.1714067966882599E-2</v>
      </c>
      <c r="P419" s="144"/>
    </row>
    <row r="420" spans="1:16" ht="22.15" customHeight="1" x14ac:dyDescent="0.25">
      <c r="A420" s="154" t="s">
        <v>246</v>
      </c>
      <c r="B420" s="155">
        <v>4.9763832658569502E-3</v>
      </c>
      <c r="C420" s="155">
        <v>3.8445465942331799E-3</v>
      </c>
      <c r="D420" s="155">
        <v>5.1185045065094024E-3</v>
      </c>
      <c r="E420" s="155">
        <v>1.0720765297707406E-2</v>
      </c>
      <c r="F420" s="155">
        <v>1.6034985422740525E-2</v>
      </c>
      <c r="G420" s="155">
        <v>1.6257668711656442E-2</v>
      </c>
      <c r="H420" s="155">
        <v>1.3130166963851516E-2</v>
      </c>
      <c r="I420" s="155">
        <v>2.452638700947226E-2</v>
      </c>
      <c r="J420" s="172">
        <v>1.1396220045620744</v>
      </c>
      <c r="K420" s="172">
        <v>1.5831337298729888</v>
      </c>
      <c r="L420" s="147"/>
      <c r="M420" s="144"/>
      <c r="N420" s="144"/>
      <c r="O420" s="151">
        <v>8.695049710742371E-3</v>
      </c>
      <c r="P420" s="144"/>
    </row>
    <row r="421" spans="1:16" x14ac:dyDescent="0.25">
      <c r="A421" s="149" t="s">
        <v>247</v>
      </c>
      <c r="B421" s="150">
        <v>102.16843792172757</v>
      </c>
      <c r="C421" s="150">
        <v>117.95904722106143</v>
      </c>
      <c r="D421" s="150">
        <v>85.59140981417606</v>
      </c>
      <c r="E421" s="150">
        <v>98.58304469734469</v>
      </c>
      <c r="F421" s="150">
        <v>83.267735665694843</v>
      </c>
      <c r="G421" s="150">
        <v>63.155674846625722</v>
      </c>
      <c r="H421" s="150">
        <v>83.532339114929471</v>
      </c>
      <c r="I421" s="150">
        <v>90.415087956698216</v>
      </c>
      <c r="J421" s="177">
        <v>6.8827488417687448</v>
      </c>
      <c r="K421" s="177">
        <v>-3.650609898984797</v>
      </c>
      <c r="L421" s="147"/>
      <c r="M421" s="144"/>
      <c r="N421" s="144"/>
      <c r="O421" s="150">
        <v>94.065697855683013</v>
      </c>
      <c r="P421" s="144"/>
    </row>
    <row r="422" spans="1:16" x14ac:dyDescent="0.25">
      <c r="A422" s="149" t="s">
        <v>248</v>
      </c>
      <c r="B422" s="150">
        <v>105.49169542709214</v>
      </c>
      <c r="C422" s="150">
        <v>124.77134380837273</v>
      </c>
      <c r="D422" s="150">
        <v>92.658012671920758</v>
      </c>
      <c r="E422" s="150">
        <v>114.94492254733218</v>
      </c>
      <c r="F422" s="150">
        <v>102.5003998933618</v>
      </c>
      <c r="G422" s="150">
        <v>85.496655518394647</v>
      </c>
      <c r="H422" s="150">
        <v>100.22075826835149</v>
      </c>
      <c r="I422" s="150">
        <v>111.55549279864459</v>
      </c>
      <c r="J422" s="177">
        <v>11.334734530293105</v>
      </c>
      <c r="K422" s="177">
        <v>5.3557880274469909</v>
      </c>
      <c r="L422" s="147"/>
      <c r="M422" s="144"/>
      <c r="N422" s="144"/>
      <c r="O422" s="150">
        <v>106.1997047711976</v>
      </c>
      <c r="P422" s="144"/>
    </row>
    <row r="423" spans="1:16" x14ac:dyDescent="0.25">
      <c r="A423" s="146" t="s">
        <v>249</v>
      </c>
      <c r="B423" s="147">
        <v>5037</v>
      </c>
      <c r="C423" s="147">
        <v>3463</v>
      </c>
      <c r="D423" s="147">
        <v>4106</v>
      </c>
      <c r="E423" s="147">
        <v>2627</v>
      </c>
      <c r="F423" s="147">
        <v>1933</v>
      </c>
      <c r="G423" s="147">
        <v>1999</v>
      </c>
      <c r="H423" s="147">
        <v>2487</v>
      </c>
      <c r="I423" s="147">
        <v>2443</v>
      </c>
      <c r="J423" s="148">
        <v>-1.7691998391636508E-2</v>
      </c>
      <c r="K423" s="148">
        <v>-0.21018843524847594</v>
      </c>
      <c r="L423" s="147"/>
      <c r="M423" s="144"/>
      <c r="N423" s="144"/>
      <c r="O423" s="147">
        <v>3093.1428571428573</v>
      </c>
      <c r="P423" s="144"/>
    </row>
    <row r="424" spans="1:16" x14ac:dyDescent="0.25">
      <c r="A424" s="146" t="s">
        <v>250</v>
      </c>
      <c r="B424" s="147">
        <v>728</v>
      </c>
      <c r="C424" s="147">
        <v>609</v>
      </c>
      <c r="D424" s="147">
        <v>609</v>
      </c>
      <c r="E424" s="147">
        <v>565</v>
      </c>
      <c r="F424" s="147">
        <v>410</v>
      </c>
      <c r="G424" s="147">
        <v>391</v>
      </c>
      <c r="H424" s="147">
        <v>493</v>
      </c>
      <c r="I424" s="147">
        <v>583</v>
      </c>
      <c r="J424" s="148">
        <v>0.18255578093306288</v>
      </c>
      <c r="K424" s="148">
        <v>7.2536136662286491E-2</v>
      </c>
      <c r="L424" s="147"/>
      <c r="M424" s="144"/>
      <c r="N424" s="144"/>
      <c r="O424" s="150">
        <v>543.57142857142856</v>
      </c>
      <c r="P424" s="144"/>
    </row>
    <row r="425" spans="1:16" x14ac:dyDescent="0.25">
      <c r="A425" s="149" t="s">
        <v>251</v>
      </c>
      <c r="B425" s="150">
        <v>0</v>
      </c>
      <c r="C425" s="150">
        <v>13250</v>
      </c>
      <c r="D425" s="150">
        <v>9227</v>
      </c>
      <c r="E425" s="150">
        <v>6827</v>
      </c>
      <c r="F425" s="150">
        <v>5191</v>
      </c>
      <c r="G425" s="150">
        <v>4671</v>
      </c>
      <c r="H425" s="150">
        <v>4825</v>
      </c>
      <c r="I425" s="150">
        <v>5162</v>
      </c>
      <c r="J425" s="148">
        <v>6.9844559585492225E-2</v>
      </c>
      <c r="K425" s="157">
        <v>-0.29594689822918319</v>
      </c>
      <c r="L425" s="147"/>
      <c r="M425" s="144"/>
      <c r="N425" s="144"/>
      <c r="O425" s="158">
        <v>7331.833333333333</v>
      </c>
      <c r="P425" s="144"/>
    </row>
    <row r="426" spans="1:16" x14ac:dyDescent="0.25">
      <c r="A426" s="159" t="s">
        <v>252</v>
      </c>
      <c r="B426" s="147">
        <v>4536</v>
      </c>
      <c r="C426" s="147">
        <v>3956</v>
      </c>
      <c r="D426" s="147">
        <v>3540</v>
      </c>
      <c r="E426" s="147">
        <v>2505</v>
      </c>
      <c r="F426" s="147">
        <v>1717</v>
      </c>
      <c r="G426" s="147">
        <v>1746</v>
      </c>
      <c r="H426" s="147">
        <v>1594</v>
      </c>
      <c r="I426" s="147">
        <v>1716</v>
      </c>
      <c r="J426" s="148">
        <v>7.6537013801756593E-2</v>
      </c>
      <c r="K426" s="148">
        <v>-0.38695519036439729</v>
      </c>
      <c r="L426" s="147"/>
      <c r="M426" s="144"/>
      <c r="N426" s="144"/>
      <c r="O426" s="150">
        <v>2799.1428571428573</v>
      </c>
      <c r="P426" s="144"/>
    </row>
    <row r="427" spans="1:16" x14ac:dyDescent="0.25">
      <c r="A427" s="159" t="s">
        <v>253</v>
      </c>
      <c r="B427" s="147">
        <v>123</v>
      </c>
      <c r="C427" s="147">
        <v>134</v>
      </c>
      <c r="D427" s="147">
        <v>137</v>
      </c>
      <c r="E427" s="147">
        <v>132</v>
      </c>
      <c r="F427" s="147">
        <v>69</v>
      </c>
      <c r="G427" s="147">
        <v>73</v>
      </c>
      <c r="H427" s="147">
        <v>56</v>
      </c>
      <c r="I427" s="147">
        <v>59</v>
      </c>
      <c r="J427" s="148">
        <v>5.3571428571428568E-2</v>
      </c>
      <c r="K427" s="148">
        <v>-0.42955801104972374</v>
      </c>
      <c r="L427" s="147"/>
      <c r="M427" s="144"/>
      <c r="N427" s="144"/>
      <c r="O427" s="150">
        <v>103.42857142857143</v>
      </c>
      <c r="P427" s="144"/>
    </row>
    <row r="428" spans="1:16" x14ac:dyDescent="0.25">
      <c r="A428" s="159" t="s">
        <v>254</v>
      </c>
      <c r="B428" s="160">
        <v>2.6400515132002575E-2</v>
      </c>
      <c r="C428" s="160">
        <v>3.2762836185819072E-2</v>
      </c>
      <c r="D428" s="160">
        <v>3.7258634756595049E-2</v>
      </c>
      <c r="E428" s="160">
        <v>5.0056882821387941E-2</v>
      </c>
      <c r="F428" s="160">
        <v>3.8633818589025759E-2</v>
      </c>
      <c r="G428" s="160">
        <v>4.0131940626717974E-2</v>
      </c>
      <c r="H428" s="160">
        <v>3.3939393939393943E-2</v>
      </c>
      <c r="I428" s="160">
        <v>3.3239436619718309E-2</v>
      </c>
      <c r="J428" s="172">
        <v>-6.9995731967563424E-2</v>
      </c>
      <c r="K428" s="172">
        <v>-0.23939918673374985</v>
      </c>
      <c r="L428" s="147"/>
      <c r="M428" s="144"/>
      <c r="N428" s="144"/>
      <c r="O428" s="191">
        <v>3.5633428487055807E-2</v>
      </c>
      <c r="P428" s="144"/>
    </row>
    <row r="429" spans="1:16" x14ac:dyDescent="0.25">
      <c r="A429" s="161" t="s">
        <v>255</v>
      </c>
      <c r="B429" s="161"/>
      <c r="C429" s="161"/>
      <c r="D429" s="161"/>
      <c r="E429" s="144"/>
      <c r="F429" s="144"/>
      <c r="G429" s="144"/>
      <c r="H429" s="144"/>
      <c r="I429" s="144"/>
      <c r="J429" s="144"/>
      <c r="K429" s="144"/>
      <c r="L429" s="144"/>
      <c r="M429" s="144"/>
      <c r="N429" s="144"/>
      <c r="O429" s="144"/>
      <c r="P429" s="144"/>
    </row>
    <row r="432" spans="1:16" x14ac:dyDescent="0.25">
      <c r="A432" s="189" t="s">
        <v>53</v>
      </c>
      <c r="B432" s="189"/>
      <c r="C432" s="189"/>
      <c r="D432" s="189"/>
      <c r="E432" s="181"/>
      <c r="F432" s="144"/>
      <c r="G432" s="144"/>
      <c r="H432" s="144"/>
      <c r="I432" s="144"/>
      <c r="J432" s="144"/>
      <c r="K432" s="144"/>
      <c r="L432" s="188"/>
      <c r="M432" s="144"/>
      <c r="N432" s="144"/>
      <c r="O432" s="144"/>
      <c r="P432" s="144"/>
    </row>
    <row r="433" spans="1:16" x14ac:dyDescent="0.25">
      <c r="A433" s="166" t="s">
        <v>231</v>
      </c>
      <c r="B433" s="166"/>
      <c r="C433" s="166"/>
      <c r="D433" s="166"/>
      <c r="E433" s="162"/>
      <c r="F433" s="144"/>
      <c r="G433" s="144"/>
      <c r="H433" s="144"/>
      <c r="I433" s="144"/>
      <c r="J433" s="144"/>
      <c r="K433" s="144"/>
      <c r="L433" s="167"/>
      <c r="M433" s="144"/>
      <c r="N433" s="144"/>
      <c r="O433" s="144"/>
      <c r="P433" s="144"/>
    </row>
    <row r="434" spans="1:16" ht="31.5" x14ac:dyDescent="0.25">
      <c r="A434" s="190"/>
      <c r="B434" s="141">
        <v>2019</v>
      </c>
      <c r="C434" s="141">
        <v>2020</v>
      </c>
      <c r="D434" s="141">
        <v>2021</v>
      </c>
      <c r="E434" s="141">
        <v>2022</v>
      </c>
      <c r="F434" s="141">
        <v>2023</v>
      </c>
      <c r="G434" s="141">
        <v>2024</v>
      </c>
      <c r="H434" s="141">
        <v>2025</v>
      </c>
      <c r="I434" s="141">
        <v>2026</v>
      </c>
      <c r="J434" s="142" t="s">
        <v>232</v>
      </c>
      <c r="K434" s="142" t="s">
        <v>233</v>
      </c>
      <c r="L434" s="143" t="s">
        <v>234</v>
      </c>
      <c r="M434" s="144"/>
      <c r="N434" s="144"/>
      <c r="O434" s="145" t="s">
        <v>235</v>
      </c>
      <c r="P434" s="144"/>
    </row>
    <row r="435" spans="1:16" x14ac:dyDescent="0.25">
      <c r="A435" s="146" t="s">
        <v>236</v>
      </c>
      <c r="B435" s="147">
        <v>3058</v>
      </c>
      <c r="C435" s="147">
        <v>2798</v>
      </c>
      <c r="D435" s="147">
        <v>2668</v>
      </c>
      <c r="E435" s="147">
        <v>2221</v>
      </c>
      <c r="F435" s="147">
        <v>2390</v>
      </c>
      <c r="G435" s="147">
        <v>2332</v>
      </c>
      <c r="H435" s="147">
        <v>2360</v>
      </c>
      <c r="I435" s="147">
        <v>2248</v>
      </c>
      <c r="J435" s="148">
        <v>-4.7457627118644069E-2</v>
      </c>
      <c r="K435" s="148">
        <v>-0.1172939922589331</v>
      </c>
      <c r="L435" s="147"/>
      <c r="M435" s="144"/>
      <c r="N435" s="144"/>
      <c r="O435" s="147">
        <v>2546.7142857142858</v>
      </c>
      <c r="P435" s="144"/>
    </row>
    <row r="436" spans="1:16" x14ac:dyDescent="0.25">
      <c r="A436" s="149" t="s">
        <v>237</v>
      </c>
      <c r="B436" s="150">
        <v>1873</v>
      </c>
      <c r="C436" s="150">
        <v>1530</v>
      </c>
      <c r="D436" s="150">
        <v>1525</v>
      </c>
      <c r="E436" s="150">
        <v>1178</v>
      </c>
      <c r="F436" s="150">
        <v>1165</v>
      </c>
      <c r="G436" s="150">
        <v>1283</v>
      </c>
      <c r="H436" s="150">
        <v>1179</v>
      </c>
      <c r="I436" s="150">
        <v>1050</v>
      </c>
      <c r="J436" s="148">
        <v>-0.10941475826972011</v>
      </c>
      <c r="K436" s="148">
        <v>-0.24483715195725875</v>
      </c>
      <c r="L436" s="147"/>
      <c r="M436" s="144"/>
      <c r="N436" s="144"/>
      <c r="O436" s="150">
        <v>1390.4285714285713</v>
      </c>
      <c r="P436" s="144"/>
    </row>
    <row r="437" spans="1:16" x14ac:dyDescent="0.25">
      <c r="A437" s="146" t="s">
        <v>90</v>
      </c>
      <c r="B437" s="151">
        <v>0.6476486860304288</v>
      </c>
      <c r="C437" s="151">
        <v>0.5889145496535797</v>
      </c>
      <c r="D437" s="151">
        <v>0.60781187724192909</v>
      </c>
      <c r="E437" s="151">
        <v>0.5655304848775804</v>
      </c>
      <c r="F437" s="151">
        <v>0.53391384051329061</v>
      </c>
      <c r="G437" s="151">
        <v>0.59124423963133643</v>
      </c>
      <c r="H437" s="151">
        <v>0.54913833255705635</v>
      </c>
      <c r="I437" s="151">
        <v>0.51724137931034486</v>
      </c>
      <c r="J437" s="172">
        <v>-3.189695324671149</v>
      </c>
      <c r="K437" s="172">
        <v>-6.9755786119966912</v>
      </c>
      <c r="L437" s="147"/>
      <c r="M437" s="144"/>
      <c r="N437" s="144"/>
      <c r="O437" s="151">
        <v>0.58699716543031177</v>
      </c>
      <c r="P437" s="144"/>
    </row>
    <row r="438" spans="1:16" x14ac:dyDescent="0.25">
      <c r="A438" s="149" t="s">
        <v>238</v>
      </c>
      <c r="B438" s="150">
        <v>1380</v>
      </c>
      <c r="C438" s="150">
        <v>1053</v>
      </c>
      <c r="D438" s="150">
        <v>1043</v>
      </c>
      <c r="E438" s="150">
        <v>736</v>
      </c>
      <c r="F438" s="150">
        <v>774</v>
      </c>
      <c r="G438" s="150">
        <v>957</v>
      </c>
      <c r="H438" s="150">
        <v>829</v>
      </c>
      <c r="I438" s="150">
        <v>709</v>
      </c>
      <c r="J438" s="148">
        <v>-0.14475271411338964</v>
      </c>
      <c r="K438" s="148">
        <v>-0.26712935617247491</v>
      </c>
      <c r="L438" s="147"/>
      <c r="M438" s="144"/>
      <c r="N438" s="144"/>
      <c r="O438" s="150">
        <v>967.42857142857144</v>
      </c>
      <c r="P438" s="144"/>
    </row>
    <row r="439" spans="1:16" x14ac:dyDescent="0.25">
      <c r="A439" s="149" t="s">
        <v>239</v>
      </c>
      <c r="B439" s="153">
        <v>0.4512753433616743</v>
      </c>
      <c r="C439" s="153">
        <v>0.37634024303073627</v>
      </c>
      <c r="D439" s="153">
        <v>0.39092953523238383</v>
      </c>
      <c r="E439" s="153">
        <v>0.33138226024313372</v>
      </c>
      <c r="F439" s="153">
        <v>0.32384937238493722</v>
      </c>
      <c r="G439" s="153">
        <v>0.41037735849056606</v>
      </c>
      <c r="H439" s="153">
        <v>0.35127118644067795</v>
      </c>
      <c r="I439" s="153">
        <v>0.31539145907473309</v>
      </c>
      <c r="J439" s="172">
        <v>-3.5879727365944856</v>
      </c>
      <c r="K439" s="172">
        <v>-6.4481766930764186</v>
      </c>
      <c r="L439" s="147"/>
      <c r="M439" s="144"/>
      <c r="N439" s="144"/>
      <c r="O439" s="153">
        <v>0.37987322600549728</v>
      </c>
      <c r="P439" s="144"/>
    </row>
    <row r="440" spans="1:16" x14ac:dyDescent="0.25">
      <c r="A440" s="149" t="s">
        <v>240</v>
      </c>
      <c r="B440" s="153">
        <v>0.73678590496529628</v>
      </c>
      <c r="C440" s="153">
        <v>0.68823529411764706</v>
      </c>
      <c r="D440" s="153">
        <v>0.68393442622950817</v>
      </c>
      <c r="E440" s="153">
        <v>0.62478777589134127</v>
      </c>
      <c r="F440" s="153">
        <v>0.66437768240343342</v>
      </c>
      <c r="G440" s="153">
        <v>0.74590802805923617</v>
      </c>
      <c r="H440" s="153">
        <v>0.70313825275657338</v>
      </c>
      <c r="I440" s="153">
        <v>0.67523809523809519</v>
      </c>
      <c r="J440" s="172">
        <v>-2.7900157518478186</v>
      </c>
      <c r="K440" s="172">
        <v>-2.0539157407543418</v>
      </c>
      <c r="L440" s="147"/>
      <c r="M440" s="144"/>
      <c r="N440" s="144"/>
      <c r="O440" s="153">
        <v>0.69577725264563861</v>
      </c>
      <c r="P440" s="144"/>
    </row>
    <row r="441" spans="1:16" ht="22.15" customHeight="1" x14ac:dyDescent="0.25">
      <c r="A441" s="154" t="s">
        <v>241</v>
      </c>
      <c r="B441" s="155">
        <v>0.11372130272290443</v>
      </c>
      <c r="C441" s="155">
        <v>0.13398692810457516</v>
      </c>
      <c r="D441" s="155">
        <v>0.11803278688524591</v>
      </c>
      <c r="E441" s="155">
        <v>0.15110356536502548</v>
      </c>
      <c r="F441" s="155">
        <v>0.14163090128755365</v>
      </c>
      <c r="G441" s="155">
        <v>0.10911925175370225</v>
      </c>
      <c r="H441" s="155">
        <v>0.11874469889737066</v>
      </c>
      <c r="I441" s="155">
        <v>0.12761904761904763</v>
      </c>
      <c r="J441" s="172">
        <v>0.88743487216769723</v>
      </c>
      <c r="K441" s="172">
        <v>0.21695459237840997</v>
      </c>
      <c r="L441" s="147"/>
      <c r="M441" s="144"/>
      <c r="N441" s="144"/>
      <c r="O441" s="151">
        <v>0.12544950169526353</v>
      </c>
      <c r="P441" s="144"/>
    </row>
    <row r="442" spans="1:16" ht="22.15" customHeight="1" x14ac:dyDescent="0.25">
      <c r="A442" s="154" t="s">
        <v>242</v>
      </c>
      <c r="B442" s="155">
        <v>6.9653368214519298E-2</v>
      </c>
      <c r="C442" s="155">
        <v>7.3266619013581127E-2</v>
      </c>
      <c r="D442" s="155">
        <v>6.7466266866566718E-2</v>
      </c>
      <c r="E442" s="155">
        <v>8.0144079243583966E-2</v>
      </c>
      <c r="F442" s="155">
        <v>6.903765690376569E-2</v>
      </c>
      <c r="G442" s="155">
        <v>6.0034305317324184E-2</v>
      </c>
      <c r="H442" s="155">
        <v>5.9322033898305086E-2</v>
      </c>
      <c r="I442" s="155">
        <v>5.9608540925266906E-2</v>
      </c>
      <c r="J442" s="172">
        <v>2.8650702696182001E-2</v>
      </c>
      <c r="K442" s="172">
        <v>-0.88830729189020574</v>
      </c>
      <c r="L442" s="147"/>
      <c r="M442" s="144"/>
      <c r="N442" s="144"/>
      <c r="O442" s="151">
        <v>6.8491613844168964E-2</v>
      </c>
      <c r="P442" s="144"/>
    </row>
    <row r="443" spans="1:16" ht="22.15" customHeight="1" x14ac:dyDescent="0.25">
      <c r="A443" s="154" t="s">
        <v>243</v>
      </c>
      <c r="B443" s="155">
        <v>0.26684107259646828</v>
      </c>
      <c r="C443" s="155">
        <v>0.3041458184417441</v>
      </c>
      <c r="D443" s="155">
        <v>0.29910044977511246</v>
      </c>
      <c r="E443" s="155">
        <v>0.32913102206213418</v>
      </c>
      <c r="F443" s="155">
        <v>0.34435146443514647</v>
      </c>
      <c r="G443" s="155">
        <v>0.307032590051458</v>
      </c>
      <c r="H443" s="155">
        <v>0.33008474576271185</v>
      </c>
      <c r="I443" s="155">
        <v>0.35987544483985767</v>
      </c>
      <c r="J443" s="172">
        <v>2.9790699077145821</v>
      </c>
      <c r="K443" s="172">
        <v>5.0569336128352624</v>
      </c>
      <c r="L443" s="147"/>
      <c r="M443" s="144"/>
      <c r="N443" s="144"/>
      <c r="O443" s="151">
        <v>0.30930610871150505</v>
      </c>
      <c r="P443" s="144"/>
    </row>
    <row r="444" spans="1:16" ht="22.15" customHeight="1" x14ac:dyDescent="0.25">
      <c r="A444" s="154" t="s">
        <v>244</v>
      </c>
      <c r="B444" s="155">
        <v>5.1667756703727925E-2</v>
      </c>
      <c r="C444" s="155">
        <v>5.5396711937097928E-2</v>
      </c>
      <c r="D444" s="155">
        <v>6.2593703148425786E-2</v>
      </c>
      <c r="E444" s="155">
        <v>5.8532192705988292E-2</v>
      </c>
      <c r="F444" s="155">
        <v>6.1506276150627613E-2</v>
      </c>
      <c r="G444" s="155">
        <v>5.6603773584905662E-2</v>
      </c>
      <c r="H444" s="155">
        <v>4.7457627118644069E-2</v>
      </c>
      <c r="I444" s="155">
        <v>3.5587188612099648E-2</v>
      </c>
      <c r="J444" s="172">
        <v>-1.1870438506544421</v>
      </c>
      <c r="K444" s="172">
        <v>-2.0563593908795625</v>
      </c>
      <c r="L444" s="147"/>
      <c r="M444" s="144"/>
      <c r="N444" s="144"/>
      <c r="O444" s="151">
        <v>5.6150782520895275E-2</v>
      </c>
      <c r="P444" s="144"/>
    </row>
    <row r="445" spans="1:16" ht="22.15" customHeight="1" x14ac:dyDescent="0.25">
      <c r="A445" s="154" t="s">
        <v>245</v>
      </c>
      <c r="B445" s="155">
        <v>6.5402223675604968E-3</v>
      </c>
      <c r="C445" s="155">
        <v>1.143674052894925E-2</v>
      </c>
      <c r="D445" s="155">
        <v>5.2473763118440781E-3</v>
      </c>
      <c r="E445" s="155">
        <v>9.4552003601981096E-3</v>
      </c>
      <c r="F445" s="155">
        <v>1.00418410041841E-2</v>
      </c>
      <c r="G445" s="155">
        <v>1.4579759862778732E-2</v>
      </c>
      <c r="H445" s="155">
        <v>1.4406779661016949E-2</v>
      </c>
      <c r="I445" s="155">
        <v>1.2900355871886121E-2</v>
      </c>
      <c r="J445" s="172">
        <v>-0.15064237891308283</v>
      </c>
      <c r="K445" s="172">
        <v>0.28594067497679854</v>
      </c>
      <c r="L445" s="147"/>
      <c r="M445" s="144"/>
      <c r="N445" s="144"/>
      <c r="O445" s="151">
        <v>1.0040949122118135E-2</v>
      </c>
      <c r="P445" s="144"/>
    </row>
    <row r="446" spans="1:16" ht="22.15" customHeight="1" x14ac:dyDescent="0.25">
      <c r="A446" s="154" t="s">
        <v>246</v>
      </c>
      <c r="B446" s="155">
        <v>2.4198822759973839E-2</v>
      </c>
      <c r="C446" s="155">
        <v>4.1458184417441028E-2</v>
      </c>
      <c r="D446" s="155">
        <v>3.823088455772114E-2</v>
      </c>
      <c r="E446" s="155">
        <v>3.7820801440792438E-2</v>
      </c>
      <c r="F446" s="155">
        <v>6.0251046025104602E-2</v>
      </c>
      <c r="G446" s="155">
        <v>4.8885077186963978E-2</v>
      </c>
      <c r="H446" s="155">
        <v>6.3983050847457631E-2</v>
      </c>
      <c r="I446" s="155">
        <v>7.4288256227758004E-2</v>
      </c>
      <c r="J446" s="172">
        <v>1.0305205380300373</v>
      </c>
      <c r="K446" s="172">
        <v>3.0253926278804166</v>
      </c>
      <c r="L446" s="147"/>
      <c r="M446" s="144"/>
      <c r="N446" s="144"/>
      <c r="O446" s="151">
        <v>4.4034329948953836E-2</v>
      </c>
      <c r="P446" s="144"/>
    </row>
    <row r="447" spans="1:16" x14ac:dyDescent="0.25">
      <c r="A447" s="149" t="s">
        <v>247</v>
      </c>
      <c r="B447" s="150">
        <v>221.61870503597115</v>
      </c>
      <c r="C447" s="150">
        <v>211.64867762687638</v>
      </c>
      <c r="D447" s="150">
        <v>140.10194902548716</v>
      </c>
      <c r="E447" s="150">
        <v>158.36605132823067</v>
      </c>
      <c r="F447" s="150">
        <v>181.26610878661072</v>
      </c>
      <c r="G447" s="150">
        <v>165.36921097770164</v>
      </c>
      <c r="H447" s="150">
        <v>185.2686440677966</v>
      </c>
      <c r="I447" s="150">
        <v>202.59297153024912</v>
      </c>
      <c r="J447" s="177">
        <v>17.324327462452516</v>
      </c>
      <c r="K447" s="177">
        <v>20.199579484475862</v>
      </c>
      <c r="L447" s="147"/>
      <c r="M447" s="144"/>
      <c r="N447" s="144"/>
      <c r="O447" s="150">
        <v>182.39339204577325</v>
      </c>
      <c r="P447" s="144"/>
    </row>
    <row r="448" spans="1:16" x14ac:dyDescent="0.25">
      <c r="A448" s="149" t="s">
        <v>248</v>
      </c>
      <c r="B448" s="150">
        <v>241.47624132407904</v>
      </c>
      <c r="C448" s="150">
        <v>232.33529411764701</v>
      </c>
      <c r="D448" s="150">
        <v>144.02360655737709</v>
      </c>
      <c r="E448" s="150">
        <v>176.84889643463512</v>
      </c>
      <c r="F448" s="150">
        <v>207.6575107296137</v>
      </c>
      <c r="G448" s="150">
        <v>184.12704598597037</v>
      </c>
      <c r="H448" s="150">
        <v>209.15182357930445</v>
      </c>
      <c r="I448" s="150">
        <v>229.92095238095226</v>
      </c>
      <c r="J448" s="177">
        <v>20.76912880164781</v>
      </c>
      <c r="K448" s="177">
        <v>28.496109064400343</v>
      </c>
      <c r="L448" s="147"/>
      <c r="M448" s="144"/>
      <c r="N448" s="144"/>
      <c r="O448" s="150">
        <v>201.42484331655191</v>
      </c>
      <c r="P448" s="144"/>
    </row>
    <row r="449" spans="1:16" x14ac:dyDescent="0.25">
      <c r="A449" s="146" t="s">
        <v>249</v>
      </c>
      <c r="B449" s="147">
        <v>2997</v>
      </c>
      <c r="C449" s="147">
        <v>1934</v>
      </c>
      <c r="D449" s="147">
        <v>1865</v>
      </c>
      <c r="E449" s="147">
        <v>2214</v>
      </c>
      <c r="F449" s="147">
        <v>2438</v>
      </c>
      <c r="G449" s="147">
        <v>2578</v>
      </c>
      <c r="H449" s="147">
        <v>2733</v>
      </c>
      <c r="I449" s="147">
        <v>3297</v>
      </c>
      <c r="J449" s="148">
        <v>0.20636663007683864</v>
      </c>
      <c r="K449" s="148">
        <v>0.37711080613401743</v>
      </c>
      <c r="L449" s="147"/>
      <c r="M449" s="144"/>
      <c r="N449" s="144"/>
      <c r="O449" s="147">
        <v>2394.1428571428573</v>
      </c>
      <c r="P449" s="144"/>
    </row>
    <row r="450" spans="1:16" x14ac:dyDescent="0.25">
      <c r="A450" s="146" t="s">
        <v>250</v>
      </c>
      <c r="B450" s="147">
        <v>980</v>
      </c>
      <c r="C450" s="147">
        <v>515</v>
      </c>
      <c r="D450" s="147">
        <v>326</v>
      </c>
      <c r="E450" s="147">
        <v>444</v>
      </c>
      <c r="F450" s="147">
        <v>590</v>
      </c>
      <c r="G450" s="147">
        <v>741</v>
      </c>
      <c r="H450" s="147">
        <v>807</v>
      </c>
      <c r="I450" s="147">
        <v>1075</v>
      </c>
      <c r="J450" s="148">
        <v>0.33209417596034696</v>
      </c>
      <c r="K450" s="148">
        <v>0.70906200317965029</v>
      </c>
      <c r="L450" s="147"/>
      <c r="M450" s="144"/>
      <c r="N450" s="144"/>
      <c r="O450" s="150">
        <v>629</v>
      </c>
      <c r="P450" s="144"/>
    </row>
    <row r="451" spans="1:16" x14ac:dyDescent="0.25">
      <c r="A451" s="149" t="s">
        <v>251</v>
      </c>
      <c r="B451" s="150">
        <v>0</v>
      </c>
      <c r="C451" s="150">
        <v>4211</v>
      </c>
      <c r="D451" s="150">
        <v>4163</v>
      </c>
      <c r="E451" s="150">
        <v>3111</v>
      </c>
      <c r="F451" s="150">
        <v>2033</v>
      </c>
      <c r="G451" s="150">
        <v>2167</v>
      </c>
      <c r="H451" s="150">
        <v>2357</v>
      </c>
      <c r="I451" s="150">
        <v>1864</v>
      </c>
      <c r="J451" s="148">
        <v>-0.20916419176919812</v>
      </c>
      <c r="K451" s="157">
        <v>-0.38011306950448953</v>
      </c>
      <c r="L451" s="147"/>
      <c r="M451" s="144"/>
      <c r="N451" s="144"/>
      <c r="O451" s="158">
        <v>3007</v>
      </c>
      <c r="P451" s="144"/>
    </row>
    <row r="452" spans="1:16" x14ac:dyDescent="0.25">
      <c r="A452" s="159" t="s">
        <v>252</v>
      </c>
      <c r="B452" s="147">
        <v>770</v>
      </c>
      <c r="C452" s="147">
        <v>837</v>
      </c>
      <c r="D452" s="147">
        <v>692</v>
      </c>
      <c r="E452" s="147">
        <v>1149</v>
      </c>
      <c r="F452" s="147">
        <v>602</v>
      </c>
      <c r="G452" s="147">
        <v>613</v>
      </c>
      <c r="H452" s="147">
        <v>629</v>
      </c>
      <c r="I452" s="147">
        <v>625</v>
      </c>
      <c r="J452" s="148">
        <v>-6.3593004769475362E-3</v>
      </c>
      <c r="K452" s="148">
        <v>-0.17328042328042328</v>
      </c>
      <c r="L452" s="147"/>
      <c r="M452" s="144"/>
      <c r="N452" s="144"/>
      <c r="O452" s="150">
        <v>756</v>
      </c>
      <c r="P452" s="144"/>
    </row>
    <row r="453" spans="1:16" x14ac:dyDescent="0.25">
      <c r="A453" s="159" t="s">
        <v>253</v>
      </c>
      <c r="B453" s="147">
        <v>46</v>
      </c>
      <c r="C453" s="147">
        <v>61</v>
      </c>
      <c r="D453" s="147">
        <v>76</v>
      </c>
      <c r="E453" s="147">
        <v>75</v>
      </c>
      <c r="F453" s="147">
        <v>61</v>
      </c>
      <c r="G453" s="147">
        <v>66</v>
      </c>
      <c r="H453" s="147">
        <v>80</v>
      </c>
      <c r="I453" s="147">
        <v>67</v>
      </c>
      <c r="J453" s="148">
        <v>-0.16250000000000001</v>
      </c>
      <c r="K453" s="148">
        <v>8.6021505376343774E-3</v>
      </c>
      <c r="L453" s="147"/>
      <c r="M453" s="144"/>
      <c r="N453" s="144"/>
      <c r="O453" s="150">
        <v>66.428571428571431</v>
      </c>
      <c r="P453" s="144"/>
    </row>
    <row r="454" spans="1:16" x14ac:dyDescent="0.25">
      <c r="A454" s="159" t="s">
        <v>254</v>
      </c>
      <c r="B454" s="160">
        <v>5.6372549019607844E-2</v>
      </c>
      <c r="C454" s="160">
        <v>6.7928730512249444E-2</v>
      </c>
      <c r="D454" s="160">
        <v>9.8958333333333329E-2</v>
      </c>
      <c r="E454" s="160">
        <v>6.1274509803921566E-2</v>
      </c>
      <c r="F454" s="160">
        <v>9.2006033182503777E-2</v>
      </c>
      <c r="G454" s="160">
        <v>9.720176730486009E-2</v>
      </c>
      <c r="H454" s="160">
        <v>0.11283497884344147</v>
      </c>
      <c r="I454" s="160">
        <v>9.6820809248554907E-2</v>
      </c>
      <c r="J454" s="172">
        <v>-1.6014169594886565</v>
      </c>
      <c r="K454" s="172">
        <v>1.6049574230316235</v>
      </c>
      <c r="L454" s="147"/>
      <c r="M454" s="144"/>
      <c r="N454" s="144"/>
      <c r="O454" s="191">
        <v>8.0771235018238671E-2</v>
      </c>
      <c r="P454" s="144"/>
    </row>
    <row r="455" spans="1:16" x14ac:dyDescent="0.25">
      <c r="A455" s="161" t="s">
        <v>255</v>
      </c>
      <c r="B455" s="161"/>
      <c r="C455" s="161"/>
      <c r="D455" s="161"/>
      <c r="E455" s="144"/>
      <c r="F455" s="144"/>
      <c r="G455" s="144"/>
      <c r="H455" s="144"/>
      <c r="I455" s="144"/>
      <c r="J455" s="144"/>
      <c r="K455" s="144"/>
      <c r="L455" s="144"/>
      <c r="M455" s="144"/>
      <c r="N455" s="144"/>
      <c r="O455" s="144"/>
      <c r="P455" s="144"/>
    </row>
    <row r="458" spans="1:16" x14ac:dyDescent="0.25">
      <c r="A458" s="189" t="s">
        <v>11</v>
      </c>
      <c r="B458" s="189"/>
      <c r="C458" s="189"/>
      <c r="D458" s="189"/>
      <c r="E458" s="181"/>
      <c r="F458" s="144"/>
      <c r="G458" s="144"/>
      <c r="H458" s="144"/>
      <c r="I458" s="144"/>
      <c r="J458" s="144"/>
      <c r="K458" s="144"/>
      <c r="L458" s="188"/>
      <c r="M458" s="144"/>
      <c r="N458" s="144"/>
      <c r="O458" s="144"/>
      <c r="P458" s="144"/>
    </row>
    <row r="459" spans="1:16" x14ac:dyDescent="0.25">
      <c r="A459" s="166" t="s">
        <v>231</v>
      </c>
      <c r="B459" s="166"/>
      <c r="C459" s="166"/>
      <c r="D459" s="166"/>
      <c r="E459" s="162"/>
      <c r="F459" s="144"/>
      <c r="G459" s="144"/>
      <c r="H459" s="144"/>
      <c r="I459" s="144"/>
      <c r="J459" s="144"/>
      <c r="K459" s="144"/>
      <c r="L459" s="167"/>
      <c r="M459" s="144"/>
      <c r="N459" s="144"/>
      <c r="O459" s="144"/>
      <c r="P459" s="144"/>
    </row>
    <row r="460" spans="1:16" ht="31.5" x14ac:dyDescent="0.25">
      <c r="A460" s="190"/>
      <c r="B460" s="141">
        <v>2019</v>
      </c>
      <c r="C460" s="141">
        <v>2020</v>
      </c>
      <c r="D460" s="141">
        <v>2021</v>
      </c>
      <c r="E460" s="141">
        <v>2022</v>
      </c>
      <c r="F460" s="141">
        <v>2023</v>
      </c>
      <c r="G460" s="141">
        <v>2024</v>
      </c>
      <c r="H460" s="141">
        <v>2025</v>
      </c>
      <c r="I460" s="141">
        <v>2026</v>
      </c>
      <c r="J460" s="142" t="s">
        <v>232</v>
      </c>
      <c r="K460" s="142" t="s">
        <v>233</v>
      </c>
      <c r="L460" s="143" t="s">
        <v>234</v>
      </c>
      <c r="M460" s="144"/>
      <c r="N460" s="144"/>
      <c r="O460" s="145" t="s">
        <v>235</v>
      </c>
      <c r="P460" s="144"/>
    </row>
    <row r="461" spans="1:16" x14ac:dyDescent="0.25">
      <c r="A461" s="146" t="s">
        <v>236</v>
      </c>
      <c r="B461" s="147">
        <v>5545</v>
      </c>
      <c r="C461" s="147">
        <v>7081</v>
      </c>
      <c r="D461" s="147">
        <v>5662</v>
      </c>
      <c r="E461" s="147">
        <v>5708</v>
      </c>
      <c r="F461" s="147">
        <v>7037</v>
      </c>
      <c r="G461" s="147">
        <v>6454</v>
      </c>
      <c r="H461" s="147">
        <v>6947</v>
      </c>
      <c r="I461" s="147">
        <v>7357</v>
      </c>
      <c r="J461" s="148">
        <v>5.9018281272491722E-2</v>
      </c>
      <c r="K461" s="148">
        <v>0.15899986496826762</v>
      </c>
      <c r="L461" s="147"/>
      <c r="M461" s="144"/>
      <c r="N461" s="144"/>
      <c r="O461" s="147">
        <v>6347.7142857142853</v>
      </c>
      <c r="P461" s="144"/>
    </row>
    <row r="462" spans="1:16" x14ac:dyDescent="0.25">
      <c r="A462" s="149" t="s">
        <v>237</v>
      </c>
      <c r="B462" s="150">
        <v>1228</v>
      </c>
      <c r="C462" s="150">
        <v>1410</v>
      </c>
      <c r="D462" s="150">
        <v>1006</v>
      </c>
      <c r="E462" s="150">
        <v>963</v>
      </c>
      <c r="F462" s="150">
        <v>1061</v>
      </c>
      <c r="G462" s="150">
        <v>951</v>
      </c>
      <c r="H462" s="150">
        <v>1007</v>
      </c>
      <c r="I462" s="150">
        <v>1158</v>
      </c>
      <c r="J462" s="148">
        <v>0.1499503475670308</v>
      </c>
      <c r="K462" s="148">
        <v>6.294256490952016E-2</v>
      </c>
      <c r="L462" s="147"/>
      <c r="M462" s="144"/>
      <c r="N462" s="144"/>
      <c r="O462" s="150">
        <v>1089.4285714285713</v>
      </c>
      <c r="P462" s="144"/>
    </row>
    <row r="463" spans="1:16" x14ac:dyDescent="0.25">
      <c r="A463" s="146" t="s">
        <v>90</v>
      </c>
      <c r="B463" s="151">
        <v>0.23004870738104158</v>
      </c>
      <c r="C463" s="151">
        <v>0.20467411815938452</v>
      </c>
      <c r="D463" s="151">
        <v>0.18691936083240432</v>
      </c>
      <c r="E463" s="151">
        <v>0.17810245977436656</v>
      </c>
      <c r="F463" s="151">
        <v>0.15895131086142322</v>
      </c>
      <c r="G463" s="151">
        <v>0.16020889487870621</v>
      </c>
      <c r="H463" s="151">
        <v>0.15276092233009708</v>
      </c>
      <c r="I463" s="151">
        <v>0.17072091994692615</v>
      </c>
      <c r="J463" s="172">
        <v>1.7959997616829066</v>
      </c>
      <c r="K463" s="172">
        <v>-0.99086544153278167</v>
      </c>
      <c r="L463" s="147"/>
      <c r="M463" s="144"/>
      <c r="N463" s="144"/>
      <c r="O463" s="151">
        <v>0.18062957436225396</v>
      </c>
      <c r="P463" s="144"/>
    </row>
    <row r="464" spans="1:16" x14ac:dyDescent="0.25">
      <c r="A464" s="149" t="s">
        <v>238</v>
      </c>
      <c r="B464" s="150">
        <v>928</v>
      </c>
      <c r="C464" s="150">
        <v>1049</v>
      </c>
      <c r="D464" s="150">
        <v>707</v>
      </c>
      <c r="E464" s="150">
        <v>680</v>
      </c>
      <c r="F464" s="150">
        <v>763</v>
      </c>
      <c r="G464" s="150">
        <v>663</v>
      </c>
      <c r="H464" s="150">
        <v>759</v>
      </c>
      <c r="I464" s="150">
        <v>855</v>
      </c>
      <c r="J464" s="148">
        <v>0.12648221343873517</v>
      </c>
      <c r="K464" s="148">
        <v>7.8572715804649557E-2</v>
      </c>
      <c r="L464" s="147"/>
      <c r="M464" s="144"/>
      <c r="N464" s="144"/>
      <c r="O464" s="150">
        <v>792.71428571428567</v>
      </c>
      <c r="P464" s="144"/>
    </row>
    <row r="465" spans="1:16" x14ac:dyDescent="0.25">
      <c r="A465" s="149" t="s">
        <v>239</v>
      </c>
      <c r="B465" s="153">
        <v>0.16735798016230838</v>
      </c>
      <c r="C465" s="153">
        <v>0.14814291766699619</v>
      </c>
      <c r="D465" s="153">
        <v>0.1248675379724479</v>
      </c>
      <c r="E465" s="153">
        <v>0.11913104414856342</v>
      </c>
      <c r="F465" s="153">
        <v>0.10842688645729714</v>
      </c>
      <c r="G465" s="153">
        <v>0.10272699101332507</v>
      </c>
      <c r="H465" s="153">
        <v>0.10925579386785662</v>
      </c>
      <c r="I465" s="153">
        <v>0.116215848851434</v>
      </c>
      <c r="J465" s="172">
        <v>0.69600549835773795</v>
      </c>
      <c r="K465" s="172">
        <v>-0.86659983826660048</v>
      </c>
      <c r="L465" s="147"/>
      <c r="M465" s="144"/>
      <c r="N465" s="144"/>
      <c r="O465" s="153">
        <v>0.12488184723410001</v>
      </c>
      <c r="P465" s="144"/>
    </row>
    <row r="466" spans="1:16" x14ac:dyDescent="0.25">
      <c r="A466" s="149" t="s">
        <v>240</v>
      </c>
      <c r="B466" s="153">
        <v>0.75570032573289903</v>
      </c>
      <c r="C466" s="153">
        <v>0.74397163120567378</v>
      </c>
      <c r="D466" s="153">
        <v>0.70278330019880719</v>
      </c>
      <c r="E466" s="153">
        <v>0.70612668743509865</v>
      </c>
      <c r="F466" s="153">
        <v>0.71913289349670118</v>
      </c>
      <c r="G466" s="153">
        <v>0.69716088328075709</v>
      </c>
      <c r="H466" s="153">
        <v>0.7537239324726912</v>
      </c>
      <c r="I466" s="153">
        <v>0.73834196891191706</v>
      </c>
      <c r="J466" s="172">
        <v>-1.5381963560774148</v>
      </c>
      <c r="K466" s="172">
        <v>1.0699692489152812</v>
      </c>
      <c r="L466" s="147"/>
      <c r="M466" s="144"/>
      <c r="N466" s="144"/>
      <c r="O466" s="153">
        <v>0.72764227642276424</v>
      </c>
      <c r="P466" s="144"/>
    </row>
    <row r="467" spans="1:16" ht="22.15" customHeight="1" x14ac:dyDescent="0.25">
      <c r="A467" s="154" t="s">
        <v>241</v>
      </c>
      <c r="B467" s="155">
        <v>3.2573289902280131E-2</v>
      </c>
      <c r="C467" s="155">
        <v>4.9645390070921988E-2</v>
      </c>
      <c r="D467" s="155">
        <v>5.4671968190854868E-2</v>
      </c>
      <c r="E467" s="155">
        <v>3.4267912772585667E-2</v>
      </c>
      <c r="F467" s="155">
        <v>4.429783223374175E-2</v>
      </c>
      <c r="G467" s="155">
        <v>3.1545741324921134E-2</v>
      </c>
      <c r="H467" s="155">
        <v>2.6812313803376366E-2</v>
      </c>
      <c r="I467" s="155">
        <v>2.8497409326424871E-2</v>
      </c>
      <c r="J467" s="172">
        <v>0.16850955230485049</v>
      </c>
      <c r="K467" s="172">
        <v>-1.1103954429148171</v>
      </c>
      <c r="L467" s="147"/>
      <c r="M467" s="144"/>
      <c r="N467" s="144"/>
      <c r="O467" s="151">
        <v>3.9601363755573042E-2</v>
      </c>
      <c r="P467" s="144"/>
    </row>
    <row r="468" spans="1:16" ht="22.15" customHeight="1" x14ac:dyDescent="0.25">
      <c r="A468" s="154" t="s">
        <v>242</v>
      </c>
      <c r="B468" s="155">
        <v>7.2137060414788094E-3</v>
      </c>
      <c r="C468" s="155">
        <v>9.8856093772066098E-3</v>
      </c>
      <c r="D468" s="155">
        <v>9.7138820204874608E-3</v>
      </c>
      <c r="E468" s="155">
        <v>5.7813594954449895E-3</v>
      </c>
      <c r="F468" s="155">
        <v>6.6789825209606366E-3</v>
      </c>
      <c r="G468" s="155">
        <v>4.6482801363495509E-3</v>
      </c>
      <c r="H468" s="155">
        <v>3.8865697423348207E-3</v>
      </c>
      <c r="I468" s="155">
        <v>4.4855239907571022E-3</v>
      </c>
      <c r="J468" s="172">
        <v>5.9895424842228151E-2</v>
      </c>
      <c r="K468" s="172">
        <v>-0.23110732095849781</v>
      </c>
      <c r="L468" s="147"/>
      <c r="M468" s="144"/>
      <c r="N468" s="144"/>
      <c r="O468" s="151">
        <v>6.7965972003420803E-3</v>
      </c>
      <c r="P468" s="144"/>
    </row>
    <row r="469" spans="1:16" ht="22.15" customHeight="1" x14ac:dyDescent="0.25">
      <c r="A469" s="154" t="s">
        <v>243</v>
      </c>
      <c r="B469" s="155">
        <v>8.5662759242560865E-2</v>
      </c>
      <c r="C469" s="155">
        <v>7.9649766982064676E-2</v>
      </c>
      <c r="D469" s="155">
        <v>7.9653832567997171E-2</v>
      </c>
      <c r="E469" s="155">
        <v>8.2866152768044848E-2</v>
      </c>
      <c r="F469" s="155">
        <v>7.4179337785988342E-2</v>
      </c>
      <c r="G469" s="155">
        <v>8.0105361016423918E-2</v>
      </c>
      <c r="H469" s="155">
        <v>7.4564560241831002E-2</v>
      </c>
      <c r="I469" s="155">
        <v>6.6467310044855246E-2</v>
      </c>
      <c r="J469" s="172">
        <v>-0.8097250196975756</v>
      </c>
      <c r="K469" s="172">
        <v>-1.2751306329992842</v>
      </c>
      <c r="L469" s="147"/>
      <c r="M469" s="144"/>
      <c r="N469" s="144"/>
      <c r="O469" s="151">
        <v>7.9218616374848089E-2</v>
      </c>
      <c r="P469" s="144"/>
    </row>
    <row r="470" spans="1:16" ht="22.15" customHeight="1" x14ac:dyDescent="0.25">
      <c r="A470" s="154" t="s">
        <v>244</v>
      </c>
      <c r="B470" s="155">
        <v>0.64364292155094682</v>
      </c>
      <c r="C470" s="155">
        <v>0.65188532693122436</v>
      </c>
      <c r="D470" s="155">
        <v>0.65312610385022962</v>
      </c>
      <c r="E470" s="155">
        <v>0.66012613875262793</v>
      </c>
      <c r="F470" s="155">
        <v>0.67670882478328831</v>
      </c>
      <c r="G470" s="155">
        <v>0.61574217539510379</v>
      </c>
      <c r="H470" s="155">
        <v>0.64027637829278827</v>
      </c>
      <c r="I470" s="155">
        <v>0.60690498844637764</v>
      </c>
      <c r="J470" s="172">
        <v>-3.3371389846410637</v>
      </c>
      <c r="K470" s="172">
        <v>-4.2035012453833893</v>
      </c>
      <c r="L470" s="147"/>
      <c r="M470" s="144"/>
      <c r="N470" s="144"/>
      <c r="O470" s="151">
        <v>0.64894000090021153</v>
      </c>
      <c r="P470" s="144"/>
    </row>
    <row r="471" spans="1:16" ht="22.15" customHeight="1" x14ac:dyDescent="0.25">
      <c r="A471" s="154" t="s">
        <v>245</v>
      </c>
      <c r="B471" s="155">
        <v>2.7772768259693416E-2</v>
      </c>
      <c r="C471" s="155">
        <v>4.1519559384267761E-2</v>
      </c>
      <c r="D471" s="155">
        <v>3.6559519604380079E-2</v>
      </c>
      <c r="E471" s="155">
        <v>3.7491240364400838E-2</v>
      </c>
      <c r="F471" s="155">
        <v>4.6894983657808725E-2</v>
      </c>
      <c r="G471" s="155">
        <v>7.3597768825534551E-2</v>
      </c>
      <c r="H471" s="155">
        <v>8.6800057578810999E-2</v>
      </c>
      <c r="I471" s="155">
        <v>7.1224683974446104E-2</v>
      </c>
      <c r="J471" s="172">
        <v>-1.5575373604364895</v>
      </c>
      <c r="K471" s="172">
        <v>1.9980141506966247</v>
      </c>
      <c r="L471" s="147"/>
      <c r="M471" s="144"/>
      <c r="N471" s="144"/>
      <c r="O471" s="151">
        <v>5.1244542467479857E-2</v>
      </c>
      <c r="P471" s="144"/>
    </row>
    <row r="472" spans="1:16" ht="22.15" customHeight="1" x14ac:dyDescent="0.25">
      <c r="A472" s="154" t="s">
        <v>246</v>
      </c>
      <c r="B472" s="155">
        <v>2.5969341749323714E-2</v>
      </c>
      <c r="C472" s="155">
        <v>2.0618556701030927E-2</v>
      </c>
      <c r="D472" s="155">
        <v>3.8855528081949843E-2</v>
      </c>
      <c r="E472" s="155">
        <v>4.3973370707778556E-2</v>
      </c>
      <c r="F472" s="155">
        <v>4.3058121358533465E-2</v>
      </c>
      <c r="G472" s="155">
        <v>6.9414316702819959E-2</v>
      </c>
      <c r="H472" s="155">
        <v>4.0880955808262558E-2</v>
      </c>
      <c r="I472" s="155">
        <v>7.1360608943862994E-2</v>
      </c>
      <c r="J472" s="172">
        <v>3.0479653135600437</v>
      </c>
      <c r="K472" s="172">
        <v>3.0941110361696187</v>
      </c>
      <c r="L472" s="147"/>
      <c r="M472" s="144"/>
      <c r="N472" s="144"/>
      <c r="O472" s="151">
        <v>4.0419498582166806E-2</v>
      </c>
      <c r="P472" s="144"/>
    </row>
    <row r="473" spans="1:16" x14ac:dyDescent="0.25">
      <c r="A473" s="149" t="s">
        <v>247</v>
      </c>
      <c r="B473" s="150">
        <v>48.781424706943191</v>
      </c>
      <c r="C473" s="150">
        <v>42.672503883632245</v>
      </c>
      <c r="D473" s="150">
        <v>32.102260685270238</v>
      </c>
      <c r="E473" s="150">
        <v>35.714786264891387</v>
      </c>
      <c r="F473" s="150">
        <v>30.122921699587888</v>
      </c>
      <c r="G473" s="150">
        <v>28.453517198636504</v>
      </c>
      <c r="H473" s="150">
        <v>39.50453433136606</v>
      </c>
      <c r="I473" s="150">
        <v>33.689955144760063</v>
      </c>
      <c r="J473" s="177">
        <v>-5.8145791866059966</v>
      </c>
      <c r="K473" s="177">
        <v>-2.9561266844698082</v>
      </c>
      <c r="L473" s="147"/>
      <c r="M473" s="144"/>
      <c r="N473" s="144"/>
      <c r="O473" s="150">
        <v>36.646081829229871</v>
      </c>
      <c r="P473" s="144"/>
    </row>
    <row r="474" spans="1:16" x14ac:dyDescent="0.25">
      <c r="A474" s="149" t="s">
        <v>248</v>
      </c>
      <c r="B474" s="150">
        <v>121.71661237785004</v>
      </c>
      <c r="C474" s="150">
        <v>120.71276595744671</v>
      </c>
      <c r="D474" s="150">
        <v>95.372763419483235</v>
      </c>
      <c r="E474" s="150">
        <v>109.57632398753876</v>
      </c>
      <c r="F474" s="150">
        <v>106.75683317624876</v>
      </c>
      <c r="G474" s="150">
        <v>92.769716088328082</v>
      </c>
      <c r="H474" s="150">
        <v>117.40218470705076</v>
      </c>
      <c r="I474" s="150">
        <v>112.51727115716739</v>
      </c>
      <c r="J474" s="177">
        <v>-4.8849135498833789</v>
      </c>
      <c r="K474" s="177">
        <v>2.2554038610750951</v>
      </c>
      <c r="L474" s="147"/>
      <c r="M474" s="144"/>
      <c r="N474" s="144"/>
      <c r="O474" s="150">
        <v>110.26186729609229</v>
      </c>
      <c r="P474" s="144"/>
    </row>
    <row r="475" spans="1:16" x14ac:dyDescent="0.25">
      <c r="A475" s="146" t="s">
        <v>249</v>
      </c>
      <c r="B475" s="147">
        <v>909</v>
      </c>
      <c r="C475" s="147">
        <v>741</v>
      </c>
      <c r="D475" s="147">
        <v>838</v>
      </c>
      <c r="E475" s="147">
        <v>793</v>
      </c>
      <c r="F475" s="147">
        <v>873</v>
      </c>
      <c r="G475" s="147">
        <v>775</v>
      </c>
      <c r="H475" s="147">
        <v>1044</v>
      </c>
      <c r="I475" s="147">
        <v>930</v>
      </c>
      <c r="J475" s="148">
        <v>-0.10919540229885058</v>
      </c>
      <c r="K475" s="148">
        <v>8.9904570567553937E-2</v>
      </c>
      <c r="L475" s="147"/>
      <c r="M475" s="144"/>
      <c r="N475" s="144"/>
      <c r="O475" s="147">
        <v>853.28571428571433</v>
      </c>
      <c r="P475" s="144"/>
    </row>
    <row r="476" spans="1:16" x14ac:dyDescent="0.25">
      <c r="A476" s="146" t="s">
        <v>250</v>
      </c>
      <c r="B476" s="147">
        <v>141</v>
      </c>
      <c r="C476" s="147">
        <v>95</v>
      </c>
      <c r="D476" s="147">
        <v>119</v>
      </c>
      <c r="E476" s="147">
        <v>101</v>
      </c>
      <c r="F476" s="147">
        <v>117</v>
      </c>
      <c r="G476" s="147">
        <v>118</v>
      </c>
      <c r="H476" s="147">
        <v>145</v>
      </c>
      <c r="I476" s="147">
        <v>195</v>
      </c>
      <c r="J476" s="148">
        <v>0.34482758620689657</v>
      </c>
      <c r="K476" s="148">
        <v>0.63277511961722488</v>
      </c>
      <c r="L476" s="147"/>
      <c r="M476" s="144"/>
      <c r="N476" s="144"/>
      <c r="O476" s="150">
        <v>119.42857142857143</v>
      </c>
      <c r="P476" s="144"/>
    </row>
    <row r="477" spans="1:16" x14ac:dyDescent="0.25">
      <c r="A477" s="149" t="s">
        <v>251</v>
      </c>
      <c r="B477" s="150">
        <v>0</v>
      </c>
      <c r="C477" s="150">
        <v>1675</v>
      </c>
      <c r="D477" s="150">
        <v>1371</v>
      </c>
      <c r="E477" s="150">
        <v>1252</v>
      </c>
      <c r="F477" s="150">
        <v>1150</v>
      </c>
      <c r="G477" s="150">
        <v>1140</v>
      </c>
      <c r="H477" s="150">
        <v>1246</v>
      </c>
      <c r="I477" s="150">
        <v>1337</v>
      </c>
      <c r="J477" s="148">
        <v>7.3033707865168537E-2</v>
      </c>
      <c r="K477" s="157">
        <v>2.3997957620627973E-2</v>
      </c>
      <c r="L477" s="147"/>
      <c r="M477" s="144"/>
      <c r="N477" s="144"/>
      <c r="O477" s="158">
        <v>1305.6666666666667</v>
      </c>
      <c r="P477" s="144"/>
    </row>
    <row r="478" spans="1:16" x14ac:dyDescent="0.25">
      <c r="A478" s="159" t="s">
        <v>252</v>
      </c>
      <c r="B478" s="147">
        <v>472</v>
      </c>
      <c r="C478" s="147">
        <v>445</v>
      </c>
      <c r="D478" s="147">
        <v>499</v>
      </c>
      <c r="E478" s="147">
        <v>345</v>
      </c>
      <c r="F478" s="147">
        <v>316</v>
      </c>
      <c r="G478" s="147">
        <v>354</v>
      </c>
      <c r="H478" s="147">
        <v>403</v>
      </c>
      <c r="I478" s="147">
        <v>416</v>
      </c>
      <c r="J478" s="148">
        <v>3.2258064516129031E-2</v>
      </c>
      <c r="K478" s="148">
        <v>2.7522935779816574E-2</v>
      </c>
      <c r="L478" s="147"/>
      <c r="M478" s="144"/>
      <c r="N478" s="144"/>
      <c r="O478" s="150">
        <v>404.85714285714283</v>
      </c>
      <c r="P478" s="144"/>
    </row>
    <row r="479" spans="1:16" x14ac:dyDescent="0.25">
      <c r="A479" s="159" t="s">
        <v>253</v>
      </c>
      <c r="B479" s="147">
        <v>58</v>
      </c>
      <c r="C479" s="147">
        <v>56</v>
      </c>
      <c r="D479" s="147">
        <v>95</v>
      </c>
      <c r="E479" s="147">
        <v>73</v>
      </c>
      <c r="F479" s="147">
        <v>36</v>
      </c>
      <c r="G479" s="147">
        <v>41</v>
      </c>
      <c r="H479" s="147">
        <v>51</v>
      </c>
      <c r="I479" s="147">
        <v>143</v>
      </c>
      <c r="J479" s="148">
        <v>1.803921568627451</v>
      </c>
      <c r="K479" s="148">
        <v>1.4414634146341465</v>
      </c>
      <c r="L479" s="147"/>
      <c r="M479" s="144"/>
      <c r="N479" s="144"/>
      <c r="O479" s="150">
        <v>58.571428571428569</v>
      </c>
      <c r="P479" s="144"/>
    </row>
    <row r="480" spans="1:16" x14ac:dyDescent="0.25">
      <c r="A480" s="159" t="s">
        <v>254</v>
      </c>
      <c r="B480" s="160">
        <v>0.10943396226415095</v>
      </c>
      <c r="C480" s="160">
        <v>0.11177644710578842</v>
      </c>
      <c r="D480" s="160">
        <v>0.15993265993265993</v>
      </c>
      <c r="E480" s="160">
        <v>0.17464114832535885</v>
      </c>
      <c r="F480" s="160">
        <v>0.10227272727272728</v>
      </c>
      <c r="G480" s="160">
        <v>0.10379746835443038</v>
      </c>
      <c r="H480" s="160">
        <v>0.11233480176211454</v>
      </c>
      <c r="I480" s="160">
        <v>0.2558139534883721</v>
      </c>
      <c r="J480" s="172">
        <v>14.347915172625758</v>
      </c>
      <c r="K480" s="172">
        <v>12.942677716284805</v>
      </c>
      <c r="L480" s="147"/>
      <c r="M480" s="144"/>
      <c r="N480" s="144"/>
      <c r="O480" s="191">
        <v>0.12638717632552404</v>
      </c>
      <c r="P480" s="144"/>
    </row>
    <row r="481" spans="1:16" x14ac:dyDescent="0.25">
      <c r="A481" s="161" t="s">
        <v>255</v>
      </c>
      <c r="B481" s="161"/>
      <c r="C481" s="161"/>
      <c r="D481" s="161"/>
      <c r="E481" s="144"/>
      <c r="F481" s="144"/>
      <c r="G481" s="144"/>
      <c r="H481" s="144"/>
      <c r="I481" s="144"/>
      <c r="J481" s="144"/>
      <c r="K481" s="144"/>
      <c r="L481" s="144"/>
      <c r="M481" s="144"/>
      <c r="N481" s="144"/>
      <c r="O481" s="144"/>
      <c r="P481" s="144"/>
    </row>
    <row r="484" spans="1:16" x14ac:dyDescent="0.25">
      <c r="A484" s="189" t="s">
        <v>263</v>
      </c>
      <c r="B484" s="189"/>
      <c r="C484" s="189"/>
      <c r="D484" s="189"/>
      <c r="E484" s="181"/>
      <c r="F484" s="144"/>
      <c r="G484" s="144"/>
      <c r="H484" s="144"/>
      <c r="I484" s="144"/>
      <c r="J484" s="144"/>
      <c r="K484" s="144"/>
      <c r="L484" s="188"/>
      <c r="M484" s="144"/>
      <c r="N484" s="144"/>
      <c r="O484" s="144"/>
      <c r="P484" s="144"/>
    </row>
    <row r="485" spans="1:16" x14ac:dyDescent="0.25">
      <c r="A485" s="166" t="s">
        <v>231</v>
      </c>
      <c r="B485" s="166"/>
      <c r="C485" s="166"/>
      <c r="D485" s="166"/>
      <c r="E485" s="162"/>
      <c r="F485" s="144"/>
      <c r="G485" s="144"/>
      <c r="H485" s="144"/>
      <c r="I485" s="144"/>
      <c r="J485" s="144"/>
      <c r="K485" s="144"/>
      <c r="L485" s="167"/>
      <c r="M485" s="144"/>
      <c r="N485" s="144"/>
      <c r="O485" s="144"/>
      <c r="P485" s="144"/>
    </row>
    <row r="486" spans="1:16" ht="31.5" x14ac:dyDescent="0.25">
      <c r="A486" s="190"/>
      <c r="B486" s="141">
        <v>2019</v>
      </c>
      <c r="C486" s="141">
        <v>2020</v>
      </c>
      <c r="D486" s="141">
        <v>2021</v>
      </c>
      <c r="E486" s="141">
        <v>2022</v>
      </c>
      <c r="F486" s="141">
        <v>2023</v>
      </c>
      <c r="G486" s="141">
        <v>2024</v>
      </c>
      <c r="H486" s="141">
        <v>2025</v>
      </c>
      <c r="I486" s="141">
        <v>2026</v>
      </c>
      <c r="J486" s="142" t="s">
        <v>232</v>
      </c>
      <c r="K486" s="142" t="s">
        <v>233</v>
      </c>
      <c r="L486" s="143" t="s">
        <v>234</v>
      </c>
      <c r="M486" s="144"/>
      <c r="N486" s="144"/>
      <c r="O486" s="145" t="s">
        <v>235</v>
      </c>
      <c r="P486" s="144"/>
    </row>
    <row r="487" spans="1:16" x14ac:dyDescent="0.25">
      <c r="A487" s="146" t="s">
        <v>236</v>
      </c>
      <c r="B487" s="147">
        <v>17298</v>
      </c>
      <c r="C487" s="147">
        <v>20039</v>
      </c>
      <c r="D487" s="147">
        <v>16891</v>
      </c>
      <c r="E487" s="147">
        <v>16358</v>
      </c>
      <c r="F487" s="147">
        <v>18199</v>
      </c>
      <c r="G487" s="147">
        <v>16976</v>
      </c>
      <c r="H487" s="147">
        <v>16991</v>
      </c>
      <c r="I487" s="147">
        <v>18841</v>
      </c>
      <c r="J487" s="148">
        <v>0.10888117238538049</v>
      </c>
      <c r="K487" s="148">
        <v>7.4418339416058396E-2</v>
      </c>
      <c r="L487" s="147"/>
      <c r="M487" s="144"/>
      <c r="N487" s="144"/>
      <c r="O487" s="147">
        <v>17536</v>
      </c>
      <c r="P487" s="144"/>
    </row>
    <row r="488" spans="1:16" x14ac:dyDescent="0.25">
      <c r="A488" s="149" t="s">
        <v>237</v>
      </c>
      <c r="B488" s="150">
        <v>14465</v>
      </c>
      <c r="C488" s="150">
        <v>16545</v>
      </c>
      <c r="D488" s="150">
        <v>14341</v>
      </c>
      <c r="E488" s="150">
        <v>13650</v>
      </c>
      <c r="F488" s="150">
        <v>14844</v>
      </c>
      <c r="G488" s="150">
        <v>13660</v>
      </c>
      <c r="H488" s="150">
        <v>13858</v>
      </c>
      <c r="I488" s="150">
        <v>15378</v>
      </c>
      <c r="J488" s="148">
        <v>0.10968393707605716</v>
      </c>
      <c r="K488" s="148">
        <v>6.1985142507621181E-2</v>
      </c>
      <c r="L488" s="147"/>
      <c r="M488" s="144"/>
      <c r="N488" s="144"/>
      <c r="O488" s="150">
        <v>14480.428571428571</v>
      </c>
      <c r="P488" s="144"/>
    </row>
    <row r="489" spans="1:16" x14ac:dyDescent="0.25">
      <c r="A489" s="146" t="s">
        <v>90</v>
      </c>
      <c r="B489" s="151">
        <v>0.84943331963121738</v>
      </c>
      <c r="C489" s="151">
        <v>0.83993298812062134</v>
      </c>
      <c r="D489" s="151">
        <v>0.86013314940322683</v>
      </c>
      <c r="E489" s="151">
        <v>0.84803677932405563</v>
      </c>
      <c r="F489" s="151">
        <v>0.83337076128452725</v>
      </c>
      <c r="G489" s="151">
        <v>0.82195077922859383</v>
      </c>
      <c r="H489" s="151">
        <v>0.82967131652996473</v>
      </c>
      <c r="I489" s="151">
        <v>0.83485342019543973</v>
      </c>
      <c r="J489" s="172">
        <v>0.51821036654750019</v>
      </c>
      <c r="K489" s="172">
        <v>-0.54267754441192917</v>
      </c>
      <c r="L489" s="147"/>
      <c r="M489" s="144"/>
      <c r="N489" s="144"/>
      <c r="O489" s="151">
        <v>0.84028019563955902</v>
      </c>
      <c r="P489" s="144"/>
    </row>
    <row r="490" spans="1:16" x14ac:dyDescent="0.25">
      <c r="A490" s="149" t="s">
        <v>238</v>
      </c>
      <c r="B490" s="150">
        <v>13503</v>
      </c>
      <c r="C490" s="150">
        <v>15376</v>
      </c>
      <c r="D490" s="150">
        <v>13324</v>
      </c>
      <c r="E490" s="150">
        <v>12549</v>
      </c>
      <c r="F490" s="150">
        <v>13691</v>
      </c>
      <c r="G490" s="150">
        <v>12681</v>
      </c>
      <c r="H490" s="150">
        <v>12914</v>
      </c>
      <c r="I490" s="150">
        <v>14371</v>
      </c>
      <c r="J490" s="148">
        <v>0.11282329255072016</v>
      </c>
      <c r="K490" s="148">
        <v>6.9748399583147241E-2</v>
      </c>
      <c r="L490" s="147"/>
      <c r="M490" s="144"/>
      <c r="N490" s="144"/>
      <c r="O490" s="150">
        <v>13434</v>
      </c>
      <c r="P490" s="144"/>
    </row>
    <row r="491" spans="1:16" x14ac:dyDescent="0.25">
      <c r="A491" s="149" t="s">
        <v>239</v>
      </c>
      <c r="B491" s="153">
        <v>0.78061047519944504</v>
      </c>
      <c r="C491" s="153">
        <v>0.76730375767253856</v>
      </c>
      <c r="D491" s="153">
        <v>0.78882244982535077</v>
      </c>
      <c r="E491" s="153">
        <v>0.76714757305294046</v>
      </c>
      <c r="F491" s="153">
        <v>0.75229408209242266</v>
      </c>
      <c r="G491" s="153">
        <v>0.74699575871819035</v>
      </c>
      <c r="H491" s="153">
        <v>0.76004943793773172</v>
      </c>
      <c r="I491" s="153">
        <v>0.76275144631388991</v>
      </c>
      <c r="J491" s="172">
        <v>0.27020083761581937</v>
      </c>
      <c r="K491" s="172">
        <v>-0.33297580656721504</v>
      </c>
      <c r="L491" s="147"/>
      <c r="M491" s="144"/>
      <c r="N491" s="144"/>
      <c r="O491" s="153">
        <v>0.76608120437956206</v>
      </c>
      <c r="P491" s="144"/>
    </row>
    <row r="492" spans="1:16" x14ac:dyDescent="0.25">
      <c r="A492" s="149" t="s">
        <v>240</v>
      </c>
      <c r="B492" s="153">
        <v>0.93349464223988943</v>
      </c>
      <c r="C492" s="153">
        <v>0.92934421275309764</v>
      </c>
      <c r="D492" s="153">
        <v>0.92908444320479744</v>
      </c>
      <c r="E492" s="153">
        <v>0.91934065934065934</v>
      </c>
      <c r="F492" s="153">
        <v>0.92232551872810564</v>
      </c>
      <c r="G492" s="153">
        <v>0.9283308931185944</v>
      </c>
      <c r="H492" s="153">
        <v>0.93188050223697505</v>
      </c>
      <c r="I492" s="153">
        <v>0.93451684224216414</v>
      </c>
      <c r="J492" s="172">
        <v>0.26363400051890862</v>
      </c>
      <c r="K492" s="172">
        <v>0.67818699149835293</v>
      </c>
      <c r="L492" s="147"/>
      <c r="M492" s="144"/>
      <c r="N492" s="144"/>
      <c r="O492" s="153">
        <v>0.92773497232718061</v>
      </c>
      <c r="P492" s="144"/>
    </row>
    <row r="493" spans="1:16" ht="22.15" customHeight="1" x14ac:dyDescent="0.25">
      <c r="A493" s="154" t="s">
        <v>241</v>
      </c>
      <c r="B493" s="155">
        <v>4.2309021776702385E-2</v>
      </c>
      <c r="C493" s="155">
        <v>4.2852825627077665E-2</v>
      </c>
      <c r="D493" s="155">
        <v>4.8183529739906562E-2</v>
      </c>
      <c r="E493" s="155">
        <v>5.4432234432234432E-2</v>
      </c>
      <c r="F493" s="155">
        <v>6.4470493128536782E-2</v>
      </c>
      <c r="G493" s="155">
        <v>5.6076134699853585E-2</v>
      </c>
      <c r="H493" s="155">
        <v>5.1017462837350265E-2</v>
      </c>
      <c r="I493" s="155">
        <v>5.1046950188581089E-2</v>
      </c>
      <c r="J493" s="172">
        <v>2.9487351230823855E-3</v>
      </c>
      <c r="K493" s="172">
        <v>-1.058373177081906E-2</v>
      </c>
      <c r="L493" s="147"/>
      <c r="M493" s="144"/>
      <c r="N493" s="144"/>
      <c r="O493" s="151">
        <v>5.115278750628928E-2</v>
      </c>
      <c r="P493" s="144"/>
    </row>
    <row r="494" spans="1:16" ht="22.15" customHeight="1" x14ac:dyDescent="0.25">
      <c r="A494" s="154" t="s">
        <v>242</v>
      </c>
      <c r="B494" s="155">
        <v>3.5379812695109258E-2</v>
      </c>
      <c r="C494" s="155">
        <v>3.5381007036279256E-2</v>
      </c>
      <c r="D494" s="155">
        <v>4.0909360014208751E-2</v>
      </c>
      <c r="E494" s="155">
        <v>4.5421200635774546E-2</v>
      </c>
      <c r="F494" s="155">
        <v>5.2585306884993681E-2</v>
      </c>
      <c r="G494" s="155">
        <v>4.5122525918944389E-2</v>
      </c>
      <c r="H494" s="155">
        <v>4.1610264257548116E-2</v>
      </c>
      <c r="I494" s="155">
        <v>4.1664455177538348E-2</v>
      </c>
      <c r="J494" s="172">
        <v>5.41909199902324E-3</v>
      </c>
      <c r="K494" s="172">
        <v>-5.7518246584017246E-2</v>
      </c>
      <c r="L494" s="147"/>
      <c r="M494" s="144"/>
      <c r="N494" s="144"/>
      <c r="O494" s="151">
        <v>4.2239637643378521E-2</v>
      </c>
      <c r="P494" s="144"/>
    </row>
    <row r="495" spans="1:16" ht="22.15" customHeight="1" x14ac:dyDescent="0.25">
      <c r="A495" s="154" t="s">
        <v>243</v>
      </c>
      <c r="B495" s="155">
        <v>0.10683315990287895</v>
      </c>
      <c r="C495" s="155">
        <v>0.10873796097609661</v>
      </c>
      <c r="D495" s="155">
        <v>0.10940737670949026</v>
      </c>
      <c r="E495" s="155">
        <v>0.11419488935077637</v>
      </c>
      <c r="F495" s="155">
        <v>0.11901752843562834</v>
      </c>
      <c r="G495" s="155">
        <v>0.12329170593779454</v>
      </c>
      <c r="H495" s="155">
        <v>0.10399623329998234</v>
      </c>
      <c r="I495" s="155">
        <v>0.10047237407780904</v>
      </c>
      <c r="J495" s="172">
        <v>-0.35238592221732978</v>
      </c>
      <c r="K495" s="172">
        <v>-1.1696877747008476</v>
      </c>
      <c r="L495" s="147"/>
      <c r="M495" s="144"/>
      <c r="N495" s="144"/>
      <c r="O495" s="151">
        <v>0.11216925182481752</v>
      </c>
      <c r="P495" s="144"/>
    </row>
    <row r="496" spans="1:16" ht="22.15" customHeight="1" x14ac:dyDescent="0.25">
      <c r="A496" s="154" t="s">
        <v>244</v>
      </c>
      <c r="B496" s="155">
        <v>2.8616024973985431E-2</v>
      </c>
      <c r="C496" s="155">
        <v>2.3554069564349519E-2</v>
      </c>
      <c r="D496" s="155">
        <v>1.8767390918240482E-2</v>
      </c>
      <c r="E496" s="155">
        <v>2.5981171292334026E-2</v>
      </c>
      <c r="F496" s="155">
        <v>2.6430023627671849E-2</v>
      </c>
      <c r="G496" s="155">
        <v>2.8451932139491046E-2</v>
      </c>
      <c r="H496" s="155">
        <v>2.4248131363663116E-2</v>
      </c>
      <c r="I496" s="155">
        <v>2.579480919271801E-2</v>
      </c>
      <c r="J496" s="172">
        <v>0.15466778290548938</v>
      </c>
      <c r="K496" s="172">
        <v>6.6283578291613174E-2</v>
      </c>
      <c r="L496" s="147"/>
      <c r="M496" s="144"/>
      <c r="N496" s="144"/>
      <c r="O496" s="151">
        <v>2.5131973409801878E-2</v>
      </c>
      <c r="P496" s="144"/>
    </row>
    <row r="497" spans="1:16" ht="22.15" customHeight="1" x14ac:dyDescent="0.25">
      <c r="A497" s="154" t="s">
        <v>245</v>
      </c>
      <c r="B497" s="155">
        <v>1.9539831194357728E-2</v>
      </c>
      <c r="C497" s="155">
        <v>3.1538499925145964E-2</v>
      </c>
      <c r="D497" s="155">
        <v>1.6813687762713872E-2</v>
      </c>
      <c r="E497" s="155">
        <v>1.944002934344052E-2</v>
      </c>
      <c r="F497" s="155">
        <v>2.4396944887081707E-2</v>
      </c>
      <c r="G497" s="155">
        <v>3.6345428840716308E-2</v>
      </c>
      <c r="H497" s="155">
        <v>3.7843564239891707E-2</v>
      </c>
      <c r="I497" s="155">
        <v>3.0677777188047345E-2</v>
      </c>
      <c r="J497" s="172">
        <v>-0.71657870518443623</v>
      </c>
      <c r="K497" s="172">
        <v>0.39898209836677845</v>
      </c>
      <c r="L497" s="147"/>
      <c r="M497" s="144"/>
      <c r="N497" s="144"/>
      <c r="O497" s="151">
        <v>2.6687956204379561E-2</v>
      </c>
      <c r="P497" s="144"/>
    </row>
    <row r="498" spans="1:16" ht="22.15" customHeight="1" x14ac:dyDescent="0.25">
      <c r="A498" s="154" t="s">
        <v>246</v>
      </c>
      <c r="B498" s="155">
        <v>5.7810151462596828E-3</v>
      </c>
      <c r="C498" s="155">
        <v>7.8846249812864911E-3</v>
      </c>
      <c r="D498" s="155">
        <v>4.9138594517790539E-3</v>
      </c>
      <c r="E498" s="155">
        <v>6.2966132779068342E-3</v>
      </c>
      <c r="F498" s="155">
        <v>1.0659926369580746E-2</v>
      </c>
      <c r="G498" s="155">
        <v>1.0779924599434497E-2</v>
      </c>
      <c r="H498" s="155">
        <v>7.5922547230886936E-3</v>
      </c>
      <c r="I498" s="155">
        <v>1.1729738336606337E-2</v>
      </c>
      <c r="J498" s="172">
        <v>0.41374836135176429</v>
      </c>
      <c r="K498" s="172">
        <v>0.39905568976073791</v>
      </c>
      <c r="L498" s="147"/>
      <c r="M498" s="144"/>
      <c r="N498" s="144"/>
      <c r="O498" s="151">
        <v>7.7391814389989573E-3</v>
      </c>
      <c r="P498" s="144"/>
    </row>
    <row r="499" spans="1:16" x14ac:dyDescent="0.25">
      <c r="A499" s="149" t="s">
        <v>247</v>
      </c>
      <c r="B499" s="150">
        <v>73.18140825528971</v>
      </c>
      <c r="C499" s="150">
        <v>77.267727930535528</v>
      </c>
      <c r="D499" s="150">
        <v>59.765674027588709</v>
      </c>
      <c r="E499" s="150">
        <v>61.998838488812801</v>
      </c>
      <c r="F499" s="150">
        <v>64.927358646079526</v>
      </c>
      <c r="G499" s="150">
        <v>56.439502827521139</v>
      </c>
      <c r="H499" s="150">
        <v>58.512035783650113</v>
      </c>
      <c r="I499" s="150">
        <v>62.058436388726776</v>
      </c>
      <c r="J499" s="177">
        <v>3.5464006050766628</v>
      </c>
      <c r="K499" s="177">
        <v>-2.8842692291043335</v>
      </c>
      <c r="L499" s="147"/>
      <c r="M499" s="144"/>
      <c r="N499" s="144"/>
      <c r="O499" s="150">
        <v>64.942705617831109</v>
      </c>
      <c r="P499" s="144"/>
    </row>
    <row r="500" spans="1:16" x14ac:dyDescent="0.25">
      <c r="A500" s="149" t="s">
        <v>248</v>
      </c>
      <c r="B500" s="150">
        <v>72.290563428966465</v>
      </c>
      <c r="C500" s="150">
        <v>78.092233303112749</v>
      </c>
      <c r="D500" s="150">
        <v>60.310089951886127</v>
      </c>
      <c r="E500" s="150">
        <v>62.863296703296768</v>
      </c>
      <c r="F500" s="150">
        <v>66.752627324171442</v>
      </c>
      <c r="G500" s="150">
        <v>57.263469985358739</v>
      </c>
      <c r="H500" s="150">
        <v>60.340813970269799</v>
      </c>
      <c r="I500" s="150">
        <v>64.417024320457841</v>
      </c>
      <c r="J500" s="177">
        <v>4.0762103501880418</v>
      </c>
      <c r="K500" s="177">
        <v>-1.3861583004196092</v>
      </c>
      <c r="L500" s="147"/>
      <c r="M500" s="144"/>
      <c r="N500" s="144"/>
      <c r="O500" s="150">
        <v>65.80318262087745</v>
      </c>
      <c r="P500" s="144"/>
    </row>
    <row r="501" spans="1:16" x14ac:dyDescent="0.25">
      <c r="A501" s="146" t="s">
        <v>249</v>
      </c>
      <c r="B501" s="147">
        <v>4405</v>
      </c>
      <c r="C501" s="147">
        <v>3399</v>
      </c>
      <c r="D501" s="147">
        <v>4248</v>
      </c>
      <c r="E501" s="147">
        <v>4120</v>
      </c>
      <c r="F501" s="147">
        <v>3527</v>
      </c>
      <c r="G501" s="147">
        <v>3393</v>
      </c>
      <c r="H501" s="147">
        <v>3695</v>
      </c>
      <c r="I501" s="147">
        <v>3319</v>
      </c>
      <c r="J501" s="148">
        <v>-0.10175913396481732</v>
      </c>
      <c r="K501" s="148">
        <v>-0.13267629820435287</v>
      </c>
      <c r="L501" s="147"/>
      <c r="M501" s="144"/>
      <c r="N501" s="144"/>
      <c r="O501" s="147">
        <v>3826.7142857142858</v>
      </c>
      <c r="P501" s="144"/>
    </row>
    <row r="502" spans="1:16" x14ac:dyDescent="0.25">
      <c r="A502" s="146" t="s">
        <v>250</v>
      </c>
      <c r="B502" s="147">
        <v>449</v>
      </c>
      <c r="C502" s="147">
        <v>349</v>
      </c>
      <c r="D502" s="147">
        <v>479</v>
      </c>
      <c r="E502" s="147">
        <v>370</v>
      </c>
      <c r="F502" s="147">
        <v>324</v>
      </c>
      <c r="G502" s="147">
        <v>367</v>
      </c>
      <c r="H502" s="147">
        <v>395</v>
      </c>
      <c r="I502" s="147">
        <v>437</v>
      </c>
      <c r="J502" s="148">
        <v>0.10632911392405063</v>
      </c>
      <c r="K502" s="148">
        <v>0.11928283937065491</v>
      </c>
      <c r="L502" s="147"/>
      <c r="M502" s="144"/>
      <c r="N502" s="144"/>
      <c r="O502" s="150">
        <v>390.42857142857144</v>
      </c>
      <c r="P502" s="144"/>
    </row>
    <row r="503" spans="1:16" x14ac:dyDescent="0.25">
      <c r="A503" s="149" t="s">
        <v>251</v>
      </c>
      <c r="B503" s="150">
        <v>0</v>
      </c>
      <c r="C503" s="150">
        <v>18754</v>
      </c>
      <c r="D503" s="150">
        <v>15246</v>
      </c>
      <c r="E503" s="150">
        <v>13944</v>
      </c>
      <c r="F503" s="150">
        <v>13737</v>
      </c>
      <c r="G503" s="150">
        <v>12767</v>
      </c>
      <c r="H503" s="150">
        <v>12983</v>
      </c>
      <c r="I503" s="150">
        <v>14974</v>
      </c>
      <c r="J503" s="148">
        <v>0.15335438650543018</v>
      </c>
      <c r="K503" s="157">
        <v>2.7598906566320826E-2</v>
      </c>
      <c r="L503" s="147"/>
      <c r="M503" s="144"/>
      <c r="N503" s="144"/>
      <c r="O503" s="158">
        <v>14571.833333333334</v>
      </c>
      <c r="P503" s="144"/>
    </row>
    <row r="504" spans="1:16" x14ac:dyDescent="0.25">
      <c r="A504" s="159" t="s">
        <v>252</v>
      </c>
      <c r="B504" s="147">
        <v>5387</v>
      </c>
      <c r="C504" s="147">
        <v>5016</v>
      </c>
      <c r="D504" s="147">
        <v>5663</v>
      </c>
      <c r="E504" s="147">
        <v>5134</v>
      </c>
      <c r="F504" s="147">
        <v>5668</v>
      </c>
      <c r="G504" s="147">
        <v>5621</v>
      </c>
      <c r="H504" s="147">
        <v>5047</v>
      </c>
      <c r="I504" s="147">
        <v>5099</v>
      </c>
      <c r="J504" s="148">
        <v>1.0303150386368139E-2</v>
      </c>
      <c r="K504" s="148">
        <v>-4.9099531116794611E-2</v>
      </c>
      <c r="L504" s="147"/>
      <c r="M504" s="144"/>
      <c r="N504" s="144"/>
      <c r="O504" s="150">
        <v>5362.2857142857147</v>
      </c>
      <c r="P504" s="144"/>
    </row>
    <row r="505" spans="1:16" x14ac:dyDescent="0.25">
      <c r="A505" s="159" t="s">
        <v>253</v>
      </c>
      <c r="B505" s="147">
        <v>156</v>
      </c>
      <c r="C505" s="147">
        <v>166</v>
      </c>
      <c r="D505" s="147">
        <v>202</v>
      </c>
      <c r="E505" s="147">
        <v>195</v>
      </c>
      <c r="F505" s="147">
        <v>169</v>
      </c>
      <c r="G505" s="147">
        <v>165</v>
      </c>
      <c r="H505" s="147">
        <v>152</v>
      </c>
      <c r="I505" s="147">
        <v>165</v>
      </c>
      <c r="J505" s="148">
        <v>8.5526315789473686E-2</v>
      </c>
      <c r="K505" s="148">
        <v>-4.1493775933609936E-2</v>
      </c>
      <c r="L505" s="147"/>
      <c r="M505" s="144"/>
      <c r="N505" s="144"/>
      <c r="O505" s="150">
        <v>172.14285714285714</v>
      </c>
      <c r="P505" s="144"/>
    </row>
    <row r="506" spans="1:16" x14ac:dyDescent="0.25">
      <c r="A506" s="159" t="s">
        <v>254</v>
      </c>
      <c r="B506" s="160">
        <v>2.814360454627458E-2</v>
      </c>
      <c r="C506" s="160">
        <v>3.2033963720571206E-2</v>
      </c>
      <c r="D506" s="160">
        <v>3.4441602728047742E-2</v>
      </c>
      <c r="E506" s="160">
        <v>3.6592231187840121E-2</v>
      </c>
      <c r="F506" s="160">
        <v>2.8953229398663696E-2</v>
      </c>
      <c r="G506" s="160">
        <v>2.8517110266159697E-2</v>
      </c>
      <c r="H506" s="160">
        <v>2.9236391613771878E-2</v>
      </c>
      <c r="I506" s="160">
        <v>3.1344984802431614E-2</v>
      </c>
      <c r="J506" s="172">
        <v>0.21085931886597359</v>
      </c>
      <c r="K506" s="172">
        <v>2.4098645442820893E-2</v>
      </c>
      <c r="L506" s="147"/>
      <c r="M506" s="144"/>
      <c r="N506" s="144"/>
      <c r="O506" s="191">
        <v>3.1103998348003405E-2</v>
      </c>
      <c r="P506" s="144"/>
    </row>
    <row r="507" spans="1:16" x14ac:dyDescent="0.25">
      <c r="A507" s="161" t="s">
        <v>255</v>
      </c>
      <c r="B507" s="161"/>
      <c r="C507" s="161"/>
      <c r="D507" s="161"/>
      <c r="E507" s="144"/>
      <c r="F507" s="144"/>
      <c r="G507" s="144"/>
      <c r="H507" s="144"/>
      <c r="I507" s="144"/>
      <c r="J507" s="144"/>
      <c r="K507" s="144"/>
      <c r="L507" s="144"/>
      <c r="M507" s="144"/>
      <c r="N507" s="144"/>
      <c r="O507" s="144"/>
      <c r="P507" s="144"/>
    </row>
    <row r="510" spans="1:16" x14ac:dyDescent="0.25">
      <c r="A510" s="189" t="s">
        <v>264</v>
      </c>
      <c r="B510" s="189"/>
      <c r="C510" s="189"/>
      <c r="D510" s="189"/>
      <c r="E510" s="181"/>
      <c r="F510" s="144"/>
      <c r="G510" s="144"/>
      <c r="H510" s="144"/>
      <c r="I510" s="144"/>
      <c r="J510" s="144"/>
      <c r="K510" s="144"/>
      <c r="L510" s="188"/>
      <c r="M510" s="144"/>
      <c r="N510" s="144"/>
      <c r="O510" s="144"/>
      <c r="P510" s="144"/>
    </row>
    <row r="511" spans="1:16" x14ac:dyDescent="0.25">
      <c r="A511" s="166" t="s">
        <v>231</v>
      </c>
      <c r="B511" s="166"/>
      <c r="C511" s="166"/>
      <c r="D511" s="166"/>
      <c r="E511" s="162"/>
      <c r="F511" s="144"/>
      <c r="G511" s="144"/>
      <c r="H511" s="144"/>
      <c r="I511" s="144"/>
      <c r="J511" s="144"/>
      <c r="K511" s="144"/>
      <c r="L511" s="167"/>
      <c r="M511" s="144"/>
      <c r="N511" s="144"/>
      <c r="O511" s="144"/>
      <c r="P511" s="144"/>
    </row>
    <row r="512" spans="1:16" ht="31.5" x14ac:dyDescent="0.25">
      <c r="A512" s="190"/>
      <c r="B512" s="141">
        <v>2019</v>
      </c>
      <c r="C512" s="141">
        <v>2020</v>
      </c>
      <c r="D512" s="141">
        <v>2021</v>
      </c>
      <c r="E512" s="141">
        <v>2022</v>
      </c>
      <c r="F512" s="141">
        <v>2023</v>
      </c>
      <c r="G512" s="141">
        <v>2024</v>
      </c>
      <c r="H512" s="141">
        <v>2025</v>
      </c>
      <c r="I512" s="141">
        <v>2026</v>
      </c>
      <c r="J512" s="142" t="s">
        <v>232</v>
      </c>
      <c r="K512" s="142" t="s">
        <v>233</v>
      </c>
      <c r="L512" s="143" t="s">
        <v>234</v>
      </c>
      <c r="M512" s="144"/>
      <c r="N512" s="144"/>
      <c r="O512" s="145" t="s">
        <v>235</v>
      </c>
      <c r="P512" s="144"/>
    </row>
    <row r="513" spans="1:16" x14ac:dyDescent="0.25">
      <c r="A513" s="146" t="s">
        <v>236</v>
      </c>
      <c r="B513" s="147">
        <v>29719</v>
      </c>
      <c r="C513" s="147">
        <v>30357</v>
      </c>
      <c r="D513" s="147">
        <v>22700</v>
      </c>
      <c r="E513" s="147">
        <v>28141</v>
      </c>
      <c r="F513" s="147">
        <v>32999</v>
      </c>
      <c r="G513" s="147">
        <v>35838</v>
      </c>
      <c r="H513" s="147">
        <v>34289</v>
      </c>
      <c r="I513" s="147">
        <v>35011</v>
      </c>
      <c r="J513" s="148">
        <v>2.105631543643734E-2</v>
      </c>
      <c r="K513" s="148">
        <v>0.14498955817289053</v>
      </c>
      <c r="L513" s="147"/>
      <c r="M513" s="144"/>
      <c r="N513" s="144"/>
      <c r="O513" s="147">
        <v>30577.571428571428</v>
      </c>
      <c r="P513" s="144"/>
    </row>
    <row r="514" spans="1:16" x14ac:dyDescent="0.25">
      <c r="A514" s="149" t="s">
        <v>237</v>
      </c>
      <c r="B514" s="150">
        <v>7240</v>
      </c>
      <c r="C514" s="150">
        <v>7407</v>
      </c>
      <c r="D514" s="150">
        <v>5905</v>
      </c>
      <c r="E514" s="150">
        <v>6187</v>
      </c>
      <c r="F514" s="150">
        <v>6401</v>
      </c>
      <c r="G514" s="150">
        <v>6379</v>
      </c>
      <c r="H514" s="150">
        <v>5385</v>
      </c>
      <c r="I514" s="150">
        <v>5882</v>
      </c>
      <c r="J514" s="148">
        <v>9.2293407613741871E-2</v>
      </c>
      <c r="K514" s="148">
        <v>-8.3066096561553573E-2</v>
      </c>
      <c r="L514" s="147"/>
      <c r="M514" s="144"/>
      <c r="N514" s="144"/>
      <c r="O514" s="150">
        <v>6414.8571428571431</v>
      </c>
      <c r="P514" s="144"/>
    </row>
    <row r="515" spans="1:16" x14ac:dyDescent="0.25">
      <c r="A515" s="146" t="s">
        <v>90</v>
      </c>
      <c r="B515" s="151">
        <v>0.26333975921143565</v>
      </c>
      <c r="C515" s="151">
        <v>0.25994034041059833</v>
      </c>
      <c r="D515" s="151">
        <v>0.2713570148430679</v>
      </c>
      <c r="E515" s="151">
        <v>0.23304079249689255</v>
      </c>
      <c r="F515" s="151">
        <v>0.20886902042680938</v>
      </c>
      <c r="G515" s="151">
        <v>0.19705909610453801</v>
      </c>
      <c r="H515" s="151">
        <v>0.1704059998101326</v>
      </c>
      <c r="I515" s="151">
        <v>0.18354292133429026</v>
      </c>
      <c r="J515" s="172">
        <v>1.3136921524157659</v>
      </c>
      <c r="K515" s="172">
        <v>-4.2200608597942448</v>
      </c>
      <c r="L515" s="147"/>
      <c r="M515" s="144"/>
      <c r="N515" s="144"/>
      <c r="O515" s="151">
        <v>0.22574352993223271</v>
      </c>
      <c r="P515" s="144"/>
    </row>
    <row r="516" spans="1:16" x14ac:dyDescent="0.25">
      <c r="A516" s="149" t="s">
        <v>238</v>
      </c>
      <c r="B516" s="150">
        <v>6227</v>
      </c>
      <c r="C516" s="150">
        <v>6425</v>
      </c>
      <c r="D516" s="150">
        <v>5110</v>
      </c>
      <c r="E516" s="150">
        <v>5031</v>
      </c>
      <c r="F516" s="150">
        <v>5004</v>
      </c>
      <c r="G516" s="150">
        <v>4950</v>
      </c>
      <c r="H516" s="150">
        <v>4219</v>
      </c>
      <c r="I516" s="150">
        <v>4977</v>
      </c>
      <c r="J516" s="148">
        <v>0.17966342735245319</v>
      </c>
      <c r="K516" s="148">
        <v>-5.7539360493426436E-2</v>
      </c>
      <c r="L516" s="147"/>
      <c r="M516" s="144"/>
      <c r="N516" s="144"/>
      <c r="O516" s="150">
        <v>5280.8571428571431</v>
      </c>
      <c r="P516" s="144"/>
    </row>
    <row r="517" spans="1:16" x14ac:dyDescent="0.25">
      <c r="A517" s="149" t="s">
        <v>239</v>
      </c>
      <c r="B517" s="153">
        <v>0.2095292573774353</v>
      </c>
      <c r="C517" s="153">
        <v>0.2116480548143756</v>
      </c>
      <c r="D517" s="153">
        <v>0.2251101321585903</v>
      </c>
      <c r="E517" s="153">
        <v>0.17877829501439182</v>
      </c>
      <c r="F517" s="153">
        <v>0.15164095881693385</v>
      </c>
      <c r="G517" s="153">
        <v>0.13812154696132597</v>
      </c>
      <c r="H517" s="153">
        <v>0.12304237510571904</v>
      </c>
      <c r="I517" s="153">
        <v>0.1421553226128931</v>
      </c>
      <c r="J517" s="172">
        <v>1.9112947507174058</v>
      </c>
      <c r="K517" s="172">
        <v>-3.0548293015742272</v>
      </c>
      <c r="L517" s="147"/>
      <c r="M517" s="144"/>
      <c r="N517" s="144"/>
      <c r="O517" s="153">
        <v>0.17270361562863537</v>
      </c>
      <c r="P517" s="144"/>
    </row>
    <row r="518" spans="1:16" x14ac:dyDescent="0.25">
      <c r="A518" s="149" t="s">
        <v>240</v>
      </c>
      <c r="B518" s="153">
        <v>0.86008287292817676</v>
      </c>
      <c r="C518" s="153">
        <v>0.86742270824895373</v>
      </c>
      <c r="D518" s="153">
        <v>0.86536833192209994</v>
      </c>
      <c r="E518" s="153">
        <v>0.813156618716664</v>
      </c>
      <c r="F518" s="153">
        <v>0.78175285111701298</v>
      </c>
      <c r="G518" s="153">
        <v>0.77598369650415422</v>
      </c>
      <c r="H518" s="153">
        <v>0.78347260909935001</v>
      </c>
      <c r="I518" s="153">
        <v>0.84614076844610675</v>
      </c>
      <c r="J518" s="172">
        <v>6.2668159346756731</v>
      </c>
      <c r="K518" s="172">
        <v>2.2917892978442378</v>
      </c>
      <c r="L518" s="147"/>
      <c r="M518" s="144"/>
      <c r="N518" s="144"/>
      <c r="O518" s="153">
        <v>0.82322287546766437</v>
      </c>
      <c r="P518" s="144"/>
    </row>
    <row r="519" spans="1:16" ht="22.15" customHeight="1" x14ac:dyDescent="0.25">
      <c r="A519" s="154" t="s">
        <v>241</v>
      </c>
      <c r="B519" s="155">
        <v>2.0580110497237569E-2</v>
      </c>
      <c r="C519" s="155">
        <v>2.227622519238558E-2</v>
      </c>
      <c r="D519" s="155">
        <v>2.1845893310753598E-2</v>
      </c>
      <c r="E519" s="155">
        <v>2.4082754161952481E-2</v>
      </c>
      <c r="F519" s="155">
        <v>2.2340259334478987E-2</v>
      </c>
      <c r="G519" s="155">
        <v>2.1633484872237027E-2</v>
      </c>
      <c r="H519" s="155">
        <v>2.0055710306406686E-2</v>
      </c>
      <c r="I519" s="155">
        <v>1.972118327099626E-2</v>
      </c>
      <c r="J519" s="172">
        <v>-3.3452703541042572E-2</v>
      </c>
      <c r="K519" s="172">
        <v>-0.21254228220021382</v>
      </c>
      <c r="L519" s="147"/>
      <c r="M519" s="144"/>
      <c r="N519" s="144"/>
      <c r="O519" s="151">
        <v>2.1846606092998398E-2</v>
      </c>
      <c r="P519" s="144"/>
    </row>
    <row r="520" spans="1:16" ht="22.15" customHeight="1" x14ac:dyDescent="0.25">
      <c r="A520" s="154" t="s">
        <v>242</v>
      </c>
      <c r="B520" s="155">
        <v>5.013627645613917E-3</v>
      </c>
      <c r="C520" s="155">
        <v>5.4353196956220973E-3</v>
      </c>
      <c r="D520" s="155">
        <v>5.6828193832599121E-3</v>
      </c>
      <c r="E520" s="155">
        <v>5.2947656444333894E-3</v>
      </c>
      <c r="F520" s="155">
        <v>4.3334646504439526E-3</v>
      </c>
      <c r="G520" s="155">
        <v>3.850661309224845E-3</v>
      </c>
      <c r="H520" s="155">
        <v>3.1496981539269153E-3</v>
      </c>
      <c r="I520" s="155">
        <v>3.31324440890006E-3</v>
      </c>
      <c r="J520" s="172">
        <v>1.6354625497314468E-2</v>
      </c>
      <c r="K520" s="172">
        <v>-0.12699468190307761</v>
      </c>
      <c r="L520" s="147"/>
      <c r="M520" s="144"/>
      <c r="N520" s="144"/>
      <c r="O520" s="151">
        <v>4.583191227930836E-3</v>
      </c>
      <c r="P520" s="144"/>
    </row>
    <row r="521" spans="1:16" ht="22.15" customHeight="1" x14ac:dyDescent="0.25">
      <c r="A521" s="154" t="s">
        <v>243</v>
      </c>
      <c r="B521" s="155">
        <v>6.6724990746660384E-2</v>
      </c>
      <c r="C521" s="155">
        <v>7.3590934545574332E-2</v>
      </c>
      <c r="D521" s="155">
        <v>7.3480176211453738E-2</v>
      </c>
      <c r="E521" s="155">
        <v>7.0217831633559574E-2</v>
      </c>
      <c r="F521" s="155">
        <v>6.0274553774356796E-2</v>
      </c>
      <c r="G521" s="155">
        <v>5.5416038841453207E-2</v>
      </c>
      <c r="H521" s="155">
        <v>4.6166409052465808E-2</v>
      </c>
      <c r="I521" s="155">
        <v>4.6328296820999114E-2</v>
      </c>
      <c r="J521" s="172">
        <v>1.6188776853330589E-2</v>
      </c>
      <c r="K521" s="172">
        <v>-1.6364713461981408</v>
      </c>
      <c r="L521" s="147"/>
      <c r="M521" s="144"/>
      <c r="N521" s="144"/>
      <c r="O521" s="151">
        <v>6.2693010282980521E-2</v>
      </c>
      <c r="P521" s="144"/>
    </row>
    <row r="522" spans="1:16" ht="22.15" customHeight="1" x14ac:dyDescent="0.25">
      <c r="A522" s="154" t="s">
        <v>244</v>
      </c>
      <c r="B522" s="155">
        <v>0.59837141222786772</v>
      </c>
      <c r="C522" s="155">
        <v>0.57713212768060085</v>
      </c>
      <c r="D522" s="155">
        <v>0.58013215859030842</v>
      </c>
      <c r="E522" s="155">
        <v>0.61824384350236306</v>
      </c>
      <c r="F522" s="155">
        <v>0.61717021727931154</v>
      </c>
      <c r="G522" s="155">
        <v>0.60128913443830567</v>
      </c>
      <c r="H522" s="155">
        <v>0.64040946076001048</v>
      </c>
      <c r="I522" s="155">
        <v>0.61566364856759304</v>
      </c>
      <c r="J522" s="172">
        <v>-2.4745812192417449</v>
      </c>
      <c r="K522" s="172">
        <v>0.95050729542817125</v>
      </c>
      <c r="L522" s="147"/>
      <c r="M522" s="144"/>
      <c r="N522" s="144"/>
      <c r="O522" s="151">
        <v>0.60615857561331132</v>
      </c>
      <c r="P522" s="144"/>
    </row>
    <row r="523" spans="1:16" ht="22.15" customHeight="1" x14ac:dyDescent="0.25">
      <c r="A523" s="154" t="s">
        <v>245</v>
      </c>
      <c r="B523" s="155">
        <v>3.1091221104344022E-2</v>
      </c>
      <c r="C523" s="155">
        <v>4.2527258951806833E-2</v>
      </c>
      <c r="D523" s="155">
        <v>4.2995594713656389E-2</v>
      </c>
      <c r="E523" s="155">
        <v>3.5997299314167938E-2</v>
      </c>
      <c r="F523" s="155">
        <v>5.6607775993211915E-2</v>
      </c>
      <c r="G523" s="155">
        <v>6.6995926111948212E-2</v>
      </c>
      <c r="H523" s="155">
        <v>7.6730146694275136E-2</v>
      </c>
      <c r="I523" s="155">
        <v>6.4722515780754622E-2</v>
      </c>
      <c r="J523" s="172">
        <v>-1.2007630913520515</v>
      </c>
      <c r="K523" s="172">
        <v>1.2845089282340751</v>
      </c>
      <c r="L523" s="147"/>
      <c r="M523" s="144"/>
      <c r="N523" s="144"/>
      <c r="O523" s="151">
        <v>5.187742649841387E-2</v>
      </c>
      <c r="P523" s="144"/>
    </row>
    <row r="524" spans="1:16" ht="22.15" customHeight="1" x14ac:dyDescent="0.25">
      <c r="A524" s="154" t="s">
        <v>246</v>
      </c>
      <c r="B524" s="155">
        <v>6.9282277331000369E-2</v>
      </c>
      <c r="C524" s="155">
        <v>5.4188490298777876E-2</v>
      </c>
      <c r="D524" s="155">
        <v>3.1762114537444937E-2</v>
      </c>
      <c r="E524" s="155">
        <v>4.7688426139796028E-2</v>
      </c>
      <c r="F524" s="155">
        <v>6.3153428891784602E-2</v>
      </c>
      <c r="G524" s="155">
        <v>8.8397790055248615E-2</v>
      </c>
      <c r="H524" s="155">
        <v>7.0722389104377503E-2</v>
      </c>
      <c r="I524" s="155">
        <v>7.8346805289766078E-2</v>
      </c>
      <c r="J524" s="172">
        <v>0.76244161853885739</v>
      </c>
      <c r="K524" s="172">
        <v>1.5536996045829117</v>
      </c>
      <c r="L524" s="147"/>
      <c r="M524" s="144"/>
      <c r="N524" s="144"/>
      <c r="O524" s="151">
        <v>6.2809809243936962E-2</v>
      </c>
      <c r="P524" s="144"/>
    </row>
    <row r="525" spans="1:16" x14ac:dyDescent="0.25">
      <c r="A525" s="149" t="s">
        <v>247</v>
      </c>
      <c r="B525" s="150">
        <v>39.56960193815403</v>
      </c>
      <c r="C525" s="150">
        <v>45.819712092762785</v>
      </c>
      <c r="D525" s="150">
        <v>37.223392070484572</v>
      </c>
      <c r="E525" s="150">
        <v>28.835968871042258</v>
      </c>
      <c r="F525" s="150">
        <v>26.790326979605457</v>
      </c>
      <c r="G525" s="150">
        <v>25.345080640660758</v>
      </c>
      <c r="H525" s="150">
        <v>26.828224795123802</v>
      </c>
      <c r="I525" s="150">
        <v>25.852075062123319</v>
      </c>
      <c r="J525" s="177">
        <v>-0.97614973300048291</v>
      </c>
      <c r="K525" s="177">
        <v>-6.5509747923451727</v>
      </c>
      <c r="L525" s="147"/>
      <c r="M525" s="144"/>
      <c r="N525" s="144"/>
      <c r="O525" s="150">
        <v>32.403049854468492</v>
      </c>
      <c r="P525" s="144"/>
    </row>
    <row r="526" spans="1:16" x14ac:dyDescent="0.25">
      <c r="A526" s="149" t="s">
        <v>248</v>
      </c>
      <c r="B526" s="150">
        <v>85.649861878453024</v>
      </c>
      <c r="C526" s="150">
        <v>107.04158228702578</v>
      </c>
      <c r="D526" s="150">
        <v>85.66011854360714</v>
      </c>
      <c r="E526" s="150">
        <v>64.540003232584468</v>
      </c>
      <c r="F526" s="150">
        <v>68.260584283705683</v>
      </c>
      <c r="G526" s="150">
        <v>76.472487850760302</v>
      </c>
      <c r="H526" s="150">
        <v>93.711420612813328</v>
      </c>
      <c r="I526" s="150">
        <v>81.872492349541034</v>
      </c>
      <c r="J526" s="177">
        <v>-11.838928263272294</v>
      </c>
      <c r="K526" s="177">
        <v>-1.5829681884956699</v>
      </c>
      <c r="L526" s="147"/>
      <c r="M526" s="144"/>
      <c r="N526" s="144"/>
      <c r="O526" s="150">
        <v>83.455460538036704</v>
      </c>
      <c r="P526" s="144"/>
    </row>
    <row r="527" spans="1:16" x14ac:dyDescent="0.25">
      <c r="A527" s="146" t="s">
        <v>249</v>
      </c>
      <c r="B527" s="147">
        <v>4528</v>
      </c>
      <c r="C527" s="147">
        <v>3695</v>
      </c>
      <c r="D527" s="147">
        <v>3949</v>
      </c>
      <c r="E527" s="147">
        <v>3775</v>
      </c>
      <c r="F527" s="147">
        <v>3494</v>
      </c>
      <c r="G527" s="147">
        <v>3397</v>
      </c>
      <c r="H527" s="147">
        <v>3849</v>
      </c>
      <c r="I527" s="147">
        <v>3601</v>
      </c>
      <c r="J527" s="148">
        <v>-6.4432320083138483E-2</v>
      </c>
      <c r="K527" s="148">
        <v>-5.5457713493461271E-2</v>
      </c>
      <c r="L527" s="147"/>
      <c r="M527" s="144"/>
      <c r="N527" s="144"/>
      <c r="O527" s="147">
        <v>3812.4285714285716</v>
      </c>
      <c r="P527" s="144"/>
    </row>
    <row r="528" spans="1:16" x14ac:dyDescent="0.25">
      <c r="A528" s="146" t="s">
        <v>250</v>
      </c>
      <c r="B528" s="147">
        <v>859</v>
      </c>
      <c r="C528" s="147">
        <v>744</v>
      </c>
      <c r="D528" s="147">
        <v>781</v>
      </c>
      <c r="E528" s="147">
        <v>774</v>
      </c>
      <c r="F528" s="147">
        <v>605</v>
      </c>
      <c r="G528" s="147">
        <v>656</v>
      </c>
      <c r="H528" s="147">
        <v>798</v>
      </c>
      <c r="I528" s="147">
        <v>811</v>
      </c>
      <c r="J528" s="148">
        <v>1.6290726817042606E-2</v>
      </c>
      <c r="K528" s="148">
        <v>8.8173279662641296E-2</v>
      </c>
      <c r="L528" s="147"/>
      <c r="M528" s="144"/>
      <c r="N528" s="144"/>
      <c r="O528" s="150">
        <v>745.28571428571433</v>
      </c>
      <c r="P528" s="144"/>
    </row>
    <row r="529" spans="1:16" x14ac:dyDescent="0.25">
      <c r="A529" s="149" t="s">
        <v>251</v>
      </c>
      <c r="B529" s="150">
        <v>0</v>
      </c>
      <c r="C529" s="150">
        <v>10740</v>
      </c>
      <c r="D529" s="150">
        <v>8328</v>
      </c>
      <c r="E529" s="150">
        <v>7400</v>
      </c>
      <c r="F529" s="150">
        <v>6638</v>
      </c>
      <c r="G529" s="150">
        <v>6901</v>
      </c>
      <c r="H529" s="150">
        <v>6408</v>
      </c>
      <c r="I529" s="150">
        <v>7030</v>
      </c>
      <c r="J529" s="148">
        <v>9.7066167290886393E-2</v>
      </c>
      <c r="K529" s="157">
        <v>-9.1242055370031203E-2</v>
      </c>
      <c r="L529" s="147"/>
      <c r="M529" s="144"/>
      <c r="N529" s="144"/>
      <c r="O529" s="158">
        <v>7735.833333333333</v>
      </c>
      <c r="P529" s="144"/>
    </row>
    <row r="530" spans="1:16" x14ac:dyDescent="0.25">
      <c r="A530" s="159" t="s">
        <v>252</v>
      </c>
      <c r="B530" s="147">
        <v>3016</v>
      </c>
      <c r="C530" s="147">
        <v>2664</v>
      </c>
      <c r="D530" s="147">
        <v>2445</v>
      </c>
      <c r="E530" s="147">
        <v>1857</v>
      </c>
      <c r="F530" s="147">
        <v>1886</v>
      </c>
      <c r="G530" s="147">
        <v>1855</v>
      </c>
      <c r="H530" s="147">
        <v>1865</v>
      </c>
      <c r="I530" s="147">
        <v>2114</v>
      </c>
      <c r="J530" s="148">
        <v>0.13351206434316354</v>
      </c>
      <c r="K530" s="148">
        <v>-5.068001026430579E-2</v>
      </c>
      <c r="L530" s="147"/>
      <c r="M530" s="144"/>
      <c r="N530" s="144"/>
      <c r="O530" s="150">
        <v>2226.8571428571427</v>
      </c>
      <c r="P530" s="144"/>
    </row>
    <row r="531" spans="1:16" x14ac:dyDescent="0.25">
      <c r="A531" s="159" t="s">
        <v>253</v>
      </c>
      <c r="B531" s="147">
        <v>336</v>
      </c>
      <c r="C531" s="147">
        <v>253</v>
      </c>
      <c r="D531" s="147">
        <v>310</v>
      </c>
      <c r="E531" s="147">
        <v>283</v>
      </c>
      <c r="F531" s="147">
        <v>235</v>
      </c>
      <c r="G531" s="147">
        <v>229</v>
      </c>
      <c r="H531" s="147">
        <v>165</v>
      </c>
      <c r="I531" s="147">
        <v>220</v>
      </c>
      <c r="J531" s="148">
        <v>0.33333333333333331</v>
      </c>
      <c r="K531" s="148">
        <v>-0.14964108227498621</v>
      </c>
      <c r="L531" s="147"/>
      <c r="M531" s="144"/>
      <c r="N531" s="144"/>
      <c r="O531" s="150">
        <v>258.71428571428572</v>
      </c>
      <c r="P531" s="144"/>
    </row>
    <row r="532" spans="1:16" x14ac:dyDescent="0.25">
      <c r="A532" s="159" t="s">
        <v>254</v>
      </c>
      <c r="B532" s="160">
        <v>0.10023866348448687</v>
      </c>
      <c r="C532" s="160">
        <v>8.6732944806307846E-2</v>
      </c>
      <c r="D532" s="160">
        <v>0.11252268602540835</v>
      </c>
      <c r="E532" s="160">
        <v>0.13224299065420561</v>
      </c>
      <c r="F532" s="160">
        <v>0.1107967939651108</v>
      </c>
      <c r="G532" s="160">
        <v>0.10988483685220729</v>
      </c>
      <c r="H532" s="160">
        <v>8.1280788177339899E-2</v>
      </c>
      <c r="I532" s="160">
        <v>9.4258783204798635E-2</v>
      </c>
      <c r="J532" s="172">
        <v>1.2977995027458735</v>
      </c>
      <c r="K532" s="172">
        <v>-0.98276585447272113</v>
      </c>
      <c r="L532" s="147"/>
      <c r="M532" s="144"/>
      <c r="N532" s="144"/>
      <c r="O532" s="191">
        <v>0.10408644174952585</v>
      </c>
      <c r="P532" s="144"/>
    </row>
    <row r="533" spans="1:16" x14ac:dyDescent="0.25">
      <c r="A533" s="161" t="s">
        <v>255</v>
      </c>
      <c r="B533" s="161"/>
      <c r="C533" s="161"/>
      <c r="D533" s="161"/>
      <c r="E533" s="144"/>
      <c r="F533" s="144"/>
      <c r="G533" s="144"/>
      <c r="H533" s="144"/>
      <c r="I533" s="144"/>
      <c r="J533" s="144"/>
      <c r="K533" s="144"/>
      <c r="L533" s="144"/>
      <c r="M533" s="144"/>
      <c r="N533" s="144"/>
      <c r="O533" s="144"/>
      <c r="P533" s="144"/>
    </row>
    <row r="536" spans="1:16" x14ac:dyDescent="0.25">
      <c r="A536" s="189" t="s">
        <v>265</v>
      </c>
      <c r="B536" s="189"/>
      <c r="C536" s="189"/>
      <c r="D536" s="189"/>
      <c r="E536" s="181"/>
      <c r="F536" s="144"/>
      <c r="G536" s="144"/>
      <c r="H536" s="144"/>
      <c r="I536" s="144"/>
      <c r="J536" s="144"/>
      <c r="K536" s="144"/>
      <c r="L536" s="188"/>
      <c r="M536" s="144"/>
      <c r="N536" s="144"/>
      <c r="O536" s="144"/>
      <c r="P536" s="144"/>
    </row>
    <row r="537" spans="1:16" x14ac:dyDescent="0.25">
      <c r="A537" s="166" t="s">
        <v>231</v>
      </c>
      <c r="B537" s="166"/>
      <c r="C537" s="166"/>
      <c r="D537" s="166"/>
      <c r="E537" s="162"/>
      <c r="F537" s="144"/>
      <c r="G537" s="144"/>
      <c r="H537" s="144"/>
      <c r="I537" s="144"/>
      <c r="J537" s="144"/>
      <c r="K537" s="144"/>
      <c r="L537" s="167"/>
      <c r="M537" s="144"/>
      <c r="N537" s="144"/>
      <c r="O537" s="144"/>
      <c r="P537" s="144"/>
    </row>
    <row r="538" spans="1:16" ht="31.5" x14ac:dyDescent="0.25">
      <c r="A538" s="190"/>
      <c r="B538" s="141">
        <v>2019</v>
      </c>
      <c r="C538" s="141">
        <v>2020</v>
      </c>
      <c r="D538" s="141">
        <v>2021</v>
      </c>
      <c r="E538" s="141">
        <v>2022</v>
      </c>
      <c r="F538" s="141">
        <v>2023</v>
      </c>
      <c r="G538" s="141">
        <v>2024</v>
      </c>
      <c r="H538" s="141">
        <v>2025</v>
      </c>
      <c r="I538" s="141">
        <v>2026</v>
      </c>
      <c r="J538" s="142" t="s">
        <v>232</v>
      </c>
      <c r="K538" s="142" t="s">
        <v>233</v>
      </c>
      <c r="L538" s="143" t="s">
        <v>234</v>
      </c>
      <c r="M538" s="144"/>
      <c r="N538" s="144"/>
      <c r="O538" s="145" t="s">
        <v>235</v>
      </c>
      <c r="P538" s="144"/>
    </row>
    <row r="539" spans="1:16" x14ac:dyDescent="0.25">
      <c r="A539" s="146" t="s">
        <v>236</v>
      </c>
      <c r="B539" s="147">
        <v>11823</v>
      </c>
      <c r="C539" s="147">
        <v>13216</v>
      </c>
      <c r="D539" s="147">
        <v>9209</v>
      </c>
      <c r="E539" s="147">
        <v>9024</v>
      </c>
      <c r="F539" s="147">
        <v>11275</v>
      </c>
      <c r="G539" s="147">
        <v>11078</v>
      </c>
      <c r="H539" s="147">
        <v>11554</v>
      </c>
      <c r="I539" s="147">
        <v>12662</v>
      </c>
      <c r="J539" s="148">
        <v>9.5897524666782072E-2</v>
      </c>
      <c r="K539" s="148">
        <v>0.14842120265875425</v>
      </c>
      <c r="L539" s="147"/>
      <c r="M539" s="144"/>
      <c r="N539" s="144"/>
      <c r="O539" s="147">
        <v>11025.571428571429</v>
      </c>
      <c r="P539" s="144"/>
    </row>
    <row r="540" spans="1:16" x14ac:dyDescent="0.25">
      <c r="A540" s="149" t="s">
        <v>237</v>
      </c>
      <c r="B540" s="150">
        <v>6329</v>
      </c>
      <c r="C540" s="150">
        <v>6840</v>
      </c>
      <c r="D540" s="150">
        <v>4665</v>
      </c>
      <c r="E540" s="150">
        <v>4553</v>
      </c>
      <c r="F540" s="150">
        <v>5246</v>
      </c>
      <c r="G540" s="150">
        <v>5203</v>
      </c>
      <c r="H540" s="150">
        <v>5212</v>
      </c>
      <c r="I540" s="150">
        <v>5827</v>
      </c>
      <c r="J540" s="148">
        <v>0.11799693016116654</v>
      </c>
      <c r="K540" s="148">
        <v>7.2040580319596273E-2</v>
      </c>
      <c r="L540" s="147"/>
      <c r="M540" s="144"/>
      <c r="N540" s="144"/>
      <c r="O540" s="150">
        <v>5435.4285714285716</v>
      </c>
      <c r="P540" s="144"/>
    </row>
    <row r="541" spans="1:16" x14ac:dyDescent="0.25">
      <c r="A541" s="146" t="s">
        <v>90</v>
      </c>
      <c r="B541" s="151">
        <v>0.57043713384407391</v>
      </c>
      <c r="C541" s="151">
        <v>0.5477258167841127</v>
      </c>
      <c r="D541" s="151">
        <v>0.53880803880803885</v>
      </c>
      <c r="E541" s="151">
        <v>0.53476626732440691</v>
      </c>
      <c r="F541" s="151">
        <v>0.50563855421686743</v>
      </c>
      <c r="G541" s="151">
        <v>0.50994805449377634</v>
      </c>
      <c r="H541" s="151">
        <v>0.48966553927095074</v>
      </c>
      <c r="I541" s="151">
        <v>0.49982844398696175</v>
      </c>
      <c r="J541" s="172">
        <v>1.0162904716011001</v>
      </c>
      <c r="K541" s="172">
        <v>-2.8784863041672439</v>
      </c>
      <c r="L541" s="147"/>
      <c r="M541" s="144"/>
      <c r="N541" s="144"/>
      <c r="O541" s="151">
        <v>0.52861330702863418</v>
      </c>
      <c r="P541" s="144"/>
    </row>
    <row r="542" spans="1:16" x14ac:dyDescent="0.25">
      <c r="A542" s="149" t="s">
        <v>238</v>
      </c>
      <c r="B542" s="150">
        <v>4816</v>
      </c>
      <c r="C542" s="150">
        <v>5284</v>
      </c>
      <c r="D542" s="150">
        <v>3452</v>
      </c>
      <c r="E542" s="150">
        <v>3451</v>
      </c>
      <c r="F542" s="150">
        <v>3945</v>
      </c>
      <c r="G542" s="150">
        <v>3870</v>
      </c>
      <c r="H542" s="150">
        <v>3885</v>
      </c>
      <c r="I542" s="150">
        <v>4554</v>
      </c>
      <c r="J542" s="148">
        <v>0.17220077220077221</v>
      </c>
      <c r="K542" s="148">
        <v>0.11061561509249901</v>
      </c>
      <c r="L542" s="147"/>
      <c r="M542" s="144"/>
      <c r="N542" s="144"/>
      <c r="O542" s="150">
        <v>4100.4285714285716</v>
      </c>
      <c r="P542" s="144"/>
    </row>
    <row r="543" spans="1:16" x14ac:dyDescent="0.25">
      <c r="A543" s="149" t="s">
        <v>239</v>
      </c>
      <c r="B543" s="153">
        <v>0.40734162226169329</v>
      </c>
      <c r="C543" s="153">
        <v>0.39981840193704599</v>
      </c>
      <c r="D543" s="153">
        <v>0.37485068954283851</v>
      </c>
      <c r="E543" s="153">
        <v>0.38242464539007093</v>
      </c>
      <c r="F543" s="153">
        <v>0.34988913525498894</v>
      </c>
      <c r="G543" s="153">
        <v>0.34934103628813867</v>
      </c>
      <c r="H543" s="153">
        <v>0.33624718712134327</v>
      </c>
      <c r="I543" s="153">
        <v>0.35965882167114199</v>
      </c>
      <c r="J543" s="172">
        <v>2.3411634549798723</v>
      </c>
      <c r="K543" s="172">
        <v>-1.2242861429183238</v>
      </c>
      <c r="L543" s="147"/>
      <c r="M543" s="144"/>
      <c r="N543" s="144"/>
      <c r="O543" s="153">
        <v>0.37190168310032523</v>
      </c>
      <c r="P543" s="144"/>
    </row>
    <row r="544" spans="1:16" x14ac:dyDescent="0.25">
      <c r="A544" s="149" t="s">
        <v>240</v>
      </c>
      <c r="B544" s="153">
        <v>0.76094169695054514</v>
      </c>
      <c r="C544" s="153">
        <v>0.77251461988304093</v>
      </c>
      <c r="D544" s="153">
        <v>0.73997856377277604</v>
      </c>
      <c r="E544" s="153">
        <v>0.7579617834394905</v>
      </c>
      <c r="F544" s="153">
        <v>0.75200152497140682</v>
      </c>
      <c r="G544" s="153">
        <v>0.74380165289256195</v>
      </c>
      <c r="H544" s="153">
        <v>0.74539524174980809</v>
      </c>
      <c r="I544" s="153">
        <v>0.78153423717178649</v>
      </c>
      <c r="J544" s="172">
        <v>3.6138995421978404</v>
      </c>
      <c r="K544" s="172">
        <v>2.7145044572963961</v>
      </c>
      <c r="L544" s="147"/>
      <c r="M544" s="144"/>
      <c r="N544" s="144"/>
      <c r="O544" s="153">
        <v>0.75438919259882253</v>
      </c>
      <c r="P544" s="144"/>
    </row>
    <row r="545" spans="1:16" ht="22.15" customHeight="1" x14ac:dyDescent="0.25">
      <c r="A545" s="154" t="s">
        <v>241</v>
      </c>
      <c r="B545" s="155">
        <v>4.1396745141412547E-2</v>
      </c>
      <c r="C545" s="155">
        <v>4.2543859649122807E-2</v>
      </c>
      <c r="D545" s="155">
        <v>5.1446945337620578E-2</v>
      </c>
      <c r="E545" s="155">
        <v>4.6782341313419726E-2</v>
      </c>
      <c r="F545" s="155">
        <v>5.1277163553183375E-2</v>
      </c>
      <c r="G545" s="155">
        <v>4.2283298097251586E-2</v>
      </c>
      <c r="H545" s="155">
        <v>5.698388334612433E-2</v>
      </c>
      <c r="I545" s="155">
        <v>4.3590183627938907E-2</v>
      </c>
      <c r="J545" s="172">
        <v>-1.3393699718185423</v>
      </c>
      <c r="K545" s="172">
        <v>-0.35082183905640396</v>
      </c>
      <c r="L545" s="147"/>
      <c r="M545" s="144"/>
      <c r="N545" s="144"/>
      <c r="O545" s="151">
        <v>4.7098402018502947E-2</v>
      </c>
      <c r="P545" s="144"/>
    </row>
    <row r="546" spans="1:16" ht="22.15" customHeight="1" x14ac:dyDescent="0.25">
      <c r="A546" s="154" t="s">
        <v>242</v>
      </c>
      <c r="B546" s="155">
        <v>2.2160196227691786E-2</v>
      </c>
      <c r="C546" s="155">
        <v>2.2018765133171914E-2</v>
      </c>
      <c r="D546" s="155">
        <v>2.6061461613638832E-2</v>
      </c>
      <c r="E546" s="155">
        <v>2.360372340425532E-2</v>
      </c>
      <c r="F546" s="155">
        <v>2.3858093126385808E-2</v>
      </c>
      <c r="G546" s="155">
        <v>1.9859180357465245E-2</v>
      </c>
      <c r="H546" s="155">
        <v>2.5705383416998441E-2</v>
      </c>
      <c r="I546" s="155">
        <v>2.0060022113410205E-2</v>
      </c>
      <c r="J546" s="172">
        <v>-0.56453613035882355</v>
      </c>
      <c r="K546" s="172">
        <v>-0.31587291012984581</v>
      </c>
      <c r="L546" s="147"/>
      <c r="M546" s="144"/>
      <c r="N546" s="144"/>
      <c r="O546" s="151">
        <v>2.3218751214708663E-2</v>
      </c>
      <c r="P546" s="144"/>
    </row>
    <row r="547" spans="1:16" ht="22.15" customHeight="1" x14ac:dyDescent="0.25">
      <c r="A547" s="154" t="s">
        <v>243</v>
      </c>
      <c r="B547" s="155">
        <v>0.34297555611942826</v>
      </c>
      <c r="C547" s="155">
        <v>0.35298123486682809</v>
      </c>
      <c r="D547" s="155">
        <v>0.39276794440221524</v>
      </c>
      <c r="E547" s="155">
        <v>0.38453014184397161</v>
      </c>
      <c r="F547" s="155">
        <v>0.38784922394678495</v>
      </c>
      <c r="G547" s="155">
        <v>0.37940061382921103</v>
      </c>
      <c r="H547" s="155">
        <v>0.37649298944088627</v>
      </c>
      <c r="I547" s="155">
        <v>0.37268993839835729</v>
      </c>
      <c r="J547" s="172">
        <v>-0.38030510425289821</v>
      </c>
      <c r="K547" s="172">
        <v>3.9954852546442154E-2</v>
      </c>
      <c r="L547" s="147"/>
      <c r="M547" s="144"/>
      <c r="N547" s="144"/>
      <c r="O547" s="151">
        <v>0.37229038987289287</v>
      </c>
      <c r="P547" s="144"/>
    </row>
    <row r="548" spans="1:16" ht="22.15" customHeight="1" x14ac:dyDescent="0.25">
      <c r="A548" s="154" t="s">
        <v>244</v>
      </c>
      <c r="B548" s="155">
        <v>4.5250782373340098E-2</v>
      </c>
      <c r="C548" s="155">
        <v>5.4857748184019367E-2</v>
      </c>
      <c r="D548" s="155">
        <v>3.3228363557389513E-2</v>
      </c>
      <c r="E548" s="155">
        <v>4.7539893617021274E-2</v>
      </c>
      <c r="F548" s="155">
        <v>5.0110864745011086E-2</v>
      </c>
      <c r="G548" s="155">
        <v>5.1543599927784796E-2</v>
      </c>
      <c r="H548" s="155">
        <v>5.3747619871905836E-2</v>
      </c>
      <c r="I548" s="155">
        <v>3.5065550465961146E-2</v>
      </c>
      <c r="J548" s="172">
        <v>-1.868206940594469</v>
      </c>
      <c r="K548" s="172">
        <v>-1.3548709889835122</v>
      </c>
      <c r="L548" s="147"/>
      <c r="M548" s="144"/>
      <c r="N548" s="144"/>
      <c r="O548" s="151">
        <v>4.8614260355796267E-2</v>
      </c>
      <c r="P548" s="144"/>
    </row>
    <row r="549" spans="1:16" ht="22.15" customHeight="1" x14ac:dyDescent="0.25">
      <c r="A549" s="154" t="s">
        <v>245</v>
      </c>
      <c r="B549" s="155">
        <v>1.8776960162395332E-2</v>
      </c>
      <c r="C549" s="155">
        <v>2.4288740920096853E-2</v>
      </c>
      <c r="D549" s="155">
        <v>1.1619068302747313E-2</v>
      </c>
      <c r="E549" s="155">
        <v>1.1857269503546099E-2</v>
      </c>
      <c r="F549" s="155">
        <v>1.7117516629711751E-2</v>
      </c>
      <c r="G549" s="155">
        <v>2.0942408376963352E-2</v>
      </c>
      <c r="H549" s="155">
        <v>3.3754543880907047E-2</v>
      </c>
      <c r="I549" s="155">
        <v>2.132364555362502E-2</v>
      </c>
      <c r="J549" s="172">
        <v>-1.2430898327282027</v>
      </c>
      <c r="K549" s="172">
        <v>9.5541067107924801E-2</v>
      </c>
      <c r="L549" s="147"/>
      <c r="M549" s="144"/>
      <c r="N549" s="144"/>
      <c r="O549" s="151">
        <v>2.0368234882545772E-2</v>
      </c>
      <c r="P549" s="144"/>
    </row>
    <row r="550" spans="1:16" ht="22.15" customHeight="1" x14ac:dyDescent="0.25">
      <c r="A550" s="154" t="s">
        <v>246</v>
      </c>
      <c r="B550" s="155">
        <v>3.8484310242747191E-2</v>
      </c>
      <c r="C550" s="155">
        <v>3.8740920096852302E-2</v>
      </c>
      <c r="D550" s="155">
        <v>3.941796069062873E-2</v>
      </c>
      <c r="E550" s="155">
        <v>4.2664007092198579E-2</v>
      </c>
      <c r="F550" s="155">
        <v>6.057649667405765E-2</v>
      </c>
      <c r="G550" s="155">
        <v>6.2827225130890049E-2</v>
      </c>
      <c r="H550" s="155">
        <v>5.9979227972996367E-2</v>
      </c>
      <c r="I550" s="155">
        <v>6.6893065866371823E-2</v>
      </c>
      <c r="J550" s="172">
        <v>0.69138378933754563</v>
      </c>
      <c r="K550" s="172">
        <v>1.782531427591328</v>
      </c>
      <c r="L550" s="147"/>
      <c r="M550" s="144"/>
      <c r="N550" s="144"/>
      <c r="O550" s="151">
        <v>4.9067751590458543E-2</v>
      </c>
      <c r="P550" s="144"/>
    </row>
    <row r="551" spans="1:16" x14ac:dyDescent="0.25">
      <c r="A551" s="149" t="s">
        <v>247</v>
      </c>
      <c r="B551" s="150">
        <v>128.89774168992636</v>
      </c>
      <c r="C551" s="150">
        <v>138.8627421307506</v>
      </c>
      <c r="D551" s="150">
        <v>112.37018134433688</v>
      </c>
      <c r="E551" s="150">
        <v>106.56615691489354</v>
      </c>
      <c r="F551" s="150">
        <v>110.9886474501108</v>
      </c>
      <c r="G551" s="150">
        <v>103.0278028525005</v>
      </c>
      <c r="H551" s="150">
        <v>113.3531244590618</v>
      </c>
      <c r="I551" s="150">
        <v>122.07068393618719</v>
      </c>
      <c r="J551" s="177">
        <v>8.7175594771253913</v>
      </c>
      <c r="K551" s="177">
        <v>4.7063879489367935</v>
      </c>
      <c r="L551" s="147"/>
      <c r="M551" s="144"/>
      <c r="N551" s="144"/>
      <c r="O551" s="150">
        <v>117.3642959872504</v>
      </c>
      <c r="P551" s="144"/>
    </row>
    <row r="552" spans="1:16" x14ac:dyDescent="0.25">
      <c r="A552" s="149" t="s">
        <v>248</v>
      </c>
      <c r="B552" s="150">
        <v>127.56359614473045</v>
      </c>
      <c r="C552" s="150">
        <v>146.92865497076031</v>
      </c>
      <c r="D552" s="150">
        <v>116.11489817792086</v>
      </c>
      <c r="E552" s="150">
        <v>116.3077092027234</v>
      </c>
      <c r="F552" s="150">
        <v>124.35455585207767</v>
      </c>
      <c r="G552" s="150">
        <v>116.62752258312526</v>
      </c>
      <c r="H552" s="150">
        <v>129.1222179585572</v>
      </c>
      <c r="I552" s="150">
        <v>136.09593272696071</v>
      </c>
      <c r="J552" s="177">
        <v>6.9737147684035108</v>
      </c>
      <c r="K552" s="177">
        <v>9.5260998842357338</v>
      </c>
      <c r="L552" s="147"/>
      <c r="M552" s="144"/>
      <c r="N552" s="144"/>
      <c r="O552" s="150">
        <v>126.56983284272498</v>
      </c>
      <c r="P552" s="144"/>
    </row>
    <row r="553" spans="1:16" x14ac:dyDescent="0.25">
      <c r="A553" s="146" t="s">
        <v>249</v>
      </c>
      <c r="B553" s="147">
        <v>6517</v>
      </c>
      <c r="C553" s="147">
        <v>5572</v>
      </c>
      <c r="D553" s="147">
        <v>4744</v>
      </c>
      <c r="E553" s="147">
        <v>4965</v>
      </c>
      <c r="F553" s="147">
        <v>5614</v>
      </c>
      <c r="G553" s="147">
        <v>5973</v>
      </c>
      <c r="H553" s="147">
        <v>7161</v>
      </c>
      <c r="I553" s="147">
        <v>6940</v>
      </c>
      <c r="J553" s="148">
        <v>-3.0861611506772798E-2</v>
      </c>
      <c r="K553" s="148">
        <v>0.19814531643072059</v>
      </c>
      <c r="L553" s="147"/>
      <c r="M553" s="144"/>
      <c r="N553" s="144"/>
      <c r="O553" s="147">
        <v>5792.2857142857147</v>
      </c>
      <c r="P553" s="144"/>
    </row>
    <row r="554" spans="1:16" x14ac:dyDescent="0.25">
      <c r="A554" s="146" t="s">
        <v>250</v>
      </c>
      <c r="B554" s="147">
        <v>1230</v>
      </c>
      <c r="C554" s="147">
        <v>987</v>
      </c>
      <c r="D554" s="147">
        <v>816</v>
      </c>
      <c r="E554" s="147">
        <v>711</v>
      </c>
      <c r="F554" s="147">
        <v>846</v>
      </c>
      <c r="G554" s="147">
        <v>928</v>
      </c>
      <c r="H554" s="147">
        <v>1406</v>
      </c>
      <c r="I554" s="147">
        <v>1594</v>
      </c>
      <c r="J554" s="148">
        <v>0.1337126600284495</v>
      </c>
      <c r="K554" s="148">
        <v>0.61149624494511845</v>
      </c>
      <c r="L554" s="147"/>
      <c r="M554" s="144"/>
      <c r="N554" s="144"/>
      <c r="O554" s="150">
        <v>989.14285714285711</v>
      </c>
      <c r="P554" s="144"/>
    </row>
    <row r="555" spans="1:16" x14ac:dyDescent="0.25">
      <c r="A555" s="149" t="s">
        <v>251</v>
      </c>
      <c r="B555" s="150">
        <v>0</v>
      </c>
      <c r="C555" s="150">
        <v>10263</v>
      </c>
      <c r="D555" s="150">
        <v>8342</v>
      </c>
      <c r="E555" s="150">
        <v>7606</v>
      </c>
      <c r="F555" s="150">
        <v>7137</v>
      </c>
      <c r="G555" s="150">
        <v>7368</v>
      </c>
      <c r="H555" s="150">
        <v>7866</v>
      </c>
      <c r="I555" s="150">
        <v>8474</v>
      </c>
      <c r="J555" s="148">
        <v>7.7294685990338161E-2</v>
      </c>
      <c r="K555" s="157">
        <v>4.6560454489317032E-2</v>
      </c>
      <c r="L555" s="147"/>
      <c r="M555" s="144"/>
      <c r="N555" s="144"/>
      <c r="O555" s="158">
        <v>8097</v>
      </c>
      <c r="P555" s="144"/>
    </row>
    <row r="556" spans="1:16" x14ac:dyDescent="0.25">
      <c r="A556" s="159" t="s">
        <v>252</v>
      </c>
      <c r="B556" s="147">
        <v>3259</v>
      </c>
      <c r="C556" s="147">
        <v>3103</v>
      </c>
      <c r="D556" s="147">
        <v>3211</v>
      </c>
      <c r="E556" s="147">
        <v>2368</v>
      </c>
      <c r="F556" s="147">
        <v>2521</v>
      </c>
      <c r="G556" s="147">
        <v>2693</v>
      </c>
      <c r="H556" s="147">
        <v>2583</v>
      </c>
      <c r="I556" s="147">
        <v>3053</v>
      </c>
      <c r="J556" s="148">
        <v>0.18195896244676732</v>
      </c>
      <c r="K556" s="148">
        <v>8.2733812949640259E-2</v>
      </c>
      <c r="L556" s="147"/>
      <c r="M556" s="144"/>
      <c r="N556" s="144"/>
      <c r="O556" s="150">
        <v>2819.7142857142858</v>
      </c>
      <c r="P556" s="144"/>
    </row>
    <row r="557" spans="1:16" x14ac:dyDescent="0.25">
      <c r="A557" s="159" t="s">
        <v>253</v>
      </c>
      <c r="B557" s="147">
        <v>349</v>
      </c>
      <c r="C557" s="147">
        <v>355</v>
      </c>
      <c r="D557" s="147">
        <v>469</v>
      </c>
      <c r="E557" s="147">
        <v>362</v>
      </c>
      <c r="F557" s="147">
        <v>349</v>
      </c>
      <c r="G557" s="147">
        <v>336</v>
      </c>
      <c r="H557" s="147">
        <v>361</v>
      </c>
      <c r="I557" s="147">
        <v>325</v>
      </c>
      <c r="J557" s="148">
        <v>-9.9722991689750698E-2</v>
      </c>
      <c r="K557" s="148">
        <v>-0.1185586981790004</v>
      </c>
      <c r="L557" s="147"/>
      <c r="M557" s="144"/>
      <c r="N557" s="144"/>
      <c r="O557" s="150">
        <v>368.71428571428572</v>
      </c>
      <c r="P557" s="144"/>
    </row>
    <row r="558" spans="1:16" x14ac:dyDescent="0.25">
      <c r="A558" s="159" t="s">
        <v>254</v>
      </c>
      <c r="B558" s="160">
        <v>9.6729490022172945E-2</v>
      </c>
      <c r="C558" s="160">
        <v>0.1026604973973395</v>
      </c>
      <c r="D558" s="160">
        <v>0.12744565217391304</v>
      </c>
      <c r="E558" s="160">
        <v>0.1326007326007326</v>
      </c>
      <c r="F558" s="160">
        <v>0.121602787456446</v>
      </c>
      <c r="G558" s="160">
        <v>0.11092769891053153</v>
      </c>
      <c r="H558" s="160">
        <v>0.12262228260869565</v>
      </c>
      <c r="I558" s="160">
        <v>9.6210775606867971E-2</v>
      </c>
      <c r="J558" s="172">
        <v>-2.6411507001827679</v>
      </c>
      <c r="K558" s="172">
        <v>-1.9430606175469947</v>
      </c>
      <c r="L558" s="147"/>
      <c r="M558" s="144"/>
      <c r="N558" s="144"/>
      <c r="O558" s="191">
        <v>0.11564138178233792</v>
      </c>
      <c r="P558" s="144"/>
    </row>
    <row r="559" spans="1:16" x14ac:dyDescent="0.25">
      <c r="A559" s="161" t="s">
        <v>255</v>
      </c>
      <c r="B559" s="161"/>
      <c r="C559" s="161"/>
      <c r="D559" s="161"/>
      <c r="E559" s="144"/>
      <c r="F559" s="144"/>
      <c r="G559" s="144"/>
      <c r="H559" s="144"/>
      <c r="I559" s="144"/>
      <c r="J559" s="144"/>
      <c r="K559" s="144"/>
      <c r="L559" s="144"/>
      <c r="M559" s="144"/>
      <c r="N559" s="144"/>
      <c r="O559" s="144"/>
      <c r="P559" s="144"/>
    </row>
    <row r="562" spans="1:16" x14ac:dyDescent="0.25">
      <c r="A562" s="189" t="s">
        <v>266</v>
      </c>
      <c r="B562" s="189"/>
      <c r="C562" s="189"/>
      <c r="D562" s="189"/>
      <c r="E562" s="181"/>
      <c r="F562" s="144"/>
      <c r="G562" s="144"/>
      <c r="H562" s="144"/>
      <c r="I562" s="144"/>
      <c r="J562" s="144"/>
      <c r="K562" s="144"/>
      <c r="L562" s="188"/>
      <c r="M562" s="144"/>
      <c r="N562" s="144"/>
      <c r="O562" s="144"/>
      <c r="P562" s="144"/>
    </row>
    <row r="563" spans="1:16" x14ac:dyDescent="0.25">
      <c r="A563" s="166" t="s">
        <v>231</v>
      </c>
      <c r="B563" s="166"/>
      <c r="C563" s="166"/>
      <c r="D563" s="166"/>
      <c r="E563" s="162"/>
      <c r="F563" s="144"/>
      <c r="G563" s="144"/>
      <c r="H563" s="144"/>
      <c r="I563" s="144"/>
      <c r="J563" s="144"/>
      <c r="K563" s="144"/>
      <c r="L563" s="167"/>
      <c r="M563" s="144"/>
      <c r="N563" s="144"/>
      <c r="O563" s="144"/>
      <c r="P563" s="144"/>
    </row>
    <row r="564" spans="1:16" ht="31.5" x14ac:dyDescent="0.25">
      <c r="A564" s="190"/>
      <c r="B564" s="141">
        <v>2019</v>
      </c>
      <c r="C564" s="141">
        <v>2020</v>
      </c>
      <c r="D564" s="141">
        <v>2021</v>
      </c>
      <c r="E564" s="141">
        <v>2022</v>
      </c>
      <c r="F564" s="141">
        <v>2023</v>
      </c>
      <c r="G564" s="141">
        <v>2024</v>
      </c>
      <c r="H564" s="141">
        <v>2025</v>
      </c>
      <c r="I564" s="141">
        <v>2026</v>
      </c>
      <c r="J564" s="142" t="s">
        <v>232</v>
      </c>
      <c r="K564" s="142" t="s">
        <v>233</v>
      </c>
      <c r="L564" s="143" t="s">
        <v>234</v>
      </c>
      <c r="M564" s="144"/>
      <c r="N564" s="144"/>
      <c r="O564" s="145" t="s">
        <v>235</v>
      </c>
      <c r="P564" s="144"/>
    </row>
    <row r="565" spans="1:16" x14ac:dyDescent="0.25">
      <c r="A565" s="146" t="s">
        <v>236</v>
      </c>
      <c r="B565" s="147">
        <v>8884</v>
      </c>
      <c r="C565" s="147">
        <v>10118</v>
      </c>
      <c r="D565" s="147">
        <v>8178</v>
      </c>
      <c r="E565" s="147">
        <v>7811</v>
      </c>
      <c r="F565" s="147">
        <v>9017</v>
      </c>
      <c r="G565" s="147">
        <v>11317</v>
      </c>
      <c r="H565" s="147">
        <v>10941</v>
      </c>
      <c r="I565" s="147">
        <v>14720</v>
      </c>
      <c r="J565" s="148">
        <v>0.345398044054474</v>
      </c>
      <c r="K565" s="148">
        <v>0.55494522077686881</v>
      </c>
      <c r="L565" s="147"/>
      <c r="M565" s="144"/>
      <c r="N565" s="144"/>
      <c r="O565" s="147">
        <v>9466.5714285714294</v>
      </c>
      <c r="P565" s="144"/>
    </row>
    <row r="566" spans="1:16" x14ac:dyDescent="0.25">
      <c r="A566" s="149" t="s">
        <v>237</v>
      </c>
      <c r="B566" s="150">
        <v>2308</v>
      </c>
      <c r="C566" s="150">
        <v>3380</v>
      </c>
      <c r="D566" s="150">
        <v>2510</v>
      </c>
      <c r="E566" s="150">
        <v>2091</v>
      </c>
      <c r="F566" s="150">
        <v>2096</v>
      </c>
      <c r="G566" s="150">
        <v>1831</v>
      </c>
      <c r="H566" s="150">
        <v>1770</v>
      </c>
      <c r="I566" s="150">
        <v>2504</v>
      </c>
      <c r="J566" s="148">
        <v>0.41468926553672314</v>
      </c>
      <c r="K566" s="148">
        <v>9.6459401976729614E-2</v>
      </c>
      <c r="L566" s="147"/>
      <c r="M566" s="144"/>
      <c r="N566" s="144"/>
      <c r="O566" s="150">
        <v>2283.7142857142858</v>
      </c>
      <c r="P566" s="144"/>
    </row>
    <row r="567" spans="1:16" x14ac:dyDescent="0.25">
      <c r="A567" s="146" t="s">
        <v>90</v>
      </c>
      <c r="B567" s="151">
        <v>0.32429394407756079</v>
      </c>
      <c r="C567" s="151">
        <v>0.39708646616541354</v>
      </c>
      <c r="D567" s="151">
        <v>0.36292654713707345</v>
      </c>
      <c r="E567" s="151">
        <v>0.3185072353389185</v>
      </c>
      <c r="F567" s="151">
        <v>0.28680897646414888</v>
      </c>
      <c r="G567" s="151">
        <v>0.19146711283070167</v>
      </c>
      <c r="H567" s="151">
        <v>0.19157917523541509</v>
      </c>
      <c r="I567" s="151">
        <v>0.21775806591877556</v>
      </c>
      <c r="J567" s="172">
        <v>2.6178890683360461</v>
      </c>
      <c r="K567" s="172">
        <v>-7.1738493298899195</v>
      </c>
      <c r="L567" s="147"/>
      <c r="M567" s="144"/>
      <c r="N567" s="144"/>
      <c r="O567" s="151">
        <v>0.28949655921767475</v>
      </c>
      <c r="P567" s="144"/>
    </row>
    <row r="568" spans="1:16" x14ac:dyDescent="0.25">
      <c r="A568" s="149" t="s">
        <v>238</v>
      </c>
      <c r="B568" s="150">
        <v>2018</v>
      </c>
      <c r="C568" s="150">
        <v>3065</v>
      </c>
      <c r="D568" s="150">
        <v>2273</v>
      </c>
      <c r="E568" s="150">
        <v>1824</v>
      </c>
      <c r="F568" s="150">
        <v>1767</v>
      </c>
      <c r="G568" s="150">
        <v>1565</v>
      </c>
      <c r="H568" s="150">
        <v>1588</v>
      </c>
      <c r="I568" s="150">
        <v>2263</v>
      </c>
      <c r="J568" s="148">
        <v>0.42506297229219142</v>
      </c>
      <c r="K568" s="148">
        <v>0.12347517730496457</v>
      </c>
      <c r="L568" s="147"/>
      <c r="M568" s="144"/>
      <c r="N568" s="144"/>
      <c r="O568" s="150">
        <v>2014.2857142857142</v>
      </c>
      <c r="P568" s="144"/>
    </row>
    <row r="569" spans="1:16" x14ac:dyDescent="0.25">
      <c r="A569" s="149" t="s">
        <v>239</v>
      </c>
      <c r="B569" s="153">
        <v>0.22714993246285456</v>
      </c>
      <c r="C569" s="153">
        <v>0.30292547934374381</v>
      </c>
      <c r="D569" s="153">
        <v>0.27794081682562971</v>
      </c>
      <c r="E569" s="153">
        <v>0.23351683523236461</v>
      </c>
      <c r="F569" s="153">
        <v>0.19596318065875568</v>
      </c>
      <c r="G569" s="153">
        <v>0.13828753203145711</v>
      </c>
      <c r="H569" s="153">
        <v>0.14514212594826797</v>
      </c>
      <c r="I569" s="153">
        <v>0.15373641304347826</v>
      </c>
      <c r="J569" s="172">
        <v>0.85942870952102901</v>
      </c>
      <c r="K569" s="172">
        <v>-5.9042387548076949</v>
      </c>
      <c r="L569" s="147"/>
      <c r="M569" s="144"/>
      <c r="N569" s="144"/>
      <c r="O569" s="153">
        <v>0.21277880059155521</v>
      </c>
      <c r="P569" s="144"/>
    </row>
    <row r="570" spans="1:16" x14ac:dyDescent="0.25">
      <c r="A570" s="149" t="s">
        <v>240</v>
      </c>
      <c r="B570" s="153">
        <v>0.8743500866551126</v>
      </c>
      <c r="C570" s="153">
        <v>0.90680473372781067</v>
      </c>
      <c r="D570" s="153">
        <v>0.90557768924302784</v>
      </c>
      <c r="E570" s="153">
        <v>0.87230989956958394</v>
      </c>
      <c r="F570" s="153">
        <v>0.84303435114503822</v>
      </c>
      <c r="G570" s="153">
        <v>0.85472419442927361</v>
      </c>
      <c r="H570" s="153">
        <v>0.89717514124293785</v>
      </c>
      <c r="I570" s="153">
        <v>0.90375399361022368</v>
      </c>
      <c r="J570" s="172">
        <v>0.65788523672858368</v>
      </c>
      <c r="K570" s="172">
        <v>2.1732224562306834</v>
      </c>
      <c r="L570" s="147"/>
      <c r="M570" s="144"/>
      <c r="N570" s="144"/>
      <c r="O570" s="153">
        <v>0.88202176904791685</v>
      </c>
      <c r="P570" s="144"/>
    </row>
    <row r="571" spans="1:16" ht="22.15" customHeight="1" x14ac:dyDescent="0.25">
      <c r="A571" s="154" t="s">
        <v>241</v>
      </c>
      <c r="B571" s="155">
        <v>4.5060658578856154E-2</v>
      </c>
      <c r="C571" s="155">
        <v>3.8461538461538464E-2</v>
      </c>
      <c r="D571" s="155">
        <v>4.5418326693227089E-2</v>
      </c>
      <c r="E571" s="155">
        <v>5.7867049258727883E-2</v>
      </c>
      <c r="F571" s="155">
        <v>5.6774809160305341E-2</v>
      </c>
      <c r="G571" s="155">
        <v>5.7345712725286727E-2</v>
      </c>
      <c r="H571" s="155">
        <v>3.898305084745763E-2</v>
      </c>
      <c r="I571" s="155">
        <v>5.3913738019169329E-2</v>
      </c>
      <c r="J571" s="172">
        <v>1.4930687171711698</v>
      </c>
      <c r="K571" s="172">
        <v>0.62470296493457311</v>
      </c>
      <c r="L571" s="147"/>
      <c r="M571" s="144"/>
      <c r="N571" s="144"/>
      <c r="O571" s="151">
        <v>4.7666708369823597E-2</v>
      </c>
      <c r="P571" s="144"/>
    </row>
    <row r="572" spans="1:16" ht="22.15" customHeight="1" x14ac:dyDescent="0.25">
      <c r="A572" s="154" t="s">
        <v>242</v>
      </c>
      <c r="B572" s="155">
        <v>1.1706438541197659E-2</v>
      </c>
      <c r="C572" s="155">
        <v>1.2848389009685709E-2</v>
      </c>
      <c r="D572" s="155">
        <v>1.3939838591342627E-2</v>
      </c>
      <c r="E572" s="155">
        <v>1.5490974267059275E-2</v>
      </c>
      <c r="F572" s="155">
        <v>1.3197294000221804E-2</v>
      </c>
      <c r="G572" s="155">
        <v>9.2780772289476014E-3</v>
      </c>
      <c r="H572" s="155">
        <v>6.3065533315053469E-3</v>
      </c>
      <c r="I572" s="155">
        <v>9.1711956521739139E-3</v>
      </c>
      <c r="J572" s="172">
        <v>0.28646423206685667</v>
      </c>
      <c r="K572" s="172">
        <v>-0.23279139968165191</v>
      </c>
      <c r="L572" s="147"/>
      <c r="M572" s="144"/>
      <c r="N572" s="144"/>
      <c r="O572" s="151">
        <v>1.1499109648990433E-2</v>
      </c>
      <c r="P572" s="144"/>
    </row>
    <row r="573" spans="1:16" ht="22.15" customHeight="1" x14ac:dyDescent="0.25">
      <c r="A573" s="154" t="s">
        <v>243</v>
      </c>
      <c r="B573" s="155">
        <v>8.1945069788383618E-2</v>
      </c>
      <c r="C573" s="155">
        <v>9.4287408578770507E-2</v>
      </c>
      <c r="D573" s="155">
        <v>8.645145512350208E-2</v>
      </c>
      <c r="E573" s="155">
        <v>8.8080911535014725E-2</v>
      </c>
      <c r="F573" s="155">
        <v>8.3398025950981475E-2</v>
      </c>
      <c r="G573" s="155">
        <v>5.6287001855615443E-2</v>
      </c>
      <c r="H573" s="155">
        <v>5.3285805685037928E-2</v>
      </c>
      <c r="I573" s="155">
        <v>4.5923913043478259E-2</v>
      </c>
      <c r="J573" s="172">
        <v>-0.73618926415596686</v>
      </c>
      <c r="K573" s="172">
        <v>-3.0269006402391412</v>
      </c>
      <c r="L573" s="147"/>
      <c r="M573" s="144"/>
      <c r="N573" s="144"/>
      <c r="O573" s="151">
        <v>7.6192919445869672E-2</v>
      </c>
      <c r="P573" s="144"/>
    </row>
    <row r="574" spans="1:16" ht="22.15" customHeight="1" x14ac:dyDescent="0.25">
      <c r="A574" s="154" t="s">
        <v>244</v>
      </c>
      <c r="B574" s="155">
        <v>0.30076542098153985</v>
      </c>
      <c r="C574" s="155">
        <v>0.20755089938723068</v>
      </c>
      <c r="D574" s="155">
        <v>0.24260210320371728</v>
      </c>
      <c r="E574" s="155">
        <v>0.29445653565484575</v>
      </c>
      <c r="F574" s="155">
        <v>0.28668071420649882</v>
      </c>
      <c r="G574" s="155">
        <v>0.34779535212512153</v>
      </c>
      <c r="H574" s="155">
        <v>0.32730097797276297</v>
      </c>
      <c r="I574" s="155">
        <v>0.29782608695652174</v>
      </c>
      <c r="J574" s="172">
        <v>-2.9474891016241234</v>
      </c>
      <c r="K574" s="172">
        <v>0.87185506634001042</v>
      </c>
      <c r="L574" s="147"/>
      <c r="M574" s="144"/>
      <c r="N574" s="144"/>
      <c r="O574" s="151">
        <v>0.28910753629312164</v>
      </c>
      <c r="P574" s="144"/>
    </row>
    <row r="575" spans="1:16" ht="22.15" customHeight="1" x14ac:dyDescent="0.25">
      <c r="A575" s="154" t="s">
        <v>245</v>
      </c>
      <c r="B575" s="155">
        <v>0.16276452048626744</v>
      </c>
      <c r="C575" s="155">
        <v>0.20438821901561574</v>
      </c>
      <c r="D575" s="155">
        <v>0.20799706529713866</v>
      </c>
      <c r="E575" s="155">
        <v>0.19331711688644221</v>
      </c>
      <c r="F575" s="155">
        <v>0.20605522901186649</v>
      </c>
      <c r="G575" s="155">
        <v>0.27710523990456837</v>
      </c>
      <c r="H575" s="155">
        <v>0.29988118087926147</v>
      </c>
      <c r="I575" s="155">
        <v>0.24972826086956521</v>
      </c>
      <c r="J575" s="172">
        <v>-5.0152920009696258</v>
      </c>
      <c r="K575" s="172">
        <v>2.3367834708336228</v>
      </c>
      <c r="L575" s="147"/>
      <c r="M575" s="144"/>
      <c r="N575" s="144"/>
      <c r="O575" s="151">
        <v>0.22636042616122898</v>
      </c>
      <c r="P575" s="144"/>
    </row>
    <row r="576" spans="1:16" ht="22.15" customHeight="1" x14ac:dyDescent="0.25">
      <c r="A576" s="154" t="s">
        <v>246</v>
      </c>
      <c r="B576" s="155">
        <v>0.17739756866276452</v>
      </c>
      <c r="C576" s="155">
        <v>0.13994860644396126</v>
      </c>
      <c r="D576" s="155">
        <v>0.1396429444852042</v>
      </c>
      <c r="E576" s="155">
        <v>0.14722826782742288</v>
      </c>
      <c r="F576" s="155">
        <v>0.16923588776755019</v>
      </c>
      <c r="G576" s="155">
        <v>0.13669700450649466</v>
      </c>
      <c r="H576" s="155">
        <v>0.14495932730097796</v>
      </c>
      <c r="I576" s="155">
        <v>0.20631793478260871</v>
      </c>
      <c r="J576" s="172">
        <v>6.1358607481630747</v>
      </c>
      <c r="K576" s="172">
        <v>5.6271153627868724</v>
      </c>
      <c r="L576" s="147"/>
      <c r="M576" s="144"/>
      <c r="N576" s="144"/>
      <c r="O576" s="151">
        <v>0.15004678115473999</v>
      </c>
      <c r="P576" s="144"/>
    </row>
    <row r="577" spans="1:16" x14ac:dyDescent="0.25">
      <c r="A577" s="149" t="s">
        <v>247</v>
      </c>
      <c r="B577" s="150">
        <v>95.520936515083264</v>
      </c>
      <c r="C577" s="150">
        <v>113.1671278908875</v>
      </c>
      <c r="D577" s="150">
        <v>92.405111274150173</v>
      </c>
      <c r="E577" s="150">
        <v>89.461144539751658</v>
      </c>
      <c r="F577" s="150">
        <v>94.689697238549471</v>
      </c>
      <c r="G577" s="150">
        <v>55.770522223203997</v>
      </c>
      <c r="H577" s="150">
        <v>57.970843615757225</v>
      </c>
      <c r="I577" s="150">
        <v>48.47044836956519</v>
      </c>
      <c r="J577" s="177">
        <v>-9.5003952461920349</v>
      </c>
      <c r="K577" s="177">
        <v>-35.544491418561449</v>
      </c>
      <c r="L577" s="147"/>
      <c r="M577" s="144"/>
      <c r="N577" s="144"/>
      <c r="O577" s="150">
        <v>84.01493978812664</v>
      </c>
      <c r="P577" s="144"/>
    </row>
    <row r="578" spans="1:16" x14ac:dyDescent="0.25">
      <c r="A578" s="149" t="s">
        <v>248</v>
      </c>
      <c r="B578" s="150">
        <v>204.81065857885625</v>
      </c>
      <c r="C578" s="150">
        <v>196.03550295857994</v>
      </c>
      <c r="D578" s="150">
        <v>198.61832669322712</v>
      </c>
      <c r="E578" s="150">
        <v>183.95169775227191</v>
      </c>
      <c r="F578" s="150">
        <v>214.74809160305352</v>
      </c>
      <c r="G578" s="150">
        <v>172.65210267613321</v>
      </c>
      <c r="H578" s="150">
        <v>188.1079096045197</v>
      </c>
      <c r="I578" s="150">
        <v>145.47084664536746</v>
      </c>
      <c r="J578" s="177">
        <v>-42.637062959152246</v>
      </c>
      <c r="K578" s="177">
        <v>-49.553987584583837</v>
      </c>
      <c r="L578" s="147"/>
      <c r="M578" s="144"/>
      <c r="N578" s="144"/>
      <c r="O578" s="150">
        <v>195.0248342299513</v>
      </c>
      <c r="P578" s="144"/>
    </row>
    <row r="579" spans="1:16" x14ac:dyDescent="0.25">
      <c r="A579" s="146" t="s">
        <v>249</v>
      </c>
      <c r="B579" s="147">
        <v>5240</v>
      </c>
      <c r="C579" s="147">
        <v>4002</v>
      </c>
      <c r="D579" s="147">
        <v>4090</v>
      </c>
      <c r="E579" s="147">
        <v>4034</v>
      </c>
      <c r="F579" s="147">
        <v>3629</v>
      </c>
      <c r="G579" s="147">
        <v>3662</v>
      </c>
      <c r="H579" s="147">
        <v>3670</v>
      </c>
      <c r="I579" s="147">
        <v>3521</v>
      </c>
      <c r="J579" s="148">
        <v>-4.0599455040871937E-2</v>
      </c>
      <c r="K579" s="148">
        <v>-0.12991139195820245</v>
      </c>
      <c r="L579" s="147"/>
      <c r="M579" s="144"/>
      <c r="N579" s="144"/>
      <c r="O579" s="147">
        <v>4046.7142857142858</v>
      </c>
      <c r="P579" s="144"/>
    </row>
    <row r="580" spans="1:16" x14ac:dyDescent="0.25">
      <c r="A580" s="146" t="s">
        <v>250</v>
      </c>
      <c r="B580" s="147">
        <v>1779</v>
      </c>
      <c r="C580" s="147">
        <v>1296</v>
      </c>
      <c r="D580" s="147">
        <v>1342</v>
      </c>
      <c r="E580" s="147">
        <v>1343</v>
      </c>
      <c r="F580" s="147">
        <v>1104</v>
      </c>
      <c r="G580" s="147">
        <v>1281</v>
      </c>
      <c r="H580" s="147">
        <v>1214</v>
      </c>
      <c r="I580" s="147">
        <v>1316</v>
      </c>
      <c r="J580" s="148">
        <v>8.4019769357495888E-2</v>
      </c>
      <c r="K580" s="148">
        <v>-1.5706806282722512E-2</v>
      </c>
      <c r="L580" s="147"/>
      <c r="M580" s="144"/>
      <c r="N580" s="144"/>
      <c r="O580" s="150">
        <v>1337</v>
      </c>
      <c r="P580" s="144"/>
    </row>
    <row r="581" spans="1:16" x14ac:dyDescent="0.25">
      <c r="A581" s="149" t="s">
        <v>251</v>
      </c>
      <c r="B581" s="150">
        <v>0</v>
      </c>
      <c r="C581" s="150">
        <v>7221</v>
      </c>
      <c r="D581" s="150">
        <v>6045</v>
      </c>
      <c r="E581" s="150">
        <v>4850</v>
      </c>
      <c r="F581" s="150">
        <v>4541</v>
      </c>
      <c r="G581" s="150">
        <v>4166</v>
      </c>
      <c r="H581" s="150">
        <v>4230</v>
      </c>
      <c r="I581" s="150">
        <v>4744</v>
      </c>
      <c r="J581" s="148">
        <v>0.12151300236406619</v>
      </c>
      <c r="K581" s="157">
        <v>-8.3373587093034496E-2</v>
      </c>
      <c r="L581" s="147"/>
      <c r="M581" s="144"/>
      <c r="N581" s="144"/>
      <c r="O581" s="158">
        <v>5175.5</v>
      </c>
      <c r="P581" s="144"/>
    </row>
    <row r="582" spans="1:16" x14ac:dyDescent="0.25">
      <c r="A582" s="159" t="s">
        <v>252</v>
      </c>
      <c r="B582" s="147">
        <v>1715</v>
      </c>
      <c r="C582" s="147">
        <v>1659</v>
      </c>
      <c r="D582" s="147">
        <v>1888</v>
      </c>
      <c r="E582" s="147">
        <v>1373</v>
      </c>
      <c r="F582" s="147">
        <v>1607</v>
      </c>
      <c r="G582" s="147">
        <v>1394</v>
      </c>
      <c r="H582" s="147">
        <v>1288</v>
      </c>
      <c r="I582" s="147">
        <v>985</v>
      </c>
      <c r="J582" s="148">
        <v>-0.23524844720496896</v>
      </c>
      <c r="K582" s="148">
        <v>-0.36882094470889787</v>
      </c>
      <c r="L582" s="147"/>
      <c r="M582" s="144"/>
      <c r="N582" s="144"/>
      <c r="O582" s="150">
        <v>1560.5714285714287</v>
      </c>
      <c r="P582" s="144"/>
    </row>
    <row r="583" spans="1:16" x14ac:dyDescent="0.25">
      <c r="A583" s="159" t="s">
        <v>253</v>
      </c>
      <c r="B583" s="147">
        <v>120</v>
      </c>
      <c r="C583" s="147">
        <v>107</v>
      </c>
      <c r="D583" s="147">
        <v>175</v>
      </c>
      <c r="E583" s="147">
        <v>73</v>
      </c>
      <c r="F583" s="147">
        <v>89</v>
      </c>
      <c r="G583" s="147">
        <v>107</v>
      </c>
      <c r="H583" s="147">
        <v>60</v>
      </c>
      <c r="I583" s="147">
        <v>71</v>
      </c>
      <c r="J583" s="148">
        <v>0.18333333333333332</v>
      </c>
      <c r="K583" s="148">
        <v>-0.32010943912448703</v>
      </c>
      <c r="L583" s="147"/>
      <c r="M583" s="144"/>
      <c r="N583" s="144"/>
      <c r="O583" s="150">
        <v>104.42857142857143</v>
      </c>
      <c r="P583" s="144"/>
    </row>
    <row r="584" spans="1:16" x14ac:dyDescent="0.25">
      <c r="A584" s="159" t="s">
        <v>254</v>
      </c>
      <c r="B584" s="160">
        <v>6.5395095367847406E-2</v>
      </c>
      <c r="C584" s="160">
        <v>6.0588901472253681E-2</v>
      </c>
      <c r="D584" s="160">
        <v>8.4827920504120219E-2</v>
      </c>
      <c r="E584" s="160">
        <v>5.0484094052558784E-2</v>
      </c>
      <c r="F584" s="160">
        <v>5.2476415094339625E-2</v>
      </c>
      <c r="G584" s="160">
        <v>7.1285809460359756E-2</v>
      </c>
      <c r="H584" s="160">
        <v>4.4510385756676561E-2</v>
      </c>
      <c r="I584" s="160">
        <v>6.7234848484848481E-2</v>
      </c>
      <c r="J584" s="172">
        <v>2.2724462728171919</v>
      </c>
      <c r="K584" s="172">
        <v>0.45149857649857544</v>
      </c>
      <c r="L584" s="147"/>
      <c r="M584" s="144"/>
      <c r="N584" s="144"/>
      <c r="O584" s="191">
        <v>6.2719862719862726E-2</v>
      </c>
      <c r="P584" s="144"/>
    </row>
    <row r="585" spans="1:16" x14ac:dyDescent="0.25">
      <c r="A585" s="161" t="s">
        <v>255</v>
      </c>
      <c r="B585" s="161"/>
      <c r="C585" s="161"/>
      <c r="D585" s="161"/>
      <c r="E585" s="144"/>
      <c r="F585" s="144"/>
      <c r="G585" s="144"/>
      <c r="H585" s="144"/>
      <c r="I585" s="144"/>
      <c r="J585" s="144"/>
      <c r="K585" s="144"/>
      <c r="L585" s="144"/>
      <c r="M585" s="144"/>
      <c r="N585" s="144"/>
      <c r="O585" s="144"/>
      <c r="P585" s="144"/>
    </row>
  </sheetData>
  <dataConsolidate/>
  <pageMargins left="0.7" right="0.7" top="0.75" bottom="0.75" header="0.3" footer="0.3"/>
  <pageSetup paperSize="9" scale="50" fitToHeight="0" orientation="landscape" r:id="rId1"/>
  <extLst>
    <ext xmlns:x14="http://schemas.microsoft.com/office/spreadsheetml/2009/9/main" uri="{05C60535-1F16-4fd2-B633-F4F36F0B64E0}">
      <x14:sparklineGroups xmlns:xm="http://schemas.microsoft.com/office/excel/2006/main">
        <x14:sparklineGroup displayEmptyCellsAs="gap" high="1" low="1" xr2:uid="{D288729C-9229-4B29-9BCE-00AB2BD746DE}">
          <x14:colorSeries rgb="FF376092"/>
          <x14:colorNegative rgb="FFD00000"/>
          <x14:colorAxis rgb="FF000000"/>
          <x14:colorMarkers rgb="FFD00000"/>
          <x14:colorFirst rgb="FFD00000"/>
          <x14:colorLast rgb="FFD00000"/>
          <x14:colorHigh theme="1"/>
          <x14:colorLow rgb="FFD00000"/>
          <x14:sparklines>
            <x14:sparkline>
              <xm:f>'Hele landet'!B220:I220</xm:f>
              <xm:sqref>L220</xm:sqref>
            </x14:sparkline>
          </x14:sparklines>
        </x14:sparklineGroup>
        <x14:sparklineGroup displayEmptyCellsAs="gap" high="1" low="1" xr2:uid="{09AE4466-0470-4EBF-B831-FDED9BB8560B}">
          <x14:colorSeries rgb="FF376092"/>
          <x14:colorNegative rgb="FFD00000"/>
          <x14:colorAxis rgb="FF000000"/>
          <x14:colorMarkers rgb="FFD00000"/>
          <x14:colorFirst rgb="FFD00000"/>
          <x14:colorLast rgb="FFD00000"/>
          <x14:colorHigh theme="1"/>
          <x14:colorLow rgb="FFD00000"/>
          <x14:sparklines>
            <x14:sparkline>
              <xm:f>'Hele landet'!B194:I194</xm:f>
              <xm:sqref>L194</xm:sqref>
            </x14:sparkline>
          </x14:sparklines>
        </x14:sparklineGroup>
        <x14:sparklineGroup displayEmptyCellsAs="gap" high="1" low="1" xr2:uid="{B15C93FE-205F-4F50-88D8-1E3B899A39D3}">
          <x14:colorSeries rgb="FF376092"/>
          <x14:colorNegative rgb="FFD00000"/>
          <x14:colorAxis rgb="FF000000"/>
          <x14:colorMarkers rgb="FFD00000"/>
          <x14:colorFirst rgb="FFD00000"/>
          <x14:colorLast rgb="FFD00000"/>
          <x14:colorHigh theme="1"/>
          <x14:colorLow rgb="FFD00000"/>
          <x14:sparklines>
            <x14:sparkline>
              <xm:f>'Hele landet'!B169:I169</xm:f>
              <xm:sqref>L169</xm:sqref>
            </x14:sparkline>
            <x14:sparkline>
              <xm:f>'Hele landet'!B170:I170</xm:f>
              <xm:sqref>L170</xm:sqref>
            </x14:sparkline>
            <x14:sparkline>
              <xm:f>'Hele landet'!B171:I171</xm:f>
              <xm:sqref>L171</xm:sqref>
            </x14:sparkline>
            <x14:sparkline>
              <xm:f>'Hele landet'!B172:I172</xm:f>
              <xm:sqref>L172</xm:sqref>
            </x14:sparkline>
            <x14:sparkline>
              <xm:f>'Hele landet'!B173:I173</xm:f>
              <xm:sqref>L173</xm:sqref>
            </x14:sparkline>
            <x14:sparkline>
              <xm:f>'Hele landet'!B174:I174</xm:f>
              <xm:sqref>L174</xm:sqref>
            </x14:sparkline>
            <x14:sparkline>
              <xm:f>'Hele landet'!B175:I175</xm:f>
              <xm:sqref>L175</xm:sqref>
            </x14:sparkline>
            <x14:sparkline>
              <xm:f>'Hele landet'!B176:I176</xm:f>
              <xm:sqref>L176</xm:sqref>
            </x14:sparkline>
            <x14:sparkline>
              <xm:f>'Hele landet'!B177:I177</xm:f>
              <xm:sqref>L177</xm:sqref>
            </x14:sparkline>
            <x14:sparkline>
              <xm:f>'Hele landet'!B178:I178</xm:f>
              <xm:sqref>L178</xm:sqref>
            </x14:sparkline>
            <x14:sparkline>
              <xm:f>'Hele landet'!B179:I179</xm:f>
              <xm:sqref>L179</xm:sqref>
            </x14:sparkline>
            <x14:sparkline>
              <xm:f>'Hele landet'!B180:I180</xm:f>
              <xm:sqref>L180</xm:sqref>
            </x14:sparkline>
            <x14:sparkline>
              <xm:f>'Hele landet'!B181:I181</xm:f>
              <xm:sqref>L181</xm:sqref>
            </x14:sparkline>
            <x14:sparkline>
              <xm:f>'Hele landet'!B182:I182</xm:f>
              <xm:sqref>L182</xm:sqref>
            </x14:sparkline>
            <x14:sparkline>
              <xm:f>'Hele landet'!B183:I183</xm:f>
              <xm:sqref>L183</xm:sqref>
            </x14:sparkline>
            <x14:sparkline>
              <xm:f>'Hele landet'!C184:I184</xm:f>
              <xm:sqref>L184</xm:sqref>
            </x14:sparkline>
            <x14:sparkline>
              <xm:f>'Hele landet'!B185:I185</xm:f>
              <xm:sqref>L185</xm:sqref>
            </x14:sparkline>
            <x14:sparkline>
              <xm:f>'Hele landet'!B186:I186</xm:f>
              <xm:sqref>L186</xm:sqref>
            </x14:sparkline>
            <x14:sparkline>
              <xm:f>'Hele landet'!B187:I187</xm:f>
              <xm:sqref>L187</xm:sqref>
            </x14:sparkline>
          </x14:sparklines>
        </x14:sparklineGroup>
        <x14:sparklineGroup displayEmptyCellsAs="gap" high="1" low="1" xr2:uid="{921393E1-EBF6-4D4E-94C2-479FDC0B3526}">
          <x14:colorSeries rgb="FF376092"/>
          <x14:colorNegative rgb="FFD00000"/>
          <x14:colorAxis rgb="FF000000"/>
          <x14:colorMarkers rgb="FFD00000"/>
          <x14:colorFirst rgb="FFD00000"/>
          <x14:colorLast rgb="FFD00000"/>
          <x14:colorHigh theme="1"/>
          <x14:colorLow rgb="FFD00000"/>
          <x14:sparklines>
            <x14:sparkline>
              <xm:f>'Hele landet'!B461:I461</xm:f>
              <xm:sqref>L461</xm:sqref>
            </x14:sparkline>
          </x14:sparklines>
        </x14:sparklineGroup>
        <x14:sparklineGroup displayEmptyCellsAs="gap" high="1" low="1" xr2:uid="{44C530D5-DF50-4EA5-BE28-87ACB1051FC2}">
          <x14:colorSeries rgb="FF376092"/>
          <x14:colorNegative rgb="FFD00000"/>
          <x14:colorAxis rgb="FF000000"/>
          <x14:colorMarkers rgb="FFD00000"/>
          <x14:colorFirst rgb="FFD00000"/>
          <x14:colorLast rgb="FFD00000"/>
          <x14:colorHigh theme="1"/>
          <x14:colorLow rgb="FFD00000"/>
          <x14:sparklines>
            <x14:sparkline>
              <xm:f>'Hele landet'!B331:I331</xm:f>
              <xm:sqref>L331</xm:sqref>
            </x14:sparkline>
          </x14:sparklines>
        </x14:sparklineGroup>
        <x14:sparklineGroup displayEmptyCellsAs="gap" high="1" low="1" xr2:uid="{EBA96BCF-10EE-4EA0-BD58-4E9FEBE03278}">
          <x14:colorSeries rgb="FF376092"/>
          <x14:colorNegative rgb="FFD00000"/>
          <x14:colorAxis rgb="FF000000"/>
          <x14:colorMarkers rgb="FFD00000"/>
          <x14:colorFirst rgb="FFD00000"/>
          <x14:colorLast rgb="FFD00000"/>
          <x14:colorHigh theme="1"/>
          <x14:colorLow rgb="FFD00000"/>
          <x14:sparklines>
            <x14:sparkline>
              <xm:f>'Hele landet'!B487:I487</xm:f>
              <xm:sqref>L487</xm:sqref>
            </x14:sparkline>
          </x14:sparklines>
        </x14:sparklineGroup>
        <x14:sparklineGroup displayEmptyCellsAs="gap" high="1" low="1" xr2:uid="{08A00477-D6EA-4721-978B-004307F8BA3F}">
          <x14:colorSeries rgb="FF376092"/>
          <x14:colorNegative rgb="FFD00000"/>
          <x14:colorAxis rgb="FF000000"/>
          <x14:colorMarkers rgb="FFD00000"/>
          <x14:colorFirst rgb="FFD00000"/>
          <x14:colorLast rgb="FFD00000"/>
          <x14:colorHigh theme="1"/>
          <x14:colorLow rgb="FFD00000"/>
          <x14:sparklines>
            <x14:sparkline>
              <xm:f>'Hele landet'!B383:I383</xm:f>
              <xm:sqref>L383</xm:sqref>
            </x14:sparkline>
          </x14:sparklines>
        </x14:sparklineGroup>
        <x14:sparklineGroup displayEmptyCellsAs="gap" high="1" low="1" xr2:uid="{6E82736A-A8FD-401A-80D9-4786D17E819A}">
          <x14:colorSeries rgb="FF376092"/>
          <x14:colorNegative rgb="FFD00000"/>
          <x14:colorAxis rgb="FF000000"/>
          <x14:colorMarkers rgb="FFD00000"/>
          <x14:colorFirst rgb="FFD00000"/>
          <x14:colorLast rgb="FFD00000"/>
          <x14:colorHigh theme="1"/>
          <x14:colorLow rgb="FFD00000"/>
          <x14:sparklines>
            <x14:sparkline>
              <xm:f>'Hele landet'!B28:I28</xm:f>
              <xm:sqref>L28</xm:sqref>
            </x14:sparkline>
          </x14:sparklines>
        </x14:sparklineGroup>
        <x14:sparklineGroup displayEmptyCellsAs="gap" high="1" low="1" xr2:uid="{2D55A13A-42DF-448C-91DE-D0BE9775ED91}">
          <x14:colorSeries rgb="FF376092"/>
          <x14:colorNegative rgb="FFD00000"/>
          <x14:colorAxis rgb="FF000000"/>
          <x14:colorMarkers rgb="FFD00000"/>
          <x14:colorFirst rgb="FFD00000"/>
          <x14:colorLast rgb="FFD00000"/>
          <x14:colorHigh theme="1"/>
          <x14:colorLow rgb="FFD00000"/>
          <x14:sparklines>
            <x14:sparkline>
              <xm:f>'Hele landet'!B46:I46</xm:f>
              <xm:sqref>L46</xm:sqref>
            </x14:sparkline>
            <x14:sparkline>
              <xm:f>'Hele landet'!B47:I47</xm:f>
              <xm:sqref>L47</xm:sqref>
            </x14:sparkline>
            <x14:sparkline>
              <xm:f>'Hele landet'!B48:I48</xm:f>
              <xm:sqref>L48</xm:sqref>
            </x14:sparkline>
            <x14:sparkline>
              <xm:f>'Hele landet'!B49:I49</xm:f>
              <xm:sqref>L49</xm:sqref>
            </x14:sparkline>
            <x14:sparkline>
              <xm:f>'Hele landet'!B50:I50</xm:f>
              <xm:sqref>L50</xm:sqref>
            </x14:sparkline>
            <x14:sparkline>
              <xm:f>'Hele landet'!B51:I51</xm:f>
              <xm:sqref>L51</xm:sqref>
            </x14:sparkline>
            <x14:sparkline>
              <xm:f>'Hele landet'!B52:I52</xm:f>
              <xm:sqref>L52</xm:sqref>
            </x14:sparkline>
            <x14:sparkline>
              <xm:f>'Hele landet'!B53:I53</xm:f>
              <xm:sqref>L53</xm:sqref>
            </x14:sparkline>
            <x14:sparkline>
              <xm:f>'Hele landet'!B54:I54</xm:f>
              <xm:sqref>L54</xm:sqref>
            </x14:sparkline>
            <x14:sparkline>
              <xm:f>'Hele landet'!B55:I55</xm:f>
              <xm:sqref>L55</xm:sqref>
            </x14:sparkline>
          </x14:sparklines>
        </x14:sparklineGroup>
        <x14:sparklineGroup displayEmptyCellsAs="gap" high="1" low="1" xr2:uid="{21E04B21-7D13-45A4-BD19-9324004B754C}">
          <x14:colorSeries rgb="FF376092"/>
          <x14:colorNegative rgb="FFD00000"/>
          <x14:colorAxis rgb="FF000000"/>
          <x14:colorMarkers rgb="FFD00000"/>
          <x14:colorFirst rgb="FFD00000"/>
          <x14:colorLast rgb="FFD00000"/>
          <x14:colorHigh theme="1"/>
          <x14:colorLow rgb="FFD00000"/>
          <x14:sparklines>
            <x14:sparkline>
              <xm:f>'Hele landet'!B63:I63</xm:f>
              <xm:sqref>L63</xm:sqref>
            </x14:sparkline>
            <x14:sparkline>
              <xm:f>'Hele landet'!B64:I64</xm:f>
              <xm:sqref>L64</xm:sqref>
            </x14:sparkline>
            <x14:sparkline>
              <xm:f>'Hele landet'!B65:I65</xm:f>
              <xm:sqref>L65</xm:sqref>
            </x14:sparkline>
            <x14:sparkline>
              <xm:f>'Hele landet'!B66:I66</xm:f>
              <xm:sqref>L66</xm:sqref>
            </x14:sparkline>
            <x14:sparkline>
              <xm:f>'Hele landet'!B67:I67</xm:f>
              <xm:sqref>L67</xm:sqref>
            </x14:sparkline>
            <x14:sparkline>
              <xm:f>'Hele landet'!B68:I68</xm:f>
              <xm:sqref>L68</xm:sqref>
            </x14:sparkline>
            <x14:sparkline>
              <xm:f>'Hele landet'!B69:I69</xm:f>
              <xm:sqref>L69</xm:sqref>
            </x14:sparkline>
            <x14:sparkline>
              <xm:f>'Hele landet'!B70:I70</xm:f>
              <xm:sqref>L70</xm:sqref>
            </x14:sparkline>
            <x14:sparkline>
              <xm:f>'Hele landet'!B71:I71</xm:f>
              <xm:sqref>L71</xm:sqref>
            </x14:sparkline>
            <x14:sparkline>
              <xm:f>'Hele landet'!B72:I72</xm:f>
              <xm:sqref>L72</xm:sqref>
            </x14:sparkline>
          </x14:sparklines>
        </x14:sparklineGroup>
        <x14:sparklineGroup displayEmptyCellsAs="gap" high="1" low="1" xr2:uid="{D96A20A5-494E-458F-ABFC-FAFFDDAD6A62}">
          <x14:colorSeries rgb="FF376092"/>
          <x14:colorNegative rgb="FFD00000"/>
          <x14:colorAxis rgb="FF000000"/>
          <x14:colorMarkers rgb="FFD00000"/>
          <x14:colorFirst rgb="FFD00000"/>
          <x14:colorLast rgb="FFD00000"/>
          <x14:colorHigh theme="1"/>
          <x14:colorLow rgb="FFD00000"/>
          <x14:sparklines>
            <x14:sparkline>
              <xm:f>'Hele landet'!B3:I3</xm:f>
              <xm:sqref>L3</xm:sqref>
            </x14:sparkline>
            <x14:sparkline>
              <xm:f>'Hele landet'!B4:I4</xm:f>
              <xm:sqref>L4</xm:sqref>
            </x14:sparkline>
            <x14:sparkline>
              <xm:f>'Hele landet'!B5:I5</xm:f>
              <xm:sqref>L5</xm:sqref>
            </x14:sparkline>
            <x14:sparkline>
              <xm:f>'Hele landet'!B6:I6</xm:f>
              <xm:sqref>L6</xm:sqref>
            </x14:sparkline>
            <x14:sparkline>
              <xm:f>'Hele landet'!B7:I7</xm:f>
              <xm:sqref>L7</xm:sqref>
            </x14:sparkline>
            <x14:sparkline>
              <xm:f>'Hele landet'!B8:I8</xm:f>
              <xm:sqref>L8</xm:sqref>
            </x14:sparkline>
            <x14:sparkline>
              <xm:f>'Hele landet'!B9:I9</xm:f>
              <xm:sqref>L9</xm:sqref>
            </x14:sparkline>
            <x14:sparkline>
              <xm:f>'Hele landet'!B10:I10</xm:f>
              <xm:sqref>L10</xm:sqref>
            </x14:sparkline>
            <x14:sparkline>
              <xm:f>'Hele landet'!B11:I11</xm:f>
              <xm:sqref>L11</xm:sqref>
            </x14:sparkline>
            <x14:sparkline>
              <xm:f>'Hele landet'!B12:I12</xm:f>
              <xm:sqref>L12</xm:sqref>
            </x14:sparkline>
            <x14:sparkline>
              <xm:f>'Hele landet'!B13:I13</xm:f>
              <xm:sqref>L13</xm:sqref>
            </x14:sparkline>
            <x14:sparkline>
              <xm:f>'Hele landet'!B14:I14</xm:f>
              <xm:sqref>L14</xm:sqref>
            </x14:sparkline>
            <x14:sparkline>
              <xm:f>'Hele landet'!B15:I15</xm:f>
              <xm:sqref>L15</xm:sqref>
            </x14:sparkline>
            <x14:sparkline>
              <xm:f>'Hele landet'!B16:I16</xm:f>
              <xm:sqref>L16</xm:sqref>
            </x14:sparkline>
            <x14:sparkline>
              <xm:f>'Hele landet'!B17:I17</xm:f>
              <xm:sqref>L17</xm:sqref>
            </x14:sparkline>
            <x14:sparkline>
              <xm:f>'Hele landet'!B18:I18</xm:f>
              <xm:sqref>L18</xm:sqref>
            </x14:sparkline>
            <x14:sparkline>
              <xm:f>'Hele landet'!B19:I19</xm:f>
              <xm:sqref>L19</xm:sqref>
            </x14:sparkline>
            <x14:sparkline>
              <xm:f>'Hele landet'!B20:I20</xm:f>
              <xm:sqref>L20</xm:sqref>
            </x14:sparkline>
            <x14:sparkline>
              <xm:f>'Hele landet'!B21:I21</xm:f>
              <xm:sqref>L21</xm:sqref>
            </x14:sparkline>
          </x14:sparklines>
        </x14:sparklineGroup>
        <x14:sparklineGroup displayEmptyCellsAs="gap" high="1" low="1" xr2:uid="{EA6B464B-57C5-4AAB-8B55-C3D841A803CF}">
          <x14:colorSeries rgb="FF376092"/>
          <x14:colorNegative rgb="FFD00000"/>
          <x14:colorAxis rgb="FF000000"/>
          <x14:colorMarkers rgb="FFD00000"/>
          <x14:colorFirst rgb="FFD00000"/>
          <x14:colorLast rgb="FFD00000"/>
          <x14:colorHigh theme="1"/>
          <x14:colorLow rgb="FFD00000"/>
          <x14:sparklines>
            <x14:sparkline>
              <xm:f>'Hele landet'!B80:I80</xm:f>
              <xm:sqref>L80</xm:sqref>
            </x14:sparkline>
            <x14:sparkline>
              <xm:f>'Hele landet'!B81:I81</xm:f>
              <xm:sqref>L81</xm:sqref>
            </x14:sparkline>
            <x14:sparkline>
              <xm:f>'Hele landet'!B82:I82</xm:f>
              <xm:sqref>L82</xm:sqref>
            </x14:sparkline>
            <x14:sparkline>
              <xm:f>'Hele landet'!B83:I83</xm:f>
              <xm:sqref>L83</xm:sqref>
            </x14:sparkline>
            <x14:sparkline>
              <xm:f>'Hele landet'!B84:I84</xm:f>
              <xm:sqref>L84</xm:sqref>
            </x14:sparkline>
            <x14:sparkline>
              <xm:f>'Hele landet'!B85:I85</xm:f>
              <xm:sqref>L85</xm:sqref>
            </x14:sparkline>
            <x14:sparkline>
              <xm:f>'Hele landet'!B86:I86</xm:f>
              <xm:sqref>L86</xm:sqref>
            </x14:sparkline>
            <x14:sparkline>
              <xm:f>'Hele landet'!B87:I87</xm:f>
              <xm:sqref>L87</xm:sqref>
            </x14:sparkline>
            <x14:sparkline>
              <xm:f>'Hele landet'!B88:I88</xm:f>
              <xm:sqref>L88</xm:sqref>
            </x14:sparkline>
            <x14:sparkline>
              <xm:f>'Hele landet'!B89:I89</xm:f>
              <xm:sqref>L89</xm:sqref>
            </x14:sparkline>
          </x14:sparklines>
        </x14:sparklineGroup>
        <x14:sparklineGroup displayEmptyCellsAs="gap" high="1" low="1" xr2:uid="{78FB04AF-DADE-4106-A24E-1A0E9E9204DF}">
          <x14:colorSeries rgb="FF376092"/>
          <x14:colorNegative rgb="FFD00000"/>
          <x14:colorAxis rgb="FF000000"/>
          <x14:colorMarkers rgb="FFD00000"/>
          <x14:colorFirst rgb="FFD00000"/>
          <x14:colorLast rgb="FFD00000"/>
          <x14:colorHigh theme="1"/>
          <x14:colorLow rgb="FFD00000"/>
          <x14:sparklines>
            <x14:sparkline>
              <xm:f>'Hele landet'!B97:I97</xm:f>
              <xm:sqref>L97</xm:sqref>
            </x14:sparkline>
            <x14:sparkline>
              <xm:f>'Hele landet'!B98:I98</xm:f>
              <xm:sqref>L98</xm:sqref>
            </x14:sparkline>
            <x14:sparkline>
              <xm:f>'Hele landet'!B99:I99</xm:f>
              <xm:sqref>L99</xm:sqref>
            </x14:sparkline>
            <x14:sparkline>
              <xm:f>'Hele landet'!B100:I100</xm:f>
              <xm:sqref>L100</xm:sqref>
            </x14:sparkline>
            <x14:sparkline>
              <xm:f>'Hele landet'!B101:I101</xm:f>
              <xm:sqref>L101</xm:sqref>
            </x14:sparkline>
            <x14:sparkline>
              <xm:f>'Hele landet'!B102:I102</xm:f>
              <xm:sqref>L102</xm:sqref>
            </x14:sparkline>
            <x14:sparkline>
              <xm:f>'Hele landet'!B103:I103</xm:f>
              <xm:sqref>L103</xm:sqref>
            </x14:sparkline>
            <x14:sparkline>
              <xm:f>'Hele landet'!B104:I104</xm:f>
              <xm:sqref>L104</xm:sqref>
            </x14:sparkline>
            <x14:sparkline>
              <xm:f>'Hele landet'!B105:I105</xm:f>
              <xm:sqref>L105</xm:sqref>
            </x14:sparkline>
            <x14:sparkline>
              <xm:f>'Hele landet'!B106:I106</xm:f>
              <xm:sqref>L106</xm:sqref>
            </x14:sparkline>
          </x14:sparklines>
        </x14:sparklineGroup>
        <x14:sparklineGroup displayEmptyCellsAs="gap" high="1" low="1" xr2:uid="{489BA434-3652-42A7-A1F6-74C89722A335}">
          <x14:colorSeries rgb="FF376092"/>
          <x14:colorNegative rgb="FFD00000"/>
          <x14:colorAxis rgb="FF000000"/>
          <x14:colorMarkers rgb="FFD00000"/>
          <x14:colorFirst rgb="FFD00000"/>
          <x14:colorLast rgb="FFD00000"/>
          <x14:colorHigh theme="1"/>
          <x14:colorLow rgb="FFD00000"/>
          <x14:sparklines>
            <x14:sparkline>
              <xm:f>'Hele landet'!B114:I114</xm:f>
              <xm:sqref>L114</xm:sqref>
            </x14:sparkline>
            <x14:sparkline>
              <xm:f>'Hele landet'!B115:I115</xm:f>
              <xm:sqref>L115</xm:sqref>
            </x14:sparkline>
            <x14:sparkline>
              <xm:f>'Hele landet'!B116:I116</xm:f>
              <xm:sqref>L116</xm:sqref>
            </x14:sparkline>
            <x14:sparkline>
              <xm:f>'Hele landet'!B117:I117</xm:f>
              <xm:sqref>L117</xm:sqref>
            </x14:sparkline>
            <x14:sparkline>
              <xm:f>'Hele landet'!B118:I118</xm:f>
              <xm:sqref>L118</xm:sqref>
            </x14:sparkline>
            <x14:sparkline>
              <xm:f>'Hele landet'!B119:I119</xm:f>
              <xm:sqref>L119</xm:sqref>
            </x14:sparkline>
            <x14:sparkline>
              <xm:f>'Hele landet'!B120:I120</xm:f>
              <xm:sqref>L120</xm:sqref>
            </x14:sparkline>
            <x14:sparkline>
              <xm:f>'Hele landet'!B121:I121</xm:f>
              <xm:sqref>L121</xm:sqref>
            </x14:sparkline>
            <x14:sparkline>
              <xm:f>'Hele landet'!B122:I122</xm:f>
              <xm:sqref>L122</xm:sqref>
            </x14:sparkline>
            <x14:sparkline>
              <xm:f>'Hele landet'!B123:I123</xm:f>
              <xm:sqref>L123</xm:sqref>
            </x14:sparkline>
          </x14:sparklines>
        </x14:sparklineGroup>
        <x14:sparklineGroup displayEmptyCellsAs="gap" high="1" low="1" xr2:uid="{D6775D4C-6079-4FD3-AA27-4A305CCCFC5D}">
          <x14:colorSeries rgb="FF376092"/>
          <x14:colorNegative rgb="FFD00000"/>
          <x14:colorAxis rgb="FF000000"/>
          <x14:colorMarkers rgb="FFD00000"/>
          <x14:colorFirst rgb="FFD00000"/>
          <x14:colorLast rgb="FFD00000"/>
          <x14:colorHigh theme="1"/>
          <x14:colorLow rgb="FFD00000"/>
          <x14:sparklines>
            <x14:sparkline>
              <xm:f>'Hele landet'!B131:I131</xm:f>
              <xm:sqref>L131</xm:sqref>
            </x14:sparkline>
            <x14:sparkline>
              <xm:f>'Hele landet'!B132:I132</xm:f>
              <xm:sqref>L132</xm:sqref>
            </x14:sparkline>
            <x14:sparkline>
              <xm:f>'Hele landet'!B133:I133</xm:f>
              <xm:sqref>L133</xm:sqref>
            </x14:sparkline>
            <x14:sparkline>
              <xm:f>'Hele landet'!B134:I134</xm:f>
              <xm:sqref>L134</xm:sqref>
            </x14:sparkline>
            <x14:sparkline>
              <xm:f>'Hele landet'!B135:I135</xm:f>
              <xm:sqref>L135</xm:sqref>
            </x14:sparkline>
            <x14:sparkline>
              <xm:f>'Hele landet'!B136:I136</xm:f>
              <xm:sqref>L136</xm:sqref>
            </x14:sparkline>
            <x14:sparkline>
              <xm:f>'Hele landet'!B137:I137</xm:f>
              <xm:sqref>L137</xm:sqref>
            </x14:sparkline>
            <x14:sparkline>
              <xm:f>'Hele landet'!B138:I138</xm:f>
              <xm:sqref>L138</xm:sqref>
            </x14:sparkline>
            <x14:sparkline>
              <xm:f>'Hele landet'!B139:I139</xm:f>
              <xm:sqref>L139</xm:sqref>
            </x14:sparkline>
            <x14:sparkline>
              <xm:f>'Hele landet'!B140:I140</xm:f>
              <xm:sqref>L140</xm:sqref>
            </x14:sparkline>
          </x14:sparklines>
        </x14:sparklineGroup>
        <x14:sparklineGroup displayEmptyCellsAs="gap" high="1" low="1" xr2:uid="{ECAC3E1E-17F2-40B6-B3BF-6E9003AC8E7A}">
          <x14:colorSeries rgb="FF376092"/>
          <x14:colorNegative rgb="FFD00000"/>
          <x14:colorAxis rgb="FF000000"/>
          <x14:colorMarkers rgb="FFD00000"/>
          <x14:colorFirst rgb="FFD00000"/>
          <x14:colorLast rgb="FFD00000"/>
          <x14:colorHigh theme="1"/>
          <x14:colorLow rgb="FFD00000"/>
          <x14:sparklines>
            <x14:sparkline>
              <xm:f>'Hele landet'!C148:I148</xm:f>
              <xm:sqref>L148</xm:sqref>
            </x14:sparkline>
            <x14:sparkline>
              <xm:f>'Hele landet'!C149:I149</xm:f>
              <xm:sqref>L149</xm:sqref>
            </x14:sparkline>
            <x14:sparkline>
              <xm:f>'Hele landet'!C150:I150</xm:f>
              <xm:sqref>L150</xm:sqref>
            </x14:sparkline>
            <x14:sparkline>
              <xm:f>'Hele landet'!C151:I151</xm:f>
              <xm:sqref>L151</xm:sqref>
            </x14:sparkline>
            <x14:sparkline>
              <xm:f>'Hele landet'!C152:I152</xm:f>
              <xm:sqref>L152</xm:sqref>
            </x14:sparkline>
            <x14:sparkline>
              <xm:f>'Hele landet'!C153:I153</xm:f>
              <xm:sqref>L153</xm:sqref>
            </x14:sparkline>
            <x14:sparkline>
              <xm:f>'Hele landet'!C154:I154</xm:f>
              <xm:sqref>L154</xm:sqref>
            </x14:sparkline>
            <x14:sparkline>
              <xm:f>'Hele landet'!C155:I155</xm:f>
              <xm:sqref>L155</xm:sqref>
            </x14:sparkline>
            <x14:sparkline>
              <xm:f>'Hele landet'!C156:I156</xm:f>
              <xm:sqref>L156</xm:sqref>
            </x14:sparkline>
            <x14:sparkline>
              <xm:f>'Hele landet'!C157:I157</xm:f>
              <xm:sqref>L157</xm:sqref>
            </x14:sparkline>
          </x14:sparklines>
        </x14:sparklineGroup>
        <x14:sparklineGroup displayEmptyCellsAs="gap" high="1" low="1" xr2:uid="{C1694952-060A-42B5-84EF-775DAE9616A4}">
          <x14:colorSeries rgb="FF376092"/>
          <x14:colorNegative rgb="FFD00000"/>
          <x14:colorAxis rgb="FF000000"/>
          <x14:colorMarkers rgb="FFD00000"/>
          <x14:colorFirst rgb="FFD00000"/>
          <x14:colorLast rgb="FFD00000"/>
          <x14:colorHigh theme="1"/>
          <x14:colorLow rgb="FFD00000"/>
          <x14:sparklines>
            <x14:sparkline>
              <xm:f>'Hele landet'!B409:I409</xm:f>
              <xm:sqref>L409</xm:sqref>
            </x14:sparkline>
          </x14:sparklines>
        </x14:sparklineGroup>
        <x14:sparklineGroup displayEmptyCellsAs="gap" high="1" low="1" xr2:uid="{87E2801A-BFC9-46F9-B14D-C5A0DCE64F7E}">
          <x14:colorSeries rgb="FF376092"/>
          <x14:colorNegative rgb="FFD00000"/>
          <x14:colorAxis rgb="FF000000"/>
          <x14:colorMarkers rgb="FFD00000"/>
          <x14:colorFirst rgb="FFD00000"/>
          <x14:colorLast rgb="FFD00000"/>
          <x14:colorHigh theme="1"/>
          <x14:colorLow rgb="FFD00000"/>
          <x14:sparklines>
            <x14:sparkline>
              <xm:f>'Hele landet'!B357:I357</xm:f>
              <xm:sqref>L357</xm:sqref>
            </x14:sparkline>
          </x14:sparklines>
        </x14:sparklineGroup>
        <x14:sparklineGroup displayEmptyCellsAs="gap" high="1" low="1" xr2:uid="{29CF9C51-31F4-407F-8FCC-CC2A15BE6B71}">
          <x14:colorSeries rgb="FF376092"/>
          <x14:colorNegative rgb="FFD00000"/>
          <x14:colorAxis rgb="FF000000"/>
          <x14:colorMarkers rgb="FFD00000"/>
          <x14:colorFirst rgb="FFD00000"/>
          <x14:colorLast rgb="FFD00000"/>
          <x14:colorHigh theme="1"/>
          <x14:colorLow rgb="FFD00000"/>
          <x14:sparklines>
            <x14:sparkline>
              <xm:f>'Hele landet'!B513:I513</xm:f>
              <xm:sqref>L513</xm:sqref>
            </x14:sparkline>
          </x14:sparklines>
        </x14:sparklineGroup>
        <x14:sparklineGroup displayEmptyCellsAs="gap" high="1" low="1" xr2:uid="{CAA81FF4-86EE-4C71-A0DD-44D075EE707F}">
          <x14:colorSeries rgb="FF376092"/>
          <x14:colorNegative rgb="FFD00000"/>
          <x14:colorAxis rgb="FF000000"/>
          <x14:colorMarkers rgb="FFD00000"/>
          <x14:colorFirst rgb="FFD00000"/>
          <x14:colorLast rgb="FFD00000"/>
          <x14:colorHigh theme="1"/>
          <x14:colorLow rgb="FFD00000"/>
          <x14:sparklines>
            <x14:sparkline>
              <xm:f>'Hele landet'!B435:I435</xm:f>
              <xm:sqref>L435</xm:sqref>
            </x14:sparkline>
          </x14:sparklines>
        </x14:sparklineGroup>
        <x14:sparklineGroup displayEmptyCellsAs="gap" high="1" low="1" xr2:uid="{E89AC08F-7D64-4626-9044-DD3A7F442203}">
          <x14:colorSeries rgb="FF376092"/>
          <x14:colorNegative rgb="FFD00000"/>
          <x14:colorAxis rgb="FF000000"/>
          <x14:colorMarkers rgb="FFD00000"/>
          <x14:colorFirst rgb="FFD00000"/>
          <x14:colorLast rgb="FFD00000"/>
          <x14:colorHigh theme="1"/>
          <x14:colorLow rgb="FFD00000"/>
          <x14:sparklines>
            <x14:sparkline>
              <xm:f>'Hele landet'!B272:I272</xm:f>
              <xm:sqref>L272</xm:sqref>
            </x14:sparkline>
          </x14:sparklines>
        </x14:sparklineGroup>
        <x14:sparklineGroup displayEmptyCellsAs="gap" high="1" low="1" xr2:uid="{B9657D59-AF2C-4F6C-BD6B-227211CB7793}">
          <x14:colorSeries rgb="FF376092"/>
          <x14:colorNegative rgb="FFD00000"/>
          <x14:colorAxis rgb="FF000000"/>
          <x14:colorMarkers rgb="FFD00000"/>
          <x14:colorFirst rgb="FFD00000"/>
          <x14:colorLast rgb="FFD00000"/>
          <x14:colorHigh theme="1"/>
          <x14:colorLow rgb="FFD00000"/>
          <x14:sparklines>
            <x14:sparkline>
              <xm:f>'Hele landet'!B246:I246</xm:f>
              <xm:sqref>L246</xm:sqref>
            </x14:sparkline>
          </x14:sparklines>
        </x14:sparklineGroup>
        <x14:sparklineGroup displayEmptyCellsAs="gap" high="1" low="1" xr2:uid="{8E8F6C22-D049-4DFD-8674-620868B4D46F}">
          <x14:colorSeries rgb="FF376092"/>
          <x14:colorNegative rgb="FFD00000"/>
          <x14:colorAxis rgb="FF000000"/>
          <x14:colorMarkers rgb="FFD00000"/>
          <x14:colorFirst rgb="FFD00000"/>
          <x14:colorLast rgb="FFD00000"/>
          <x14:colorHigh theme="1"/>
          <x14:colorLow rgb="FFD00000"/>
          <x14:sparklines>
            <x14:sparkline>
              <xm:f>'Hele landet'!B539:I539</xm:f>
              <xm:sqref>L539</xm:sqref>
            </x14:sparkline>
          </x14:sparklines>
        </x14:sparklineGroup>
        <x14:sparklineGroup displayEmptyCellsAs="gap" high="1" low="1" xr2:uid="{27B9F415-9DFA-45A3-9F64-39253F20AD86}">
          <x14:colorSeries rgb="FF376092"/>
          <x14:colorNegative rgb="FFD00000"/>
          <x14:colorAxis rgb="FF000000"/>
          <x14:colorMarkers rgb="FFD00000"/>
          <x14:colorFirst rgb="FFD00000"/>
          <x14:colorLast rgb="FFD00000"/>
          <x14:colorHigh theme="1"/>
          <x14:colorLow rgb="FFD00000"/>
          <x14:sparklines>
            <x14:sparkline>
              <xm:f>'Hele landet'!B565:I565</xm:f>
              <xm:sqref>L565</xm:sqref>
            </x14:sparkline>
          </x14:sparklines>
        </x14:sparklineGroup>
        <x14:sparklineGroup displayEmptyCellsAs="gap" high="1" low="1" xr2:uid="{5C8C6AB7-E984-4286-B544-BAAA3159E074}">
          <x14:colorSeries rgb="FF376092"/>
          <x14:colorNegative rgb="FFD00000"/>
          <x14:colorAxis rgb="FF000000"/>
          <x14:colorMarkers rgb="FFD00000"/>
          <x14:colorFirst rgb="FFD00000"/>
          <x14:colorLast rgb="FFD00000"/>
          <x14:colorHigh theme="1"/>
          <x14:colorLow rgb="FFD00000"/>
          <x14:sparklines>
            <x14:sparkline>
              <xm:f>'Hele landet'!B298:I298</xm:f>
              <xm:sqref>L298</xm:sqref>
            </x14:sparkline>
          </x14:sparklines>
        </x14:sparklineGroup>
        <x14:sparklineGroup displayEmptyCellsAs="gap" high="1" low="1" xr2:uid="{64ADC52F-39CE-4559-AEC8-D8561B931E40}">
          <x14:colorSeries rgb="FF376092"/>
          <x14:colorNegative rgb="FFD00000"/>
          <x14:colorAxis rgb="FF000000"/>
          <x14:colorMarkers rgb="FFD00000"/>
          <x14:colorFirst rgb="FFD00000"/>
          <x14:colorLast rgb="FFD00000"/>
          <x14:colorHigh theme="1"/>
          <x14:colorLow rgb="FFD00000"/>
          <x14:sparklines>
            <x14:sparkline>
              <xm:f>'Hele landet'!B2:I2</xm:f>
              <xm:sqref>L2</xm:sqref>
            </x14:sparkline>
          </x14:sparklines>
        </x14:sparklineGroup>
        <x14:sparklineGroup displayEmptyCellsAs="gap" high="1" low="1" xr2:uid="{862765D3-5C0C-4CE3-90D0-F80AFBABC48E}">
          <x14:colorSeries rgb="FF376092"/>
          <x14:colorNegative rgb="FFD00000"/>
          <x14:colorAxis rgb="FF000000"/>
          <x14:colorMarkers rgb="FFD00000"/>
          <x14:colorFirst rgb="FFD00000"/>
          <x14:colorLast rgb="FFD00000"/>
          <x14:colorHigh theme="1"/>
          <x14:colorLow rgb="FFD00000"/>
          <x14:sparklines>
            <x14:sparkline>
              <xm:f>'Hele landet'!B29:I29</xm:f>
              <xm:sqref>L29</xm:sqref>
            </x14:sparkline>
            <x14:sparkline>
              <xm:f>'Hele landet'!B30:I30</xm:f>
              <xm:sqref>L30</xm:sqref>
            </x14:sparkline>
            <x14:sparkline>
              <xm:f>'Hele landet'!B31:I31</xm:f>
              <xm:sqref>L31</xm:sqref>
            </x14:sparkline>
            <x14:sparkline>
              <xm:f>'Hele landet'!B32:I32</xm:f>
              <xm:sqref>L32</xm:sqref>
            </x14:sparkline>
            <x14:sparkline>
              <xm:f>'Hele landet'!B33:I33</xm:f>
              <xm:sqref>L33</xm:sqref>
            </x14:sparkline>
            <x14:sparkline>
              <xm:f>'Hele landet'!B34:I34</xm:f>
              <xm:sqref>L34</xm:sqref>
            </x14:sparkline>
            <x14:sparkline>
              <xm:f>'Hele landet'!B35:I35</xm:f>
              <xm:sqref>L35</xm:sqref>
            </x14:sparkline>
            <x14:sparkline>
              <xm:f>'Hele landet'!B36:I36</xm:f>
              <xm:sqref>L36</xm:sqref>
            </x14:sparkline>
            <x14:sparkline>
              <xm:f>'Hele landet'!B37:I37</xm:f>
              <xm:sqref>L37</xm:sqref>
            </x14:sparkline>
            <x14:sparkline>
              <xm:f>'Hele landet'!B38:I38</xm:f>
              <xm:sqref>L38</xm:sqref>
            </x14:sparkline>
          </x14:sparklines>
        </x14:sparklineGroup>
        <x14:sparklineGroup displayEmptyCellsAs="gap" high="1" low="1" xr2:uid="{BF91FA6D-FB45-464B-A93A-E97922E35B12}">
          <x14:colorSeries rgb="FF376092"/>
          <x14:colorNegative rgb="FFD00000"/>
          <x14:colorAxis rgb="FF000000"/>
          <x14:colorMarkers rgb="FFD00000"/>
          <x14:colorFirst rgb="FFD00000"/>
          <x14:colorLast rgb="FFD00000"/>
          <x14:colorHigh theme="1"/>
          <x14:colorLow rgb="FFD00000"/>
          <x14:sparklines>
            <x14:sparkline>
              <xm:f>'Hele landet'!B45:I45</xm:f>
              <xm:sqref>L45</xm:sqref>
            </x14:sparkline>
          </x14:sparklines>
        </x14:sparklineGroup>
        <x14:sparklineGroup displayEmptyCellsAs="gap" high="1" low="1" xr2:uid="{2E2E2778-AF34-4911-9352-0216881B7EAE}">
          <x14:colorSeries rgb="FF376092"/>
          <x14:colorNegative rgb="FFD00000"/>
          <x14:colorAxis rgb="FF000000"/>
          <x14:colorMarkers rgb="FFD00000"/>
          <x14:colorFirst rgb="FFD00000"/>
          <x14:colorLast rgb="FFD00000"/>
          <x14:colorHigh theme="1"/>
          <x14:colorLow rgb="FFD00000"/>
          <x14:sparklines>
            <x14:sparkline>
              <xm:f>'Hele landet'!B62:I62</xm:f>
              <xm:sqref>L62</xm:sqref>
            </x14:sparkline>
          </x14:sparklines>
        </x14:sparklineGroup>
        <x14:sparklineGroup displayEmptyCellsAs="gap" high="1" low="1" xr2:uid="{07A0272F-EC94-45E7-93FE-FEAECB07380F}">
          <x14:colorSeries rgb="FF376092"/>
          <x14:colorNegative rgb="FFD00000"/>
          <x14:colorAxis rgb="FF000000"/>
          <x14:colorMarkers rgb="FFD00000"/>
          <x14:colorFirst rgb="FFD00000"/>
          <x14:colorLast rgb="FFD00000"/>
          <x14:colorHigh theme="1"/>
          <x14:colorLow rgb="FFD00000"/>
          <x14:sparklines>
            <x14:sparkline>
              <xm:f>'Hele landet'!B79:I79</xm:f>
              <xm:sqref>L79</xm:sqref>
            </x14:sparkline>
          </x14:sparklines>
        </x14:sparklineGroup>
        <x14:sparklineGroup displayEmptyCellsAs="gap" high="1" low="1" xr2:uid="{F113C1C3-DB94-4943-90E7-C6C812B8A4CD}">
          <x14:colorSeries rgb="FF376092"/>
          <x14:colorNegative rgb="FFD00000"/>
          <x14:colorAxis rgb="FF000000"/>
          <x14:colorMarkers rgb="FFD00000"/>
          <x14:colorFirst rgb="FFD00000"/>
          <x14:colorLast rgb="FFD00000"/>
          <x14:colorHigh theme="1"/>
          <x14:colorLow rgb="FFD00000"/>
          <x14:sparklines>
            <x14:sparkline>
              <xm:f>'Hele landet'!B96:I96</xm:f>
              <xm:sqref>L96</xm:sqref>
            </x14:sparkline>
          </x14:sparklines>
        </x14:sparklineGroup>
        <x14:sparklineGroup displayEmptyCellsAs="gap" high="1" low="1" xr2:uid="{F34423C6-B438-49C1-8DFD-26C2E38B1D6A}">
          <x14:colorSeries rgb="FF376092"/>
          <x14:colorNegative rgb="FFD00000"/>
          <x14:colorAxis rgb="FF000000"/>
          <x14:colorMarkers rgb="FFD00000"/>
          <x14:colorFirst rgb="FFD00000"/>
          <x14:colorLast rgb="FFD00000"/>
          <x14:colorHigh theme="1"/>
          <x14:colorLow rgb="FFD00000"/>
          <x14:sparklines>
            <x14:sparkline>
              <xm:f>'Hele landet'!B113:I113</xm:f>
              <xm:sqref>L113</xm:sqref>
            </x14:sparkline>
          </x14:sparklines>
        </x14:sparklineGroup>
        <x14:sparklineGroup displayEmptyCellsAs="gap" high="1" low="1" xr2:uid="{89CC5F44-72F6-47B7-97EB-D08EE5D0DBC5}">
          <x14:colorSeries rgb="FF376092"/>
          <x14:colorNegative rgb="FFD00000"/>
          <x14:colorAxis rgb="FF000000"/>
          <x14:colorMarkers rgb="FFD00000"/>
          <x14:colorFirst rgb="FFD00000"/>
          <x14:colorLast rgb="FFD00000"/>
          <x14:colorHigh theme="1"/>
          <x14:colorLow rgb="FFD00000"/>
          <x14:sparklines>
            <x14:sparkline>
              <xm:f>'Hele landet'!B130:I130</xm:f>
              <xm:sqref>L130</xm:sqref>
            </x14:sparkline>
          </x14:sparklines>
        </x14:sparklineGroup>
        <x14:sparklineGroup displayEmptyCellsAs="gap" high="1" low="1" xr2:uid="{A8608C79-F45D-4B6D-A528-87C02BB07A90}">
          <x14:colorSeries rgb="FF376092"/>
          <x14:colorNegative rgb="FFD00000"/>
          <x14:colorAxis rgb="FF000000"/>
          <x14:colorMarkers rgb="FFD00000"/>
          <x14:colorFirst rgb="FFD00000"/>
          <x14:colorLast rgb="FFD00000"/>
          <x14:colorHigh theme="1"/>
          <x14:colorLow rgb="FFD00000"/>
          <x14:sparklines>
            <x14:sparkline>
              <xm:f>'Hele landet'!C147:I147</xm:f>
              <xm:sqref>L147</xm:sqref>
            </x14:sparkline>
          </x14:sparklines>
        </x14:sparklineGroup>
        <x14:sparklineGroup displayEmptyCellsAs="gap" high="1" low="1" xr2:uid="{DD1EF074-A0D9-4177-BED4-05DFC09C839B}">
          <x14:colorSeries rgb="FF376092"/>
          <x14:colorNegative rgb="FFD00000"/>
          <x14:colorAxis rgb="FF000000"/>
          <x14:colorMarkers rgb="FFD00000"/>
          <x14:colorFirst rgb="FFD00000"/>
          <x14:colorLast rgb="FFD00000"/>
          <x14:colorHigh theme="1"/>
          <x14:colorLow rgb="FFD00000"/>
          <x14:sparklines>
            <x14:sparkline>
              <xm:f>'Hele landet'!B168:I168</xm:f>
              <xm:sqref>L168</xm:sqref>
            </x14:sparkline>
          </x14:sparklines>
        </x14:sparklineGroup>
        <x14:sparklineGroup displayEmptyCellsAs="gap" high="1" low="1" xr2:uid="{78F93201-D797-419E-8D86-162746D87B6C}">
          <x14:colorSeries rgb="FF376092"/>
          <x14:colorNegative rgb="FFD00000"/>
          <x14:colorAxis rgb="FF000000"/>
          <x14:colorMarkers rgb="FFD00000"/>
          <x14:colorFirst rgb="FFD00000"/>
          <x14:colorLast rgb="FFD00000"/>
          <x14:colorHigh theme="1"/>
          <x14:colorLow rgb="FFD00000"/>
          <x14:sparklines>
            <x14:sparkline>
              <xm:f>'Hele landet'!B195:I195</xm:f>
              <xm:sqref>L195</xm:sqref>
            </x14:sparkline>
            <x14:sparkline>
              <xm:f>'Hele landet'!B196:I196</xm:f>
              <xm:sqref>L196</xm:sqref>
            </x14:sparkline>
            <x14:sparkline>
              <xm:f>'Hele landet'!B197:I197</xm:f>
              <xm:sqref>L197</xm:sqref>
            </x14:sparkline>
            <x14:sparkline>
              <xm:f>'Hele landet'!B198:I198</xm:f>
              <xm:sqref>L198</xm:sqref>
            </x14:sparkline>
            <x14:sparkline>
              <xm:f>'Hele landet'!B199:I199</xm:f>
              <xm:sqref>L199</xm:sqref>
            </x14:sparkline>
            <x14:sparkline>
              <xm:f>'Hele landet'!B200:I200</xm:f>
              <xm:sqref>L200</xm:sqref>
            </x14:sparkline>
            <x14:sparkline>
              <xm:f>'Hele landet'!B201:I201</xm:f>
              <xm:sqref>L201</xm:sqref>
            </x14:sparkline>
            <x14:sparkline>
              <xm:f>'Hele landet'!B202:I202</xm:f>
              <xm:sqref>L202</xm:sqref>
            </x14:sparkline>
            <x14:sparkline>
              <xm:f>'Hele landet'!B203:I203</xm:f>
              <xm:sqref>L203</xm:sqref>
            </x14:sparkline>
            <x14:sparkline>
              <xm:f>'Hele landet'!B204:I204</xm:f>
              <xm:sqref>L204</xm:sqref>
            </x14:sparkline>
            <x14:sparkline>
              <xm:f>'Hele landet'!B205:I205</xm:f>
              <xm:sqref>L205</xm:sqref>
            </x14:sparkline>
            <x14:sparkline>
              <xm:f>'Hele landet'!B206:I206</xm:f>
              <xm:sqref>L206</xm:sqref>
            </x14:sparkline>
            <x14:sparkline>
              <xm:f>'Hele landet'!B207:I207</xm:f>
              <xm:sqref>L207</xm:sqref>
            </x14:sparkline>
            <x14:sparkline>
              <xm:f>'Hele landet'!B208:I208</xm:f>
              <xm:sqref>L208</xm:sqref>
            </x14:sparkline>
            <x14:sparkline>
              <xm:f>'Hele landet'!B209:I209</xm:f>
              <xm:sqref>L209</xm:sqref>
            </x14:sparkline>
            <x14:sparkline>
              <xm:f>'Hele landet'!C210:I210</xm:f>
              <xm:sqref>L210</xm:sqref>
            </x14:sparkline>
            <x14:sparkline>
              <xm:f>'Hele landet'!B211:I211</xm:f>
              <xm:sqref>L211</xm:sqref>
            </x14:sparkline>
            <x14:sparkline>
              <xm:f>'Hele landet'!B212:I212</xm:f>
              <xm:sqref>L212</xm:sqref>
            </x14:sparkline>
            <x14:sparkline>
              <xm:f>'Hele landet'!B213:I213</xm:f>
              <xm:sqref>L213</xm:sqref>
            </x14:sparkline>
          </x14:sparklines>
        </x14:sparklineGroup>
        <x14:sparklineGroup displayEmptyCellsAs="gap" high="1" low="1" xr2:uid="{2D9D3847-1E17-4059-BC26-77211E8C3939}">
          <x14:colorSeries rgb="FF376092"/>
          <x14:colorNegative rgb="FFD00000"/>
          <x14:colorAxis rgb="FF000000"/>
          <x14:colorMarkers rgb="FFD00000"/>
          <x14:colorFirst rgb="FFD00000"/>
          <x14:colorLast rgb="FFD00000"/>
          <x14:colorHigh theme="1"/>
          <x14:colorLow rgb="FFD00000"/>
          <x14:sparklines>
            <x14:sparkline>
              <xm:f>'Hele landet'!B221:I221</xm:f>
              <xm:sqref>L221</xm:sqref>
            </x14:sparkline>
            <x14:sparkline>
              <xm:f>'Hele landet'!B222:I222</xm:f>
              <xm:sqref>L222</xm:sqref>
            </x14:sparkline>
            <x14:sparkline>
              <xm:f>'Hele landet'!B223:I223</xm:f>
              <xm:sqref>L223</xm:sqref>
            </x14:sparkline>
            <x14:sparkline>
              <xm:f>'Hele landet'!B224:I224</xm:f>
              <xm:sqref>L224</xm:sqref>
            </x14:sparkline>
            <x14:sparkline>
              <xm:f>'Hele landet'!B225:I225</xm:f>
              <xm:sqref>L225</xm:sqref>
            </x14:sparkline>
            <x14:sparkline>
              <xm:f>'Hele landet'!B226:I226</xm:f>
              <xm:sqref>L226</xm:sqref>
            </x14:sparkline>
            <x14:sparkline>
              <xm:f>'Hele landet'!B227:I227</xm:f>
              <xm:sqref>L227</xm:sqref>
            </x14:sparkline>
            <x14:sparkline>
              <xm:f>'Hele landet'!B228:I228</xm:f>
              <xm:sqref>L228</xm:sqref>
            </x14:sparkline>
            <x14:sparkline>
              <xm:f>'Hele landet'!B229:I229</xm:f>
              <xm:sqref>L229</xm:sqref>
            </x14:sparkline>
            <x14:sparkline>
              <xm:f>'Hele landet'!B230:I230</xm:f>
              <xm:sqref>L230</xm:sqref>
            </x14:sparkline>
            <x14:sparkline>
              <xm:f>'Hele landet'!B231:I231</xm:f>
              <xm:sqref>L231</xm:sqref>
            </x14:sparkline>
            <x14:sparkline>
              <xm:f>'Hele landet'!B232:I232</xm:f>
              <xm:sqref>L232</xm:sqref>
            </x14:sparkline>
            <x14:sparkline>
              <xm:f>'Hele landet'!B233:I233</xm:f>
              <xm:sqref>L233</xm:sqref>
            </x14:sparkline>
            <x14:sparkline>
              <xm:f>'Hele landet'!B234:I234</xm:f>
              <xm:sqref>L234</xm:sqref>
            </x14:sparkline>
            <x14:sparkline>
              <xm:f>'Hele landet'!B235:I235</xm:f>
              <xm:sqref>L235</xm:sqref>
            </x14:sparkline>
            <x14:sparkline>
              <xm:f>'Hele landet'!C236:I236</xm:f>
              <xm:sqref>L236</xm:sqref>
            </x14:sparkline>
            <x14:sparkline>
              <xm:f>'Hele landet'!B237:I237</xm:f>
              <xm:sqref>L237</xm:sqref>
            </x14:sparkline>
            <x14:sparkline>
              <xm:f>'Hele landet'!B238:I238</xm:f>
              <xm:sqref>L238</xm:sqref>
            </x14:sparkline>
            <x14:sparkline>
              <xm:f>'Hele landet'!B239:I239</xm:f>
              <xm:sqref>L239</xm:sqref>
            </x14:sparkline>
          </x14:sparklines>
        </x14:sparklineGroup>
        <x14:sparklineGroup displayEmptyCellsAs="gap" high="1" low="1" xr2:uid="{3F1835E6-ADD8-47A0-A9BE-2ED292B05412}">
          <x14:colorSeries rgb="FF376092"/>
          <x14:colorNegative rgb="FFD00000"/>
          <x14:colorAxis rgb="FF000000"/>
          <x14:colorMarkers rgb="FFD00000"/>
          <x14:colorFirst rgb="FFD00000"/>
          <x14:colorLast rgb="FFD00000"/>
          <x14:colorHigh theme="1"/>
          <x14:colorLow rgb="FFD00000"/>
          <x14:sparklines>
            <x14:sparkline>
              <xm:f>'Hele landet'!B247:I247</xm:f>
              <xm:sqref>L247</xm:sqref>
            </x14:sparkline>
            <x14:sparkline>
              <xm:f>'Hele landet'!B248:I248</xm:f>
              <xm:sqref>L248</xm:sqref>
            </x14:sparkline>
            <x14:sparkline>
              <xm:f>'Hele landet'!B249:I249</xm:f>
              <xm:sqref>L249</xm:sqref>
            </x14:sparkline>
            <x14:sparkline>
              <xm:f>'Hele landet'!B250:I250</xm:f>
              <xm:sqref>L250</xm:sqref>
            </x14:sparkline>
            <x14:sparkline>
              <xm:f>'Hele landet'!B251:I251</xm:f>
              <xm:sqref>L251</xm:sqref>
            </x14:sparkline>
            <x14:sparkline>
              <xm:f>'Hele landet'!B252:I252</xm:f>
              <xm:sqref>L252</xm:sqref>
            </x14:sparkline>
            <x14:sparkline>
              <xm:f>'Hele landet'!B253:I253</xm:f>
              <xm:sqref>L253</xm:sqref>
            </x14:sparkline>
            <x14:sparkline>
              <xm:f>'Hele landet'!B254:I254</xm:f>
              <xm:sqref>L254</xm:sqref>
            </x14:sparkline>
            <x14:sparkline>
              <xm:f>'Hele landet'!B255:I255</xm:f>
              <xm:sqref>L255</xm:sqref>
            </x14:sparkline>
            <x14:sparkline>
              <xm:f>'Hele landet'!B256:I256</xm:f>
              <xm:sqref>L256</xm:sqref>
            </x14:sparkline>
            <x14:sparkline>
              <xm:f>'Hele landet'!B257:I257</xm:f>
              <xm:sqref>L257</xm:sqref>
            </x14:sparkline>
            <x14:sparkline>
              <xm:f>'Hele landet'!B258:I258</xm:f>
              <xm:sqref>L258</xm:sqref>
            </x14:sparkline>
            <x14:sparkline>
              <xm:f>'Hele landet'!B259:I259</xm:f>
              <xm:sqref>L259</xm:sqref>
            </x14:sparkline>
            <x14:sparkline>
              <xm:f>'Hele landet'!B260:I260</xm:f>
              <xm:sqref>L260</xm:sqref>
            </x14:sparkline>
            <x14:sparkline>
              <xm:f>'Hele landet'!B261:I261</xm:f>
              <xm:sqref>L261</xm:sqref>
            </x14:sparkline>
            <x14:sparkline>
              <xm:f>'Hele landet'!C262:I262</xm:f>
              <xm:sqref>L262</xm:sqref>
            </x14:sparkline>
            <x14:sparkline>
              <xm:f>'Hele landet'!B263:I263</xm:f>
              <xm:sqref>L263</xm:sqref>
            </x14:sparkline>
            <x14:sparkline>
              <xm:f>'Hele landet'!B264:I264</xm:f>
              <xm:sqref>L264</xm:sqref>
            </x14:sparkline>
            <x14:sparkline>
              <xm:f>'Hele landet'!B265:I265</xm:f>
              <xm:sqref>L265</xm:sqref>
            </x14:sparkline>
          </x14:sparklines>
        </x14:sparklineGroup>
        <x14:sparklineGroup displayEmptyCellsAs="gap" high="1" low="1" xr2:uid="{FDCDDD07-56E1-4833-8A6D-C275372D7A5B}">
          <x14:colorSeries rgb="FF376092"/>
          <x14:colorNegative rgb="FFD00000"/>
          <x14:colorAxis rgb="FF000000"/>
          <x14:colorMarkers rgb="FFD00000"/>
          <x14:colorFirst rgb="FFD00000"/>
          <x14:colorLast rgb="FFD00000"/>
          <x14:colorHigh theme="1"/>
          <x14:colorLow rgb="FFD00000"/>
          <x14:sparklines>
            <x14:sparkline>
              <xm:f>'Hele landet'!B273:I273</xm:f>
              <xm:sqref>L273</xm:sqref>
            </x14:sparkline>
            <x14:sparkline>
              <xm:f>'Hele landet'!B274:I274</xm:f>
              <xm:sqref>L274</xm:sqref>
            </x14:sparkline>
            <x14:sparkline>
              <xm:f>'Hele landet'!B275:I275</xm:f>
              <xm:sqref>L275</xm:sqref>
            </x14:sparkline>
            <x14:sparkline>
              <xm:f>'Hele landet'!B276:I276</xm:f>
              <xm:sqref>L276</xm:sqref>
            </x14:sparkline>
            <x14:sparkline>
              <xm:f>'Hele landet'!B277:I277</xm:f>
              <xm:sqref>L277</xm:sqref>
            </x14:sparkline>
            <x14:sparkline>
              <xm:f>'Hele landet'!B278:I278</xm:f>
              <xm:sqref>L278</xm:sqref>
            </x14:sparkline>
            <x14:sparkline>
              <xm:f>'Hele landet'!B279:I279</xm:f>
              <xm:sqref>L279</xm:sqref>
            </x14:sparkline>
            <x14:sparkline>
              <xm:f>'Hele landet'!B280:I280</xm:f>
              <xm:sqref>L280</xm:sqref>
            </x14:sparkline>
            <x14:sparkline>
              <xm:f>'Hele landet'!B281:I281</xm:f>
              <xm:sqref>L281</xm:sqref>
            </x14:sparkline>
            <x14:sparkline>
              <xm:f>'Hele landet'!B282:I282</xm:f>
              <xm:sqref>L282</xm:sqref>
            </x14:sparkline>
            <x14:sparkline>
              <xm:f>'Hele landet'!B283:I283</xm:f>
              <xm:sqref>L283</xm:sqref>
            </x14:sparkline>
            <x14:sparkline>
              <xm:f>'Hele landet'!B284:I284</xm:f>
              <xm:sqref>L284</xm:sqref>
            </x14:sparkline>
            <x14:sparkline>
              <xm:f>'Hele landet'!B285:I285</xm:f>
              <xm:sqref>L285</xm:sqref>
            </x14:sparkline>
            <x14:sparkline>
              <xm:f>'Hele landet'!B286:I286</xm:f>
              <xm:sqref>L286</xm:sqref>
            </x14:sparkline>
            <x14:sparkline>
              <xm:f>'Hele landet'!B287:I287</xm:f>
              <xm:sqref>L287</xm:sqref>
            </x14:sparkline>
            <x14:sparkline>
              <xm:f>'Hele landet'!C288:I288</xm:f>
              <xm:sqref>L288</xm:sqref>
            </x14:sparkline>
            <x14:sparkline>
              <xm:f>'Hele landet'!B289:I289</xm:f>
              <xm:sqref>L289</xm:sqref>
            </x14:sparkline>
            <x14:sparkline>
              <xm:f>'Hele landet'!B290:I290</xm:f>
              <xm:sqref>L290</xm:sqref>
            </x14:sparkline>
            <x14:sparkline>
              <xm:f>'Hele landet'!B291:I291</xm:f>
              <xm:sqref>L291</xm:sqref>
            </x14:sparkline>
          </x14:sparklines>
        </x14:sparklineGroup>
        <x14:sparklineGroup displayEmptyCellsAs="gap" high="1" low="1" xr2:uid="{EC28E208-D6A0-4F51-AE8D-76250016BBA0}">
          <x14:colorSeries rgb="FF376092"/>
          <x14:colorNegative rgb="FFD00000"/>
          <x14:colorAxis rgb="FF000000"/>
          <x14:colorMarkers rgb="FFD00000"/>
          <x14:colorFirst rgb="FFD00000"/>
          <x14:colorLast rgb="FFD00000"/>
          <x14:colorHigh theme="1"/>
          <x14:colorLow rgb="FFD00000"/>
          <x14:sparklines>
            <x14:sparkline>
              <xm:f>'Hele landet'!B299:I299</xm:f>
              <xm:sqref>L299</xm:sqref>
            </x14:sparkline>
            <x14:sparkline>
              <xm:f>'Hele landet'!B300:I300</xm:f>
              <xm:sqref>L300</xm:sqref>
            </x14:sparkline>
            <x14:sparkline>
              <xm:f>'Hele landet'!B301:I301</xm:f>
              <xm:sqref>L301</xm:sqref>
            </x14:sparkline>
            <x14:sparkline>
              <xm:f>'Hele landet'!B302:I302</xm:f>
              <xm:sqref>L302</xm:sqref>
            </x14:sparkline>
            <x14:sparkline>
              <xm:f>'Hele landet'!B303:I303</xm:f>
              <xm:sqref>L303</xm:sqref>
            </x14:sparkline>
            <x14:sparkline>
              <xm:f>'Hele landet'!B304:I304</xm:f>
              <xm:sqref>L304</xm:sqref>
            </x14:sparkline>
            <x14:sparkline>
              <xm:f>'Hele landet'!B305:I305</xm:f>
              <xm:sqref>L305</xm:sqref>
            </x14:sparkline>
            <x14:sparkline>
              <xm:f>'Hele landet'!B306:I306</xm:f>
              <xm:sqref>L306</xm:sqref>
            </x14:sparkline>
            <x14:sparkline>
              <xm:f>'Hele landet'!B307:I307</xm:f>
              <xm:sqref>L307</xm:sqref>
            </x14:sparkline>
            <x14:sparkline>
              <xm:f>'Hele landet'!B308:I308</xm:f>
              <xm:sqref>L308</xm:sqref>
            </x14:sparkline>
            <x14:sparkline>
              <xm:f>'Hele landet'!B309:I309</xm:f>
              <xm:sqref>L309</xm:sqref>
            </x14:sparkline>
            <x14:sparkline>
              <xm:f>'Hele landet'!B310:I310</xm:f>
              <xm:sqref>L310</xm:sqref>
            </x14:sparkline>
            <x14:sparkline>
              <xm:f>'Hele landet'!B311:I311</xm:f>
              <xm:sqref>L311</xm:sqref>
            </x14:sparkline>
            <x14:sparkline>
              <xm:f>'Hele landet'!B312:I312</xm:f>
              <xm:sqref>L312</xm:sqref>
            </x14:sparkline>
            <x14:sparkline>
              <xm:f>'Hele landet'!B313:I313</xm:f>
              <xm:sqref>L313</xm:sqref>
            </x14:sparkline>
            <x14:sparkline>
              <xm:f>'Hele landet'!C314:I314</xm:f>
              <xm:sqref>L314</xm:sqref>
            </x14:sparkline>
            <x14:sparkline>
              <xm:f>'Hele landet'!B315:I315</xm:f>
              <xm:sqref>L315</xm:sqref>
            </x14:sparkline>
            <x14:sparkline>
              <xm:f>'Hele landet'!B316:I316</xm:f>
              <xm:sqref>L316</xm:sqref>
            </x14:sparkline>
            <x14:sparkline>
              <xm:f>'Hele landet'!B317:I317</xm:f>
              <xm:sqref>L317</xm:sqref>
            </x14:sparkline>
          </x14:sparklines>
        </x14:sparklineGroup>
        <x14:sparklineGroup displayEmptyCellsAs="gap" high="1" low="1" xr2:uid="{F0335655-F655-4924-9572-102EF995EE52}">
          <x14:colorSeries rgb="FF376092"/>
          <x14:colorNegative rgb="FFD00000"/>
          <x14:colorAxis rgb="FF000000"/>
          <x14:colorMarkers rgb="FFD00000"/>
          <x14:colorFirst rgb="FFD00000"/>
          <x14:colorLast rgb="FFD00000"/>
          <x14:colorHigh theme="1"/>
          <x14:colorLow rgb="FFD00000"/>
          <x14:sparklines>
            <x14:sparkline>
              <xm:f>'Hele landet'!B332:I332</xm:f>
              <xm:sqref>L332</xm:sqref>
            </x14:sparkline>
            <x14:sparkline>
              <xm:f>'Hele landet'!B333:I333</xm:f>
              <xm:sqref>L333</xm:sqref>
            </x14:sparkline>
            <x14:sparkline>
              <xm:f>'Hele landet'!B334:I334</xm:f>
              <xm:sqref>L334</xm:sqref>
            </x14:sparkline>
            <x14:sparkline>
              <xm:f>'Hele landet'!B335:I335</xm:f>
              <xm:sqref>L335</xm:sqref>
            </x14:sparkline>
            <x14:sparkline>
              <xm:f>'Hele landet'!B336:I336</xm:f>
              <xm:sqref>L336</xm:sqref>
            </x14:sparkline>
            <x14:sparkline>
              <xm:f>'Hele landet'!B337:I337</xm:f>
              <xm:sqref>L337</xm:sqref>
            </x14:sparkline>
            <x14:sparkline>
              <xm:f>'Hele landet'!B338:I338</xm:f>
              <xm:sqref>L338</xm:sqref>
            </x14:sparkline>
            <x14:sparkline>
              <xm:f>'Hele landet'!B339:I339</xm:f>
              <xm:sqref>L339</xm:sqref>
            </x14:sparkline>
            <x14:sparkline>
              <xm:f>'Hele landet'!B340:I340</xm:f>
              <xm:sqref>L340</xm:sqref>
            </x14:sparkline>
            <x14:sparkline>
              <xm:f>'Hele landet'!B341:I341</xm:f>
              <xm:sqref>L341</xm:sqref>
            </x14:sparkline>
            <x14:sparkline>
              <xm:f>'Hele landet'!B342:I342</xm:f>
              <xm:sqref>L342</xm:sqref>
            </x14:sparkline>
            <x14:sparkline>
              <xm:f>'Hele landet'!B343:I343</xm:f>
              <xm:sqref>L343</xm:sqref>
            </x14:sparkline>
            <x14:sparkline>
              <xm:f>'Hele landet'!B344:I344</xm:f>
              <xm:sqref>L344</xm:sqref>
            </x14:sparkline>
            <x14:sparkline>
              <xm:f>'Hele landet'!B345:I345</xm:f>
              <xm:sqref>L345</xm:sqref>
            </x14:sparkline>
            <x14:sparkline>
              <xm:f>'Hele landet'!B346:I346</xm:f>
              <xm:sqref>L346</xm:sqref>
            </x14:sparkline>
            <x14:sparkline>
              <xm:f>'Hele landet'!C347:I347</xm:f>
              <xm:sqref>L347</xm:sqref>
            </x14:sparkline>
            <x14:sparkline>
              <xm:f>'Hele landet'!B348:I348</xm:f>
              <xm:sqref>L348</xm:sqref>
            </x14:sparkline>
            <x14:sparkline>
              <xm:f>'Hele landet'!B349:I349</xm:f>
              <xm:sqref>L349</xm:sqref>
            </x14:sparkline>
            <x14:sparkline>
              <xm:f>'Hele landet'!B350:I350</xm:f>
              <xm:sqref>L350</xm:sqref>
            </x14:sparkline>
          </x14:sparklines>
        </x14:sparklineGroup>
        <x14:sparklineGroup displayEmptyCellsAs="gap" high="1" low="1" xr2:uid="{D5F92A24-E31A-43EF-AB08-B087AF33750C}">
          <x14:colorSeries rgb="FF376092"/>
          <x14:colorNegative rgb="FFD00000"/>
          <x14:colorAxis rgb="FF000000"/>
          <x14:colorMarkers rgb="FFD00000"/>
          <x14:colorFirst rgb="FFD00000"/>
          <x14:colorLast rgb="FFD00000"/>
          <x14:colorHigh theme="1"/>
          <x14:colorLow rgb="FFD00000"/>
          <x14:sparklines>
            <x14:sparkline>
              <xm:f>'Hele landet'!B358:I358</xm:f>
              <xm:sqref>L358</xm:sqref>
            </x14:sparkline>
            <x14:sparkline>
              <xm:f>'Hele landet'!B359:I359</xm:f>
              <xm:sqref>L359</xm:sqref>
            </x14:sparkline>
            <x14:sparkline>
              <xm:f>'Hele landet'!B360:I360</xm:f>
              <xm:sqref>L360</xm:sqref>
            </x14:sparkline>
            <x14:sparkline>
              <xm:f>'Hele landet'!B361:I361</xm:f>
              <xm:sqref>L361</xm:sqref>
            </x14:sparkline>
            <x14:sparkline>
              <xm:f>'Hele landet'!B362:I362</xm:f>
              <xm:sqref>L362</xm:sqref>
            </x14:sparkline>
            <x14:sparkline>
              <xm:f>'Hele landet'!B363:I363</xm:f>
              <xm:sqref>L363</xm:sqref>
            </x14:sparkline>
            <x14:sparkline>
              <xm:f>'Hele landet'!B364:I364</xm:f>
              <xm:sqref>L364</xm:sqref>
            </x14:sparkline>
            <x14:sparkline>
              <xm:f>'Hele landet'!B365:I365</xm:f>
              <xm:sqref>L365</xm:sqref>
            </x14:sparkline>
            <x14:sparkline>
              <xm:f>'Hele landet'!B366:I366</xm:f>
              <xm:sqref>L366</xm:sqref>
            </x14:sparkline>
            <x14:sparkline>
              <xm:f>'Hele landet'!B367:I367</xm:f>
              <xm:sqref>L367</xm:sqref>
            </x14:sparkline>
            <x14:sparkline>
              <xm:f>'Hele landet'!B368:I368</xm:f>
              <xm:sqref>L368</xm:sqref>
            </x14:sparkline>
            <x14:sparkline>
              <xm:f>'Hele landet'!B369:I369</xm:f>
              <xm:sqref>L369</xm:sqref>
            </x14:sparkline>
            <x14:sparkline>
              <xm:f>'Hele landet'!B370:I370</xm:f>
              <xm:sqref>L370</xm:sqref>
            </x14:sparkline>
            <x14:sparkline>
              <xm:f>'Hele landet'!B371:I371</xm:f>
              <xm:sqref>L371</xm:sqref>
            </x14:sparkline>
            <x14:sparkline>
              <xm:f>'Hele landet'!B372:I372</xm:f>
              <xm:sqref>L372</xm:sqref>
            </x14:sparkline>
            <x14:sparkline>
              <xm:f>'Hele landet'!C373:I373</xm:f>
              <xm:sqref>L373</xm:sqref>
            </x14:sparkline>
            <x14:sparkline>
              <xm:f>'Hele landet'!B374:I374</xm:f>
              <xm:sqref>L374</xm:sqref>
            </x14:sparkline>
            <x14:sparkline>
              <xm:f>'Hele landet'!B375:I375</xm:f>
              <xm:sqref>L375</xm:sqref>
            </x14:sparkline>
            <x14:sparkline>
              <xm:f>'Hele landet'!B376:I376</xm:f>
              <xm:sqref>L376</xm:sqref>
            </x14:sparkline>
          </x14:sparklines>
        </x14:sparklineGroup>
        <x14:sparklineGroup displayEmptyCellsAs="gap" high="1" low="1" xr2:uid="{F272BA39-1CD9-4370-AC5B-FDCBBFA4B5F1}">
          <x14:colorSeries rgb="FF376092"/>
          <x14:colorNegative rgb="FFD00000"/>
          <x14:colorAxis rgb="FF000000"/>
          <x14:colorMarkers rgb="FFD00000"/>
          <x14:colorFirst rgb="FFD00000"/>
          <x14:colorLast rgb="FFD00000"/>
          <x14:colorHigh theme="1"/>
          <x14:colorLow rgb="FFD00000"/>
          <x14:sparklines>
            <x14:sparkline>
              <xm:f>'Hele landet'!B384:I384</xm:f>
              <xm:sqref>L384</xm:sqref>
            </x14:sparkline>
            <x14:sparkline>
              <xm:f>'Hele landet'!B385:I385</xm:f>
              <xm:sqref>L385</xm:sqref>
            </x14:sparkline>
            <x14:sparkline>
              <xm:f>'Hele landet'!B386:I386</xm:f>
              <xm:sqref>L386</xm:sqref>
            </x14:sparkline>
            <x14:sparkline>
              <xm:f>'Hele landet'!B387:I387</xm:f>
              <xm:sqref>L387</xm:sqref>
            </x14:sparkline>
            <x14:sparkline>
              <xm:f>'Hele landet'!B388:I388</xm:f>
              <xm:sqref>L388</xm:sqref>
            </x14:sparkline>
            <x14:sparkline>
              <xm:f>'Hele landet'!B389:I389</xm:f>
              <xm:sqref>L389</xm:sqref>
            </x14:sparkline>
            <x14:sparkline>
              <xm:f>'Hele landet'!B390:I390</xm:f>
              <xm:sqref>L390</xm:sqref>
            </x14:sparkline>
            <x14:sparkline>
              <xm:f>'Hele landet'!B391:I391</xm:f>
              <xm:sqref>L391</xm:sqref>
            </x14:sparkline>
            <x14:sparkline>
              <xm:f>'Hele landet'!B392:I392</xm:f>
              <xm:sqref>L392</xm:sqref>
            </x14:sparkline>
            <x14:sparkline>
              <xm:f>'Hele landet'!B393:I393</xm:f>
              <xm:sqref>L393</xm:sqref>
            </x14:sparkline>
            <x14:sparkline>
              <xm:f>'Hele landet'!B394:I394</xm:f>
              <xm:sqref>L394</xm:sqref>
            </x14:sparkline>
            <x14:sparkline>
              <xm:f>'Hele landet'!B395:I395</xm:f>
              <xm:sqref>L395</xm:sqref>
            </x14:sparkline>
            <x14:sparkline>
              <xm:f>'Hele landet'!B396:I396</xm:f>
              <xm:sqref>L396</xm:sqref>
            </x14:sparkline>
            <x14:sparkline>
              <xm:f>'Hele landet'!B397:I397</xm:f>
              <xm:sqref>L397</xm:sqref>
            </x14:sparkline>
            <x14:sparkline>
              <xm:f>'Hele landet'!B398:I398</xm:f>
              <xm:sqref>L398</xm:sqref>
            </x14:sparkline>
            <x14:sparkline>
              <xm:f>'Hele landet'!C399:I399</xm:f>
              <xm:sqref>L399</xm:sqref>
            </x14:sparkline>
            <x14:sparkline>
              <xm:f>'Hele landet'!B400:I400</xm:f>
              <xm:sqref>L400</xm:sqref>
            </x14:sparkline>
            <x14:sparkline>
              <xm:f>'Hele landet'!B401:I401</xm:f>
              <xm:sqref>L401</xm:sqref>
            </x14:sparkline>
            <x14:sparkline>
              <xm:f>'Hele landet'!B402:I402</xm:f>
              <xm:sqref>L402</xm:sqref>
            </x14:sparkline>
          </x14:sparklines>
        </x14:sparklineGroup>
        <x14:sparklineGroup displayEmptyCellsAs="gap" high="1" low="1" xr2:uid="{59CB2F86-2FDA-4F4D-86D5-A6F5050DAB9D}">
          <x14:colorSeries rgb="FF376092"/>
          <x14:colorNegative rgb="FFD00000"/>
          <x14:colorAxis rgb="FF000000"/>
          <x14:colorMarkers rgb="FFD00000"/>
          <x14:colorFirst rgb="FFD00000"/>
          <x14:colorLast rgb="FFD00000"/>
          <x14:colorHigh theme="1"/>
          <x14:colorLow rgb="FFD00000"/>
          <x14:sparklines>
            <x14:sparkline>
              <xm:f>'Hele landet'!B410:I410</xm:f>
              <xm:sqref>L410</xm:sqref>
            </x14:sparkline>
            <x14:sparkline>
              <xm:f>'Hele landet'!B411:I411</xm:f>
              <xm:sqref>L411</xm:sqref>
            </x14:sparkline>
            <x14:sparkline>
              <xm:f>'Hele landet'!B412:I412</xm:f>
              <xm:sqref>L412</xm:sqref>
            </x14:sparkline>
            <x14:sparkline>
              <xm:f>'Hele landet'!B413:I413</xm:f>
              <xm:sqref>L413</xm:sqref>
            </x14:sparkline>
            <x14:sparkline>
              <xm:f>'Hele landet'!B414:I414</xm:f>
              <xm:sqref>L414</xm:sqref>
            </x14:sparkline>
            <x14:sparkline>
              <xm:f>'Hele landet'!B415:I415</xm:f>
              <xm:sqref>L415</xm:sqref>
            </x14:sparkline>
            <x14:sparkline>
              <xm:f>'Hele landet'!B416:I416</xm:f>
              <xm:sqref>L416</xm:sqref>
            </x14:sparkline>
            <x14:sparkline>
              <xm:f>'Hele landet'!B417:I417</xm:f>
              <xm:sqref>L417</xm:sqref>
            </x14:sparkline>
            <x14:sparkline>
              <xm:f>'Hele landet'!B418:I418</xm:f>
              <xm:sqref>L418</xm:sqref>
            </x14:sparkline>
            <x14:sparkline>
              <xm:f>'Hele landet'!B419:I419</xm:f>
              <xm:sqref>L419</xm:sqref>
            </x14:sparkline>
            <x14:sparkline>
              <xm:f>'Hele landet'!B420:I420</xm:f>
              <xm:sqref>L420</xm:sqref>
            </x14:sparkline>
            <x14:sparkline>
              <xm:f>'Hele landet'!B421:I421</xm:f>
              <xm:sqref>L421</xm:sqref>
            </x14:sparkline>
            <x14:sparkline>
              <xm:f>'Hele landet'!B422:I422</xm:f>
              <xm:sqref>L422</xm:sqref>
            </x14:sparkline>
            <x14:sparkline>
              <xm:f>'Hele landet'!B423:I423</xm:f>
              <xm:sqref>L423</xm:sqref>
            </x14:sparkline>
            <x14:sparkline>
              <xm:f>'Hele landet'!B424:I424</xm:f>
              <xm:sqref>L424</xm:sqref>
            </x14:sparkline>
            <x14:sparkline>
              <xm:f>'Hele landet'!C425:I425</xm:f>
              <xm:sqref>L425</xm:sqref>
            </x14:sparkline>
            <x14:sparkline>
              <xm:f>'Hele landet'!B426:I426</xm:f>
              <xm:sqref>L426</xm:sqref>
            </x14:sparkline>
            <x14:sparkline>
              <xm:f>'Hele landet'!B427:I427</xm:f>
              <xm:sqref>L427</xm:sqref>
            </x14:sparkline>
            <x14:sparkline>
              <xm:f>'Hele landet'!B428:I428</xm:f>
              <xm:sqref>L428</xm:sqref>
            </x14:sparkline>
          </x14:sparklines>
        </x14:sparklineGroup>
        <x14:sparklineGroup displayEmptyCellsAs="gap" high="1" low="1" xr2:uid="{B5A37B5F-FAC6-4AEE-A187-EF870695A58D}">
          <x14:colorSeries rgb="FF376092"/>
          <x14:colorNegative rgb="FFD00000"/>
          <x14:colorAxis rgb="FF000000"/>
          <x14:colorMarkers rgb="FFD00000"/>
          <x14:colorFirst rgb="FFD00000"/>
          <x14:colorLast rgb="FFD00000"/>
          <x14:colorHigh theme="1"/>
          <x14:colorLow rgb="FFD00000"/>
          <x14:sparklines>
            <x14:sparkline>
              <xm:f>'Hele landet'!B436:I436</xm:f>
              <xm:sqref>L436</xm:sqref>
            </x14:sparkline>
            <x14:sparkline>
              <xm:f>'Hele landet'!B437:I437</xm:f>
              <xm:sqref>L437</xm:sqref>
            </x14:sparkline>
            <x14:sparkline>
              <xm:f>'Hele landet'!B438:I438</xm:f>
              <xm:sqref>L438</xm:sqref>
            </x14:sparkline>
            <x14:sparkline>
              <xm:f>'Hele landet'!B439:I439</xm:f>
              <xm:sqref>L439</xm:sqref>
            </x14:sparkline>
            <x14:sparkline>
              <xm:f>'Hele landet'!B440:I440</xm:f>
              <xm:sqref>L440</xm:sqref>
            </x14:sparkline>
            <x14:sparkline>
              <xm:f>'Hele landet'!B441:I441</xm:f>
              <xm:sqref>L441</xm:sqref>
            </x14:sparkline>
            <x14:sparkline>
              <xm:f>'Hele landet'!B442:I442</xm:f>
              <xm:sqref>L442</xm:sqref>
            </x14:sparkline>
            <x14:sparkline>
              <xm:f>'Hele landet'!B443:I443</xm:f>
              <xm:sqref>L443</xm:sqref>
            </x14:sparkline>
            <x14:sparkline>
              <xm:f>'Hele landet'!B444:I444</xm:f>
              <xm:sqref>L444</xm:sqref>
            </x14:sparkline>
            <x14:sparkline>
              <xm:f>'Hele landet'!B445:I445</xm:f>
              <xm:sqref>L445</xm:sqref>
            </x14:sparkline>
            <x14:sparkline>
              <xm:f>'Hele landet'!B446:I446</xm:f>
              <xm:sqref>L446</xm:sqref>
            </x14:sparkline>
            <x14:sparkline>
              <xm:f>'Hele landet'!B447:I447</xm:f>
              <xm:sqref>L447</xm:sqref>
            </x14:sparkline>
            <x14:sparkline>
              <xm:f>'Hele landet'!B448:I448</xm:f>
              <xm:sqref>L448</xm:sqref>
            </x14:sparkline>
            <x14:sparkline>
              <xm:f>'Hele landet'!B449:I449</xm:f>
              <xm:sqref>L449</xm:sqref>
            </x14:sparkline>
            <x14:sparkline>
              <xm:f>'Hele landet'!B450:I450</xm:f>
              <xm:sqref>L450</xm:sqref>
            </x14:sparkline>
            <x14:sparkline>
              <xm:f>'Hele landet'!C451:I451</xm:f>
              <xm:sqref>L451</xm:sqref>
            </x14:sparkline>
            <x14:sparkline>
              <xm:f>'Hele landet'!B452:I452</xm:f>
              <xm:sqref>L452</xm:sqref>
            </x14:sparkline>
            <x14:sparkline>
              <xm:f>'Hele landet'!B453:I453</xm:f>
              <xm:sqref>L453</xm:sqref>
            </x14:sparkline>
            <x14:sparkline>
              <xm:f>'Hele landet'!B454:I454</xm:f>
              <xm:sqref>L454</xm:sqref>
            </x14:sparkline>
          </x14:sparklines>
        </x14:sparklineGroup>
        <x14:sparklineGroup displayEmptyCellsAs="gap" high="1" low="1" xr2:uid="{E5AC39D3-0B15-459B-AF1A-48CC4EB76EEC}">
          <x14:colorSeries rgb="FF376092"/>
          <x14:colorNegative rgb="FFD00000"/>
          <x14:colorAxis rgb="FF000000"/>
          <x14:colorMarkers rgb="FFD00000"/>
          <x14:colorFirst rgb="FFD00000"/>
          <x14:colorLast rgb="FFD00000"/>
          <x14:colorHigh theme="1"/>
          <x14:colorLow rgb="FFD00000"/>
          <x14:sparklines>
            <x14:sparkline>
              <xm:f>'Hele landet'!B462:I462</xm:f>
              <xm:sqref>L462</xm:sqref>
            </x14:sparkline>
            <x14:sparkline>
              <xm:f>'Hele landet'!B463:I463</xm:f>
              <xm:sqref>L463</xm:sqref>
            </x14:sparkline>
            <x14:sparkline>
              <xm:f>'Hele landet'!B464:I464</xm:f>
              <xm:sqref>L464</xm:sqref>
            </x14:sparkline>
            <x14:sparkline>
              <xm:f>'Hele landet'!B465:I465</xm:f>
              <xm:sqref>L465</xm:sqref>
            </x14:sparkline>
            <x14:sparkline>
              <xm:f>'Hele landet'!B466:I466</xm:f>
              <xm:sqref>L466</xm:sqref>
            </x14:sparkline>
            <x14:sparkline>
              <xm:f>'Hele landet'!B467:I467</xm:f>
              <xm:sqref>L467</xm:sqref>
            </x14:sparkline>
            <x14:sparkline>
              <xm:f>'Hele landet'!B468:I468</xm:f>
              <xm:sqref>L468</xm:sqref>
            </x14:sparkline>
            <x14:sparkline>
              <xm:f>'Hele landet'!B469:I469</xm:f>
              <xm:sqref>L469</xm:sqref>
            </x14:sparkline>
            <x14:sparkline>
              <xm:f>'Hele landet'!B470:I470</xm:f>
              <xm:sqref>L470</xm:sqref>
            </x14:sparkline>
            <x14:sparkline>
              <xm:f>'Hele landet'!B471:I471</xm:f>
              <xm:sqref>L471</xm:sqref>
            </x14:sparkline>
            <x14:sparkline>
              <xm:f>'Hele landet'!B472:I472</xm:f>
              <xm:sqref>L472</xm:sqref>
            </x14:sparkline>
            <x14:sparkline>
              <xm:f>'Hele landet'!B473:I473</xm:f>
              <xm:sqref>L473</xm:sqref>
            </x14:sparkline>
            <x14:sparkline>
              <xm:f>'Hele landet'!B474:I474</xm:f>
              <xm:sqref>L474</xm:sqref>
            </x14:sparkline>
            <x14:sparkline>
              <xm:f>'Hele landet'!B475:I475</xm:f>
              <xm:sqref>L475</xm:sqref>
            </x14:sparkline>
            <x14:sparkline>
              <xm:f>'Hele landet'!B476:I476</xm:f>
              <xm:sqref>L476</xm:sqref>
            </x14:sparkline>
            <x14:sparkline>
              <xm:f>'Hele landet'!C477:I477</xm:f>
              <xm:sqref>L477</xm:sqref>
            </x14:sparkline>
            <x14:sparkline>
              <xm:f>'Hele landet'!B478:I478</xm:f>
              <xm:sqref>L478</xm:sqref>
            </x14:sparkline>
            <x14:sparkline>
              <xm:f>'Hele landet'!B479:I479</xm:f>
              <xm:sqref>L479</xm:sqref>
            </x14:sparkline>
            <x14:sparkline>
              <xm:f>'Hele landet'!B480:I480</xm:f>
              <xm:sqref>L480</xm:sqref>
            </x14:sparkline>
          </x14:sparklines>
        </x14:sparklineGroup>
        <x14:sparklineGroup displayEmptyCellsAs="gap" high="1" low="1" xr2:uid="{CEF30462-C07C-45EC-8770-5CDBC5A2A110}">
          <x14:colorSeries rgb="FF376092"/>
          <x14:colorNegative rgb="FFD00000"/>
          <x14:colorAxis rgb="FF000000"/>
          <x14:colorMarkers rgb="FFD00000"/>
          <x14:colorFirst rgb="FFD00000"/>
          <x14:colorLast rgb="FFD00000"/>
          <x14:colorHigh theme="1"/>
          <x14:colorLow rgb="FFD00000"/>
          <x14:sparklines>
            <x14:sparkline>
              <xm:f>'Hele landet'!B488:I488</xm:f>
              <xm:sqref>L488</xm:sqref>
            </x14:sparkline>
            <x14:sparkline>
              <xm:f>'Hele landet'!B489:I489</xm:f>
              <xm:sqref>L489</xm:sqref>
            </x14:sparkline>
            <x14:sparkline>
              <xm:f>'Hele landet'!B490:I490</xm:f>
              <xm:sqref>L490</xm:sqref>
            </x14:sparkline>
            <x14:sparkline>
              <xm:f>'Hele landet'!B491:I491</xm:f>
              <xm:sqref>L491</xm:sqref>
            </x14:sparkline>
            <x14:sparkline>
              <xm:f>'Hele landet'!B492:I492</xm:f>
              <xm:sqref>L492</xm:sqref>
            </x14:sparkline>
            <x14:sparkline>
              <xm:f>'Hele landet'!B493:I493</xm:f>
              <xm:sqref>L493</xm:sqref>
            </x14:sparkline>
            <x14:sparkline>
              <xm:f>'Hele landet'!B494:I494</xm:f>
              <xm:sqref>L494</xm:sqref>
            </x14:sparkline>
            <x14:sparkline>
              <xm:f>'Hele landet'!B495:I495</xm:f>
              <xm:sqref>L495</xm:sqref>
            </x14:sparkline>
            <x14:sparkline>
              <xm:f>'Hele landet'!B496:I496</xm:f>
              <xm:sqref>L496</xm:sqref>
            </x14:sparkline>
            <x14:sparkline>
              <xm:f>'Hele landet'!B497:I497</xm:f>
              <xm:sqref>L497</xm:sqref>
            </x14:sparkline>
            <x14:sparkline>
              <xm:f>'Hele landet'!B498:I498</xm:f>
              <xm:sqref>L498</xm:sqref>
            </x14:sparkline>
            <x14:sparkline>
              <xm:f>'Hele landet'!B499:I499</xm:f>
              <xm:sqref>L499</xm:sqref>
            </x14:sparkline>
            <x14:sparkline>
              <xm:f>'Hele landet'!B500:I500</xm:f>
              <xm:sqref>L500</xm:sqref>
            </x14:sparkline>
            <x14:sparkline>
              <xm:f>'Hele landet'!B501:I501</xm:f>
              <xm:sqref>L501</xm:sqref>
            </x14:sparkline>
            <x14:sparkline>
              <xm:f>'Hele landet'!B502:I502</xm:f>
              <xm:sqref>L502</xm:sqref>
            </x14:sparkline>
            <x14:sparkline>
              <xm:f>'Hele landet'!C503:I503</xm:f>
              <xm:sqref>L503</xm:sqref>
            </x14:sparkline>
            <x14:sparkline>
              <xm:f>'Hele landet'!B504:I504</xm:f>
              <xm:sqref>L504</xm:sqref>
            </x14:sparkline>
            <x14:sparkline>
              <xm:f>'Hele landet'!B505:I505</xm:f>
              <xm:sqref>L505</xm:sqref>
            </x14:sparkline>
            <x14:sparkline>
              <xm:f>'Hele landet'!B506:I506</xm:f>
              <xm:sqref>L506</xm:sqref>
            </x14:sparkline>
          </x14:sparklines>
        </x14:sparklineGroup>
        <x14:sparklineGroup displayEmptyCellsAs="gap" high="1" low="1" xr2:uid="{D7F7B778-77C8-4E65-BD08-0DD9AE75628F}">
          <x14:colorSeries rgb="FF376092"/>
          <x14:colorNegative rgb="FFD00000"/>
          <x14:colorAxis rgb="FF000000"/>
          <x14:colorMarkers rgb="FFD00000"/>
          <x14:colorFirst rgb="FFD00000"/>
          <x14:colorLast rgb="FFD00000"/>
          <x14:colorHigh theme="1"/>
          <x14:colorLow rgb="FFD00000"/>
          <x14:sparklines>
            <x14:sparkline>
              <xm:f>'Hele landet'!B514:I514</xm:f>
              <xm:sqref>L514</xm:sqref>
            </x14:sparkline>
            <x14:sparkline>
              <xm:f>'Hele landet'!B515:I515</xm:f>
              <xm:sqref>L515</xm:sqref>
            </x14:sparkline>
            <x14:sparkline>
              <xm:f>'Hele landet'!B516:I516</xm:f>
              <xm:sqref>L516</xm:sqref>
            </x14:sparkline>
            <x14:sparkline>
              <xm:f>'Hele landet'!B517:I517</xm:f>
              <xm:sqref>L517</xm:sqref>
            </x14:sparkline>
            <x14:sparkline>
              <xm:f>'Hele landet'!B518:I518</xm:f>
              <xm:sqref>L518</xm:sqref>
            </x14:sparkline>
            <x14:sparkline>
              <xm:f>'Hele landet'!B519:I519</xm:f>
              <xm:sqref>L519</xm:sqref>
            </x14:sparkline>
            <x14:sparkline>
              <xm:f>'Hele landet'!B520:I520</xm:f>
              <xm:sqref>L520</xm:sqref>
            </x14:sparkline>
            <x14:sparkline>
              <xm:f>'Hele landet'!B521:I521</xm:f>
              <xm:sqref>L521</xm:sqref>
            </x14:sparkline>
            <x14:sparkline>
              <xm:f>'Hele landet'!B522:I522</xm:f>
              <xm:sqref>L522</xm:sqref>
            </x14:sparkline>
            <x14:sparkline>
              <xm:f>'Hele landet'!B523:I523</xm:f>
              <xm:sqref>L523</xm:sqref>
            </x14:sparkline>
            <x14:sparkline>
              <xm:f>'Hele landet'!B524:I524</xm:f>
              <xm:sqref>L524</xm:sqref>
            </x14:sparkline>
            <x14:sparkline>
              <xm:f>'Hele landet'!B525:I525</xm:f>
              <xm:sqref>L525</xm:sqref>
            </x14:sparkline>
            <x14:sparkline>
              <xm:f>'Hele landet'!B526:I526</xm:f>
              <xm:sqref>L526</xm:sqref>
            </x14:sparkline>
            <x14:sparkline>
              <xm:f>'Hele landet'!B527:I527</xm:f>
              <xm:sqref>L527</xm:sqref>
            </x14:sparkline>
            <x14:sparkline>
              <xm:f>'Hele landet'!B528:I528</xm:f>
              <xm:sqref>L528</xm:sqref>
            </x14:sparkline>
            <x14:sparkline>
              <xm:f>'Hele landet'!C529:I529</xm:f>
              <xm:sqref>L529</xm:sqref>
            </x14:sparkline>
            <x14:sparkline>
              <xm:f>'Hele landet'!B530:I530</xm:f>
              <xm:sqref>L530</xm:sqref>
            </x14:sparkline>
            <x14:sparkline>
              <xm:f>'Hele landet'!B531:I531</xm:f>
              <xm:sqref>L531</xm:sqref>
            </x14:sparkline>
            <x14:sparkline>
              <xm:f>'Hele landet'!B532:I532</xm:f>
              <xm:sqref>L532</xm:sqref>
            </x14:sparkline>
          </x14:sparklines>
        </x14:sparklineGroup>
        <x14:sparklineGroup displayEmptyCellsAs="gap" high="1" low="1" xr2:uid="{5E605F4F-A092-47F2-87D6-316205BFB7F6}">
          <x14:colorSeries rgb="FF376092"/>
          <x14:colorNegative rgb="FFD00000"/>
          <x14:colorAxis rgb="FF000000"/>
          <x14:colorMarkers rgb="FFD00000"/>
          <x14:colorFirst rgb="FFD00000"/>
          <x14:colorLast rgb="FFD00000"/>
          <x14:colorHigh theme="1"/>
          <x14:colorLow rgb="FFD00000"/>
          <x14:sparklines>
            <x14:sparkline>
              <xm:f>'Hele landet'!B540:I540</xm:f>
              <xm:sqref>L540</xm:sqref>
            </x14:sparkline>
            <x14:sparkline>
              <xm:f>'Hele landet'!B541:I541</xm:f>
              <xm:sqref>L541</xm:sqref>
            </x14:sparkline>
            <x14:sparkline>
              <xm:f>'Hele landet'!B542:I542</xm:f>
              <xm:sqref>L542</xm:sqref>
            </x14:sparkline>
            <x14:sparkline>
              <xm:f>'Hele landet'!B543:I543</xm:f>
              <xm:sqref>L543</xm:sqref>
            </x14:sparkline>
            <x14:sparkline>
              <xm:f>'Hele landet'!B544:I544</xm:f>
              <xm:sqref>L544</xm:sqref>
            </x14:sparkline>
            <x14:sparkline>
              <xm:f>'Hele landet'!B545:I545</xm:f>
              <xm:sqref>L545</xm:sqref>
            </x14:sparkline>
            <x14:sparkline>
              <xm:f>'Hele landet'!B546:I546</xm:f>
              <xm:sqref>L546</xm:sqref>
            </x14:sparkline>
            <x14:sparkline>
              <xm:f>'Hele landet'!B547:I547</xm:f>
              <xm:sqref>L547</xm:sqref>
            </x14:sparkline>
            <x14:sparkline>
              <xm:f>'Hele landet'!B548:I548</xm:f>
              <xm:sqref>L548</xm:sqref>
            </x14:sparkline>
            <x14:sparkline>
              <xm:f>'Hele landet'!B549:I549</xm:f>
              <xm:sqref>L549</xm:sqref>
            </x14:sparkline>
            <x14:sparkline>
              <xm:f>'Hele landet'!B550:I550</xm:f>
              <xm:sqref>L550</xm:sqref>
            </x14:sparkline>
            <x14:sparkline>
              <xm:f>'Hele landet'!B551:I551</xm:f>
              <xm:sqref>L551</xm:sqref>
            </x14:sparkline>
            <x14:sparkline>
              <xm:f>'Hele landet'!B552:I552</xm:f>
              <xm:sqref>L552</xm:sqref>
            </x14:sparkline>
            <x14:sparkline>
              <xm:f>'Hele landet'!B553:I553</xm:f>
              <xm:sqref>L553</xm:sqref>
            </x14:sparkline>
            <x14:sparkline>
              <xm:f>'Hele landet'!B554:I554</xm:f>
              <xm:sqref>L554</xm:sqref>
            </x14:sparkline>
            <x14:sparkline>
              <xm:f>'Hele landet'!C555:I555</xm:f>
              <xm:sqref>L555</xm:sqref>
            </x14:sparkline>
            <x14:sparkline>
              <xm:f>'Hele landet'!B556:I556</xm:f>
              <xm:sqref>L556</xm:sqref>
            </x14:sparkline>
            <x14:sparkline>
              <xm:f>'Hele landet'!B557:I557</xm:f>
              <xm:sqref>L557</xm:sqref>
            </x14:sparkline>
            <x14:sparkline>
              <xm:f>'Hele landet'!B558:I558</xm:f>
              <xm:sqref>L558</xm:sqref>
            </x14:sparkline>
          </x14:sparklines>
        </x14:sparklineGroup>
        <x14:sparklineGroup displayEmptyCellsAs="gap" high="1" low="1" xr2:uid="{61B04772-98CB-48B3-90BA-D50469986102}">
          <x14:colorSeries rgb="FF376092"/>
          <x14:colorNegative rgb="FFD00000"/>
          <x14:colorAxis rgb="FF000000"/>
          <x14:colorMarkers rgb="FFD00000"/>
          <x14:colorFirst rgb="FFD00000"/>
          <x14:colorLast rgb="FFD00000"/>
          <x14:colorHigh theme="1"/>
          <x14:colorLow rgb="FFD00000"/>
          <x14:sparklines>
            <x14:sparkline>
              <xm:f>'Hele landet'!B566:I566</xm:f>
              <xm:sqref>L566</xm:sqref>
            </x14:sparkline>
            <x14:sparkline>
              <xm:f>'Hele landet'!B567:I567</xm:f>
              <xm:sqref>L567</xm:sqref>
            </x14:sparkline>
            <x14:sparkline>
              <xm:f>'Hele landet'!B568:I568</xm:f>
              <xm:sqref>L568</xm:sqref>
            </x14:sparkline>
            <x14:sparkline>
              <xm:f>'Hele landet'!B569:I569</xm:f>
              <xm:sqref>L569</xm:sqref>
            </x14:sparkline>
            <x14:sparkline>
              <xm:f>'Hele landet'!B570:I570</xm:f>
              <xm:sqref>L570</xm:sqref>
            </x14:sparkline>
            <x14:sparkline>
              <xm:f>'Hele landet'!B571:I571</xm:f>
              <xm:sqref>L571</xm:sqref>
            </x14:sparkline>
            <x14:sparkline>
              <xm:f>'Hele landet'!B572:I572</xm:f>
              <xm:sqref>L572</xm:sqref>
            </x14:sparkline>
            <x14:sparkline>
              <xm:f>'Hele landet'!B573:I573</xm:f>
              <xm:sqref>L573</xm:sqref>
            </x14:sparkline>
            <x14:sparkline>
              <xm:f>'Hele landet'!B574:I574</xm:f>
              <xm:sqref>L574</xm:sqref>
            </x14:sparkline>
            <x14:sparkline>
              <xm:f>'Hele landet'!B575:I575</xm:f>
              <xm:sqref>L575</xm:sqref>
            </x14:sparkline>
            <x14:sparkline>
              <xm:f>'Hele landet'!B576:I576</xm:f>
              <xm:sqref>L576</xm:sqref>
            </x14:sparkline>
            <x14:sparkline>
              <xm:f>'Hele landet'!B577:I577</xm:f>
              <xm:sqref>L577</xm:sqref>
            </x14:sparkline>
            <x14:sparkline>
              <xm:f>'Hele landet'!B578:I578</xm:f>
              <xm:sqref>L578</xm:sqref>
            </x14:sparkline>
            <x14:sparkline>
              <xm:f>'Hele landet'!B579:I579</xm:f>
              <xm:sqref>L579</xm:sqref>
            </x14:sparkline>
            <x14:sparkline>
              <xm:f>'Hele landet'!B580:I580</xm:f>
              <xm:sqref>L580</xm:sqref>
            </x14:sparkline>
            <x14:sparkline>
              <xm:f>'Hele landet'!C581:I581</xm:f>
              <xm:sqref>L581</xm:sqref>
            </x14:sparkline>
            <x14:sparkline>
              <xm:f>'Hele landet'!B582:I582</xm:f>
              <xm:sqref>L582</xm:sqref>
            </x14:sparkline>
            <x14:sparkline>
              <xm:f>'Hele landet'!B583:I583</xm:f>
              <xm:sqref>L583</xm:sqref>
            </x14:sparkline>
            <x14:sparkline>
              <xm:f>'Hele landet'!B584:I584</xm:f>
              <xm:sqref>L584</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67838-C4E2-4FF5-9F88-51F7CBCEB7C3}">
  <sheetPr>
    <tabColor theme="4" tint="0.79998168889431442"/>
    <pageSetUpPr fitToPage="1"/>
  </sheetPr>
  <dimension ref="A1:AF588"/>
  <sheetViews>
    <sheetView zoomScaleNormal="100" workbookViewId="0">
      <selection activeCell="A30" sqref="A30"/>
    </sheetView>
  </sheetViews>
  <sheetFormatPr baseColWidth="10" defaultRowHeight="15" outlineLevelRow="2" x14ac:dyDescent="0.25"/>
  <cols>
    <col min="1" max="1" width="42.5703125" customWidth="1"/>
    <col min="2" max="9" width="8.140625" customWidth="1"/>
    <col min="10" max="10" width="9.28515625" customWidth="1"/>
    <col min="11" max="11" width="10.7109375" customWidth="1"/>
    <col min="12" max="12" width="13" customWidth="1"/>
    <col min="13" max="14" width="10.140625" customWidth="1"/>
    <col min="15" max="15" width="4.85546875" style="202" customWidth="1"/>
    <col min="16" max="16" width="42.5703125" customWidth="1"/>
    <col min="17" max="19" width="8.7109375" customWidth="1"/>
    <col min="20" max="20" width="8.5703125" customWidth="1"/>
    <col min="21" max="24" width="8.140625" customWidth="1"/>
    <col min="25" max="25" width="8.85546875" customWidth="1"/>
    <col min="26" max="26" width="10" customWidth="1"/>
    <col min="27" max="28" width="10.28515625" customWidth="1"/>
  </cols>
  <sheetData>
    <row r="1" spans="1:32" x14ac:dyDescent="0.25">
      <c r="A1" s="190" t="s">
        <v>142</v>
      </c>
      <c r="B1" s="260" t="s">
        <v>143</v>
      </c>
      <c r="C1" s="260"/>
      <c r="D1" s="260"/>
      <c r="E1" s="198"/>
      <c r="F1" s="162"/>
      <c r="G1" s="162"/>
      <c r="H1" s="162"/>
      <c r="I1" s="162"/>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x14ac:dyDescent="0.25">
      <c r="A2" s="198"/>
      <c r="B2" s="198"/>
      <c r="C2" s="198"/>
      <c r="D2" s="198"/>
      <c r="E2" s="162"/>
      <c r="F2" s="162"/>
      <c r="G2" s="162"/>
      <c r="H2" s="162"/>
      <c r="I2" s="162"/>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x14ac:dyDescent="0.25">
      <c r="A3" s="199"/>
      <c r="B3" s="199"/>
      <c r="C3" s="199"/>
      <c r="D3" s="199"/>
      <c r="E3" s="200"/>
      <c r="F3" s="200"/>
      <c r="G3" s="200"/>
      <c r="H3" s="200"/>
      <c r="I3" s="200"/>
      <c r="J3" s="200"/>
      <c r="K3" s="167"/>
      <c r="L3" s="167"/>
      <c r="M3" s="144"/>
      <c r="N3" s="144"/>
      <c r="O3" s="144"/>
      <c r="P3" s="167"/>
      <c r="Q3" s="167"/>
      <c r="R3" s="167"/>
      <c r="S3" s="167"/>
      <c r="T3" s="167"/>
      <c r="U3" s="167"/>
      <c r="V3" s="167"/>
      <c r="W3" s="167"/>
      <c r="X3" s="167"/>
      <c r="Y3" s="167"/>
      <c r="Z3" s="167"/>
      <c r="AA3" s="167"/>
      <c r="AB3" s="144"/>
      <c r="AC3" s="144"/>
      <c r="AD3" s="144"/>
      <c r="AE3" s="144"/>
      <c r="AF3" s="144"/>
    </row>
    <row r="4" spans="1:32" ht="31.5" x14ac:dyDescent="0.25">
      <c r="A4" s="201" t="s">
        <v>286</v>
      </c>
      <c r="B4" s="141">
        <v>2019</v>
      </c>
      <c r="C4" s="141">
        <v>2020</v>
      </c>
      <c r="D4" s="141">
        <v>2021</v>
      </c>
      <c r="E4" s="141">
        <v>2022</v>
      </c>
      <c r="F4" s="141">
        <v>2023</v>
      </c>
      <c r="G4" s="141">
        <v>2024</v>
      </c>
      <c r="H4" s="141">
        <v>2025</v>
      </c>
      <c r="I4" s="141">
        <v>2026</v>
      </c>
      <c r="J4" s="142" t="s">
        <v>232</v>
      </c>
      <c r="K4" s="142" t="s">
        <v>233</v>
      </c>
      <c r="L4" s="143" t="s">
        <v>234</v>
      </c>
      <c r="M4" s="145" t="s">
        <v>287</v>
      </c>
      <c r="N4" s="144"/>
      <c r="P4" s="140" t="s">
        <v>231</v>
      </c>
      <c r="Q4" s="141">
        <v>2019</v>
      </c>
      <c r="R4" s="141">
        <v>2020</v>
      </c>
      <c r="S4" s="141">
        <v>2021</v>
      </c>
      <c r="T4" s="141">
        <v>2022</v>
      </c>
      <c r="U4" s="141">
        <v>2023</v>
      </c>
      <c r="V4" s="141">
        <v>2024</v>
      </c>
      <c r="W4" s="141">
        <v>2025</v>
      </c>
      <c r="X4" s="141">
        <v>2026</v>
      </c>
      <c r="Y4" s="142" t="s">
        <v>232</v>
      </c>
      <c r="Z4" s="142" t="s">
        <v>233</v>
      </c>
      <c r="AA4" s="143" t="s">
        <v>234</v>
      </c>
      <c r="AB4" s="144"/>
      <c r="AC4" s="144"/>
      <c r="AD4" s="145" t="s">
        <v>288</v>
      </c>
      <c r="AE4" s="145" t="s">
        <v>235</v>
      </c>
      <c r="AF4" s="144"/>
    </row>
    <row r="5" spans="1:32" ht="15" customHeight="1" x14ac:dyDescent="0.25">
      <c r="A5" s="146" t="s">
        <v>236</v>
      </c>
      <c r="B5" s="147">
        <v>22639</v>
      </c>
      <c r="C5" s="147">
        <v>25461</v>
      </c>
      <c r="D5" s="147">
        <v>18546</v>
      </c>
      <c r="E5" s="147">
        <v>20510</v>
      </c>
      <c r="F5" s="147">
        <v>24013</v>
      </c>
      <c r="G5" s="147">
        <v>25142</v>
      </c>
      <c r="H5" s="147">
        <v>23642</v>
      </c>
      <c r="I5" s="147">
        <v>27659</v>
      </c>
      <c r="J5" s="148">
        <v>0.16990948312325521</v>
      </c>
      <c r="K5" s="148">
        <v>0.21043681581464549</v>
      </c>
      <c r="L5" s="147"/>
      <c r="M5" s="155">
        <v>0.24426409029090201</v>
      </c>
      <c r="N5" s="144"/>
      <c r="P5" s="146" t="s">
        <v>236</v>
      </c>
      <c r="Q5" s="147">
        <v>102075</v>
      </c>
      <c r="R5" s="147">
        <v>111313</v>
      </c>
      <c r="S5" s="147">
        <v>87419</v>
      </c>
      <c r="T5" s="147">
        <v>87558</v>
      </c>
      <c r="U5" s="147">
        <v>101531</v>
      </c>
      <c r="V5" s="147">
        <v>105258</v>
      </c>
      <c r="W5" s="147">
        <v>103935</v>
      </c>
      <c r="X5" s="147">
        <v>113234</v>
      </c>
      <c r="Y5" s="148">
        <v>8.9469379900899607E-2</v>
      </c>
      <c r="Z5" s="148">
        <v>0.13381557999053051</v>
      </c>
      <c r="AA5" s="147"/>
      <c r="AB5" s="144"/>
      <c r="AC5" s="144"/>
      <c r="AD5" s="147">
        <v>22850.428571428572</v>
      </c>
      <c r="AE5" s="147">
        <v>99869.857142857145</v>
      </c>
      <c r="AF5" s="144"/>
    </row>
    <row r="6" spans="1:32" ht="15" customHeight="1" x14ac:dyDescent="0.25">
      <c r="A6" s="149" t="s">
        <v>237</v>
      </c>
      <c r="B6" s="150">
        <v>8809</v>
      </c>
      <c r="C6" s="150">
        <v>9349</v>
      </c>
      <c r="D6" s="150">
        <v>7039</v>
      </c>
      <c r="E6" s="150">
        <v>6915</v>
      </c>
      <c r="F6" s="150">
        <v>7505</v>
      </c>
      <c r="G6" s="150">
        <v>7454</v>
      </c>
      <c r="H6" s="150">
        <v>7862</v>
      </c>
      <c r="I6" s="150">
        <v>9087</v>
      </c>
      <c r="J6" s="148">
        <v>0.15581277028745866</v>
      </c>
      <c r="K6" s="148">
        <v>0.1579378515646333</v>
      </c>
      <c r="L6" s="147"/>
      <c r="M6" s="155">
        <v>0.2089013540541162</v>
      </c>
      <c r="N6" s="144"/>
      <c r="P6" s="149" t="s">
        <v>237</v>
      </c>
      <c r="Q6" s="150">
        <v>51356</v>
      </c>
      <c r="R6" s="150">
        <v>55656</v>
      </c>
      <c r="S6" s="150">
        <v>43760</v>
      </c>
      <c r="T6" s="150">
        <v>39458</v>
      </c>
      <c r="U6" s="150">
        <v>42067</v>
      </c>
      <c r="V6" s="150">
        <v>40278</v>
      </c>
      <c r="W6" s="150">
        <v>39488</v>
      </c>
      <c r="X6" s="150">
        <v>43499</v>
      </c>
      <c r="Y6" s="148">
        <v>0.10157516207455429</v>
      </c>
      <c r="Z6" s="148">
        <v>-2.4257922278514296E-2</v>
      </c>
      <c r="AA6" s="147"/>
      <c r="AB6" s="144"/>
      <c r="AC6" s="144"/>
      <c r="AD6" s="150">
        <v>7847.5714285714284</v>
      </c>
      <c r="AE6" s="150">
        <v>44580.428571428572</v>
      </c>
      <c r="AF6" s="144"/>
    </row>
    <row r="7" spans="1:32" ht="15" customHeight="1" x14ac:dyDescent="0.25">
      <c r="A7" s="146" t="s">
        <v>90</v>
      </c>
      <c r="B7" s="151">
        <v>0.41630434782608694</v>
      </c>
      <c r="C7" s="151">
        <v>0.38907153855757626</v>
      </c>
      <c r="D7" s="151">
        <v>0.40051209103840685</v>
      </c>
      <c r="E7" s="151">
        <v>0.36240238981185474</v>
      </c>
      <c r="F7" s="151">
        <v>0.33754610056669965</v>
      </c>
      <c r="G7" s="151">
        <v>0.32111316934476369</v>
      </c>
      <c r="H7" s="151">
        <v>0.35938928506125434</v>
      </c>
      <c r="I7" s="151">
        <v>0.35360728461358859</v>
      </c>
      <c r="J7" s="152">
        <v>-0.57820004476657472</v>
      </c>
      <c r="K7" s="152">
        <v>-1.4655345441114853</v>
      </c>
      <c r="L7" s="147"/>
      <c r="M7" s="203">
        <v>-7.5376936293709225</v>
      </c>
      <c r="N7" s="144"/>
      <c r="P7" s="146" t="s">
        <v>90</v>
      </c>
      <c r="Q7" s="151">
        <v>0.541461511697787</v>
      </c>
      <c r="R7" s="151">
        <v>0.53382441803585301</v>
      </c>
      <c r="S7" s="151">
        <v>0.53412752660872964</v>
      </c>
      <c r="T7" s="151">
        <v>0.48477774774553406</v>
      </c>
      <c r="U7" s="151">
        <v>0.45379229997518905</v>
      </c>
      <c r="V7" s="151">
        <v>0.42279512102953837</v>
      </c>
      <c r="W7" s="151">
        <v>0.4158470060447777</v>
      </c>
      <c r="X7" s="151">
        <v>0.42898422090729782</v>
      </c>
      <c r="Y7" s="152">
        <v>1.3137214862520119</v>
      </c>
      <c r="Z7" s="152">
        <v>-5.4569741032911621</v>
      </c>
      <c r="AA7" s="147"/>
      <c r="AB7" s="144"/>
      <c r="AC7" s="144"/>
      <c r="AD7" s="151">
        <v>0.36826263005470344</v>
      </c>
      <c r="AE7" s="151">
        <v>0.48355396194020944</v>
      </c>
      <c r="AF7" s="144"/>
    </row>
    <row r="8" spans="1:32" ht="15" customHeight="1" x14ac:dyDescent="0.25">
      <c r="A8" s="149" t="s">
        <v>238</v>
      </c>
      <c r="B8" s="150">
        <v>7615</v>
      </c>
      <c r="C8" s="150">
        <v>8339</v>
      </c>
      <c r="D8" s="150">
        <v>5995</v>
      </c>
      <c r="E8" s="150">
        <v>5926</v>
      </c>
      <c r="F8" s="150">
        <v>6238</v>
      </c>
      <c r="G8" s="150">
        <v>6206</v>
      </c>
      <c r="H8" s="150">
        <v>6662</v>
      </c>
      <c r="I8" s="150">
        <v>7962</v>
      </c>
      <c r="J8" s="148">
        <v>0.19513659561693186</v>
      </c>
      <c r="K8" s="148">
        <v>0.18630935910261598</v>
      </c>
      <c r="L8" s="147"/>
      <c r="M8" s="155">
        <v>0.21014014621658</v>
      </c>
      <c r="N8" s="144"/>
      <c r="P8" s="149" t="s">
        <v>238</v>
      </c>
      <c r="Q8" s="150">
        <v>44530</v>
      </c>
      <c r="R8" s="150">
        <v>48369</v>
      </c>
      <c r="S8" s="150">
        <v>37439</v>
      </c>
      <c r="T8" s="150">
        <v>33385</v>
      </c>
      <c r="U8" s="150">
        <v>35556</v>
      </c>
      <c r="V8" s="150">
        <v>34137</v>
      </c>
      <c r="W8" s="150">
        <v>33546</v>
      </c>
      <c r="X8" s="150">
        <v>37889</v>
      </c>
      <c r="Y8" s="148">
        <v>0.12946401955523759</v>
      </c>
      <c r="Z8" s="148">
        <v>-6.5140357054562347E-3</v>
      </c>
      <c r="AA8" s="147"/>
      <c r="AB8" s="144"/>
      <c r="AC8" s="144"/>
      <c r="AD8" s="150">
        <v>6711.5714285714284</v>
      </c>
      <c r="AE8" s="150">
        <v>38137.428571428572</v>
      </c>
      <c r="AF8" s="144"/>
    </row>
    <row r="9" spans="1:32" ht="15" customHeight="1" x14ac:dyDescent="0.25">
      <c r="A9" s="149" t="s">
        <v>239</v>
      </c>
      <c r="B9" s="153">
        <v>0.33636644728124032</v>
      </c>
      <c r="C9" s="153">
        <v>0.32752052158202744</v>
      </c>
      <c r="D9" s="153">
        <v>0.32325029655990511</v>
      </c>
      <c r="E9" s="153">
        <v>0.28893222818137493</v>
      </c>
      <c r="F9" s="153">
        <v>0.25977595469120895</v>
      </c>
      <c r="G9" s="153">
        <v>0.24683796038501313</v>
      </c>
      <c r="H9" s="153">
        <v>0.28178665087556043</v>
      </c>
      <c r="I9" s="153">
        <v>0.28786290176795981</v>
      </c>
      <c r="J9" s="152">
        <v>0.60762508923993819</v>
      </c>
      <c r="K9" s="152">
        <v>-0.58546277563379379</v>
      </c>
      <c r="L9" s="147"/>
      <c r="M9" s="203">
        <v>-4.6745078167395313</v>
      </c>
      <c r="N9" s="144"/>
      <c r="P9" s="149" t="s">
        <v>239</v>
      </c>
      <c r="Q9" s="153">
        <v>0.43624785696791574</v>
      </c>
      <c r="R9" s="153">
        <v>0.43453145634382329</v>
      </c>
      <c r="S9" s="153">
        <v>0.42827074205836257</v>
      </c>
      <c r="T9" s="153">
        <v>0.38129011626578951</v>
      </c>
      <c r="U9" s="153">
        <v>0.35019846155361417</v>
      </c>
      <c r="V9" s="153">
        <v>0.32431739155218603</v>
      </c>
      <c r="W9" s="153">
        <v>0.32275941694328186</v>
      </c>
      <c r="X9" s="153">
        <v>0.33460797993535513</v>
      </c>
      <c r="Y9" s="152">
        <v>1.1848562992073264</v>
      </c>
      <c r="Z9" s="152">
        <v>-4.7263283952361625</v>
      </c>
      <c r="AA9" s="147"/>
      <c r="AB9" s="144"/>
      <c r="AC9" s="144"/>
      <c r="AD9" s="153">
        <v>0.29371752952429775</v>
      </c>
      <c r="AE9" s="153">
        <v>0.38187126388771675</v>
      </c>
      <c r="AF9" s="144"/>
    </row>
    <row r="10" spans="1:32" ht="15" customHeight="1" x14ac:dyDescent="0.25">
      <c r="A10" s="149" t="s">
        <v>240</v>
      </c>
      <c r="B10" s="153">
        <v>0.86445680553978888</v>
      </c>
      <c r="C10" s="153">
        <v>0.89196705530003206</v>
      </c>
      <c r="D10" s="153">
        <v>0.85168347776672826</v>
      </c>
      <c r="E10" s="153">
        <v>0.85697758496023135</v>
      </c>
      <c r="F10" s="153">
        <v>0.83117921385742843</v>
      </c>
      <c r="G10" s="153">
        <v>0.83257311510598342</v>
      </c>
      <c r="H10" s="153">
        <v>0.84736708216738743</v>
      </c>
      <c r="I10" s="153">
        <v>0.87619676460878182</v>
      </c>
      <c r="J10" s="152">
        <v>2.8829682441394389</v>
      </c>
      <c r="K10" s="152">
        <v>2.0954924549072773</v>
      </c>
      <c r="L10" s="147"/>
      <c r="M10" s="203">
        <v>0.5165246642851562</v>
      </c>
      <c r="N10" s="144"/>
      <c r="P10" s="149" t="s">
        <v>240</v>
      </c>
      <c r="Q10" s="153">
        <v>0.86708466391463512</v>
      </c>
      <c r="R10" s="153">
        <v>0.86907072013799047</v>
      </c>
      <c r="S10" s="153">
        <v>0.85555301645338211</v>
      </c>
      <c r="T10" s="153">
        <v>0.84608951289979217</v>
      </c>
      <c r="U10" s="153">
        <v>0.84522309648893434</v>
      </c>
      <c r="V10" s="153">
        <v>0.84753463429167286</v>
      </c>
      <c r="W10" s="153">
        <v>0.84952390599675853</v>
      </c>
      <c r="X10" s="153">
        <v>0.87103151796593026</v>
      </c>
      <c r="Y10" s="152">
        <v>2.1507611969171725</v>
      </c>
      <c r="Z10" s="152">
        <v>1.5556822151303051</v>
      </c>
      <c r="AA10" s="147"/>
      <c r="AB10" s="144"/>
      <c r="AC10" s="144"/>
      <c r="AD10" s="153">
        <v>0.85524184005970905</v>
      </c>
      <c r="AE10" s="153">
        <v>0.85547469581462721</v>
      </c>
      <c r="AF10" s="144"/>
    </row>
    <row r="11" spans="1:32" ht="21.6" customHeight="1" x14ac:dyDescent="0.25">
      <c r="A11" s="154" t="s">
        <v>241</v>
      </c>
      <c r="B11" s="155">
        <v>3.473720059030537E-2</v>
      </c>
      <c r="C11" s="155">
        <v>3.1447213605733236E-2</v>
      </c>
      <c r="D11" s="155">
        <v>5.2706350333854242E-2</v>
      </c>
      <c r="E11" s="155">
        <v>5.2060737527114966E-2</v>
      </c>
      <c r="F11" s="155">
        <v>4.7035309793471022E-2</v>
      </c>
      <c r="G11" s="155">
        <v>4.8430372954118596E-2</v>
      </c>
      <c r="H11" s="155">
        <v>4.7824980920885274E-2</v>
      </c>
      <c r="I11" s="155">
        <v>4.8971057554748544E-2</v>
      </c>
      <c r="J11" s="152">
        <v>0.11460766338632702</v>
      </c>
      <c r="K11" s="152">
        <v>0.48991881866091713</v>
      </c>
      <c r="L11" s="147"/>
      <c r="M11" s="203">
        <v>-8.0020155465627268E-2</v>
      </c>
      <c r="N11" s="144"/>
      <c r="P11" s="154" t="s">
        <v>241</v>
      </c>
      <c r="Q11" s="155">
        <v>4.4804891346678088E-2</v>
      </c>
      <c r="R11" s="155">
        <v>4.3894638493603567E-2</v>
      </c>
      <c r="S11" s="155">
        <v>5.4844606946983544E-2</v>
      </c>
      <c r="T11" s="155">
        <v>5.4792437528511331E-2</v>
      </c>
      <c r="U11" s="155">
        <v>5.724201868447952E-2</v>
      </c>
      <c r="V11" s="155">
        <v>5.0424549381796517E-2</v>
      </c>
      <c r="W11" s="155">
        <v>5.1129457050243111E-2</v>
      </c>
      <c r="X11" s="155">
        <v>4.9771259109404817E-2</v>
      </c>
      <c r="Y11" s="152">
        <v>-0.13581979408382946</v>
      </c>
      <c r="Z11" s="152">
        <v>-7.4418168299927867E-2</v>
      </c>
      <c r="AA11" s="147"/>
      <c r="AB11" s="144"/>
      <c r="AC11" s="144"/>
      <c r="AD11" s="151">
        <v>4.4071869368139373E-2</v>
      </c>
      <c r="AE11" s="151">
        <v>5.0515440792404095E-2</v>
      </c>
      <c r="AF11" s="144"/>
    </row>
    <row r="12" spans="1:32" ht="21.6" customHeight="1" x14ac:dyDescent="0.25">
      <c r="A12" s="154" t="s">
        <v>242</v>
      </c>
      <c r="B12" s="155">
        <v>1.3516498078537038E-2</v>
      </c>
      <c r="C12" s="155">
        <v>1.1547071992459055E-2</v>
      </c>
      <c r="D12" s="155">
        <v>2.000431359861965E-2</v>
      </c>
      <c r="E12" s="155">
        <v>1.7552413456850317E-2</v>
      </c>
      <c r="F12" s="155">
        <v>1.4700370632574022E-2</v>
      </c>
      <c r="G12" s="155">
        <v>1.4358444037864928E-2</v>
      </c>
      <c r="H12" s="155">
        <v>1.5903899839269098E-2</v>
      </c>
      <c r="I12" s="155">
        <v>1.608879569037203E-2</v>
      </c>
      <c r="J12" s="152">
        <v>1.8489585110293208E-2</v>
      </c>
      <c r="K12" s="152">
        <v>9.5309957963950198E-2</v>
      </c>
      <c r="L12" s="147"/>
      <c r="M12" s="203">
        <v>-0.30309033399545521</v>
      </c>
      <c r="N12" s="144"/>
      <c r="P12" s="154" t="s">
        <v>242</v>
      </c>
      <c r="Q12" s="155">
        <v>2.2542248346803819E-2</v>
      </c>
      <c r="R12" s="155">
        <v>2.1947122079182126E-2</v>
      </c>
      <c r="S12" s="155">
        <v>2.7453985975588832E-2</v>
      </c>
      <c r="T12" s="155">
        <v>2.4692204024760731E-2</v>
      </c>
      <c r="U12" s="155">
        <v>2.3716894347539177E-2</v>
      </c>
      <c r="V12" s="155">
        <v>1.9295445476828363E-2</v>
      </c>
      <c r="W12" s="155">
        <v>1.9425602540049068E-2</v>
      </c>
      <c r="X12" s="155">
        <v>1.9119699030326582E-2</v>
      </c>
      <c r="Y12" s="152">
        <v>-3.0590350972248617E-2</v>
      </c>
      <c r="Z12" s="152">
        <v>-0.34296473332980776</v>
      </c>
      <c r="AA12" s="147"/>
      <c r="AB12" s="144"/>
      <c r="AC12" s="144"/>
      <c r="AD12" s="151">
        <v>1.5135696110732528E-2</v>
      </c>
      <c r="AE12" s="151">
        <v>2.254934636362466E-2</v>
      </c>
      <c r="AF12" s="144"/>
    </row>
    <row r="13" spans="1:32" ht="21.6" customHeight="1" x14ac:dyDescent="0.25">
      <c r="A13" s="154" t="s">
        <v>243</v>
      </c>
      <c r="B13" s="155">
        <v>0.12111842395865542</v>
      </c>
      <c r="C13" s="155">
        <v>0.11680609559718785</v>
      </c>
      <c r="D13" s="155">
        <v>0.13258923757144397</v>
      </c>
      <c r="E13" s="155">
        <v>0.1212091662603608</v>
      </c>
      <c r="F13" s="155">
        <v>0.11472952150918253</v>
      </c>
      <c r="G13" s="155">
        <v>0.11208336647840267</v>
      </c>
      <c r="H13" s="155">
        <v>0.11530327383470096</v>
      </c>
      <c r="I13" s="155">
        <v>0.10716222567699484</v>
      </c>
      <c r="J13" s="152">
        <v>-0.81410481577061233</v>
      </c>
      <c r="K13" s="152">
        <v>-1.1372593926263621</v>
      </c>
      <c r="L13" s="147"/>
      <c r="M13" s="203">
        <v>-1.6669838897249656</v>
      </c>
      <c r="N13" s="144"/>
      <c r="P13" s="154" t="s">
        <v>243</v>
      </c>
      <c r="Q13" s="155">
        <v>0.13755571883419054</v>
      </c>
      <c r="R13" s="155">
        <v>0.14265180167635405</v>
      </c>
      <c r="S13" s="155">
        <v>0.15236962216451802</v>
      </c>
      <c r="T13" s="155">
        <v>0.14529797391443386</v>
      </c>
      <c r="U13" s="155">
        <v>0.14262638996956595</v>
      </c>
      <c r="V13" s="155">
        <v>0.13409907085447187</v>
      </c>
      <c r="W13" s="155">
        <v>0.12740655217203059</v>
      </c>
      <c r="X13" s="155">
        <v>0.12383206457424449</v>
      </c>
      <c r="Y13" s="152">
        <v>-0.35744875977860996</v>
      </c>
      <c r="Z13" s="152">
        <v>-1.6064286248039947</v>
      </c>
      <c r="AA13" s="147"/>
      <c r="AB13" s="144"/>
      <c r="AC13" s="144"/>
      <c r="AD13" s="151">
        <v>0.11853481960325846</v>
      </c>
      <c r="AE13" s="151">
        <v>0.13989635082228444</v>
      </c>
      <c r="AF13" s="144"/>
    </row>
    <row r="14" spans="1:32" ht="21.6" customHeight="1" x14ac:dyDescent="0.25">
      <c r="A14" s="154" t="s">
        <v>244</v>
      </c>
      <c r="B14" s="155">
        <v>0.36556384999337427</v>
      </c>
      <c r="C14" s="155">
        <v>0.34770825969129254</v>
      </c>
      <c r="D14" s="155">
        <v>0.33861749164240268</v>
      </c>
      <c r="E14" s="155">
        <v>0.39965870307167234</v>
      </c>
      <c r="F14" s="155">
        <v>0.42685212176737602</v>
      </c>
      <c r="G14" s="155">
        <v>0.43628191870177391</v>
      </c>
      <c r="H14" s="155">
        <v>0.41130192031131035</v>
      </c>
      <c r="I14" s="155">
        <v>0.3956759101919809</v>
      </c>
      <c r="J14" s="152">
        <v>-1.5626010119329459</v>
      </c>
      <c r="K14" s="152">
        <v>0.46297903942903451</v>
      </c>
      <c r="L14" s="147"/>
      <c r="M14" s="203">
        <v>10.457959636397868</v>
      </c>
      <c r="N14" s="144"/>
      <c r="P14" s="154" t="s">
        <v>244</v>
      </c>
      <c r="Q14" s="155">
        <v>0.25849620377173649</v>
      </c>
      <c r="R14" s="155">
        <v>0.24034030167186224</v>
      </c>
      <c r="S14" s="155">
        <v>0.2378659101568309</v>
      </c>
      <c r="T14" s="155">
        <v>0.29218346695904429</v>
      </c>
      <c r="U14" s="155">
        <v>0.2982143384779033</v>
      </c>
      <c r="V14" s="155">
        <v>0.30440441581637501</v>
      </c>
      <c r="W14" s="155">
        <v>0.31380189541540388</v>
      </c>
      <c r="X14" s="155">
        <v>0.29109631382800222</v>
      </c>
      <c r="Y14" s="152">
        <v>-2.2705581587401658</v>
      </c>
      <c r="Z14" s="152">
        <v>1.2948610173674935</v>
      </c>
      <c r="AA14" s="147"/>
      <c r="AB14" s="144"/>
      <c r="AC14" s="144"/>
      <c r="AD14" s="151">
        <v>0.39104611979769055</v>
      </c>
      <c r="AE14" s="151">
        <v>0.27814770365432728</v>
      </c>
      <c r="AF14" s="144"/>
    </row>
    <row r="15" spans="1:32" ht="21.6" customHeight="1" x14ac:dyDescent="0.25">
      <c r="A15" s="154" t="s">
        <v>245</v>
      </c>
      <c r="B15" s="155">
        <v>8.8740668757453955E-2</v>
      </c>
      <c r="C15" s="155">
        <v>0.11197517772279172</v>
      </c>
      <c r="D15" s="155">
        <v>0.10034508788957187</v>
      </c>
      <c r="E15" s="155">
        <v>7.7718186250609458E-2</v>
      </c>
      <c r="F15" s="155">
        <v>7.3585141381751554E-2</v>
      </c>
      <c r="G15" s="155">
        <v>8.0383422162119161E-2</v>
      </c>
      <c r="H15" s="155">
        <v>6.391168259876491E-2</v>
      </c>
      <c r="I15" s="155">
        <v>7.8238548031382193E-2</v>
      </c>
      <c r="J15" s="152">
        <v>1.4326865432617284</v>
      </c>
      <c r="K15" s="152">
        <v>-0.68739537660207906</v>
      </c>
      <c r="L15" s="147"/>
      <c r="M15" s="203">
        <v>9.064192544228078E-3</v>
      </c>
      <c r="N15" s="144"/>
      <c r="P15" s="154" t="s">
        <v>245</v>
      </c>
      <c r="Q15" s="155">
        <v>3.7932892481018859E-2</v>
      </c>
      <c r="R15" s="155">
        <v>5.5438268665834178E-2</v>
      </c>
      <c r="S15" s="155">
        <v>4.7804253079994051E-2</v>
      </c>
      <c r="T15" s="155">
        <v>4.5135795701135246E-2</v>
      </c>
      <c r="U15" s="155">
        <v>5.9085402487910096E-2</v>
      </c>
      <c r="V15" s="155">
        <v>8.6216724619506357E-2</v>
      </c>
      <c r="W15" s="155">
        <v>8.9786886034540825E-2</v>
      </c>
      <c r="X15" s="155">
        <v>7.8147906105939913E-2</v>
      </c>
      <c r="Y15" s="152">
        <v>-1.1638979928600912</v>
      </c>
      <c r="Z15" s="152">
        <v>1.7240067475951457</v>
      </c>
      <c r="AA15" s="147"/>
      <c r="AB15" s="144"/>
      <c r="AC15" s="144"/>
      <c r="AD15" s="151">
        <v>8.5112501797402984E-2</v>
      </c>
      <c r="AE15" s="151">
        <v>6.0907838629988456E-2</v>
      </c>
      <c r="AF15" s="144"/>
    </row>
    <row r="16" spans="1:32" ht="21.6" customHeight="1" x14ac:dyDescent="0.25">
      <c r="A16" s="154" t="s">
        <v>246</v>
      </c>
      <c r="B16" s="155">
        <v>5.5700340121030083E-2</v>
      </c>
      <c r="C16" s="155">
        <v>4.2142885196967912E-2</v>
      </c>
      <c r="D16" s="155">
        <v>3.7743987921923863E-2</v>
      </c>
      <c r="E16" s="155">
        <v>5.4071184787908337E-2</v>
      </c>
      <c r="F16" s="155">
        <v>5.4470495148461251E-2</v>
      </c>
      <c r="G16" s="155">
        <v>6.0416832392013363E-2</v>
      </c>
      <c r="H16" s="155">
        <v>6.2092885542678285E-2</v>
      </c>
      <c r="I16" s="155">
        <v>5.8245055858852451E-2</v>
      </c>
      <c r="J16" s="152">
        <v>-0.3847829683825833</v>
      </c>
      <c r="K16" s="152">
        <v>0.54920596662208632</v>
      </c>
      <c r="L16" s="147"/>
      <c r="M16" s="203">
        <v>-3.2054677436800794</v>
      </c>
      <c r="N16" s="144"/>
      <c r="P16" s="154" t="s">
        <v>246</v>
      </c>
      <c r="Q16" s="155">
        <v>5.3147195689444038E-2</v>
      </c>
      <c r="R16" s="155">
        <v>4.800876806841968E-2</v>
      </c>
      <c r="S16" s="155">
        <v>4.6911998535787418E-2</v>
      </c>
      <c r="T16" s="155">
        <v>5.4409648461591173E-2</v>
      </c>
      <c r="U16" s="155">
        <v>6.808757916301425E-2</v>
      </c>
      <c r="V16" s="155">
        <v>7.8112827528548895E-2</v>
      </c>
      <c r="W16" s="155">
        <v>7.1352287487371921E-2</v>
      </c>
      <c r="X16" s="155">
        <v>9.0299733295653245E-2</v>
      </c>
      <c r="Y16" s="152">
        <v>1.8947445808281325</v>
      </c>
      <c r="Z16" s="152">
        <v>2.99569157144869</v>
      </c>
      <c r="AA16" s="147"/>
      <c r="AB16" s="144"/>
      <c r="AC16" s="144"/>
      <c r="AD16" s="151">
        <v>5.2752996192631588E-2</v>
      </c>
      <c r="AE16" s="151">
        <v>6.0342817581166344E-2</v>
      </c>
      <c r="AF16" s="144"/>
    </row>
    <row r="17" spans="1:32" ht="15" customHeight="1" x14ac:dyDescent="0.25">
      <c r="A17" s="149" t="s">
        <v>247</v>
      </c>
      <c r="B17" s="150">
        <v>62.937983126463195</v>
      </c>
      <c r="C17" s="150">
        <v>52.641058874356858</v>
      </c>
      <c r="D17" s="150">
        <v>43.045616305402795</v>
      </c>
      <c r="E17" s="150">
        <v>36.871184787908341</v>
      </c>
      <c r="F17" s="150">
        <v>39.006787989838848</v>
      </c>
      <c r="G17" s="150">
        <v>36.21239360432741</v>
      </c>
      <c r="H17" s="150">
        <v>45.885246595042723</v>
      </c>
      <c r="I17" s="150">
        <v>41.143027585957547</v>
      </c>
      <c r="J17" s="156">
        <v>-4.7422190090851757</v>
      </c>
      <c r="K17" s="156">
        <v>-4.1930398838617151</v>
      </c>
      <c r="L17" s="147"/>
      <c r="M17" s="203">
        <v>-19.942953656425523</v>
      </c>
      <c r="N17" s="144"/>
      <c r="P17" s="149" t="s">
        <v>247</v>
      </c>
      <c r="Q17" s="150">
        <v>81.930345334313031</v>
      </c>
      <c r="R17" s="150">
        <v>89.007456451627391</v>
      </c>
      <c r="S17" s="150">
        <v>69.819615872979554</v>
      </c>
      <c r="T17" s="150">
        <v>64.360081317526664</v>
      </c>
      <c r="U17" s="150">
        <v>63.788734475184931</v>
      </c>
      <c r="V17" s="150">
        <v>53.668310247202101</v>
      </c>
      <c r="W17" s="150">
        <v>59.952566507913588</v>
      </c>
      <c r="X17" s="150">
        <v>61.08598124238307</v>
      </c>
      <c r="Y17" s="156">
        <v>1.1334147344694827</v>
      </c>
      <c r="Z17" s="156">
        <v>-8.0987019667648354</v>
      </c>
      <c r="AA17" s="147"/>
      <c r="AB17" s="144"/>
      <c r="AC17" s="144"/>
      <c r="AD17" s="150">
        <v>45.336067469819262</v>
      </c>
      <c r="AE17" s="150">
        <v>69.184683209147906</v>
      </c>
      <c r="AF17" s="144"/>
    </row>
    <row r="18" spans="1:32" ht="15" customHeight="1" x14ac:dyDescent="0.25">
      <c r="A18" s="149" t="s">
        <v>248</v>
      </c>
      <c r="B18" s="150">
        <v>95.384379611760693</v>
      </c>
      <c r="C18" s="150">
        <v>94.046422077227476</v>
      </c>
      <c r="D18" s="150">
        <v>73.223185111521516</v>
      </c>
      <c r="E18" s="150">
        <v>65.877368040491689</v>
      </c>
      <c r="F18" s="150">
        <v>74.184410393071275</v>
      </c>
      <c r="G18" s="150">
        <v>72.550979339951709</v>
      </c>
      <c r="H18" s="150">
        <v>89.962859323327407</v>
      </c>
      <c r="I18" s="150">
        <v>79.635963464289659</v>
      </c>
      <c r="J18" s="156">
        <v>-10.326895859037748</v>
      </c>
      <c r="K18" s="156">
        <v>-2.19605007948185</v>
      </c>
      <c r="L18" s="147"/>
      <c r="M18" s="203">
        <v>-16.942279713714456</v>
      </c>
      <c r="N18" s="144"/>
      <c r="P18" s="149" t="s">
        <v>248</v>
      </c>
      <c r="Q18" s="150">
        <v>104.8986875924916</v>
      </c>
      <c r="R18" s="150">
        <v>116.97383929854823</v>
      </c>
      <c r="S18" s="150">
        <v>91.945246800731255</v>
      </c>
      <c r="T18" s="150">
        <v>90.549216888843887</v>
      </c>
      <c r="U18" s="150">
        <v>94.422231202605388</v>
      </c>
      <c r="V18" s="150">
        <v>84.71582501613787</v>
      </c>
      <c r="W18" s="150">
        <v>96.045760737439167</v>
      </c>
      <c r="X18" s="150">
        <v>96.578243178004115</v>
      </c>
      <c r="Y18" s="156">
        <v>0.53248244056494798</v>
      </c>
      <c r="Z18" s="156">
        <v>-1.7057155098249268</v>
      </c>
      <c r="AA18" s="147"/>
      <c r="AB18" s="144"/>
      <c r="AC18" s="144"/>
      <c r="AD18" s="150">
        <v>81.832013543771509</v>
      </c>
      <c r="AE18" s="150">
        <v>98.283958687829042</v>
      </c>
      <c r="AF18" s="144"/>
    </row>
    <row r="19" spans="1:32" ht="15" customHeight="1" x14ac:dyDescent="0.25">
      <c r="A19" s="146" t="s">
        <v>249</v>
      </c>
      <c r="B19" s="147">
        <v>6201</v>
      </c>
      <c r="C19" s="147">
        <v>3462</v>
      </c>
      <c r="D19" s="147">
        <v>3263</v>
      </c>
      <c r="E19" s="147">
        <v>4048</v>
      </c>
      <c r="F19" s="147">
        <v>3255</v>
      </c>
      <c r="G19" s="147">
        <v>4082</v>
      </c>
      <c r="H19" s="147">
        <v>4809</v>
      </c>
      <c r="I19" s="147">
        <v>4518</v>
      </c>
      <c r="J19" s="148">
        <v>-6.0511540860885837E-2</v>
      </c>
      <c r="K19" s="148">
        <v>8.6057692307692307E-2</v>
      </c>
      <c r="L19" s="147"/>
      <c r="M19" s="155">
        <v>0.14949869296184773</v>
      </c>
      <c r="N19" s="144"/>
      <c r="P19" s="146" t="s">
        <v>249</v>
      </c>
      <c r="Q19" s="147">
        <v>36464</v>
      </c>
      <c r="R19" s="147">
        <v>28208</v>
      </c>
      <c r="S19" s="147">
        <v>29286</v>
      </c>
      <c r="T19" s="147">
        <v>27959</v>
      </c>
      <c r="U19" s="147">
        <v>26902</v>
      </c>
      <c r="V19" s="147">
        <v>27118</v>
      </c>
      <c r="W19" s="147">
        <v>30582</v>
      </c>
      <c r="X19" s="147">
        <v>30221</v>
      </c>
      <c r="Y19" s="148">
        <v>-1.1804329344058596E-2</v>
      </c>
      <c r="Z19" s="148">
        <v>2.4346428173678918E-2</v>
      </c>
      <c r="AA19" s="147"/>
      <c r="AB19" s="144"/>
      <c r="AC19" s="144"/>
      <c r="AD19" s="147">
        <v>4160</v>
      </c>
      <c r="AE19" s="147">
        <v>29502.714285714286</v>
      </c>
      <c r="AF19" s="144"/>
    </row>
    <row r="20" spans="1:32" ht="15" customHeight="1" x14ac:dyDescent="0.25">
      <c r="A20" s="146" t="s">
        <v>250</v>
      </c>
      <c r="B20" s="147">
        <v>1533</v>
      </c>
      <c r="C20" s="147">
        <v>1011</v>
      </c>
      <c r="D20" s="147">
        <v>717</v>
      </c>
      <c r="E20" s="147">
        <v>960</v>
      </c>
      <c r="F20" s="147">
        <v>770</v>
      </c>
      <c r="G20" s="147">
        <v>771</v>
      </c>
      <c r="H20" s="147">
        <v>1069</v>
      </c>
      <c r="I20" s="147">
        <v>1131</v>
      </c>
      <c r="J20" s="148">
        <v>5.7998129092609915E-2</v>
      </c>
      <c r="K20" s="148">
        <v>0.1589811155028546</v>
      </c>
      <c r="L20" s="147"/>
      <c r="M20" s="155">
        <v>0.15242587601078167</v>
      </c>
      <c r="N20" s="144"/>
      <c r="P20" s="146" t="s">
        <v>250</v>
      </c>
      <c r="Q20" s="147">
        <v>7584</v>
      </c>
      <c r="R20" s="147">
        <v>5676</v>
      </c>
      <c r="S20" s="147">
        <v>5517</v>
      </c>
      <c r="T20" s="147">
        <v>5325</v>
      </c>
      <c r="U20" s="147">
        <v>4926</v>
      </c>
      <c r="V20" s="147">
        <v>5420</v>
      </c>
      <c r="W20" s="147">
        <v>6381</v>
      </c>
      <c r="X20" s="147">
        <v>7420</v>
      </c>
      <c r="Y20" s="148">
        <v>0.16282714308102178</v>
      </c>
      <c r="Z20" s="148">
        <v>0.27213500208185365</v>
      </c>
      <c r="AA20" s="147"/>
      <c r="AB20" s="144"/>
      <c r="AC20" s="144"/>
      <c r="AD20" s="147">
        <v>975.85714285714289</v>
      </c>
      <c r="AE20" s="147">
        <v>5832.7142857142853</v>
      </c>
      <c r="AF20" s="144"/>
    </row>
    <row r="21" spans="1:32" ht="15" customHeight="1" x14ac:dyDescent="0.25">
      <c r="A21" s="149" t="s">
        <v>251</v>
      </c>
      <c r="B21" s="150">
        <v>0</v>
      </c>
      <c r="C21" s="150">
        <v>16338</v>
      </c>
      <c r="D21" s="150">
        <v>11707</v>
      </c>
      <c r="E21" s="150">
        <v>9731</v>
      </c>
      <c r="F21" s="150">
        <v>10576</v>
      </c>
      <c r="G21" s="150">
        <v>11319</v>
      </c>
      <c r="H21" s="150">
        <v>13139</v>
      </c>
      <c r="I21" s="150">
        <v>14478</v>
      </c>
      <c r="J21" s="148">
        <v>0.10191034325291118</v>
      </c>
      <c r="K21" s="157">
        <v>0.1930778739184178</v>
      </c>
      <c r="L21" s="147"/>
      <c r="M21" s="155">
        <v>0.26894783771734282</v>
      </c>
      <c r="N21" s="144"/>
      <c r="P21" s="149" t="s">
        <v>251</v>
      </c>
      <c r="Q21" s="150">
        <v>0</v>
      </c>
      <c r="R21" s="150">
        <v>78700</v>
      </c>
      <c r="S21" s="150">
        <v>63006</v>
      </c>
      <c r="T21" s="150">
        <v>54197</v>
      </c>
      <c r="U21" s="150">
        <v>49382</v>
      </c>
      <c r="V21" s="150">
        <v>47901</v>
      </c>
      <c r="W21" s="150">
        <v>48943</v>
      </c>
      <c r="X21" s="150">
        <v>53832</v>
      </c>
      <c r="Y21" s="148">
        <v>9.9891710765584452E-2</v>
      </c>
      <c r="Z21" s="157">
        <v>-5.5935042045544225E-2</v>
      </c>
      <c r="AA21" s="147"/>
      <c r="AB21" s="144"/>
      <c r="AC21" s="144"/>
      <c r="AD21" s="158">
        <v>12135</v>
      </c>
      <c r="AE21" s="158">
        <v>57021.5</v>
      </c>
      <c r="AF21" s="144"/>
    </row>
    <row r="22" spans="1:32" ht="15" customHeight="1" x14ac:dyDescent="0.25">
      <c r="A22" s="159" t="s">
        <v>252</v>
      </c>
      <c r="B22" s="147">
        <v>4090</v>
      </c>
      <c r="C22" s="147">
        <v>4375</v>
      </c>
      <c r="D22" s="147">
        <v>3339</v>
      </c>
      <c r="E22" s="147">
        <v>2884</v>
      </c>
      <c r="F22" s="147">
        <v>3391</v>
      </c>
      <c r="G22" s="147">
        <v>3193</v>
      </c>
      <c r="H22" s="147">
        <v>3291</v>
      </c>
      <c r="I22" s="147">
        <v>3918</v>
      </c>
      <c r="J22" s="148">
        <v>0.19051959890610756</v>
      </c>
      <c r="K22" s="148">
        <v>0.11655742376745512</v>
      </c>
      <c r="L22" s="147"/>
      <c r="M22" s="155">
        <v>0.23476541434477799</v>
      </c>
      <c r="N22" s="144"/>
      <c r="P22" s="159" t="s">
        <v>252</v>
      </c>
      <c r="Q22" s="147">
        <v>22046</v>
      </c>
      <c r="R22" s="147">
        <v>20459</v>
      </c>
      <c r="S22" s="147">
        <v>20642</v>
      </c>
      <c r="T22" s="147">
        <v>16985</v>
      </c>
      <c r="U22" s="147">
        <v>16657</v>
      </c>
      <c r="V22" s="147">
        <v>16735</v>
      </c>
      <c r="W22" s="147">
        <v>15730</v>
      </c>
      <c r="X22" s="147">
        <v>16689</v>
      </c>
      <c r="Y22" s="148">
        <v>6.0966306420851872E-2</v>
      </c>
      <c r="Z22" s="148">
        <v>-9.6174973308369494E-2</v>
      </c>
      <c r="AA22" s="147"/>
      <c r="AB22" s="144"/>
      <c r="AC22" s="144"/>
      <c r="AD22" s="147">
        <v>3509</v>
      </c>
      <c r="AE22" s="147">
        <v>18464.857142857141</v>
      </c>
      <c r="AF22" s="144"/>
    </row>
    <row r="23" spans="1:32" ht="15" customHeight="1" x14ac:dyDescent="0.25">
      <c r="A23" s="159" t="s">
        <v>253</v>
      </c>
      <c r="B23" s="147">
        <v>298</v>
      </c>
      <c r="C23" s="147">
        <v>339</v>
      </c>
      <c r="D23" s="147">
        <v>328</v>
      </c>
      <c r="E23" s="147">
        <v>283</v>
      </c>
      <c r="F23" s="147">
        <v>281</v>
      </c>
      <c r="G23" s="147">
        <v>252</v>
      </c>
      <c r="H23" s="147">
        <v>327</v>
      </c>
      <c r="I23" s="147">
        <v>350</v>
      </c>
      <c r="J23" s="148">
        <v>7.0336391437308868E-2</v>
      </c>
      <c r="K23" s="148">
        <v>0.16223908918406063</v>
      </c>
      <c r="L23" s="147"/>
      <c r="M23" s="155">
        <v>0.26061057334326138</v>
      </c>
      <c r="N23" s="144"/>
      <c r="P23" s="159" t="s">
        <v>253</v>
      </c>
      <c r="Q23" s="147">
        <v>1453</v>
      </c>
      <c r="R23" s="147">
        <v>1476</v>
      </c>
      <c r="S23" s="147">
        <v>1841</v>
      </c>
      <c r="T23" s="147">
        <v>1505</v>
      </c>
      <c r="U23" s="147">
        <v>1274</v>
      </c>
      <c r="V23" s="147">
        <v>1299</v>
      </c>
      <c r="W23" s="147">
        <v>1201</v>
      </c>
      <c r="X23" s="147">
        <v>1343</v>
      </c>
      <c r="Y23" s="148">
        <v>0.11823480432972523</v>
      </c>
      <c r="Z23" s="148">
        <v>-6.4484028261518625E-2</v>
      </c>
      <c r="AA23" s="147"/>
      <c r="AB23" s="144"/>
      <c r="AC23" s="144"/>
      <c r="AD23" s="147">
        <v>301.14285714285717</v>
      </c>
      <c r="AE23" s="147">
        <v>1435.5714285714287</v>
      </c>
      <c r="AF23" s="144"/>
    </row>
    <row r="24" spans="1:32" ht="15" customHeight="1" x14ac:dyDescent="0.25">
      <c r="A24" s="159" t="s">
        <v>254</v>
      </c>
      <c r="B24" s="160">
        <v>6.7912488605287147E-2</v>
      </c>
      <c r="C24" s="160">
        <v>7.1913449299957577E-2</v>
      </c>
      <c r="D24" s="160">
        <v>8.9446413962367063E-2</v>
      </c>
      <c r="E24" s="160">
        <v>8.9359014840543094E-2</v>
      </c>
      <c r="F24" s="160">
        <v>7.6525054466230938E-2</v>
      </c>
      <c r="G24" s="160">
        <v>7.3149492017416551E-2</v>
      </c>
      <c r="H24" s="160">
        <v>9.038142620232173E-2</v>
      </c>
      <c r="I24" s="160">
        <v>8.200562324273665E-2</v>
      </c>
      <c r="J24" s="152">
        <v>-0.83758029595850791</v>
      </c>
      <c r="K24" s="152">
        <v>0.29684667806617326</v>
      </c>
      <c r="L24" s="147"/>
      <c r="M24" s="203">
        <v>0.75269187174482743</v>
      </c>
      <c r="N24" s="144"/>
      <c r="P24" s="159" t="s">
        <v>254</v>
      </c>
      <c r="Q24" s="160">
        <v>6.1832418400783011E-2</v>
      </c>
      <c r="R24" s="160">
        <v>6.7289719626168226E-2</v>
      </c>
      <c r="S24" s="160">
        <v>8.1884090201485571E-2</v>
      </c>
      <c r="T24" s="160">
        <v>8.1395348837209308E-2</v>
      </c>
      <c r="U24" s="160">
        <v>7.105013663487815E-2</v>
      </c>
      <c r="V24" s="160">
        <v>7.2030608849950092E-2</v>
      </c>
      <c r="W24" s="160">
        <v>7.0934971354320475E-2</v>
      </c>
      <c r="X24" s="160">
        <v>7.4478704525288375E-2</v>
      </c>
      <c r="Y24" s="152">
        <v>0.35437331709678999</v>
      </c>
      <c r="Z24" s="152">
        <v>0.23409903339213362</v>
      </c>
      <c r="AA24" s="147"/>
      <c r="AB24" s="144"/>
      <c r="AC24" s="144"/>
      <c r="AD24" s="160">
        <v>7.9037156462074917E-2</v>
      </c>
      <c r="AE24" s="160">
        <v>7.2137714191367039E-2</v>
      </c>
      <c r="AF24" s="144"/>
    </row>
    <row r="25" spans="1:32" x14ac:dyDescent="0.25">
      <c r="A25" s="161" t="s">
        <v>255</v>
      </c>
      <c r="B25" s="161"/>
      <c r="C25" s="161"/>
      <c r="D25" s="161"/>
      <c r="E25" s="162"/>
      <c r="F25" s="162"/>
      <c r="G25" s="162"/>
      <c r="H25" s="162"/>
      <c r="I25" s="162"/>
      <c r="J25" s="162"/>
      <c r="K25" s="162"/>
      <c r="L25" s="162"/>
      <c r="M25" s="144"/>
      <c r="N25" s="144"/>
      <c r="O25" s="204"/>
      <c r="P25" s="161" t="s">
        <v>255</v>
      </c>
      <c r="Q25" s="161"/>
      <c r="R25" s="161"/>
      <c r="S25" s="161"/>
      <c r="T25" s="162"/>
      <c r="U25" s="162"/>
      <c r="V25" s="162"/>
      <c r="W25" s="162"/>
      <c r="X25" s="162"/>
      <c r="Y25" s="162"/>
      <c r="Z25" s="162"/>
      <c r="AA25" s="162"/>
      <c r="AB25" s="144"/>
      <c r="AC25" s="144"/>
      <c r="AD25" s="144"/>
      <c r="AE25" s="144"/>
      <c r="AF25" s="144"/>
    </row>
    <row r="26" spans="1:32" x14ac:dyDescent="0.25">
      <c r="A26" s="205"/>
      <c r="B26" s="205"/>
      <c r="C26" s="205"/>
      <c r="D26" s="205"/>
      <c r="E26" s="144"/>
      <c r="F26" s="144"/>
      <c r="G26" s="144"/>
      <c r="H26" s="144"/>
      <c r="I26" s="162"/>
      <c r="J26" s="162"/>
      <c r="K26" s="162"/>
      <c r="L26" s="162"/>
      <c r="M26" s="144"/>
      <c r="N26" s="144"/>
      <c r="O26" s="144"/>
      <c r="P26" s="163"/>
      <c r="Q26" s="163"/>
      <c r="R26" s="163"/>
      <c r="S26" s="163"/>
      <c r="T26" s="144"/>
      <c r="U26" s="144"/>
      <c r="V26" s="144"/>
      <c r="W26" s="144"/>
      <c r="X26" s="162"/>
      <c r="Y26" s="162"/>
      <c r="Z26" s="162"/>
      <c r="AA26" s="162"/>
      <c r="AB26" s="144"/>
      <c r="AC26" s="144"/>
      <c r="AD26" s="144"/>
      <c r="AE26" s="144"/>
      <c r="AF26" s="144"/>
    </row>
    <row r="27" spans="1:32" x14ac:dyDescent="0.25">
      <c r="A27" s="164"/>
      <c r="B27" s="164"/>
      <c r="C27" s="164"/>
      <c r="D27" s="164"/>
      <c r="E27" s="144"/>
      <c r="F27" s="144"/>
      <c r="G27" s="144"/>
      <c r="H27" s="144"/>
      <c r="I27" s="144"/>
      <c r="J27" s="144"/>
      <c r="K27" s="144"/>
      <c r="L27" s="144"/>
      <c r="M27" s="144"/>
      <c r="N27" s="144"/>
      <c r="O27" s="204"/>
      <c r="P27" s="164"/>
      <c r="Q27" s="164"/>
      <c r="R27" s="164"/>
      <c r="S27" s="164"/>
      <c r="T27" s="144"/>
      <c r="U27" s="144"/>
      <c r="V27" s="144"/>
      <c r="W27" s="144"/>
      <c r="X27" s="144"/>
      <c r="Y27" s="144"/>
      <c r="Z27" s="144"/>
      <c r="AA27" s="144"/>
      <c r="AB27" s="144"/>
      <c r="AC27" s="144"/>
      <c r="AD27" s="144"/>
      <c r="AE27" s="144"/>
      <c r="AF27" s="144"/>
    </row>
    <row r="28" spans="1:32" x14ac:dyDescent="0.25">
      <c r="A28" s="165" t="s">
        <v>256</v>
      </c>
      <c r="B28" s="165"/>
      <c r="C28" s="165"/>
      <c r="D28" s="165"/>
      <c r="E28" s="144"/>
      <c r="F28" s="144"/>
      <c r="G28" s="144"/>
      <c r="H28" s="144"/>
      <c r="I28" s="144"/>
      <c r="J28" s="144"/>
      <c r="K28" s="144"/>
      <c r="L28" s="144"/>
      <c r="M28" s="144"/>
      <c r="N28" s="144"/>
      <c r="O28" s="204"/>
      <c r="P28" s="165" t="s">
        <v>256</v>
      </c>
      <c r="Q28" s="165"/>
      <c r="R28" s="165"/>
      <c r="S28" s="165"/>
      <c r="T28" s="144"/>
      <c r="U28" s="144"/>
      <c r="V28" s="144"/>
      <c r="W28" s="144"/>
      <c r="X28" s="144"/>
      <c r="Y28" s="144"/>
      <c r="Z28" s="144"/>
      <c r="AA28" s="144"/>
      <c r="AB28" s="144"/>
      <c r="AC28" s="144"/>
      <c r="AD28" s="144"/>
      <c r="AE28" s="144"/>
      <c r="AF28" s="144"/>
    </row>
    <row r="29" spans="1:32" outlineLevel="1" x14ac:dyDescent="0.25">
      <c r="A29" s="166" t="s">
        <v>286</v>
      </c>
      <c r="B29" s="166"/>
      <c r="C29" s="166"/>
      <c r="D29" s="166"/>
      <c r="E29" s="167"/>
      <c r="F29" s="167"/>
      <c r="G29" s="167"/>
      <c r="H29" s="167"/>
      <c r="I29" s="167"/>
      <c r="J29" s="167"/>
      <c r="K29" s="167"/>
      <c r="L29" s="167"/>
      <c r="M29" s="144"/>
      <c r="N29" s="144"/>
      <c r="P29" s="166" t="s">
        <v>231</v>
      </c>
      <c r="Q29" s="166"/>
      <c r="R29" s="166"/>
      <c r="S29" s="166"/>
      <c r="T29" s="167"/>
      <c r="U29" s="167"/>
      <c r="V29" s="167"/>
      <c r="W29" s="167"/>
      <c r="X29" s="167"/>
      <c r="Y29" s="167"/>
      <c r="Z29" s="167"/>
      <c r="AA29" s="167"/>
      <c r="AB29" s="144"/>
      <c r="AC29" s="144"/>
      <c r="AD29" s="144"/>
      <c r="AE29" s="144"/>
      <c r="AF29" s="144"/>
    </row>
    <row r="30" spans="1:32" ht="31.5" outlineLevel="1" x14ac:dyDescent="0.25">
      <c r="A30" s="168" t="s">
        <v>257</v>
      </c>
      <c r="B30" s="141">
        <v>2019</v>
      </c>
      <c r="C30" s="141">
        <v>2020</v>
      </c>
      <c r="D30" s="141">
        <v>2021</v>
      </c>
      <c r="E30" s="141">
        <v>2022</v>
      </c>
      <c r="F30" s="141">
        <v>2023</v>
      </c>
      <c r="G30" s="141">
        <v>2024</v>
      </c>
      <c r="H30" s="141">
        <v>2025</v>
      </c>
      <c r="I30" s="141">
        <v>2026</v>
      </c>
      <c r="J30" s="142" t="s">
        <v>232</v>
      </c>
      <c r="K30" s="142" t="s">
        <v>258</v>
      </c>
      <c r="L30" s="143" t="s">
        <v>234</v>
      </c>
      <c r="M30" s="145" t="s">
        <v>287</v>
      </c>
      <c r="N30" s="144"/>
      <c r="P30" s="168" t="s">
        <v>257</v>
      </c>
      <c r="Q30" s="141">
        <v>2019</v>
      </c>
      <c r="R30" s="141">
        <v>2020</v>
      </c>
      <c r="S30" s="141">
        <v>2021</v>
      </c>
      <c r="T30" s="141">
        <v>2022</v>
      </c>
      <c r="U30" s="141">
        <v>2023</v>
      </c>
      <c r="V30" s="141">
        <v>2024</v>
      </c>
      <c r="W30" s="141">
        <v>2025</v>
      </c>
      <c r="X30" s="141">
        <v>2026</v>
      </c>
      <c r="Y30" s="142" t="s">
        <v>232</v>
      </c>
      <c r="Z30" s="142" t="s">
        <v>258</v>
      </c>
      <c r="AA30" s="143" t="s">
        <v>234</v>
      </c>
      <c r="AB30" s="144"/>
      <c r="AC30" s="144"/>
      <c r="AD30" s="145" t="s">
        <v>288</v>
      </c>
      <c r="AE30" s="145" t="s">
        <v>235</v>
      </c>
      <c r="AF30" s="144"/>
    </row>
    <row r="31" spans="1:32" outlineLevel="1" x14ac:dyDescent="0.25">
      <c r="A31" s="169" t="s">
        <v>259</v>
      </c>
      <c r="B31" s="150">
        <v>3008</v>
      </c>
      <c r="C31" s="150">
        <v>3554</v>
      </c>
      <c r="D31" s="150">
        <v>2754</v>
      </c>
      <c r="E31" s="150">
        <v>2415</v>
      </c>
      <c r="F31" s="150">
        <v>2902</v>
      </c>
      <c r="G31" s="150">
        <v>2666</v>
      </c>
      <c r="H31" s="150">
        <v>3009</v>
      </c>
      <c r="I31" s="150">
        <v>3363</v>
      </c>
      <c r="J31" s="148">
        <v>0.11764705882352941</v>
      </c>
      <c r="K31" s="148">
        <v>0.15919834547961387</v>
      </c>
      <c r="L31" s="147"/>
      <c r="M31" s="155">
        <v>0.21908794788273617</v>
      </c>
      <c r="N31" s="144"/>
      <c r="P31" s="169" t="s">
        <v>259</v>
      </c>
      <c r="Q31" s="150">
        <v>12909</v>
      </c>
      <c r="R31" s="150">
        <v>14576</v>
      </c>
      <c r="S31" s="150">
        <v>11804</v>
      </c>
      <c r="T31" s="150">
        <v>11312</v>
      </c>
      <c r="U31" s="150">
        <v>13326</v>
      </c>
      <c r="V31" s="150">
        <v>13708</v>
      </c>
      <c r="W31" s="150">
        <v>13724</v>
      </c>
      <c r="X31" s="150">
        <v>15350</v>
      </c>
      <c r="Y31" s="148">
        <v>0.11847857767414748</v>
      </c>
      <c r="Z31" s="148">
        <v>0.17612933591654906</v>
      </c>
      <c r="AA31" s="147"/>
      <c r="AB31" s="144"/>
      <c r="AC31" s="144"/>
      <c r="AD31" s="147">
        <v>2901.1428571428573</v>
      </c>
      <c r="AE31" s="147">
        <v>13051.285714285714</v>
      </c>
      <c r="AF31" s="144"/>
    </row>
    <row r="32" spans="1:32" outlineLevel="1" x14ac:dyDescent="0.25">
      <c r="A32" s="169" t="s">
        <v>260</v>
      </c>
      <c r="B32" s="150">
        <v>29</v>
      </c>
      <c r="C32" s="150">
        <v>33</v>
      </c>
      <c r="D32" s="150">
        <v>23</v>
      </c>
      <c r="E32" s="150">
        <v>26</v>
      </c>
      <c r="F32" s="150">
        <v>54</v>
      </c>
      <c r="G32" s="150">
        <v>60</v>
      </c>
      <c r="H32" s="150">
        <v>28</v>
      </c>
      <c r="I32" s="150">
        <v>64</v>
      </c>
      <c r="J32" s="148">
        <v>1.2857142857142858</v>
      </c>
      <c r="K32" s="148">
        <v>0.77075098814229237</v>
      </c>
      <c r="L32" s="147"/>
      <c r="M32" s="155">
        <v>0.2</v>
      </c>
      <c r="N32" s="144"/>
      <c r="P32" s="169" t="s">
        <v>260</v>
      </c>
      <c r="Q32" s="150">
        <v>335</v>
      </c>
      <c r="R32" s="150">
        <v>314</v>
      </c>
      <c r="S32" s="150">
        <v>298</v>
      </c>
      <c r="T32" s="150">
        <v>235</v>
      </c>
      <c r="U32" s="150">
        <v>305</v>
      </c>
      <c r="V32" s="150">
        <v>292</v>
      </c>
      <c r="W32" s="150">
        <v>283</v>
      </c>
      <c r="X32" s="150">
        <v>320</v>
      </c>
      <c r="Y32" s="148">
        <v>0.13074204946996468</v>
      </c>
      <c r="Z32" s="148">
        <v>8.6323957322987449E-2</v>
      </c>
      <c r="AA32" s="147"/>
      <c r="AB32" s="144"/>
      <c r="AC32" s="144"/>
      <c r="AD32" s="147">
        <v>36.142857142857146</v>
      </c>
      <c r="AE32" s="147">
        <v>294.57142857142856</v>
      </c>
      <c r="AF32" s="144"/>
    </row>
    <row r="33" spans="1:32" outlineLevel="1" x14ac:dyDescent="0.25">
      <c r="A33" s="169" t="s">
        <v>261</v>
      </c>
      <c r="B33" s="150">
        <v>29</v>
      </c>
      <c r="C33" s="150">
        <v>44</v>
      </c>
      <c r="D33" s="150">
        <v>28</v>
      </c>
      <c r="E33" s="150">
        <v>19</v>
      </c>
      <c r="F33" s="150">
        <v>21</v>
      </c>
      <c r="G33" s="150">
        <v>19</v>
      </c>
      <c r="H33" s="150">
        <v>30</v>
      </c>
      <c r="I33" s="150">
        <v>53</v>
      </c>
      <c r="J33" s="148">
        <v>0.76666666666666672</v>
      </c>
      <c r="K33" s="148">
        <v>0.9526315789473685</v>
      </c>
      <c r="L33" s="147"/>
      <c r="M33" s="155">
        <v>6.519065190651907E-2</v>
      </c>
      <c r="N33" s="144"/>
      <c r="P33" s="169" t="s">
        <v>261</v>
      </c>
      <c r="Q33" s="150">
        <v>648</v>
      </c>
      <c r="R33" s="150">
        <v>849</v>
      </c>
      <c r="S33" s="150">
        <v>1022</v>
      </c>
      <c r="T33" s="150">
        <v>685</v>
      </c>
      <c r="U33" s="150">
        <v>809</v>
      </c>
      <c r="V33" s="150">
        <v>743</v>
      </c>
      <c r="W33" s="150">
        <v>677</v>
      </c>
      <c r="X33" s="150">
        <v>813</v>
      </c>
      <c r="Y33" s="148">
        <v>0.20088626292466766</v>
      </c>
      <c r="Z33" s="148">
        <v>4.7487575924903415E-2</v>
      </c>
      <c r="AA33" s="147"/>
      <c r="AB33" s="144"/>
      <c r="AC33" s="144"/>
      <c r="AD33" s="147">
        <v>27.142857142857142</v>
      </c>
      <c r="AE33" s="147">
        <v>776.14285714285711</v>
      </c>
      <c r="AF33" s="144"/>
    </row>
    <row r="34" spans="1:32" outlineLevel="1" x14ac:dyDescent="0.25">
      <c r="A34" s="169" t="s">
        <v>262</v>
      </c>
      <c r="B34" s="150">
        <v>2270</v>
      </c>
      <c r="C34" s="150">
        <v>2183</v>
      </c>
      <c r="D34" s="150">
        <v>1624</v>
      </c>
      <c r="E34" s="150">
        <v>1112</v>
      </c>
      <c r="F34" s="150">
        <v>1120</v>
      </c>
      <c r="G34" s="150">
        <v>1186</v>
      </c>
      <c r="H34" s="150">
        <v>1253</v>
      </c>
      <c r="I34" s="150">
        <v>1259</v>
      </c>
      <c r="J34" s="148">
        <v>4.7885075818036712E-3</v>
      </c>
      <c r="K34" s="148">
        <v>-0.18003349460364715</v>
      </c>
      <c r="L34" s="147"/>
      <c r="M34" s="155">
        <v>0.21295669824086602</v>
      </c>
      <c r="N34" s="144"/>
      <c r="P34" s="169" t="s">
        <v>262</v>
      </c>
      <c r="Q34" s="150">
        <v>11856</v>
      </c>
      <c r="R34" s="150">
        <v>11965</v>
      </c>
      <c r="S34" s="150">
        <v>8987</v>
      </c>
      <c r="T34" s="150">
        <v>6063</v>
      </c>
      <c r="U34" s="150">
        <v>6174</v>
      </c>
      <c r="V34" s="150">
        <v>6520</v>
      </c>
      <c r="W34" s="150">
        <v>6169</v>
      </c>
      <c r="X34" s="150">
        <v>5912</v>
      </c>
      <c r="Y34" s="148">
        <v>-4.1659912465553575E-2</v>
      </c>
      <c r="Z34" s="148">
        <v>-0.28319534416461706</v>
      </c>
      <c r="AA34" s="147"/>
      <c r="AB34" s="144"/>
      <c r="AC34" s="144"/>
      <c r="AD34" s="147">
        <v>1535.4285714285713</v>
      </c>
      <c r="AE34" s="147">
        <v>8247.7142857142862</v>
      </c>
      <c r="AF34" s="144"/>
    </row>
    <row r="35" spans="1:32" outlineLevel="1" x14ac:dyDescent="0.25">
      <c r="A35" s="169" t="s">
        <v>53</v>
      </c>
      <c r="B35" s="150">
        <v>409</v>
      </c>
      <c r="C35" s="150">
        <v>401</v>
      </c>
      <c r="D35" s="150">
        <v>305</v>
      </c>
      <c r="E35" s="150">
        <v>365</v>
      </c>
      <c r="F35" s="150">
        <v>313</v>
      </c>
      <c r="G35" s="150">
        <v>330</v>
      </c>
      <c r="H35" s="150">
        <v>388</v>
      </c>
      <c r="I35" s="150">
        <v>328</v>
      </c>
      <c r="J35" s="148">
        <v>-0.15463917525773196</v>
      </c>
      <c r="K35" s="148">
        <v>-8.5623257666268437E-2</v>
      </c>
      <c r="L35" s="147"/>
      <c r="M35" s="155">
        <v>0.14590747330960854</v>
      </c>
      <c r="N35" s="144"/>
      <c r="P35" s="169" t="s">
        <v>53</v>
      </c>
      <c r="Q35" s="150">
        <v>3058</v>
      </c>
      <c r="R35" s="150">
        <v>2798</v>
      </c>
      <c r="S35" s="150">
        <v>2668</v>
      </c>
      <c r="T35" s="150">
        <v>2221</v>
      </c>
      <c r="U35" s="150">
        <v>2390</v>
      </c>
      <c r="V35" s="150">
        <v>2332</v>
      </c>
      <c r="W35" s="150">
        <v>2360</v>
      </c>
      <c r="X35" s="150">
        <v>2248</v>
      </c>
      <c r="Y35" s="148">
        <v>-4.7457627118644069E-2</v>
      </c>
      <c r="Z35" s="148">
        <v>-0.1172939922589331</v>
      </c>
      <c r="AA35" s="147"/>
      <c r="AB35" s="144"/>
      <c r="AC35" s="144"/>
      <c r="AD35" s="147">
        <v>358.71428571428572</v>
      </c>
      <c r="AE35" s="147">
        <v>2546.7142857142858</v>
      </c>
      <c r="AF35" s="144"/>
    </row>
    <row r="36" spans="1:32" outlineLevel="1" x14ac:dyDescent="0.25">
      <c r="A36" s="169" t="s">
        <v>11</v>
      </c>
      <c r="B36" s="150">
        <v>1464</v>
      </c>
      <c r="C36" s="150">
        <v>2330</v>
      </c>
      <c r="D36" s="150">
        <v>1675</v>
      </c>
      <c r="E36" s="150">
        <v>1574</v>
      </c>
      <c r="F36" s="150">
        <v>2408</v>
      </c>
      <c r="G36" s="150">
        <v>1884</v>
      </c>
      <c r="H36" s="150">
        <v>1918</v>
      </c>
      <c r="I36" s="150">
        <v>2303</v>
      </c>
      <c r="J36" s="148">
        <v>0.20072992700729927</v>
      </c>
      <c r="K36" s="148">
        <v>0.21640383309439376</v>
      </c>
      <c r="L36" s="147"/>
      <c r="M36" s="155">
        <v>0.31303520456707895</v>
      </c>
      <c r="N36" s="144"/>
      <c r="P36" s="169" t="s">
        <v>11</v>
      </c>
      <c r="Q36" s="150">
        <v>5545</v>
      </c>
      <c r="R36" s="150">
        <v>7081</v>
      </c>
      <c r="S36" s="150">
        <v>5662</v>
      </c>
      <c r="T36" s="150">
        <v>5708</v>
      </c>
      <c r="U36" s="150">
        <v>7037</v>
      </c>
      <c r="V36" s="150">
        <v>6454</v>
      </c>
      <c r="W36" s="150">
        <v>6947</v>
      </c>
      <c r="X36" s="150">
        <v>7357</v>
      </c>
      <c r="Y36" s="148">
        <v>5.9018281272491722E-2</v>
      </c>
      <c r="Z36" s="148">
        <v>0.15899986496826762</v>
      </c>
      <c r="AA36" s="147"/>
      <c r="AB36" s="144"/>
      <c r="AC36" s="144"/>
      <c r="AD36" s="147">
        <v>1893.2857142857142</v>
      </c>
      <c r="AE36" s="147">
        <v>6347.7142857142853</v>
      </c>
      <c r="AF36" s="144"/>
    </row>
    <row r="37" spans="1:32" outlineLevel="1" x14ac:dyDescent="0.25">
      <c r="A37" s="169" t="s">
        <v>263</v>
      </c>
      <c r="B37" s="150">
        <v>2160</v>
      </c>
      <c r="C37" s="150">
        <v>2764</v>
      </c>
      <c r="D37" s="150">
        <v>1961</v>
      </c>
      <c r="E37" s="150">
        <v>2202</v>
      </c>
      <c r="F37" s="150">
        <v>2940</v>
      </c>
      <c r="G37" s="150">
        <v>2821</v>
      </c>
      <c r="H37" s="150">
        <v>2937</v>
      </c>
      <c r="I37" s="150">
        <v>3566</v>
      </c>
      <c r="J37" s="148">
        <v>0.21416411304051752</v>
      </c>
      <c r="K37" s="148">
        <v>0.40354231093618215</v>
      </c>
      <c r="L37" s="147"/>
      <c r="M37" s="155">
        <v>0.18926808555809141</v>
      </c>
      <c r="N37" s="144"/>
      <c r="P37" s="169" t="s">
        <v>263</v>
      </c>
      <c r="Q37" s="150">
        <v>17298</v>
      </c>
      <c r="R37" s="150">
        <v>20039</v>
      </c>
      <c r="S37" s="150">
        <v>16891</v>
      </c>
      <c r="T37" s="150">
        <v>16358</v>
      </c>
      <c r="U37" s="150">
        <v>18199</v>
      </c>
      <c r="V37" s="150">
        <v>16976</v>
      </c>
      <c r="W37" s="150">
        <v>16991</v>
      </c>
      <c r="X37" s="150">
        <v>18841</v>
      </c>
      <c r="Y37" s="148">
        <v>0.10888117238538049</v>
      </c>
      <c r="Z37" s="148">
        <v>7.4418339416058396E-2</v>
      </c>
      <c r="AA37" s="147"/>
      <c r="AB37" s="144"/>
      <c r="AC37" s="144"/>
      <c r="AD37" s="147">
        <v>2540.7142857142858</v>
      </c>
      <c r="AE37" s="147">
        <v>17536</v>
      </c>
      <c r="AF37" s="144"/>
    </row>
    <row r="38" spans="1:32" outlineLevel="1" x14ac:dyDescent="0.25">
      <c r="A38" s="169" t="s">
        <v>264</v>
      </c>
      <c r="B38" s="150">
        <v>8236</v>
      </c>
      <c r="C38" s="150">
        <v>8909</v>
      </c>
      <c r="D38" s="150">
        <v>6219</v>
      </c>
      <c r="E38" s="150">
        <v>8815</v>
      </c>
      <c r="F38" s="150">
        <v>9557</v>
      </c>
      <c r="G38" s="150">
        <v>11337</v>
      </c>
      <c r="H38" s="150">
        <v>9554</v>
      </c>
      <c r="I38" s="150">
        <v>10934</v>
      </c>
      <c r="J38" s="148">
        <v>0.14444211848440444</v>
      </c>
      <c r="K38" s="148">
        <v>0.22212464272598073</v>
      </c>
      <c r="L38" s="147"/>
      <c r="M38" s="155">
        <v>0.31230184799063154</v>
      </c>
      <c r="N38" s="144"/>
      <c r="P38" s="169" t="s">
        <v>264</v>
      </c>
      <c r="Q38" s="150">
        <v>29719</v>
      </c>
      <c r="R38" s="150">
        <v>30357</v>
      </c>
      <c r="S38" s="150">
        <v>22700</v>
      </c>
      <c r="T38" s="150">
        <v>28141</v>
      </c>
      <c r="U38" s="150">
        <v>32999</v>
      </c>
      <c r="V38" s="150">
        <v>35838</v>
      </c>
      <c r="W38" s="150">
        <v>34289</v>
      </c>
      <c r="X38" s="150">
        <v>35011</v>
      </c>
      <c r="Y38" s="148">
        <v>2.105631543643734E-2</v>
      </c>
      <c r="Z38" s="148">
        <v>0.14498955817289053</v>
      </c>
      <c r="AA38" s="147"/>
      <c r="AB38" s="144"/>
      <c r="AC38" s="144"/>
      <c r="AD38" s="147">
        <v>8946.7142857142862</v>
      </c>
      <c r="AE38" s="147">
        <v>30577.571428571428</v>
      </c>
      <c r="AF38" s="144"/>
    </row>
    <row r="39" spans="1:32" outlineLevel="1" x14ac:dyDescent="0.25">
      <c r="A39" s="169" t="s">
        <v>265</v>
      </c>
      <c r="B39" s="150">
        <v>2743</v>
      </c>
      <c r="C39" s="150">
        <v>2781</v>
      </c>
      <c r="D39" s="150">
        <v>1984</v>
      </c>
      <c r="E39" s="150">
        <v>2074</v>
      </c>
      <c r="F39" s="150">
        <v>2461</v>
      </c>
      <c r="G39" s="150">
        <v>2414</v>
      </c>
      <c r="H39" s="150">
        <v>2584</v>
      </c>
      <c r="I39" s="150">
        <v>2693</v>
      </c>
      <c r="J39" s="148">
        <v>4.2182662538699692E-2</v>
      </c>
      <c r="K39" s="148">
        <v>0.10621442403614806</v>
      </c>
      <c r="L39" s="147"/>
      <c r="M39" s="155">
        <v>0.21268362028115623</v>
      </c>
      <c r="N39" s="144"/>
      <c r="P39" s="169" t="s">
        <v>265</v>
      </c>
      <c r="Q39" s="150">
        <v>11823</v>
      </c>
      <c r="R39" s="150">
        <v>13216</v>
      </c>
      <c r="S39" s="150">
        <v>9209</v>
      </c>
      <c r="T39" s="150">
        <v>9024</v>
      </c>
      <c r="U39" s="150">
        <v>11275</v>
      </c>
      <c r="V39" s="150">
        <v>11078</v>
      </c>
      <c r="W39" s="150">
        <v>11554</v>
      </c>
      <c r="X39" s="150">
        <v>12662</v>
      </c>
      <c r="Y39" s="148">
        <v>9.5897524666782072E-2</v>
      </c>
      <c r="Z39" s="148">
        <v>0.14842120265875425</v>
      </c>
      <c r="AA39" s="147"/>
      <c r="AB39" s="144"/>
      <c r="AC39" s="144"/>
      <c r="AD39" s="147">
        <v>2434.4285714285716</v>
      </c>
      <c r="AE39" s="147">
        <v>11025.571428571429</v>
      </c>
      <c r="AF39" s="144"/>
    </row>
    <row r="40" spans="1:32" outlineLevel="1" x14ac:dyDescent="0.25">
      <c r="A40" s="169" t="s">
        <v>266</v>
      </c>
      <c r="B40" s="150">
        <v>2291</v>
      </c>
      <c r="C40" s="150">
        <v>2462</v>
      </c>
      <c r="D40" s="150">
        <v>1973</v>
      </c>
      <c r="E40" s="150">
        <v>1908</v>
      </c>
      <c r="F40" s="150">
        <v>2237</v>
      </c>
      <c r="G40" s="150">
        <v>2425</v>
      </c>
      <c r="H40" s="150">
        <v>1941</v>
      </c>
      <c r="I40" s="150">
        <v>3096</v>
      </c>
      <c r="J40" s="148">
        <v>0.59505409582689339</v>
      </c>
      <c r="K40" s="148">
        <v>0.42232722976963966</v>
      </c>
      <c r="L40" s="147"/>
      <c r="M40" s="155">
        <v>0.21032608695652175</v>
      </c>
      <c r="N40" s="144"/>
      <c r="P40" s="169" t="s">
        <v>266</v>
      </c>
      <c r="Q40" s="150">
        <v>8884</v>
      </c>
      <c r="R40" s="150">
        <v>10118</v>
      </c>
      <c r="S40" s="150">
        <v>8178</v>
      </c>
      <c r="T40" s="150">
        <v>7811</v>
      </c>
      <c r="U40" s="150">
        <v>9017</v>
      </c>
      <c r="V40" s="150">
        <v>11317</v>
      </c>
      <c r="W40" s="150">
        <v>10941</v>
      </c>
      <c r="X40" s="150">
        <v>14720</v>
      </c>
      <c r="Y40" s="148">
        <v>0.345398044054474</v>
      </c>
      <c r="Z40" s="148">
        <v>0.55494522077686881</v>
      </c>
      <c r="AA40" s="147"/>
      <c r="AB40" s="144"/>
      <c r="AC40" s="144"/>
      <c r="AD40" s="147">
        <v>2176.7142857142858</v>
      </c>
      <c r="AE40" s="147">
        <v>9466.5714285714294</v>
      </c>
      <c r="AF40" s="144"/>
    </row>
    <row r="41" spans="1:32" outlineLevel="1" x14ac:dyDescent="0.25">
      <c r="A41" s="168" t="s">
        <v>267</v>
      </c>
      <c r="B41" s="170">
        <v>22639</v>
      </c>
      <c r="C41" s="170">
        <v>25461</v>
      </c>
      <c r="D41" s="170">
        <v>18546</v>
      </c>
      <c r="E41" s="170">
        <v>20510</v>
      </c>
      <c r="F41" s="170">
        <v>24013</v>
      </c>
      <c r="G41" s="170">
        <v>25142</v>
      </c>
      <c r="H41" s="170">
        <v>23642</v>
      </c>
      <c r="I41" s="170">
        <v>27659</v>
      </c>
      <c r="J41" s="171">
        <v>0.16990948312325521</v>
      </c>
      <c r="K41" s="171">
        <v>0.21043681581464549</v>
      </c>
      <c r="L41" s="147"/>
      <c r="M41" s="206">
        <v>0.24426409029090201</v>
      </c>
      <c r="N41" s="144"/>
      <c r="P41" s="168" t="s">
        <v>267</v>
      </c>
      <c r="Q41" s="170">
        <v>102075</v>
      </c>
      <c r="R41" s="170">
        <v>111313</v>
      </c>
      <c r="S41" s="170">
        <v>87419</v>
      </c>
      <c r="T41" s="170">
        <v>87558</v>
      </c>
      <c r="U41" s="170">
        <v>101531</v>
      </c>
      <c r="V41" s="170">
        <v>105258</v>
      </c>
      <c r="W41" s="170">
        <v>103935</v>
      </c>
      <c r="X41" s="170">
        <v>113234</v>
      </c>
      <c r="Y41" s="171">
        <v>8.9469379900899607E-2</v>
      </c>
      <c r="Z41" s="171">
        <v>0.13381557999053051</v>
      </c>
      <c r="AA41" s="147"/>
      <c r="AB41" s="144"/>
      <c r="AC41" s="144"/>
      <c r="AD41" s="147">
        <v>22850.428571428572</v>
      </c>
      <c r="AE41" s="147">
        <v>99869.857142857145</v>
      </c>
      <c r="AF41" s="144"/>
    </row>
    <row r="42" spans="1:32" outlineLevel="1" x14ac:dyDescent="0.25">
      <c r="A42" s="163" t="s">
        <v>289</v>
      </c>
      <c r="B42" s="163"/>
      <c r="C42" s="163"/>
      <c r="D42" s="163"/>
      <c r="E42" s="144"/>
      <c r="F42" s="144"/>
      <c r="G42" s="144"/>
      <c r="H42" s="144"/>
      <c r="I42" s="162"/>
      <c r="J42" s="162"/>
      <c r="K42" s="162"/>
      <c r="L42" s="144"/>
      <c r="M42" s="144"/>
      <c r="N42" s="144"/>
      <c r="O42" s="144"/>
      <c r="P42" s="163" t="s">
        <v>268</v>
      </c>
      <c r="Q42" s="163"/>
      <c r="R42" s="163"/>
      <c r="S42" s="163"/>
      <c r="T42" s="144"/>
      <c r="U42" s="144"/>
      <c r="V42" s="144"/>
      <c r="W42" s="144"/>
      <c r="X42" s="162"/>
      <c r="Y42" s="162"/>
      <c r="Z42" s="162"/>
      <c r="AA42" s="144"/>
      <c r="AB42" s="144"/>
      <c r="AC42" s="144"/>
      <c r="AD42" s="144"/>
      <c r="AE42" s="144"/>
      <c r="AF42" s="144"/>
    </row>
    <row r="43" spans="1:32" x14ac:dyDescent="0.25">
      <c r="A43" s="204"/>
      <c r="B43" s="204"/>
      <c r="C43" s="204"/>
      <c r="D43" s="20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row>
    <row r="44" spans="1:32" x14ac:dyDescent="0.25">
      <c r="A44" s="204"/>
      <c r="B44" s="204"/>
      <c r="C44" s="204"/>
      <c r="D44" s="20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row>
    <row r="45" spans="1:32" x14ac:dyDescent="0.25">
      <c r="A45" s="165" t="s">
        <v>237</v>
      </c>
      <c r="B45" s="165"/>
      <c r="C45" s="165"/>
      <c r="D45" s="165"/>
      <c r="E45" s="144"/>
      <c r="F45" s="144"/>
      <c r="G45" s="144"/>
      <c r="H45" s="144"/>
      <c r="I45" s="144"/>
      <c r="J45" s="144"/>
      <c r="K45" s="144"/>
      <c r="L45" s="144"/>
      <c r="M45" s="144"/>
      <c r="N45" s="144"/>
      <c r="O45" s="204"/>
      <c r="P45" s="165" t="s">
        <v>237</v>
      </c>
      <c r="Q45" s="165"/>
      <c r="R45" s="165"/>
      <c r="S45" s="165"/>
      <c r="T45" s="144"/>
      <c r="U45" s="144"/>
      <c r="V45" s="144"/>
      <c r="W45" s="144"/>
      <c r="X45" s="144"/>
      <c r="Y45" s="144"/>
      <c r="Z45" s="144"/>
      <c r="AA45" s="144"/>
      <c r="AB45" s="144"/>
      <c r="AC45" s="144"/>
      <c r="AD45" s="144"/>
      <c r="AE45" s="144"/>
      <c r="AF45" s="144"/>
    </row>
    <row r="46" spans="1:32" outlineLevel="1" x14ac:dyDescent="0.25">
      <c r="A46" s="166" t="s">
        <v>286</v>
      </c>
      <c r="B46" s="166"/>
      <c r="C46" s="166"/>
      <c r="D46" s="166"/>
      <c r="E46" s="167"/>
      <c r="F46" s="167"/>
      <c r="G46" s="167"/>
      <c r="H46" s="167"/>
      <c r="I46" s="167"/>
      <c r="J46" s="167"/>
      <c r="K46" s="167"/>
      <c r="L46" s="167"/>
      <c r="M46" s="144"/>
      <c r="N46" s="144"/>
      <c r="P46" s="166" t="s">
        <v>231</v>
      </c>
      <c r="Q46" s="166"/>
      <c r="R46" s="166"/>
      <c r="S46" s="166"/>
      <c r="T46" s="167"/>
      <c r="U46" s="167"/>
      <c r="V46" s="167"/>
      <c r="W46" s="167"/>
      <c r="X46" s="167"/>
      <c r="Y46" s="167"/>
      <c r="Z46" s="167"/>
      <c r="AA46" s="167"/>
      <c r="AB46" s="144"/>
      <c r="AC46" s="144"/>
      <c r="AD46" s="144"/>
      <c r="AE46" s="144"/>
      <c r="AF46" s="144"/>
    </row>
    <row r="47" spans="1:32" ht="31.5" outlineLevel="1" x14ac:dyDescent="0.25">
      <c r="A47" s="168" t="s">
        <v>257</v>
      </c>
      <c r="B47" s="141">
        <v>2019</v>
      </c>
      <c r="C47" s="141">
        <v>2020</v>
      </c>
      <c r="D47" s="141">
        <v>2021</v>
      </c>
      <c r="E47" s="141">
        <v>2022</v>
      </c>
      <c r="F47" s="141">
        <v>2023</v>
      </c>
      <c r="G47" s="141">
        <v>2024</v>
      </c>
      <c r="H47" s="141">
        <v>2025</v>
      </c>
      <c r="I47" s="141">
        <v>2026</v>
      </c>
      <c r="J47" s="142" t="s">
        <v>232</v>
      </c>
      <c r="K47" s="142" t="s">
        <v>258</v>
      </c>
      <c r="L47" s="143" t="s">
        <v>234</v>
      </c>
      <c r="M47" s="145" t="s">
        <v>287</v>
      </c>
      <c r="N47" s="144"/>
      <c r="P47" s="168" t="s">
        <v>257</v>
      </c>
      <c r="Q47" s="141">
        <v>2019</v>
      </c>
      <c r="R47" s="141">
        <v>2020</v>
      </c>
      <c r="S47" s="141">
        <v>2021</v>
      </c>
      <c r="T47" s="141">
        <v>2022</v>
      </c>
      <c r="U47" s="141">
        <v>2023</v>
      </c>
      <c r="V47" s="141">
        <v>2024</v>
      </c>
      <c r="W47" s="141">
        <v>2025</v>
      </c>
      <c r="X47" s="141">
        <v>2026</v>
      </c>
      <c r="Y47" s="142" t="s">
        <v>232</v>
      </c>
      <c r="Z47" s="142" t="s">
        <v>258</v>
      </c>
      <c r="AA47" s="143" t="s">
        <v>234</v>
      </c>
      <c r="AB47" s="144"/>
      <c r="AC47" s="144"/>
      <c r="AD47" s="145" t="s">
        <v>288</v>
      </c>
      <c r="AE47" s="145" t="s">
        <v>235</v>
      </c>
      <c r="AF47" s="144"/>
    </row>
    <row r="48" spans="1:32" outlineLevel="1" x14ac:dyDescent="0.25">
      <c r="A48" s="169" t="s">
        <v>259</v>
      </c>
      <c r="B48" s="150">
        <v>1700</v>
      </c>
      <c r="C48" s="150">
        <v>1905</v>
      </c>
      <c r="D48" s="150">
        <v>1506</v>
      </c>
      <c r="E48" s="150">
        <v>1200</v>
      </c>
      <c r="F48" s="150">
        <v>1348</v>
      </c>
      <c r="G48" s="150">
        <v>1254</v>
      </c>
      <c r="H48" s="150">
        <v>1528</v>
      </c>
      <c r="I48" s="150">
        <v>1615</v>
      </c>
      <c r="J48" s="148">
        <v>5.6937172774869108E-2</v>
      </c>
      <c r="K48" s="148">
        <v>8.2750694377933073E-2</v>
      </c>
      <c r="L48" s="147"/>
      <c r="M48" s="155">
        <v>0.21160901467505241</v>
      </c>
      <c r="N48" s="144"/>
      <c r="P48" s="169" t="s">
        <v>259</v>
      </c>
      <c r="Q48" s="150">
        <v>8136</v>
      </c>
      <c r="R48" s="150">
        <v>8810</v>
      </c>
      <c r="S48" s="150">
        <v>6630</v>
      </c>
      <c r="T48" s="150">
        <v>6331</v>
      </c>
      <c r="U48" s="150">
        <v>7003</v>
      </c>
      <c r="V48" s="150">
        <v>6893</v>
      </c>
      <c r="W48" s="150">
        <v>6958</v>
      </c>
      <c r="X48" s="150">
        <v>7632</v>
      </c>
      <c r="Y48" s="148">
        <v>9.6866915780396662E-2</v>
      </c>
      <c r="Z48" s="148">
        <v>5.2461535430744097E-2</v>
      </c>
      <c r="AA48" s="147"/>
      <c r="AB48" s="144"/>
      <c r="AC48" s="144"/>
      <c r="AD48" s="147">
        <v>1491.5714285714287</v>
      </c>
      <c r="AE48" s="147">
        <v>7251.5714285714284</v>
      </c>
      <c r="AF48" s="144"/>
    </row>
    <row r="49" spans="1:32" outlineLevel="1" x14ac:dyDescent="0.25">
      <c r="A49" s="169" t="s">
        <v>260</v>
      </c>
      <c r="B49" s="150">
        <v>9</v>
      </c>
      <c r="C49" s="150">
        <v>8</v>
      </c>
      <c r="D49" s="150">
        <v>9</v>
      </c>
      <c r="E49" s="150">
        <v>10</v>
      </c>
      <c r="F49" s="150">
        <v>10</v>
      </c>
      <c r="G49" s="150">
        <v>23</v>
      </c>
      <c r="H49" s="150">
        <v>4</v>
      </c>
      <c r="I49" s="150">
        <v>25</v>
      </c>
      <c r="J49" s="148">
        <v>5.25</v>
      </c>
      <c r="K49" s="148">
        <v>1.3972602739726028</v>
      </c>
      <c r="L49" s="147"/>
      <c r="M49" s="155">
        <v>0.44642857142857145</v>
      </c>
      <c r="N49" s="144"/>
      <c r="P49" s="169" t="s">
        <v>260</v>
      </c>
      <c r="Q49" s="150">
        <v>124</v>
      </c>
      <c r="R49" s="150">
        <v>95</v>
      </c>
      <c r="S49" s="150">
        <v>94</v>
      </c>
      <c r="T49" s="150">
        <v>72</v>
      </c>
      <c r="U49" s="150">
        <v>59</v>
      </c>
      <c r="V49" s="150">
        <v>52</v>
      </c>
      <c r="W49" s="150">
        <v>45</v>
      </c>
      <c r="X49" s="150">
        <v>56</v>
      </c>
      <c r="Y49" s="148">
        <v>0.24444444444444444</v>
      </c>
      <c r="Z49" s="148">
        <v>-0.27541589648798526</v>
      </c>
      <c r="AA49" s="147"/>
      <c r="AB49" s="144"/>
      <c r="AC49" s="144"/>
      <c r="AD49" s="147">
        <v>10.428571428571429</v>
      </c>
      <c r="AE49" s="147">
        <v>77.285714285714292</v>
      </c>
      <c r="AF49" s="144"/>
    </row>
    <row r="50" spans="1:32" outlineLevel="1" x14ac:dyDescent="0.25">
      <c r="A50" s="169" t="s">
        <v>261</v>
      </c>
      <c r="B50" s="150">
        <v>16</v>
      </c>
      <c r="C50" s="150">
        <v>20</v>
      </c>
      <c r="D50" s="150">
        <v>5</v>
      </c>
      <c r="E50" s="150">
        <v>6</v>
      </c>
      <c r="F50" s="150">
        <v>5</v>
      </c>
      <c r="G50" s="150">
        <v>3</v>
      </c>
      <c r="H50" s="150">
        <v>10</v>
      </c>
      <c r="I50" s="150">
        <v>13</v>
      </c>
      <c r="J50" s="148">
        <v>0.3</v>
      </c>
      <c r="K50" s="148">
        <v>0.39999999999999991</v>
      </c>
      <c r="L50" s="147"/>
      <c r="M50" s="155">
        <v>2.7600849256900213E-2</v>
      </c>
      <c r="N50" s="144"/>
      <c r="P50" s="169" t="s">
        <v>261</v>
      </c>
      <c r="Q50" s="150">
        <v>381</v>
      </c>
      <c r="R50" s="150">
        <v>538</v>
      </c>
      <c r="S50" s="150">
        <v>613</v>
      </c>
      <c r="T50" s="150">
        <v>366</v>
      </c>
      <c r="U50" s="150">
        <v>441</v>
      </c>
      <c r="V50" s="150">
        <v>438</v>
      </c>
      <c r="W50" s="150">
        <v>355</v>
      </c>
      <c r="X50" s="150">
        <v>471</v>
      </c>
      <c r="Y50" s="148">
        <v>0.3267605633802817</v>
      </c>
      <c r="Z50" s="148">
        <v>5.268199233716471E-2</v>
      </c>
      <c r="AA50" s="147"/>
      <c r="AB50" s="144"/>
      <c r="AC50" s="144"/>
      <c r="AD50" s="147">
        <v>9.2857142857142865</v>
      </c>
      <c r="AE50" s="147">
        <v>447.42857142857144</v>
      </c>
      <c r="AF50" s="144"/>
    </row>
    <row r="51" spans="1:32" outlineLevel="1" x14ac:dyDescent="0.25">
      <c r="A51" s="169" t="s">
        <v>262</v>
      </c>
      <c r="B51" s="150">
        <v>1654</v>
      </c>
      <c r="C51" s="150">
        <v>1466</v>
      </c>
      <c r="D51" s="150">
        <v>1067</v>
      </c>
      <c r="E51" s="150">
        <v>711</v>
      </c>
      <c r="F51" s="150">
        <v>696</v>
      </c>
      <c r="G51" s="150">
        <v>681</v>
      </c>
      <c r="H51" s="150">
        <v>843</v>
      </c>
      <c r="I51" s="150">
        <v>807</v>
      </c>
      <c r="J51" s="148">
        <v>-4.2704626334519574E-2</v>
      </c>
      <c r="K51" s="148">
        <v>-0.20637819612250635</v>
      </c>
      <c r="L51" s="147"/>
      <c r="M51" s="155">
        <v>0.22790172267720982</v>
      </c>
      <c r="N51" s="144"/>
      <c r="P51" s="169" t="s">
        <v>262</v>
      </c>
      <c r="Q51" s="150">
        <v>9272</v>
      </c>
      <c r="R51" s="150">
        <v>9101</v>
      </c>
      <c r="S51" s="150">
        <v>6471</v>
      </c>
      <c r="T51" s="150">
        <v>4067</v>
      </c>
      <c r="U51" s="150">
        <v>3751</v>
      </c>
      <c r="V51" s="150">
        <v>3588</v>
      </c>
      <c r="W51" s="150">
        <v>3719</v>
      </c>
      <c r="X51" s="150">
        <v>3541</v>
      </c>
      <c r="Y51" s="148">
        <v>-4.7862328582952404E-2</v>
      </c>
      <c r="Z51" s="148">
        <v>-0.37984437939403043</v>
      </c>
      <c r="AA51" s="147"/>
      <c r="AB51" s="144"/>
      <c r="AC51" s="144"/>
      <c r="AD51" s="147">
        <v>1016.8571428571429</v>
      </c>
      <c r="AE51" s="147">
        <v>5709.8571428571431</v>
      </c>
      <c r="AF51" s="144"/>
    </row>
    <row r="52" spans="1:32" outlineLevel="1" x14ac:dyDescent="0.25">
      <c r="A52" s="169" t="s">
        <v>53</v>
      </c>
      <c r="B52" s="150">
        <v>178</v>
      </c>
      <c r="C52" s="150">
        <v>188</v>
      </c>
      <c r="D52" s="150">
        <v>154</v>
      </c>
      <c r="E52" s="150">
        <v>214</v>
      </c>
      <c r="F52" s="150">
        <v>107</v>
      </c>
      <c r="G52" s="150">
        <v>136</v>
      </c>
      <c r="H52" s="150">
        <v>213</v>
      </c>
      <c r="I52" s="150">
        <v>165</v>
      </c>
      <c r="J52" s="148">
        <v>-0.22535211267605634</v>
      </c>
      <c r="K52" s="148">
        <v>-2.9411764705882353E-2</v>
      </c>
      <c r="L52" s="147"/>
      <c r="M52" s="155">
        <v>0.15714285714285714</v>
      </c>
      <c r="N52" s="144"/>
      <c r="P52" s="169" t="s">
        <v>53</v>
      </c>
      <c r="Q52" s="150">
        <v>1873</v>
      </c>
      <c r="R52" s="150">
        <v>1530</v>
      </c>
      <c r="S52" s="150">
        <v>1525</v>
      </c>
      <c r="T52" s="150">
        <v>1178</v>
      </c>
      <c r="U52" s="150">
        <v>1165</v>
      </c>
      <c r="V52" s="150">
        <v>1283</v>
      </c>
      <c r="W52" s="150">
        <v>1179</v>
      </c>
      <c r="X52" s="150">
        <v>1050</v>
      </c>
      <c r="Y52" s="148">
        <v>-0.10941475826972011</v>
      </c>
      <c r="Z52" s="148">
        <v>-0.24483715195725875</v>
      </c>
      <c r="AA52" s="147"/>
      <c r="AB52" s="144"/>
      <c r="AC52" s="144"/>
      <c r="AD52" s="147">
        <v>170</v>
      </c>
      <c r="AE52" s="147">
        <v>1390.4285714285713</v>
      </c>
      <c r="AF52" s="144"/>
    </row>
    <row r="53" spans="1:32" outlineLevel="1" x14ac:dyDescent="0.25">
      <c r="A53" s="169" t="s">
        <v>11</v>
      </c>
      <c r="B53" s="150">
        <v>203</v>
      </c>
      <c r="C53" s="150">
        <v>223</v>
      </c>
      <c r="D53" s="150">
        <v>128</v>
      </c>
      <c r="E53" s="150">
        <v>114</v>
      </c>
      <c r="F53" s="150">
        <v>153</v>
      </c>
      <c r="G53" s="150">
        <v>133</v>
      </c>
      <c r="H53" s="150">
        <v>186</v>
      </c>
      <c r="I53" s="150">
        <v>183</v>
      </c>
      <c r="J53" s="148">
        <v>-1.6129032258064516E-2</v>
      </c>
      <c r="K53" s="148">
        <v>0.12368421052631576</v>
      </c>
      <c r="L53" s="147"/>
      <c r="M53" s="155">
        <v>0.15803108808290156</v>
      </c>
      <c r="N53" s="144"/>
      <c r="P53" s="169" t="s">
        <v>11</v>
      </c>
      <c r="Q53" s="150">
        <v>1228</v>
      </c>
      <c r="R53" s="150">
        <v>1410</v>
      </c>
      <c r="S53" s="150">
        <v>1006</v>
      </c>
      <c r="T53" s="150">
        <v>963</v>
      </c>
      <c r="U53" s="150">
        <v>1061</v>
      </c>
      <c r="V53" s="150">
        <v>951</v>
      </c>
      <c r="W53" s="150">
        <v>1007</v>
      </c>
      <c r="X53" s="150">
        <v>1158</v>
      </c>
      <c r="Y53" s="148">
        <v>0.1499503475670308</v>
      </c>
      <c r="Z53" s="148">
        <v>6.294256490952016E-2</v>
      </c>
      <c r="AA53" s="147"/>
      <c r="AB53" s="144"/>
      <c r="AC53" s="144"/>
      <c r="AD53" s="147">
        <v>162.85714285714286</v>
      </c>
      <c r="AE53" s="147">
        <v>1089.4285714285713</v>
      </c>
      <c r="AF53" s="144"/>
    </row>
    <row r="54" spans="1:32" outlineLevel="1" x14ac:dyDescent="0.25">
      <c r="A54" s="169" t="s">
        <v>263</v>
      </c>
      <c r="B54" s="150">
        <v>1707</v>
      </c>
      <c r="C54" s="150">
        <v>2101</v>
      </c>
      <c r="D54" s="150">
        <v>1605</v>
      </c>
      <c r="E54" s="150">
        <v>1813</v>
      </c>
      <c r="F54" s="150">
        <v>2278</v>
      </c>
      <c r="G54" s="150">
        <v>2263</v>
      </c>
      <c r="H54" s="150">
        <v>2369</v>
      </c>
      <c r="I54" s="150">
        <v>3010</v>
      </c>
      <c r="J54" s="148">
        <v>0.27057830308146896</v>
      </c>
      <c r="K54" s="148">
        <v>0.4905206564799095</v>
      </c>
      <c r="L54" s="147"/>
      <c r="M54" s="155">
        <v>0.19573416569124724</v>
      </c>
      <c r="N54" s="144"/>
      <c r="P54" s="169" t="s">
        <v>263</v>
      </c>
      <c r="Q54" s="150">
        <v>14465</v>
      </c>
      <c r="R54" s="150">
        <v>16545</v>
      </c>
      <c r="S54" s="150">
        <v>14341</v>
      </c>
      <c r="T54" s="150">
        <v>13650</v>
      </c>
      <c r="U54" s="150">
        <v>14844</v>
      </c>
      <c r="V54" s="150">
        <v>13660</v>
      </c>
      <c r="W54" s="150">
        <v>13858</v>
      </c>
      <c r="X54" s="150">
        <v>15378</v>
      </c>
      <c r="Y54" s="148">
        <v>0.10968393707605716</v>
      </c>
      <c r="Z54" s="148">
        <v>6.1985142507621181E-2</v>
      </c>
      <c r="AA54" s="147"/>
      <c r="AB54" s="144"/>
      <c r="AC54" s="144"/>
      <c r="AD54" s="147">
        <v>2019.4285714285713</v>
      </c>
      <c r="AE54" s="147">
        <v>14480.428571428571</v>
      </c>
      <c r="AF54" s="144"/>
    </row>
    <row r="55" spans="1:32" outlineLevel="1" x14ac:dyDescent="0.25">
      <c r="A55" s="169" t="s">
        <v>264</v>
      </c>
      <c r="B55" s="150">
        <v>1604</v>
      </c>
      <c r="C55" s="150">
        <v>1607</v>
      </c>
      <c r="D55" s="150">
        <v>1356</v>
      </c>
      <c r="E55" s="150">
        <v>1662</v>
      </c>
      <c r="F55" s="150">
        <v>1380</v>
      </c>
      <c r="G55" s="150">
        <v>1615</v>
      </c>
      <c r="H55" s="150">
        <v>1175</v>
      </c>
      <c r="I55" s="150">
        <v>1607</v>
      </c>
      <c r="J55" s="148">
        <v>0.36765957446808512</v>
      </c>
      <c r="K55" s="148">
        <v>8.1738628714299377E-2</v>
      </c>
      <c r="L55" s="147"/>
      <c r="M55" s="155">
        <v>0.273206392383543</v>
      </c>
      <c r="N55" s="144"/>
      <c r="P55" s="169" t="s">
        <v>264</v>
      </c>
      <c r="Q55" s="150">
        <v>7240</v>
      </c>
      <c r="R55" s="150">
        <v>7407</v>
      </c>
      <c r="S55" s="150">
        <v>5905</v>
      </c>
      <c r="T55" s="150">
        <v>6187</v>
      </c>
      <c r="U55" s="150">
        <v>6401</v>
      </c>
      <c r="V55" s="150">
        <v>6379</v>
      </c>
      <c r="W55" s="150">
        <v>5385</v>
      </c>
      <c r="X55" s="150">
        <v>5882</v>
      </c>
      <c r="Y55" s="148">
        <v>9.2293407613741871E-2</v>
      </c>
      <c r="Z55" s="148">
        <v>-8.3066096561553573E-2</v>
      </c>
      <c r="AA55" s="147"/>
      <c r="AB55" s="144"/>
      <c r="AC55" s="144"/>
      <c r="AD55" s="147">
        <v>1485.5714285714287</v>
      </c>
      <c r="AE55" s="147">
        <v>6414.8571428571431</v>
      </c>
      <c r="AF55" s="144"/>
    </row>
    <row r="56" spans="1:32" outlineLevel="1" x14ac:dyDescent="0.25">
      <c r="A56" s="169" t="s">
        <v>265</v>
      </c>
      <c r="B56" s="150">
        <v>1300</v>
      </c>
      <c r="C56" s="150">
        <v>1388</v>
      </c>
      <c r="D56" s="150">
        <v>879</v>
      </c>
      <c r="E56" s="150">
        <v>837</v>
      </c>
      <c r="F56" s="150">
        <v>1073</v>
      </c>
      <c r="G56" s="150">
        <v>1073</v>
      </c>
      <c r="H56" s="150">
        <v>1236</v>
      </c>
      <c r="I56" s="150">
        <v>1214</v>
      </c>
      <c r="J56" s="148">
        <v>-1.7799352750809062E-2</v>
      </c>
      <c r="K56" s="148">
        <v>9.1446185461084059E-2</v>
      </c>
      <c r="L56" s="147"/>
      <c r="M56" s="155">
        <v>0.2083404839540072</v>
      </c>
      <c r="N56" s="144"/>
      <c r="P56" s="169" t="s">
        <v>265</v>
      </c>
      <c r="Q56" s="150">
        <v>6329</v>
      </c>
      <c r="R56" s="150">
        <v>6840</v>
      </c>
      <c r="S56" s="150">
        <v>4665</v>
      </c>
      <c r="T56" s="150">
        <v>4553</v>
      </c>
      <c r="U56" s="150">
        <v>5246</v>
      </c>
      <c r="V56" s="150">
        <v>5203</v>
      </c>
      <c r="W56" s="150">
        <v>5212</v>
      </c>
      <c r="X56" s="150">
        <v>5827</v>
      </c>
      <c r="Y56" s="148">
        <v>0.11799693016116654</v>
      </c>
      <c r="Z56" s="148">
        <v>7.2040580319596273E-2</v>
      </c>
      <c r="AA56" s="147"/>
      <c r="AB56" s="144"/>
      <c r="AC56" s="144"/>
      <c r="AD56" s="147">
        <v>1112.2857142857142</v>
      </c>
      <c r="AE56" s="147">
        <v>5435.4285714285716</v>
      </c>
      <c r="AF56" s="144"/>
    </row>
    <row r="57" spans="1:32" outlineLevel="1" x14ac:dyDescent="0.25">
      <c r="A57" s="169" t="s">
        <v>266</v>
      </c>
      <c r="B57" s="150">
        <v>438</v>
      </c>
      <c r="C57" s="150">
        <v>443</v>
      </c>
      <c r="D57" s="150">
        <v>330</v>
      </c>
      <c r="E57" s="150">
        <v>348</v>
      </c>
      <c r="F57" s="150">
        <v>455</v>
      </c>
      <c r="G57" s="150">
        <v>273</v>
      </c>
      <c r="H57" s="150">
        <v>298</v>
      </c>
      <c r="I57" s="150">
        <v>448</v>
      </c>
      <c r="J57" s="148">
        <v>0.50335570469798663</v>
      </c>
      <c r="K57" s="148">
        <v>0.21315280464216638</v>
      </c>
      <c r="L57" s="147"/>
      <c r="M57" s="155">
        <v>0.17891373801916932</v>
      </c>
      <c r="N57" s="144"/>
      <c r="P57" s="169" t="s">
        <v>266</v>
      </c>
      <c r="Q57" s="150">
        <v>2308</v>
      </c>
      <c r="R57" s="150">
        <v>3380</v>
      </c>
      <c r="S57" s="150">
        <v>2510</v>
      </c>
      <c r="T57" s="150">
        <v>2091</v>
      </c>
      <c r="U57" s="150">
        <v>2096</v>
      </c>
      <c r="V57" s="150">
        <v>1831</v>
      </c>
      <c r="W57" s="150">
        <v>1770</v>
      </c>
      <c r="X57" s="150">
        <v>2504</v>
      </c>
      <c r="Y57" s="148">
        <v>0.41468926553672314</v>
      </c>
      <c r="Z57" s="148">
        <v>9.6459401976729614E-2</v>
      </c>
      <c r="AA57" s="147"/>
      <c r="AB57" s="144"/>
      <c r="AC57" s="144"/>
      <c r="AD57" s="147">
        <v>369.28571428571428</v>
      </c>
      <c r="AE57" s="147">
        <v>2283.7142857142858</v>
      </c>
      <c r="AF57" s="144"/>
    </row>
    <row r="58" spans="1:32" outlineLevel="1" x14ac:dyDescent="0.25">
      <c r="A58" s="168" t="s">
        <v>267</v>
      </c>
      <c r="B58" s="170">
        <v>8809</v>
      </c>
      <c r="C58" s="170">
        <v>9349</v>
      </c>
      <c r="D58" s="170">
        <v>7039</v>
      </c>
      <c r="E58" s="170">
        <v>6915</v>
      </c>
      <c r="F58" s="170">
        <v>7505</v>
      </c>
      <c r="G58" s="170">
        <v>7454</v>
      </c>
      <c r="H58" s="170">
        <v>7862</v>
      </c>
      <c r="I58" s="170">
        <v>9087</v>
      </c>
      <c r="J58" s="171">
        <v>0.15581277028745866</v>
      </c>
      <c r="K58" s="171">
        <v>0.1579378515646333</v>
      </c>
      <c r="L58" s="147"/>
      <c r="M58" s="206">
        <v>0.2089013540541162</v>
      </c>
      <c r="N58" s="144"/>
      <c r="P58" s="168" t="s">
        <v>267</v>
      </c>
      <c r="Q58" s="170">
        <v>51356</v>
      </c>
      <c r="R58" s="170">
        <v>55656</v>
      </c>
      <c r="S58" s="170">
        <v>43760</v>
      </c>
      <c r="T58" s="170">
        <v>39458</v>
      </c>
      <c r="U58" s="170">
        <v>42067</v>
      </c>
      <c r="V58" s="170">
        <v>40278</v>
      </c>
      <c r="W58" s="170">
        <v>39488</v>
      </c>
      <c r="X58" s="170">
        <v>43499</v>
      </c>
      <c r="Y58" s="171">
        <v>0.10157516207455429</v>
      </c>
      <c r="Z58" s="171">
        <v>-2.4257922278514296E-2</v>
      </c>
      <c r="AA58" s="147"/>
      <c r="AB58" s="144"/>
      <c r="AC58" s="144"/>
      <c r="AD58" s="147">
        <v>7847.5714285714284</v>
      </c>
      <c r="AE58" s="147">
        <v>44580.428571428572</v>
      </c>
      <c r="AF58" s="144"/>
    </row>
    <row r="59" spans="1:32" outlineLevel="1" x14ac:dyDescent="0.25">
      <c r="A59" s="163" t="s">
        <v>289</v>
      </c>
      <c r="B59" s="163"/>
      <c r="C59" s="163"/>
      <c r="D59" s="163"/>
      <c r="E59" s="144"/>
      <c r="F59" s="144"/>
      <c r="G59" s="144"/>
      <c r="H59" s="144"/>
      <c r="I59" s="162"/>
      <c r="J59" s="162"/>
      <c r="K59" s="162"/>
      <c r="L59" s="144"/>
      <c r="M59" s="144"/>
      <c r="N59" s="144"/>
      <c r="O59" s="144"/>
      <c r="P59" s="163" t="s">
        <v>268</v>
      </c>
      <c r="Q59" s="163"/>
      <c r="R59" s="163"/>
      <c r="S59" s="163"/>
      <c r="T59" s="144"/>
      <c r="U59" s="144"/>
      <c r="V59" s="144"/>
      <c r="W59" s="144"/>
      <c r="X59" s="162"/>
      <c r="Y59" s="162"/>
      <c r="Z59" s="162"/>
      <c r="AA59" s="144"/>
      <c r="AB59" s="144"/>
      <c r="AC59" s="144"/>
      <c r="AD59" s="144"/>
      <c r="AE59" s="144"/>
      <c r="AF59" s="144"/>
    </row>
    <row r="60" spans="1:32" x14ac:dyDescent="0.25">
      <c r="A60" s="164"/>
      <c r="B60" s="164"/>
      <c r="C60" s="164"/>
      <c r="D60" s="164"/>
      <c r="E60" s="144"/>
      <c r="F60" s="144"/>
      <c r="G60" s="144"/>
      <c r="H60" s="144"/>
      <c r="I60" s="144"/>
      <c r="J60" s="144"/>
      <c r="K60" s="144"/>
      <c r="L60" s="144"/>
      <c r="M60" s="144"/>
      <c r="N60" s="144"/>
      <c r="O60" s="204"/>
      <c r="P60" s="164"/>
      <c r="Q60" s="164"/>
      <c r="R60" s="164"/>
      <c r="S60" s="164"/>
      <c r="T60" s="144"/>
      <c r="U60" s="144"/>
      <c r="V60" s="144"/>
      <c r="W60" s="144"/>
      <c r="X60" s="144"/>
      <c r="Y60" s="144"/>
      <c r="Z60" s="144"/>
      <c r="AA60" s="144"/>
      <c r="AB60" s="144"/>
      <c r="AC60" s="144"/>
      <c r="AD60" s="144"/>
      <c r="AE60" s="144"/>
      <c r="AF60" s="144"/>
    </row>
    <row r="61" spans="1:32" x14ac:dyDescent="0.25">
      <c r="A61" s="164"/>
      <c r="B61" s="164"/>
      <c r="C61" s="164"/>
      <c r="D61" s="164"/>
      <c r="E61" s="144"/>
      <c r="F61" s="144"/>
      <c r="G61" s="144"/>
      <c r="H61" s="144"/>
      <c r="I61" s="144"/>
      <c r="J61" s="144"/>
      <c r="K61" s="144"/>
      <c r="L61" s="144"/>
      <c r="M61" s="144"/>
      <c r="N61" s="144"/>
      <c r="O61" s="204"/>
      <c r="P61" s="164"/>
      <c r="Q61" s="164"/>
      <c r="R61" s="164"/>
      <c r="S61" s="164"/>
      <c r="T61" s="144"/>
      <c r="U61" s="144"/>
      <c r="V61" s="144"/>
      <c r="W61" s="144"/>
      <c r="X61" s="144"/>
      <c r="Y61" s="144"/>
      <c r="Z61" s="144"/>
      <c r="AA61" s="144"/>
      <c r="AB61" s="144"/>
      <c r="AC61" s="144"/>
      <c r="AD61" s="144"/>
      <c r="AE61" s="144"/>
      <c r="AF61" s="144"/>
    </row>
    <row r="62" spans="1:32" x14ac:dyDescent="0.25">
      <c r="A62" s="165" t="s">
        <v>90</v>
      </c>
      <c r="B62" s="165"/>
      <c r="C62" s="165"/>
      <c r="D62" s="165"/>
      <c r="E62" s="144"/>
      <c r="F62" s="144"/>
      <c r="G62" s="144"/>
      <c r="H62" s="144"/>
      <c r="I62" s="144"/>
      <c r="J62" s="144"/>
      <c r="K62" s="144"/>
      <c r="L62" s="144"/>
      <c r="M62" s="144"/>
      <c r="N62" s="144"/>
      <c r="O62" s="204"/>
      <c r="P62" s="165" t="s">
        <v>90</v>
      </c>
      <c r="Q62" s="165"/>
      <c r="R62" s="165"/>
      <c r="S62" s="165"/>
      <c r="T62" s="144"/>
      <c r="U62" s="144"/>
      <c r="V62" s="144"/>
      <c r="W62" s="144"/>
      <c r="X62" s="144"/>
      <c r="Y62" s="144"/>
      <c r="Z62" s="144"/>
      <c r="AA62" s="144"/>
      <c r="AB62" s="144"/>
      <c r="AC62" s="144"/>
      <c r="AD62" s="144"/>
      <c r="AE62" s="144"/>
      <c r="AF62" s="144"/>
    </row>
    <row r="63" spans="1:32" outlineLevel="1" x14ac:dyDescent="0.25">
      <c r="A63" s="166" t="s">
        <v>286</v>
      </c>
      <c r="B63" s="166"/>
      <c r="C63" s="166"/>
      <c r="D63" s="166"/>
      <c r="E63" s="167"/>
      <c r="F63" s="167"/>
      <c r="G63" s="167"/>
      <c r="H63" s="167"/>
      <c r="I63" s="167"/>
      <c r="J63" s="167"/>
      <c r="K63" s="167"/>
      <c r="L63" s="167"/>
      <c r="M63" s="144"/>
      <c r="N63" s="144"/>
      <c r="P63" s="166" t="s">
        <v>231</v>
      </c>
      <c r="Q63" s="166"/>
      <c r="R63" s="166"/>
      <c r="S63" s="166"/>
      <c r="T63" s="167"/>
      <c r="U63" s="167"/>
      <c r="V63" s="167"/>
      <c r="W63" s="167"/>
      <c r="X63" s="167"/>
      <c r="Y63" s="167"/>
      <c r="Z63" s="167"/>
      <c r="AA63" s="167"/>
      <c r="AB63" s="144"/>
      <c r="AC63" s="144"/>
      <c r="AD63" s="144"/>
      <c r="AE63" s="144"/>
      <c r="AF63" s="144"/>
    </row>
    <row r="64" spans="1:32" ht="52.5" outlineLevel="1" x14ac:dyDescent="0.25">
      <c r="A64" s="168" t="s">
        <v>257</v>
      </c>
      <c r="B64" s="141">
        <v>2019</v>
      </c>
      <c r="C64" s="141">
        <v>2020</v>
      </c>
      <c r="D64" s="141">
        <v>2021</v>
      </c>
      <c r="E64" s="141">
        <v>2022</v>
      </c>
      <c r="F64" s="141">
        <v>2023</v>
      </c>
      <c r="G64" s="141">
        <v>2024</v>
      </c>
      <c r="H64" s="141">
        <v>2025</v>
      </c>
      <c r="I64" s="141">
        <v>2026</v>
      </c>
      <c r="J64" s="142" t="s">
        <v>232</v>
      </c>
      <c r="K64" s="142" t="s">
        <v>258</v>
      </c>
      <c r="L64" s="143" t="s">
        <v>234</v>
      </c>
      <c r="M64" s="142" t="s">
        <v>290</v>
      </c>
      <c r="N64" s="142" t="s">
        <v>291</v>
      </c>
      <c r="P64" s="168" t="s">
        <v>257</v>
      </c>
      <c r="Q64" s="141">
        <v>2019</v>
      </c>
      <c r="R64" s="141">
        <v>2020</v>
      </c>
      <c r="S64" s="141">
        <v>2021</v>
      </c>
      <c r="T64" s="141">
        <v>2022</v>
      </c>
      <c r="U64" s="141">
        <v>2023</v>
      </c>
      <c r="V64" s="141">
        <v>2024</v>
      </c>
      <c r="W64" s="141">
        <v>2025</v>
      </c>
      <c r="X64" s="141">
        <v>2026</v>
      </c>
      <c r="Y64" s="142" t="s">
        <v>232</v>
      </c>
      <c r="Z64" s="142" t="s">
        <v>258</v>
      </c>
      <c r="AA64" s="143" t="s">
        <v>234</v>
      </c>
      <c r="AB64" s="142" t="s">
        <v>269</v>
      </c>
      <c r="AC64" s="144"/>
      <c r="AD64" s="145" t="s">
        <v>288</v>
      </c>
      <c r="AE64" s="145" t="s">
        <v>235</v>
      </c>
      <c r="AF64" s="144"/>
    </row>
    <row r="65" spans="1:32" outlineLevel="1" x14ac:dyDescent="0.25">
      <c r="A65" s="169" t="s">
        <v>259</v>
      </c>
      <c r="B65" s="153">
        <v>0.64247921390778528</v>
      </c>
      <c r="C65" s="153">
        <v>0.6211281382458429</v>
      </c>
      <c r="D65" s="153">
        <v>0.63410526315789473</v>
      </c>
      <c r="E65" s="153">
        <v>0.64585575888051672</v>
      </c>
      <c r="F65" s="153">
        <v>0.60830324909747291</v>
      </c>
      <c r="G65" s="153">
        <v>0.59828244274809161</v>
      </c>
      <c r="H65" s="153">
        <v>0.63349917081260365</v>
      </c>
      <c r="I65" s="153">
        <v>0.6071428571428571</v>
      </c>
      <c r="J65" s="172">
        <v>-2.6356313669746556</v>
      </c>
      <c r="K65" s="172">
        <v>-1.9191875910532175</v>
      </c>
      <c r="L65" s="147"/>
      <c r="M65" s="178">
        <v>-0.7696424255676737</v>
      </c>
      <c r="N65" s="178">
        <v>-1.3398267241226947E-3</v>
      </c>
      <c r="P65" s="169" t="s">
        <v>259</v>
      </c>
      <c r="Q65" s="153">
        <v>0.71362161213928599</v>
      </c>
      <c r="R65" s="153">
        <v>0.68774395003903199</v>
      </c>
      <c r="S65" s="153">
        <v>0.65963585712864392</v>
      </c>
      <c r="T65" s="153">
        <v>0.66663156786353583</v>
      </c>
      <c r="U65" s="153">
        <v>0.6427719137218908</v>
      </c>
      <c r="V65" s="153">
        <v>0.61189525077674212</v>
      </c>
      <c r="W65" s="153">
        <v>0.61569772586496774</v>
      </c>
      <c r="X65" s="153">
        <v>0.61483928139853383</v>
      </c>
      <c r="Y65" s="172">
        <v>-8.5844446643390526E-2</v>
      </c>
      <c r="Z65" s="172">
        <v>-4.2516325957073553</v>
      </c>
      <c r="AA65" s="147"/>
      <c r="AB65" s="173">
        <v>0.19640390311012612</v>
      </c>
      <c r="AC65" s="144"/>
      <c r="AD65" s="151">
        <v>0.62633473305338927</v>
      </c>
      <c r="AE65" s="151">
        <v>0.65735560735560739</v>
      </c>
      <c r="AF65" s="144"/>
    </row>
    <row r="66" spans="1:32" outlineLevel="1" x14ac:dyDescent="0.25">
      <c r="A66" s="169" t="s">
        <v>260</v>
      </c>
      <c r="B66" s="153">
        <v>0.69230769230769229</v>
      </c>
      <c r="C66" s="153">
        <v>0.34782608695652173</v>
      </c>
      <c r="D66" s="153">
        <v>0.75</v>
      </c>
      <c r="E66" s="153">
        <v>0.66666666666666663</v>
      </c>
      <c r="F66" s="153">
        <v>0.41666666666666669</v>
      </c>
      <c r="G66" s="153">
        <v>0.54761904761904767</v>
      </c>
      <c r="H66" s="153">
        <v>0.2857142857142857</v>
      </c>
      <c r="I66" s="153">
        <v>0.65789473684210531</v>
      </c>
      <c r="J66" s="172">
        <v>37.218045112781958</v>
      </c>
      <c r="K66" s="172">
        <v>14.740522635259479</v>
      </c>
      <c r="L66" s="147"/>
      <c r="M66" s="178">
        <v>17.093821510297484</v>
      </c>
      <c r="N66" s="178">
        <v>5.0115024163144284E-2</v>
      </c>
      <c r="P66" s="169" t="s">
        <v>260</v>
      </c>
      <c r="Q66" s="153">
        <v>0.72514619883040932</v>
      </c>
      <c r="R66" s="153">
        <v>0.62091503267973858</v>
      </c>
      <c r="S66" s="153">
        <v>0.67625899280575541</v>
      </c>
      <c r="T66" s="153">
        <v>0.62608695652173918</v>
      </c>
      <c r="U66" s="153">
        <v>0.50862068965517238</v>
      </c>
      <c r="V66" s="153">
        <v>0.46846846846846846</v>
      </c>
      <c r="W66" s="153">
        <v>0.39823008849557523</v>
      </c>
      <c r="X66" s="153">
        <v>0.48695652173913045</v>
      </c>
      <c r="Y66" s="172">
        <v>8.8726433243555221</v>
      </c>
      <c r="Z66" s="172">
        <v>-10.236809699725297</v>
      </c>
      <c r="AA66" s="147"/>
      <c r="AB66" s="173">
        <v>1.0002200791126015E-2</v>
      </c>
      <c r="AC66" s="144"/>
      <c r="AD66" s="151">
        <v>0.51048951048951052</v>
      </c>
      <c r="AE66" s="151">
        <v>0.58932461873638342</v>
      </c>
      <c r="AF66" s="144"/>
    </row>
    <row r="67" spans="1:32" outlineLevel="1" x14ac:dyDescent="0.25">
      <c r="A67" s="169" t="s">
        <v>261</v>
      </c>
      <c r="B67" s="153">
        <v>0.61538461538461542</v>
      </c>
      <c r="C67" s="153">
        <v>0.5</v>
      </c>
      <c r="D67" s="153">
        <v>0.2</v>
      </c>
      <c r="E67" s="153">
        <v>0.35294117647058826</v>
      </c>
      <c r="F67" s="153">
        <v>0.38461538461538464</v>
      </c>
      <c r="G67" s="153">
        <v>0.27272727272727271</v>
      </c>
      <c r="H67" s="153">
        <v>0.41666666666666669</v>
      </c>
      <c r="I67" s="153">
        <v>0.28260869565217389</v>
      </c>
      <c r="J67" s="172">
        <v>-13.405797101449279</v>
      </c>
      <c r="K67" s="172">
        <v>-13.405797101449279</v>
      </c>
      <c r="L67" s="147"/>
      <c r="M67" s="178">
        <v>-36.704647676161919</v>
      </c>
      <c r="N67" s="178">
        <v>-1.72362541452864E-2</v>
      </c>
      <c r="P67" s="169" t="s">
        <v>261</v>
      </c>
      <c r="Q67" s="153">
        <v>0.62254901960784315</v>
      </c>
      <c r="R67" s="153">
        <v>0.68710089399744567</v>
      </c>
      <c r="S67" s="153">
        <v>0.64526315789473687</v>
      </c>
      <c r="T67" s="153">
        <v>0.5903225806451613</v>
      </c>
      <c r="U67" s="153">
        <v>0.62376237623762376</v>
      </c>
      <c r="V67" s="153">
        <v>0.64506627393225335</v>
      </c>
      <c r="W67" s="153">
        <v>0.58872305140961856</v>
      </c>
      <c r="X67" s="153">
        <v>0.64965517241379311</v>
      </c>
      <c r="Y67" s="172">
        <v>6.0932121004174551</v>
      </c>
      <c r="Z67" s="172">
        <v>1.7438781618476229</v>
      </c>
      <c r="AA67" s="147"/>
      <c r="AB67" s="173">
        <v>6.2860567003009127E-2</v>
      </c>
      <c r="AC67" s="144"/>
      <c r="AD67" s="151">
        <v>0.41666666666666669</v>
      </c>
      <c r="AE67" s="151">
        <v>0.63221639079531688</v>
      </c>
      <c r="AF67" s="144"/>
    </row>
    <row r="68" spans="1:32" outlineLevel="1" x14ac:dyDescent="0.25">
      <c r="A68" s="169" t="s">
        <v>262</v>
      </c>
      <c r="B68" s="153">
        <v>0.73609256786826882</v>
      </c>
      <c r="C68" s="153">
        <v>0.6765113059529303</v>
      </c>
      <c r="D68" s="153">
        <v>0.66479750778816205</v>
      </c>
      <c r="E68" s="153">
        <v>0.64813126709206925</v>
      </c>
      <c r="F68" s="153">
        <v>0.62929475587703432</v>
      </c>
      <c r="G68" s="153">
        <v>0.58056265984654731</v>
      </c>
      <c r="H68" s="153">
        <v>0.67819790828640392</v>
      </c>
      <c r="I68" s="153">
        <v>0.64663461538461542</v>
      </c>
      <c r="J68" s="172">
        <v>-3.1563292901788498</v>
      </c>
      <c r="K68" s="172">
        <v>-2.2476119715967413</v>
      </c>
      <c r="L68" s="147"/>
      <c r="M68" s="178">
        <v>2.6494510305806296</v>
      </c>
      <c r="N68" s="178">
        <v>-0.14561543215713679</v>
      </c>
      <c r="P68" s="169" t="s">
        <v>262</v>
      </c>
      <c r="Q68" s="153">
        <v>0.79254637148474227</v>
      </c>
      <c r="R68" s="153">
        <v>0.76912025690864527</v>
      </c>
      <c r="S68" s="153">
        <v>0.72797840026999661</v>
      </c>
      <c r="T68" s="153">
        <v>0.68375924680564892</v>
      </c>
      <c r="U68" s="153">
        <v>0.62673350041771092</v>
      </c>
      <c r="V68" s="153">
        <v>0.56512836667191679</v>
      </c>
      <c r="W68" s="153">
        <v>0.61828761429758938</v>
      </c>
      <c r="X68" s="153">
        <v>0.62014010507880912</v>
      </c>
      <c r="Y68" s="172">
        <v>0.185249078121974</v>
      </c>
      <c r="Z68" s="172">
        <v>-8.4556816533377432</v>
      </c>
      <c r="AA68" s="147"/>
      <c r="AB68" s="173">
        <v>-4.6369217465486168E-2</v>
      </c>
      <c r="AC68" s="144"/>
      <c r="AD68" s="151">
        <v>0.66911073510058283</v>
      </c>
      <c r="AE68" s="151">
        <v>0.70469692161218656</v>
      </c>
      <c r="AF68" s="144"/>
    </row>
    <row r="69" spans="1:32" outlineLevel="1" x14ac:dyDescent="0.25">
      <c r="A69" s="169" t="s">
        <v>53</v>
      </c>
      <c r="B69" s="153">
        <v>0.46596858638743455</v>
      </c>
      <c r="C69" s="153">
        <v>0.51366120218579236</v>
      </c>
      <c r="D69" s="153">
        <v>0.54416961130742048</v>
      </c>
      <c r="E69" s="153">
        <v>0.60795454545454541</v>
      </c>
      <c r="F69" s="153">
        <v>0.36026936026936029</v>
      </c>
      <c r="G69" s="153">
        <v>0.44444444444444442</v>
      </c>
      <c r="H69" s="153">
        <v>0.58196721311475408</v>
      </c>
      <c r="I69" s="153">
        <v>0.54817275747508309</v>
      </c>
      <c r="J69" s="172">
        <v>-3.3794455639670984</v>
      </c>
      <c r="K69" s="172">
        <v>4.2220376522702168</v>
      </c>
      <c r="L69" s="147"/>
      <c r="M69" s="178">
        <v>3.0931378164738232</v>
      </c>
      <c r="N69" s="178">
        <v>-9.5722400308584366E-2</v>
      </c>
      <c r="P69" s="169" t="s">
        <v>53</v>
      </c>
      <c r="Q69" s="153">
        <v>0.6476486860304288</v>
      </c>
      <c r="R69" s="153">
        <v>0.5889145496535797</v>
      </c>
      <c r="S69" s="153">
        <v>0.60781187724192909</v>
      </c>
      <c r="T69" s="153">
        <v>0.5655304848775804</v>
      </c>
      <c r="U69" s="153">
        <v>0.53391384051329061</v>
      </c>
      <c r="V69" s="153">
        <v>0.59124423963133643</v>
      </c>
      <c r="W69" s="153">
        <v>0.54913833255705635</v>
      </c>
      <c r="X69" s="153">
        <v>0.51724137931034486</v>
      </c>
      <c r="Y69" s="172">
        <v>-3.189695324671149</v>
      </c>
      <c r="Z69" s="172">
        <v>-6.9755786119966912</v>
      </c>
      <c r="AA69" s="147"/>
      <c r="AB69" s="173">
        <v>-7.7631181136011973E-2</v>
      </c>
      <c r="AC69" s="144"/>
      <c r="AD69" s="151">
        <v>0.50595238095238093</v>
      </c>
      <c r="AE69" s="151">
        <v>0.58699716543031177</v>
      </c>
      <c r="AF69" s="144"/>
    </row>
    <row r="70" spans="1:32" outlineLevel="1" x14ac:dyDescent="0.25">
      <c r="A70" s="169" t="s">
        <v>11</v>
      </c>
      <c r="B70" s="153">
        <v>0.14116828929068151</v>
      </c>
      <c r="C70" s="153">
        <v>9.6328293736501078E-2</v>
      </c>
      <c r="D70" s="153">
        <v>7.785888077858881E-2</v>
      </c>
      <c r="E70" s="153">
        <v>7.3453608247422683E-2</v>
      </c>
      <c r="F70" s="153">
        <v>6.4097193129451197E-2</v>
      </c>
      <c r="G70" s="153">
        <v>7.2164948453608241E-2</v>
      </c>
      <c r="H70" s="153">
        <v>9.830866807610994E-2</v>
      </c>
      <c r="I70" s="153">
        <v>8.1514476614699335E-2</v>
      </c>
      <c r="J70" s="172">
        <v>-1.6794191461410604</v>
      </c>
      <c r="K70" s="172">
        <v>-0.57014976795398131</v>
      </c>
      <c r="L70" s="147"/>
      <c r="M70" s="178">
        <v>-8.9206443332226808</v>
      </c>
      <c r="N70" s="178">
        <v>-0.50291866244766004</v>
      </c>
      <c r="P70" s="169" t="s">
        <v>11</v>
      </c>
      <c r="Q70" s="153">
        <v>0.23004870738104158</v>
      </c>
      <c r="R70" s="153">
        <v>0.20467411815938452</v>
      </c>
      <c r="S70" s="153">
        <v>0.18691936083240432</v>
      </c>
      <c r="T70" s="153">
        <v>0.17810245977436656</v>
      </c>
      <c r="U70" s="153">
        <v>0.15895131086142322</v>
      </c>
      <c r="V70" s="153">
        <v>0.16020889487870621</v>
      </c>
      <c r="W70" s="153">
        <v>0.15276092233009708</v>
      </c>
      <c r="X70" s="153">
        <v>0.17072091994692615</v>
      </c>
      <c r="Y70" s="172">
        <v>1.7959997616829066</v>
      </c>
      <c r="Z70" s="172">
        <v>-0.99086544153278167</v>
      </c>
      <c r="AA70" s="147"/>
      <c r="AB70" s="173">
        <v>6.8239004245379542E-2</v>
      </c>
      <c r="AC70" s="144"/>
      <c r="AD70" s="151">
        <v>8.7215974294239149E-2</v>
      </c>
      <c r="AE70" s="151">
        <v>0.18062957436225396</v>
      </c>
      <c r="AF70" s="144"/>
    </row>
    <row r="71" spans="1:32" outlineLevel="1" x14ac:dyDescent="0.25">
      <c r="A71" s="169" t="s">
        <v>263</v>
      </c>
      <c r="B71" s="153">
        <v>0.80178487552841715</v>
      </c>
      <c r="C71" s="153">
        <v>0.76762879064669343</v>
      </c>
      <c r="D71" s="153">
        <v>0.8294573643410853</v>
      </c>
      <c r="E71" s="153">
        <v>0.82936870997255263</v>
      </c>
      <c r="F71" s="153">
        <v>0.78660220994475138</v>
      </c>
      <c r="G71" s="153">
        <v>0.81227566403445806</v>
      </c>
      <c r="H71" s="153">
        <v>0.81492948056415548</v>
      </c>
      <c r="I71" s="153">
        <v>0.84788732394366195</v>
      </c>
      <c r="J71" s="172">
        <v>3.2957843379506468</v>
      </c>
      <c r="K71" s="172">
        <v>4.3608762268650629</v>
      </c>
      <c r="L71" s="147"/>
      <c r="M71" s="178">
        <v>1.303390374822222</v>
      </c>
      <c r="N71" s="178">
        <v>1.6522354856245036</v>
      </c>
      <c r="P71" s="169" t="s">
        <v>263</v>
      </c>
      <c r="Q71" s="153">
        <v>0.84943331963121738</v>
      </c>
      <c r="R71" s="153">
        <v>0.83993298812062134</v>
      </c>
      <c r="S71" s="153">
        <v>0.86013314940322683</v>
      </c>
      <c r="T71" s="153">
        <v>0.84803677932405563</v>
      </c>
      <c r="U71" s="153">
        <v>0.83337076128452725</v>
      </c>
      <c r="V71" s="153">
        <v>0.82195077922859383</v>
      </c>
      <c r="W71" s="153">
        <v>0.82967131652996473</v>
      </c>
      <c r="X71" s="153">
        <v>0.83485342019543973</v>
      </c>
      <c r="Y71" s="172">
        <v>0.51821036654750019</v>
      </c>
      <c r="Z71" s="172">
        <v>-0.54267754441192917</v>
      </c>
      <c r="AA71" s="147"/>
      <c r="AB71" s="173">
        <v>0.78592547646255673</v>
      </c>
      <c r="AC71" s="144"/>
      <c r="AD71" s="151">
        <v>0.80427856167501133</v>
      </c>
      <c r="AE71" s="151">
        <v>0.84028019563955902</v>
      </c>
      <c r="AF71" s="144"/>
    </row>
    <row r="72" spans="1:32" outlineLevel="1" x14ac:dyDescent="0.25">
      <c r="A72" s="169" t="s">
        <v>264</v>
      </c>
      <c r="B72" s="153">
        <v>0.20975545965738199</v>
      </c>
      <c r="C72" s="153">
        <v>0.1907871304760774</v>
      </c>
      <c r="D72" s="153">
        <v>0.22350420306576563</v>
      </c>
      <c r="E72" s="153">
        <v>0.19757489300998574</v>
      </c>
      <c r="F72" s="153">
        <v>0.15343562374916611</v>
      </c>
      <c r="G72" s="153">
        <v>0.15195709446744449</v>
      </c>
      <c r="H72" s="153">
        <v>0.13237945020279404</v>
      </c>
      <c r="I72" s="153">
        <v>0.15454895172148489</v>
      </c>
      <c r="J72" s="172">
        <v>2.2169501518690851</v>
      </c>
      <c r="K72" s="172">
        <v>-2.1564991408564049</v>
      </c>
      <c r="L72" s="147"/>
      <c r="M72" s="178">
        <v>-2.8993969612805373</v>
      </c>
      <c r="N72" s="178">
        <v>-0.43775770317768248</v>
      </c>
      <c r="P72" s="169" t="s">
        <v>264</v>
      </c>
      <c r="Q72" s="153">
        <v>0.26333975921143565</v>
      </c>
      <c r="R72" s="153">
        <v>0.25994034041059833</v>
      </c>
      <c r="S72" s="153">
        <v>0.2713570148430679</v>
      </c>
      <c r="T72" s="153">
        <v>0.23304079249689255</v>
      </c>
      <c r="U72" s="153">
        <v>0.20886902042680938</v>
      </c>
      <c r="V72" s="153">
        <v>0.19705909610453801</v>
      </c>
      <c r="W72" s="153">
        <v>0.1704059998101326</v>
      </c>
      <c r="X72" s="153">
        <v>0.18354292133429026</v>
      </c>
      <c r="Y72" s="172">
        <v>1.3136921524157659</v>
      </c>
      <c r="Z72" s="172">
        <v>-4.2200608597942448</v>
      </c>
      <c r="AA72" s="147"/>
      <c r="AB72" s="173">
        <v>0.30278447359722849</v>
      </c>
      <c r="AC72" s="144"/>
      <c r="AD72" s="151">
        <v>0.17611394313004894</v>
      </c>
      <c r="AE72" s="151">
        <v>0.22574352993223271</v>
      </c>
      <c r="AF72" s="144"/>
    </row>
    <row r="73" spans="1:32" outlineLevel="1" x14ac:dyDescent="0.25">
      <c r="A73" s="169" t="s">
        <v>265</v>
      </c>
      <c r="B73" s="153">
        <v>0.507416081186573</v>
      </c>
      <c r="C73" s="153">
        <v>0.52595680181887083</v>
      </c>
      <c r="D73" s="153">
        <v>0.47258064516129034</v>
      </c>
      <c r="E73" s="153">
        <v>0.43457943925233644</v>
      </c>
      <c r="F73" s="153">
        <v>0.46753812636165576</v>
      </c>
      <c r="G73" s="153">
        <v>0.48640072529465095</v>
      </c>
      <c r="H73" s="153">
        <v>0.51053283767038415</v>
      </c>
      <c r="I73" s="153">
        <v>0.48637820512820512</v>
      </c>
      <c r="J73" s="172">
        <v>-2.4154632542179035</v>
      </c>
      <c r="K73" s="172">
        <v>-0.30303057775714626</v>
      </c>
      <c r="L73" s="147"/>
      <c r="M73" s="178">
        <v>-1.3450238858756625</v>
      </c>
      <c r="N73" s="178">
        <v>-0.18797587832268814</v>
      </c>
      <c r="P73" s="169" t="s">
        <v>265</v>
      </c>
      <c r="Q73" s="153">
        <v>0.57043713384407391</v>
      </c>
      <c r="R73" s="153">
        <v>0.5477258167841127</v>
      </c>
      <c r="S73" s="153">
        <v>0.53880803880803885</v>
      </c>
      <c r="T73" s="153">
        <v>0.53476626732440691</v>
      </c>
      <c r="U73" s="153">
        <v>0.50563855421686743</v>
      </c>
      <c r="V73" s="153">
        <v>0.50994805449377634</v>
      </c>
      <c r="W73" s="153">
        <v>0.48966553927095074</v>
      </c>
      <c r="X73" s="153">
        <v>0.49982844398696175</v>
      </c>
      <c r="Y73" s="172">
        <v>1.0162904716011001</v>
      </c>
      <c r="Z73" s="172">
        <v>-2.8784863041672439</v>
      </c>
      <c r="AA73" s="147"/>
      <c r="AB73" s="173">
        <v>0.17931783316398331</v>
      </c>
      <c r="AC73" s="144"/>
      <c r="AD73" s="151">
        <v>0.48940851090577658</v>
      </c>
      <c r="AE73" s="151">
        <v>0.52861330702863418</v>
      </c>
      <c r="AF73" s="144"/>
    </row>
    <row r="74" spans="1:32" outlineLevel="1" x14ac:dyDescent="0.25">
      <c r="A74" s="169" t="s">
        <v>266</v>
      </c>
      <c r="B74" s="153">
        <v>0.21159420289855072</v>
      </c>
      <c r="C74" s="153">
        <v>0.19671403197158083</v>
      </c>
      <c r="D74" s="153">
        <v>0.18654607122668174</v>
      </c>
      <c r="E74" s="153">
        <v>0.20888355342136855</v>
      </c>
      <c r="F74" s="153">
        <v>0.22681954137587237</v>
      </c>
      <c r="G74" s="153">
        <v>0.12865221489161169</v>
      </c>
      <c r="H74" s="153">
        <v>0.17315514235909354</v>
      </c>
      <c r="I74" s="153">
        <v>0.16494845360824742</v>
      </c>
      <c r="J74" s="172">
        <v>-0.8206688750846125</v>
      </c>
      <c r="K74" s="172">
        <v>-2.5041256813625292</v>
      </c>
      <c r="L74" s="147"/>
      <c r="M74" s="178">
        <v>-5.2809612310528138</v>
      </c>
      <c r="N74" s="178">
        <v>-0.81559925884839291</v>
      </c>
      <c r="P74" s="169" t="s">
        <v>266</v>
      </c>
      <c r="Q74" s="153">
        <v>0.32429394407756079</v>
      </c>
      <c r="R74" s="153">
        <v>0.39708646616541354</v>
      </c>
      <c r="S74" s="153">
        <v>0.36292654713707345</v>
      </c>
      <c r="T74" s="153">
        <v>0.3185072353389185</v>
      </c>
      <c r="U74" s="153">
        <v>0.28680897646414888</v>
      </c>
      <c r="V74" s="153">
        <v>0.19146711283070167</v>
      </c>
      <c r="W74" s="153">
        <v>0.19157917523541509</v>
      </c>
      <c r="X74" s="153">
        <v>0.21775806591877556</v>
      </c>
      <c r="Y74" s="172">
        <v>2.6178890683360461</v>
      </c>
      <c r="Z74" s="172">
        <v>-7.1738493298899195</v>
      </c>
      <c r="AA74" s="147"/>
      <c r="AB74" s="173">
        <v>-0.23754724556233064</v>
      </c>
      <c r="AC74" s="144"/>
      <c r="AD74" s="151">
        <v>0.18998971042187271</v>
      </c>
      <c r="AE74" s="151">
        <v>0.28949655921767475</v>
      </c>
      <c r="AF74" s="144"/>
    </row>
    <row r="75" spans="1:32" outlineLevel="1" x14ac:dyDescent="0.25">
      <c r="A75" s="168" t="s">
        <v>267</v>
      </c>
      <c r="B75" s="174">
        <v>0.41630434782608694</v>
      </c>
      <c r="C75" s="174">
        <v>0.38907153855757626</v>
      </c>
      <c r="D75" s="174">
        <v>0.40051209103840685</v>
      </c>
      <c r="E75" s="174">
        <v>0.36240238981185474</v>
      </c>
      <c r="F75" s="174">
        <v>0.33754610056669965</v>
      </c>
      <c r="G75" s="174">
        <v>0.32111316934476369</v>
      </c>
      <c r="H75" s="174">
        <v>0.35938928506125434</v>
      </c>
      <c r="I75" s="174">
        <v>0.35360728461358859</v>
      </c>
      <c r="J75" s="175">
        <v>-0.57820004476657472</v>
      </c>
      <c r="K75" s="175">
        <v>-1.4655345441114853</v>
      </c>
      <c r="L75" s="147"/>
      <c r="M75" s="207">
        <v>-7.5376936293709225</v>
      </c>
      <c r="N75" s="207">
        <v>-0.50181490634390591</v>
      </c>
      <c r="P75" s="168" t="s">
        <v>267</v>
      </c>
      <c r="Q75" s="174">
        <v>0.541461511697787</v>
      </c>
      <c r="R75" s="174">
        <v>0.53382441803585301</v>
      </c>
      <c r="S75" s="174">
        <v>0.53412752660872964</v>
      </c>
      <c r="T75" s="174">
        <v>0.48477774774553406</v>
      </c>
      <c r="U75" s="174">
        <v>0.45379229997518905</v>
      </c>
      <c r="V75" s="174">
        <v>0.42279512102953837</v>
      </c>
      <c r="W75" s="174">
        <v>0.4158470060447777</v>
      </c>
      <c r="X75" s="174">
        <v>0.42898422090729782</v>
      </c>
      <c r="Y75" s="175">
        <v>1.3137214862520119</v>
      </c>
      <c r="Z75" s="175">
        <v>-5.4569741032911621</v>
      </c>
      <c r="AA75" s="147"/>
      <c r="AB75" s="173">
        <v>1.2439858142095805</v>
      </c>
      <c r="AC75" s="144"/>
      <c r="AD75" s="176">
        <v>0.36826263005470344</v>
      </c>
      <c r="AE75" s="176">
        <v>0.48355396194020944</v>
      </c>
      <c r="AF75" s="144"/>
    </row>
    <row r="76" spans="1:32" outlineLevel="1" x14ac:dyDescent="0.25">
      <c r="A76" s="163" t="s">
        <v>289</v>
      </c>
      <c r="B76" s="163"/>
      <c r="C76" s="163"/>
      <c r="D76" s="163"/>
      <c r="E76" s="144"/>
      <c r="F76" s="144"/>
      <c r="G76" s="144"/>
      <c r="H76" s="144"/>
      <c r="I76" s="162"/>
      <c r="J76" s="162"/>
      <c r="K76" s="162"/>
      <c r="L76" s="162"/>
      <c r="M76" s="162"/>
      <c r="N76" s="144"/>
      <c r="O76" s="144"/>
      <c r="P76" s="163" t="s">
        <v>268</v>
      </c>
      <c r="Q76" s="163"/>
      <c r="R76" s="163"/>
      <c r="S76" s="163"/>
      <c r="T76" s="144"/>
      <c r="U76" s="144"/>
      <c r="V76" s="144"/>
      <c r="W76" s="144"/>
      <c r="X76" s="162"/>
      <c r="Y76" s="162"/>
      <c r="Z76" s="162"/>
      <c r="AA76" s="162"/>
      <c r="AB76" s="144"/>
      <c r="AC76" s="144"/>
      <c r="AD76" s="144"/>
      <c r="AE76" s="144"/>
      <c r="AF76" s="144"/>
    </row>
    <row r="77" spans="1:32" x14ac:dyDescent="0.25">
      <c r="A77" s="204"/>
      <c r="B77" s="204"/>
      <c r="C77" s="204"/>
      <c r="D77" s="20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row>
    <row r="78" spans="1:32" x14ac:dyDescent="0.25">
      <c r="A78" s="204"/>
      <c r="B78" s="204"/>
      <c r="C78" s="204"/>
      <c r="D78" s="20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row>
    <row r="79" spans="1:32" x14ac:dyDescent="0.25">
      <c r="A79" s="165" t="s">
        <v>270</v>
      </c>
      <c r="B79" s="165"/>
      <c r="C79" s="165"/>
      <c r="D79" s="165"/>
      <c r="E79" s="144"/>
      <c r="F79" s="144"/>
      <c r="G79" s="144"/>
      <c r="H79" s="144"/>
      <c r="I79" s="144"/>
      <c r="J79" s="144"/>
      <c r="K79" s="144"/>
      <c r="L79" s="144"/>
      <c r="M79" s="144"/>
      <c r="N79" s="144"/>
      <c r="O79" s="204"/>
      <c r="P79" s="165" t="s">
        <v>270</v>
      </c>
      <c r="Q79" s="165"/>
      <c r="R79" s="165"/>
      <c r="S79" s="165"/>
      <c r="T79" s="144"/>
      <c r="U79" s="144"/>
      <c r="V79" s="144"/>
      <c r="W79" s="144"/>
      <c r="X79" s="144"/>
      <c r="Y79" s="144"/>
      <c r="Z79" s="144"/>
      <c r="AA79" s="144"/>
      <c r="AB79" s="144"/>
      <c r="AC79" s="144"/>
      <c r="AD79" s="144"/>
      <c r="AE79" s="144"/>
      <c r="AF79" s="144"/>
    </row>
    <row r="80" spans="1:32" outlineLevel="2" x14ac:dyDescent="0.25">
      <c r="A80" s="166" t="s">
        <v>286</v>
      </c>
      <c r="B80" s="166"/>
      <c r="C80" s="166"/>
      <c r="D80" s="166"/>
      <c r="E80" s="167"/>
      <c r="F80" s="167"/>
      <c r="G80" s="167"/>
      <c r="H80" s="167"/>
      <c r="I80" s="167"/>
      <c r="J80" s="167"/>
      <c r="K80" s="167"/>
      <c r="L80" s="167"/>
      <c r="M80" s="144"/>
      <c r="N80" s="144"/>
      <c r="P80" s="166" t="s">
        <v>231</v>
      </c>
      <c r="Q80" s="166"/>
      <c r="R80" s="166"/>
      <c r="S80" s="166"/>
      <c r="T80" s="167"/>
      <c r="U80" s="167"/>
      <c r="V80" s="167"/>
      <c r="W80" s="167"/>
      <c r="X80" s="167"/>
      <c r="Y80" s="167"/>
      <c r="Z80" s="167"/>
      <c r="AA80" s="167"/>
      <c r="AB80" s="144"/>
      <c r="AC80" s="144"/>
      <c r="AD80" s="144"/>
      <c r="AE80" s="144"/>
      <c r="AF80" s="144"/>
    </row>
    <row r="81" spans="1:32" ht="52.5" outlineLevel="2" x14ac:dyDescent="0.25">
      <c r="A81" s="168" t="s">
        <v>257</v>
      </c>
      <c r="B81" s="141">
        <v>2019</v>
      </c>
      <c r="C81" s="141">
        <v>2020</v>
      </c>
      <c r="D81" s="141">
        <v>2021</v>
      </c>
      <c r="E81" s="141">
        <v>2022</v>
      </c>
      <c r="F81" s="141">
        <v>2023</v>
      </c>
      <c r="G81" s="141">
        <v>2024</v>
      </c>
      <c r="H81" s="141">
        <v>2025</v>
      </c>
      <c r="I81" s="141">
        <v>2026</v>
      </c>
      <c r="J81" s="142" t="s">
        <v>232</v>
      </c>
      <c r="K81" s="142" t="s">
        <v>258</v>
      </c>
      <c r="L81" s="143" t="s">
        <v>234</v>
      </c>
      <c r="M81" s="142" t="s">
        <v>290</v>
      </c>
      <c r="N81" s="142" t="s">
        <v>292</v>
      </c>
      <c r="P81" s="168" t="s">
        <v>257</v>
      </c>
      <c r="Q81" s="141">
        <v>2019</v>
      </c>
      <c r="R81" s="141">
        <v>2020</v>
      </c>
      <c r="S81" s="141">
        <v>2021</v>
      </c>
      <c r="T81" s="141">
        <v>2022</v>
      </c>
      <c r="U81" s="141">
        <v>2023</v>
      </c>
      <c r="V81" s="141">
        <v>2024</v>
      </c>
      <c r="W81" s="141">
        <v>2025</v>
      </c>
      <c r="X81" s="141">
        <v>2026</v>
      </c>
      <c r="Y81" s="142" t="s">
        <v>232</v>
      </c>
      <c r="Z81" s="142" t="s">
        <v>258</v>
      </c>
      <c r="AA81" s="143" t="s">
        <v>234</v>
      </c>
      <c r="AB81" s="142" t="s">
        <v>271</v>
      </c>
      <c r="AC81" s="144"/>
      <c r="AD81" s="145" t="s">
        <v>288</v>
      </c>
      <c r="AE81" s="145" t="s">
        <v>235</v>
      </c>
      <c r="AF81" s="144"/>
    </row>
    <row r="82" spans="1:32" outlineLevel="2" x14ac:dyDescent="0.25">
      <c r="A82" s="169" t="s">
        <v>259</v>
      </c>
      <c r="B82" s="150">
        <v>78.282247340425528</v>
      </c>
      <c r="C82" s="150">
        <v>71.438660664040512</v>
      </c>
      <c r="D82" s="150">
        <v>48.846042120551942</v>
      </c>
      <c r="E82" s="150">
        <v>48.084886128364381</v>
      </c>
      <c r="F82" s="150">
        <v>47.127498277050357</v>
      </c>
      <c r="G82" s="150">
        <v>53.848087021755418</v>
      </c>
      <c r="H82" s="150">
        <v>65.712529079428364</v>
      </c>
      <c r="I82" s="150">
        <v>57.552780255724066</v>
      </c>
      <c r="J82" s="156">
        <v>-8.1597488237042981</v>
      </c>
      <c r="K82" s="156">
        <v>-2.4267844478410296</v>
      </c>
      <c r="L82" s="147"/>
      <c r="M82" s="178">
        <v>-20.738424956002326</v>
      </c>
      <c r="N82" s="178">
        <v>-0.68645419393623541</v>
      </c>
      <c r="P82" s="169" t="s">
        <v>259</v>
      </c>
      <c r="Q82" s="150">
        <v>94.582461848322893</v>
      </c>
      <c r="R82" s="150">
        <v>103.59069703622383</v>
      </c>
      <c r="S82" s="150">
        <v>81.835055913249732</v>
      </c>
      <c r="T82" s="150">
        <v>77.125618811881182</v>
      </c>
      <c r="U82" s="150">
        <v>76.288908899894949</v>
      </c>
      <c r="V82" s="150">
        <v>66.627954479136264</v>
      </c>
      <c r="W82" s="150">
        <v>75.456718157971451</v>
      </c>
      <c r="X82" s="150">
        <v>78.291205211726393</v>
      </c>
      <c r="Y82" s="177">
        <v>2.8344870537549411</v>
      </c>
      <c r="Z82" s="177">
        <v>-4.1840736332697048</v>
      </c>
      <c r="AA82" s="147"/>
      <c r="AB82" s="178">
        <v>0.59920610081611869</v>
      </c>
      <c r="AC82" s="144"/>
      <c r="AD82" s="147">
        <v>59.979564703565096</v>
      </c>
      <c r="AE82" s="147">
        <v>82.475278844996097</v>
      </c>
      <c r="AF82" s="144"/>
    </row>
    <row r="83" spans="1:32" outlineLevel="2" x14ac:dyDescent="0.25">
      <c r="A83" s="169" t="s">
        <v>260</v>
      </c>
      <c r="B83" s="150">
        <v>115.79310344827599</v>
      </c>
      <c r="C83" s="150">
        <v>75.393939393939405</v>
      </c>
      <c r="D83" s="150">
        <v>154.95652173913044</v>
      </c>
      <c r="E83" s="150">
        <v>62.692307692307558</v>
      </c>
      <c r="F83" s="150">
        <v>36.814814814814817</v>
      </c>
      <c r="G83" s="150">
        <v>91</v>
      </c>
      <c r="H83" s="150">
        <v>98.142857142857125</v>
      </c>
      <c r="I83" s="150">
        <v>356.765625</v>
      </c>
      <c r="J83" s="156">
        <v>258.62276785714289</v>
      </c>
      <c r="K83" s="156">
        <v>272.82886610671937</v>
      </c>
      <c r="L83" s="147"/>
      <c r="M83" s="178">
        <v>197.48750000000001</v>
      </c>
      <c r="N83" s="178">
        <v>0.67349132993901861</v>
      </c>
      <c r="P83" s="169" t="s">
        <v>260</v>
      </c>
      <c r="Q83" s="150">
        <v>219.69850746268639</v>
      </c>
      <c r="R83" s="150">
        <v>183.33121019108307</v>
      </c>
      <c r="S83" s="150">
        <v>204.39597315436279</v>
      </c>
      <c r="T83" s="150">
        <v>151.44680851063836</v>
      </c>
      <c r="U83" s="150">
        <v>115.76721311475417</v>
      </c>
      <c r="V83" s="150">
        <v>92.869863013698591</v>
      </c>
      <c r="W83" s="150">
        <v>114.51943462897535</v>
      </c>
      <c r="X83" s="150">
        <v>159.27812499999999</v>
      </c>
      <c r="Y83" s="177">
        <v>44.758690371024642</v>
      </c>
      <c r="Z83" s="177">
        <v>2.8760881425799596</v>
      </c>
      <c r="AA83" s="147"/>
      <c r="AB83" s="178">
        <v>0.14399514734517282</v>
      </c>
      <c r="AC83" s="144"/>
      <c r="AD83" s="147">
        <v>83.936758893280626</v>
      </c>
      <c r="AE83" s="147">
        <v>156.40203685742003</v>
      </c>
      <c r="AF83" s="144"/>
    </row>
    <row r="84" spans="1:32" outlineLevel="2" x14ac:dyDescent="0.25">
      <c r="A84" s="169" t="s">
        <v>261</v>
      </c>
      <c r="B84" s="150">
        <v>69.931034482758619</v>
      </c>
      <c r="C84" s="150">
        <v>97.11363636363636</v>
      </c>
      <c r="D84" s="150">
        <v>32.607142857142868</v>
      </c>
      <c r="E84" s="150">
        <v>44.842105263157869</v>
      </c>
      <c r="F84" s="150">
        <v>43.000000000000014</v>
      </c>
      <c r="G84" s="150">
        <v>29.26315789473686</v>
      </c>
      <c r="H84" s="150">
        <v>62.033333333333331</v>
      </c>
      <c r="I84" s="150">
        <v>52.849056603773569</v>
      </c>
      <c r="J84" s="156">
        <v>-9.1842767295597625</v>
      </c>
      <c r="K84" s="156">
        <v>-7.0772591857001146</v>
      </c>
      <c r="L84" s="147"/>
      <c r="M84" s="178">
        <v>-61.489196778760153</v>
      </c>
      <c r="N84" s="178">
        <v>-2.2758845263126659E-4</v>
      </c>
      <c r="P84" s="169" t="s">
        <v>261</v>
      </c>
      <c r="Q84" s="150">
        <v>145.89043209876544</v>
      </c>
      <c r="R84" s="150">
        <v>135.32862190812722</v>
      </c>
      <c r="S84" s="150">
        <v>104.62426614481413</v>
      </c>
      <c r="T84" s="150">
        <v>128.20583941605835</v>
      </c>
      <c r="U84" s="150">
        <v>116.71446229913469</v>
      </c>
      <c r="V84" s="150">
        <v>119.21803499327052</v>
      </c>
      <c r="W84" s="150">
        <v>115.47710487444608</v>
      </c>
      <c r="X84" s="150">
        <v>114.33825338253372</v>
      </c>
      <c r="Y84" s="177">
        <v>-1.1388514919123622</v>
      </c>
      <c r="Z84" s="177">
        <v>-8.1276034184970314</v>
      </c>
      <c r="AA84" s="147"/>
      <c r="AB84" s="178">
        <v>5.721857637655603E-2</v>
      </c>
      <c r="AC84" s="144"/>
      <c r="AD84" s="147">
        <v>59.926315789473684</v>
      </c>
      <c r="AE84" s="147">
        <v>122.46585680103075</v>
      </c>
      <c r="AF84" s="144"/>
    </row>
    <row r="85" spans="1:32" outlineLevel="2" x14ac:dyDescent="0.25">
      <c r="A85" s="169" t="s">
        <v>262</v>
      </c>
      <c r="B85" s="150">
        <v>86.864757709251066</v>
      </c>
      <c r="C85" s="150">
        <v>86.031149793861658</v>
      </c>
      <c r="D85" s="150">
        <v>69.581280788177352</v>
      </c>
      <c r="E85" s="150">
        <v>65.277877697841703</v>
      </c>
      <c r="F85" s="150">
        <v>59.72589285714286</v>
      </c>
      <c r="G85" s="150">
        <v>57.279089376053989</v>
      </c>
      <c r="H85" s="150">
        <v>78.118116520351123</v>
      </c>
      <c r="I85" s="150">
        <v>90.985702938840376</v>
      </c>
      <c r="J85" s="156">
        <v>12.867586418489253</v>
      </c>
      <c r="K85" s="156">
        <v>16.247519090682573</v>
      </c>
      <c r="L85" s="147"/>
      <c r="M85" s="178">
        <v>0.57061498214216044</v>
      </c>
      <c r="N85" s="178">
        <v>0.59386474648263743</v>
      </c>
      <c r="P85" s="169" t="s">
        <v>262</v>
      </c>
      <c r="Q85" s="150">
        <v>102.16843792172757</v>
      </c>
      <c r="R85" s="150">
        <v>117.95904722106143</v>
      </c>
      <c r="S85" s="150">
        <v>85.59140981417606</v>
      </c>
      <c r="T85" s="150">
        <v>98.58304469734469</v>
      </c>
      <c r="U85" s="150">
        <v>83.267735665694843</v>
      </c>
      <c r="V85" s="150">
        <v>63.155674846625722</v>
      </c>
      <c r="W85" s="150">
        <v>83.532339114929471</v>
      </c>
      <c r="X85" s="150">
        <v>90.415087956698216</v>
      </c>
      <c r="Y85" s="177">
        <v>6.8827488417687448</v>
      </c>
      <c r="Z85" s="177">
        <v>-3.650609898984797</v>
      </c>
      <c r="AA85" s="147"/>
      <c r="AB85" s="178">
        <v>0.30770807534775457</v>
      </c>
      <c r="AC85" s="144"/>
      <c r="AD85" s="147">
        <v>74.738183848157803</v>
      </c>
      <c r="AE85" s="147">
        <v>94.065697855683013</v>
      </c>
      <c r="AF85" s="144"/>
    </row>
    <row r="86" spans="1:32" outlineLevel="2" x14ac:dyDescent="0.25">
      <c r="A86" s="169" t="s">
        <v>53</v>
      </c>
      <c r="B86" s="150">
        <v>255.45476772616129</v>
      </c>
      <c r="C86" s="150">
        <v>214.84538653366587</v>
      </c>
      <c r="D86" s="150">
        <v>130.7311475409835</v>
      </c>
      <c r="E86" s="150">
        <v>168.27123287671228</v>
      </c>
      <c r="F86" s="150">
        <v>199.29073482428112</v>
      </c>
      <c r="G86" s="150">
        <v>154.47575757575754</v>
      </c>
      <c r="H86" s="150">
        <v>178.4278350515464</v>
      </c>
      <c r="I86" s="150">
        <v>163.76219512195115</v>
      </c>
      <c r="J86" s="156">
        <v>-14.665639929595244</v>
      </c>
      <c r="K86" s="156">
        <v>-25.210724033763682</v>
      </c>
      <c r="L86" s="147"/>
      <c r="M86" s="178">
        <v>-38.830776408297965</v>
      </c>
      <c r="N86" s="178">
        <v>-0.47070306810644524</v>
      </c>
      <c r="P86" s="169" t="s">
        <v>53</v>
      </c>
      <c r="Q86" s="150">
        <v>221.61870503597115</v>
      </c>
      <c r="R86" s="150">
        <v>211.64867762687638</v>
      </c>
      <c r="S86" s="150">
        <v>140.10194902548716</v>
      </c>
      <c r="T86" s="150">
        <v>158.36605132823067</v>
      </c>
      <c r="U86" s="150">
        <v>181.26610878661072</v>
      </c>
      <c r="V86" s="150">
        <v>165.36921097770164</v>
      </c>
      <c r="W86" s="150">
        <v>185.2686440677966</v>
      </c>
      <c r="X86" s="150">
        <v>202.59297153024912</v>
      </c>
      <c r="Y86" s="177">
        <v>17.324327462452516</v>
      </c>
      <c r="Z86" s="177">
        <v>20.199579484475862</v>
      </c>
      <c r="AA86" s="147"/>
      <c r="AB86" s="178">
        <v>0.22088675294361337</v>
      </c>
      <c r="AC86" s="144"/>
      <c r="AD86" s="147">
        <v>188.97291915571483</v>
      </c>
      <c r="AE86" s="147">
        <v>182.39339204577325</v>
      </c>
      <c r="AF86" s="144"/>
    </row>
    <row r="87" spans="1:32" outlineLevel="2" x14ac:dyDescent="0.25">
      <c r="A87" s="169" t="s">
        <v>11</v>
      </c>
      <c r="B87" s="150">
        <v>26.577868852459023</v>
      </c>
      <c r="C87" s="150">
        <v>16.842489270386263</v>
      </c>
      <c r="D87" s="150">
        <v>11.955820895522388</v>
      </c>
      <c r="E87" s="150">
        <v>11.672172808132157</v>
      </c>
      <c r="F87" s="150">
        <v>10.152408637873751</v>
      </c>
      <c r="G87" s="150">
        <v>14.487791932059418</v>
      </c>
      <c r="H87" s="150">
        <v>40.83211678832118</v>
      </c>
      <c r="I87" s="150">
        <v>20.721667390360405</v>
      </c>
      <c r="J87" s="156">
        <v>-20.110449397960775</v>
      </c>
      <c r="K87" s="156">
        <v>2.1138804741904842</v>
      </c>
      <c r="L87" s="147"/>
      <c r="M87" s="178">
        <v>-12.968287754399658</v>
      </c>
      <c r="N87" s="178">
        <v>-1.7025029559504858</v>
      </c>
      <c r="P87" s="169" t="s">
        <v>11</v>
      </c>
      <c r="Q87" s="150">
        <v>48.781424706943191</v>
      </c>
      <c r="R87" s="150">
        <v>42.672503883632245</v>
      </c>
      <c r="S87" s="150">
        <v>32.102260685270238</v>
      </c>
      <c r="T87" s="150">
        <v>35.714786264891387</v>
      </c>
      <c r="U87" s="150">
        <v>30.122921699587888</v>
      </c>
      <c r="V87" s="150">
        <v>28.453517198636504</v>
      </c>
      <c r="W87" s="150">
        <v>39.50453433136606</v>
      </c>
      <c r="X87" s="150">
        <v>33.689955144760063</v>
      </c>
      <c r="Y87" s="177">
        <v>-5.8145791866059966</v>
      </c>
      <c r="Z87" s="177">
        <v>-2.9561266844698082</v>
      </c>
      <c r="AA87" s="147"/>
      <c r="AB87" s="178">
        <v>-0.45758218383834048</v>
      </c>
      <c r="AC87" s="144"/>
      <c r="AD87" s="147">
        <v>18.607786916169921</v>
      </c>
      <c r="AE87" s="147">
        <v>36.646081829229871</v>
      </c>
      <c r="AF87" s="144"/>
    </row>
    <row r="88" spans="1:32" outlineLevel="2" x14ac:dyDescent="0.25">
      <c r="A88" s="169" t="s">
        <v>263</v>
      </c>
      <c r="B88" s="150">
        <v>79.805555555555614</v>
      </c>
      <c r="C88" s="150">
        <v>57.747829232995734</v>
      </c>
      <c r="D88" s="150">
        <v>45.992350841407436</v>
      </c>
      <c r="E88" s="150">
        <v>42.345140781108078</v>
      </c>
      <c r="F88" s="150">
        <v>47.558163265306099</v>
      </c>
      <c r="G88" s="150">
        <v>39.631336405529957</v>
      </c>
      <c r="H88" s="150">
        <v>44.12665985699693</v>
      </c>
      <c r="I88" s="150">
        <v>44.183118339876614</v>
      </c>
      <c r="J88" s="156">
        <v>5.6458482879683913E-2</v>
      </c>
      <c r="K88" s="156">
        <v>-6.2330188543882343</v>
      </c>
      <c r="L88" s="147"/>
      <c r="M88" s="178">
        <v>-17.875318048850161</v>
      </c>
      <c r="N88" s="178">
        <v>7.6878862317158791E-2</v>
      </c>
      <c r="P88" s="169" t="s">
        <v>263</v>
      </c>
      <c r="Q88" s="150">
        <v>73.18140825528971</v>
      </c>
      <c r="R88" s="150">
        <v>77.267727930535528</v>
      </c>
      <c r="S88" s="150">
        <v>59.765674027588709</v>
      </c>
      <c r="T88" s="150">
        <v>61.998838488812801</v>
      </c>
      <c r="U88" s="150">
        <v>64.927358646079526</v>
      </c>
      <c r="V88" s="150">
        <v>56.439502827521139</v>
      </c>
      <c r="W88" s="150">
        <v>58.512035783650113</v>
      </c>
      <c r="X88" s="150">
        <v>62.058436388726776</v>
      </c>
      <c r="Y88" s="177">
        <v>3.5464006050766628</v>
      </c>
      <c r="Z88" s="177">
        <v>-2.8842692291043335</v>
      </c>
      <c r="AA88" s="147"/>
      <c r="AB88" s="178">
        <v>0.55713508853688865</v>
      </c>
      <c r="AC88" s="144"/>
      <c r="AD88" s="147">
        <v>50.416137194264849</v>
      </c>
      <c r="AE88" s="147">
        <v>64.942705617831109</v>
      </c>
      <c r="AF88" s="144"/>
    </row>
    <row r="89" spans="1:32" outlineLevel="2" x14ac:dyDescent="0.25">
      <c r="A89" s="169" t="s">
        <v>264</v>
      </c>
      <c r="B89" s="150">
        <v>25.498300145701794</v>
      </c>
      <c r="C89" s="150">
        <v>24.747558648557618</v>
      </c>
      <c r="D89" s="150">
        <v>23.891944042450568</v>
      </c>
      <c r="E89" s="150">
        <v>16.171072036301766</v>
      </c>
      <c r="F89" s="150">
        <v>16.119598200272044</v>
      </c>
      <c r="G89" s="150">
        <v>20.756990385463517</v>
      </c>
      <c r="H89" s="150">
        <v>18.615239690182104</v>
      </c>
      <c r="I89" s="150">
        <v>18.330162794951526</v>
      </c>
      <c r="J89" s="156">
        <v>-0.28507689523057778</v>
      </c>
      <c r="K89" s="156">
        <v>-2.249443445168545</v>
      </c>
      <c r="L89" s="147"/>
      <c r="M89" s="178">
        <v>-7.5219122671717926</v>
      </c>
      <c r="N89" s="178">
        <v>-1.3016240370113437</v>
      </c>
      <c r="P89" s="169" t="s">
        <v>264</v>
      </c>
      <c r="Q89" s="150">
        <v>39.56960193815403</v>
      </c>
      <c r="R89" s="150">
        <v>45.819712092762785</v>
      </c>
      <c r="S89" s="150">
        <v>37.223392070484572</v>
      </c>
      <c r="T89" s="150">
        <v>28.835968871042258</v>
      </c>
      <c r="U89" s="150">
        <v>26.790326979605457</v>
      </c>
      <c r="V89" s="150">
        <v>25.345080640660758</v>
      </c>
      <c r="W89" s="150">
        <v>26.828224795123802</v>
      </c>
      <c r="X89" s="150">
        <v>25.852075062123319</v>
      </c>
      <c r="Y89" s="177">
        <v>-0.97614973300048291</v>
      </c>
      <c r="Z89" s="177">
        <v>-6.5509747923451727</v>
      </c>
      <c r="AA89" s="147"/>
      <c r="AB89" s="178">
        <v>-0.52358929231549922</v>
      </c>
      <c r="AC89" s="144"/>
      <c r="AD89" s="147">
        <v>20.579606240120071</v>
      </c>
      <c r="AE89" s="147">
        <v>32.403049854468492</v>
      </c>
      <c r="AF89" s="144"/>
    </row>
    <row r="90" spans="1:32" outlineLevel="2" x14ac:dyDescent="0.25">
      <c r="A90" s="169" t="s">
        <v>265</v>
      </c>
      <c r="B90" s="150">
        <v>112.82136347065254</v>
      </c>
      <c r="C90" s="150">
        <v>85.710176195613087</v>
      </c>
      <c r="D90" s="150">
        <v>75.983870967741979</v>
      </c>
      <c r="E90" s="150">
        <v>68.972516875602707</v>
      </c>
      <c r="F90" s="150">
        <v>67.473791141812285</v>
      </c>
      <c r="G90" s="150">
        <v>71.220381110190516</v>
      </c>
      <c r="H90" s="150">
        <v>89.481424148606834</v>
      </c>
      <c r="I90" s="150">
        <v>74.535833642777575</v>
      </c>
      <c r="J90" s="156">
        <v>-14.945590505829259</v>
      </c>
      <c r="K90" s="156">
        <v>-8.2544368812527011</v>
      </c>
      <c r="L90" s="147"/>
      <c r="M90" s="178">
        <v>-47.534850293409619</v>
      </c>
      <c r="N90" s="178">
        <v>-1.2696765882711176</v>
      </c>
      <c r="P90" s="169" t="s">
        <v>265</v>
      </c>
      <c r="Q90" s="150">
        <v>128.89774168992636</v>
      </c>
      <c r="R90" s="150">
        <v>138.8627421307506</v>
      </c>
      <c r="S90" s="150">
        <v>112.37018134433688</v>
      </c>
      <c r="T90" s="150">
        <v>106.56615691489354</v>
      </c>
      <c r="U90" s="150">
        <v>110.9886474501108</v>
      </c>
      <c r="V90" s="150">
        <v>103.0278028525005</v>
      </c>
      <c r="W90" s="150">
        <v>113.3531244590618</v>
      </c>
      <c r="X90" s="150">
        <v>122.07068393618719</v>
      </c>
      <c r="Y90" s="177">
        <v>8.7175594771253913</v>
      </c>
      <c r="Z90" s="177">
        <v>4.7063879489367935</v>
      </c>
      <c r="AA90" s="147"/>
      <c r="AB90" s="178">
        <v>1.5009340633166488</v>
      </c>
      <c r="AC90" s="144"/>
      <c r="AD90" s="147">
        <v>82.790270524030277</v>
      </c>
      <c r="AE90" s="147">
        <v>117.3642959872504</v>
      </c>
      <c r="AF90" s="144"/>
    </row>
    <row r="91" spans="1:32" outlineLevel="2" x14ac:dyDescent="0.25">
      <c r="A91" s="169" t="s">
        <v>266</v>
      </c>
      <c r="B91" s="150">
        <v>66.157573112178085</v>
      </c>
      <c r="C91" s="150">
        <v>60.108448415922012</v>
      </c>
      <c r="D91" s="150">
        <v>49.112519006588983</v>
      </c>
      <c r="E91" s="150">
        <v>55.765199161425578</v>
      </c>
      <c r="F91" s="150">
        <v>81.970496200268315</v>
      </c>
      <c r="G91" s="150">
        <v>39.432577319587637</v>
      </c>
      <c r="H91" s="150">
        <v>50.686759402369944</v>
      </c>
      <c r="I91" s="150">
        <v>46.54392764857878</v>
      </c>
      <c r="J91" s="156">
        <v>-4.1428317537911639</v>
      </c>
      <c r="K91" s="156">
        <v>-11.225187006537084</v>
      </c>
      <c r="L91" s="147"/>
      <c r="M91" s="178">
        <v>-1.9265207209864101</v>
      </c>
      <c r="N91" s="178">
        <v>-6.8034895177376598E-2</v>
      </c>
      <c r="P91" s="169" t="s">
        <v>266</v>
      </c>
      <c r="Q91" s="150">
        <v>95.520936515083264</v>
      </c>
      <c r="R91" s="150">
        <v>113.1671278908875</v>
      </c>
      <c r="S91" s="150">
        <v>92.405111274150173</v>
      </c>
      <c r="T91" s="150">
        <v>89.461144539751658</v>
      </c>
      <c r="U91" s="150">
        <v>94.689697238549471</v>
      </c>
      <c r="V91" s="150">
        <v>55.770522223203997</v>
      </c>
      <c r="W91" s="150">
        <v>57.970843615757225</v>
      </c>
      <c r="X91" s="150">
        <v>48.47044836956519</v>
      </c>
      <c r="Y91" s="177">
        <v>-9.5003952461920349</v>
      </c>
      <c r="Z91" s="177">
        <v>-35.544491418561449</v>
      </c>
      <c r="AA91" s="147"/>
      <c r="AB91" s="178">
        <v>-1.3852078307520514</v>
      </c>
      <c r="AC91" s="144"/>
      <c r="AD91" s="147">
        <v>57.769114655115864</v>
      </c>
      <c r="AE91" s="147">
        <v>84.01493978812664</v>
      </c>
      <c r="AF91" s="144"/>
    </row>
    <row r="92" spans="1:32" outlineLevel="2" x14ac:dyDescent="0.25">
      <c r="A92" s="168" t="s">
        <v>267</v>
      </c>
      <c r="B92" s="170">
        <v>62.937983126463195</v>
      </c>
      <c r="C92" s="170">
        <v>52.641058874356858</v>
      </c>
      <c r="D92" s="170">
        <v>43.045616305402795</v>
      </c>
      <c r="E92" s="170">
        <v>36.871184787908341</v>
      </c>
      <c r="F92" s="170">
        <v>39.006787989838848</v>
      </c>
      <c r="G92" s="170">
        <v>36.21239360432741</v>
      </c>
      <c r="H92" s="170">
        <v>45.885246595042723</v>
      </c>
      <c r="I92" s="170">
        <v>41.143027585957547</v>
      </c>
      <c r="J92" s="208">
        <v>-4.7422190090851757</v>
      </c>
      <c r="K92" s="208">
        <v>-4.1930398838617151</v>
      </c>
      <c r="L92" s="147"/>
      <c r="M92" s="178">
        <v>-19.942953656425523</v>
      </c>
      <c r="N92" s="178">
        <v>-4.1549883881668208</v>
      </c>
      <c r="P92" s="168" t="s">
        <v>267</v>
      </c>
      <c r="Q92" s="170">
        <v>81.930345334313031</v>
      </c>
      <c r="R92" s="170">
        <v>89.007456451627391</v>
      </c>
      <c r="S92" s="170">
        <v>69.819615872979554</v>
      </c>
      <c r="T92" s="170">
        <v>64.360081317526664</v>
      </c>
      <c r="U92" s="170">
        <v>63.788734475184931</v>
      </c>
      <c r="V92" s="170">
        <v>53.668310247202101</v>
      </c>
      <c r="W92" s="170">
        <v>59.952566507913588</v>
      </c>
      <c r="X92" s="170">
        <v>61.08598124238307</v>
      </c>
      <c r="Y92" s="179">
        <v>1.1334147344694827</v>
      </c>
      <c r="Z92" s="179">
        <v>-8.0987019667648354</v>
      </c>
      <c r="AA92" s="147"/>
      <c r="AB92" s="178">
        <v>1.0207044977768618</v>
      </c>
      <c r="AC92" s="144"/>
      <c r="AD92" s="180">
        <v>45.336067469819262</v>
      </c>
      <c r="AE92" s="180">
        <v>69.184683209147906</v>
      </c>
      <c r="AF92" s="144"/>
    </row>
    <row r="93" spans="1:32" outlineLevel="2" x14ac:dyDescent="0.25">
      <c r="A93" s="163" t="s">
        <v>289</v>
      </c>
      <c r="B93" s="163"/>
      <c r="C93" s="163"/>
      <c r="D93" s="163"/>
      <c r="E93" s="144"/>
      <c r="F93" s="144"/>
      <c r="G93" s="144"/>
      <c r="H93" s="144"/>
      <c r="I93" s="162"/>
      <c r="J93" s="162"/>
      <c r="K93" s="162"/>
      <c r="L93" s="162"/>
      <c r="M93" s="144"/>
      <c r="N93" s="144"/>
      <c r="O93" s="144"/>
      <c r="P93" s="163" t="s">
        <v>268</v>
      </c>
      <c r="Q93" s="163"/>
      <c r="R93" s="163"/>
      <c r="S93" s="163"/>
      <c r="T93" s="144"/>
      <c r="U93" s="144"/>
      <c r="V93" s="144"/>
      <c r="W93" s="144"/>
      <c r="X93" s="162"/>
      <c r="Y93" s="162"/>
      <c r="Z93" s="162"/>
      <c r="AA93" s="162"/>
      <c r="AB93" s="144"/>
      <c r="AC93" s="144"/>
      <c r="AD93" s="144"/>
      <c r="AE93" s="144"/>
      <c r="AF93" s="144"/>
    </row>
    <row r="94" spans="1:32" x14ac:dyDescent="0.25">
      <c r="A94" s="204"/>
      <c r="B94" s="204"/>
      <c r="C94" s="204"/>
      <c r="D94" s="20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row>
    <row r="95" spans="1:32" x14ac:dyDescent="0.25">
      <c r="A95" s="204"/>
      <c r="B95" s="204"/>
      <c r="C95" s="204"/>
      <c r="D95" s="20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row>
    <row r="96" spans="1:32" x14ac:dyDescent="0.25">
      <c r="A96" s="165" t="s">
        <v>248</v>
      </c>
      <c r="B96" s="165"/>
      <c r="C96" s="165"/>
      <c r="D96" s="165"/>
      <c r="E96" s="181"/>
      <c r="F96" s="144"/>
      <c r="G96" s="144"/>
      <c r="H96" s="144"/>
      <c r="I96" s="144"/>
      <c r="J96" s="144"/>
      <c r="K96" s="144"/>
      <c r="L96" s="144"/>
      <c r="M96" s="144"/>
      <c r="N96" s="144"/>
      <c r="O96" s="204"/>
      <c r="P96" s="165" t="s">
        <v>248</v>
      </c>
      <c r="Q96" s="165"/>
      <c r="R96" s="165"/>
      <c r="S96" s="165"/>
      <c r="T96" s="181"/>
      <c r="U96" s="144"/>
      <c r="V96" s="144"/>
      <c r="W96" s="144"/>
      <c r="X96" s="144"/>
      <c r="Y96" s="144"/>
      <c r="Z96" s="144"/>
      <c r="AA96" s="144"/>
      <c r="AB96" s="144"/>
      <c r="AC96" s="144"/>
      <c r="AD96" s="144"/>
      <c r="AE96" s="144"/>
      <c r="AF96" s="144"/>
    </row>
    <row r="97" spans="1:32" outlineLevel="1" x14ac:dyDescent="0.25">
      <c r="A97" s="166" t="s">
        <v>286</v>
      </c>
      <c r="B97" s="166"/>
      <c r="C97" s="166"/>
      <c r="D97" s="166"/>
      <c r="E97" s="167"/>
      <c r="F97" s="167"/>
      <c r="G97" s="167"/>
      <c r="H97" s="167"/>
      <c r="I97" s="167"/>
      <c r="J97" s="167"/>
      <c r="K97" s="167"/>
      <c r="L97" s="167"/>
      <c r="M97" s="144"/>
      <c r="N97" s="144"/>
      <c r="P97" s="166" t="s">
        <v>231</v>
      </c>
      <c r="Q97" s="166"/>
      <c r="R97" s="166"/>
      <c r="S97" s="166"/>
      <c r="T97" s="167"/>
      <c r="U97" s="167"/>
      <c r="V97" s="167"/>
      <c r="W97" s="167"/>
      <c r="X97" s="167"/>
      <c r="Y97" s="167"/>
      <c r="Z97" s="167"/>
      <c r="AA97" s="167"/>
      <c r="AB97" s="144"/>
      <c r="AC97" s="144"/>
      <c r="AD97" s="144"/>
      <c r="AE97" s="144"/>
      <c r="AF97" s="144"/>
    </row>
    <row r="98" spans="1:32" ht="31.5" outlineLevel="1" x14ac:dyDescent="0.25">
      <c r="A98" s="168" t="s">
        <v>257</v>
      </c>
      <c r="B98" s="141">
        <v>2019</v>
      </c>
      <c r="C98" s="141">
        <v>2020</v>
      </c>
      <c r="D98" s="141">
        <v>2021</v>
      </c>
      <c r="E98" s="141">
        <v>2022</v>
      </c>
      <c r="F98" s="141">
        <v>2023</v>
      </c>
      <c r="G98" s="141">
        <v>2024</v>
      </c>
      <c r="H98" s="141">
        <v>2025</v>
      </c>
      <c r="I98" s="141">
        <v>2026</v>
      </c>
      <c r="J98" s="142" t="s">
        <v>232</v>
      </c>
      <c r="K98" s="142" t="s">
        <v>258</v>
      </c>
      <c r="L98" s="143" t="s">
        <v>234</v>
      </c>
      <c r="M98" s="142" t="s">
        <v>290</v>
      </c>
      <c r="N98" s="144"/>
      <c r="P98" s="168" t="s">
        <v>257</v>
      </c>
      <c r="Q98" s="141">
        <v>2019</v>
      </c>
      <c r="R98" s="141">
        <v>2020</v>
      </c>
      <c r="S98" s="141">
        <v>2021</v>
      </c>
      <c r="T98" s="141">
        <v>2022</v>
      </c>
      <c r="U98" s="141">
        <v>2023</v>
      </c>
      <c r="V98" s="141">
        <v>2024</v>
      </c>
      <c r="W98" s="141">
        <v>2025</v>
      </c>
      <c r="X98" s="141">
        <v>2026</v>
      </c>
      <c r="Y98" s="142" t="s">
        <v>232</v>
      </c>
      <c r="Z98" s="142" t="s">
        <v>258</v>
      </c>
      <c r="AA98" s="143" t="s">
        <v>234</v>
      </c>
      <c r="AB98" s="144"/>
      <c r="AC98" s="144"/>
      <c r="AD98" s="145" t="s">
        <v>288</v>
      </c>
      <c r="AE98" s="145" t="s">
        <v>235</v>
      </c>
      <c r="AF98" s="144"/>
    </row>
    <row r="99" spans="1:32" outlineLevel="1" x14ac:dyDescent="0.25">
      <c r="A99" s="169" t="s">
        <v>259</v>
      </c>
      <c r="B99" s="150">
        <v>85.891764705882352</v>
      </c>
      <c r="C99" s="150">
        <v>96.782152230971178</v>
      </c>
      <c r="D99" s="150">
        <v>59.695219123506014</v>
      </c>
      <c r="E99" s="150">
        <v>67.735833333333318</v>
      </c>
      <c r="F99" s="150">
        <v>68.396142433234374</v>
      </c>
      <c r="G99" s="150">
        <v>59.8931419457735</v>
      </c>
      <c r="H99" s="150">
        <v>91.549738219895303</v>
      </c>
      <c r="I99" s="150">
        <v>80.599999999999994</v>
      </c>
      <c r="J99" s="177">
        <v>-10.949738219895309</v>
      </c>
      <c r="K99" s="177">
        <v>3.1397950387893871</v>
      </c>
      <c r="L99" s="147"/>
      <c r="M99" s="178">
        <v>-12.718396226415109</v>
      </c>
      <c r="N99" s="144"/>
      <c r="P99" s="169" t="s">
        <v>259</v>
      </c>
      <c r="Q99" s="150">
        <v>94.126720747295934</v>
      </c>
      <c r="R99" s="150">
        <v>112.11691259931891</v>
      </c>
      <c r="S99" s="150">
        <v>90.335746606334865</v>
      </c>
      <c r="T99" s="150">
        <v>86.461854367398558</v>
      </c>
      <c r="U99" s="150">
        <v>90.520205626160177</v>
      </c>
      <c r="V99" s="150">
        <v>76.420136370230651</v>
      </c>
      <c r="W99" s="150">
        <v>93.68827249209545</v>
      </c>
      <c r="X99" s="150">
        <v>93.318396226415103</v>
      </c>
      <c r="Y99" s="177">
        <v>-0.36987626568034671</v>
      </c>
      <c r="Z99" s="177">
        <v>0.4825379887917336</v>
      </c>
      <c r="AA99" s="147"/>
      <c r="AB99" s="144"/>
      <c r="AC99" s="144"/>
      <c r="AD99" s="147">
        <v>77.460204961210607</v>
      </c>
      <c r="AE99" s="147">
        <v>92.83585823762337</v>
      </c>
      <c r="AF99" s="144"/>
    </row>
    <row r="100" spans="1:32" outlineLevel="1" x14ac:dyDescent="0.25">
      <c r="A100" s="169" t="s">
        <v>260</v>
      </c>
      <c r="B100" s="150">
        <v>224.33333333333334</v>
      </c>
      <c r="C100" s="150">
        <v>144.875</v>
      </c>
      <c r="D100" s="150">
        <v>335</v>
      </c>
      <c r="E100" s="150">
        <v>116</v>
      </c>
      <c r="F100" s="150">
        <v>68.40000000000002</v>
      </c>
      <c r="G100" s="150">
        <v>151.08695652173913</v>
      </c>
      <c r="H100" s="150">
        <v>199.25</v>
      </c>
      <c r="I100" s="150">
        <v>836.8</v>
      </c>
      <c r="J100" s="177">
        <v>637.54999999999995</v>
      </c>
      <c r="K100" s="177">
        <v>668.18356164383556</v>
      </c>
      <c r="L100" s="147"/>
      <c r="M100" s="178">
        <v>278.58571428571429</v>
      </c>
      <c r="N100" s="144"/>
      <c r="P100" s="169" t="s">
        <v>260</v>
      </c>
      <c r="Q100" s="150">
        <v>334.16935483870969</v>
      </c>
      <c r="R100" s="150">
        <v>317.7157894736842</v>
      </c>
      <c r="S100" s="150">
        <v>361.81914893617022</v>
      </c>
      <c r="T100" s="150">
        <v>257.74999999999994</v>
      </c>
      <c r="U100" s="150">
        <v>202.03389830508496</v>
      </c>
      <c r="V100" s="150">
        <v>193.8846153846151</v>
      </c>
      <c r="W100" s="150">
        <v>188.22222222222206</v>
      </c>
      <c r="X100" s="150">
        <v>558.21428571428567</v>
      </c>
      <c r="Y100" s="177">
        <v>369.99206349206361</v>
      </c>
      <c r="Z100" s="177">
        <v>272.3344335885925</v>
      </c>
      <c r="AA100" s="147"/>
      <c r="AB100" s="144"/>
      <c r="AC100" s="144"/>
      <c r="AD100" s="147">
        <v>168.61643835616439</v>
      </c>
      <c r="AE100" s="147">
        <v>285.87985212569316</v>
      </c>
      <c r="AF100" s="144"/>
    </row>
    <row r="101" spans="1:32" outlineLevel="1" x14ac:dyDescent="0.25">
      <c r="A101" s="169" t="s">
        <v>261</v>
      </c>
      <c r="B101" s="150">
        <v>102.24999999999997</v>
      </c>
      <c r="C101" s="150">
        <v>134.19999999999999</v>
      </c>
      <c r="D101" s="150">
        <v>98</v>
      </c>
      <c r="E101" s="150">
        <v>63.166666666666664</v>
      </c>
      <c r="F101" s="150">
        <v>111.6</v>
      </c>
      <c r="G101" s="150">
        <v>26</v>
      </c>
      <c r="H101" s="150">
        <v>70.000000000000028</v>
      </c>
      <c r="I101" s="150">
        <v>107.76923076923077</v>
      </c>
      <c r="J101" s="177">
        <v>37.769230769230745</v>
      </c>
      <c r="K101" s="177">
        <v>7.3846153846153868</v>
      </c>
      <c r="L101" s="147"/>
      <c r="M101" s="178">
        <v>-22.57471827535511</v>
      </c>
      <c r="N101" s="144"/>
      <c r="P101" s="169" t="s">
        <v>261</v>
      </c>
      <c r="Q101" s="150">
        <v>142.28871391076117</v>
      </c>
      <c r="R101" s="150">
        <v>146.20074349442379</v>
      </c>
      <c r="S101" s="150">
        <v>105.18433931484505</v>
      </c>
      <c r="T101" s="150">
        <v>147.61475409836069</v>
      </c>
      <c r="U101" s="150">
        <v>127.59637188208617</v>
      </c>
      <c r="V101" s="150">
        <v>116.76027397260277</v>
      </c>
      <c r="W101" s="150">
        <v>135.18873239436616</v>
      </c>
      <c r="X101" s="150">
        <v>130.34394904458588</v>
      </c>
      <c r="Y101" s="177">
        <v>-4.8447833497802719</v>
      </c>
      <c r="Z101" s="177">
        <v>0.46655440857054487</v>
      </c>
      <c r="AA101" s="147"/>
      <c r="AB101" s="144"/>
      <c r="AC101" s="144"/>
      <c r="AD101" s="147">
        <v>100.38461538461539</v>
      </c>
      <c r="AE101" s="147">
        <v>129.87739463601534</v>
      </c>
      <c r="AF101" s="144"/>
    </row>
    <row r="102" spans="1:32" outlineLevel="1" x14ac:dyDescent="0.25">
      <c r="A102" s="169" t="s">
        <v>262</v>
      </c>
      <c r="B102" s="150">
        <v>94.161426844014471</v>
      </c>
      <c r="C102" s="150">
        <v>99.539563437926077</v>
      </c>
      <c r="D102" s="150">
        <v>82.041237113402076</v>
      </c>
      <c r="E102" s="150">
        <v>84.192686357243289</v>
      </c>
      <c r="F102" s="150">
        <v>75.880747126436788</v>
      </c>
      <c r="G102" s="150">
        <v>71.703377386196749</v>
      </c>
      <c r="H102" s="150">
        <v>95.86358244365357</v>
      </c>
      <c r="I102" s="150">
        <v>112.15241635687735</v>
      </c>
      <c r="J102" s="177">
        <v>16.288833913223783</v>
      </c>
      <c r="K102" s="177">
        <v>23.430443892702087</v>
      </c>
      <c r="L102" s="147"/>
      <c r="M102" s="178">
        <v>0.59692355823275989</v>
      </c>
      <c r="N102" s="144"/>
      <c r="P102" s="169" t="s">
        <v>262</v>
      </c>
      <c r="Q102" s="150">
        <v>105.49169542709214</v>
      </c>
      <c r="R102" s="150">
        <v>124.77134380837273</v>
      </c>
      <c r="S102" s="150">
        <v>92.658012671920758</v>
      </c>
      <c r="T102" s="150">
        <v>114.94492254733218</v>
      </c>
      <c r="U102" s="150">
        <v>102.5003998933618</v>
      </c>
      <c r="V102" s="150">
        <v>85.496655518394647</v>
      </c>
      <c r="W102" s="150">
        <v>100.22075826835149</v>
      </c>
      <c r="X102" s="150">
        <v>111.55549279864459</v>
      </c>
      <c r="Y102" s="177">
        <v>11.334734530293105</v>
      </c>
      <c r="Z102" s="177">
        <v>5.3557880274469909</v>
      </c>
      <c r="AA102" s="147"/>
      <c r="AB102" s="144"/>
      <c r="AC102" s="144"/>
      <c r="AD102" s="147">
        <v>88.721972464175266</v>
      </c>
      <c r="AE102" s="147">
        <v>106.1997047711976</v>
      </c>
      <c r="AF102" s="144"/>
    </row>
    <row r="103" spans="1:32" outlineLevel="1" x14ac:dyDescent="0.25">
      <c r="A103" s="169" t="s">
        <v>53</v>
      </c>
      <c r="B103" s="150">
        <v>279.74157303370788</v>
      </c>
      <c r="C103" s="150">
        <v>254.06914893617028</v>
      </c>
      <c r="D103" s="150">
        <v>160.16233766233771</v>
      </c>
      <c r="E103" s="150">
        <v>200.86915887850461</v>
      </c>
      <c r="F103" s="150">
        <v>282.69158878504675</v>
      </c>
      <c r="G103" s="150">
        <v>217.04411764705887</v>
      </c>
      <c r="H103" s="150">
        <v>208.21596244131436</v>
      </c>
      <c r="I103" s="150">
        <v>192.70909090909092</v>
      </c>
      <c r="J103" s="177">
        <v>-15.506871532223443</v>
      </c>
      <c r="K103" s="177">
        <v>-33.615278838808251</v>
      </c>
      <c r="L103" s="147"/>
      <c r="M103" s="178">
        <v>-37.21186147186134</v>
      </c>
      <c r="N103" s="144"/>
      <c r="P103" s="169" t="s">
        <v>53</v>
      </c>
      <c r="Q103" s="150">
        <v>241.47624132407904</v>
      </c>
      <c r="R103" s="150">
        <v>232.33529411764701</v>
      </c>
      <c r="S103" s="150">
        <v>144.02360655737709</v>
      </c>
      <c r="T103" s="150">
        <v>176.84889643463512</v>
      </c>
      <c r="U103" s="150">
        <v>207.6575107296137</v>
      </c>
      <c r="V103" s="150">
        <v>184.12704598597037</v>
      </c>
      <c r="W103" s="150">
        <v>209.15182357930445</v>
      </c>
      <c r="X103" s="150">
        <v>229.92095238095226</v>
      </c>
      <c r="Y103" s="177">
        <v>20.76912880164781</v>
      </c>
      <c r="Z103" s="177">
        <v>28.496109064400343</v>
      </c>
      <c r="AA103" s="147"/>
      <c r="AB103" s="144"/>
      <c r="AC103" s="144"/>
      <c r="AD103" s="147">
        <v>226.32436974789917</v>
      </c>
      <c r="AE103" s="147">
        <v>201.42484331655191</v>
      </c>
      <c r="AF103" s="144"/>
    </row>
    <row r="104" spans="1:32" outlineLevel="1" x14ac:dyDescent="0.25">
      <c r="A104" s="169" t="s">
        <v>11</v>
      </c>
      <c r="B104" s="150">
        <v>100.37438423645318</v>
      </c>
      <c r="C104" s="150">
        <v>94.331838565022338</v>
      </c>
      <c r="D104" s="150">
        <v>57.617187499999943</v>
      </c>
      <c r="E104" s="150">
        <v>45.087719298245624</v>
      </c>
      <c r="F104" s="150">
        <v>62.666666666666664</v>
      </c>
      <c r="G104" s="150">
        <v>89.165413533834496</v>
      </c>
      <c r="H104" s="150">
        <v>93.822580645161352</v>
      </c>
      <c r="I104" s="150">
        <v>63.464480874316962</v>
      </c>
      <c r="J104" s="177">
        <v>-30.35809977084439</v>
      </c>
      <c r="K104" s="177">
        <v>-17.960957722174243</v>
      </c>
      <c r="L104" s="147"/>
      <c r="M104" s="178">
        <v>-49.052790282850424</v>
      </c>
      <c r="N104" s="144"/>
      <c r="P104" s="169" t="s">
        <v>11</v>
      </c>
      <c r="Q104" s="150">
        <v>121.71661237785004</v>
      </c>
      <c r="R104" s="150">
        <v>120.71276595744671</v>
      </c>
      <c r="S104" s="150">
        <v>95.372763419483235</v>
      </c>
      <c r="T104" s="150">
        <v>109.57632398753876</v>
      </c>
      <c r="U104" s="150">
        <v>106.75683317624876</v>
      </c>
      <c r="V104" s="150">
        <v>92.769716088328082</v>
      </c>
      <c r="W104" s="150">
        <v>117.40218470705076</v>
      </c>
      <c r="X104" s="150">
        <v>112.51727115716739</v>
      </c>
      <c r="Y104" s="177">
        <v>-4.8849135498833789</v>
      </c>
      <c r="Z104" s="177">
        <v>2.2554038610750951</v>
      </c>
      <c r="AA104" s="147"/>
      <c r="AB104" s="144"/>
      <c r="AC104" s="144"/>
      <c r="AD104" s="147">
        <v>81.425438596491205</v>
      </c>
      <c r="AE104" s="147">
        <v>110.26186729609229</v>
      </c>
      <c r="AF104" s="144"/>
    </row>
    <row r="105" spans="1:32" outlineLevel="1" x14ac:dyDescent="0.25">
      <c r="A105" s="169" t="s">
        <v>263</v>
      </c>
      <c r="B105" s="150">
        <v>79.529584065612198</v>
      </c>
      <c r="C105" s="150">
        <v>64.478343645882944</v>
      </c>
      <c r="D105" s="150">
        <v>48.733333333333341</v>
      </c>
      <c r="E105" s="150">
        <v>44.110865968008817</v>
      </c>
      <c r="F105" s="150">
        <v>48.684811237928002</v>
      </c>
      <c r="G105" s="150">
        <v>42.537781705700397</v>
      </c>
      <c r="H105" s="150">
        <v>48.589700295483311</v>
      </c>
      <c r="I105" s="150">
        <v>45.557807308970119</v>
      </c>
      <c r="J105" s="177">
        <v>-3.0318929865131921</v>
      </c>
      <c r="K105" s="177">
        <v>-7.6179142529993271</v>
      </c>
      <c r="L105" s="147"/>
      <c r="M105" s="178">
        <v>-18.859217011487722</v>
      </c>
      <c r="N105" s="144"/>
      <c r="P105" s="169" t="s">
        <v>263</v>
      </c>
      <c r="Q105" s="150">
        <v>72.290563428966465</v>
      </c>
      <c r="R105" s="150">
        <v>78.092233303112749</v>
      </c>
      <c r="S105" s="150">
        <v>60.310089951886127</v>
      </c>
      <c r="T105" s="150">
        <v>62.863296703296768</v>
      </c>
      <c r="U105" s="150">
        <v>66.752627324171442</v>
      </c>
      <c r="V105" s="150">
        <v>57.263469985358739</v>
      </c>
      <c r="W105" s="150">
        <v>60.340813970269799</v>
      </c>
      <c r="X105" s="150">
        <v>64.417024320457841</v>
      </c>
      <c r="Y105" s="177">
        <v>4.0762103501880418</v>
      </c>
      <c r="Z105" s="177">
        <v>-1.3861583004196092</v>
      </c>
      <c r="AA105" s="147"/>
      <c r="AB105" s="144"/>
      <c r="AC105" s="144"/>
      <c r="AD105" s="147">
        <v>53.175721561969446</v>
      </c>
      <c r="AE105" s="147">
        <v>65.80318262087745</v>
      </c>
      <c r="AF105" s="144"/>
    </row>
    <row r="106" spans="1:32" outlineLevel="1" x14ac:dyDescent="0.25">
      <c r="A106" s="169" t="s">
        <v>264</v>
      </c>
      <c r="B106" s="150">
        <v>59.024314214463828</v>
      </c>
      <c r="C106" s="150">
        <v>74.237087741132513</v>
      </c>
      <c r="D106" s="150">
        <v>65.511799410029496</v>
      </c>
      <c r="E106" s="150">
        <v>31.962093862815895</v>
      </c>
      <c r="F106" s="150">
        <v>53.44637681159417</v>
      </c>
      <c r="G106" s="150">
        <v>82.114551083591351</v>
      </c>
      <c r="H106" s="150">
        <v>103.44851063829792</v>
      </c>
      <c r="I106" s="150">
        <v>63.997510889856883</v>
      </c>
      <c r="J106" s="177">
        <v>-39.450999748441035</v>
      </c>
      <c r="K106" s="177">
        <v>-1.7638123142973541</v>
      </c>
      <c r="L106" s="147"/>
      <c r="M106" s="178">
        <v>-17.87498145968415</v>
      </c>
      <c r="N106" s="144"/>
      <c r="P106" s="169" t="s">
        <v>264</v>
      </c>
      <c r="Q106" s="150">
        <v>85.649861878453024</v>
      </c>
      <c r="R106" s="150">
        <v>107.04158228702578</v>
      </c>
      <c r="S106" s="150">
        <v>85.66011854360714</v>
      </c>
      <c r="T106" s="150">
        <v>64.540003232584468</v>
      </c>
      <c r="U106" s="150">
        <v>68.260584283705683</v>
      </c>
      <c r="V106" s="150">
        <v>76.472487850760302</v>
      </c>
      <c r="W106" s="150">
        <v>93.711420612813328</v>
      </c>
      <c r="X106" s="150">
        <v>81.872492349541034</v>
      </c>
      <c r="Y106" s="177">
        <v>-11.838928263272294</v>
      </c>
      <c r="Z106" s="177">
        <v>-1.5829681884956699</v>
      </c>
      <c r="AA106" s="147"/>
      <c r="AB106" s="144"/>
      <c r="AC106" s="144"/>
      <c r="AD106" s="147">
        <v>65.761323204154237</v>
      </c>
      <c r="AE106" s="147">
        <v>83.455460538036704</v>
      </c>
      <c r="AF106" s="144"/>
    </row>
    <row r="107" spans="1:32" outlineLevel="1" x14ac:dyDescent="0.25">
      <c r="A107" s="169" t="s">
        <v>265</v>
      </c>
      <c r="B107" s="150">
        <v>112.86769230769235</v>
      </c>
      <c r="C107" s="150">
        <v>102.38544668587895</v>
      </c>
      <c r="D107" s="150">
        <v>89.349260523321945</v>
      </c>
      <c r="E107" s="150">
        <v>83.968936678614099</v>
      </c>
      <c r="F107" s="150">
        <v>89.780055917986942</v>
      </c>
      <c r="G107" s="150">
        <v>92.366262814538672</v>
      </c>
      <c r="H107" s="150">
        <v>103.84223300970885</v>
      </c>
      <c r="I107" s="150">
        <v>95.076606260296501</v>
      </c>
      <c r="J107" s="177">
        <v>-8.7656267494123483</v>
      </c>
      <c r="K107" s="177">
        <v>-2.7208507137595319</v>
      </c>
      <c r="L107" s="147"/>
      <c r="M107" s="178">
        <v>-41.019326466664211</v>
      </c>
      <c r="N107" s="144"/>
      <c r="P107" s="169" t="s">
        <v>265</v>
      </c>
      <c r="Q107" s="150">
        <v>127.56359614473045</v>
      </c>
      <c r="R107" s="150">
        <v>146.92865497076031</v>
      </c>
      <c r="S107" s="150">
        <v>116.11489817792086</v>
      </c>
      <c r="T107" s="150">
        <v>116.3077092027234</v>
      </c>
      <c r="U107" s="150">
        <v>124.35455585207767</v>
      </c>
      <c r="V107" s="150">
        <v>116.62752258312526</v>
      </c>
      <c r="W107" s="150">
        <v>129.1222179585572</v>
      </c>
      <c r="X107" s="150">
        <v>136.09593272696071</v>
      </c>
      <c r="Y107" s="177">
        <v>6.9737147684035108</v>
      </c>
      <c r="Z107" s="177">
        <v>9.5260998842357338</v>
      </c>
      <c r="AA107" s="147"/>
      <c r="AB107" s="144"/>
      <c r="AC107" s="144"/>
      <c r="AD107" s="147">
        <v>97.797456974056033</v>
      </c>
      <c r="AE107" s="147">
        <v>126.56983284272498</v>
      </c>
      <c r="AF107" s="144"/>
    </row>
    <row r="108" spans="1:32" outlineLevel="1" x14ac:dyDescent="0.25">
      <c r="A108" s="169" t="s">
        <v>266</v>
      </c>
      <c r="B108" s="150">
        <v>199.76484018264853</v>
      </c>
      <c r="C108" s="150">
        <v>179.28216704288937</v>
      </c>
      <c r="D108" s="150">
        <v>172.25757575757558</v>
      </c>
      <c r="E108" s="150">
        <v>176.31321839080471</v>
      </c>
      <c r="F108" s="150">
        <v>197.07912087912095</v>
      </c>
      <c r="G108" s="150">
        <v>160.95970695970689</v>
      </c>
      <c r="H108" s="150">
        <v>195.56711409395965</v>
      </c>
      <c r="I108" s="150">
        <v>182.6964285714287</v>
      </c>
      <c r="J108" s="177">
        <v>-12.870685522530948</v>
      </c>
      <c r="K108" s="177">
        <v>-1.8347126277976429</v>
      </c>
      <c r="L108" s="147"/>
      <c r="M108" s="178">
        <v>37.225581926061238</v>
      </c>
      <c r="N108" s="144"/>
      <c r="P108" s="169" t="s">
        <v>266</v>
      </c>
      <c r="Q108" s="150">
        <v>204.81065857885625</v>
      </c>
      <c r="R108" s="150">
        <v>196.03550295857994</v>
      </c>
      <c r="S108" s="150">
        <v>198.61832669322712</v>
      </c>
      <c r="T108" s="150">
        <v>183.95169775227191</v>
      </c>
      <c r="U108" s="150">
        <v>214.74809160305352</v>
      </c>
      <c r="V108" s="150">
        <v>172.65210267613321</v>
      </c>
      <c r="W108" s="150">
        <v>188.1079096045197</v>
      </c>
      <c r="X108" s="150">
        <v>145.47084664536746</v>
      </c>
      <c r="Y108" s="177">
        <v>-42.637062959152246</v>
      </c>
      <c r="Z108" s="177">
        <v>-49.553987584583837</v>
      </c>
      <c r="AA108" s="147"/>
      <c r="AB108" s="144"/>
      <c r="AC108" s="144"/>
      <c r="AD108" s="147">
        <v>184.53114119922634</v>
      </c>
      <c r="AE108" s="147">
        <v>195.0248342299513</v>
      </c>
      <c r="AF108" s="144"/>
    </row>
    <row r="109" spans="1:32" outlineLevel="1" x14ac:dyDescent="0.25">
      <c r="A109" s="168" t="s">
        <v>267</v>
      </c>
      <c r="B109" s="170">
        <v>95.384379611760693</v>
      </c>
      <c r="C109" s="170">
        <v>94.046422077227476</v>
      </c>
      <c r="D109" s="170">
        <v>73.223185111521516</v>
      </c>
      <c r="E109" s="170">
        <v>65.877368040491689</v>
      </c>
      <c r="F109" s="170">
        <v>74.184410393071275</v>
      </c>
      <c r="G109" s="170">
        <v>72.550979339951709</v>
      </c>
      <c r="H109" s="170">
        <v>89.962859323327407</v>
      </c>
      <c r="I109" s="170">
        <v>79.635963464289659</v>
      </c>
      <c r="J109" s="179">
        <v>-10.326895859037748</v>
      </c>
      <c r="K109" s="179">
        <v>-2.19605007948185</v>
      </c>
      <c r="L109" s="147"/>
      <c r="M109" s="178">
        <v>-16.942279713714456</v>
      </c>
      <c r="N109" s="144"/>
      <c r="P109" s="168" t="s">
        <v>267</v>
      </c>
      <c r="Q109" s="170">
        <v>104.8986875924916</v>
      </c>
      <c r="R109" s="170">
        <v>116.97383929854823</v>
      </c>
      <c r="S109" s="170">
        <v>91.945246800731255</v>
      </c>
      <c r="T109" s="170">
        <v>90.549216888843887</v>
      </c>
      <c r="U109" s="170">
        <v>94.422231202605388</v>
      </c>
      <c r="V109" s="170">
        <v>84.71582501613787</v>
      </c>
      <c r="W109" s="170">
        <v>96.045760737439167</v>
      </c>
      <c r="X109" s="170">
        <v>96.578243178004115</v>
      </c>
      <c r="Y109" s="179">
        <v>0.53248244056494798</v>
      </c>
      <c r="Z109" s="179">
        <v>-1.7057155098249268</v>
      </c>
      <c r="AA109" s="147"/>
      <c r="AB109" s="144"/>
      <c r="AC109" s="144"/>
      <c r="AD109" s="180">
        <v>81.832013543771509</v>
      </c>
      <c r="AE109" s="180">
        <v>98.283958687829042</v>
      </c>
      <c r="AF109" s="144"/>
    </row>
    <row r="110" spans="1:32" outlineLevel="1" x14ac:dyDescent="0.25">
      <c r="A110" s="163" t="s">
        <v>289</v>
      </c>
      <c r="B110" s="163"/>
      <c r="C110" s="163"/>
      <c r="D110" s="163"/>
      <c r="E110" s="144"/>
      <c r="F110" s="144"/>
      <c r="G110" s="144"/>
      <c r="H110" s="144"/>
      <c r="I110" s="162"/>
      <c r="J110" s="162"/>
      <c r="K110" s="162"/>
      <c r="L110" s="162"/>
      <c r="M110" s="144"/>
      <c r="N110" s="144"/>
      <c r="O110" s="144"/>
      <c r="P110" s="163" t="s">
        <v>268</v>
      </c>
      <c r="Q110" s="163"/>
      <c r="R110" s="163"/>
      <c r="S110" s="163"/>
      <c r="T110" s="144"/>
      <c r="U110" s="144"/>
      <c r="V110" s="144"/>
      <c r="W110" s="144"/>
      <c r="X110" s="162"/>
      <c r="Y110" s="162"/>
      <c r="Z110" s="162"/>
      <c r="AA110" s="162"/>
      <c r="AB110" s="144"/>
      <c r="AC110" s="144"/>
      <c r="AD110" s="144"/>
      <c r="AE110" s="144"/>
      <c r="AF110" s="144"/>
    </row>
    <row r="111" spans="1:32" x14ac:dyDescent="0.25">
      <c r="A111" s="204"/>
      <c r="B111" s="204"/>
      <c r="C111" s="204"/>
      <c r="D111" s="20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row>
    <row r="112" spans="1:32" x14ac:dyDescent="0.25">
      <c r="A112" s="204"/>
      <c r="B112" s="204"/>
      <c r="C112" s="204"/>
      <c r="D112" s="20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row>
    <row r="113" spans="1:32" x14ac:dyDescent="0.25">
      <c r="A113" s="165" t="s">
        <v>249</v>
      </c>
      <c r="B113" s="165"/>
      <c r="C113" s="165"/>
      <c r="D113" s="165"/>
      <c r="E113" s="182"/>
      <c r="F113" s="144"/>
      <c r="G113" s="144"/>
      <c r="H113" s="144"/>
      <c r="I113" s="144"/>
      <c r="J113" s="144"/>
      <c r="K113" s="144"/>
      <c r="L113" s="144"/>
      <c r="M113" s="144"/>
      <c r="N113" s="144"/>
      <c r="O113" s="204"/>
      <c r="P113" s="165" t="s">
        <v>249</v>
      </c>
      <c r="Q113" s="165"/>
      <c r="R113" s="165"/>
      <c r="S113" s="165"/>
      <c r="T113" s="181"/>
      <c r="U113" s="144"/>
      <c r="V113" s="144"/>
      <c r="W113" s="144"/>
      <c r="X113" s="144"/>
      <c r="Y113" s="144"/>
      <c r="Z113" s="144"/>
      <c r="AA113" s="144"/>
      <c r="AB113" s="144"/>
      <c r="AC113" s="144"/>
      <c r="AD113" s="144"/>
      <c r="AE113" s="144"/>
      <c r="AF113" s="144"/>
    </row>
    <row r="114" spans="1:32" outlineLevel="1" x14ac:dyDescent="0.25">
      <c r="A114" s="166" t="s">
        <v>286</v>
      </c>
      <c r="B114" s="166"/>
      <c r="C114" s="166"/>
      <c r="D114" s="166"/>
      <c r="E114" s="167"/>
      <c r="F114" s="167"/>
      <c r="G114" s="167"/>
      <c r="H114" s="167"/>
      <c r="I114" s="167"/>
      <c r="J114" s="167"/>
      <c r="K114" s="167"/>
      <c r="L114" s="167"/>
      <c r="M114" s="144"/>
      <c r="N114" s="144"/>
      <c r="P114" s="166" t="s">
        <v>231</v>
      </c>
      <c r="Q114" s="166"/>
      <c r="R114" s="166"/>
      <c r="S114" s="166"/>
      <c r="T114" s="167"/>
      <c r="U114" s="167"/>
      <c r="V114" s="167"/>
      <c r="W114" s="167"/>
      <c r="X114" s="167"/>
      <c r="Y114" s="167"/>
      <c r="Z114" s="167"/>
      <c r="AA114" s="167"/>
      <c r="AB114" s="144"/>
      <c r="AC114" s="144"/>
      <c r="AD114" s="144"/>
      <c r="AE114" s="144"/>
      <c r="AF114" s="144"/>
    </row>
    <row r="115" spans="1:32" ht="31.5" outlineLevel="1" x14ac:dyDescent="0.25">
      <c r="A115" s="168" t="s">
        <v>257</v>
      </c>
      <c r="B115" s="141">
        <v>2019</v>
      </c>
      <c r="C115" s="141">
        <v>2020</v>
      </c>
      <c r="D115" s="141">
        <v>2021</v>
      </c>
      <c r="E115" s="141">
        <v>2022</v>
      </c>
      <c r="F115" s="141">
        <v>2023</v>
      </c>
      <c r="G115" s="141">
        <v>2024</v>
      </c>
      <c r="H115" s="141">
        <v>2025</v>
      </c>
      <c r="I115" s="141">
        <v>2026</v>
      </c>
      <c r="J115" s="142" t="s">
        <v>232</v>
      </c>
      <c r="K115" s="142" t="s">
        <v>258</v>
      </c>
      <c r="L115" s="143" t="s">
        <v>234</v>
      </c>
      <c r="M115" s="145" t="s">
        <v>287</v>
      </c>
      <c r="N115" s="144"/>
      <c r="P115" s="168" t="s">
        <v>257</v>
      </c>
      <c r="Q115" s="141">
        <v>2019</v>
      </c>
      <c r="R115" s="141">
        <v>2020</v>
      </c>
      <c r="S115" s="141">
        <v>2021</v>
      </c>
      <c r="T115" s="141">
        <v>2022</v>
      </c>
      <c r="U115" s="141">
        <v>2023</v>
      </c>
      <c r="V115" s="141">
        <v>2024</v>
      </c>
      <c r="W115" s="141">
        <v>2025</v>
      </c>
      <c r="X115" s="141">
        <v>2026</v>
      </c>
      <c r="Y115" s="142" t="s">
        <v>232</v>
      </c>
      <c r="Z115" s="142" t="s">
        <v>258</v>
      </c>
      <c r="AA115" s="143" t="s">
        <v>234</v>
      </c>
      <c r="AB115" s="144"/>
      <c r="AC115" s="144"/>
      <c r="AD115" s="145" t="s">
        <v>288</v>
      </c>
      <c r="AE115" s="145" t="s">
        <v>235</v>
      </c>
      <c r="AF115" s="144"/>
    </row>
    <row r="116" spans="1:32" outlineLevel="1" x14ac:dyDescent="0.25">
      <c r="A116" s="169" t="s">
        <v>259</v>
      </c>
      <c r="B116" s="150">
        <v>886</v>
      </c>
      <c r="C116" s="150">
        <v>546</v>
      </c>
      <c r="D116" s="150">
        <v>475</v>
      </c>
      <c r="E116" s="150">
        <v>557</v>
      </c>
      <c r="F116" s="150">
        <v>460</v>
      </c>
      <c r="G116" s="150">
        <v>611</v>
      </c>
      <c r="H116" s="150">
        <v>679</v>
      </c>
      <c r="I116" s="150">
        <v>584</v>
      </c>
      <c r="J116" s="148">
        <v>-0.13991163475699558</v>
      </c>
      <c r="K116" s="148">
        <v>-2.9900332225913623E-2</v>
      </c>
      <c r="L116" s="147"/>
      <c r="M116" s="155">
        <v>0.12586206896551724</v>
      </c>
      <c r="N116" s="144"/>
      <c r="P116" s="169" t="s">
        <v>259</v>
      </c>
      <c r="Q116" s="150">
        <v>4782</v>
      </c>
      <c r="R116" s="150">
        <v>3850</v>
      </c>
      <c r="S116" s="150">
        <v>3973</v>
      </c>
      <c r="T116" s="150">
        <v>4063</v>
      </c>
      <c r="U116" s="150">
        <v>3768</v>
      </c>
      <c r="V116" s="150">
        <v>3768</v>
      </c>
      <c r="W116" s="150">
        <v>4257</v>
      </c>
      <c r="X116" s="150">
        <v>4640</v>
      </c>
      <c r="Y116" s="148">
        <v>8.9969462062485323E-2</v>
      </c>
      <c r="Z116" s="148">
        <v>0.14121077966339909</v>
      </c>
      <c r="AA116" s="147"/>
      <c r="AB116" s="144"/>
      <c r="AC116" s="144"/>
      <c r="AD116" s="147">
        <v>602</v>
      </c>
      <c r="AE116" s="147">
        <v>4065.8571428571427</v>
      </c>
      <c r="AF116" s="144"/>
    </row>
    <row r="117" spans="1:32" outlineLevel="1" x14ac:dyDescent="0.25">
      <c r="A117" s="169" t="s">
        <v>260</v>
      </c>
      <c r="B117" s="150">
        <v>17</v>
      </c>
      <c r="C117" s="150">
        <v>14</v>
      </c>
      <c r="D117" s="150">
        <v>6</v>
      </c>
      <c r="E117" s="150">
        <v>8</v>
      </c>
      <c r="F117" s="150">
        <v>15</v>
      </c>
      <c r="G117" s="150">
        <v>38</v>
      </c>
      <c r="H117" s="150">
        <v>32</v>
      </c>
      <c r="I117" s="150">
        <v>37</v>
      </c>
      <c r="J117" s="148">
        <v>0.15625</v>
      </c>
      <c r="K117" s="148">
        <v>0.99230769230769211</v>
      </c>
      <c r="L117" s="147"/>
      <c r="M117" s="155">
        <v>0.28030303030303028</v>
      </c>
      <c r="N117" s="144"/>
      <c r="P117" s="169" t="s">
        <v>260</v>
      </c>
      <c r="Q117" s="150">
        <v>322</v>
      </c>
      <c r="R117" s="150">
        <v>238</v>
      </c>
      <c r="S117" s="150">
        <v>193</v>
      </c>
      <c r="T117" s="150">
        <v>170</v>
      </c>
      <c r="U117" s="150">
        <v>173</v>
      </c>
      <c r="V117" s="150">
        <v>216</v>
      </c>
      <c r="W117" s="150">
        <v>163</v>
      </c>
      <c r="X117" s="150">
        <v>132</v>
      </c>
      <c r="Y117" s="148">
        <v>-0.19018404907975461</v>
      </c>
      <c r="Z117" s="148">
        <v>-0.37355932203389836</v>
      </c>
      <c r="AA117" s="147"/>
      <c r="AB117" s="144"/>
      <c r="AC117" s="144"/>
      <c r="AD117" s="147">
        <v>18.571428571428573</v>
      </c>
      <c r="AE117" s="147">
        <v>210.71428571428572</v>
      </c>
      <c r="AF117" s="144"/>
    </row>
    <row r="118" spans="1:32" outlineLevel="1" x14ac:dyDescent="0.25">
      <c r="A118" s="169" t="s">
        <v>261</v>
      </c>
      <c r="B118" s="150">
        <v>5</v>
      </c>
      <c r="C118" s="150">
        <v>4</v>
      </c>
      <c r="D118" s="150">
        <v>5</v>
      </c>
      <c r="E118" s="150">
        <v>6</v>
      </c>
      <c r="F118" s="150">
        <v>6</v>
      </c>
      <c r="G118" s="150">
        <v>8</v>
      </c>
      <c r="H118" s="150">
        <v>10</v>
      </c>
      <c r="I118" s="150">
        <v>17</v>
      </c>
      <c r="J118" s="148">
        <v>0.7</v>
      </c>
      <c r="K118" s="148">
        <v>1.7045454545454548</v>
      </c>
      <c r="L118" s="147"/>
      <c r="M118" s="155">
        <v>4.0963855421686748E-2</v>
      </c>
      <c r="N118" s="144"/>
      <c r="P118" s="169" t="s">
        <v>261</v>
      </c>
      <c r="Q118" s="150">
        <v>602</v>
      </c>
      <c r="R118" s="150">
        <v>446</v>
      </c>
      <c r="S118" s="150">
        <v>467</v>
      </c>
      <c r="T118" s="150">
        <v>374</v>
      </c>
      <c r="U118" s="150">
        <v>356</v>
      </c>
      <c r="V118" s="150">
        <v>335</v>
      </c>
      <c r="W118" s="150">
        <v>379</v>
      </c>
      <c r="X118" s="150">
        <v>415</v>
      </c>
      <c r="Y118" s="148">
        <v>9.498680738786279E-2</v>
      </c>
      <c r="Z118" s="148">
        <v>-1.8249408583981094E-2</v>
      </c>
      <c r="AA118" s="147"/>
      <c r="AB118" s="144"/>
      <c r="AC118" s="144"/>
      <c r="AD118" s="147">
        <v>6.2857142857142856</v>
      </c>
      <c r="AE118" s="147">
        <v>422.71428571428572</v>
      </c>
      <c r="AF118" s="144"/>
    </row>
    <row r="119" spans="1:32" outlineLevel="1" x14ac:dyDescent="0.25">
      <c r="A119" s="169" t="s">
        <v>262</v>
      </c>
      <c r="B119" s="150">
        <v>748</v>
      </c>
      <c r="C119" s="150">
        <v>448</v>
      </c>
      <c r="D119" s="150">
        <v>380</v>
      </c>
      <c r="E119" s="150">
        <v>347</v>
      </c>
      <c r="F119" s="150">
        <v>279</v>
      </c>
      <c r="G119" s="150">
        <v>301</v>
      </c>
      <c r="H119" s="150">
        <v>453</v>
      </c>
      <c r="I119" s="150">
        <v>463</v>
      </c>
      <c r="J119" s="148">
        <v>2.2075055187637971E-2</v>
      </c>
      <c r="K119" s="148">
        <v>9.6414073071718565E-2</v>
      </c>
      <c r="L119" s="147"/>
      <c r="M119" s="155">
        <v>0.18952108063855916</v>
      </c>
      <c r="N119" s="144"/>
      <c r="P119" s="169" t="s">
        <v>262</v>
      </c>
      <c r="Q119" s="150">
        <v>5037</v>
      </c>
      <c r="R119" s="150">
        <v>3463</v>
      </c>
      <c r="S119" s="150">
        <v>4106</v>
      </c>
      <c r="T119" s="150">
        <v>2627</v>
      </c>
      <c r="U119" s="150">
        <v>1933</v>
      </c>
      <c r="V119" s="150">
        <v>1999</v>
      </c>
      <c r="W119" s="150">
        <v>2487</v>
      </c>
      <c r="X119" s="150">
        <v>2443</v>
      </c>
      <c r="Y119" s="148">
        <v>-1.7691998391636508E-2</v>
      </c>
      <c r="Z119" s="148">
        <v>-0.21018843524847594</v>
      </c>
      <c r="AA119" s="147"/>
      <c r="AB119" s="144"/>
      <c r="AC119" s="144"/>
      <c r="AD119" s="147">
        <v>422.28571428571428</v>
      </c>
      <c r="AE119" s="147">
        <v>3093.1428571428573</v>
      </c>
      <c r="AF119" s="144"/>
    </row>
    <row r="120" spans="1:32" outlineLevel="1" x14ac:dyDescent="0.25">
      <c r="A120" s="169" t="s">
        <v>53</v>
      </c>
      <c r="B120" s="150">
        <v>632</v>
      </c>
      <c r="C120" s="150">
        <v>292</v>
      </c>
      <c r="D120" s="150">
        <v>268</v>
      </c>
      <c r="E120" s="150">
        <v>338</v>
      </c>
      <c r="F120" s="150">
        <v>272</v>
      </c>
      <c r="G120" s="150">
        <v>329</v>
      </c>
      <c r="H120" s="150">
        <v>385</v>
      </c>
      <c r="I120" s="150">
        <v>485</v>
      </c>
      <c r="J120" s="148">
        <v>0.25974025974025972</v>
      </c>
      <c r="K120" s="148">
        <v>0.34936406995230518</v>
      </c>
      <c r="L120" s="147"/>
      <c r="M120" s="155">
        <v>0.14710342735820442</v>
      </c>
      <c r="N120" s="144"/>
      <c r="P120" s="169" t="s">
        <v>53</v>
      </c>
      <c r="Q120" s="150">
        <v>2997</v>
      </c>
      <c r="R120" s="150">
        <v>1934</v>
      </c>
      <c r="S120" s="150">
        <v>1865</v>
      </c>
      <c r="T120" s="150">
        <v>2214</v>
      </c>
      <c r="U120" s="150">
        <v>2438</v>
      </c>
      <c r="V120" s="150">
        <v>2578</v>
      </c>
      <c r="W120" s="150">
        <v>2733</v>
      </c>
      <c r="X120" s="150">
        <v>3297</v>
      </c>
      <c r="Y120" s="148">
        <v>0.20636663007683864</v>
      </c>
      <c r="Z120" s="148">
        <v>0.37711080613401743</v>
      </c>
      <c r="AA120" s="147"/>
      <c r="AB120" s="144"/>
      <c r="AC120" s="144"/>
      <c r="AD120" s="147">
        <v>359.42857142857144</v>
      </c>
      <c r="AE120" s="147">
        <v>2394.1428571428573</v>
      </c>
      <c r="AF120" s="144"/>
    </row>
    <row r="121" spans="1:32" outlineLevel="1" x14ac:dyDescent="0.25">
      <c r="A121" s="169" t="s">
        <v>11</v>
      </c>
      <c r="B121" s="150">
        <v>120</v>
      </c>
      <c r="C121" s="150">
        <v>71</v>
      </c>
      <c r="D121" s="150">
        <v>74</v>
      </c>
      <c r="E121" s="150">
        <v>58</v>
      </c>
      <c r="F121" s="150">
        <v>69</v>
      </c>
      <c r="G121" s="150">
        <v>68</v>
      </c>
      <c r="H121" s="150">
        <v>145</v>
      </c>
      <c r="I121" s="150">
        <v>112</v>
      </c>
      <c r="J121" s="148">
        <v>-0.22758620689655173</v>
      </c>
      <c r="K121" s="148">
        <v>0.29586776859504127</v>
      </c>
      <c r="L121" s="147"/>
      <c r="M121" s="155">
        <v>0.12043010752688173</v>
      </c>
      <c r="N121" s="144"/>
      <c r="P121" s="169" t="s">
        <v>11</v>
      </c>
      <c r="Q121" s="150">
        <v>909</v>
      </c>
      <c r="R121" s="150">
        <v>741</v>
      </c>
      <c r="S121" s="150">
        <v>838</v>
      </c>
      <c r="T121" s="150">
        <v>793</v>
      </c>
      <c r="U121" s="150">
        <v>873</v>
      </c>
      <c r="V121" s="150">
        <v>775</v>
      </c>
      <c r="W121" s="150">
        <v>1044</v>
      </c>
      <c r="X121" s="150">
        <v>930</v>
      </c>
      <c r="Y121" s="148">
        <v>-0.10919540229885058</v>
      </c>
      <c r="Z121" s="148">
        <v>8.9904570567553937E-2</v>
      </c>
      <c r="AA121" s="147"/>
      <c r="AB121" s="144"/>
      <c r="AC121" s="144"/>
      <c r="AD121" s="147">
        <v>86.428571428571431</v>
      </c>
      <c r="AE121" s="147">
        <v>853.28571428571433</v>
      </c>
      <c r="AF121" s="144"/>
    </row>
    <row r="122" spans="1:32" outlineLevel="1" x14ac:dyDescent="0.25">
      <c r="A122" s="169" t="s">
        <v>263</v>
      </c>
      <c r="B122" s="150">
        <v>446</v>
      </c>
      <c r="C122" s="150">
        <v>208</v>
      </c>
      <c r="D122" s="150">
        <v>234</v>
      </c>
      <c r="E122" s="150">
        <v>318</v>
      </c>
      <c r="F122" s="150">
        <v>180</v>
      </c>
      <c r="G122" s="150">
        <v>239</v>
      </c>
      <c r="H122" s="150">
        <v>397</v>
      </c>
      <c r="I122" s="150">
        <v>239</v>
      </c>
      <c r="J122" s="148">
        <v>-0.39798488664987408</v>
      </c>
      <c r="K122" s="148">
        <v>-0.17260138476755679</v>
      </c>
      <c r="L122" s="147"/>
      <c r="M122" s="155">
        <v>7.200964145827056E-2</v>
      </c>
      <c r="N122" s="144"/>
      <c r="P122" s="169" t="s">
        <v>263</v>
      </c>
      <c r="Q122" s="150">
        <v>4405</v>
      </c>
      <c r="R122" s="150">
        <v>3399</v>
      </c>
      <c r="S122" s="150">
        <v>4248</v>
      </c>
      <c r="T122" s="150">
        <v>4120</v>
      </c>
      <c r="U122" s="150">
        <v>3527</v>
      </c>
      <c r="V122" s="150">
        <v>3393</v>
      </c>
      <c r="W122" s="150">
        <v>3695</v>
      </c>
      <c r="X122" s="150">
        <v>3319</v>
      </c>
      <c r="Y122" s="148">
        <v>-0.10175913396481732</v>
      </c>
      <c r="Z122" s="148">
        <v>-0.13267629820435287</v>
      </c>
      <c r="AA122" s="147"/>
      <c r="AB122" s="144"/>
      <c r="AC122" s="144"/>
      <c r="AD122" s="147">
        <v>288.85714285714283</v>
      </c>
      <c r="AE122" s="147">
        <v>3826.7142857142858</v>
      </c>
      <c r="AF122" s="144"/>
    </row>
    <row r="123" spans="1:32" outlineLevel="1" x14ac:dyDescent="0.25">
      <c r="A123" s="169" t="s">
        <v>264</v>
      </c>
      <c r="B123" s="150">
        <v>911</v>
      </c>
      <c r="C123" s="150">
        <v>468</v>
      </c>
      <c r="D123" s="150">
        <v>465</v>
      </c>
      <c r="E123" s="150">
        <v>557</v>
      </c>
      <c r="F123" s="150">
        <v>479</v>
      </c>
      <c r="G123" s="150">
        <v>588</v>
      </c>
      <c r="H123" s="150">
        <v>653</v>
      </c>
      <c r="I123" s="150">
        <v>616</v>
      </c>
      <c r="J123" s="148">
        <v>-5.6661562021439509E-2</v>
      </c>
      <c r="K123" s="148">
        <v>4.634797379276883E-2</v>
      </c>
      <c r="L123" s="147"/>
      <c r="M123" s="155">
        <v>0.17106359344626493</v>
      </c>
      <c r="N123" s="144"/>
      <c r="P123" s="169" t="s">
        <v>264</v>
      </c>
      <c r="Q123" s="150">
        <v>4528</v>
      </c>
      <c r="R123" s="150">
        <v>3695</v>
      </c>
      <c r="S123" s="150">
        <v>3949</v>
      </c>
      <c r="T123" s="150">
        <v>3775</v>
      </c>
      <c r="U123" s="150">
        <v>3494</v>
      </c>
      <c r="V123" s="150">
        <v>3397</v>
      </c>
      <c r="W123" s="150">
        <v>3849</v>
      </c>
      <c r="X123" s="150">
        <v>3601</v>
      </c>
      <c r="Y123" s="148">
        <v>-6.4432320083138483E-2</v>
      </c>
      <c r="Z123" s="148">
        <v>-5.5457713493461271E-2</v>
      </c>
      <c r="AA123" s="147"/>
      <c r="AB123" s="144"/>
      <c r="AC123" s="144"/>
      <c r="AD123" s="147">
        <v>588.71428571428567</v>
      </c>
      <c r="AE123" s="147">
        <v>3812.4285714285716</v>
      </c>
      <c r="AF123" s="144"/>
    </row>
    <row r="124" spans="1:32" outlineLevel="1" x14ac:dyDescent="0.25">
      <c r="A124" s="169" t="s">
        <v>265</v>
      </c>
      <c r="B124" s="150">
        <v>1200</v>
      </c>
      <c r="C124" s="150">
        <v>680</v>
      </c>
      <c r="D124" s="150">
        <v>549</v>
      </c>
      <c r="E124" s="150">
        <v>736</v>
      </c>
      <c r="F124" s="150">
        <v>643</v>
      </c>
      <c r="G124" s="150">
        <v>959</v>
      </c>
      <c r="H124" s="150">
        <v>1126</v>
      </c>
      <c r="I124" s="150">
        <v>929</v>
      </c>
      <c r="J124" s="148">
        <v>-0.17495559502664298</v>
      </c>
      <c r="K124" s="148">
        <v>0.1035126421177668</v>
      </c>
      <c r="L124" s="147"/>
      <c r="M124" s="155">
        <v>0.13386167146974062</v>
      </c>
      <c r="N124" s="144"/>
      <c r="P124" s="169" t="s">
        <v>265</v>
      </c>
      <c r="Q124" s="150">
        <v>6517</v>
      </c>
      <c r="R124" s="150">
        <v>5572</v>
      </c>
      <c r="S124" s="150">
        <v>4744</v>
      </c>
      <c r="T124" s="150">
        <v>4965</v>
      </c>
      <c r="U124" s="150">
        <v>5614</v>
      </c>
      <c r="V124" s="150">
        <v>5973</v>
      </c>
      <c r="W124" s="150">
        <v>7161</v>
      </c>
      <c r="X124" s="150">
        <v>6940</v>
      </c>
      <c r="Y124" s="148">
        <v>-3.0861611506772798E-2</v>
      </c>
      <c r="Z124" s="148">
        <v>0.19814531643072059</v>
      </c>
      <c r="AA124" s="147"/>
      <c r="AB124" s="144"/>
      <c r="AC124" s="144"/>
      <c r="AD124" s="147">
        <v>841.85714285714289</v>
      </c>
      <c r="AE124" s="147">
        <v>5792.2857142857147</v>
      </c>
      <c r="AF124" s="144"/>
    </row>
    <row r="125" spans="1:32" outlineLevel="1" x14ac:dyDescent="0.25">
      <c r="A125" s="169" t="s">
        <v>266</v>
      </c>
      <c r="B125" s="150">
        <v>1078</v>
      </c>
      <c r="C125" s="150">
        <v>587</v>
      </c>
      <c r="D125" s="150">
        <v>665</v>
      </c>
      <c r="E125" s="150">
        <v>924</v>
      </c>
      <c r="F125" s="150">
        <v>681</v>
      </c>
      <c r="G125" s="150">
        <v>721</v>
      </c>
      <c r="H125" s="150">
        <v>758</v>
      </c>
      <c r="I125" s="150">
        <v>845</v>
      </c>
      <c r="J125" s="148">
        <v>0.11477572559366754</v>
      </c>
      <c r="K125" s="148">
        <v>9.2537864794975971E-2</v>
      </c>
      <c r="L125" s="147"/>
      <c r="M125" s="155">
        <v>0.23998863959102529</v>
      </c>
      <c r="N125" s="144"/>
      <c r="P125" s="169" t="s">
        <v>266</v>
      </c>
      <c r="Q125" s="150">
        <v>5240</v>
      </c>
      <c r="R125" s="150">
        <v>4002</v>
      </c>
      <c r="S125" s="150">
        <v>4090</v>
      </c>
      <c r="T125" s="150">
        <v>4034</v>
      </c>
      <c r="U125" s="150">
        <v>3629</v>
      </c>
      <c r="V125" s="150">
        <v>3662</v>
      </c>
      <c r="W125" s="150">
        <v>3670</v>
      </c>
      <c r="X125" s="150">
        <v>3521</v>
      </c>
      <c r="Y125" s="148">
        <v>-4.0599455040871937E-2</v>
      </c>
      <c r="Z125" s="148">
        <v>-0.12991139195820245</v>
      </c>
      <c r="AA125" s="147"/>
      <c r="AB125" s="144"/>
      <c r="AC125" s="144"/>
      <c r="AD125" s="147">
        <v>773.42857142857144</v>
      </c>
      <c r="AE125" s="147">
        <v>4046.7142857142858</v>
      </c>
      <c r="AF125" s="144"/>
    </row>
    <row r="126" spans="1:32" outlineLevel="1" x14ac:dyDescent="0.25">
      <c r="A126" s="168" t="s">
        <v>272</v>
      </c>
      <c r="B126" s="170">
        <v>6201</v>
      </c>
      <c r="C126" s="170">
        <v>3462</v>
      </c>
      <c r="D126" s="170">
        <v>3263</v>
      </c>
      <c r="E126" s="170">
        <v>4048</v>
      </c>
      <c r="F126" s="170">
        <v>3255</v>
      </c>
      <c r="G126" s="170">
        <v>4082</v>
      </c>
      <c r="H126" s="170">
        <v>4809</v>
      </c>
      <c r="I126" s="170">
        <v>4518</v>
      </c>
      <c r="J126" s="171">
        <v>-6.0511540860885837E-2</v>
      </c>
      <c r="K126" s="171">
        <v>8.6057692307692307E-2</v>
      </c>
      <c r="L126" s="147"/>
      <c r="M126" s="206">
        <v>0.14949869296184773</v>
      </c>
      <c r="N126" s="144"/>
      <c r="P126" s="168" t="s">
        <v>272</v>
      </c>
      <c r="Q126" s="170">
        <v>36464</v>
      </c>
      <c r="R126" s="170">
        <v>28208</v>
      </c>
      <c r="S126" s="170">
        <v>29286</v>
      </c>
      <c r="T126" s="170">
        <v>27959</v>
      </c>
      <c r="U126" s="170">
        <v>26902</v>
      </c>
      <c r="V126" s="170">
        <v>27118</v>
      </c>
      <c r="W126" s="170">
        <v>30582</v>
      </c>
      <c r="X126" s="170">
        <v>30221</v>
      </c>
      <c r="Y126" s="171">
        <v>-1.1804329344058596E-2</v>
      </c>
      <c r="Z126" s="171">
        <v>2.4346428173678918E-2</v>
      </c>
      <c r="AA126" s="147"/>
      <c r="AB126" s="144"/>
      <c r="AC126" s="144"/>
      <c r="AD126" s="180">
        <v>4160</v>
      </c>
      <c r="AE126" s="180">
        <v>29502.714285714286</v>
      </c>
      <c r="AF126" s="144"/>
    </row>
    <row r="127" spans="1:32" outlineLevel="1" x14ac:dyDescent="0.25">
      <c r="A127" s="163" t="s">
        <v>273</v>
      </c>
      <c r="B127" s="163"/>
      <c r="C127" s="163"/>
      <c r="D127" s="163"/>
      <c r="E127" s="144"/>
      <c r="F127" s="144"/>
      <c r="G127" s="144"/>
      <c r="H127" s="144"/>
      <c r="I127" s="162"/>
      <c r="J127" s="162"/>
      <c r="K127" s="162"/>
      <c r="L127" s="162"/>
      <c r="M127" s="144"/>
      <c r="N127" s="144"/>
      <c r="O127" s="144"/>
      <c r="P127" s="163" t="s">
        <v>273</v>
      </c>
      <c r="Q127" s="163"/>
      <c r="R127" s="163"/>
      <c r="S127" s="163"/>
      <c r="T127" s="144"/>
      <c r="U127" s="144"/>
      <c r="V127" s="144"/>
      <c r="W127" s="144"/>
      <c r="X127" s="162"/>
      <c r="Y127" s="162"/>
      <c r="Z127" s="162"/>
      <c r="AA127" s="162"/>
      <c r="AB127" s="144"/>
      <c r="AC127" s="144"/>
      <c r="AD127" s="144"/>
      <c r="AE127" s="144"/>
      <c r="AF127" s="144"/>
    </row>
    <row r="128" spans="1:32" x14ac:dyDescent="0.25">
      <c r="A128" s="204"/>
      <c r="B128" s="204"/>
      <c r="C128" s="204"/>
      <c r="D128" s="20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row>
    <row r="129" spans="1:32" x14ac:dyDescent="0.25">
      <c r="A129" s="204"/>
      <c r="B129" s="204"/>
      <c r="C129" s="204"/>
      <c r="D129" s="20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row>
    <row r="130" spans="1:32" x14ac:dyDescent="0.25">
      <c r="A130" s="165" t="s">
        <v>250</v>
      </c>
      <c r="B130" s="165"/>
      <c r="C130" s="165"/>
      <c r="D130" s="165"/>
      <c r="E130" s="182"/>
      <c r="F130" s="144"/>
      <c r="G130" s="144"/>
      <c r="H130" s="144"/>
      <c r="I130" s="144"/>
      <c r="J130" s="144"/>
      <c r="K130" s="144"/>
      <c r="L130" s="144"/>
      <c r="M130" s="144"/>
      <c r="N130" s="144"/>
      <c r="O130" s="204"/>
      <c r="P130" s="165" t="s">
        <v>250</v>
      </c>
      <c r="Q130" s="165"/>
      <c r="R130" s="165"/>
      <c r="S130" s="165"/>
      <c r="T130" s="182"/>
      <c r="U130" s="144"/>
      <c r="V130" s="144"/>
      <c r="W130" s="144"/>
      <c r="X130" s="144"/>
      <c r="Y130" s="144"/>
      <c r="Z130" s="144"/>
      <c r="AA130" s="144"/>
      <c r="AB130" s="144"/>
      <c r="AC130" s="144"/>
      <c r="AD130" s="144"/>
      <c r="AE130" s="144"/>
      <c r="AF130" s="144"/>
    </row>
    <row r="131" spans="1:32" outlineLevel="1" x14ac:dyDescent="0.25">
      <c r="A131" s="166" t="s">
        <v>286</v>
      </c>
      <c r="B131" s="166"/>
      <c r="C131" s="166"/>
      <c r="D131" s="166"/>
      <c r="E131" s="167"/>
      <c r="F131" s="167"/>
      <c r="G131" s="167"/>
      <c r="H131" s="167"/>
      <c r="I131" s="167"/>
      <c r="J131" s="167"/>
      <c r="K131" s="167"/>
      <c r="L131" s="167"/>
      <c r="M131" s="144"/>
      <c r="N131" s="144"/>
      <c r="P131" s="166" t="s">
        <v>231</v>
      </c>
      <c r="Q131" s="166"/>
      <c r="R131" s="166"/>
      <c r="S131" s="166"/>
      <c r="T131" s="167"/>
      <c r="U131" s="167"/>
      <c r="V131" s="167"/>
      <c r="W131" s="167"/>
      <c r="X131" s="167"/>
      <c r="Y131" s="167"/>
      <c r="Z131" s="167"/>
      <c r="AA131" s="167"/>
      <c r="AB131" s="144"/>
      <c r="AC131" s="144"/>
      <c r="AD131" s="144"/>
      <c r="AE131" s="144"/>
      <c r="AF131" s="144"/>
    </row>
    <row r="132" spans="1:32" ht="31.5" outlineLevel="1" x14ac:dyDescent="0.25">
      <c r="A132" s="168" t="s">
        <v>257</v>
      </c>
      <c r="B132" s="141">
        <v>2019</v>
      </c>
      <c r="C132" s="141">
        <v>2020</v>
      </c>
      <c r="D132" s="141">
        <v>2021</v>
      </c>
      <c r="E132" s="141">
        <v>2022</v>
      </c>
      <c r="F132" s="141">
        <v>2023</v>
      </c>
      <c r="G132" s="141">
        <v>2024</v>
      </c>
      <c r="H132" s="141">
        <v>2025</v>
      </c>
      <c r="I132" s="141">
        <v>2026</v>
      </c>
      <c r="J132" s="142" t="s">
        <v>232</v>
      </c>
      <c r="K132" s="142" t="s">
        <v>258</v>
      </c>
      <c r="L132" s="143" t="s">
        <v>234</v>
      </c>
      <c r="M132" s="145" t="s">
        <v>287</v>
      </c>
      <c r="N132" s="144"/>
      <c r="P132" s="168" t="s">
        <v>257</v>
      </c>
      <c r="Q132" s="141">
        <v>2019</v>
      </c>
      <c r="R132" s="141">
        <v>2020</v>
      </c>
      <c r="S132" s="141">
        <v>2021</v>
      </c>
      <c r="T132" s="141">
        <v>2022</v>
      </c>
      <c r="U132" s="141">
        <v>2023</v>
      </c>
      <c r="V132" s="141">
        <v>2024</v>
      </c>
      <c r="W132" s="141">
        <v>2025</v>
      </c>
      <c r="X132" s="141">
        <v>2026</v>
      </c>
      <c r="Y132" s="142" t="s">
        <v>232</v>
      </c>
      <c r="Z132" s="142" t="s">
        <v>258</v>
      </c>
      <c r="AA132" s="143" t="s">
        <v>234</v>
      </c>
      <c r="AB132" s="144"/>
      <c r="AC132" s="144"/>
      <c r="AD132" s="145" t="s">
        <v>288</v>
      </c>
      <c r="AE132" s="145" t="s">
        <v>235</v>
      </c>
      <c r="AF132" s="144"/>
    </row>
    <row r="133" spans="1:32" outlineLevel="1" x14ac:dyDescent="0.25">
      <c r="A133" s="169" t="s">
        <v>259</v>
      </c>
      <c r="B133" s="150">
        <v>188</v>
      </c>
      <c r="C133" s="150">
        <v>139</v>
      </c>
      <c r="D133" s="150">
        <v>89</v>
      </c>
      <c r="E133" s="150">
        <v>93</v>
      </c>
      <c r="F133" s="150">
        <v>76</v>
      </c>
      <c r="G133" s="150">
        <v>99</v>
      </c>
      <c r="H133" s="150">
        <v>124</v>
      </c>
      <c r="I133" s="150">
        <v>121</v>
      </c>
      <c r="J133" s="148">
        <v>-2.4193548387096774E-2</v>
      </c>
      <c r="K133" s="148">
        <v>4.8267326732673248E-2</v>
      </c>
      <c r="L133" s="147"/>
      <c r="M133" s="155">
        <v>0.11318989710009354</v>
      </c>
      <c r="N133" s="144"/>
      <c r="P133" s="169" t="s">
        <v>259</v>
      </c>
      <c r="Q133" s="150">
        <v>915</v>
      </c>
      <c r="R133" s="150">
        <v>732</v>
      </c>
      <c r="S133" s="150">
        <v>758</v>
      </c>
      <c r="T133" s="150">
        <v>741</v>
      </c>
      <c r="U133" s="150">
        <v>668</v>
      </c>
      <c r="V133" s="150">
        <v>678</v>
      </c>
      <c r="W133" s="150">
        <v>760</v>
      </c>
      <c r="X133" s="150">
        <v>1069</v>
      </c>
      <c r="Y133" s="148">
        <v>0.40657894736842104</v>
      </c>
      <c r="Z133" s="148">
        <v>0.42479055597867471</v>
      </c>
      <c r="AA133" s="147"/>
      <c r="AB133" s="144"/>
      <c r="AC133" s="144"/>
      <c r="AD133" s="147">
        <v>115.42857142857143</v>
      </c>
      <c r="AE133" s="147">
        <v>750.28571428571433</v>
      </c>
      <c r="AF133" s="144"/>
    </row>
    <row r="134" spans="1:32" outlineLevel="1" x14ac:dyDescent="0.25">
      <c r="A134" s="169" t="s">
        <v>260</v>
      </c>
      <c r="B134" s="150">
        <v>4</v>
      </c>
      <c r="C134" s="150">
        <v>5</v>
      </c>
      <c r="D134" s="150">
        <v>2</v>
      </c>
      <c r="E134" s="150">
        <v>2</v>
      </c>
      <c r="F134" s="150">
        <v>1</v>
      </c>
      <c r="G134" s="150">
        <v>9</v>
      </c>
      <c r="H134" s="150">
        <v>25</v>
      </c>
      <c r="I134" s="150">
        <v>11</v>
      </c>
      <c r="J134" s="148">
        <v>-0.56000000000000005</v>
      </c>
      <c r="K134" s="148">
        <v>0.60416666666666674</v>
      </c>
      <c r="L134" s="147"/>
      <c r="M134" s="155">
        <v>0.30555555555555558</v>
      </c>
      <c r="N134" s="144"/>
      <c r="P134" s="169" t="s">
        <v>260</v>
      </c>
      <c r="Q134" s="150">
        <v>111</v>
      </c>
      <c r="R134" s="150">
        <v>96</v>
      </c>
      <c r="S134" s="150">
        <v>61</v>
      </c>
      <c r="T134" s="150">
        <v>57</v>
      </c>
      <c r="U134" s="150">
        <v>51</v>
      </c>
      <c r="V134" s="150">
        <v>60</v>
      </c>
      <c r="W134" s="150">
        <v>71</v>
      </c>
      <c r="X134" s="150">
        <v>36</v>
      </c>
      <c r="Y134" s="148">
        <v>-0.49295774647887325</v>
      </c>
      <c r="Z134" s="148">
        <v>-0.50295857988165682</v>
      </c>
      <c r="AA134" s="147"/>
      <c r="AB134" s="144"/>
      <c r="AC134" s="144"/>
      <c r="AD134" s="147">
        <v>6.8571428571428568</v>
      </c>
      <c r="AE134" s="147">
        <v>72.428571428571431</v>
      </c>
      <c r="AF134" s="144"/>
    </row>
    <row r="135" spans="1:32" outlineLevel="1" x14ac:dyDescent="0.25">
      <c r="A135" s="169" t="s">
        <v>261</v>
      </c>
      <c r="B135" s="150">
        <v>0</v>
      </c>
      <c r="C135" s="150">
        <v>1</v>
      </c>
      <c r="D135" s="150">
        <v>0</v>
      </c>
      <c r="E135" s="150">
        <v>1</v>
      </c>
      <c r="F135" s="150">
        <v>2</v>
      </c>
      <c r="G135" s="150">
        <v>1</v>
      </c>
      <c r="H135" s="150">
        <v>0</v>
      </c>
      <c r="I135" s="150">
        <v>4</v>
      </c>
      <c r="J135" s="148" t="e">
        <v>#DIV/0!</v>
      </c>
      <c r="K135" s="148">
        <v>4.5999999999999996</v>
      </c>
      <c r="L135" s="147"/>
      <c r="M135" s="155">
        <v>2.7027027027027029E-2</v>
      </c>
      <c r="N135" s="144"/>
      <c r="P135" s="169" t="s">
        <v>261</v>
      </c>
      <c r="Q135" s="150">
        <v>180</v>
      </c>
      <c r="R135" s="150">
        <v>125</v>
      </c>
      <c r="S135" s="150">
        <v>102</v>
      </c>
      <c r="T135" s="150">
        <v>104</v>
      </c>
      <c r="U135" s="150">
        <v>116</v>
      </c>
      <c r="V135" s="150">
        <v>75</v>
      </c>
      <c r="W135" s="150">
        <v>132</v>
      </c>
      <c r="X135" s="150">
        <v>148</v>
      </c>
      <c r="Y135" s="148">
        <v>0.12121212121212122</v>
      </c>
      <c r="Z135" s="148">
        <v>0.24220623501199046</v>
      </c>
      <c r="AA135" s="147"/>
      <c r="AB135" s="144"/>
      <c r="AC135" s="144"/>
      <c r="AD135" s="147">
        <v>0.7142857142857143</v>
      </c>
      <c r="AE135" s="147">
        <v>119.14285714285714</v>
      </c>
      <c r="AF135" s="144"/>
    </row>
    <row r="136" spans="1:32" outlineLevel="1" x14ac:dyDescent="0.25">
      <c r="A136" s="169" t="s">
        <v>262</v>
      </c>
      <c r="B136" s="150">
        <v>130</v>
      </c>
      <c r="C136" s="150">
        <v>115</v>
      </c>
      <c r="D136" s="150">
        <v>77</v>
      </c>
      <c r="E136" s="150">
        <v>77</v>
      </c>
      <c r="F136" s="150">
        <v>68</v>
      </c>
      <c r="G136" s="150">
        <v>35</v>
      </c>
      <c r="H136" s="150">
        <v>71</v>
      </c>
      <c r="I136" s="150">
        <v>74</v>
      </c>
      <c r="J136" s="148">
        <v>4.2253521126760563E-2</v>
      </c>
      <c r="K136" s="148">
        <v>-9.5986038394415399E-2</v>
      </c>
      <c r="L136" s="147"/>
      <c r="M136" s="155">
        <v>0.12692967409948541</v>
      </c>
      <c r="N136" s="144"/>
      <c r="P136" s="169" t="s">
        <v>262</v>
      </c>
      <c r="Q136" s="150">
        <v>728</v>
      </c>
      <c r="R136" s="150">
        <v>609</v>
      </c>
      <c r="S136" s="150">
        <v>609</v>
      </c>
      <c r="T136" s="150">
        <v>565</v>
      </c>
      <c r="U136" s="150">
        <v>410</v>
      </c>
      <c r="V136" s="150">
        <v>391</v>
      </c>
      <c r="W136" s="150">
        <v>493</v>
      </c>
      <c r="X136" s="150">
        <v>583</v>
      </c>
      <c r="Y136" s="148">
        <v>0.18255578093306288</v>
      </c>
      <c r="Z136" s="148">
        <v>7.2536136662286491E-2</v>
      </c>
      <c r="AA136" s="147"/>
      <c r="AB136" s="144"/>
      <c r="AC136" s="144"/>
      <c r="AD136" s="147">
        <v>81.857142857142861</v>
      </c>
      <c r="AE136" s="147">
        <v>543.57142857142856</v>
      </c>
      <c r="AF136" s="144"/>
    </row>
    <row r="137" spans="1:32" outlineLevel="1" x14ac:dyDescent="0.25">
      <c r="A137" s="169" t="s">
        <v>53</v>
      </c>
      <c r="B137" s="150">
        <v>210</v>
      </c>
      <c r="C137" s="150">
        <v>108</v>
      </c>
      <c r="D137" s="150">
        <v>59</v>
      </c>
      <c r="E137" s="150">
        <v>88</v>
      </c>
      <c r="F137" s="150">
        <v>64</v>
      </c>
      <c r="G137" s="150">
        <v>62</v>
      </c>
      <c r="H137" s="150">
        <v>89</v>
      </c>
      <c r="I137" s="150">
        <v>125</v>
      </c>
      <c r="J137" s="148">
        <v>0.4044943820224719</v>
      </c>
      <c r="K137" s="148">
        <v>0.28676470588235298</v>
      </c>
      <c r="L137" s="147"/>
      <c r="M137" s="155">
        <v>0.11627906976744186</v>
      </c>
      <c r="N137" s="144"/>
      <c r="P137" s="169" t="s">
        <v>53</v>
      </c>
      <c r="Q137" s="150">
        <v>980</v>
      </c>
      <c r="R137" s="150">
        <v>515</v>
      </c>
      <c r="S137" s="150">
        <v>326</v>
      </c>
      <c r="T137" s="150">
        <v>444</v>
      </c>
      <c r="U137" s="150">
        <v>590</v>
      </c>
      <c r="V137" s="150">
        <v>741</v>
      </c>
      <c r="W137" s="150">
        <v>807</v>
      </c>
      <c r="X137" s="150">
        <v>1075</v>
      </c>
      <c r="Y137" s="148">
        <v>0.33209417596034696</v>
      </c>
      <c r="Z137" s="148">
        <v>0.70906200317965029</v>
      </c>
      <c r="AA137" s="147"/>
      <c r="AB137" s="144"/>
      <c r="AC137" s="144"/>
      <c r="AD137" s="147">
        <v>97.142857142857139</v>
      </c>
      <c r="AE137" s="147">
        <v>629</v>
      </c>
      <c r="AF137" s="144"/>
    </row>
    <row r="138" spans="1:32" outlineLevel="1" x14ac:dyDescent="0.25">
      <c r="A138" s="169" t="s">
        <v>11</v>
      </c>
      <c r="B138" s="150">
        <v>26</v>
      </c>
      <c r="C138" s="150">
        <v>20</v>
      </c>
      <c r="D138" s="150">
        <v>12</v>
      </c>
      <c r="E138" s="150">
        <v>6</v>
      </c>
      <c r="F138" s="150">
        <v>4</v>
      </c>
      <c r="G138" s="150">
        <v>3</v>
      </c>
      <c r="H138" s="150">
        <v>31</v>
      </c>
      <c r="I138" s="150">
        <v>14</v>
      </c>
      <c r="J138" s="148">
        <v>-0.54838709677419351</v>
      </c>
      <c r="K138" s="148">
        <v>-3.9215686274509789E-2</v>
      </c>
      <c r="L138" s="147"/>
      <c r="M138" s="155">
        <v>7.179487179487179E-2</v>
      </c>
      <c r="N138" s="144"/>
      <c r="P138" s="169" t="s">
        <v>11</v>
      </c>
      <c r="Q138" s="150">
        <v>141</v>
      </c>
      <c r="R138" s="150">
        <v>95</v>
      </c>
      <c r="S138" s="150">
        <v>119</v>
      </c>
      <c r="T138" s="150">
        <v>101</v>
      </c>
      <c r="U138" s="150">
        <v>117</v>
      </c>
      <c r="V138" s="150">
        <v>118</v>
      </c>
      <c r="W138" s="150">
        <v>145</v>
      </c>
      <c r="X138" s="150">
        <v>195</v>
      </c>
      <c r="Y138" s="148">
        <v>0.34482758620689657</v>
      </c>
      <c r="Z138" s="148">
        <v>0.63277511961722488</v>
      </c>
      <c r="AA138" s="147"/>
      <c r="AB138" s="144"/>
      <c r="AC138" s="144"/>
      <c r="AD138" s="147">
        <v>14.571428571428571</v>
      </c>
      <c r="AE138" s="147">
        <v>119.42857142857143</v>
      </c>
      <c r="AF138" s="144"/>
    </row>
    <row r="139" spans="1:32" outlineLevel="1" x14ac:dyDescent="0.25">
      <c r="A139" s="169" t="s">
        <v>263</v>
      </c>
      <c r="B139" s="150">
        <v>30</v>
      </c>
      <c r="C139" s="150">
        <v>23</v>
      </c>
      <c r="D139" s="150">
        <v>10</v>
      </c>
      <c r="E139" s="150">
        <v>17</v>
      </c>
      <c r="F139" s="150">
        <v>7</v>
      </c>
      <c r="G139" s="150">
        <v>8</v>
      </c>
      <c r="H139" s="150">
        <v>25</v>
      </c>
      <c r="I139" s="150">
        <v>15</v>
      </c>
      <c r="J139" s="148">
        <v>-0.4</v>
      </c>
      <c r="K139" s="148">
        <v>-0.12499999999999997</v>
      </c>
      <c r="L139" s="147"/>
      <c r="M139" s="155">
        <v>3.4324942791762014E-2</v>
      </c>
      <c r="N139" s="144"/>
      <c r="P139" s="169" t="s">
        <v>263</v>
      </c>
      <c r="Q139" s="150">
        <v>449</v>
      </c>
      <c r="R139" s="150">
        <v>349</v>
      </c>
      <c r="S139" s="150">
        <v>479</v>
      </c>
      <c r="T139" s="150">
        <v>370</v>
      </c>
      <c r="U139" s="150">
        <v>324</v>
      </c>
      <c r="V139" s="150">
        <v>367</v>
      </c>
      <c r="W139" s="150">
        <v>395</v>
      </c>
      <c r="X139" s="150">
        <v>437</v>
      </c>
      <c r="Y139" s="148">
        <v>0.10632911392405063</v>
      </c>
      <c r="Z139" s="148">
        <v>0.11928283937065491</v>
      </c>
      <c r="AA139" s="147"/>
      <c r="AB139" s="144"/>
      <c r="AC139" s="144"/>
      <c r="AD139" s="147">
        <v>17.142857142857142</v>
      </c>
      <c r="AE139" s="147">
        <v>390.42857142857144</v>
      </c>
      <c r="AF139" s="144"/>
    </row>
    <row r="140" spans="1:32" outlineLevel="1" x14ac:dyDescent="0.25">
      <c r="A140" s="169" t="s">
        <v>264</v>
      </c>
      <c r="B140" s="150">
        <v>208</v>
      </c>
      <c r="C140" s="150">
        <v>145</v>
      </c>
      <c r="D140" s="150">
        <v>73</v>
      </c>
      <c r="E140" s="150">
        <v>146</v>
      </c>
      <c r="F140" s="150">
        <v>152</v>
      </c>
      <c r="G140" s="150">
        <v>137</v>
      </c>
      <c r="H140" s="150">
        <v>168</v>
      </c>
      <c r="I140" s="150">
        <v>118</v>
      </c>
      <c r="J140" s="148">
        <v>-0.29761904761904762</v>
      </c>
      <c r="K140" s="148">
        <v>-0.19727891156462585</v>
      </c>
      <c r="L140" s="147"/>
      <c r="M140" s="155">
        <v>0.14549938347718866</v>
      </c>
      <c r="N140" s="144"/>
      <c r="P140" s="169" t="s">
        <v>264</v>
      </c>
      <c r="Q140" s="150">
        <v>859</v>
      </c>
      <c r="R140" s="150">
        <v>744</v>
      </c>
      <c r="S140" s="150">
        <v>781</v>
      </c>
      <c r="T140" s="150">
        <v>774</v>
      </c>
      <c r="U140" s="150">
        <v>605</v>
      </c>
      <c r="V140" s="150">
        <v>656</v>
      </c>
      <c r="W140" s="150">
        <v>798</v>
      </c>
      <c r="X140" s="150">
        <v>811</v>
      </c>
      <c r="Y140" s="148">
        <v>1.6290726817042606E-2</v>
      </c>
      <c r="Z140" s="148">
        <v>8.8173279662641296E-2</v>
      </c>
      <c r="AA140" s="147"/>
      <c r="AB140" s="144"/>
      <c r="AC140" s="144"/>
      <c r="AD140" s="147">
        <v>147</v>
      </c>
      <c r="AE140" s="147">
        <v>745.28571428571433</v>
      </c>
      <c r="AF140" s="144"/>
    </row>
    <row r="141" spans="1:32" outlineLevel="1" x14ac:dyDescent="0.25">
      <c r="A141" s="169" t="s">
        <v>265</v>
      </c>
      <c r="B141" s="150">
        <v>267</v>
      </c>
      <c r="C141" s="150">
        <v>153</v>
      </c>
      <c r="D141" s="150">
        <v>88</v>
      </c>
      <c r="E141" s="150">
        <v>127</v>
      </c>
      <c r="F141" s="150">
        <v>90</v>
      </c>
      <c r="G141" s="150">
        <v>114</v>
      </c>
      <c r="H141" s="150">
        <v>244</v>
      </c>
      <c r="I141" s="150">
        <v>206</v>
      </c>
      <c r="J141" s="148">
        <v>-0.15573770491803279</v>
      </c>
      <c r="K141" s="148">
        <v>0.33148661126500456</v>
      </c>
      <c r="L141" s="147"/>
      <c r="M141" s="155">
        <v>0.12923462986198245</v>
      </c>
      <c r="N141" s="144"/>
      <c r="P141" s="169" t="s">
        <v>265</v>
      </c>
      <c r="Q141" s="150">
        <v>1230</v>
      </c>
      <c r="R141" s="150">
        <v>987</v>
      </c>
      <c r="S141" s="150">
        <v>816</v>
      </c>
      <c r="T141" s="150">
        <v>711</v>
      </c>
      <c r="U141" s="150">
        <v>846</v>
      </c>
      <c r="V141" s="150">
        <v>928</v>
      </c>
      <c r="W141" s="150">
        <v>1406</v>
      </c>
      <c r="X141" s="150">
        <v>1594</v>
      </c>
      <c r="Y141" s="148">
        <v>0.1337126600284495</v>
      </c>
      <c r="Z141" s="148">
        <v>0.61149624494511845</v>
      </c>
      <c r="AA141" s="147"/>
      <c r="AB141" s="144"/>
      <c r="AC141" s="144"/>
      <c r="AD141" s="147">
        <v>154.71428571428572</v>
      </c>
      <c r="AE141" s="147">
        <v>989.14285714285711</v>
      </c>
      <c r="AF141" s="144"/>
    </row>
    <row r="142" spans="1:32" outlineLevel="1" x14ac:dyDescent="0.25">
      <c r="A142" s="169" t="s">
        <v>266</v>
      </c>
      <c r="B142" s="150">
        <v>415</v>
      </c>
      <c r="C142" s="150">
        <v>274</v>
      </c>
      <c r="D142" s="150">
        <v>282</v>
      </c>
      <c r="E142" s="150">
        <v>355</v>
      </c>
      <c r="F142" s="150">
        <v>284</v>
      </c>
      <c r="G142" s="150">
        <v>269</v>
      </c>
      <c r="H142" s="150">
        <v>263</v>
      </c>
      <c r="I142" s="150">
        <v>400</v>
      </c>
      <c r="J142" s="148">
        <v>0.52091254752851712</v>
      </c>
      <c r="K142" s="148">
        <v>0.30718954248366015</v>
      </c>
      <c r="L142" s="147"/>
      <c r="M142" s="155">
        <v>0.303951367781155</v>
      </c>
      <c r="N142" s="144"/>
      <c r="P142" s="169" t="s">
        <v>266</v>
      </c>
      <c r="Q142" s="150">
        <v>1779</v>
      </c>
      <c r="R142" s="150">
        <v>1296</v>
      </c>
      <c r="S142" s="150">
        <v>1342</v>
      </c>
      <c r="T142" s="150">
        <v>1343</v>
      </c>
      <c r="U142" s="150">
        <v>1104</v>
      </c>
      <c r="V142" s="150">
        <v>1281</v>
      </c>
      <c r="W142" s="150">
        <v>1214</v>
      </c>
      <c r="X142" s="150">
        <v>1316</v>
      </c>
      <c r="Y142" s="148">
        <v>8.4019769357495888E-2</v>
      </c>
      <c r="Z142" s="148">
        <v>-1.5706806282722512E-2</v>
      </c>
      <c r="AA142" s="147"/>
      <c r="AB142" s="144"/>
      <c r="AC142" s="144"/>
      <c r="AD142" s="147">
        <v>306</v>
      </c>
      <c r="AE142" s="147">
        <v>1337</v>
      </c>
      <c r="AF142" s="144"/>
    </row>
    <row r="143" spans="1:32" outlineLevel="1" x14ac:dyDescent="0.25">
      <c r="A143" s="168" t="s">
        <v>272</v>
      </c>
      <c r="B143" s="170">
        <v>1533</v>
      </c>
      <c r="C143" s="170">
        <v>1011</v>
      </c>
      <c r="D143" s="170">
        <v>717</v>
      </c>
      <c r="E143" s="170">
        <v>960</v>
      </c>
      <c r="F143" s="170">
        <v>770</v>
      </c>
      <c r="G143" s="170">
        <v>771</v>
      </c>
      <c r="H143" s="170">
        <v>1069</v>
      </c>
      <c r="I143" s="170">
        <v>1131</v>
      </c>
      <c r="J143" s="171">
        <v>5.7998129092609915E-2</v>
      </c>
      <c r="K143" s="171">
        <v>0.1589811155028546</v>
      </c>
      <c r="L143" s="147"/>
      <c r="M143" s="206">
        <v>0.15242587601078167</v>
      </c>
      <c r="N143" s="144"/>
      <c r="P143" s="168" t="s">
        <v>272</v>
      </c>
      <c r="Q143" s="170">
        <v>7584</v>
      </c>
      <c r="R143" s="170">
        <v>5676</v>
      </c>
      <c r="S143" s="170">
        <v>5517</v>
      </c>
      <c r="T143" s="170">
        <v>5325</v>
      </c>
      <c r="U143" s="170">
        <v>4926</v>
      </c>
      <c r="V143" s="170">
        <v>5420</v>
      </c>
      <c r="W143" s="170">
        <v>6381</v>
      </c>
      <c r="X143" s="170">
        <v>7420</v>
      </c>
      <c r="Y143" s="171">
        <v>0.16282714308102178</v>
      </c>
      <c r="Z143" s="171">
        <v>0.27213500208185365</v>
      </c>
      <c r="AA143" s="147"/>
      <c r="AB143" s="144"/>
      <c r="AC143" s="144"/>
      <c r="AD143" s="180">
        <v>975.85714285714289</v>
      </c>
      <c r="AE143" s="180">
        <v>5832.7142857142853</v>
      </c>
      <c r="AF143" s="144"/>
    </row>
    <row r="144" spans="1:32" outlineLevel="1" x14ac:dyDescent="0.25">
      <c r="A144" s="163" t="s">
        <v>273</v>
      </c>
      <c r="B144" s="163"/>
      <c r="C144" s="163"/>
      <c r="D144" s="163"/>
      <c r="E144" s="144"/>
      <c r="F144" s="144"/>
      <c r="G144" s="144"/>
      <c r="H144" s="144"/>
      <c r="I144" s="162"/>
      <c r="J144" s="162"/>
      <c r="K144" s="162"/>
      <c r="L144" s="162"/>
      <c r="M144" s="144"/>
      <c r="N144" s="144"/>
      <c r="O144" s="144"/>
      <c r="P144" s="163" t="s">
        <v>273</v>
      </c>
      <c r="Q144" s="163"/>
      <c r="R144" s="163"/>
      <c r="S144" s="163"/>
      <c r="T144" s="144"/>
      <c r="U144" s="144"/>
      <c r="V144" s="144"/>
      <c r="W144" s="144"/>
      <c r="X144" s="162"/>
      <c r="Y144" s="162"/>
      <c r="Z144" s="162"/>
      <c r="AA144" s="162"/>
      <c r="AB144" s="144"/>
      <c r="AC144" s="144"/>
      <c r="AD144" s="144"/>
      <c r="AE144" s="144"/>
      <c r="AF144" s="144"/>
    </row>
    <row r="145" spans="1:32" x14ac:dyDescent="0.25">
      <c r="A145" s="204"/>
      <c r="B145" s="204"/>
      <c r="C145" s="204"/>
      <c r="D145" s="20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row>
    <row r="146" spans="1:32" x14ac:dyDescent="0.25">
      <c r="A146" s="204"/>
      <c r="B146" s="204"/>
      <c r="C146" s="204"/>
      <c r="D146" s="20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row>
    <row r="147" spans="1:32" x14ac:dyDescent="0.25">
      <c r="A147" s="165" t="s">
        <v>251</v>
      </c>
      <c r="B147" s="165"/>
      <c r="C147" s="165"/>
      <c r="D147" s="165"/>
      <c r="E147" s="182"/>
      <c r="F147" s="144"/>
      <c r="G147" s="144"/>
      <c r="H147" s="144"/>
      <c r="I147" s="144"/>
      <c r="J147" s="144"/>
      <c r="K147" s="144"/>
      <c r="L147" s="144"/>
      <c r="M147" s="144"/>
      <c r="N147" s="144"/>
      <c r="O147" s="204"/>
      <c r="P147" s="165" t="s">
        <v>251</v>
      </c>
      <c r="Q147" s="165"/>
      <c r="R147" s="165"/>
      <c r="S147" s="165"/>
      <c r="T147" s="182"/>
      <c r="U147" s="144"/>
      <c r="V147" s="144"/>
      <c r="W147" s="144"/>
      <c r="X147" s="144"/>
      <c r="Y147" s="144"/>
      <c r="Z147" s="144"/>
      <c r="AA147" s="144"/>
      <c r="AB147" s="144"/>
      <c r="AC147" s="144"/>
      <c r="AD147" s="144"/>
      <c r="AE147" s="144"/>
      <c r="AF147" s="144"/>
    </row>
    <row r="148" spans="1:32" outlineLevel="1" x14ac:dyDescent="0.25">
      <c r="A148" s="166" t="s">
        <v>286</v>
      </c>
      <c r="B148" s="166"/>
      <c r="C148" s="166"/>
      <c r="D148" s="166"/>
      <c r="E148" s="167"/>
      <c r="F148" s="167"/>
      <c r="G148" s="167"/>
      <c r="H148" s="167"/>
      <c r="I148" s="167"/>
      <c r="J148" s="167"/>
      <c r="K148" s="167"/>
      <c r="L148" s="167"/>
      <c r="M148" s="144"/>
      <c r="N148" s="144"/>
      <c r="P148" s="166" t="s">
        <v>231</v>
      </c>
      <c r="Q148" s="166"/>
      <c r="R148" s="166"/>
      <c r="S148" s="166"/>
      <c r="T148" s="167"/>
      <c r="U148" s="167"/>
      <c r="V148" s="167"/>
      <c r="W148" s="167"/>
      <c r="X148" s="167"/>
      <c r="Y148" s="167"/>
      <c r="Z148" s="167"/>
      <c r="AA148" s="167"/>
      <c r="AB148" s="144"/>
      <c r="AC148" s="144"/>
      <c r="AD148" s="144"/>
      <c r="AE148" s="144"/>
      <c r="AF148" s="144"/>
    </row>
    <row r="149" spans="1:32" ht="31.5" outlineLevel="1" x14ac:dyDescent="0.25">
      <c r="A149" s="168" t="s">
        <v>257</v>
      </c>
      <c r="B149" s="141">
        <v>2019</v>
      </c>
      <c r="C149" s="141">
        <v>2020</v>
      </c>
      <c r="D149" s="141">
        <v>2021</v>
      </c>
      <c r="E149" s="141">
        <v>2022</v>
      </c>
      <c r="F149" s="141">
        <v>2023</v>
      </c>
      <c r="G149" s="141">
        <v>2024</v>
      </c>
      <c r="H149" s="141">
        <v>2025</v>
      </c>
      <c r="I149" s="141">
        <v>2026</v>
      </c>
      <c r="J149" s="142" t="s">
        <v>232</v>
      </c>
      <c r="K149" s="142" t="s">
        <v>274</v>
      </c>
      <c r="L149" s="143" t="s">
        <v>234</v>
      </c>
      <c r="M149" s="145" t="s">
        <v>287</v>
      </c>
      <c r="N149" s="144"/>
      <c r="P149" s="168" t="s">
        <v>257</v>
      </c>
      <c r="Q149" s="141">
        <v>2019</v>
      </c>
      <c r="R149" s="141">
        <v>2020</v>
      </c>
      <c r="S149" s="141">
        <v>2021</v>
      </c>
      <c r="T149" s="141">
        <v>2022</v>
      </c>
      <c r="U149" s="141">
        <v>2023</v>
      </c>
      <c r="V149" s="141">
        <v>2024</v>
      </c>
      <c r="W149" s="141">
        <v>2025</v>
      </c>
      <c r="X149" s="141">
        <v>2026</v>
      </c>
      <c r="Y149" s="142" t="s">
        <v>232</v>
      </c>
      <c r="Z149" s="142" t="s">
        <v>274</v>
      </c>
      <c r="AA149" s="143" t="s">
        <v>234</v>
      </c>
      <c r="AB149" s="144"/>
      <c r="AC149" s="144"/>
      <c r="AD149" s="183" t="s">
        <v>293</v>
      </c>
      <c r="AE149" s="183" t="s">
        <v>275</v>
      </c>
      <c r="AF149" s="144"/>
    </row>
    <row r="150" spans="1:32" outlineLevel="1" x14ac:dyDescent="0.25">
      <c r="A150" s="169" t="s">
        <v>259</v>
      </c>
      <c r="B150" s="150">
        <v>0</v>
      </c>
      <c r="C150" s="150">
        <v>3048</v>
      </c>
      <c r="D150" s="150">
        <v>2492</v>
      </c>
      <c r="E150" s="150">
        <v>1943</v>
      </c>
      <c r="F150" s="150">
        <v>2201</v>
      </c>
      <c r="G150" s="150">
        <v>2159</v>
      </c>
      <c r="H150" s="150">
        <v>2687</v>
      </c>
      <c r="I150" s="150">
        <v>2872</v>
      </c>
      <c r="J150" s="148">
        <v>6.8850018608113142E-2</v>
      </c>
      <c r="K150" s="148">
        <v>0.18596008258774957</v>
      </c>
      <c r="L150" s="147"/>
      <c r="M150" s="155">
        <v>0.29492708975148901</v>
      </c>
      <c r="N150" s="144"/>
      <c r="P150" s="169" t="s">
        <v>259</v>
      </c>
      <c r="Q150" s="150">
        <v>0</v>
      </c>
      <c r="R150" s="150">
        <v>11806</v>
      </c>
      <c r="S150" s="150">
        <v>9626</v>
      </c>
      <c r="T150" s="150">
        <v>8678</v>
      </c>
      <c r="U150" s="150">
        <v>8521</v>
      </c>
      <c r="V150" s="150">
        <v>8308</v>
      </c>
      <c r="W150" s="150">
        <v>8613</v>
      </c>
      <c r="X150" s="150">
        <v>9738</v>
      </c>
      <c r="Y150" s="148">
        <v>0.13061650992685475</v>
      </c>
      <c r="Z150" s="148">
        <v>5.1771313364055369E-2</v>
      </c>
      <c r="AA150" s="147"/>
      <c r="AB150" s="144"/>
      <c r="AC150" s="144"/>
      <c r="AD150" s="147">
        <v>2421.6666666666665</v>
      </c>
      <c r="AE150" s="147">
        <v>9258.6666666666661</v>
      </c>
      <c r="AF150" s="144"/>
    </row>
    <row r="151" spans="1:32" outlineLevel="1" x14ac:dyDescent="0.25">
      <c r="A151" s="169" t="s">
        <v>260</v>
      </c>
      <c r="B151" s="150">
        <v>0</v>
      </c>
      <c r="C151" s="150">
        <v>8</v>
      </c>
      <c r="D151" s="150">
        <v>10</v>
      </c>
      <c r="E151" s="150">
        <v>6</v>
      </c>
      <c r="F151" s="150">
        <v>12</v>
      </c>
      <c r="G151" s="150">
        <v>16</v>
      </c>
      <c r="H151" s="150">
        <v>19</v>
      </c>
      <c r="I151" s="150">
        <v>30</v>
      </c>
      <c r="J151" s="148">
        <v>0.57894736842105265</v>
      </c>
      <c r="K151" s="148">
        <v>1.5352112676056335</v>
      </c>
      <c r="L151" s="147"/>
      <c r="M151" s="155">
        <v>0.32967032967032966</v>
      </c>
      <c r="N151" s="144"/>
      <c r="P151" s="169" t="s">
        <v>260</v>
      </c>
      <c r="Q151" s="150">
        <v>0</v>
      </c>
      <c r="R151" s="150">
        <v>125</v>
      </c>
      <c r="S151" s="150">
        <v>100</v>
      </c>
      <c r="T151" s="150">
        <v>102</v>
      </c>
      <c r="U151" s="150">
        <v>55</v>
      </c>
      <c r="V151" s="150">
        <v>60</v>
      </c>
      <c r="W151" s="150">
        <v>73</v>
      </c>
      <c r="X151" s="150">
        <v>91</v>
      </c>
      <c r="Y151" s="148">
        <v>0.24657534246575341</v>
      </c>
      <c r="Z151" s="148">
        <v>6.0194174757281609E-2</v>
      </c>
      <c r="AA151" s="147"/>
      <c r="AB151" s="144"/>
      <c r="AC151" s="144"/>
      <c r="AD151" s="147">
        <v>11.833333333333334</v>
      </c>
      <c r="AE151" s="147">
        <v>85.833333333333329</v>
      </c>
      <c r="AF151" s="144"/>
    </row>
    <row r="152" spans="1:32" outlineLevel="1" x14ac:dyDescent="0.25">
      <c r="A152" s="169" t="s">
        <v>261</v>
      </c>
      <c r="B152" s="150">
        <v>0</v>
      </c>
      <c r="C152" s="150">
        <v>22</v>
      </c>
      <c r="D152" s="150">
        <v>8</v>
      </c>
      <c r="E152" s="150">
        <v>7</v>
      </c>
      <c r="F152" s="150">
        <v>7</v>
      </c>
      <c r="G152" s="150">
        <v>8</v>
      </c>
      <c r="H152" s="150">
        <v>6</v>
      </c>
      <c r="I152" s="150">
        <v>8</v>
      </c>
      <c r="J152" s="148">
        <v>0.33333333333333331</v>
      </c>
      <c r="K152" s="148">
        <v>-0.17241379310344823</v>
      </c>
      <c r="L152" s="147"/>
      <c r="M152" s="155">
        <v>1.9138755980861243E-2</v>
      </c>
      <c r="N152" s="144"/>
      <c r="P152" s="169" t="s">
        <v>261</v>
      </c>
      <c r="Q152" s="150">
        <v>0</v>
      </c>
      <c r="R152" s="150">
        <v>655</v>
      </c>
      <c r="S152" s="150">
        <v>558</v>
      </c>
      <c r="T152" s="150">
        <v>427</v>
      </c>
      <c r="U152" s="150">
        <v>379</v>
      </c>
      <c r="V152" s="150">
        <v>353</v>
      </c>
      <c r="W152" s="150">
        <v>342</v>
      </c>
      <c r="X152" s="150">
        <v>418</v>
      </c>
      <c r="Y152" s="148">
        <v>0.22222222222222221</v>
      </c>
      <c r="Z152" s="148">
        <v>-7.5902726602800258E-2</v>
      </c>
      <c r="AA152" s="147"/>
      <c r="AB152" s="144"/>
      <c r="AC152" s="144"/>
      <c r="AD152" s="147">
        <v>9.6666666666666661</v>
      </c>
      <c r="AE152" s="147">
        <v>452.33333333333331</v>
      </c>
      <c r="AF152" s="144"/>
    </row>
    <row r="153" spans="1:32" outlineLevel="1" x14ac:dyDescent="0.25">
      <c r="A153" s="169" t="s">
        <v>262</v>
      </c>
      <c r="B153" s="150">
        <v>0</v>
      </c>
      <c r="C153" s="150">
        <v>2839</v>
      </c>
      <c r="D153" s="150">
        <v>1697</v>
      </c>
      <c r="E153" s="150">
        <v>1258</v>
      </c>
      <c r="F153" s="150">
        <v>1354</v>
      </c>
      <c r="G153" s="150">
        <v>1353</v>
      </c>
      <c r="H153" s="150">
        <v>1549</v>
      </c>
      <c r="I153" s="150">
        <v>1527</v>
      </c>
      <c r="J153" s="148">
        <v>-1.4202711426726921E-2</v>
      </c>
      <c r="K153" s="148">
        <v>-8.835820895522388E-2</v>
      </c>
      <c r="L153" s="147"/>
      <c r="M153" s="155">
        <v>0.29581557535838821</v>
      </c>
      <c r="N153" s="144"/>
      <c r="P153" s="169" t="s">
        <v>262</v>
      </c>
      <c r="Q153" s="150">
        <v>0</v>
      </c>
      <c r="R153" s="150">
        <v>13250</v>
      </c>
      <c r="S153" s="150">
        <v>9227</v>
      </c>
      <c r="T153" s="150">
        <v>6827</v>
      </c>
      <c r="U153" s="150">
        <v>5191</v>
      </c>
      <c r="V153" s="150">
        <v>4671</v>
      </c>
      <c r="W153" s="150">
        <v>4825</v>
      </c>
      <c r="X153" s="150">
        <v>5162</v>
      </c>
      <c r="Y153" s="148">
        <v>6.9844559585492225E-2</v>
      </c>
      <c r="Z153" s="148">
        <v>-0.29594689822918319</v>
      </c>
      <c r="AA153" s="147"/>
      <c r="AB153" s="144"/>
      <c r="AC153" s="144"/>
      <c r="AD153" s="147">
        <v>1675</v>
      </c>
      <c r="AE153" s="147">
        <v>7331.833333333333</v>
      </c>
      <c r="AF153" s="144"/>
    </row>
    <row r="154" spans="1:32" outlineLevel="1" x14ac:dyDescent="0.25">
      <c r="A154" s="169" t="s">
        <v>53</v>
      </c>
      <c r="B154" s="150">
        <v>0</v>
      </c>
      <c r="C154" s="150">
        <v>445</v>
      </c>
      <c r="D154" s="150">
        <v>424</v>
      </c>
      <c r="E154" s="150">
        <v>411</v>
      </c>
      <c r="F154" s="150">
        <v>362</v>
      </c>
      <c r="G154" s="150">
        <v>390</v>
      </c>
      <c r="H154" s="150">
        <v>404</v>
      </c>
      <c r="I154" s="150">
        <v>431</v>
      </c>
      <c r="J154" s="148">
        <v>6.6831683168316836E-2</v>
      </c>
      <c r="K154" s="148">
        <v>6.1576354679802957E-2</v>
      </c>
      <c r="L154" s="147"/>
      <c r="M154" s="155">
        <v>0.23122317596566525</v>
      </c>
      <c r="N154" s="144"/>
      <c r="P154" s="169" t="s">
        <v>53</v>
      </c>
      <c r="Q154" s="150">
        <v>0</v>
      </c>
      <c r="R154" s="150">
        <v>4211</v>
      </c>
      <c r="S154" s="150">
        <v>4163</v>
      </c>
      <c r="T154" s="150">
        <v>3111</v>
      </c>
      <c r="U154" s="150">
        <v>2033</v>
      </c>
      <c r="V154" s="150">
        <v>2167</v>
      </c>
      <c r="W154" s="150">
        <v>2357</v>
      </c>
      <c r="X154" s="150">
        <v>1864</v>
      </c>
      <c r="Y154" s="148">
        <v>-0.20916419176919812</v>
      </c>
      <c r="Z154" s="148">
        <v>-0.38011306950448953</v>
      </c>
      <c r="AA154" s="147"/>
      <c r="AB154" s="144"/>
      <c r="AC154" s="144"/>
      <c r="AD154" s="147">
        <v>406</v>
      </c>
      <c r="AE154" s="147">
        <v>3007</v>
      </c>
      <c r="AF154" s="144"/>
    </row>
    <row r="155" spans="1:32" outlineLevel="1" x14ac:dyDescent="0.25">
      <c r="A155" s="169" t="s">
        <v>11</v>
      </c>
      <c r="B155" s="150">
        <v>0</v>
      </c>
      <c r="C155" s="150">
        <v>368</v>
      </c>
      <c r="D155" s="150">
        <v>260</v>
      </c>
      <c r="E155" s="150">
        <v>224</v>
      </c>
      <c r="F155" s="150">
        <v>239</v>
      </c>
      <c r="G155" s="150">
        <v>224</v>
      </c>
      <c r="H155" s="150">
        <v>282</v>
      </c>
      <c r="I155" s="150">
        <v>263</v>
      </c>
      <c r="J155" s="148">
        <v>-6.7375886524822695E-2</v>
      </c>
      <c r="K155" s="148">
        <v>-1.189730745147158E-2</v>
      </c>
      <c r="L155" s="147"/>
      <c r="M155" s="155">
        <v>0.19670905011219147</v>
      </c>
      <c r="N155" s="144"/>
      <c r="P155" s="169" t="s">
        <v>11</v>
      </c>
      <c r="Q155" s="150">
        <v>0</v>
      </c>
      <c r="R155" s="150">
        <v>1675</v>
      </c>
      <c r="S155" s="150">
        <v>1371</v>
      </c>
      <c r="T155" s="150">
        <v>1252</v>
      </c>
      <c r="U155" s="150">
        <v>1150</v>
      </c>
      <c r="V155" s="150">
        <v>1140</v>
      </c>
      <c r="W155" s="150">
        <v>1246</v>
      </c>
      <c r="X155" s="150">
        <v>1337</v>
      </c>
      <c r="Y155" s="148">
        <v>7.3033707865168537E-2</v>
      </c>
      <c r="Z155" s="148">
        <v>2.3997957620627973E-2</v>
      </c>
      <c r="AA155" s="147"/>
      <c r="AB155" s="144"/>
      <c r="AC155" s="144"/>
      <c r="AD155" s="147">
        <v>266.16666666666669</v>
      </c>
      <c r="AE155" s="147">
        <v>1305.6666666666667</v>
      </c>
      <c r="AF155" s="144"/>
    </row>
    <row r="156" spans="1:32" outlineLevel="1" x14ac:dyDescent="0.25">
      <c r="A156" s="169" t="s">
        <v>263</v>
      </c>
      <c r="B156" s="150">
        <v>0</v>
      </c>
      <c r="C156" s="150">
        <v>2424</v>
      </c>
      <c r="D156" s="150">
        <v>1898</v>
      </c>
      <c r="E156" s="150">
        <v>1894</v>
      </c>
      <c r="F156" s="150">
        <v>2347</v>
      </c>
      <c r="G156" s="150">
        <v>2650</v>
      </c>
      <c r="H156" s="150">
        <v>3016</v>
      </c>
      <c r="I156" s="150">
        <v>3652</v>
      </c>
      <c r="J156" s="148">
        <v>0.21087533156498675</v>
      </c>
      <c r="K156" s="148">
        <v>0.53995361585494417</v>
      </c>
      <c r="L156" s="147"/>
      <c r="M156" s="155">
        <v>0.2438894083077334</v>
      </c>
      <c r="N156" s="144"/>
      <c r="P156" s="169" t="s">
        <v>263</v>
      </c>
      <c r="Q156" s="150">
        <v>0</v>
      </c>
      <c r="R156" s="150">
        <v>18754</v>
      </c>
      <c r="S156" s="150">
        <v>15246</v>
      </c>
      <c r="T156" s="150">
        <v>13944</v>
      </c>
      <c r="U156" s="150">
        <v>13737</v>
      </c>
      <c r="V156" s="150">
        <v>12767</v>
      </c>
      <c r="W156" s="150">
        <v>12983</v>
      </c>
      <c r="X156" s="150">
        <v>14974</v>
      </c>
      <c r="Y156" s="148">
        <v>0.15335438650543018</v>
      </c>
      <c r="Z156" s="148">
        <v>2.7598906566320826E-2</v>
      </c>
      <c r="AA156" s="147"/>
      <c r="AB156" s="144"/>
      <c r="AC156" s="144"/>
      <c r="AD156" s="147">
        <v>2371.5</v>
      </c>
      <c r="AE156" s="147">
        <v>14571.833333333334</v>
      </c>
      <c r="AF156" s="144"/>
    </row>
    <row r="157" spans="1:32" outlineLevel="1" x14ac:dyDescent="0.25">
      <c r="A157" s="169" t="s">
        <v>264</v>
      </c>
      <c r="B157" s="150">
        <v>0</v>
      </c>
      <c r="C157" s="150">
        <v>2870</v>
      </c>
      <c r="D157" s="150">
        <v>1825</v>
      </c>
      <c r="E157" s="150">
        <v>1458</v>
      </c>
      <c r="F157" s="150">
        <v>1445</v>
      </c>
      <c r="G157" s="150">
        <v>1761</v>
      </c>
      <c r="H157" s="150">
        <v>1731</v>
      </c>
      <c r="I157" s="150">
        <v>2033</v>
      </c>
      <c r="J157" s="148">
        <v>0.17446562680531486</v>
      </c>
      <c r="K157" s="148">
        <v>9.990982867448156E-2</v>
      </c>
      <c r="L157" s="147"/>
      <c r="M157" s="155">
        <v>0.28918918918918918</v>
      </c>
      <c r="N157" s="144"/>
      <c r="P157" s="169" t="s">
        <v>264</v>
      </c>
      <c r="Q157" s="150">
        <v>0</v>
      </c>
      <c r="R157" s="150">
        <v>10740</v>
      </c>
      <c r="S157" s="150">
        <v>8328</v>
      </c>
      <c r="T157" s="150">
        <v>7400</v>
      </c>
      <c r="U157" s="150">
        <v>6638</v>
      </c>
      <c r="V157" s="150">
        <v>6901</v>
      </c>
      <c r="W157" s="150">
        <v>6408</v>
      </c>
      <c r="X157" s="150">
        <v>7030</v>
      </c>
      <c r="Y157" s="148">
        <v>9.7066167290886393E-2</v>
      </c>
      <c r="Z157" s="148">
        <v>-9.1242055370031203E-2</v>
      </c>
      <c r="AA157" s="147"/>
      <c r="AB157" s="144"/>
      <c r="AC157" s="144"/>
      <c r="AD157" s="147">
        <v>1848.3333333333333</v>
      </c>
      <c r="AE157" s="147">
        <v>7735.833333333333</v>
      </c>
      <c r="AF157" s="144"/>
    </row>
    <row r="158" spans="1:32" outlineLevel="1" x14ac:dyDescent="0.25">
      <c r="A158" s="169" t="s">
        <v>265</v>
      </c>
      <c r="B158" s="150">
        <v>0</v>
      </c>
      <c r="C158" s="150">
        <v>2632</v>
      </c>
      <c r="D158" s="150">
        <v>1969</v>
      </c>
      <c r="E158" s="150">
        <v>1647</v>
      </c>
      <c r="F158" s="150">
        <v>1704</v>
      </c>
      <c r="G158" s="150">
        <v>1809</v>
      </c>
      <c r="H158" s="150">
        <v>2341</v>
      </c>
      <c r="I158" s="150">
        <v>2347</v>
      </c>
      <c r="J158" s="148">
        <v>2.5630072618539087E-3</v>
      </c>
      <c r="K158" s="148">
        <v>0.16360932077342588</v>
      </c>
      <c r="L158" s="147"/>
      <c r="M158" s="155">
        <v>0.2769648336086854</v>
      </c>
      <c r="N158" s="144"/>
      <c r="P158" s="169" t="s">
        <v>265</v>
      </c>
      <c r="Q158" s="150">
        <v>0</v>
      </c>
      <c r="R158" s="150">
        <v>10263</v>
      </c>
      <c r="S158" s="150">
        <v>8342</v>
      </c>
      <c r="T158" s="150">
        <v>7606</v>
      </c>
      <c r="U158" s="150">
        <v>7137</v>
      </c>
      <c r="V158" s="150">
        <v>7368</v>
      </c>
      <c r="W158" s="150">
        <v>7866</v>
      </c>
      <c r="X158" s="150">
        <v>8474</v>
      </c>
      <c r="Y158" s="148">
        <v>7.7294685990338161E-2</v>
      </c>
      <c r="Z158" s="148">
        <v>4.6560454489317032E-2</v>
      </c>
      <c r="AA158" s="147"/>
      <c r="AB158" s="144"/>
      <c r="AC158" s="144"/>
      <c r="AD158" s="147">
        <v>2017</v>
      </c>
      <c r="AE158" s="147">
        <v>8097</v>
      </c>
      <c r="AF158" s="144"/>
    </row>
    <row r="159" spans="1:32" outlineLevel="1" x14ac:dyDescent="0.25">
      <c r="A159" s="169" t="s">
        <v>266</v>
      </c>
      <c r="B159" s="150">
        <v>0</v>
      </c>
      <c r="C159" s="150">
        <v>1682</v>
      </c>
      <c r="D159" s="150">
        <v>1124</v>
      </c>
      <c r="E159" s="150">
        <v>883</v>
      </c>
      <c r="F159" s="150">
        <v>905</v>
      </c>
      <c r="G159" s="150">
        <v>949</v>
      </c>
      <c r="H159" s="150">
        <v>1104</v>
      </c>
      <c r="I159" s="150">
        <v>1315</v>
      </c>
      <c r="J159" s="148">
        <v>0.19112318840579709</v>
      </c>
      <c r="K159" s="148">
        <v>0.18700165488190168</v>
      </c>
      <c r="L159" s="147"/>
      <c r="M159" s="155">
        <v>0.27719224283305227</v>
      </c>
      <c r="N159" s="144"/>
      <c r="P159" s="169" t="s">
        <v>266</v>
      </c>
      <c r="Q159" s="150">
        <v>0</v>
      </c>
      <c r="R159" s="150">
        <v>7221</v>
      </c>
      <c r="S159" s="150">
        <v>6045</v>
      </c>
      <c r="T159" s="150">
        <v>4850</v>
      </c>
      <c r="U159" s="150">
        <v>4541</v>
      </c>
      <c r="V159" s="150">
        <v>4166</v>
      </c>
      <c r="W159" s="150">
        <v>4230</v>
      </c>
      <c r="X159" s="150">
        <v>4744</v>
      </c>
      <c r="Y159" s="148">
        <v>0.12151300236406619</v>
      </c>
      <c r="Z159" s="148">
        <v>-8.3373587093034496E-2</v>
      </c>
      <c r="AA159" s="147"/>
      <c r="AB159" s="144"/>
      <c r="AC159" s="144"/>
      <c r="AD159" s="147">
        <v>1107.8333333333333</v>
      </c>
      <c r="AE159" s="147">
        <v>5175.5</v>
      </c>
      <c r="AF159" s="144"/>
    </row>
    <row r="160" spans="1:32" outlineLevel="1" x14ac:dyDescent="0.25">
      <c r="A160" s="168" t="s">
        <v>267</v>
      </c>
      <c r="B160" s="170">
        <v>0</v>
      </c>
      <c r="C160" s="170">
        <v>16338</v>
      </c>
      <c r="D160" s="170">
        <v>11707</v>
      </c>
      <c r="E160" s="170">
        <v>9731</v>
      </c>
      <c r="F160" s="170">
        <v>10576</v>
      </c>
      <c r="G160" s="170">
        <v>11319</v>
      </c>
      <c r="H160" s="170">
        <v>13139</v>
      </c>
      <c r="I160" s="170">
        <v>14478</v>
      </c>
      <c r="J160" s="171">
        <v>0.10191034325291118</v>
      </c>
      <c r="K160" s="171">
        <v>0.1930778739184178</v>
      </c>
      <c r="L160" s="147"/>
      <c r="M160" s="206">
        <v>0.26894783771734282</v>
      </c>
      <c r="N160" s="144"/>
      <c r="P160" s="168" t="s">
        <v>267</v>
      </c>
      <c r="Q160" s="170">
        <v>0</v>
      </c>
      <c r="R160" s="170">
        <v>78700</v>
      </c>
      <c r="S160" s="170">
        <v>63006</v>
      </c>
      <c r="T160" s="170">
        <v>54197</v>
      </c>
      <c r="U160" s="170">
        <v>49382</v>
      </c>
      <c r="V160" s="170">
        <v>47901</v>
      </c>
      <c r="W160" s="170">
        <v>48943</v>
      </c>
      <c r="X160" s="170">
        <v>53832</v>
      </c>
      <c r="Y160" s="171">
        <v>9.9891710765584452E-2</v>
      </c>
      <c r="Z160" s="171">
        <v>-5.5935042045544225E-2</v>
      </c>
      <c r="AA160" s="147"/>
      <c r="AB160" s="144"/>
      <c r="AC160" s="144"/>
      <c r="AD160" s="180">
        <v>12135</v>
      </c>
      <c r="AE160" s="180">
        <v>57021.5</v>
      </c>
      <c r="AF160" s="144"/>
    </row>
    <row r="161" spans="1:32" outlineLevel="1" x14ac:dyDescent="0.25">
      <c r="A161" s="163" t="s">
        <v>273</v>
      </c>
      <c r="B161" s="163"/>
      <c r="C161" s="163"/>
      <c r="D161" s="163"/>
      <c r="E161" s="144"/>
      <c r="F161" s="144"/>
      <c r="G161" s="144"/>
      <c r="H161" s="144"/>
      <c r="I161" s="162"/>
      <c r="J161" s="162"/>
      <c r="K161" s="162"/>
      <c r="L161" s="162"/>
      <c r="M161" s="144"/>
      <c r="N161" s="144"/>
      <c r="O161" s="144"/>
      <c r="P161" s="163" t="s">
        <v>273</v>
      </c>
      <c r="Q161" s="163"/>
      <c r="R161" s="163"/>
      <c r="S161" s="163"/>
      <c r="T161" s="144"/>
      <c r="U161" s="144"/>
      <c r="V161" s="144"/>
      <c r="W161" s="144"/>
      <c r="X161" s="162"/>
      <c r="Y161" s="162"/>
      <c r="Z161" s="162"/>
      <c r="AA161" s="162"/>
      <c r="AB161" s="144"/>
      <c r="AC161" s="144"/>
      <c r="AD161" s="144"/>
      <c r="AE161" s="144"/>
      <c r="AF161" s="144"/>
    </row>
    <row r="162" spans="1:32" x14ac:dyDescent="0.25">
      <c r="A162" s="204"/>
      <c r="B162" s="204"/>
      <c r="C162" s="204"/>
      <c r="D162" s="20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row>
    <row r="163" spans="1:32" x14ac:dyDescent="0.25">
      <c r="A163" s="209"/>
      <c r="B163" s="209"/>
      <c r="C163" s="209"/>
      <c r="D163" s="209"/>
      <c r="E163" s="167"/>
      <c r="F163" s="167"/>
      <c r="G163" s="167"/>
      <c r="H163" s="167"/>
      <c r="I163" s="167"/>
      <c r="J163" s="144"/>
      <c r="K163" s="144"/>
      <c r="L163" s="144"/>
      <c r="M163" s="144"/>
      <c r="N163" s="144"/>
      <c r="O163" s="144"/>
      <c r="P163" s="163"/>
      <c r="Q163" s="163"/>
      <c r="R163" s="163"/>
      <c r="S163" s="163"/>
      <c r="T163" s="144"/>
      <c r="U163" s="144"/>
      <c r="V163" s="144"/>
      <c r="W163" s="144"/>
      <c r="X163" s="162"/>
      <c r="Y163" s="162"/>
      <c r="Z163" s="162"/>
      <c r="AA163" s="162"/>
      <c r="AB163" s="144"/>
      <c r="AC163" s="144"/>
      <c r="AD163" s="144"/>
      <c r="AE163" s="144"/>
      <c r="AF163" s="144"/>
    </row>
    <row r="164" spans="1:32" x14ac:dyDescent="0.25">
      <c r="A164" s="204"/>
      <c r="B164" s="204"/>
      <c r="C164" s="204"/>
      <c r="D164" s="20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row>
    <row r="165" spans="1:32" x14ac:dyDescent="0.25">
      <c r="A165" s="210"/>
      <c r="B165" s="210"/>
      <c r="C165" s="210"/>
      <c r="D165" s="210"/>
      <c r="E165" s="184"/>
      <c r="F165" s="184"/>
      <c r="G165" s="184"/>
      <c r="H165" s="184"/>
      <c r="I165" s="184"/>
      <c r="J165" s="184"/>
      <c r="K165" s="184"/>
      <c r="L165" s="184"/>
      <c r="M165" s="184"/>
      <c r="N165" s="144"/>
      <c r="O165" s="184"/>
      <c r="P165" s="184"/>
      <c r="Q165" s="184"/>
      <c r="R165" s="184"/>
      <c r="S165" s="184"/>
      <c r="T165" s="184"/>
      <c r="U165" s="184"/>
      <c r="V165" s="184"/>
      <c r="W165" s="184"/>
      <c r="X165" s="184"/>
      <c r="Y165" s="184"/>
      <c r="Z165" s="185"/>
      <c r="AA165" s="184"/>
      <c r="AB165" s="144"/>
      <c r="AC165" s="144"/>
      <c r="AD165" s="144"/>
      <c r="AE165" s="144"/>
      <c r="AF165" s="144"/>
    </row>
    <row r="166" spans="1:32" x14ac:dyDescent="0.25">
      <c r="A166" s="186" t="s">
        <v>276</v>
      </c>
      <c r="B166" s="186"/>
      <c r="C166" s="186"/>
      <c r="D166" s="186"/>
      <c r="E166" s="144"/>
      <c r="F166" s="144"/>
      <c r="G166" s="144"/>
      <c r="H166" s="144"/>
      <c r="I166" s="144"/>
      <c r="J166" s="144"/>
      <c r="K166" s="144"/>
      <c r="L166" s="144"/>
      <c r="M166" s="144"/>
      <c r="N166" s="144"/>
      <c r="O166" s="204"/>
      <c r="P166" s="186" t="s">
        <v>276</v>
      </c>
      <c r="Q166" s="186"/>
      <c r="R166" s="186"/>
      <c r="S166" s="186"/>
      <c r="T166" s="144"/>
      <c r="U166" s="144"/>
      <c r="V166" s="144"/>
      <c r="W166" s="144"/>
      <c r="X166" s="144"/>
      <c r="Y166" s="144"/>
      <c r="Z166" s="144"/>
      <c r="AA166" s="144"/>
      <c r="AB166" s="144"/>
      <c r="AC166" s="144"/>
      <c r="AD166" s="144"/>
      <c r="AE166" s="144"/>
      <c r="AF166" s="144"/>
    </row>
    <row r="167" spans="1:32" x14ac:dyDescent="0.25">
      <c r="A167" s="187"/>
      <c r="B167" s="187"/>
      <c r="C167" s="187"/>
      <c r="D167" s="187"/>
      <c r="E167" s="167"/>
      <c r="F167" s="167"/>
      <c r="G167" s="167"/>
      <c r="H167" s="167"/>
      <c r="I167" s="167"/>
      <c r="J167" s="167"/>
      <c r="K167" s="167"/>
      <c r="L167" s="188"/>
      <c r="M167" s="211"/>
      <c r="N167" s="144"/>
      <c r="P167" s="187"/>
      <c r="Q167" s="187"/>
      <c r="R167" s="187"/>
      <c r="S167" s="187"/>
      <c r="T167" s="167"/>
      <c r="U167" s="144"/>
      <c r="V167" s="144"/>
      <c r="W167" s="144"/>
      <c r="X167" s="144"/>
      <c r="Y167" s="144"/>
      <c r="Z167" s="144"/>
      <c r="AA167" s="188"/>
      <c r="AB167" s="144"/>
      <c r="AC167" s="144"/>
      <c r="AD167" s="144"/>
      <c r="AE167" s="144"/>
      <c r="AF167" s="144"/>
    </row>
    <row r="168" spans="1:32" x14ac:dyDescent="0.25">
      <c r="A168" s="189" t="s">
        <v>277</v>
      </c>
      <c r="B168" s="189"/>
      <c r="C168" s="189"/>
      <c r="D168" s="189"/>
      <c r="E168" s="212" t="s">
        <v>294</v>
      </c>
      <c r="F168" s="167"/>
      <c r="G168" s="167"/>
      <c r="H168" s="167"/>
      <c r="I168" s="167"/>
      <c r="J168" s="167"/>
      <c r="K168" s="167"/>
      <c r="L168" s="188"/>
      <c r="M168" s="211"/>
      <c r="N168" s="144"/>
      <c r="O168" s="211"/>
      <c r="P168" s="189" t="s">
        <v>277</v>
      </c>
      <c r="Q168" s="189"/>
      <c r="R168" s="189"/>
      <c r="S168" s="189"/>
      <c r="T168" s="181"/>
      <c r="U168" s="144"/>
      <c r="V168" s="144"/>
      <c r="W168" s="144"/>
      <c r="X168" s="144"/>
      <c r="Y168" s="144"/>
      <c r="Z168" s="144"/>
      <c r="AA168" s="188"/>
      <c r="AB168" s="144"/>
      <c r="AC168" s="144"/>
      <c r="AD168" s="144"/>
      <c r="AE168" s="144"/>
      <c r="AF168" s="144"/>
    </row>
    <row r="169" spans="1:32" x14ac:dyDescent="0.25">
      <c r="A169" s="166" t="s">
        <v>286</v>
      </c>
      <c r="B169" s="166"/>
      <c r="C169" s="166"/>
      <c r="D169" s="166"/>
      <c r="E169" s="213"/>
      <c r="F169" s="167"/>
      <c r="G169" s="167"/>
      <c r="H169" s="167"/>
      <c r="I169" s="167"/>
      <c r="J169" s="167"/>
      <c r="K169" s="167"/>
      <c r="L169" s="167"/>
      <c r="M169" s="144"/>
      <c r="N169" s="144"/>
      <c r="P169" s="166" t="s">
        <v>231</v>
      </c>
      <c r="Q169" s="166"/>
      <c r="R169" s="166"/>
      <c r="S169" s="166"/>
      <c r="T169" s="162"/>
      <c r="U169" s="144"/>
      <c r="V169" s="144"/>
      <c r="W169" s="144"/>
      <c r="X169" s="144"/>
      <c r="Y169" s="144"/>
      <c r="Z169" s="144"/>
      <c r="AA169" s="167"/>
      <c r="AB169" s="144"/>
      <c r="AC169" s="144"/>
      <c r="AD169" s="144"/>
      <c r="AE169" s="144"/>
      <c r="AF169" s="144"/>
    </row>
    <row r="170" spans="1:32" ht="31.5" x14ac:dyDescent="0.25">
      <c r="A170" s="190"/>
      <c r="B170" s="141">
        <v>2019</v>
      </c>
      <c r="C170" s="141">
        <v>2020</v>
      </c>
      <c r="D170" s="141">
        <v>2021</v>
      </c>
      <c r="E170" s="141">
        <v>2022</v>
      </c>
      <c r="F170" s="141">
        <v>2023</v>
      </c>
      <c r="G170" s="141">
        <v>2024</v>
      </c>
      <c r="H170" s="141">
        <v>2025</v>
      </c>
      <c r="I170" s="141">
        <v>2026</v>
      </c>
      <c r="J170" s="142" t="s">
        <v>232</v>
      </c>
      <c r="K170" s="142" t="s">
        <v>233</v>
      </c>
      <c r="L170" s="143" t="s">
        <v>234</v>
      </c>
      <c r="M170" s="145" t="s">
        <v>287</v>
      </c>
      <c r="N170" s="144"/>
      <c r="P170" s="190"/>
      <c r="Q170" s="141">
        <v>2019</v>
      </c>
      <c r="R170" s="141">
        <v>2020</v>
      </c>
      <c r="S170" s="141">
        <v>2021</v>
      </c>
      <c r="T170" s="141">
        <v>2022</v>
      </c>
      <c r="U170" s="141">
        <v>2023</v>
      </c>
      <c r="V170" s="141">
        <v>2024</v>
      </c>
      <c r="W170" s="141">
        <v>2025</v>
      </c>
      <c r="X170" s="141">
        <v>2026</v>
      </c>
      <c r="Y170" s="142" t="s">
        <v>232</v>
      </c>
      <c r="Z170" s="142" t="s">
        <v>233</v>
      </c>
      <c r="AA170" s="143" t="s">
        <v>234</v>
      </c>
      <c r="AB170" s="144"/>
      <c r="AC170" s="144"/>
      <c r="AD170" s="145" t="s">
        <v>288</v>
      </c>
      <c r="AE170" s="145" t="s">
        <v>235</v>
      </c>
      <c r="AF170" s="144"/>
    </row>
    <row r="171" spans="1:32" x14ac:dyDescent="0.25">
      <c r="A171" s="146" t="s">
        <v>236</v>
      </c>
      <c r="B171" s="147">
        <v>680</v>
      </c>
      <c r="C171" s="147">
        <v>575</v>
      </c>
      <c r="D171" s="147">
        <v>502</v>
      </c>
      <c r="E171" s="147">
        <v>571</v>
      </c>
      <c r="F171" s="147">
        <v>414</v>
      </c>
      <c r="G171" s="147">
        <v>531</v>
      </c>
      <c r="H171" s="147">
        <v>614</v>
      </c>
      <c r="I171" s="147">
        <v>424</v>
      </c>
      <c r="J171" s="148">
        <v>-0.30944625407166126</v>
      </c>
      <c r="K171" s="148">
        <v>-0.23642912271674821</v>
      </c>
      <c r="L171" s="147"/>
      <c r="M171" s="155">
        <v>0.15634218289085547</v>
      </c>
      <c r="N171" s="144"/>
      <c r="P171" s="146" t="s">
        <v>236</v>
      </c>
      <c r="Q171" s="147">
        <v>3408</v>
      </c>
      <c r="R171" s="147">
        <v>3414</v>
      </c>
      <c r="S171" s="147">
        <v>3046</v>
      </c>
      <c r="T171" s="147">
        <v>2495</v>
      </c>
      <c r="U171" s="147">
        <v>2573</v>
      </c>
      <c r="V171" s="147">
        <v>2634</v>
      </c>
      <c r="W171" s="147">
        <v>2813</v>
      </c>
      <c r="X171" s="147">
        <v>2712</v>
      </c>
      <c r="Y171" s="148">
        <v>-3.5904728048346962E-2</v>
      </c>
      <c r="Z171" s="148">
        <v>-6.8635627728989776E-2</v>
      </c>
      <c r="AA171" s="147"/>
      <c r="AB171" s="144"/>
      <c r="AC171" s="144"/>
      <c r="AD171" s="147">
        <v>555.28571428571433</v>
      </c>
      <c r="AE171" s="147">
        <v>2911.8571428571427</v>
      </c>
      <c r="AF171" s="144"/>
    </row>
    <row r="172" spans="1:32" x14ac:dyDescent="0.25">
      <c r="A172" s="149" t="s">
        <v>237</v>
      </c>
      <c r="B172" s="150">
        <v>275</v>
      </c>
      <c r="C172" s="150">
        <v>214</v>
      </c>
      <c r="D172" s="150">
        <v>169</v>
      </c>
      <c r="E172" s="150">
        <v>243</v>
      </c>
      <c r="F172" s="150">
        <v>128</v>
      </c>
      <c r="G172" s="150">
        <v>214</v>
      </c>
      <c r="H172" s="150">
        <v>283</v>
      </c>
      <c r="I172" s="150">
        <v>173</v>
      </c>
      <c r="J172" s="148">
        <v>-0.38869257950530034</v>
      </c>
      <c r="K172" s="148">
        <v>-0.20642201834862386</v>
      </c>
      <c r="L172" s="147"/>
      <c r="M172" s="155">
        <v>0.18268215417106654</v>
      </c>
      <c r="N172" s="144"/>
      <c r="P172" s="149" t="s">
        <v>237</v>
      </c>
      <c r="Q172" s="150">
        <v>1636</v>
      </c>
      <c r="R172" s="150">
        <v>1526</v>
      </c>
      <c r="S172" s="150">
        <v>1414</v>
      </c>
      <c r="T172" s="150">
        <v>1147</v>
      </c>
      <c r="U172" s="150">
        <v>1032</v>
      </c>
      <c r="V172" s="150">
        <v>1285</v>
      </c>
      <c r="W172" s="150">
        <v>1169</v>
      </c>
      <c r="X172" s="150">
        <v>947</v>
      </c>
      <c r="Y172" s="148">
        <v>-0.18990590248075279</v>
      </c>
      <c r="Z172" s="148">
        <v>-0.28016071234661749</v>
      </c>
      <c r="AA172" s="147"/>
      <c r="AB172" s="144"/>
      <c r="AC172" s="144"/>
      <c r="AD172" s="150">
        <v>218</v>
      </c>
      <c r="AE172" s="150">
        <v>1315.5714285714287</v>
      </c>
      <c r="AF172" s="144"/>
    </row>
    <row r="173" spans="1:32" x14ac:dyDescent="0.25">
      <c r="A173" s="146" t="s">
        <v>90</v>
      </c>
      <c r="B173" s="151">
        <v>0.45379537953795379</v>
      </c>
      <c r="C173" s="151">
        <v>0.41074856046065261</v>
      </c>
      <c r="D173" s="151">
        <v>0.36980306345733044</v>
      </c>
      <c r="E173" s="151">
        <v>0.44505494505494503</v>
      </c>
      <c r="F173" s="151">
        <v>0.34688346883468835</v>
      </c>
      <c r="G173" s="151">
        <v>0.42799999999999999</v>
      </c>
      <c r="H173" s="151">
        <v>0.48625429553264604</v>
      </c>
      <c r="I173" s="151">
        <v>0.45646437994722955</v>
      </c>
      <c r="J173" s="172">
        <v>-2.9789915585416491</v>
      </c>
      <c r="K173" s="172">
        <v>3.0326429654015383</v>
      </c>
      <c r="L173" s="147"/>
      <c r="M173" s="203">
        <v>7.0720999091832386</v>
      </c>
      <c r="N173" s="144"/>
      <c r="P173" s="146" t="s">
        <v>90</v>
      </c>
      <c r="Q173" s="151">
        <v>0.52101910828025477</v>
      </c>
      <c r="R173" s="151">
        <v>0.47972335743476896</v>
      </c>
      <c r="S173" s="151">
        <v>0.49319846529473316</v>
      </c>
      <c r="T173" s="151">
        <v>0.48539991536182819</v>
      </c>
      <c r="U173" s="151">
        <v>0.44406196213425131</v>
      </c>
      <c r="V173" s="151">
        <v>0.518354175070593</v>
      </c>
      <c r="W173" s="151">
        <v>0.45257452574525747</v>
      </c>
      <c r="X173" s="151">
        <v>0.38574338085539717</v>
      </c>
      <c r="Y173" s="172">
        <v>-6.6831144889860301</v>
      </c>
      <c r="Z173" s="172">
        <v>-10.055328704342525</v>
      </c>
      <c r="AA173" s="147"/>
      <c r="AB173" s="144"/>
      <c r="AC173" s="144"/>
      <c r="AD173" s="151">
        <v>0.42613795029321416</v>
      </c>
      <c r="AE173" s="151">
        <v>0.48629666789882242</v>
      </c>
      <c r="AF173" s="144"/>
    </row>
    <row r="174" spans="1:32" x14ac:dyDescent="0.25">
      <c r="A174" s="149" t="s">
        <v>238</v>
      </c>
      <c r="B174" s="150">
        <v>189</v>
      </c>
      <c r="C174" s="150">
        <v>164</v>
      </c>
      <c r="D174" s="150">
        <v>106</v>
      </c>
      <c r="E174" s="150">
        <v>168</v>
      </c>
      <c r="F174" s="150">
        <v>75</v>
      </c>
      <c r="G174" s="150">
        <v>150</v>
      </c>
      <c r="H174" s="150">
        <v>187</v>
      </c>
      <c r="I174" s="150">
        <v>123</v>
      </c>
      <c r="J174" s="148">
        <v>-0.34224598930481281</v>
      </c>
      <c r="K174" s="148">
        <v>-0.17131857555341667</v>
      </c>
      <c r="L174" s="147"/>
      <c r="M174" s="155">
        <v>0.20163934426229507</v>
      </c>
      <c r="N174" s="144"/>
      <c r="P174" s="149" t="s">
        <v>238</v>
      </c>
      <c r="Q174" s="150">
        <v>1157</v>
      </c>
      <c r="R174" s="150">
        <v>1031</v>
      </c>
      <c r="S174" s="150">
        <v>955</v>
      </c>
      <c r="T174" s="150">
        <v>781</v>
      </c>
      <c r="U174" s="150">
        <v>691</v>
      </c>
      <c r="V174" s="150">
        <v>974</v>
      </c>
      <c r="W174" s="150">
        <v>794</v>
      </c>
      <c r="X174" s="150">
        <v>610</v>
      </c>
      <c r="Y174" s="148">
        <v>-0.23173803526448364</v>
      </c>
      <c r="Z174" s="148">
        <v>-0.33103556321478933</v>
      </c>
      <c r="AA174" s="147"/>
      <c r="AB174" s="144"/>
      <c r="AC174" s="144"/>
      <c r="AD174" s="150">
        <v>148.42857142857142</v>
      </c>
      <c r="AE174" s="150">
        <v>911.85714285714289</v>
      </c>
      <c r="AF174" s="144"/>
    </row>
    <row r="175" spans="1:32" x14ac:dyDescent="0.25">
      <c r="A175" s="149" t="s">
        <v>239</v>
      </c>
      <c r="B175" s="153">
        <v>0.27794117647058825</v>
      </c>
      <c r="C175" s="153">
        <v>0.28521739130434781</v>
      </c>
      <c r="D175" s="153">
        <v>0.21115537848605578</v>
      </c>
      <c r="E175" s="153">
        <v>0.29422066549912435</v>
      </c>
      <c r="F175" s="153">
        <v>0.18115942028985507</v>
      </c>
      <c r="G175" s="153">
        <v>0.2824858757062147</v>
      </c>
      <c r="H175" s="153">
        <v>0.30456026058631924</v>
      </c>
      <c r="I175" s="153">
        <v>0.29009433962264153</v>
      </c>
      <c r="J175" s="172">
        <v>-1.4465920963677714</v>
      </c>
      <c r="K175" s="172">
        <v>2.2793079010344162</v>
      </c>
      <c r="L175" s="147"/>
      <c r="M175" s="203">
        <v>6.5168085935325886</v>
      </c>
      <c r="N175" s="144"/>
      <c r="P175" s="149" t="s">
        <v>239</v>
      </c>
      <c r="Q175" s="153">
        <v>0.33949530516431925</v>
      </c>
      <c r="R175" s="153">
        <v>0.30199179847685997</v>
      </c>
      <c r="S175" s="153">
        <v>0.31352593565331582</v>
      </c>
      <c r="T175" s="153">
        <v>0.31302605210420842</v>
      </c>
      <c r="U175" s="153">
        <v>0.26855810338126701</v>
      </c>
      <c r="V175" s="153">
        <v>0.36977980258162491</v>
      </c>
      <c r="W175" s="153">
        <v>0.2822609313899751</v>
      </c>
      <c r="X175" s="153">
        <v>0.22492625368731564</v>
      </c>
      <c r="Y175" s="172">
        <v>-5.7334677702659462</v>
      </c>
      <c r="Z175" s="172">
        <v>-8.8226864106924676</v>
      </c>
      <c r="AA175" s="147"/>
      <c r="AB175" s="144"/>
      <c r="AC175" s="144"/>
      <c r="AD175" s="153">
        <v>0.26730126061229736</v>
      </c>
      <c r="AE175" s="153">
        <v>0.31315311779424032</v>
      </c>
      <c r="AF175" s="144"/>
    </row>
    <row r="176" spans="1:32" x14ac:dyDescent="0.25">
      <c r="A176" s="149" t="s">
        <v>240</v>
      </c>
      <c r="B176" s="153">
        <v>0.68727272727272726</v>
      </c>
      <c r="C176" s="153">
        <v>0.76635514018691586</v>
      </c>
      <c r="D176" s="153">
        <v>0.62721893491124259</v>
      </c>
      <c r="E176" s="153">
        <v>0.69135802469135799</v>
      </c>
      <c r="F176" s="153">
        <v>0.5859375</v>
      </c>
      <c r="G176" s="153">
        <v>0.7009345794392523</v>
      </c>
      <c r="H176" s="153">
        <v>0.66077738515901063</v>
      </c>
      <c r="I176" s="153">
        <v>0.71098265895953761</v>
      </c>
      <c r="J176" s="172">
        <v>5.0205273800526973</v>
      </c>
      <c r="K176" s="172">
        <v>3.0117652406457696</v>
      </c>
      <c r="L176" s="147"/>
      <c r="M176" s="203">
        <v>6.6843271419938848</v>
      </c>
      <c r="N176" s="144"/>
      <c r="P176" s="149" t="s">
        <v>240</v>
      </c>
      <c r="Q176" s="153">
        <v>0.70721271393643037</v>
      </c>
      <c r="R176" s="153">
        <v>0.67562254259501964</v>
      </c>
      <c r="S176" s="153">
        <v>0.67538896746817534</v>
      </c>
      <c r="T176" s="153">
        <v>0.68090671316477769</v>
      </c>
      <c r="U176" s="153">
        <v>0.66957364341085268</v>
      </c>
      <c r="V176" s="153">
        <v>0.75797665369649803</v>
      </c>
      <c r="W176" s="153">
        <v>0.67921300256629602</v>
      </c>
      <c r="X176" s="153">
        <v>0.64413938753959876</v>
      </c>
      <c r="Y176" s="172">
        <v>-3.5073615026697258</v>
      </c>
      <c r="Z176" s="172">
        <v>-4.898690195980393</v>
      </c>
      <c r="AA176" s="147"/>
      <c r="AB176" s="144"/>
      <c r="AC176" s="144"/>
      <c r="AD176" s="153">
        <v>0.68086500655307991</v>
      </c>
      <c r="AE176" s="153">
        <v>0.69312628949940269</v>
      </c>
      <c r="AF176" s="144"/>
    </row>
    <row r="177" spans="1:32" ht="22.15" customHeight="1" x14ac:dyDescent="0.25">
      <c r="A177" s="154" t="s">
        <v>241</v>
      </c>
      <c r="B177" s="155">
        <v>0.18545454545454546</v>
      </c>
      <c r="C177" s="155">
        <v>0.16355140186915887</v>
      </c>
      <c r="D177" s="155">
        <v>0.11242603550295859</v>
      </c>
      <c r="E177" s="155">
        <v>0.2139917695473251</v>
      </c>
      <c r="F177" s="155">
        <v>0.2734375</v>
      </c>
      <c r="G177" s="155">
        <v>0.2102803738317757</v>
      </c>
      <c r="H177" s="155">
        <v>0.16254416961130741</v>
      </c>
      <c r="I177" s="155">
        <v>0.1791907514450867</v>
      </c>
      <c r="J177" s="172">
        <v>1.664658183377929</v>
      </c>
      <c r="K177" s="172">
        <v>-0.62614110712959914</v>
      </c>
      <c r="L177" s="147"/>
      <c r="M177" s="203">
        <v>1.7627921455646374</v>
      </c>
      <c r="N177" s="144"/>
      <c r="P177" s="154" t="s">
        <v>241</v>
      </c>
      <c r="Q177" s="155">
        <v>0.14303178484107579</v>
      </c>
      <c r="R177" s="155">
        <v>0.15203145478374835</v>
      </c>
      <c r="S177" s="155">
        <v>0.14144271570014144</v>
      </c>
      <c r="T177" s="155">
        <v>0.16739319965126417</v>
      </c>
      <c r="U177" s="155">
        <v>0.15988372093023256</v>
      </c>
      <c r="V177" s="155">
        <v>0.11517509727626458</v>
      </c>
      <c r="W177" s="155">
        <v>0.1377245508982036</v>
      </c>
      <c r="X177" s="155">
        <v>0.16156282998944033</v>
      </c>
      <c r="Y177" s="172">
        <v>2.3838279091236729</v>
      </c>
      <c r="Z177" s="172">
        <v>1.6921718033744815</v>
      </c>
      <c r="AA177" s="147"/>
      <c r="AB177" s="144"/>
      <c r="AC177" s="144"/>
      <c r="AD177" s="151">
        <v>0.18545216251638269</v>
      </c>
      <c r="AE177" s="151">
        <v>0.14464111195569551</v>
      </c>
      <c r="AF177" s="144"/>
    </row>
    <row r="178" spans="1:32" ht="22.15" customHeight="1" x14ac:dyDescent="0.25">
      <c r="A178" s="154" t="s">
        <v>242</v>
      </c>
      <c r="B178" s="155">
        <v>7.4999999999999997E-2</v>
      </c>
      <c r="C178" s="155">
        <v>6.0869565217391307E-2</v>
      </c>
      <c r="D178" s="155">
        <v>3.7848605577689244E-2</v>
      </c>
      <c r="E178" s="155">
        <v>9.106830122591944E-2</v>
      </c>
      <c r="F178" s="155">
        <v>8.4541062801932368E-2</v>
      </c>
      <c r="G178" s="155">
        <v>8.4745762711864403E-2</v>
      </c>
      <c r="H178" s="155">
        <v>7.4918566775244305E-2</v>
      </c>
      <c r="I178" s="155">
        <v>7.3113207547169809E-2</v>
      </c>
      <c r="J178" s="172">
        <v>-0.18053592280744962</v>
      </c>
      <c r="K178" s="172">
        <v>3.0641567683278859E-2</v>
      </c>
      <c r="L178" s="147"/>
      <c r="M178" s="203">
        <v>1.6697278343629989</v>
      </c>
      <c r="N178" s="144"/>
      <c r="P178" s="154" t="s">
        <v>242</v>
      </c>
      <c r="Q178" s="155">
        <v>6.8661971830985921E-2</v>
      </c>
      <c r="R178" s="155">
        <v>6.795547744581136E-2</v>
      </c>
      <c r="S178" s="155">
        <v>6.5659881812212745E-2</v>
      </c>
      <c r="T178" s="155">
        <v>7.6953907815631259E-2</v>
      </c>
      <c r="U178" s="155">
        <v>6.4127477652545672E-2</v>
      </c>
      <c r="V178" s="155">
        <v>5.6188306757782837E-2</v>
      </c>
      <c r="W178" s="155">
        <v>5.723426946320654E-2</v>
      </c>
      <c r="X178" s="155">
        <v>5.641592920353982E-2</v>
      </c>
      <c r="Y178" s="172">
        <v>-8.1834025966671942E-2</v>
      </c>
      <c r="Z178" s="172">
        <v>-0.89326455891796042</v>
      </c>
      <c r="AA178" s="147"/>
      <c r="AB178" s="144"/>
      <c r="AC178" s="144"/>
      <c r="AD178" s="151">
        <v>7.280679187033702E-2</v>
      </c>
      <c r="AE178" s="151">
        <v>6.5348574792719424E-2</v>
      </c>
      <c r="AF178" s="144"/>
    </row>
    <row r="179" spans="1:32" ht="22.15" customHeight="1" x14ac:dyDescent="0.25">
      <c r="A179" s="154" t="s">
        <v>243</v>
      </c>
      <c r="B179" s="155">
        <v>0.43970588235294117</v>
      </c>
      <c r="C179" s="155">
        <v>0.45043478260869563</v>
      </c>
      <c r="D179" s="155">
        <v>0.54581673306772904</v>
      </c>
      <c r="E179" s="155">
        <v>0.49737302977232922</v>
      </c>
      <c r="F179" s="155">
        <v>0.52415458937198067</v>
      </c>
      <c r="G179" s="155">
        <v>0.48587570621468928</v>
      </c>
      <c r="H179" s="155">
        <v>0.46091205211726383</v>
      </c>
      <c r="I179" s="155">
        <v>0.42452830188679247</v>
      </c>
      <c r="J179" s="172">
        <v>-3.6383750230471357</v>
      </c>
      <c r="K179" s="172">
        <v>-5.7591584915368585</v>
      </c>
      <c r="L179" s="147"/>
      <c r="M179" s="203">
        <v>-9.1695886903767949</v>
      </c>
      <c r="N179" s="144"/>
      <c r="P179" s="154" t="s">
        <v>243</v>
      </c>
      <c r="Q179" s="155">
        <v>0.40933098591549294</v>
      </c>
      <c r="R179" s="155">
        <v>0.44961921499707086</v>
      </c>
      <c r="S179" s="155">
        <v>0.44550229809586345</v>
      </c>
      <c r="T179" s="155">
        <v>0.46012024048096195</v>
      </c>
      <c r="U179" s="155">
        <v>0.46638165565487755</v>
      </c>
      <c r="V179" s="155">
        <v>0.41571753986332571</v>
      </c>
      <c r="W179" s="155">
        <v>0.47458229648062566</v>
      </c>
      <c r="X179" s="155">
        <v>0.51622418879056042</v>
      </c>
      <c r="Y179" s="172">
        <v>4.1641892309934754</v>
      </c>
      <c r="Z179" s="172">
        <v>7.1490832562331015</v>
      </c>
      <c r="AA179" s="147"/>
      <c r="AB179" s="144"/>
      <c r="AC179" s="144"/>
      <c r="AD179" s="151">
        <v>0.48211988680216106</v>
      </c>
      <c r="AE179" s="151">
        <v>0.4447333562282294</v>
      </c>
      <c r="AF179" s="144"/>
    </row>
    <row r="180" spans="1:32" ht="22.15" customHeight="1" x14ac:dyDescent="0.25">
      <c r="A180" s="154" t="s">
        <v>244</v>
      </c>
      <c r="B180" s="155">
        <v>5.4411764705882354E-2</v>
      </c>
      <c r="C180" s="155">
        <v>4.6956521739130432E-2</v>
      </c>
      <c r="D180" s="155">
        <v>4.1832669322709161E-2</v>
      </c>
      <c r="E180" s="155">
        <v>2.9772329246935202E-2</v>
      </c>
      <c r="F180" s="155">
        <v>4.1062801932367152E-2</v>
      </c>
      <c r="G180" s="155">
        <v>4.7080979284369114E-2</v>
      </c>
      <c r="H180" s="155">
        <v>1.9543973941368076E-2</v>
      </c>
      <c r="I180" s="155">
        <v>2.358490566037736E-2</v>
      </c>
      <c r="J180" s="172">
        <v>0.40409317190092836</v>
      </c>
      <c r="K180" s="172">
        <v>-1.6548873603836687</v>
      </c>
      <c r="L180" s="147"/>
      <c r="M180" s="203">
        <v>0.95731062503478614</v>
      </c>
      <c r="N180" s="144"/>
      <c r="P180" s="154" t="s">
        <v>244</v>
      </c>
      <c r="Q180" s="155">
        <v>2.7582159624413145E-2</v>
      </c>
      <c r="R180" s="155">
        <v>2.5483304042179262E-2</v>
      </c>
      <c r="S180" s="155">
        <v>2.8562048588312541E-2</v>
      </c>
      <c r="T180" s="155">
        <v>2.525050100200401E-2</v>
      </c>
      <c r="U180" s="155">
        <v>2.7982899339292655E-2</v>
      </c>
      <c r="V180" s="155">
        <v>3.0372057706909643E-2</v>
      </c>
      <c r="W180" s="155">
        <v>1.5997156061144685E-2</v>
      </c>
      <c r="X180" s="155">
        <v>1.4011799410029498E-2</v>
      </c>
      <c r="Y180" s="172">
        <v>-0.19853566511151866</v>
      </c>
      <c r="Z180" s="172">
        <v>-1.1892140147444867</v>
      </c>
      <c r="AA180" s="147"/>
      <c r="AB180" s="144"/>
      <c r="AC180" s="144"/>
      <c r="AD180" s="151">
        <v>4.0133779264214048E-2</v>
      </c>
      <c r="AE180" s="151">
        <v>2.5903939557474366E-2</v>
      </c>
      <c r="AF180" s="144"/>
    </row>
    <row r="181" spans="1:32" ht="22.15" customHeight="1" x14ac:dyDescent="0.25">
      <c r="A181" s="154" t="s">
        <v>245</v>
      </c>
      <c r="B181" s="155">
        <v>1.4705882352941176E-3</v>
      </c>
      <c r="C181" s="155">
        <v>8.6956521739130436E-3</v>
      </c>
      <c r="D181" s="155">
        <v>1.9920318725099601E-3</v>
      </c>
      <c r="E181" s="155">
        <v>1.7513134851138354E-3</v>
      </c>
      <c r="F181" s="155">
        <v>0</v>
      </c>
      <c r="G181" s="155">
        <v>5.6497175141242938E-3</v>
      </c>
      <c r="H181" s="155">
        <v>0</v>
      </c>
      <c r="I181" s="155">
        <v>1.179245283018868E-2</v>
      </c>
      <c r="J181" s="172">
        <v>1.179245283018868</v>
      </c>
      <c r="K181" s="172">
        <v>0.8962506856429997</v>
      </c>
      <c r="L181" s="147"/>
      <c r="M181" s="203">
        <v>0.62614793788612466</v>
      </c>
      <c r="N181" s="144"/>
      <c r="P181" s="154" t="s">
        <v>245</v>
      </c>
      <c r="Q181" s="155">
        <v>1.1737089201877935E-3</v>
      </c>
      <c r="R181" s="155">
        <v>1.7574692442882249E-3</v>
      </c>
      <c r="S181" s="155">
        <v>1.969796454366382E-3</v>
      </c>
      <c r="T181" s="155">
        <v>8.0160320641282565E-4</v>
      </c>
      <c r="U181" s="155">
        <v>1.5546055188495919E-3</v>
      </c>
      <c r="V181" s="155">
        <v>1.5186028853454822E-3</v>
      </c>
      <c r="W181" s="155">
        <v>2.1329541414859582E-3</v>
      </c>
      <c r="X181" s="155">
        <v>5.5309734513274336E-3</v>
      </c>
      <c r="Y181" s="172">
        <v>0.33980193098414752</v>
      </c>
      <c r="Z181" s="172">
        <v>0.39610377205714115</v>
      </c>
      <c r="AA181" s="147"/>
      <c r="AB181" s="144"/>
      <c r="AC181" s="144"/>
      <c r="AD181" s="151">
        <v>2.829945973758683E-3</v>
      </c>
      <c r="AE181" s="151">
        <v>1.5699357307560223E-3</v>
      </c>
      <c r="AF181" s="144"/>
    </row>
    <row r="182" spans="1:32" ht="22.15" customHeight="1" x14ac:dyDescent="0.25">
      <c r="A182" s="154" t="s">
        <v>246</v>
      </c>
      <c r="B182" s="155">
        <v>8.5294117647058826E-2</v>
      </c>
      <c r="C182" s="155">
        <v>6.7826086956521744E-2</v>
      </c>
      <c r="D182" s="155">
        <v>5.9760956175298807E-2</v>
      </c>
      <c r="E182" s="155">
        <v>2.6269702276707531E-2</v>
      </c>
      <c r="F182" s="155">
        <v>7.4879227053140096E-2</v>
      </c>
      <c r="G182" s="155">
        <v>3.954802259887006E-2</v>
      </c>
      <c r="H182" s="155">
        <v>4.2345276872964167E-2</v>
      </c>
      <c r="I182" s="155">
        <v>7.783018867924528E-2</v>
      </c>
      <c r="J182" s="172">
        <v>3.5484911806281114</v>
      </c>
      <c r="K182" s="172">
        <v>2.1231269204071626</v>
      </c>
      <c r="L182" s="147"/>
      <c r="M182" s="203">
        <v>1.2564701953581559</v>
      </c>
      <c r="N182" s="144"/>
      <c r="P182" s="154" t="s">
        <v>246</v>
      </c>
      <c r="Q182" s="155">
        <v>4.3720657276995305E-2</v>
      </c>
      <c r="R182" s="155">
        <v>4.3057996485061513E-2</v>
      </c>
      <c r="S182" s="155">
        <v>3.7754432042022328E-2</v>
      </c>
      <c r="T182" s="155">
        <v>3.0460921843687375E-2</v>
      </c>
      <c r="U182" s="155">
        <v>5.7909055577147296E-2</v>
      </c>
      <c r="V182" s="155">
        <v>3.9104024297646166E-2</v>
      </c>
      <c r="W182" s="155">
        <v>5.6167792392463563E-2</v>
      </c>
      <c r="X182" s="155">
        <v>6.5265486725663721E-2</v>
      </c>
      <c r="Y182" s="172">
        <v>0.90976943332001581</v>
      </c>
      <c r="Z182" s="172">
        <v>2.1258225772908972</v>
      </c>
      <c r="AA182" s="147"/>
      <c r="AB182" s="144"/>
      <c r="AC182" s="144"/>
      <c r="AD182" s="151">
        <v>5.6598919475173655E-2</v>
      </c>
      <c r="AE182" s="151">
        <v>4.400726095275475E-2</v>
      </c>
      <c r="AF182" s="144"/>
    </row>
    <row r="183" spans="1:32" x14ac:dyDescent="0.25">
      <c r="A183" s="149" t="s">
        <v>247</v>
      </c>
      <c r="B183" s="150">
        <v>255.78676470588226</v>
      </c>
      <c r="C183" s="150">
        <v>236.72521739130445</v>
      </c>
      <c r="D183" s="150">
        <v>168.45617529880485</v>
      </c>
      <c r="E183" s="150">
        <v>173.60420315236422</v>
      </c>
      <c r="F183" s="150">
        <v>177.26328502415481</v>
      </c>
      <c r="G183" s="150">
        <v>174.88135593220332</v>
      </c>
      <c r="H183" s="150">
        <v>206.3078175895765</v>
      </c>
      <c r="I183" s="150">
        <v>183.59905660377376</v>
      </c>
      <c r="J183" s="177">
        <v>-22.708760985802741</v>
      </c>
      <c r="K183" s="177">
        <v>-18.785044245210031</v>
      </c>
      <c r="L183" s="147"/>
      <c r="M183" s="203">
        <v>-40.190766405075834</v>
      </c>
      <c r="N183" s="144"/>
      <c r="P183" s="149" t="s">
        <v>247</v>
      </c>
      <c r="Q183" s="150">
        <v>224.91754694835672</v>
      </c>
      <c r="R183" s="150">
        <v>226.89425893380192</v>
      </c>
      <c r="S183" s="150">
        <v>162.87655942219291</v>
      </c>
      <c r="T183" s="150">
        <v>180.81242484969951</v>
      </c>
      <c r="U183" s="150">
        <v>186.23902059852298</v>
      </c>
      <c r="V183" s="150">
        <v>168.43394077448755</v>
      </c>
      <c r="W183" s="150">
        <v>201.25346605047994</v>
      </c>
      <c r="X183" s="150">
        <v>223.78982300884959</v>
      </c>
      <c r="Y183" s="177">
        <v>22.536356958369652</v>
      </c>
      <c r="Z183" s="177">
        <v>28.658635254348354</v>
      </c>
      <c r="AA183" s="147"/>
      <c r="AB183" s="144"/>
      <c r="AC183" s="144"/>
      <c r="AD183" s="150">
        <v>202.38410084898379</v>
      </c>
      <c r="AE183" s="150">
        <v>195.13118775450124</v>
      </c>
      <c r="AF183" s="144"/>
    </row>
    <row r="184" spans="1:32" x14ac:dyDescent="0.25">
      <c r="A184" s="149" t="s">
        <v>248</v>
      </c>
      <c r="B184" s="150">
        <v>287.53454545454531</v>
      </c>
      <c r="C184" s="150">
        <v>257.07476635514013</v>
      </c>
      <c r="D184" s="150">
        <v>235.70414201183428</v>
      </c>
      <c r="E184" s="150">
        <v>214.33333333333334</v>
      </c>
      <c r="F184" s="150">
        <v>222.51562500000009</v>
      </c>
      <c r="G184" s="150">
        <v>215.58878504672893</v>
      </c>
      <c r="H184" s="150">
        <v>225.81978798586562</v>
      </c>
      <c r="I184" s="150">
        <v>222.8208092485547</v>
      </c>
      <c r="J184" s="177">
        <v>-2.9989787373109209</v>
      </c>
      <c r="K184" s="177">
        <v>-16.057303464420357</v>
      </c>
      <c r="L184" s="147"/>
      <c r="M184" s="203">
        <v>-23.092601522300527</v>
      </c>
      <c r="N184" s="144"/>
      <c r="P184" s="149" t="s">
        <v>248</v>
      </c>
      <c r="Q184" s="150">
        <v>239.69376528117357</v>
      </c>
      <c r="R184" s="150">
        <v>237.69134993446929</v>
      </c>
      <c r="S184" s="150">
        <v>172.63366336633663</v>
      </c>
      <c r="T184" s="150">
        <v>205.86137750653876</v>
      </c>
      <c r="U184" s="150">
        <v>206.87500000000003</v>
      </c>
      <c r="V184" s="150">
        <v>180.24435797665379</v>
      </c>
      <c r="W184" s="150">
        <v>215.81094952951236</v>
      </c>
      <c r="X184" s="150">
        <v>245.91341077085522</v>
      </c>
      <c r="Y184" s="177">
        <v>30.102461241342866</v>
      </c>
      <c r="Z184" s="177">
        <v>36.067064804952281</v>
      </c>
      <c r="AA184" s="147"/>
      <c r="AB184" s="144"/>
      <c r="AC184" s="144"/>
      <c r="AD184" s="150">
        <v>238.87811271297505</v>
      </c>
      <c r="AE184" s="150">
        <v>209.84634596590294</v>
      </c>
      <c r="AF184" s="144"/>
    </row>
    <row r="185" spans="1:32" x14ac:dyDescent="0.25">
      <c r="A185" s="146" t="s">
        <v>249</v>
      </c>
      <c r="B185" s="147">
        <v>939</v>
      </c>
      <c r="C185" s="147">
        <v>621</v>
      </c>
      <c r="D185" s="147">
        <v>498</v>
      </c>
      <c r="E185" s="147">
        <v>592</v>
      </c>
      <c r="F185" s="147">
        <v>529</v>
      </c>
      <c r="G185" s="147">
        <v>664</v>
      </c>
      <c r="H185" s="147">
        <v>767</v>
      </c>
      <c r="I185" s="147">
        <v>699</v>
      </c>
      <c r="J185" s="148">
        <v>-8.8657105606258155E-2</v>
      </c>
      <c r="K185" s="148">
        <v>6.1388286334056429E-2</v>
      </c>
      <c r="L185" s="147"/>
      <c r="M185" s="155">
        <v>0.16248256624825663</v>
      </c>
      <c r="N185" s="144"/>
      <c r="P185" s="146" t="s">
        <v>249</v>
      </c>
      <c r="Q185" s="147">
        <v>4051</v>
      </c>
      <c r="R185" s="147">
        <v>3134</v>
      </c>
      <c r="S185" s="147">
        <v>2826</v>
      </c>
      <c r="T185" s="147">
        <v>2849</v>
      </c>
      <c r="U185" s="147">
        <v>2880</v>
      </c>
      <c r="V185" s="147">
        <v>3256</v>
      </c>
      <c r="W185" s="147">
        <v>3869</v>
      </c>
      <c r="X185" s="147">
        <v>4302</v>
      </c>
      <c r="Y185" s="148">
        <v>0.11191522357198243</v>
      </c>
      <c r="Z185" s="148">
        <v>0.31703476929805374</v>
      </c>
      <c r="AA185" s="147"/>
      <c r="AB185" s="144"/>
      <c r="AC185" s="144"/>
      <c r="AD185" s="147">
        <v>658.57142857142856</v>
      </c>
      <c r="AE185" s="147">
        <v>3266.4285714285716</v>
      </c>
      <c r="AF185" s="144"/>
    </row>
    <row r="186" spans="1:32" x14ac:dyDescent="0.25">
      <c r="A186" s="146" t="s">
        <v>250</v>
      </c>
      <c r="B186" s="150">
        <v>294</v>
      </c>
      <c r="C186" s="150">
        <v>183</v>
      </c>
      <c r="D186" s="150">
        <v>97</v>
      </c>
      <c r="E186" s="150">
        <v>128</v>
      </c>
      <c r="F186" s="150">
        <v>93</v>
      </c>
      <c r="G186" s="150">
        <v>115</v>
      </c>
      <c r="H186" s="150">
        <v>212</v>
      </c>
      <c r="I186" s="150">
        <v>217</v>
      </c>
      <c r="J186" s="148">
        <v>2.358490566037736E-2</v>
      </c>
      <c r="K186" s="148">
        <v>0.35383244206773623</v>
      </c>
      <c r="L186" s="147"/>
      <c r="M186" s="155">
        <v>0.15862573099415206</v>
      </c>
      <c r="N186" s="144"/>
      <c r="P186" s="146" t="s">
        <v>250</v>
      </c>
      <c r="Q186" s="150">
        <v>1234</v>
      </c>
      <c r="R186" s="150">
        <v>837</v>
      </c>
      <c r="S186" s="150">
        <v>564</v>
      </c>
      <c r="T186" s="150">
        <v>626</v>
      </c>
      <c r="U186" s="150">
        <v>657</v>
      </c>
      <c r="V186" s="150">
        <v>829</v>
      </c>
      <c r="W186" s="150">
        <v>1091</v>
      </c>
      <c r="X186" s="150">
        <v>1368</v>
      </c>
      <c r="Y186" s="148">
        <v>0.25389550870760769</v>
      </c>
      <c r="Z186" s="148">
        <v>0.64028776978417268</v>
      </c>
      <c r="AA186" s="147"/>
      <c r="AB186" s="144"/>
      <c r="AC186" s="144"/>
      <c r="AD186" s="150">
        <v>160.28571428571428</v>
      </c>
      <c r="AE186" s="150">
        <v>834</v>
      </c>
      <c r="AF186" s="144"/>
    </row>
    <row r="187" spans="1:32" x14ac:dyDescent="0.25">
      <c r="A187" s="149" t="s">
        <v>251</v>
      </c>
      <c r="B187" s="147">
        <v>0</v>
      </c>
      <c r="C187" s="147">
        <v>833</v>
      </c>
      <c r="D187" s="147">
        <v>723</v>
      </c>
      <c r="E187" s="147">
        <v>750</v>
      </c>
      <c r="F187" s="147">
        <v>728</v>
      </c>
      <c r="G187" s="147">
        <v>803</v>
      </c>
      <c r="H187" s="147">
        <v>827</v>
      </c>
      <c r="I187" s="147">
        <v>798</v>
      </c>
      <c r="J187" s="148">
        <v>-3.5066505441354291E-2</v>
      </c>
      <c r="K187" s="157">
        <v>2.6586620926243518E-2</v>
      </c>
      <c r="L187" s="147"/>
      <c r="M187" s="155">
        <v>0.27069199457259158</v>
      </c>
      <c r="N187" s="144"/>
      <c r="P187" s="149" t="s">
        <v>251</v>
      </c>
      <c r="Q187" s="147">
        <v>0</v>
      </c>
      <c r="R187" s="147">
        <v>4678</v>
      </c>
      <c r="S187" s="147">
        <v>4720</v>
      </c>
      <c r="T187" s="147">
        <v>3769</v>
      </c>
      <c r="U187" s="147">
        <v>3055</v>
      </c>
      <c r="V187" s="147">
        <v>3238</v>
      </c>
      <c r="W187" s="147">
        <v>3433</v>
      </c>
      <c r="X187" s="147">
        <v>2948</v>
      </c>
      <c r="Y187" s="148">
        <v>-0.14127585202446841</v>
      </c>
      <c r="Z187" s="157">
        <v>-0.22736207574367712</v>
      </c>
      <c r="AA187" s="147"/>
      <c r="AB187" s="144"/>
      <c r="AC187" s="144"/>
      <c r="AD187" s="158">
        <v>777.33333333333337</v>
      </c>
      <c r="AE187" s="158">
        <v>3815.5</v>
      </c>
      <c r="AF187" s="144"/>
    </row>
    <row r="188" spans="1:32" x14ac:dyDescent="0.25">
      <c r="A188" s="159" t="s">
        <v>252</v>
      </c>
      <c r="B188" s="150">
        <v>216</v>
      </c>
      <c r="C188" s="150">
        <v>158</v>
      </c>
      <c r="D188" s="150">
        <v>174</v>
      </c>
      <c r="E188" s="150">
        <v>161</v>
      </c>
      <c r="F188" s="150">
        <v>146</v>
      </c>
      <c r="G188" s="150">
        <v>139</v>
      </c>
      <c r="H188" s="150">
        <v>148</v>
      </c>
      <c r="I188" s="150">
        <v>192</v>
      </c>
      <c r="J188" s="148">
        <v>0.29729729729729731</v>
      </c>
      <c r="K188" s="148">
        <v>0.17688266199649741</v>
      </c>
      <c r="L188" s="147"/>
      <c r="M188" s="155">
        <v>0.20756756756756756</v>
      </c>
      <c r="N188" s="144"/>
      <c r="P188" s="159" t="s">
        <v>252</v>
      </c>
      <c r="Q188" s="150">
        <v>936</v>
      </c>
      <c r="R188" s="150">
        <v>830</v>
      </c>
      <c r="S188" s="150">
        <v>990</v>
      </c>
      <c r="T188" s="150">
        <v>1095</v>
      </c>
      <c r="U188" s="150">
        <v>764</v>
      </c>
      <c r="V188" s="150">
        <v>850</v>
      </c>
      <c r="W188" s="150">
        <v>795</v>
      </c>
      <c r="X188" s="150">
        <v>925</v>
      </c>
      <c r="Y188" s="148">
        <v>0.16352201257861634</v>
      </c>
      <c r="Z188" s="148">
        <v>3.434504792332263E-2</v>
      </c>
      <c r="AA188" s="147"/>
      <c r="AB188" s="144"/>
      <c r="AC188" s="144"/>
      <c r="AD188" s="150">
        <v>163.14285714285714</v>
      </c>
      <c r="AE188" s="150">
        <v>894.28571428571433</v>
      </c>
      <c r="AF188" s="144"/>
    </row>
    <row r="189" spans="1:32" x14ac:dyDescent="0.25">
      <c r="A189" s="159" t="s">
        <v>253</v>
      </c>
      <c r="B189" s="150">
        <v>15</v>
      </c>
      <c r="C189" s="150">
        <v>19</v>
      </c>
      <c r="D189" s="150">
        <v>15</v>
      </c>
      <c r="E189" s="150">
        <v>21</v>
      </c>
      <c r="F189" s="150">
        <v>12</v>
      </c>
      <c r="G189" s="150">
        <v>20</v>
      </c>
      <c r="H189" s="150">
        <v>26</v>
      </c>
      <c r="I189" s="150">
        <v>12</v>
      </c>
      <c r="J189" s="148">
        <v>-0.53846153846153844</v>
      </c>
      <c r="K189" s="148">
        <v>-0.34374999999999994</v>
      </c>
      <c r="L189" s="147"/>
      <c r="M189" s="155">
        <v>0.13636363636363635</v>
      </c>
      <c r="N189" s="144"/>
      <c r="P189" s="159" t="s">
        <v>253</v>
      </c>
      <c r="Q189" s="150">
        <v>81</v>
      </c>
      <c r="R189" s="150">
        <v>104</v>
      </c>
      <c r="S189" s="150">
        <v>130</v>
      </c>
      <c r="T189" s="150">
        <v>115</v>
      </c>
      <c r="U189" s="150">
        <v>90</v>
      </c>
      <c r="V189" s="150">
        <v>81</v>
      </c>
      <c r="W189" s="150">
        <v>106</v>
      </c>
      <c r="X189" s="150">
        <v>88</v>
      </c>
      <c r="Y189" s="148">
        <v>-0.16981132075471697</v>
      </c>
      <c r="Z189" s="148">
        <v>-0.12871287128712872</v>
      </c>
      <c r="AA189" s="147"/>
      <c r="AB189" s="144"/>
      <c r="AC189" s="144"/>
      <c r="AD189" s="150">
        <v>18.285714285714285</v>
      </c>
      <c r="AE189" s="150">
        <v>101</v>
      </c>
      <c r="AF189" s="144"/>
    </row>
    <row r="190" spans="1:32" x14ac:dyDescent="0.25">
      <c r="A190" s="159" t="s">
        <v>254</v>
      </c>
      <c r="B190" s="191">
        <v>6.4935064935064929E-2</v>
      </c>
      <c r="C190" s="191">
        <v>0.10734463276836158</v>
      </c>
      <c r="D190" s="191">
        <v>7.9365079365079361E-2</v>
      </c>
      <c r="E190" s="191">
        <v>0.11538461538461539</v>
      </c>
      <c r="F190" s="191">
        <v>7.5949367088607597E-2</v>
      </c>
      <c r="G190" s="191">
        <v>0.12578616352201258</v>
      </c>
      <c r="H190" s="191">
        <v>0.14942528735632185</v>
      </c>
      <c r="I190" s="191">
        <v>5.8823529411764705E-2</v>
      </c>
      <c r="J190" s="172">
        <v>-9.0601757944557146</v>
      </c>
      <c r="K190" s="172">
        <v>-4.1963872163038447</v>
      </c>
      <c r="L190" s="147"/>
      <c r="M190" s="203">
        <v>-2.8047151733348819</v>
      </c>
      <c r="N190" s="144"/>
      <c r="P190" s="159" t="s">
        <v>254</v>
      </c>
      <c r="Q190" s="191">
        <v>7.9646017699115043E-2</v>
      </c>
      <c r="R190" s="191">
        <v>0.11134903640256959</v>
      </c>
      <c r="S190" s="191">
        <v>0.11607142857142858</v>
      </c>
      <c r="T190" s="191">
        <v>9.5041322314049589E-2</v>
      </c>
      <c r="U190" s="191">
        <v>0.1053864168618267</v>
      </c>
      <c r="V190" s="191">
        <v>8.7003222341568209E-2</v>
      </c>
      <c r="W190" s="191">
        <v>0.11764705882352941</v>
      </c>
      <c r="X190" s="191">
        <v>8.6870681145113524E-2</v>
      </c>
      <c r="Y190" s="172">
        <v>-3.0776377678415887</v>
      </c>
      <c r="Z190" s="172">
        <v>-1.4607717017653801</v>
      </c>
      <c r="AA190" s="147"/>
      <c r="AB190" s="144"/>
      <c r="AC190" s="144"/>
      <c r="AD190" s="191">
        <v>0.10078740157480315</v>
      </c>
      <c r="AE190" s="191">
        <v>0.10147839816276732</v>
      </c>
      <c r="AF190" s="144"/>
    </row>
    <row r="191" spans="1:32" x14ac:dyDescent="0.25">
      <c r="A191" s="161" t="s">
        <v>255</v>
      </c>
      <c r="B191" s="161"/>
      <c r="C191" s="161"/>
      <c r="D191" s="161"/>
      <c r="E191" s="144"/>
      <c r="F191" s="144"/>
      <c r="G191" s="144"/>
      <c r="H191" s="144"/>
      <c r="I191" s="144"/>
      <c r="J191" s="144"/>
      <c r="K191" s="144"/>
      <c r="L191" s="144"/>
      <c r="M191" s="144"/>
      <c r="N191" s="144"/>
      <c r="O191" s="204"/>
      <c r="P191" s="161" t="s">
        <v>255</v>
      </c>
      <c r="Q191" s="161"/>
      <c r="R191" s="161"/>
      <c r="S191" s="161"/>
      <c r="T191" s="144"/>
      <c r="U191" s="144"/>
      <c r="V191" s="144"/>
      <c r="W191" s="144"/>
      <c r="X191" s="144"/>
      <c r="Y191" s="144"/>
      <c r="Z191" s="144"/>
      <c r="AA191" s="144"/>
      <c r="AB191" s="144"/>
      <c r="AC191" s="144"/>
      <c r="AD191" s="144"/>
      <c r="AE191" s="144"/>
      <c r="AF191" s="144"/>
    </row>
    <row r="192" spans="1:32" x14ac:dyDescent="0.25">
      <c r="A192" s="187"/>
      <c r="B192" s="187"/>
      <c r="C192" s="187"/>
      <c r="D192" s="187"/>
      <c r="E192" s="167"/>
      <c r="F192" s="167"/>
      <c r="G192" s="167"/>
      <c r="H192" s="167"/>
      <c r="I192" s="167"/>
      <c r="J192" s="167"/>
      <c r="K192" s="167"/>
      <c r="L192" s="188"/>
      <c r="M192" s="211"/>
      <c r="N192" s="144"/>
      <c r="P192" s="187"/>
      <c r="Q192" s="187"/>
      <c r="R192" s="187"/>
      <c r="S192" s="187"/>
      <c r="T192" s="167"/>
      <c r="U192" s="144"/>
      <c r="V192" s="144"/>
      <c r="W192" s="144"/>
      <c r="X192" s="144"/>
      <c r="Y192" s="144"/>
      <c r="Z192" s="144"/>
      <c r="AA192" s="188"/>
      <c r="AB192" s="144"/>
      <c r="AC192" s="144"/>
      <c r="AD192" s="144"/>
      <c r="AE192" s="144"/>
      <c r="AF192" s="144"/>
    </row>
    <row r="193" spans="1:32" x14ac:dyDescent="0.25">
      <c r="A193" s="187"/>
      <c r="B193" s="187"/>
      <c r="C193" s="187"/>
      <c r="D193" s="187"/>
      <c r="E193" s="167"/>
      <c r="F193" s="167"/>
      <c r="G193" s="167"/>
      <c r="H193" s="167"/>
      <c r="I193" s="167"/>
      <c r="J193" s="167"/>
      <c r="K193" s="167"/>
      <c r="L193" s="188"/>
      <c r="M193" s="211"/>
      <c r="N193" s="144"/>
      <c r="P193" s="187"/>
      <c r="Q193" s="187"/>
      <c r="R193" s="187"/>
      <c r="S193" s="187"/>
      <c r="T193" s="167"/>
      <c r="U193" s="144"/>
      <c r="V193" s="144"/>
      <c r="W193" s="144"/>
      <c r="X193" s="144"/>
      <c r="Y193" s="144"/>
      <c r="Z193" s="144"/>
      <c r="AA193" s="188"/>
      <c r="AB193" s="144"/>
      <c r="AC193" s="144"/>
      <c r="AD193" s="144"/>
      <c r="AE193" s="144"/>
      <c r="AF193" s="144"/>
    </row>
    <row r="194" spans="1:32" x14ac:dyDescent="0.25">
      <c r="A194" s="189" t="s">
        <v>278</v>
      </c>
      <c r="B194" s="189"/>
      <c r="C194" s="189"/>
      <c r="D194" s="189"/>
      <c r="E194" s="212" t="s">
        <v>294</v>
      </c>
      <c r="F194" s="167"/>
      <c r="G194" s="167"/>
      <c r="H194" s="167"/>
      <c r="I194" s="167"/>
      <c r="J194" s="167"/>
      <c r="K194" s="167"/>
      <c r="L194" s="188"/>
      <c r="M194" s="211"/>
      <c r="N194" s="144"/>
      <c r="O194" s="211"/>
      <c r="P194" s="189" t="s">
        <v>278</v>
      </c>
      <c r="Q194" s="189"/>
      <c r="R194" s="189"/>
      <c r="S194" s="189"/>
      <c r="T194" s="181"/>
      <c r="U194" s="144"/>
      <c r="V194" s="144"/>
      <c r="W194" s="144"/>
      <c r="X194" s="144"/>
      <c r="Y194" s="144"/>
      <c r="Z194" s="144"/>
      <c r="AA194" s="188"/>
      <c r="AB194" s="144"/>
      <c r="AC194" s="144"/>
      <c r="AD194" s="144"/>
      <c r="AE194" s="144"/>
      <c r="AF194" s="144"/>
    </row>
    <row r="195" spans="1:32" x14ac:dyDescent="0.25">
      <c r="A195" s="166" t="s">
        <v>286</v>
      </c>
      <c r="B195" s="166"/>
      <c r="C195" s="166"/>
      <c r="D195" s="166"/>
      <c r="E195" s="213"/>
      <c r="F195" s="167"/>
      <c r="G195" s="167"/>
      <c r="H195" s="167"/>
      <c r="I195" s="167"/>
      <c r="J195" s="167"/>
      <c r="K195" s="167"/>
      <c r="L195" s="167"/>
      <c r="M195" s="144"/>
      <c r="N195" s="144"/>
      <c r="P195" s="166" t="s">
        <v>231</v>
      </c>
      <c r="Q195" s="166"/>
      <c r="R195" s="166"/>
      <c r="S195" s="166"/>
      <c r="T195" s="162"/>
      <c r="U195" s="144"/>
      <c r="V195" s="144"/>
      <c r="W195" s="144"/>
      <c r="X195" s="144"/>
      <c r="Y195" s="144"/>
      <c r="Z195" s="144"/>
      <c r="AA195" s="167"/>
      <c r="AB195" s="144"/>
      <c r="AC195" s="144"/>
      <c r="AD195" s="144"/>
      <c r="AE195" s="144"/>
      <c r="AF195" s="144"/>
    </row>
    <row r="196" spans="1:32" ht="31.5" x14ac:dyDescent="0.25">
      <c r="A196" s="190"/>
      <c r="B196" s="141">
        <v>2019</v>
      </c>
      <c r="C196" s="141">
        <v>2020</v>
      </c>
      <c r="D196" s="141">
        <v>2021</v>
      </c>
      <c r="E196" s="141">
        <v>2022</v>
      </c>
      <c r="F196" s="141">
        <v>2023</v>
      </c>
      <c r="G196" s="141">
        <v>2024</v>
      </c>
      <c r="H196" s="141">
        <v>2025</v>
      </c>
      <c r="I196" s="141">
        <v>2026</v>
      </c>
      <c r="J196" s="142" t="s">
        <v>232</v>
      </c>
      <c r="K196" s="142" t="s">
        <v>233</v>
      </c>
      <c r="L196" s="143" t="s">
        <v>234</v>
      </c>
      <c r="M196" s="145" t="s">
        <v>287</v>
      </c>
      <c r="N196" s="144"/>
      <c r="P196" s="190"/>
      <c r="Q196" s="141">
        <v>2019</v>
      </c>
      <c r="R196" s="141">
        <v>2020</v>
      </c>
      <c r="S196" s="141">
        <v>2021</v>
      </c>
      <c r="T196" s="141">
        <v>2022</v>
      </c>
      <c r="U196" s="141">
        <v>2023</v>
      </c>
      <c r="V196" s="141">
        <v>2024</v>
      </c>
      <c r="W196" s="141">
        <v>2025</v>
      </c>
      <c r="X196" s="141">
        <v>2026</v>
      </c>
      <c r="Y196" s="142" t="s">
        <v>232</v>
      </c>
      <c r="Z196" s="142" t="s">
        <v>233</v>
      </c>
      <c r="AA196" s="143" t="s">
        <v>234</v>
      </c>
      <c r="AB196" s="144"/>
      <c r="AC196" s="144"/>
      <c r="AD196" s="145" t="s">
        <v>288</v>
      </c>
      <c r="AE196" s="145" t="s">
        <v>235</v>
      </c>
      <c r="AF196" s="144"/>
    </row>
    <row r="197" spans="1:32" x14ac:dyDescent="0.25">
      <c r="A197" s="146" t="s">
        <v>236</v>
      </c>
      <c r="B197" s="147">
        <v>3610</v>
      </c>
      <c r="C197" s="147">
        <v>3842</v>
      </c>
      <c r="D197" s="147">
        <v>2590</v>
      </c>
      <c r="E197" s="147">
        <v>2707</v>
      </c>
      <c r="F197" s="147">
        <v>3471</v>
      </c>
      <c r="G197" s="147">
        <v>3341</v>
      </c>
      <c r="H197" s="147">
        <v>3385</v>
      </c>
      <c r="I197" s="147">
        <v>3900</v>
      </c>
      <c r="J197" s="148">
        <v>0.15214180206794684</v>
      </c>
      <c r="K197" s="148">
        <v>0.18974984746796827</v>
      </c>
      <c r="L197" s="147"/>
      <c r="M197" s="155">
        <v>0.219483369913895</v>
      </c>
      <c r="N197" s="144"/>
      <c r="P197" s="146" t="s">
        <v>236</v>
      </c>
      <c r="Q197" s="147">
        <v>16735</v>
      </c>
      <c r="R197" s="147">
        <v>19029</v>
      </c>
      <c r="S197" s="147">
        <v>13322</v>
      </c>
      <c r="T197" s="147">
        <v>12750</v>
      </c>
      <c r="U197" s="147">
        <v>15781</v>
      </c>
      <c r="V197" s="147">
        <v>15805</v>
      </c>
      <c r="W197" s="147">
        <v>15726</v>
      </c>
      <c r="X197" s="147">
        <v>17769</v>
      </c>
      <c r="Y197" s="148">
        <v>0.1299122472338802</v>
      </c>
      <c r="Z197" s="148">
        <v>0.13958111921427779</v>
      </c>
      <c r="AA197" s="147"/>
      <c r="AB197" s="144"/>
      <c r="AC197" s="144"/>
      <c r="AD197" s="147">
        <v>3278</v>
      </c>
      <c r="AE197" s="147">
        <v>15592.571428571429</v>
      </c>
      <c r="AF197" s="144"/>
    </row>
    <row r="198" spans="1:32" x14ac:dyDescent="0.25">
      <c r="A198" s="149" t="s">
        <v>237</v>
      </c>
      <c r="B198" s="150">
        <v>1672</v>
      </c>
      <c r="C198" s="150">
        <v>1751</v>
      </c>
      <c r="D198" s="150">
        <v>1188</v>
      </c>
      <c r="E198" s="150">
        <v>1061</v>
      </c>
      <c r="F198" s="150">
        <v>1401</v>
      </c>
      <c r="G198" s="150">
        <v>1314</v>
      </c>
      <c r="H198" s="150">
        <v>1498</v>
      </c>
      <c r="I198" s="150">
        <v>1668</v>
      </c>
      <c r="J198" s="148">
        <v>0.11348464619492657</v>
      </c>
      <c r="K198" s="148">
        <v>0.18118361153262522</v>
      </c>
      <c r="L198" s="147"/>
      <c r="M198" s="155">
        <v>0.20267314702308628</v>
      </c>
      <c r="N198" s="144"/>
      <c r="P198" s="149" t="s">
        <v>237</v>
      </c>
      <c r="Q198" s="150">
        <v>8673</v>
      </c>
      <c r="R198" s="150">
        <v>9750</v>
      </c>
      <c r="S198" s="150">
        <v>7000</v>
      </c>
      <c r="T198" s="150">
        <v>6230</v>
      </c>
      <c r="U198" s="150">
        <v>7138</v>
      </c>
      <c r="V198" s="150">
        <v>6969</v>
      </c>
      <c r="W198" s="150">
        <v>6934</v>
      </c>
      <c r="X198" s="150">
        <v>8230</v>
      </c>
      <c r="Y198" s="148">
        <v>0.18690510527833862</v>
      </c>
      <c r="Z198" s="148">
        <v>9.329335408205873E-2</v>
      </c>
      <c r="AA198" s="147"/>
      <c r="AB198" s="144"/>
      <c r="AC198" s="144"/>
      <c r="AD198" s="150">
        <v>1412.1428571428571</v>
      </c>
      <c r="AE198" s="150">
        <v>7527.7142857142853</v>
      </c>
      <c r="AF198" s="144"/>
    </row>
    <row r="199" spans="1:32" x14ac:dyDescent="0.25">
      <c r="A199" s="146" t="s">
        <v>90</v>
      </c>
      <c r="B199" s="151">
        <v>0.49089841456253669</v>
      </c>
      <c r="C199" s="151">
        <v>0.48038408779149522</v>
      </c>
      <c r="D199" s="151">
        <v>0.49070631970260226</v>
      </c>
      <c r="E199" s="151">
        <v>0.42508012820512819</v>
      </c>
      <c r="F199" s="151">
        <v>0.43890977443609025</v>
      </c>
      <c r="G199" s="151">
        <v>0.43873121869782972</v>
      </c>
      <c r="H199" s="151">
        <v>0.47722204523733674</v>
      </c>
      <c r="I199" s="151">
        <v>0.46397774687065368</v>
      </c>
      <c r="J199" s="172">
        <v>-1.324429836668306</v>
      </c>
      <c r="K199" s="172">
        <v>-2.3752503692592297E-2</v>
      </c>
      <c r="L199" s="147"/>
      <c r="M199" s="203">
        <v>-4.7583665362066316</v>
      </c>
      <c r="N199" s="144"/>
      <c r="P199" s="146" t="s">
        <v>90</v>
      </c>
      <c r="Q199" s="151">
        <v>0.55800038602586377</v>
      </c>
      <c r="R199" s="151">
        <v>0.55081633805999664</v>
      </c>
      <c r="S199" s="151">
        <v>0.56887444128403086</v>
      </c>
      <c r="T199" s="151">
        <v>0.52904211956521741</v>
      </c>
      <c r="U199" s="151">
        <v>0.50038555906063797</v>
      </c>
      <c r="V199" s="151">
        <v>0.48953357684742904</v>
      </c>
      <c r="W199" s="151">
        <v>0.48663064074671908</v>
      </c>
      <c r="X199" s="151">
        <v>0.51156141223272</v>
      </c>
      <c r="Y199" s="172">
        <v>2.4930771486000927</v>
      </c>
      <c r="Z199" s="172">
        <v>-1.4983678948893742</v>
      </c>
      <c r="AA199" s="147"/>
      <c r="AB199" s="144"/>
      <c r="AC199" s="144"/>
      <c r="AD199" s="151">
        <v>0.46421527190757961</v>
      </c>
      <c r="AE199" s="151">
        <v>0.52654509118161374</v>
      </c>
      <c r="AF199" s="144"/>
    </row>
    <row r="200" spans="1:32" x14ac:dyDescent="0.25">
      <c r="A200" s="149" t="s">
        <v>238</v>
      </c>
      <c r="B200" s="150">
        <v>1367</v>
      </c>
      <c r="C200" s="150">
        <v>1473</v>
      </c>
      <c r="D200" s="150">
        <v>956</v>
      </c>
      <c r="E200" s="150">
        <v>838</v>
      </c>
      <c r="F200" s="150">
        <v>1015</v>
      </c>
      <c r="G200" s="150">
        <v>967</v>
      </c>
      <c r="H200" s="150">
        <v>1177</v>
      </c>
      <c r="I200" s="150">
        <v>1376</v>
      </c>
      <c r="J200" s="148">
        <v>0.16907391673746813</v>
      </c>
      <c r="K200" s="148">
        <v>0.23598100859745932</v>
      </c>
      <c r="L200" s="147"/>
      <c r="M200" s="155">
        <v>0.20315960431123578</v>
      </c>
      <c r="N200" s="144"/>
      <c r="P200" s="149" t="s">
        <v>238</v>
      </c>
      <c r="Q200" s="150">
        <v>6924</v>
      </c>
      <c r="R200" s="150">
        <v>7996</v>
      </c>
      <c r="S200" s="150">
        <v>5546</v>
      </c>
      <c r="T200" s="150">
        <v>4869</v>
      </c>
      <c r="U200" s="150">
        <v>5503</v>
      </c>
      <c r="V200" s="150">
        <v>5333</v>
      </c>
      <c r="W200" s="150">
        <v>5415</v>
      </c>
      <c r="X200" s="150">
        <v>6773</v>
      </c>
      <c r="Y200" s="148">
        <v>0.25078485687903973</v>
      </c>
      <c r="Z200" s="148">
        <v>0.14007117780022119</v>
      </c>
      <c r="AA200" s="147"/>
      <c r="AB200" s="144"/>
      <c r="AC200" s="144"/>
      <c r="AD200" s="150">
        <v>1113.2857142857142</v>
      </c>
      <c r="AE200" s="150">
        <v>5940.8571428571431</v>
      </c>
      <c r="AF200" s="144"/>
    </row>
    <row r="201" spans="1:32" x14ac:dyDescent="0.25">
      <c r="A201" s="149" t="s">
        <v>239</v>
      </c>
      <c r="B201" s="153">
        <v>0.37867036011080335</v>
      </c>
      <c r="C201" s="153">
        <v>0.38339406559083811</v>
      </c>
      <c r="D201" s="153">
        <v>0.36911196911196908</v>
      </c>
      <c r="E201" s="153">
        <v>0.30956778721832284</v>
      </c>
      <c r="F201" s="153">
        <v>0.29242293287237109</v>
      </c>
      <c r="G201" s="153">
        <v>0.28943430110745288</v>
      </c>
      <c r="H201" s="153">
        <v>0.34771048744460858</v>
      </c>
      <c r="I201" s="153">
        <v>0.3528205128205128</v>
      </c>
      <c r="J201" s="172">
        <v>0.51100253759042147</v>
      </c>
      <c r="K201" s="172">
        <v>1.3197049035975184</v>
      </c>
      <c r="L201" s="147"/>
      <c r="M201" s="203">
        <v>-2.8348939596618159</v>
      </c>
      <c r="N201" s="144"/>
      <c r="P201" s="149" t="s">
        <v>239</v>
      </c>
      <c r="Q201" s="153">
        <v>0.41374365103077382</v>
      </c>
      <c r="R201" s="153">
        <v>0.42020074622943926</v>
      </c>
      <c r="S201" s="153">
        <v>0.41630385827953759</v>
      </c>
      <c r="T201" s="153">
        <v>0.38188235294117645</v>
      </c>
      <c r="U201" s="153">
        <v>0.34871047462138016</v>
      </c>
      <c r="V201" s="153">
        <v>0.33742486554887696</v>
      </c>
      <c r="W201" s="153">
        <v>0.34433422357878674</v>
      </c>
      <c r="X201" s="153">
        <v>0.38116945241713096</v>
      </c>
      <c r="Y201" s="172">
        <v>3.6835228838344225</v>
      </c>
      <c r="Z201" s="172">
        <v>1.6384535149532864E-2</v>
      </c>
      <c r="AA201" s="147"/>
      <c r="AB201" s="144"/>
      <c r="AC201" s="144"/>
      <c r="AD201" s="153">
        <v>0.33962346378453762</v>
      </c>
      <c r="AE201" s="153">
        <v>0.38100560706563563</v>
      </c>
      <c r="AF201" s="144"/>
    </row>
    <row r="202" spans="1:32" x14ac:dyDescent="0.25">
      <c r="A202" s="149" t="s">
        <v>240</v>
      </c>
      <c r="B202" s="153">
        <v>0.8175837320574163</v>
      </c>
      <c r="C202" s="153">
        <v>0.84123358081096511</v>
      </c>
      <c r="D202" s="153">
        <v>0.80471380471380471</v>
      </c>
      <c r="E202" s="153">
        <v>0.78982092365692746</v>
      </c>
      <c r="F202" s="153">
        <v>0.72448251249107776</v>
      </c>
      <c r="G202" s="153">
        <v>0.73592085235920857</v>
      </c>
      <c r="H202" s="153">
        <v>0.7857142857142857</v>
      </c>
      <c r="I202" s="153">
        <v>0.82494004796163067</v>
      </c>
      <c r="J202" s="172">
        <v>3.9225762247344975</v>
      </c>
      <c r="K202" s="172">
        <v>3.6573836530168879</v>
      </c>
      <c r="L202" s="147"/>
      <c r="M202" s="203">
        <v>0.19752848996622552</v>
      </c>
      <c r="N202" s="144"/>
      <c r="P202" s="149" t="s">
        <v>240</v>
      </c>
      <c r="Q202" s="153">
        <v>0.79833967485299207</v>
      </c>
      <c r="R202" s="153">
        <v>0.8201025641025641</v>
      </c>
      <c r="S202" s="153">
        <v>0.79228571428571426</v>
      </c>
      <c r="T202" s="153">
        <v>0.78154093097913324</v>
      </c>
      <c r="U202" s="153">
        <v>0.77094424208461754</v>
      </c>
      <c r="V202" s="153">
        <v>0.76524608982637399</v>
      </c>
      <c r="W202" s="153">
        <v>0.78093452552639164</v>
      </c>
      <c r="X202" s="153">
        <v>0.82296476306196842</v>
      </c>
      <c r="Y202" s="172">
        <v>4.2030237535576775</v>
      </c>
      <c r="Z202" s="172">
        <v>3.3766751903202663</v>
      </c>
      <c r="AA202" s="147"/>
      <c r="AB202" s="144"/>
      <c r="AC202" s="144"/>
      <c r="AD202" s="153">
        <v>0.78836621143146179</v>
      </c>
      <c r="AE202" s="153">
        <v>0.78919801115876576</v>
      </c>
      <c r="AF202" s="144"/>
    </row>
    <row r="203" spans="1:32" ht="22.15" customHeight="1" x14ac:dyDescent="0.25">
      <c r="A203" s="154" t="s">
        <v>241</v>
      </c>
      <c r="B203" s="155">
        <v>2.5119617224880382E-2</v>
      </c>
      <c r="C203" s="155">
        <v>3.3695031410622502E-2</v>
      </c>
      <c r="D203" s="155">
        <v>4.0404040404040407E-2</v>
      </c>
      <c r="E203" s="155">
        <v>5.5607917059377947E-2</v>
      </c>
      <c r="F203" s="155">
        <v>4.1399000713775877E-2</v>
      </c>
      <c r="G203" s="155">
        <v>5.4033485540334852E-2</v>
      </c>
      <c r="H203" s="155">
        <v>4.0720961281708948E-2</v>
      </c>
      <c r="I203" s="155">
        <v>3.1774580335731412E-2</v>
      </c>
      <c r="J203" s="172">
        <v>-0.89463809459775367</v>
      </c>
      <c r="K203" s="172">
        <v>-0.84884444492964106</v>
      </c>
      <c r="L203" s="147"/>
      <c r="M203" s="203">
        <v>-0.65000247675492673</v>
      </c>
      <c r="N203" s="144"/>
      <c r="P203" s="154" t="s">
        <v>241</v>
      </c>
      <c r="Q203" s="155">
        <v>3.8971520811714518E-2</v>
      </c>
      <c r="R203" s="155">
        <v>4.0717948717948718E-2</v>
      </c>
      <c r="S203" s="155">
        <v>4.7857142857142855E-2</v>
      </c>
      <c r="T203" s="155">
        <v>5.0561797752808987E-2</v>
      </c>
      <c r="U203" s="155">
        <v>5.0714485850378258E-2</v>
      </c>
      <c r="V203" s="155">
        <v>4.8213517003874301E-2</v>
      </c>
      <c r="W203" s="155">
        <v>5.2494952408422266E-2</v>
      </c>
      <c r="X203" s="155">
        <v>3.8274605103280679E-2</v>
      </c>
      <c r="Y203" s="172">
        <v>-1.4220347305141587</v>
      </c>
      <c r="Z203" s="172">
        <v>-0.81633195181183416</v>
      </c>
      <c r="AA203" s="147"/>
      <c r="AB203" s="144"/>
      <c r="AC203" s="144"/>
      <c r="AD203" s="151">
        <v>4.0263024785027822E-2</v>
      </c>
      <c r="AE203" s="151">
        <v>4.6437924621399021E-2</v>
      </c>
      <c r="AF203" s="144"/>
    </row>
    <row r="204" spans="1:32" ht="22.15" customHeight="1" x14ac:dyDescent="0.25">
      <c r="A204" s="154" t="s">
        <v>242</v>
      </c>
      <c r="B204" s="155">
        <v>1.1634349030470914E-2</v>
      </c>
      <c r="C204" s="155">
        <v>1.5356585111920874E-2</v>
      </c>
      <c r="D204" s="155">
        <v>1.8532818532818532E-2</v>
      </c>
      <c r="E204" s="155">
        <v>2.1795345400812707E-2</v>
      </c>
      <c r="F204" s="155">
        <v>1.6709881878421203E-2</v>
      </c>
      <c r="G204" s="155">
        <v>2.1251122418437594E-2</v>
      </c>
      <c r="H204" s="155">
        <v>1.8020679468242245E-2</v>
      </c>
      <c r="I204" s="155">
        <v>1.358974358974359E-2</v>
      </c>
      <c r="J204" s="172">
        <v>-0.44309358784986547</v>
      </c>
      <c r="K204" s="172">
        <v>-0.37553274466026138</v>
      </c>
      <c r="L204" s="147"/>
      <c r="M204" s="203">
        <v>-0.41377593648402339</v>
      </c>
      <c r="N204" s="144"/>
      <c r="P204" s="154" t="s">
        <v>242</v>
      </c>
      <c r="Q204" s="155">
        <v>2.0197191514789364E-2</v>
      </c>
      <c r="R204" s="155">
        <v>2.0862893478375111E-2</v>
      </c>
      <c r="S204" s="155">
        <v>2.5146374418255516E-2</v>
      </c>
      <c r="T204" s="155">
        <v>2.4705882352941175E-2</v>
      </c>
      <c r="U204" s="155">
        <v>2.293897725112477E-2</v>
      </c>
      <c r="V204" s="155">
        <v>2.1259095223030686E-2</v>
      </c>
      <c r="W204" s="155">
        <v>2.3146381788121582E-2</v>
      </c>
      <c r="X204" s="155">
        <v>1.7727502954583824E-2</v>
      </c>
      <c r="Y204" s="172">
        <v>-0.5418878833537758</v>
      </c>
      <c r="Z204" s="172">
        <v>-0.46915977160652023</v>
      </c>
      <c r="AA204" s="147"/>
      <c r="AB204" s="144"/>
      <c r="AC204" s="144"/>
      <c r="AD204" s="151">
        <v>1.7345071036346204E-2</v>
      </c>
      <c r="AE204" s="151">
        <v>2.2419100670649027E-2</v>
      </c>
      <c r="AF204" s="144"/>
    </row>
    <row r="205" spans="1:32" ht="22.15" customHeight="1" x14ac:dyDescent="0.25">
      <c r="A205" s="154" t="s">
        <v>243</v>
      </c>
      <c r="B205" s="155">
        <v>0.24016620498614957</v>
      </c>
      <c r="C205" s="155">
        <v>0.22774596564289432</v>
      </c>
      <c r="D205" s="155">
        <v>0.28841698841698843</v>
      </c>
      <c r="E205" s="155">
        <v>0.29072774288880682</v>
      </c>
      <c r="F205" s="155">
        <v>0.28954191875540192</v>
      </c>
      <c r="G205" s="155">
        <v>0.26878180185573181</v>
      </c>
      <c r="H205" s="155">
        <v>0.27946824224519939</v>
      </c>
      <c r="I205" s="155">
        <v>0.26871794871794874</v>
      </c>
      <c r="J205" s="172">
        <v>-1.0750293527250654</v>
      </c>
      <c r="K205" s="172">
        <v>0.17868931962892187</v>
      </c>
      <c r="L205" s="147"/>
      <c r="M205" s="203">
        <v>0.25802932505616938</v>
      </c>
      <c r="N205" s="144"/>
      <c r="P205" s="154" t="s">
        <v>243</v>
      </c>
      <c r="Q205" s="155">
        <v>0.24625037346877801</v>
      </c>
      <c r="R205" s="155">
        <v>0.25003941352672238</v>
      </c>
      <c r="S205" s="155">
        <v>0.27540909773307309</v>
      </c>
      <c r="T205" s="155">
        <v>0.28094117647058825</v>
      </c>
      <c r="U205" s="155">
        <v>0.2975096635194221</v>
      </c>
      <c r="V205" s="155">
        <v>0.28149319835495096</v>
      </c>
      <c r="W205" s="155">
        <v>0.28258934249014372</v>
      </c>
      <c r="X205" s="155">
        <v>0.26613765546738705</v>
      </c>
      <c r="Y205" s="172">
        <v>-1.6451687022756678</v>
      </c>
      <c r="Z205" s="172">
        <v>-0.61348552520031352</v>
      </c>
      <c r="AA205" s="147"/>
      <c r="AB205" s="144"/>
      <c r="AC205" s="144"/>
      <c r="AD205" s="151">
        <v>0.26693105552165952</v>
      </c>
      <c r="AE205" s="151">
        <v>0.27227251071939018</v>
      </c>
      <c r="AF205" s="144"/>
    </row>
    <row r="206" spans="1:32" ht="22.15" customHeight="1" x14ac:dyDescent="0.25">
      <c r="A206" s="154" t="s">
        <v>244</v>
      </c>
      <c r="B206" s="155">
        <v>0.16343490304709141</v>
      </c>
      <c r="C206" s="155">
        <v>0.15642894325871942</v>
      </c>
      <c r="D206" s="155">
        <v>0.12007722007722008</v>
      </c>
      <c r="E206" s="155">
        <v>0.17620982637606206</v>
      </c>
      <c r="F206" s="155">
        <v>0.1613367905502737</v>
      </c>
      <c r="G206" s="155">
        <v>0.17210416043100868</v>
      </c>
      <c r="H206" s="155">
        <v>0.15716395864106353</v>
      </c>
      <c r="I206" s="155">
        <v>0.12820512820512819</v>
      </c>
      <c r="J206" s="172">
        <v>-2.8958830435935337</v>
      </c>
      <c r="K206" s="172">
        <v>-3.0689668273560899</v>
      </c>
      <c r="L206" s="147"/>
      <c r="M206" s="203">
        <v>2.8030667064940227</v>
      </c>
      <c r="N206" s="144"/>
      <c r="P206" s="154" t="s">
        <v>244</v>
      </c>
      <c r="Q206" s="155">
        <v>0.13803406035255453</v>
      </c>
      <c r="R206" s="155">
        <v>0.12995953544589836</v>
      </c>
      <c r="S206" s="155">
        <v>9.8783966371415705E-2</v>
      </c>
      <c r="T206" s="155">
        <v>0.12901960784313726</v>
      </c>
      <c r="U206" s="155">
        <v>0.12147519168620494</v>
      </c>
      <c r="V206" s="155">
        <v>0.13565327428029106</v>
      </c>
      <c r="W206" s="155">
        <v>0.12450718555258806</v>
      </c>
      <c r="X206" s="155">
        <v>0.10017446114018796</v>
      </c>
      <c r="Y206" s="172">
        <v>-2.43327244124001</v>
      </c>
      <c r="Z206" s="172">
        <v>-2.5920382558276502</v>
      </c>
      <c r="AA206" s="147"/>
      <c r="AB206" s="144"/>
      <c r="AC206" s="144"/>
      <c r="AD206" s="151">
        <v>0.15889479647868909</v>
      </c>
      <c r="AE206" s="151">
        <v>0.12609484369846446</v>
      </c>
      <c r="AF206" s="144"/>
    </row>
    <row r="207" spans="1:32" ht="22.15" customHeight="1" x14ac:dyDescent="0.25">
      <c r="A207" s="154" t="s">
        <v>245</v>
      </c>
      <c r="B207" s="155">
        <v>7.7839335180055397E-2</v>
      </c>
      <c r="C207" s="155">
        <v>0.1090577824049974</v>
      </c>
      <c r="D207" s="155">
        <v>6.6795366795366795E-2</v>
      </c>
      <c r="E207" s="155">
        <v>5.8736608792020688E-2</v>
      </c>
      <c r="F207" s="155">
        <v>6.0501296456352639E-2</v>
      </c>
      <c r="G207" s="155">
        <v>5.7767135588147264E-2</v>
      </c>
      <c r="H207" s="155">
        <v>4.0768094534711967E-2</v>
      </c>
      <c r="I207" s="155">
        <v>4.8974358974358971E-2</v>
      </c>
      <c r="J207" s="172">
        <v>0.82062644396470041</v>
      </c>
      <c r="K207" s="172">
        <v>-1.9577894141652528</v>
      </c>
      <c r="L207" s="147"/>
      <c r="M207" s="203">
        <v>0.98612968999597372</v>
      </c>
      <c r="N207" s="144"/>
      <c r="P207" s="154" t="s">
        <v>245</v>
      </c>
      <c r="Q207" s="155">
        <v>2.7547057066029279E-2</v>
      </c>
      <c r="R207" s="155">
        <v>3.809974249829208E-2</v>
      </c>
      <c r="S207" s="155">
        <v>2.5897012460591503E-2</v>
      </c>
      <c r="T207" s="155">
        <v>2.3529411764705882E-2</v>
      </c>
      <c r="U207" s="155">
        <v>2.9782650022178569E-2</v>
      </c>
      <c r="V207" s="155">
        <v>4.1252768111357169E-2</v>
      </c>
      <c r="W207" s="155">
        <v>5.0871168765102379E-2</v>
      </c>
      <c r="X207" s="155">
        <v>3.9113062074399234E-2</v>
      </c>
      <c r="Y207" s="172">
        <v>-1.1758106690703145</v>
      </c>
      <c r="Z207" s="172">
        <v>0.47285566322472911</v>
      </c>
      <c r="AA207" s="147"/>
      <c r="AB207" s="144"/>
      <c r="AC207" s="144"/>
      <c r="AD207" s="151">
        <v>6.85522531160115E-2</v>
      </c>
      <c r="AE207" s="151">
        <v>3.4384505442151943E-2</v>
      </c>
      <c r="AF207" s="144"/>
    </row>
    <row r="208" spans="1:32" ht="22.15" customHeight="1" x14ac:dyDescent="0.25">
      <c r="A208" s="154" t="s">
        <v>246</v>
      </c>
      <c r="B208" s="155">
        <v>4.2105263157894736E-2</v>
      </c>
      <c r="C208" s="155">
        <v>3.7480478917230609E-2</v>
      </c>
      <c r="D208" s="155">
        <v>4.7104247104247106E-2</v>
      </c>
      <c r="E208" s="155">
        <v>6.4277798300701877E-2</v>
      </c>
      <c r="F208" s="155">
        <v>6.3382310573321804E-2</v>
      </c>
      <c r="G208" s="155">
        <v>7.7222388506435202E-2</v>
      </c>
      <c r="H208" s="155">
        <v>5.7902511078286562E-2</v>
      </c>
      <c r="I208" s="155">
        <v>6.4871794871794869E-2</v>
      </c>
      <c r="J208" s="172">
        <v>0.69692837935083074</v>
      </c>
      <c r="K208" s="172">
        <v>0.96987799672363373</v>
      </c>
      <c r="L208" s="147"/>
      <c r="M208" s="203">
        <v>-0.94711619631423771</v>
      </c>
      <c r="N208" s="144"/>
      <c r="P208" s="154" t="s">
        <v>246</v>
      </c>
      <c r="Q208" s="155">
        <v>4.3382133253659992E-2</v>
      </c>
      <c r="R208" s="155">
        <v>4.5982447842766304E-2</v>
      </c>
      <c r="S208" s="155">
        <v>4.9542110794175045E-2</v>
      </c>
      <c r="T208" s="155">
        <v>5.6627450980392159E-2</v>
      </c>
      <c r="U208" s="155">
        <v>6.7739686965338067E-2</v>
      </c>
      <c r="V208" s="155">
        <v>7.2951597595697568E-2</v>
      </c>
      <c r="W208" s="155">
        <v>6.8612488871931832E-2</v>
      </c>
      <c r="X208" s="155">
        <v>7.4342956834937246E-2</v>
      </c>
      <c r="Y208" s="172">
        <v>0.57304679630054145</v>
      </c>
      <c r="Z208" s="172">
        <v>1.6769753478027358</v>
      </c>
      <c r="AA208" s="147"/>
      <c r="AB208" s="144"/>
      <c r="AC208" s="144"/>
      <c r="AD208" s="151">
        <v>5.5173014904558532E-2</v>
      </c>
      <c r="AE208" s="151">
        <v>5.7573203356909887E-2</v>
      </c>
      <c r="AF208" s="144"/>
    </row>
    <row r="209" spans="1:32" x14ac:dyDescent="0.25">
      <c r="A209" s="149" t="s">
        <v>247</v>
      </c>
      <c r="B209" s="150">
        <v>114.1060941828255</v>
      </c>
      <c r="C209" s="150">
        <v>85.401093180635087</v>
      </c>
      <c r="D209" s="150">
        <v>80.949420849420875</v>
      </c>
      <c r="E209" s="150">
        <v>75.952715182859251</v>
      </c>
      <c r="F209" s="150">
        <v>90.703255545952203</v>
      </c>
      <c r="G209" s="150">
        <v>70.387309188865629</v>
      </c>
      <c r="H209" s="150">
        <v>86.183456425406234</v>
      </c>
      <c r="I209" s="150">
        <v>88.785897435897425</v>
      </c>
      <c r="J209" s="177">
        <v>2.6024410104911908</v>
      </c>
      <c r="K209" s="177">
        <v>1.7544758373617242</v>
      </c>
      <c r="L209" s="147"/>
      <c r="M209" s="203">
        <v>-29.476131941107582</v>
      </c>
      <c r="N209" s="144"/>
      <c r="P209" s="149" t="s">
        <v>247</v>
      </c>
      <c r="Q209" s="150">
        <v>136.63955781296684</v>
      </c>
      <c r="R209" s="150">
        <v>137.42535078038782</v>
      </c>
      <c r="S209" s="150">
        <v>122.26535054796568</v>
      </c>
      <c r="T209" s="150">
        <v>113.39380392156859</v>
      </c>
      <c r="U209" s="150">
        <v>120.71636778404408</v>
      </c>
      <c r="V209" s="150">
        <v>104.92812401138879</v>
      </c>
      <c r="W209" s="150">
        <v>114.88038916444103</v>
      </c>
      <c r="X209" s="150">
        <v>118.26202937700501</v>
      </c>
      <c r="Y209" s="177">
        <v>3.3816402125639797</v>
      </c>
      <c r="Z209" s="177">
        <v>-4.0154562388560038</v>
      </c>
      <c r="AA209" s="147"/>
      <c r="AB209" s="144"/>
      <c r="AC209" s="144"/>
      <c r="AD209" s="150">
        <v>87.031421598535701</v>
      </c>
      <c r="AE209" s="150">
        <v>122.27748561586101</v>
      </c>
      <c r="AF209" s="144"/>
    </row>
    <row r="210" spans="1:32" x14ac:dyDescent="0.25">
      <c r="A210" s="149" t="s">
        <v>248</v>
      </c>
      <c r="B210" s="150">
        <v>135.1303827751197</v>
      </c>
      <c r="C210" s="150">
        <v>120.12050256996</v>
      </c>
      <c r="D210" s="150">
        <v>111.22979797979801</v>
      </c>
      <c r="E210" s="150">
        <v>113.42318567389258</v>
      </c>
      <c r="F210" s="150">
        <v>124.53818700927908</v>
      </c>
      <c r="G210" s="150">
        <v>105.67351598173514</v>
      </c>
      <c r="H210" s="150">
        <v>127.25166889185587</v>
      </c>
      <c r="I210" s="150">
        <v>138.19184652278182</v>
      </c>
      <c r="J210" s="177">
        <v>10.940177630925945</v>
      </c>
      <c r="K210" s="177">
        <v>17.533475253181408</v>
      </c>
      <c r="L210" s="147"/>
      <c r="M210" s="203">
        <v>-12.07814132654994</v>
      </c>
      <c r="N210" s="144"/>
      <c r="P210" s="149" t="s">
        <v>248</v>
      </c>
      <c r="Q210" s="150">
        <v>156.48599100657202</v>
      </c>
      <c r="R210" s="150">
        <v>160.12953846153849</v>
      </c>
      <c r="S210" s="150">
        <v>142.65557142857156</v>
      </c>
      <c r="T210" s="150">
        <v>137.39133226324236</v>
      </c>
      <c r="U210" s="150">
        <v>147.16615298402908</v>
      </c>
      <c r="V210" s="150">
        <v>131.93987659635533</v>
      </c>
      <c r="W210" s="150">
        <v>148.52797807903087</v>
      </c>
      <c r="X210" s="150">
        <v>150.26998784933176</v>
      </c>
      <c r="Y210" s="177">
        <v>1.7420097703008821</v>
      </c>
      <c r="Z210" s="177">
        <v>2.7606509229264589</v>
      </c>
      <c r="AA210" s="147"/>
      <c r="AB210" s="144"/>
      <c r="AC210" s="144"/>
      <c r="AD210" s="150">
        <v>120.65837126960041</v>
      </c>
      <c r="AE210" s="150">
        <v>147.5093369264053</v>
      </c>
      <c r="AF210" s="144"/>
    </row>
    <row r="211" spans="1:32" x14ac:dyDescent="0.25">
      <c r="A211" s="146" t="s">
        <v>249</v>
      </c>
      <c r="B211" s="147">
        <v>1704</v>
      </c>
      <c r="C211" s="147">
        <v>983</v>
      </c>
      <c r="D211" s="147">
        <v>983</v>
      </c>
      <c r="E211" s="147">
        <v>1283</v>
      </c>
      <c r="F211" s="147">
        <v>1030</v>
      </c>
      <c r="G211" s="147">
        <v>1378</v>
      </c>
      <c r="H211" s="147">
        <v>1529</v>
      </c>
      <c r="I211" s="147">
        <v>1600</v>
      </c>
      <c r="J211" s="148">
        <v>4.643557880967953E-2</v>
      </c>
      <c r="K211" s="148">
        <v>0.25984251968503935</v>
      </c>
      <c r="L211" s="147"/>
      <c r="M211" s="155">
        <v>0.1683147485798443</v>
      </c>
      <c r="N211" s="144"/>
      <c r="P211" s="146" t="s">
        <v>249</v>
      </c>
      <c r="Q211" s="147">
        <v>10070</v>
      </c>
      <c r="R211" s="147">
        <v>8083</v>
      </c>
      <c r="S211" s="147">
        <v>7267</v>
      </c>
      <c r="T211" s="147">
        <v>7783</v>
      </c>
      <c r="U211" s="147">
        <v>8570</v>
      </c>
      <c r="V211" s="147">
        <v>8858</v>
      </c>
      <c r="W211" s="147">
        <v>9768</v>
      </c>
      <c r="X211" s="147">
        <v>9506</v>
      </c>
      <c r="Y211" s="148">
        <v>-2.6822276822276822E-2</v>
      </c>
      <c r="Z211" s="148">
        <v>0.101706981903674</v>
      </c>
      <c r="AA211" s="147"/>
      <c r="AB211" s="144"/>
      <c r="AC211" s="144"/>
      <c r="AD211" s="147">
        <v>1270</v>
      </c>
      <c r="AE211" s="147">
        <v>8628.4285714285706</v>
      </c>
      <c r="AF211" s="144"/>
    </row>
    <row r="212" spans="1:32" x14ac:dyDescent="0.25">
      <c r="A212" s="146" t="s">
        <v>250</v>
      </c>
      <c r="B212" s="150">
        <v>495</v>
      </c>
      <c r="C212" s="150">
        <v>350</v>
      </c>
      <c r="D212" s="150">
        <v>328</v>
      </c>
      <c r="E212" s="150">
        <v>444</v>
      </c>
      <c r="F212" s="150">
        <v>337</v>
      </c>
      <c r="G212" s="150">
        <v>313</v>
      </c>
      <c r="H212" s="150">
        <v>416</v>
      </c>
      <c r="I212" s="150">
        <v>467</v>
      </c>
      <c r="J212" s="148">
        <v>0.12259615384615384</v>
      </c>
      <c r="K212" s="148">
        <v>0.21841222512113309</v>
      </c>
      <c r="L212" s="147"/>
      <c r="M212" s="155">
        <v>0.17360594795539033</v>
      </c>
      <c r="N212" s="144"/>
      <c r="P212" s="146" t="s">
        <v>250</v>
      </c>
      <c r="Q212" s="150">
        <v>2624</v>
      </c>
      <c r="R212" s="150">
        <v>1956</v>
      </c>
      <c r="S212" s="150">
        <v>1793</v>
      </c>
      <c r="T212" s="150">
        <v>1765</v>
      </c>
      <c r="U212" s="150">
        <v>1929</v>
      </c>
      <c r="V212" s="150">
        <v>2088</v>
      </c>
      <c r="W212" s="150">
        <v>2414</v>
      </c>
      <c r="X212" s="150">
        <v>2690</v>
      </c>
      <c r="Y212" s="148">
        <v>0.11433305716652858</v>
      </c>
      <c r="Z212" s="148">
        <v>0.29247031367973098</v>
      </c>
      <c r="AA212" s="147"/>
      <c r="AB212" s="144"/>
      <c r="AC212" s="144"/>
      <c r="AD212" s="150">
        <v>383.28571428571428</v>
      </c>
      <c r="AE212" s="150">
        <v>2081.2857142857142</v>
      </c>
      <c r="AF212" s="144"/>
    </row>
    <row r="213" spans="1:32" x14ac:dyDescent="0.25">
      <c r="A213" s="149" t="s">
        <v>251</v>
      </c>
      <c r="B213" s="147">
        <v>0</v>
      </c>
      <c r="C213" s="147">
        <v>4092</v>
      </c>
      <c r="D213" s="147">
        <v>2932</v>
      </c>
      <c r="E213" s="147">
        <v>2334</v>
      </c>
      <c r="F213" s="147">
        <v>2506</v>
      </c>
      <c r="G213" s="147">
        <v>2583</v>
      </c>
      <c r="H213" s="147">
        <v>3322</v>
      </c>
      <c r="I213" s="147">
        <v>3598</v>
      </c>
      <c r="J213" s="148">
        <v>8.3082480433473813E-2</v>
      </c>
      <c r="K213" s="157">
        <v>0.21492486915414485</v>
      </c>
      <c r="L213" s="147"/>
      <c r="M213" s="155">
        <v>0.28224035142767495</v>
      </c>
      <c r="N213" s="144"/>
      <c r="P213" s="149" t="s">
        <v>251</v>
      </c>
      <c r="Q213" s="147">
        <v>0</v>
      </c>
      <c r="R213" s="147">
        <v>16781</v>
      </c>
      <c r="S213" s="147">
        <v>13899</v>
      </c>
      <c r="T213" s="147">
        <v>11837</v>
      </c>
      <c r="U213" s="147">
        <v>10650</v>
      </c>
      <c r="V213" s="147">
        <v>10681</v>
      </c>
      <c r="W213" s="147">
        <v>11677</v>
      </c>
      <c r="X213" s="147">
        <v>12748</v>
      </c>
      <c r="Y213" s="148">
        <v>9.1718763381005389E-2</v>
      </c>
      <c r="Z213" s="157">
        <v>1.2750744786494538E-2</v>
      </c>
      <c r="AA213" s="147"/>
      <c r="AB213" s="144"/>
      <c r="AC213" s="144"/>
      <c r="AD213" s="158">
        <v>2961.5</v>
      </c>
      <c r="AE213" s="158">
        <v>12587.5</v>
      </c>
      <c r="AF213" s="144"/>
    </row>
    <row r="214" spans="1:32" x14ac:dyDescent="0.25">
      <c r="A214" s="159" t="s">
        <v>252</v>
      </c>
      <c r="B214" s="150">
        <v>1178</v>
      </c>
      <c r="C214" s="150">
        <v>1473</v>
      </c>
      <c r="D214" s="150">
        <v>923</v>
      </c>
      <c r="E214" s="150">
        <v>822</v>
      </c>
      <c r="F214" s="150">
        <v>931</v>
      </c>
      <c r="G214" s="150">
        <v>842</v>
      </c>
      <c r="H214" s="150">
        <v>934</v>
      </c>
      <c r="I214" s="150">
        <v>979</v>
      </c>
      <c r="J214" s="148">
        <v>4.8179871520342615E-2</v>
      </c>
      <c r="K214" s="148">
        <v>-3.5196395889060914E-2</v>
      </c>
      <c r="L214" s="147"/>
      <c r="M214" s="155">
        <v>0.2417880958261299</v>
      </c>
      <c r="N214" s="144"/>
      <c r="P214" s="159" t="s">
        <v>252</v>
      </c>
      <c r="Q214" s="150">
        <v>4971</v>
      </c>
      <c r="R214" s="150">
        <v>4800</v>
      </c>
      <c r="S214" s="150">
        <v>4665</v>
      </c>
      <c r="T214" s="150">
        <v>3585</v>
      </c>
      <c r="U214" s="150">
        <v>3820</v>
      </c>
      <c r="V214" s="150">
        <v>4011</v>
      </c>
      <c r="W214" s="150">
        <v>3788</v>
      </c>
      <c r="X214" s="150">
        <v>4049</v>
      </c>
      <c r="Y214" s="148">
        <v>6.8901795142555441E-2</v>
      </c>
      <c r="Z214" s="148">
        <v>-4.3758434547908322E-2</v>
      </c>
      <c r="AA214" s="147"/>
      <c r="AB214" s="144"/>
      <c r="AC214" s="144"/>
      <c r="AD214" s="150">
        <v>1014.7142857142857</v>
      </c>
      <c r="AE214" s="150">
        <v>4234.2857142857147</v>
      </c>
      <c r="AF214" s="144"/>
    </row>
    <row r="215" spans="1:32" x14ac:dyDescent="0.25">
      <c r="A215" s="159" t="s">
        <v>253</v>
      </c>
      <c r="B215" s="150">
        <v>108</v>
      </c>
      <c r="C215" s="150">
        <v>138</v>
      </c>
      <c r="D215" s="150">
        <v>131</v>
      </c>
      <c r="E215" s="150">
        <v>88</v>
      </c>
      <c r="F215" s="150">
        <v>110</v>
      </c>
      <c r="G215" s="150">
        <v>79</v>
      </c>
      <c r="H215" s="150">
        <v>104</v>
      </c>
      <c r="I215" s="150">
        <v>105</v>
      </c>
      <c r="J215" s="148">
        <v>9.6153846153846159E-3</v>
      </c>
      <c r="K215" s="148">
        <v>-3.0343007915567335E-2</v>
      </c>
      <c r="L215" s="147"/>
      <c r="M215" s="155">
        <v>0.25990099009900991</v>
      </c>
      <c r="N215" s="144"/>
      <c r="P215" s="159" t="s">
        <v>253</v>
      </c>
      <c r="Q215" s="150">
        <v>465</v>
      </c>
      <c r="R215" s="150">
        <v>449</v>
      </c>
      <c r="S215" s="150">
        <v>586</v>
      </c>
      <c r="T215" s="150">
        <v>429</v>
      </c>
      <c r="U215" s="150">
        <v>415</v>
      </c>
      <c r="V215" s="150">
        <v>472</v>
      </c>
      <c r="W215" s="150">
        <v>409</v>
      </c>
      <c r="X215" s="150">
        <v>404</v>
      </c>
      <c r="Y215" s="148">
        <v>-1.2224938875305624E-2</v>
      </c>
      <c r="Z215" s="148">
        <v>-0.12310077519379846</v>
      </c>
      <c r="AA215" s="147"/>
      <c r="AB215" s="144"/>
      <c r="AC215" s="144"/>
      <c r="AD215" s="150">
        <v>108.28571428571429</v>
      </c>
      <c r="AE215" s="150">
        <v>460.71428571428572</v>
      </c>
      <c r="AF215" s="144"/>
    </row>
    <row r="216" spans="1:32" x14ac:dyDescent="0.25">
      <c r="A216" s="159" t="s">
        <v>254</v>
      </c>
      <c r="B216" s="191">
        <v>8.3981337480559873E-2</v>
      </c>
      <c r="C216" s="191">
        <v>8.5661080074487903E-2</v>
      </c>
      <c r="D216" s="191">
        <v>0.12428842504743833</v>
      </c>
      <c r="E216" s="191">
        <v>9.6703296703296707E-2</v>
      </c>
      <c r="F216" s="191">
        <v>0.10566762728146013</v>
      </c>
      <c r="G216" s="191">
        <v>8.577633007600434E-2</v>
      </c>
      <c r="H216" s="191">
        <v>0.1001926782273603</v>
      </c>
      <c r="I216" s="191">
        <v>9.6863468634686353E-2</v>
      </c>
      <c r="J216" s="172">
        <v>-0.33292095926739512</v>
      </c>
      <c r="K216" s="172">
        <v>4.3807746307968076E-2</v>
      </c>
      <c r="L216" s="147"/>
      <c r="M216" s="203">
        <v>0.61381149405475699</v>
      </c>
      <c r="N216" s="144"/>
      <c r="P216" s="159" t="s">
        <v>254</v>
      </c>
      <c r="Q216" s="191">
        <v>8.5540838852097137E-2</v>
      </c>
      <c r="R216" s="191">
        <v>8.5540102876738425E-2</v>
      </c>
      <c r="S216" s="191">
        <v>0.111597790896972</v>
      </c>
      <c r="T216" s="191">
        <v>0.10687593423019431</v>
      </c>
      <c r="U216" s="191">
        <v>9.7992916174734351E-2</v>
      </c>
      <c r="V216" s="191">
        <v>0.10528663841177782</v>
      </c>
      <c r="W216" s="191">
        <v>9.7450559923755065E-2</v>
      </c>
      <c r="X216" s="191">
        <v>9.0725353694138783E-2</v>
      </c>
      <c r="Y216" s="172">
        <v>-0.67252062296162818</v>
      </c>
      <c r="Z216" s="172">
        <v>-0.74033546582117493</v>
      </c>
      <c r="AA216" s="147"/>
      <c r="AB216" s="144"/>
      <c r="AC216" s="144"/>
      <c r="AD216" s="191">
        <v>9.6425391171606673E-2</v>
      </c>
      <c r="AE216" s="191">
        <v>9.8128708352350533E-2</v>
      </c>
      <c r="AF216" s="144"/>
    </row>
    <row r="217" spans="1:32" x14ac:dyDescent="0.25">
      <c r="A217" s="161" t="s">
        <v>255</v>
      </c>
      <c r="B217" s="161"/>
      <c r="C217" s="161"/>
      <c r="D217" s="161"/>
      <c r="E217" s="144"/>
      <c r="F217" s="144"/>
      <c r="G217" s="144"/>
      <c r="H217" s="144"/>
      <c r="I217" s="144"/>
      <c r="J217" s="144"/>
      <c r="K217" s="144"/>
      <c r="L217" s="144"/>
      <c r="M217" s="144"/>
      <c r="N217" s="144"/>
      <c r="O217" s="204"/>
      <c r="P217" s="161" t="s">
        <v>255</v>
      </c>
      <c r="Q217" s="161"/>
      <c r="R217" s="161"/>
      <c r="S217" s="161"/>
      <c r="T217" s="144"/>
      <c r="U217" s="144"/>
      <c r="V217" s="144"/>
      <c r="W217" s="144"/>
      <c r="X217" s="144"/>
      <c r="Y217" s="144"/>
      <c r="Z217" s="144"/>
      <c r="AA217" s="144"/>
      <c r="AB217" s="144"/>
      <c r="AC217" s="144"/>
      <c r="AD217" s="144"/>
      <c r="AE217" s="144"/>
      <c r="AF217" s="144"/>
    </row>
    <row r="218" spans="1:32" x14ac:dyDescent="0.25">
      <c r="A218" s="187"/>
      <c r="B218" s="187"/>
      <c r="C218" s="187"/>
      <c r="D218" s="187"/>
      <c r="E218" s="192"/>
      <c r="F218" s="192"/>
      <c r="G218" s="192"/>
      <c r="H218" s="192"/>
      <c r="I218" s="192"/>
      <c r="J218" s="167"/>
      <c r="K218" s="167"/>
      <c r="L218" s="188"/>
      <c r="M218" s="211"/>
      <c r="N218" s="144"/>
      <c r="P218" s="187"/>
      <c r="Q218" s="187"/>
      <c r="R218" s="187"/>
      <c r="S218" s="187"/>
      <c r="T218" s="192"/>
      <c r="U218" s="192"/>
      <c r="V218" s="192"/>
      <c r="W218" s="192"/>
      <c r="X218" s="192"/>
      <c r="Y218" s="144"/>
      <c r="Z218" s="144"/>
      <c r="AA218" s="188"/>
      <c r="AB218" s="144"/>
      <c r="AC218" s="144"/>
      <c r="AD218" s="144"/>
      <c r="AE218" s="144"/>
      <c r="AF218" s="144"/>
    </row>
    <row r="219" spans="1:32" x14ac:dyDescent="0.25">
      <c r="A219" s="187"/>
      <c r="B219" s="187"/>
      <c r="C219" s="187"/>
      <c r="D219" s="187"/>
      <c r="E219" s="167"/>
      <c r="F219" s="167"/>
      <c r="G219" s="167"/>
      <c r="H219" s="167"/>
      <c r="I219" s="167"/>
      <c r="J219" s="167"/>
      <c r="K219" s="167"/>
      <c r="L219" s="188"/>
      <c r="M219" s="211"/>
      <c r="N219" s="144"/>
      <c r="P219" s="187"/>
      <c r="Q219" s="187"/>
      <c r="R219" s="187"/>
      <c r="S219" s="187"/>
      <c r="T219" s="167"/>
      <c r="U219" s="144"/>
      <c r="V219" s="144"/>
      <c r="W219" s="144"/>
      <c r="X219" s="144"/>
      <c r="Y219" s="144"/>
      <c r="Z219" s="144"/>
      <c r="AA219" s="188"/>
      <c r="AB219" s="144"/>
      <c r="AC219" s="144"/>
      <c r="AD219" s="144"/>
      <c r="AE219" s="144"/>
      <c r="AF219" s="144"/>
    </row>
    <row r="220" spans="1:32" x14ac:dyDescent="0.25">
      <c r="A220" s="193" t="s">
        <v>279</v>
      </c>
      <c r="B220" s="193"/>
      <c r="C220" s="193"/>
      <c r="D220" s="193"/>
      <c r="E220" s="212" t="s">
        <v>294</v>
      </c>
      <c r="F220" s="167"/>
      <c r="G220" s="167"/>
      <c r="H220" s="167"/>
      <c r="I220" s="167"/>
      <c r="J220" s="167"/>
      <c r="K220" s="167"/>
      <c r="L220" s="188"/>
      <c r="M220" s="211"/>
      <c r="N220" s="144"/>
      <c r="O220" s="211"/>
      <c r="P220" s="193" t="s">
        <v>279</v>
      </c>
      <c r="Q220" s="193"/>
      <c r="R220" s="193"/>
      <c r="S220" s="193"/>
      <c r="T220" s="181"/>
      <c r="U220" s="144"/>
      <c r="V220" s="144"/>
      <c r="W220" s="144"/>
      <c r="X220" s="144"/>
      <c r="Y220" s="144"/>
      <c r="Z220" s="144"/>
      <c r="AA220" s="188"/>
      <c r="AB220" s="144"/>
      <c r="AC220" s="144"/>
      <c r="AD220" s="144"/>
      <c r="AE220" s="144"/>
      <c r="AF220" s="144"/>
    </row>
    <row r="221" spans="1:32" x14ac:dyDescent="0.25">
      <c r="A221" s="166" t="s">
        <v>286</v>
      </c>
      <c r="B221" s="166"/>
      <c r="C221" s="166"/>
      <c r="D221" s="166"/>
      <c r="E221" s="194" t="s">
        <v>280</v>
      </c>
      <c r="F221" s="167"/>
      <c r="G221" s="167"/>
      <c r="H221" s="167"/>
      <c r="I221" s="167"/>
      <c r="J221" s="167"/>
      <c r="K221" s="167"/>
      <c r="L221" s="167"/>
      <c r="M221" s="144"/>
      <c r="N221" s="144"/>
      <c r="P221" s="166" t="s">
        <v>231</v>
      </c>
      <c r="Q221" s="166"/>
      <c r="R221" s="166"/>
      <c r="S221" s="166"/>
      <c r="T221" s="194" t="s">
        <v>280</v>
      </c>
      <c r="U221" s="144"/>
      <c r="V221" s="144"/>
      <c r="W221" s="144"/>
      <c r="X221" s="144"/>
      <c r="Y221" s="144"/>
      <c r="Z221" s="144"/>
      <c r="AA221" s="167"/>
      <c r="AB221" s="144"/>
      <c r="AC221" s="144"/>
      <c r="AD221" s="144"/>
      <c r="AE221" s="144"/>
      <c r="AF221" s="144"/>
    </row>
    <row r="222" spans="1:32" ht="31.5" x14ac:dyDescent="0.25">
      <c r="A222" s="190"/>
      <c r="B222" s="141">
        <v>2019</v>
      </c>
      <c r="C222" s="141">
        <v>2020</v>
      </c>
      <c r="D222" s="141">
        <v>2021</v>
      </c>
      <c r="E222" s="141">
        <v>2022</v>
      </c>
      <c r="F222" s="141">
        <v>2023</v>
      </c>
      <c r="G222" s="141">
        <v>2024</v>
      </c>
      <c r="H222" s="141">
        <v>2025</v>
      </c>
      <c r="I222" s="141">
        <v>2026</v>
      </c>
      <c r="J222" s="142" t="s">
        <v>232</v>
      </c>
      <c r="K222" s="142" t="s">
        <v>233</v>
      </c>
      <c r="L222" s="143" t="s">
        <v>234</v>
      </c>
      <c r="M222" s="145" t="s">
        <v>287</v>
      </c>
      <c r="N222" s="144"/>
      <c r="P222" s="190"/>
      <c r="Q222" s="141">
        <v>2019</v>
      </c>
      <c r="R222" s="141">
        <v>2020</v>
      </c>
      <c r="S222" s="141">
        <v>2021</v>
      </c>
      <c r="T222" s="141">
        <v>2022</v>
      </c>
      <c r="U222" s="141">
        <v>2023</v>
      </c>
      <c r="V222" s="141">
        <v>2024</v>
      </c>
      <c r="W222" s="141">
        <v>2025</v>
      </c>
      <c r="X222" s="141">
        <v>2026</v>
      </c>
      <c r="Y222" s="142" t="s">
        <v>232</v>
      </c>
      <c r="Z222" s="142" t="s">
        <v>233</v>
      </c>
      <c r="AA222" s="143" t="s">
        <v>234</v>
      </c>
      <c r="AB222" s="144"/>
      <c r="AC222" s="144"/>
      <c r="AD222" s="145" t="s">
        <v>288</v>
      </c>
      <c r="AE222" s="145" t="s">
        <v>235</v>
      </c>
      <c r="AF222" s="144"/>
    </row>
    <row r="223" spans="1:32" x14ac:dyDescent="0.25">
      <c r="A223" s="146" t="s">
        <v>236</v>
      </c>
      <c r="B223" s="147">
        <v>18346</v>
      </c>
      <c r="C223" s="147">
        <v>21041</v>
      </c>
      <c r="D223" s="147">
        <v>15447</v>
      </c>
      <c r="E223" s="147">
        <v>17228</v>
      </c>
      <c r="F223" s="147">
        <v>20127</v>
      </c>
      <c r="G223" s="147">
        <v>21268</v>
      </c>
      <c r="H223" s="147">
        <v>19635</v>
      </c>
      <c r="I223" s="147">
        <v>23325</v>
      </c>
      <c r="J223" s="148">
        <v>0.18792971734148206</v>
      </c>
      <c r="K223" s="148">
        <v>0.22678297718871146</v>
      </c>
      <c r="L223" s="147"/>
      <c r="M223" s="155">
        <v>0.25230399792315678</v>
      </c>
      <c r="N223" s="144"/>
      <c r="P223" s="146" t="s">
        <v>236</v>
      </c>
      <c r="Q223" s="147">
        <v>81692</v>
      </c>
      <c r="R223" s="147">
        <v>88641</v>
      </c>
      <c r="S223" s="147">
        <v>70790</v>
      </c>
      <c r="T223" s="147">
        <v>72069</v>
      </c>
      <c r="U223" s="147">
        <v>82950</v>
      </c>
      <c r="V223" s="147">
        <v>86655</v>
      </c>
      <c r="W223" s="147">
        <v>85141</v>
      </c>
      <c r="X223" s="147">
        <v>92448</v>
      </c>
      <c r="Y223" s="148">
        <v>8.5822341762488111E-2</v>
      </c>
      <c r="Z223" s="148">
        <v>0.13944832006310548</v>
      </c>
      <c r="AA223" s="147"/>
      <c r="AB223" s="144"/>
      <c r="AC223" s="144"/>
      <c r="AD223" s="147">
        <v>19013.142857142859</v>
      </c>
      <c r="AE223" s="147">
        <v>81134</v>
      </c>
      <c r="AF223" s="144"/>
    </row>
    <row r="224" spans="1:32" x14ac:dyDescent="0.25">
      <c r="A224" s="149" t="s">
        <v>237</v>
      </c>
      <c r="B224" s="150">
        <v>6862</v>
      </c>
      <c r="C224" s="150">
        <v>7384</v>
      </c>
      <c r="D224" s="150">
        <v>5681</v>
      </c>
      <c r="E224" s="150">
        <v>5610</v>
      </c>
      <c r="F224" s="150">
        <v>5975</v>
      </c>
      <c r="G224" s="150">
        <v>5926</v>
      </c>
      <c r="H224" s="150">
        <v>6080</v>
      </c>
      <c r="I224" s="150">
        <v>7246</v>
      </c>
      <c r="J224" s="148">
        <v>0.19177631578947368</v>
      </c>
      <c r="K224" s="148">
        <v>0.16554069580403508</v>
      </c>
      <c r="L224" s="147"/>
      <c r="M224" s="155">
        <v>0.21139539632990051</v>
      </c>
      <c r="N224" s="144"/>
      <c r="P224" s="149" t="s">
        <v>237</v>
      </c>
      <c r="Q224" s="150">
        <v>40989</v>
      </c>
      <c r="R224" s="150">
        <v>44315</v>
      </c>
      <c r="S224" s="150">
        <v>35281</v>
      </c>
      <c r="T224" s="150">
        <v>32035</v>
      </c>
      <c r="U224" s="150">
        <v>33839</v>
      </c>
      <c r="V224" s="150">
        <v>31999</v>
      </c>
      <c r="W224" s="150">
        <v>31326</v>
      </c>
      <c r="X224" s="150">
        <v>34277</v>
      </c>
      <c r="Y224" s="148">
        <v>9.420289855072464E-2</v>
      </c>
      <c r="Z224" s="148">
        <v>-3.9414053742433487E-2</v>
      </c>
      <c r="AA224" s="147"/>
      <c r="AB224" s="144"/>
      <c r="AC224" s="144"/>
      <c r="AD224" s="150">
        <v>6216.8571428571431</v>
      </c>
      <c r="AE224" s="150">
        <v>35683.428571428572</v>
      </c>
      <c r="AF224" s="144"/>
    </row>
    <row r="225" spans="1:32" x14ac:dyDescent="0.25">
      <c r="A225" s="146" t="s">
        <v>90</v>
      </c>
      <c r="B225" s="151">
        <v>0.40018662156645479</v>
      </c>
      <c r="C225" s="151">
        <v>0.37176517974020745</v>
      </c>
      <c r="D225" s="151">
        <v>0.38669933973180859</v>
      </c>
      <c r="E225" s="151">
        <v>0.34979423868312759</v>
      </c>
      <c r="F225" s="151">
        <v>0.31999785775492717</v>
      </c>
      <c r="G225" s="151">
        <v>0.30055282243749049</v>
      </c>
      <c r="H225" s="151">
        <v>0.33494931687968266</v>
      </c>
      <c r="I225" s="151">
        <v>0.33357886014179172</v>
      </c>
      <c r="J225" s="172">
        <v>-0.13704567378909349</v>
      </c>
      <c r="K225" s="172">
        <v>-1.6559528117734534</v>
      </c>
      <c r="L225" s="147"/>
      <c r="M225" s="203">
        <v>-8.0439571813372464</v>
      </c>
      <c r="N225" s="144"/>
      <c r="P225" s="146" t="s">
        <v>90</v>
      </c>
      <c r="Q225" s="151">
        <v>0.53871934390032328</v>
      </c>
      <c r="R225" s="151">
        <v>0.53200557036183338</v>
      </c>
      <c r="S225" s="151">
        <v>0.52912504874171395</v>
      </c>
      <c r="T225" s="151">
        <v>0.47674678175459484</v>
      </c>
      <c r="U225" s="151">
        <v>0.44496896696823057</v>
      </c>
      <c r="V225" s="151">
        <v>0.40753712524516672</v>
      </c>
      <c r="W225" s="151">
        <v>0.40137867411526534</v>
      </c>
      <c r="X225" s="151">
        <v>0.41401843195516419</v>
      </c>
      <c r="Y225" s="172">
        <v>1.2639757839898846</v>
      </c>
      <c r="Z225" s="172">
        <v>-6.0974389450927422</v>
      </c>
      <c r="AA225" s="147"/>
      <c r="AB225" s="144"/>
      <c r="AC225" s="144"/>
      <c r="AD225" s="151">
        <v>0.35013838825952626</v>
      </c>
      <c r="AE225" s="151">
        <v>0.47499282140609161</v>
      </c>
      <c r="AF225" s="144"/>
    </row>
    <row r="226" spans="1:32" x14ac:dyDescent="0.25">
      <c r="A226" s="149" t="s">
        <v>238</v>
      </c>
      <c r="B226" s="150">
        <v>6059</v>
      </c>
      <c r="C226" s="150">
        <v>6702</v>
      </c>
      <c r="D226" s="150">
        <v>4932</v>
      </c>
      <c r="E226" s="150">
        <v>4920</v>
      </c>
      <c r="F226" s="150">
        <v>5148</v>
      </c>
      <c r="G226" s="150">
        <v>5089</v>
      </c>
      <c r="H226" s="150">
        <v>5297</v>
      </c>
      <c r="I226" s="150">
        <v>6463</v>
      </c>
      <c r="J226" s="148">
        <v>0.22012459882952615</v>
      </c>
      <c r="K226" s="148">
        <v>0.18596482030041683</v>
      </c>
      <c r="L226" s="147"/>
      <c r="M226" s="155">
        <v>0.21195723468450742</v>
      </c>
      <c r="N226" s="144"/>
      <c r="P226" s="149" t="s">
        <v>238</v>
      </c>
      <c r="Q226" s="150">
        <v>36446</v>
      </c>
      <c r="R226" s="150">
        <v>39336</v>
      </c>
      <c r="S226" s="150">
        <v>30921</v>
      </c>
      <c r="T226" s="150">
        <v>27729</v>
      </c>
      <c r="U226" s="150">
        <v>29351</v>
      </c>
      <c r="V226" s="150">
        <v>27825</v>
      </c>
      <c r="W226" s="150">
        <v>27315</v>
      </c>
      <c r="X226" s="150">
        <v>30492</v>
      </c>
      <c r="Y226" s="148">
        <v>0.11630971993410213</v>
      </c>
      <c r="Z226" s="148">
        <v>-2.5027064310282628E-2</v>
      </c>
      <c r="AA226" s="147"/>
      <c r="AB226" s="144"/>
      <c r="AC226" s="144"/>
      <c r="AD226" s="150">
        <v>5449.5714285714284</v>
      </c>
      <c r="AE226" s="150">
        <v>31274.714285714286</v>
      </c>
      <c r="AF226" s="144"/>
    </row>
    <row r="227" spans="1:32" x14ac:dyDescent="0.25">
      <c r="A227" s="149" t="s">
        <v>239</v>
      </c>
      <c r="B227" s="153">
        <v>0.33026272757004249</v>
      </c>
      <c r="C227" s="153">
        <v>0.31852098284302077</v>
      </c>
      <c r="D227" s="153">
        <v>0.31928529811613904</v>
      </c>
      <c r="E227" s="153">
        <v>0.28558161133039239</v>
      </c>
      <c r="F227" s="153">
        <v>0.25577582352064393</v>
      </c>
      <c r="G227" s="153">
        <v>0.23927966898627046</v>
      </c>
      <c r="H227" s="153">
        <v>0.26977336389101098</v>
      </c>
      <c r="I227" s="153">
        <v>0.27708467309753482</v>
      </c>
      <c r="J227" s="172">
        <v>0.73113092065238416</v>
      </c>
      <c r="K227" s="172">
        <v>-0.9536611427455377</v>
      </c>
      <c r="L227" s="147"/>
      <c r="M227" s="203">
        <v>-5.2743987338602247</v>
      </c>
      <c r="N227" s="144"/>
      <c r="P227" s="149" t="s">
        <v>239</v>
      </c>
      <c r="Q227" s="153">
        <v>0.44613915683298244</v>
      </c>
      <c r="R227" s="153">
        <v>0.44376755677395335</v>
      </c>
      <c r="S227" s="153">
        <v>0.43679898290719027</v>
      </c>
      <c r="T227" s="153">
        <v>0.38475627523623196</v>
      </c>
      <c r="U227" s="153">
        <v>0.3538396624472574</v>
      </c>
      <c r="V227" s="153">
        <v>0.32110091743119268</v>
      </c>
      <c r="W227" s="153">
        <v>0.32082075615743294</v>
      </c>
      <c r="X227" s="153">
        <v>0.32982866043613707</v>
      </c>
      <c r="Y227" s="172">
        <v>0.90079042787041264</v>
      </c>
      <c r="Z227" s="172">
        <v>-5.5641232404278593</v>
      </c>
      <c r="AA227" s="147"/>
      <c r="AB227" s="144"/>
      <c r="AC227" s="144"/>
      <c r="AD227" s="153">
        <v>0.28662128452499019</v>
      </c>
      <c r="AE227" s="153">
        <v>0.38546989284041566</v>
      </c>
      <c r="AF227" s="144"/>
    </row>
    <row r="228" spans="1:32" x14ac:dyDescent="0.25">
      <c r="A228" s="149" t="s">
        <v>240</v>
      </c>
      <c r="B228" s="153">
        <v>0.88297872340425532</v>
      </c>
      <c r="C228" s="153">
        <v>0.90763813651137593</v>
      </c>
      <c r="D228" s="153">
        <v>0.86815701461010386</v>
      </c>
      <c r="E228" s="153">
        <v>0.87700534759358284</v>
      </c>
      <c r="F228" s="153">
        <v>0.86158995815899586</v>
      </c>
      <c r="G228" s="153">
        <v>0.85875801552480591</v>
      </c>
      <c r="H228" s="153">
        <v>0.87121710526315788</v>
      </c>
      <c r="I228" s="153">
        <v>0.89194038089980676</v>
      </c>
      <c r="J228" s="172">
        <v>2.0723275636648886</v>
      </c>
      <c r="K228" s="172">
        <v>1.5360574842543162</v>
      </c>
      <c r="L228" s="147"/>
      <c r="M228" s="203">
        <v>0.23642803075728525</v>
      </c>
      <c r="N228" s="144"/>
      <c r="P228" s="149" t="s">
        <v>240</v>
      </c>
      <c r="Q228" s="153">
        <v>0.88916538583522409</v>
      </c>
      <c r="R228" s="153">
        <v>0.88764526683967049</v>
      </c>
      <c r="S228" s="153">
        <v>0.87642073637368556</v>
      </c>
      <c r="T228" s="153">
        <v>0.86558451693460281</v>
      </c>
      <c r="U228" s="153">
        <v>0.86737196725671561</v>
      </c>
      <c r="V228" s="153">
        <v>0.86955842370074066</v>
      </c>
      <c r="W228" s="153">
        <v>0.87195939475196327</v>
      </c>
      <c r="X228" s="153">
        <v>0.88957610059223391</v>
      </c>
      <c r="Y228" s="172">
        <v>1.7616705840270641</v>
      </c>
      <c r="Z228" s="172">
        <v>1.3126848438372973</v>
      </c>
      <c r="AA228" s="147"/>
      <c r="AB228" s="144"/>
      <c r="AC228" s="144"/>
      <c r="AD228" s="153">
        <v>0.8765798060572636</v>
      </c>
      <c r="AE228" s="153">
        <v>0.87644925215386094</v>
      </c>
      <c r="AF228" s="144"/>
    </row>
    <row r="229" spans="1:32" ht="22.15" customHeight="1" x14ac:dyDescent="0.25">
      <c r="A229" s="154" t="s">
        <v>241</v>
      </c>
      <c r="B229" s="155">
        <v>3.1040512969979599E-2</v>
      </c>
      <c r="C229" s="155">
        <v>2.7085590465872156E-2</v>
      </c>
      <c r="D229" s="155">
        <v>5.3511705685618728E-2</v>
      </c>
      <c r="E229" s="155">
        <v>4.4385026737967917E-2</v>
      </c>
      <c r="F229" s="155">
        <v>4.3514644351464432E-2</v>
      </c>
      <c r="G229" s="155">
        <v>4.1343233209584877E-2</v>
      </c>
      <c r="H229" s="155">
        <v>4.4243421052631578E-2</v>
      </c>
      <c r="I229" s="155">
        <v>4.9820590670714877E-2</v>
      </c>
      <c r="J229" s="172">
        <v>0.55771696180832997</v>
      </c>
      <c r="K229" s="172">
        <v>0.9814156551499843</v>
      </c>
      <c r="L229" s="147"/>
      <c r="M229" s="203">
        <v>0.10415259917756492</v>
      </c>
      <c r="N229" s="144"/>
      <c r="P229" s="154" t="s">
        <v>241</v>
      </c>
      <c r="Q229" s="155">
        <v>4.2182048842372345E-2</v>
      </c>
      <c r="R229" s="155">
        <v>3.9693106171725147E-2</v>
      </c>
      <c r="S229" s="155">
        <v>5.1784246478274426E-2</v>
      </c>
      <c r="T229" s="155">
        <v>5.0476041829249259E-2</v>
      </c>
      <c r="U229" s="155">
        <v>5.434557758799019E-2</v>
      </c>
      <c r="V229" s="155">
        <v>4.7813994187318354E-2</v>
      </c>
      <c r="W229" s="155">
        <v>4.6638574985634937E-2</v>
      </c>
      <c r="X229" s="155">
        <v>4.8779064678939228E-2</v>
      </c>
      <c r="Y229" s="172">
        <v>0.21404896933042913</v>
      </c>
      <c r="Z229" s="172">
        <v>0.16863765964359456</v>
      </c>
      <c r="AA229" s="147"/>
      <c r="AB229" s="144"/>
      <c r="AC229" s="144"/>
      <c r="AD229" s="151">
        <v>4.0006434119215034E-2</v>
      </c>
      <c r="AE229" s="151">
        <v>4.7092688082503283E-2</v>
      </c>
      <c r="AF229" s="144"/>
    </row>
    <row r="230" spans="1:32" ht="22.15" customHeight="1" x14ac:dyDescent="0.25">
      <c r="A230" s="154" t="s">
        <v>242</v>
      </c>
      <c r="B230" s="155">
        <v>1.1610160252916167E-2</v>
      </c>
      <c r="C230" s="155">
        <v>9.5052516515374743E-3</v>
      </c>
      <c r="D230" s="155">
        <v>1.968019680196802E-2</v>
      </c>
      <c r="E230" s="155">
        <v>1.4453215695379615E-2</v>
      </c>
      <c r="F230" s="155">
        <v>1.2917970884881006E-2</v>
      </c>
      <c r="G230" s="155">
        <v>1.1519653940191837E-2</v>
      </c>
      <c r="H230" s="155">
        <v>1.3700025464731347E-2</v>
      </c>
      <c r="I230" s="155">
        <v>1.5476956055734192E-2</v>
      </c>
      <c r="J230" s="172">
        <v>0.17769305910028452</v>
      </c>
      <c r="K230" s="172">
        <v>0.23957791254904504</v>
      </c>
      <c r="L230" s="147"/>
      <c r="M230" s="203">
        <v>-0.26088867964638024</v>
      </c>
      <c r="N230" s="144"/>
      <c r="P230" s="154" t="s">
        <v>242</v>
      </c>
      <c r="Q230" s="155">
        <v>2.1164863144493954E-2</v>
      </c>
      <c r="R230" s="155">
        <v>1.9844090206563553E-2</v>
      </c>
      <c r="S230" s="155">
        <v>2.5808730046616754E-2</v>
      </c>
      <c r="T230" s="155">
        <v>2.2436831369937144E-2</v>
      </c>
      <c r="U230" s="155">
        <v>2.216998191681736E-2</v>
      </c>
      <c r="V230" s="155">
        <v>1.7656222953089839E-2</v>
      </c>
      <c r="W230" s="155">
        <v>1.7159770263445343E-2</v>
      </c>
      <c r="X230" s="155">
        <v>1.8085842852197994E-2</v>
      </c>
      <c r="Y230" s="172">
        <v>9.260725887526508E-2</v>
      </c>
      <c r="Z230" s="172">
        <v>-0.262592498161485</v>
      </c>
      <c r="AA230" s="147"/>
      <c r="AB230" s="144"/>
      <c r="AC230" s="144"/>
      <c r="AD230" s="151">
        <v>1.3081176930243741E-2</v>
      </c>
      <c r="AE230" s="151">
        <v>2.0711767833812844E-2</v>
      </c>
      <c r="AF230" s="144"/>
    </row>
    <row r="231" spans="1:32" ht="22.15" customHeight="1" x14ac:dyDescent="0.25">
      <c r="A231" s="154" t="s">
        <v>243</v>
      </c>
      <c r="B231" s="155">
        <v>8.5904284312656704E-2</v>
      </c>
      <c r="C231" s="155">
        <v>8.7448315194144768E-2</v>
      </c>
      <c r="D231" s="155">
        <v>9.3027772382986984E-2</v>
      </c>
      <c r="E231" s="155">
        <v>8.2133735778964476E-2</v>
      </c>
      <c r="F231" s="155">
        <v>7.6166343717394544E-2</v>
      </c>
      <c r="G231" s="155">
        <v>7.8145570810607481E-2</v>
      </c>
      <c r="H231" s="155">
        <v>7.6190476190476197E-2</v>
      </c>
      <c r="I231" s="155">
        <v>7.4426580921757773E-2</v>
      </c>
      <c r="J231" s="172">
        <v>-0.17638952687184239</v>
      </c>
      <c r="K231" s="172">
        <v>-0.79149572623554709</v>
      </c>
      <c r="L231" s="147"/>
      <c r="M231" s="203">
        <v>-1.0778074668411839</v>
      </c>
      <c r="N231" s="144"/>
      <c r="P231" s="154" t="s">
        <v>243</v>
      </c>
      <c r="Q231" s="155">
        <v>0.10433090143465701</v>
      </c>
      <c r="R231" s="155">
        <v>0.10806511659390124</v>
      </c>
      <c r="S231" s="155">
        <v>0.11710693600791072</v>
      </c>
      <c r="T231" s="155">
        <v>0.11082434888787135</v>
      </c>
      <c r="U231" s="155">
        <v>0.10341169379144062</v>
      </c>
      <c r="V231" s="155">
        <v>9.8840228492297039E-2</v>
      </c>
      <c r="W231" s="155">
        <v>8.7454927708154703E-2</v>
      </c>
      <c r="X231" s="155">
        <v>8.5204655590169612E-2</v>
      </c>
      <c r="Y231" s="172">
        <v>-0.22502721179850915</v>
      </c>
      <c r="Z231" s="172">
        <v>-1.8628861448662091</v>
      </c>
      <c r="AA231" s="147"/>
      <c r="AB231" s="144"/>
      <c r="AC231" s="144"/>
      <c r="AD231" s="151">
        <v>8.2341538184113244E-2</v>
      </c>
      <c r="AE231" s="151">
        <v>0.1038335170388317</v>
      </c>
      <c r="AF231" s="144"/>
    </row>
    <row r="232" spans="1:32" ht="22.15" customHeight="1" x14ac:dyDescent="0.25">
      <c r="A232" s="154" t="s">
        <v>244</v>
      </c>
      <c r="B232" s="155">
        <v>0.4168756132126894</v>
      </c>
      <c r="C232" s="155">
        <v>0.39085594791122097</v>
      </c>
      <c r="D232" s="155">
        <v>0.38479963747005891</v>
      </c>
      <c r="E232" s="155">
        <v>0.44712096586951472</v>
      </c>
      <c r="F232" s="155">
        <v>0.48059820142097681</v>
      </c>
      <c r="G232" s="155">
        <v>0.48749294715064884</v>
      </c>
      <c r="H232" s="155">
        <v>0.46748153806977338</v>
      </c>
      <c r="I232" s="155">
        <v>0.44733118971061092</v>
      </c>
      <c r="J232" s="172">
        <v>-2.0150348359162464</v>
      </c>
      <c r="K232" s="172">
        <v>0.59598075088256874</v>
      </c>
      <c r="L232" s="147"/>
      <c r="M232" s="203">
        <v>11.046073280510726</v>
      </c>
      <c r="N232" s="144"/>
      <c r="P232" s="154" t="s">
        <v>244</v>
      </c>
      <c r="Q232" s="155">
        <v>0.29351711305880623</v>
      </c>
      <c r="R232" s="155">
        <v>0.27286470143613001</v>
      </c>
      <c r="S232" s="155">
        <v>0.27385223901681027</v>
      </c>
      <c r="T232" s="155">
        <v>0.33125199461627053</v>
      </c>
      <c r="U232" s="155">
        <v>0.34103676913803493</v>
      </c>
      <c r="V232" s="155">
        <v>0.34407708730021347</v>
      </c>
      <c r="W232" s="155">
        <v>0.35952126472557289</v>
      </c>
      <c r="X232" s="155">
        <v>0.33687045690550366</v>
      </c>
      <c r="Y232" s="172">
        <v>-2.265080782006923</v>
      </c>
      <c r="Z232" s="172">
        <v>1.9673861502484291</v>
      </c>
      <c r="AA232" s="147"/>
      <c r="AB232" s="144"/>
      <c r="AC232" s="144"/>
      <c r="AD232" s="151">
        <v>0.44137138220178523</v>
      </c>
      <c r="AE232" s="151">
        <v>0.31719659540301937</v>
      </c>
      <c r="AF232" s="144"/>
    </row>
    <row r="233" spans="1:32" ht="22.15" customHeight="1" x14ac:dyDescent="0.25">
      <c r="A233" s="154" t="s">
        <v>245</v>
      </c>
      <c r="B233" s="155">
        <v>9.413496129946583E-2</v>
      </c>
      <c r="C233" s="155">
        <v>0.11534622879140725</v>
      </c>
      <c r="D233" s="155">
        <v>0.10921214475302647</v>
      </c>
      <c r="E233" s="155">
        <v>8.3236591595077777E-2</v>
      </c>
      <c r="F233" s="155">
        <v>7.7358771799075868E-2</v>
      </c>
      <c r="G233" s="155">
        <v>8.580966710551062E-2</v>
      </c>
      <c r="H233" s="155">
        <v>6.9926152279093462E-2</v>
      </c>
      <c r="I233" s="155">
        <v>8.4372990353697747E-2</v>
      </c>
      <c r="J233" s="172">
        <v>1.4446838074604285</v>
      </c>
      <c r="K233" s="172">
        <v>-0.60156130184057655</v>
      </c>
      <c r="L233" s="147"/>
      <c r="M233" s="203">
        <v>-0.36656908508713032</v>
      </c>
      <c r="N233" s="144"/>
      <c r="P233" s="154" t="s">
        <v>245</v>
      </c>
      <c r="Q233" s="155">
        <v>4.1680947950839736E-2</v>
      </c>
      <c r="R233" s="155">
        <v>6.1359867330016582E-2</v>
      </c>
      <c r="S233" s="155">
        <v>5.4075434383387487E-2</v>
      </c>
      <c r="T233" s="155">
        <v>5.0632033190414739E-2</v>
      </c>
      <c r="U233" s="155">
        <v>6.6606389391199519E-2</v>
      </c>
      <c r="V233" s="155">
        <v>9.7155386302002197E-2</v>
      </c>
      <c r="W233" s="155">
        <v>0.10013976814930527</v>
      </c>
      <c r="X233" s="155">
        <v>8.803868120456905E-2</v>
      </c>
      <c r="Y233" s="172">
        <v>-1.2101086944736217</v>
      </c>
      <c r="Z233" s="172">
        <v>1.97372116779658</v>
      </c>
      <c r="AA233" s="147"/>
      <c r="AB233" s="144"/>
      <c r="AC233" s="144"/>
      <c r="AD233" s="151">
        <v>9.0388603372103513E-2</v>
      </c>
      <c r="AE233" s="151">
        <v>6.8301469526603251E-2</v>
      </c>
      <c r="AF233" s="144"/>
    </row>
    <row r="234" spans="1:32" ht="22.15" customHeight="1" x14ac:dyDescent="0.25">
      <c r="A234" s="154" t="s">
        <v>246</v>
      </c>
      <c r="B234" s="155">
        <v>5.7287692139976018E-2</v>
      </c>
      <c r="C234" s="155">
        <v>4.2203317332826389E-2</v>
      </c>
      <c r="D234" s="155">
        <v>3.5411406745646405E-2</v>
      </c>
      <c r="E234" s="155">
        <v>5.3227304388205249E-2</v>
      </c>
      <c r="F234" s="155">
        <v>5.2516520097381628E-2</v>
      </c>
      <c r="G234" s="155">
        <v>5.8256535640398718E-2</v>
      </c>
      <c r="H234" s="155">
        <v>6.3356251591545704E-2</v>
      </c>
      <c r="I234" s="155">
        <v>5.6548767416934619E-2</v>
      </c>
      <c r="J234" s="172">
        <v>-0.68074841746110848</v>
      </c>
      <c r="K234" s="172">
        <v>0.43818452878810338</v>
      </c>
      <c r="L234" s="147"/>
      <c r="M234" s="203">
        <v>-3.534072721788712</v>
      </c>
      <c r="N234" s="144"/>
      <c r="P234" s="154" t="s">
        <v>246</v>
      </c>
      <c r="Q234" s="155">
        <v>5.5586838368506093E-2</v>
      </c>
      <c r="R234" s="155">
        <v>4.7179070633228418E-2</v>
      </c>
      <c r="S234" s="155">
        <v>4.4582568159344541E-2</v>
      </c>
      <c r="T234" s="155">
        <v>5.2685620724583389E-2</v>
      </c>
      <c r="U234" s="155">
        <v>6.6751054852320676E-2</v>
      </c>
      <c r="V234" s="155">
        <v>7.8933702613813397E-2</v>
      </c>
      <c r="W234" s="155">
        <v>7.0565297565215346E-2</v>
      </c>
      <c r="X234" s="155">
        <v>9.1889494634821739E-2</v>
      </c>
      <c r="Y234" s="172">
        <v>2.1324197069606394</v>
      </c>
      <c r="Z234" s="172">
        <v>3.1905834446561752</v>
      </c>
      <c r="AA234" s="147"/>
      <c r="AB234" s="144"/>
      <c r="AC234" s="144"/>
      <c r="AD234" s="151">
        <v>5.2166922129053585E-2</v>
      </c>
      <c r="AE234" s="151">
        <v>5.9983660188259985E-2</v>
      </c>
      <c r="AF234" s="144"/>
    </row>
    <row r="235" spans="1:32" x14ac:dyDescent="0.25">
      <c r="A235" s="149" t="s">
        <v>247</v>
      </c>
      <c r="B235" s="150">
        <v>45.725825793088418</v>
      </c>
      <c r="C235" s="150">
        <v>41.623021719500024</v>
      </c>
      <c r="D235" s="150">
        <v>32.544053861591252</v>
      </c>
      <c r="E235" s="150">
        <v>26.206524262827962</v>
      </c>
      <c r="F235" s="150">
        <v>27.244745863765097</v>
      </c>
      <c r="G235" s="150">
        <v>27.384897498589421</v>
      </c>
      <c r="H235" s="150">
        <v>33.885612426788889</v>
      </c>
      <c r="I235" s="150">
        <v>30.601329046087887</v>
      </c>
      <c r="J235" s="177">
        <v>-3.2842833807010017</v>
      </c>
      <c r="K235" s="177">
        <v>-5.0008183406821693</v>
      </c>
      <c r="L235" s="147"/>
      <c r="M235" s="203">
        <v>-14.468526440239575</v>
      </c>
      <c r="N235" s="144"/>
      <c r="P235" s="149" t="s">
        <v>247</v>
      </c>
      <c r="Q235" s="150">
        <v>64.22778240219364</v>
      </c>
      <c r="R235" s="150">
        <v>72.985864329147915</v>
      </c>
      <c r="S235" s="150">
        <v>55.599110043791512</v>
      </c>
      <c r="T235" s="150">
        <v>51.469619392526603</v>
      </c>
      <c r="U235" s="150">
        <v>49.012019288728169</v>
      </c>
      <c r="V235" s="150">
        <v>40.740349662454548</v>
      </c>
      <c r="W235" s="150">
        <v>44.883722295956112</v>
      </c>
      <c r="X235" s="150">
        <v>45.069855486327462</v>
      </c>
      <c r="Y235" s="177">
        <v>0.18613319037135057</v>
      </c>
      <c r="Z235" s="177">
        <v>-9.1244544559549823</v>
      </c>
      <c r="AA235" s="147"/>
      <c r="AB235" s="144"/>
      <c r="AC235" s="144"/>
      <c r="AD235" s="150">
        <v>35.602147386770056</v>
      </c>
      <c r="AE235" s="150">
        <v>54.194309942282445</v>
      </c>
      <c r="AF235" s="144"/>
    </row>
    <row r="236" spans="1:32" x14ac:dyDescent="0.25">
      <c r="A236" s="149" t="s">
        <v>248</v>
      </c>
      <c r="B236" s="150">
        <v>77.999271349460798</v>
      </c>
      <c r="C236" s="150">
        <v>83.138542795232908</v>
      </c>
      <c r="D236" s="150">
        <v>60.387959866220733</v>
      </c>
      <c r="E236" s="150">
        <v>50.465775401069529</v>
      </c>
      <c r="F236" s="150">
        <v>59.19615062761504</v>
      </c>
      <c r="G236" s="150">
        <v>60.041174485318933</v>
      </c>
      <c r="H236" s="150">
        <v>74.314309210526318</v>
      </c>
      <c r="I236" s="150">
        <v>62.738062379243729</v>
      </c>
      <c r="J236" s="177">
        <v>-11.576246831282589</v>
      </c>
      <c r="K236" s="177">
        <v>-4.7517809039953818</v>
      </c>
      <c r="L236" s="147"/>
      <c r="M236" s="203">
        <v>-16.608992497204056</v>
      </c>
      <c r="N236" s="144"/>
      <c r="P236" s="149" t="s">
        <v>248</v>
      </c>
      <c r="Q236" s="150">
        <v>88.376784015223564</v>
      </c>
      <c r="R236" s="150">
        <v>103.08444093422092</v>
      </c>
      <c r="S236" s="150">
        <v>78.35444006689147</v>
      </c>
      <c r="T236" s="150">
        <v>77.118495395661029</v>
      </c>
      <c r="U236" s="150">
        <v>79.564348828275115</v>
      </c>
      <c r="V236" s="150">
        <v>70.45182661958188</v>
      </c>
      <c r="W236" s="150">
        <v>79.595990550979934</v>
      </c>
      <c r="X236" s="150">
        <v>79.347054876447785</v>
      </c>
      <c r="Y236" s="177">
        <v>-0.24893567453214871</v>
      </c>
      <c r="Z236" s="177">
        <v>-4.1881875730285429</v>
      </c>
      <c r="AA236" s="147"/>
      <c r="AB236" s="144"/>
      <c r="AC236" s="144"/>
      <c r="AD236" s="150">
        <v>67.489843283239111</v>
      </c>
      <c r="AE236" s="150">
        <v>83.535242449476328</v>
      </c>
      <c r="AF236" s="144"/>
    </row>
    <row r="237" spans="1:32" x14ac:dyDescent="0.25">
      <c r="A237" s="146" t="s">
        <v>249</v>
      </c>
      <c r="B237" s="147">
        <v>3553</v>
      </c>
      <c r="C237" s="147">
        <v>1853</v>
      </c>
      <c r="D237" s="147">
        <v>1778</v>
      </c>
      <c r="E237" s="147">
        <v>2170</v>
      </c>
      <c r="F237" s="147">
        <v>1691</v>
      </c>
      <c r="G237" s="147">
        <v>2036</v>
      </c>
      <c r="H237" s="147">
        <v>2507</v>
      </c>
      <c r="I237" s="147">
        <v>2216</v>
      </c>
      <c r="J237" s="148">
        <v>-0.11607499002792182</v>
      </c>
      <c r="K237" s="148">
        <v>-4.8755452912495924E-3</v>
      </c>
      <c r="L237" s="147"/>
      <c r="M237" s="155">
        <v>0.13505607020965382</v>
      </c>
      <c r="N237" s="144"/>
      <c r="P237" s="146" t="s">
        <v>249</v>
      </c>
      <c r="Q237" s="147">
        <v>22324</v>
      </c>
      <c r="R237" s="147">
        <v>16983</v>
      </c>
      <c r="S237" s="147">
        <v>19184</v>
      </c>
      <c r="T237" s="147">
        <v>17322</v>
      </c>
      <c r="U237" s="147">
        <v>15445</v>
      </c>
      <c r="V237" s="147">
        <v>14996</v>
      </c>
      <c r="W237" s="147">
        <v>16937</v>
      </c>
      <c r="X237" s="147">
        <v>16408</v>
      </c>
      <c r="Y237" s="148">
        <v>-3.1233394343744465E-2</v>
      </c>
      <c r="Z237" s="148">
        <v>-6.7659163412911685E-2</v>
      </c>
      <c r="AA237" s="147"/>
      <c r="AB237" s="144"/>
      <c r="AC237" s="144"/>
      <c r="AD237" s="147">
        <v>2226.8571428571427</v>
      </c>
      <c r="AE237" s="147">
        <v>17598.714285714286</v>
      </c>
      <c r="AF237" s="144"/>
    </row>
    <row r="238" spans="1:32" x14ac:dyDescent="0.25">
      <c r="A238" s="146" t="s">
        <v>250</v>
      </c>
      <c r="B238" s="150">
        <v>740</v>
      </c>
      <c r="C238" s="150">
        <v>473</v>
      </c>
      <c r="D238" s="150">
        <v>289</v>
      </c>
      <c r="E238" s="150">
        <v>385</v>
      </c>
      <c r="F238" s="150">
        <v>337</v>
      </c>
      <c r="G238" s="150">
        <v>340</v>
      </c>
      <c r="H238" s="150">
        <v>438</v>
      </c>
      <c r="I238" s="150">
        <v>444</v>
      </c>
      <c r="J238" s="148">
        <v>1.3698630136986301E-2</v>
      </c>
      <c r="K238" s="148">
        <v>3.5309793471019382E-2</v>
      </c>
      <c r="L238" s="147"/>
      <c r="M238" s="155">
        <v>0.13222156045265038</v>
      </c>
      <c r="N238" s="144"/>
      <c r="P238" s="146" t="s">
        <v>250</v>
      </c>
      <c r="Q238" s="150">
        <v>3712</v>
      </c>
      <c r="R238" s="150">
        <v>2876</v>
      </c>
      <c r="S238" s="150">
        <v>3154</v>
      </c>
      <c r="T238" s="150">
        <v>2931</v>
      </c>
      <c r="U238" s="150">
        <v>2336</v>
      </c>
      <c r="V238" s="150">
        <v>2499</v>
      </c>
      <c r="W238" s="150">
        <v>2873</v>
      </c>
      <c r="X238" s="150">
        <v>3358</v>
      </c>
      <c r="Y238" s="148">
        <v>0.16881308736512357</v>
      </c>
      <c r="Z238" s="148">
        <v>0.15332908100682013</v>
      </c>
      <c r="AA238" s="147"/>
      <c r="AB238" s="144"/>
      <c r="AC238" s="144"/>
      <c r="AD238" s="150">
        <v>428.85714285714283</v>
      </c>
      <c r="AE238" s="150">
        <v>2911.5714285714284</v>
      </c>
      <c r="AF238" s="144"/>
    </row>
    <row r="239" spans="1:32" x14ac:dyDescent="0.25">
      <c r="A239" s="149" t="s">
        <v>251</v>
      </c>
      <c r="B239" s="147">
        <v>0</v>
      </c>
      <c r="C239" s="147">
        <v>11411</v>
      </c>
      <c r="D239" s="147">
        <v>8050</v>
      </c>
      <c r="E239" s="147">
        <v>6645</v>
      </c>
      <c r="F239" s="147">
        <v>7340</v>
      </c>
      <c r="G239" s="147">
        <v>7931</v>
      </c>
      <c r="H239" s="147">
        <v>8987</v>
      </c>
      <c r="I239" s="147">
        <v>10077</v>
      </c>
      <c r="J239" s="148">
        <v>0.12128630243685323</v>
      </c>
      <c r="K239" s="157">
        <v>0.20050035739814154</v>
      </c>
      <c r="L239" s="147"/>
      <c r="M239" s="155">
        <v>0.26435635772187099</v>
      </c>
      <c r="N239" s="144"/>
      <c r="P239" s="149" t="s">
        <v>251</v>
      </c>
      <c r="Q239" s="147">
        <v>0</v>
      </c>
      <c r="R239" s="147">
        <v>57225</v>
      </c>
      <c r="S239" s="147">
        <v>44353</v>
      </c>
      <c r="T239" s="147">
        <v>38574</v>
      </c>
      <c r="U239" s="147">
        <v>35656</v>
      </c>
      <c r="V239" s="147">
        <v>33969</v>
      </c>
      <c r="W239" s="147">
        <v>33799</v>
      </c>
      <c r="X239" s="147">
        <v>38119</v>
      </c>
      <c r="Y239" s="148">
        <v>0.1278144323796562</v>
      </c>
      <c r="Z239" s="157">
        <v>-6.1015863631884916E-2</v>
      </c>
      <c r="AA239" s="147"/>
      <c r="AB239" s="144"/>
      <c r="AC239" s="144"/>
      <c r="AD239" s="158">
        <v>8394</v>
      </c>
      <c r="AE239" s="158">
        <v>40596</v>
      </c>
      <c r="AF239" s="144"/>
    </row>
    <row r="240" spans="1:32" x14ac:dyDescent="0.25">
      <c r="A240" s="159" t="s">
        <v>252</v>
      </c>
      <c r="B240" s="150">
        <v>2694</v>
      </c>
      <c r="C240" s="150">
        <v>2744</v>
      </c>
      <c r="D240" s="150">
        <v>2242</v>
      </c>
      <c r="E240" s="150">
        <v>1901</v>
      </c>
      <c r="F240" s="150">
        <v>2314</v>
      </c>
      <c r="G240" s="150">
        <v>2212</v>
      </c>
      <c r="H240" s="150">
        <v>2206</v>
      </c>
      <c r="I240" s="150">
        <v>2747</v>
      </c>
      <c r="J240" s="148">
        <v>0.24524025385312784</v>
      </c>
      <c r="K240" s="148">
        <v>0.17875314166615577</v>
      </c>
      <c r="L240" s="147"/>
      <c r="M240" s="155">
        <v>0.23456579284433438</v>
      </c>
      <c r="N240" s="144"/>
      <c r="P240" s="159" t="s">
        <v>252</v>
      </c>
      <c r="Q240" s="150">
        <v>16137</v>
      </c>
      <c r="R240" s="150">
        <v>14829</v>
      </c>
      <c r="S240" s="150">
        <v>14987</v>
      </c>
      <c r="T240" s="150">
        <v>12305</v>
      </c>
      <c r="U240" s="150">
        <v>12073</v>
      </c>
      <c r="V240" s="150">
        <v>11874</v>
      </c>
      <c r="W240" s="150">
        <v>11144</v>
      </c>
      <c r="X240" s="150">
        <v>11711</v>
      </c>
      <c r="Y240" s="148">
        <v>5.0879396984924621E-2</v>
      </c>
      <c r="Z240" s="148">
        <v>-0.12182240838145031</v>
      </c>
      <c r="AA240" s="147"/>
      <c r="AB240" s="144"/>
      <c r="AC240" s="144"/>
      <c r="AD240" s="150">
        <v>2330.4285714285716</v>
      </c>
      <c r="AE240" s="150">
        <v>13335.571428571429</v>
      </c>
      <c r="AF240" s="144"/>
    </row>
    <row r="241" spans="1:32" x14ac:dyDescent="0.25">
      <c r="A241" s="159" t="s">
        <v>253</v>
      </c>
      <c r="B241" s="150">
        <v>175</v>
      </c>
      <c r="C241" s="150">
        <v>182</v>
      </c>
      <c r="D241" s="150">
        <v>182</v>
      </c>
      <c r="E241" s="150">
        <v>174</v>
      </c>
      <c r="F241" s="150">
        <v>159</v>
      </c>
      <c r="G241" s="150">
        <v>153</v>
      </c>
      <c r="H241" s="150">
        <v>197</v>
      </c>
      <c r="I241" s="150">
        <v>233</v>
      </c>
      <c r="J241" s="148">
        <v>0.18274111675126903</v>
      </c>
      <c r="K241" s="148">
        <v>0.33469721767594096</v>
      </c>
      <c r="L241" s="147"/>
      <c r="M241" s="155">
        <v>0.27379553466509987</v>
      </c>
      <c r="N241" s="144"/>
      <c r="P241" s="159" t="s">
        <v>253</v>
      </c>
      <c r="Q241" s="150">
        <v>907</v>
      </c>
      <c r="R241" s="150">
        <v>922</v>
      </c>
      <c r="S241" s="150">
        <v>1125</v>
      </c>
      <c r="T241" s="150">
        <v>961</v>
      </c>
      <c r="U241" s="150">
        <v>769</v>
      </c>
      <c r="V241" s="150">
        <v>746</v>
      </c>
      <c r="W241" s="150">
        <v>686</v>
      </c>
      <c r="X241" s="150">
        <v>851</v>
      </c>
      <c r="Y241" s="148">
        <v>0.24052478134110788</v>
      </c>
      <c r="Z241" s="148">
        <v>-2.5997383911052923E-2</v>
      </c>
      <c r="AA241" s="147"/>
      <c r="AB241" s="144"/>
      <c r="AC241" s="144"/>
      <c r="AD241" s="150">
        <v>174.57142857142858</v>
      </c>
      <c r="AE241" s="150">
        <v>873.71428571428567</v>
      </c>
      <c r="AF241" s="144"/>
    </row>
    <row r="242" spans="1:32" x14ac:dyDescent="0.25">
      <c r="A242" s="159" t="s">
        <v>254</v>
      </c>
      <c r="B242" s="191">
        <v>6.0996863018473332E-2</v>
      </c>
      <c r="C242" s="191">
        <v>6.2200956937799042E-2</v>
      </c>
      <c r="D242" s="191">
        <v>7.5082508250825089E-2</v>
      </c>
      <c r="E242" s="191">
        <v>8.3855421686746992E-2</v>
      </c>
      <c r="F242" s="191">
        <v>6.4294379296401138E-2</v>
      </c>
      <c r="G242" s="191">
        <v>6.4693446088794931E-2</v>
      </c>
      <c r="H242" s="191">
        <v>8.1980857261756135E-2</v>
      </c>
      <c r="I242" s="191">
        <v>7.8187919463087244E-2</v>
      </c>
      <c r="J242" s="172">
        <v>-0.37929377986688911</v>
      </c>
      <c r="K242" s="172">
        <v>0.84987264206007884</v>
      </c>
      <c r="L242" s="147"/>
      <c r="M242" s="203">
        <v>1.0443929652547521</v>
      </c>
      <c r="N242" s="144"/>
      <c r="P242" s="159" t="s">
        <v>254</v>
      </c>
      <c r="Q242" s="191">
        <v>5.3215207697723539E-2</v>
      </c>
      <c r="R242" s="191">
        <v>5.8535965970414577E-2</v>
      </c>
      <c r="S242" s="191">
        <v>6.9823733862959286E-2</v>
      </c>
      <c r="T242" s="191">
        <v>7.2440826172169459E-2</v>
      </c>
      <c r="U242" s="191">
        <v>5.9881638374085035E-2</v>
      </c>
      <c r="V242" s="191">
        <v>5.9112519809825674E-2</v>
      </c>
      <c r="W242" s="191">
        <v>5.7988165680473373E-2</v>
      </c>
      <c r="X242" s="191">
        <v>6.7743989810539723E-2</v>
      </c>
      <c r="Y242" s="172">
        <v>0.97558241300663495</v>
      </c>
      <c r="Z242" s="172">
        <v>0.62550238426113125</v>
      </c>
      <c r="AA242" s="147"/>
      <c r="AB242" s="144"/>
      <c r="AC242" s="144"/>
      <c r="AD242" s="191">
        <v>6.9689193042486455E-2</v>
      </c>
      <c r="AE242" s="191">
        <v>6.1488965967928411E-2</v>
      </c>
      <c r="AF242" s="144"/>
    </row>
    <row r="243" spans="1:32" x14ac:dyDescent="0.25">
      <c r="A243" s="161" t="s">
        <v>255</v>
      </c>
      <c r="B243" s="161"/>
      <c r="C243" s="161"/>
      <c r="D243" s="161"/>
      <c r="E243" s="144"/>
      <c r="F243" s="144"/>
      <c r="G243" s="144"/>
      <c r="H243" s="144"/>
      <c r="I243" s="144"/>
      <c r="J243" s="144"/>
      <c r="K243" s="144"/>
      <c r="L243" s="144"/>
      <c r="M243" s="144"/>
      <c r="N243" s="144"/>
      <c r="O243" s="204"/>
      <c r="P243" s="161" t="s">
        <v>255</v>
      </c>
      <c r="Q243" s="161"/>
      <c r="R243" s="161"/>
      <c r="S243" s="161"/>
      <c r="T243" s="144"/>
      <c r="U243" s="144"/>
      <c r="V243" s="144"/>
      <c r="W243" s="144"/>
      <c r="X243" s="144"/>
      <c r="Y243" s="144"/>
      <c r="Z243" s="144"/>
      <c r="AA243" s="144"/>
      <c r="AB243" s="144"/>
      <c r="AC243" s="144"/>
      <c r="AD243" s="144"/>
      <c r="AE243" s="144"/>
      <c r="AF243" s="144"/>
    </row>
    <row r="244" spans="1:32" x14ac:dyDescent="0.25">
      <c r="A244" s="161"/>
      <c r="B244" s="161"/>
      <c r="C244" s="161"/>
      <c r="D244" s="161"/>
      <c r="E244" s="144"/>
      <c r="F244" s="144"/>
      <c r="G244" s="144"/>
      <c r="H244" s="144"/>
      <c r="I244" s="144"/>
      <c r="J244" s="144"/>
      <c r="K244" s="144"/>
      <c r="L244" s="144"/>
      <c r="M244" s="144"/>
      <c r="N244" s="144"/>
      <c r="O244" s="204"/>
      <c r="P244" s="161"/>
      <c r="Q244" s="161"/>
      <c r="R244" s="161"/>
      <c r="S244" s="161"/>
      <c r="T244" s="144"/>
      <c r="U244" s="144"/>
      <c r="V244" s="144"/>
      <c r="W244" s="144"/>
      <c r="X244" s="144"/>
      <c r="Y244" s="144"/>
      <c r="Z244" s="144"/>
      <c r="AA244" s="144"/>
      <c r="AB244" s="144"/>
      <c r="AC244" s="144"/>
      <c r="AD244" s="144"/>
      <c r="AE244" s="144"/>
      <c r="AF244" s="144"/>
    </row>
    <row r="245" spans="1:32" x14ac:dyDescent="0.25">
      <c r="A245" s="204"/>
      <c r="B245" s="204"/>
      <c r="C245" s="204"/>
      <c r="D245" s="20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row>
    <row r="246" spans="1:32" x14ac:dyDescent="0.25">
      <c r="A246" s="189" t="s">
        <v>281</v>
      </c>
      <c r="B246" s="189"/>
      <c r="C246" s="189"/>
      <c r="D246" s="189"/>
      <c r="E246" s="181"/>
      <c r="F246" s="167"/>
      <c r="G246" s="167"/>
      <c r="H246" s="167"/>
      <c r="I246" s="167"/>
      <c r="J246" s="167"/>
      <c r="K246" s="167"/>
      <c r="L246" s="188"/>
      <c r="M246" s="211"/>
      <c r="N246" s="144"/>
      <c r="O246" s="211"/>
      <c r="P246" s="189" t="s">
        <v>281</v>
      </c>
      <c r="Q246" s="189"/>
      <c r="R246" s="189"/>
      <c r="S246" s="189"/>
      <c r="T246" s="181"/>
      <c r="U246" s="144"/>
      <c r="V246" s="144"/>
      <c r="W246" s="144"/>
      <c r="X246" s="144"/>
      <c r="Y246" s="144"/>
      <c r="Z246" s="144"/>
      <c r="AA246" s="188"/>
      <c r="AB246" s="144"/>
      <c r="AC246" s="144"/>
      <c r="AD246" s="144"/>
      <c r="AE246" s="144"/>
      <c r="AF246" s="144"/>
    </row>
    <row r="247" spans="1:32" x14ac:dyDescent="0.25">
      <c r="A247" s="166" t="s">
        <v>286</v>
      </c>
      <c r="B247" s="166"/>
      <c r="C247" s="166"/>
      <c r="D247" s="166"/>
      <c r="E247" s="213"/>
      <c r="F247" s="167"/>
      <c r="G247" s="167"/>
      <c r="H247" s="167"/>
      <c r="I247" s="167"/>
      <c r="J247" s="167"/>
      <c r="K247" s="167"/>
      <c r="L247" s="167"/>
      <c r="M247" s="144"/>
      <c r="N247" s="144"/>
      <c r="P247" s="166" t="s">
        <v>231</v>
      </c>
      <c r="Q247" s="166"/>
      <c r="R247" s="166"/>
      <c r="S247" s="166"/>
      <c r="T247" s="162"/>
      <c r="U247" s="144"/>
      <c r="V247" s="144"/>
      <c r="W247" s="144"/>
      <c r="X247" s="144"/>
      <c r="Y247" s="144"/>
      <c r="Z247" s="144"/>
      <c r="AA247" s="167"/>
      <c r="AB247" s="144"/>
      <c r="AC247" s="144"/>
      <c r="AD247" s="144"/>
      <c r="AE247" s="144"/>
      <c r="AF247" s="144"/>
    </row>
    <row r="248" spans="1:32" ht="31.5" x14ac:dyDescent="0.25">
      <c r="A248" s="190"/>
      <c r="B248" s="141">
        <v>2019</v>
      </c>
      <c r="C248" s="141">
        <v>2020</v>
      </c>
      <c r="D248" s="141">
        <v>2021</v>
      </c>
      <c r="E248" s="141">
        <v>2022</v>
      </c>
      <c r="F248" s="141">
        <v>2023</v>
      </c>
      <c r="G248" s="141">
        <v>2024</v>
      </c>
      <c r="H248" s="141">
        <v>2025</v>
      </c>
      <c r="I248" s="141">
        <v>2026</v>
      </c>
      <c r="J248" s="142" t="s">
        <v>232</v>
      </c>
      <c r="K248" s="142" t="s">
        <v>233</v>
      </c>
      <c r="L248" s="143" t="s">
        <v>234</v>
      </c>
      <c r="M248" s="145" t="s">
        <v>287</v>
      </c>
      <c r="N248" s="144"/>
      <c r="P248" s="190"/>
      <c r="Q248" s="141">
        <v>2019</v>
      </c>
      <c r="R248" s="141">
        <v>2020</v>
      </c>
      <c r="S248" s="141">
        <v>2021</v>
      </c>
      <c r="T248" s="141">
        <v>2022</v>
      </c>
      <c r="U248" s="141">
        <v>2023</v>
      </c>
      <c r="V248" s="141">
        <v>2024</v>
      </c>
      <c r="W248" s="141">
        <v>2025</v>
      </c>
      <c r="X248" s="141">
        <v>2026</v>
      </c>
      <c r="Y248" s="142" t="s">
        <v>232</v>
      </c>
      <c r="Z248" s="142" t="s">
        <v>233</v>
      </c>
      <c r="AA248" s="143" t="s">
        <v>234</v>
      </c>
      <c r="AB248" s="144"/>
      <c r="AC248" s="144"/>
      <c r="AD248" s="145" t="s">
        <v>288</v>
      </c>
      <c r="AE248" s="145" t="s">
        <v>235</v>
      </c>
      <c r="AF248" s="144"/>
    </row>
    <row r="249" spans="1:32" x14ac:dyDescent="0.25">
      <c r="A249" s="146" t="s">
        <v>236</v>
      </c>
      <c r="B249" s="147">
        <v>283</v>
      </c>
      <c r="C249" s="147">
        <v>248</v>
      </c>
      <c r="D249" s="147">
        <v>243</v>
      </c>
      <c r="E249" s="147">
        <v>257</v>
      </c>
      <c r="F249" s="147">
        <v>193</v>
      </c>
      <c r="G249" s="147">
        <v>249</v>
      </c>
      <c r="H249" s="147">
        <v>278</v>
      </c>
      <c r="I249" s="147">
        <v>143</v>
      </c>
      <c r="J249" s="148">
        <v>-0.48561151079136688</v>
      </c>
      <c r="K249" s="148">
        <v>-0.42832667047401485</v>
      </c>
      <c r="L249" s="147"/>
      <c r="M249" s="155">
        <v>0.13228492136910269</v>
      </c>
      <c r="N249" s="144"/>
      <c r="P249" s="146" t="s">
        <v>236</v>
      </c>
      <c r="Q249" s="147">
        <v>1195</v>
      </c>
      <c r="R249" s="147">
        <v>1342</v>
      </c>
      <c r="S249" s="147">
        <v>1044</v>
      </c>
      <c r="T249" s="147">
        <v>812</v>
      </c>
      <c r="U249" s="147">
        <v>923</v>
      </c>
      <c r="V249" s="147">
        <v>872</v>
      </c>
      <c r="W249" s="147">
        <v>1126</v>
      </c>
      <c r="X249" s="147">
        <v>1081</v>
      </c>
      <c r="Y249" s="148">
        <v>-3.9964476021314387E-2</v>
      </c>
      <c r="Z249" s="148">
        <v>3.4591194968553424E-2</v>
      </c>
      <c r="AA249" s="147"/>
      <c r="AB249" s="144"/>
      <c r="AC249" s="144"/>
      <c r="AD249" s="147">
        <v>250.14285714285714</v>
      </c>
      <c r="AE249" s="147">
        <v>1044.8571428571429</v>
      </c>
      <c r="AF249" s="144"/>
    </row>
    <row r="250" spans="1:32" x14ac:dyDescent="0.25">
      <c r="A250" s="149" t="s">
        <v>237</v>
      </c>
      <c r="B250" s="150">
        <v>60</v>
      </c>
      <c r="C250" s="150">
        <v>52</v>
      </c>
      <c r="D250" s="150">
        <v>27</v>
      </c>
      <c r="E250" s="150">
        <v>39</v>
      </c>
      <c r="F250" s="150">
        <v>37</v>
      </c>
      <c r="G250" s="150">
        <v>57</v>
      </c>
      <c r="H250" s="150">
        <v>70</v>
      </c>
      <c r="I250" s="150">
        <v>27</v>
      </c>
      <c r="J250" s="148">
        <v>-0.61428571428571432</v>
      </c>
      <c r="K250" s="148">
        <v>-0.44736842105263153</v>
      </c>
      <c r="L250" s="147"/>
      <c r="M250" s="155">
        <v>0.17197452229299362</v>
      </c>
      <c r="N250" s="144"/>
      <c r="P250" s="149" t="s">
        <v>237</v>
      </c>
      <c r="Q250" s="150">
        <v>304</v>
      </c>
      <c r="R250" s="150">
        <v>346</v>
      </c>
      <c r="S250" s="150">
        <v>217</v>
      </c>
      <c r="T250" s="150">
        <v>177</v>
      </c>
      <c r="U250" s="150">
        <v>164</v>
      </c>
      <c r="V250" s="150">
        <v>203</v>
      </c>
      <c r="W250" s="150">
        <v>252</v>
      </c>
      <c r="X250" s="150">
        <v>157</v>
      </c>
      <c r="Y250" s="148">
        <v>-0.37698412698412698</v>
      </c>
      <c r="Z250" s="148">
        <v>-0.33914612146722795</v>
      </c>
      <c r="AA250" s="147"/>
      <c r="AB250" s="144"/>
      <c r="AC250" s="144"/>
      <c r="AD250" s="150">
        <v>48.857142857142854</v>
      </c>
      <c r="AE250" s="150">
        <v>237.57142857142858</v>
      </c>
      <c r="AF250" s="144"/>
    </row>
    <row r="251" spans="1:32" x14ac:dyDescent="0.25">
      <c r="A251" s="146" t="s">
        <v>90</v>
      </c>
      <c r="B251" s="151">
        <v>0.2608695652173913</v>
      </c>
      <c r="C251" s="151">
        <v>0.24186046511627907</v>
      </c>
      <c r="D251" s="151">
        <v>0.12558139534883722</v>
      </c>
      <c r="E251" s="151">
        <v>0.16049382716049382</v>
      </c>
      <c r="F251" s="151">
        <v>0.22560975609756098</v>
      </c>
      <c r="G251" s="151">
        <v>0.24782608695652175</v>
      </c>
      <c r="H251" s="151">
        <v>0.27027027027027029</v>
      </c>
      <c r="I251" s="151">
        <v>0.2288135593220339</v>
      </c>
      <c r="J251" s="172">
        <v>-4.1456710948236388</v>
      </c>
      <c r="K251" s="172">
        <v>0.90192148490261803</v>
      </c>
      <c r="L251" s="147"/>
      <c r="M251" s="203">
        <v>6.3201744976042331</v>
      </c>
      <c r="N251" s="144"/>
      <c r="P251" s="146" t="s">
        <v>90</v>
      </c>
      <c r="Q251" s="151">
        <v>0.28760643330179753</v>
      </c>
      <c r="R251" s="151">
        <v>0.28061638280616386</v>
      </c>
      <c r="S251" s="151">
        <v>0.22627737226277372</v>
      </c>
      <c r="T251" s="151">
        <v>0.23381770145310435</v>
      </c>
      <c r="U251" s="151">
        <v>0.20398009950248755</v>
      </c>
      <c r="V251" s="151">
        <v>0.25343320848938827</v>
      </c>
      <c r="W251" s="151">
        <v>0.24778761061946902</v>
      </c>
      <c r="X251" s="151">
        <v>0.16561181434599156</v>
      </c>
      <c r="Y251" s="172">
        <v>-8.2175796273477459</v>
      </c>
      <c r="Z251" s="172">
        <v>-8.5293436106633678</v>
      </c>
      <c r="AA251" s="147"/>
      <c r="AB251" s="144"/>
      <c r="AC251" s="144"/>
      <c r="AD251" s="151">
        <v>0.21979434447300772</v>
      </c>
      <c r="AE251" s="151">
        <v>0.25090525045262524</v>
      </c>
      <c r="AF251" s="144"/>
    </row>
    <row r="252" spans="1:32" x14ac:dyDescent="0.25">
      <c r="A252" s="149" t="s">
        <v>238</v>
      </c>
      <c r="B252" s="150">
        <v>25</v>
      </c>
      <c r="C252" s="150">
        <v>33</v>
      </c>
      <c r="D252" s="150">
        <v>9</v>
      </c>
      <c r="E252" s="150">
        <v>12</v>
      </c>
      <c r="F252" s="150">
        <v>14</v>
      </c>
      <c r="G252" s="150">
        <v>28</v>
      </c>
      <c r="H252" s="150">
        <v>28</v>
      </c>
      <c r="I252" s="150">
        <v>14</v>
      </c>
      <c r="J252" s="148">
        <v>-0.5</v>
      </c>
      <c r="K252" s="148">
        <v>-0.34228187919463082</v>
      </c>
      <c r="L252" s="147"/>
      <c r="M252" s="155">
        <v>0.15909090909090909</v>
      </c>
      <c r="N252" s="144"/>
      <c r="P252" s="149" t="s">
        <v>238</v>
      </c>
      <c r="Q252" s="150">
        <v>189</v>
      </c>
      <c r="R252" s="150">
        <v>211</v>
      </c>
      <c r="S252" s="150">
        <v>126</v>
      </c>
      <c r="T252" s="150">
        <v>98</v>
      </c>
      <c r="U252" s="150">
        <v>94</v>
      </c>
      <c r="V252" s="150">
        <v>117</v>
      </c>
      <c r="W252" s="150">
        <v>135</v>
      </c>
      <c r="X252" s="150">
        <v>88</v>
      </c>
      <c r="Y252" s="148">
        <v>-0.34814814814814815</v>
      </c>
      <c r="Z252" s="148">
        <v>-0.36494845360824746</v>
      </c>
      <c r="AA252" s="147"/>
      <c r="AB252" s="144"/>
      <c r="AC252" s="144"/>
      <c r="AD252" s="150">
        <v>21.285714285714285</v>
      </c>
      <c r="AE252" s="150">
        <v>138.57142857142858</v>
      </c>
      <c r="AF252" s="144"/>
    </row>
    <row r="253" spans="1:32" x14ac:dyDescent="0.25">
      <c r="A253" s="149" t="s">
        <v>239</v>
      </c>
      <c r="B253" s="153">
        <v>8.8339222614840993E-2</v>
      </c>
      <c r="C253" s="153">
        <v>0.13306451612903225</v>
      </c>
      <c r="D253" s="153">
        <v>3.7037037037037035E-2</v>
      </c>
      <c r="E253" s="153">
        <v>4.6692607003891051E-2</v>
      </c>
      <c r="F253" s="153">
        <v>7.2538860103626937E-2</v>
      </c>
      <c r="G253" s="153">
        <v>0.11244979919678715</v>
      </c>
      <c r="H253" s="153">
        <v>0.10071942446043165</v>
      </c>
      <c r="I253" s="153">
        <v>9.7902097902097904E-2</v>
      </c>
      <c r="J253" s="172">
        <v>-0.28173265583337492</v>
      </c>
      <c r="K253" s="172">
        <v>1.280786603459362</v>
      </c>
      <c r="L253" s="147"/>
      <c r="M253" s="203">
        <v>1.6495992444188561</v>
      </c>
      <c r="N253" s="144"/>
      <c r="P253" s="149" t="s">
        <v>239</v>
      </c>
      <c r="Q253" s="153">
        <v>0.15815899581589959</v>
      </c>
      <c r="R253" s="153">
        <v>0.15722801788375559</v>
      </c>
      <c r="S253" s="153">
        <v>0.1206896551724138</v>
      </c>
      <c r="T253" s="153">
        <v>0.1206896551724138</v>
      </c>
      <c r="U253" s="153">
        <v>0.10184182015167931</v>
      </c>
      <c r="V253" s="153">
        <v>0.13417431192660551</v>
      </c>
      <c r="W253" s="153">
        <v>0.11989342806394317</v>
      </c>
      <c r="X253" s="153">
        <v>8.1406105457909342E-2</v>
      </c>
      <c r="Y253" s="172">
        <v>-3.8487322606033825</v>
      </c>
      <c r="Z253" s="172">
        <v>-5.121626260334307</v>
      </c>
      <c r="AA253" s="147"/>
      <c r="AB253" s="144"/>
      <c r="AC253" s="144"/>
      <c r="AD253" s="153">
        <v>8.5094231867504283E-2</v>
      </c>
      <c r="AE253" s="153">
        <v>0.13262236806125241</v>
      </c>
      <c r="AF253" s="144"/>
    </row>
    <row r="254" spans="1:32" x14ac:dyDescent="0.25">
      <c r="A254" s="149" t="s">
        <v>240</v>
      </c>
      <c r="B254" s="153">
        <v>0.41666666666666669</v>
      </c>
      <c r="C254" s="153">
        <v>0.63461538461538458</v>
      </c>
      <c r="D254" s="153">
        <v>0.33333333333333331</v>
      </c>
      <c r="E254" s="153">
        <v>0.30769230769230771</v>
      </c>
      <c r="F254" s="153">
        <v>0.3783783783783784</v>
      </c>
      <c r="G254" s="153">
        <v>0.49122807017543857</v>
      </c>
      <c r="H254" s="153">
        <v>0.4</v>
      </c>
      <c r="I254" s="153">
        <v>0.51851851851851849</v>
      </c>
      <c r="J254" s="172">
        <v>11.851851851851848</v>
      </c>
      <c r="K254" s="172">
        <v>8.2846003898635452</v>
      </c>
      <c r="L254" s="147"/>
      <c r="M254" s="203">
        <v>-4.1991035621608885</v>
      </c>
      <c r="N254" s="144"/>
      <c r="P254" s="149" t="s">
        <v>240</v>
      </c>
      <c r="Q254" s="153">
        <v>0.62171052631578949</v>
      </c>
      <c r="R254" s="153">
        <v>0.60982658959537572</v>
      </c>
      <c r="S254" s="153">
        <v>0.58064516129032262</v>
      </c>
      <c r="T254" s="153">
        <v>0.5536723163841808</v>
      </c>
      <c r="U254" s="153">
        <v>0.57317073170731703</v>
      </c>
      <c r="V254" s="153">
        <v>0.57635467980295563</v>
      </c>
      <c r="W254" s="153">
        <v>0.5357142857142857</v>
      </c>
      <c r="X254" s="153">
        <v>0.56050955414012738</v>
      </c>
      <c r="Y254" s="172">
        <v>2.4795268425841677</v>
      </c>
      <c r="Z254" s="172">
        <v>-2.2773668950672454</v>
      </c>
      <c r="AA254" s="147"/>
      <c r="AB254" s="144"/>
      <c r="AC254" s="144"/>
      <c r="AD254" s="153">
        <v>0.43567251461988304</v>
      </c>
      <c r="AE254" s="153">
        <v>0.58328322309079983</v>
      </c>
      <c r="AF254" s="144"/>
    </row>
    <row r="255" spans="1:32" ht="22.15" customHeight="1" x14ac:dyDescent="0.25">
      <c r="A255" s="154" t="s">
        <v>241</v>
      </c>
      <c r="B255" s="155">
        <v>0.45</v>
      </c>
      <c r="C255" s="155">
        <v>0.25</v>
      </c>
      <c r="D255" s="155">
        <v>0.18518518518518517</v>
      </c>
      <c r="E255" s="155">
        <v>0.58974358974358976</v>
      </c>
      <c r="F255" s="155">
        <v>0.48648648648648651</v>
      </c>
      <c r="G255" s="155">
        <v>0.42105263157894735</v>
      </c>
      <c r="H255" s="155">
        <v>0.37142857142857144</v>
      </c>
      <c r="I255" s="155">
        <v>0.44444444444444442</v>
      </c>
      <c r="J255" s="172">
        <v>7.3015873015872979</v>
      </c>
      <c r="K255" s="172">
        <v>4.6783625730994149</v>
      </c>
      <c r="L255" s="147"/>
      <c r="M255" s="203">
        <v>20.240622788393487</v>
      </c>
      <c r="N255" s="144"/>
      <c r="P255" s="154" t="s">
        <v>241</v>
      </c>
      <c r="Q255" s="155">
        <v>0.21710526315789475</v>
      </c>
      <c r="R255" s="155">
        <v>0.18497109826589594</v>
      </c>
      <c r="S255" s="155">
        <v>0.24423963133640553</v>
      </c>
      <c r="T255" s="155">
        <v>0.25988700564971751</v>
      </c>
      <c r="U255" s="155">
        <v>0.27439024390243905</v>
      </c>
      <c r="V255" s="155">
        <v>0.23645320197044334</v>
      </c>
      <c r="W255" s="155">
        <v>0.23809523809523808</v>
      </c>
      <c r="X255" s="155">
        <v>0.24203821656050956</v>
      </c>
      <c r="Y255" s="172">
        <v>0.39429784652714739</v>
      </c>
      <c r="Z255" s="172">
        <v>1.2332864786606974</v>
      </c>
      <c r="AA255" s="147"/>
      <c r="AB255" s="144"/>
      <c r="AC255" s="144"/>
      <c r="AD255" s="151">
        <v>0.39766081871345027</v>
      </c>
      <c r="AE255" s="151">
        <v>0.22970535177390258</v>
      </c>
      <c r="AF255" s="144"/>
    </row>
    <row r="256" spans="1:32" ht="22.15" customHeight="1" x14ac:dyDescent="0.25">
      <c r="A256" s="154" t="s">
        <v>242</v>
      </c>
      <c r="B256" s="155">
        <v>9.5406360424028266E-2</v>
      </c>
      <c r="C256" s="155">
        <v>5.2419354838709679E-2</v>
      </c>
      <c r="D256" s="155">
        <v>2.0576131687242798E-2</v>
      </c>
      <c r="E256" s="155">
        <v>8.9494163424124515E-2</v>
      </c>
      <c r="F256" s="155">
        <v>9.3264248704663211E-2</v>
      </c>
      <c r="G256" s="155">
        <v>9.6385542168674704E-2</v>
      </c>
      <c r="H256" s="155">
        <v>9.3525179856115109E-2</v>
      </c>
      <c r="I256" s="155">
        <v>8.3916083916083919E-2</v>
      </c>
      <c r="J256" s="172">
        <v>-0.96090959400311893</v>
      </c>
      <c r="K256" s="172">
        <v>0.62461810034625675</v>
      </c>
      <c r="L256" s="147"/>
      <c r="M256" s="203">
        <v>4.8763447468350343</v>
      </c>
      <c r="N256" s="144"/>
      <c r="P256" s="154" t="s">
        <v>242</v>
      </c>
      <c r="Q256" s="155">
        <v>5.5230125523012555E-2</v>
      </c>
      <c r="R256" s="155">
        <v>4.7690014903129657E-2</v>
      </c>
      <c r="S256" s="155">
        <v>5.0766283524904213E-2</v>
      </c>
      <c r="T256" s="155">
        <v>5.6650246305418719E-2</v>
      </c>
      <c r="U256" s="155">
        <v>4.8754062838569881E-2</v>
      </c>
      <c r="V256" s="155">
        <v>5.5045871559633031E-2</v>
      </c>
      <c r="W256" s="155">
        <v>5.328596802841918E-2</v>
      </c>
      <c r="X256" s="155">
        <v>3.515263644773358E-2</v>
      </c>
      <c r="Y256" s="172">
        <v>-1.8133331580685599</v>
      </c>
      <c r="Z256" s="172">
        <v>-1.7075966232058599</v>
      </c>
      <c r="AA256" s="147"/>
      <c r="AB256" s="144"/>
      <c r="AC256" s="144"/>
      <c r="AD256" s="151">
        <v>7.7669902912621352E-2</v>
      </c>
      <c r="AE256" s="151">
        <v>5.222860267979218E-2</v>
      </c>
      <c r="AF256" s="144"/>
    </row>
    <row r="257" spans="1:32" ht="22.15" customHeight="1" x14ac:dyDescent="0.25">
      <c r="A257" s="154" t="s">
        <v>243</v>
      </c>
      <c r="B257" s="155">
        <v>0.62190812720848054</v>
      </c>
      <c r="C257" s="155">
        <v>0.64919354838709675</v>
      </c>
      <c r="D257" s="155">
        <v>0.81893004115226342</v>
      </c>
      <c r="E257" s="155">
        <v>0.79377431906614782</v>
      </c>
      <c r="F257" s="155">
        <v>0.65803108808290156</v>
      </c>
      <c r="G257" s="155">
        <v>0.69076305220883538</v>
      </c>
      <c r="H257" s="155">
        <v>0.67985611510791366</v>
      </c>
      <c r="I257" s="155">
        <v>0.64335664335664333</v>
      </c>
      <c r="J257" s="172">
        <v>-3.6499471751270329</v>
      </c>
      <c r="K257" s="172">
        <v>-5.7956891766143599</v>
      </c>
      <c r="L257" s="147"/>
      <c r="M257" s="203">
        <v>-8.1897750722912619</v>
      </c>
      <c r="N257" s="144"/>
      <c r="P257" s="154" t="s">
        <v>243</v>
      </c>
      <c r="Q257" s="155">
        <v>0.63933054393305444</v>
      </c>
      <c r="R257" s="155">
        <v>0.65946348733233984</v>
      </c>
      <c r="S257" s="155">
        <v>0.71455938697318011</v>
      </c>
      <c r="T257" s="155">
        <v>0.73029556650246308</v>
      </c>
      <c r="U257" s="155">
        <v>0.68905742145178761</v>
      </c>
      <c r="V257" s="155">
        <v>0.67087155963302747</v>
      </c>
      <c r="W257" s="155">
        <v>0.67673179396092364</v>
      </c>
      <c r="X257" s="155">
        <v>0.72525439407955594</v>
      </c>
      <c r="Y257" s="172">
        <v>4.8522600118632297</v>
      </c>
      <c r="Z257" s="172">
        <v>4.5598938788333658</v>
      </c>
      <c r="AA257" s="147"/>
      <c r="AB257" s="144"/>
      <c r="AC257" s="144"/>
      <c r="AD257" s="151">
        <v>0.70131353512278694</v>
      </c>
      <c r="AE257" s="151">
        <v>0.67965545529122229</v>
      </c>
      <c r="AF257" s="144"/>
    </row>
    <row r="258" spans="1:32" ht="22.15" customHeight="1" x14ac:dyDescent="0.25">
      <c r="A258" s="154" t="s">
        <v>244</v>
      </c>
      <c r="B258" s="155">
        <v>0</v>
      </c>
      <c r="C258" s="155">
        <v>0</v>
      </c>
      <c r="D258" s="155">
        <v>0</v>
      </c>
      <c r="E258" s="155">
        <v>0</v>
      </c>
      <c r="F258" s="155">
        <v>0</v>
      </c>
      <c r="G258" s="155">
        <v>0</v>
      </c>
      <c r="H258" s="155">
        <v>0</v>
      </c>
      <c r="I258" s="155">
        <v>0</v>
      </c>
      <c r="J258" s="172">
        <v>0</v>
      </c>
      <c r="K258" s="172">
        <v>0</v>
      </c>
      <c r="L258" s="147"/>
      <c r="M258" s="203">
        <v>-9.2506938020351537E-2</v>
      </c>
      <c r="N258" s="144"/>
      <c r="P258" s="154" t="s">
        <v>244</v>
      </c>
      <c r="Q258" s="155">
        <v>0</v>
      </c>
      <c r="R258" s="155">
        <v>0</v>
      </c>
      <c r="S258" s="155">
        <v>0</v>
      </c>
      <c r="T258" s="155">
        <v>0</v>
      </c>
      <c r="U258" s="155">
        <v>2.1668472372697724E-3</v>
      </c>
      <c r="V258" s="155">
        <v>0</v>
      </c>
      <c r="W258" s="155">
        <v>0</v>
      </c>
      <c r="X258" s="155">
        <v>9.2506938020351531E-4</v>
      </c>
      <c r="Y258" s="172">
        <v>9.2506938020351537E-2</v>
      </c>
      <c r="Z258" s="172">
        <v>6.5162119863392265E-2</v>
      </c>
      <c r="AA258" s="147"/>
      <c r="AB258" s="144"/>
      <c r="AC258" s="144"/>
      <c r="AD258" s="151">
        <v>0</v>
      </c>
      <c r="AE258" s="151">
        <v>2.7344818156959256E-4</v>
      </c>
      <c r="AF258" s="144"/>
    </row>
    <row r="259" spans="1:32" ht="22.15" customHeight="1" x14ac:dyDescent="0.25">
      <c r="A259" s="154" t="s">
        <v>245</v>
      </c>
      <c r="B259" s="155">
        <v>0</v>
      </c>
      <c r="C259" s="155">
        <v>0</v>
      </c>
      <c r="D259" s="155">
        <v>4.11522633744856E-3</v>
      </c>
      <c r="E259" s="155">
        <v>0</v>
      </c>
      <c r="F259" s="155">
        <v>0</v>
      </c>
      <c r="G259" s="155">
        <v>0</v>
      </c>
      <c r="H259" s="155">
        <v>0</v>
      </c>
      <c r="I259" s="155">
        <v>0</v>
      </c>
      <c r="J259" s="172">
        <v>0</v>
      </c>
      <c r="K259" s="172">
        <v>-5.7110222729868647E-2</v>
      </c>
      <c r="L259" s="147"/>
      <c r="M259" s="203">
        <v>-0.18501387604070307</v>
      </c>
      <c r="N259" s="144"/>
      <c r="P259" s="154" t="s">
        <v>245</v>
      </c>
      <c r="Q259" s="155">
        <v>0</v>
      </c>
      <c r="R259" s="155">
        <v>7.4515648286140089E-4</v>
      </c>
      <c r="S259" s="155">
        <v>9.5785440613026815E-4</v>
      </c>
      <c r="T259" s="155">
        <v>0</v>
      </c>
      <c r="U259" s="155">
        <v>1.0834236186348862E-3</v>
      </c>
      <c r="V259" s="155">
        <v>0</v>
      </c>
      <c r="W259" s="155">
        <v>1.7761989342806395E-3</v>
      </c>
      <c r="X259" s="155">
        <v>1.8501387604070306E-3</v>
      </c>
      <c r="Y259" s="172">
        <v>7.3939826126391116E-3</v>
      </c>
      <c r="Z259" s="172">
        <v>0.11665183064830491</v>
      </c>
      <c r="AA259" s="147"/>
      <c r="AB259" s="144"/>
      <c r="AC259" s="144"/>
      <c r="AD259" s="151">
        <v>5.7110222729868647E-4</v>
      </c>
      <c r="AE259" s="151">
        <v>6.8362045392398143E-4</v>
      </c>
      <c r="AF259" s="144"/>
    </row>
    <row r="260" spans="1:32" ht="22.15" customHeight="1" x14ac:dyDescent="0.25">
      <c r="A260" s="154" t="s">
        <v>246</v>
      </c>
      <c r="B260" s="155">
        <v>0.17667844522968199</v>
      </c>
      <c r="C260" s="155">
        <v>0.12096774193548387</v>
      </c>
      <c r="D260" s="155">
        <v>8.6419753086419748E-2</v>
      </c>
      <c r="E260" s="155">
        <v>5.0583657587548639E-2</v>
      </c>
      <c r="F260" s="155">
        <v>0.11398963730569948</v>
      </c>
      <c r="G260" s="155">
        <v>7.2289156626506021E-2</v>
      </c>
      <c r="H260" s="155">
        <v>6.83453237410072E-2</v>
      </c>
      <c r="I260" s="155">
        <v>0.15384615384615385</v>
      </c>
      <c r="J260" s="172">
        <v>8.5500830105146655</v>
      </c>
      <c r="K260" s="172">
        <v>5.5045468523481089</v>
      </c>
      <c r="L260" s="147"/>
      <c r="M260" s="203">
        <v>5.4863730164377715</v>
      </c>
      <c r="N260" s="144"/>
      <c r="P260" s="154" t="s">
        <v>246</v>
      </c>
      <c r="Q260" s="155">
        <v>9.0376569037656909E-2</v>
      </c>
      <c r="R260" s="155">
        <v>6.7064083457526083E-2</v>
      </c>
      <c r="S260" s="155">
        <v>6.0344827586206899E-2</v>
      </c>
      <c r="T260" s="155">
        <v>5.5418719211822662E-2</v>
      </c>
      <c r="U260" s="155">
        <v>7.5839653304442034E-2</v>
      </c>
      <c r="V260" s="155">
        <v>6.5366972477064217E-2</v>
      </c>
      <c r="W260" s="155">
        <v>7.8152753108348141E-2</v>
      </c>
      <c r="X260" s="155">
        <v>9.8982423681776135E-2</v>
      </c>
      <c r="Y260" s="172">
        <v>2.0829670573427994</v>
      </c>
      <c r="Z260" s="172">
        <v>2.7749172382897274</v>
      </c>
      <c r="AA260" s="147"/>
      <c r="AB260" s="144"/>
      <c r="AC260" s="144"/>
      <c r="AD260" s="151">
        <v>9.8800685322672763E-2</v>
      </c>
      <c r="AE260" s="151">
        <v>7.1233251298878864E-2</v>
      </c>
      <c r="AF260" s="144"/>
    </row>
    <row r="261" spans="1:32" x14ac:dyDescent="0.25">
      <c r="A261" s="149" t="s">
        <v>247</v>
      </c>
      <c r="B261" s="150">
        <v>205.45229681978796</v>
      </c>
      <c r="C261" s="150">
        <v>196.22983870967744</v>
      </c>
      <c r="D261" s="150">
        <v>160.25925925925938</v>
      </c>
      <c r="E261" s="150">
        <v>139.83657587548635</v>
      </c>
      <c r="F261" s="150">
        <v>160.88082901554424</v>
      </c>
      <c r="G261" s="150">
        <v>177.75903614457809</v>
      </c>
      <c r="H261" s="150">
        <v>198.52158273381289</v>
      </c>
      <c r="I261" s="150">
        <v>160.40559440559471</v>
      </c>
      <c r="J261" s="177">
        <v>-38.11598832821818</v>
      </c>
      <c r="K261" s="177">
        <v>-17.886809934782207</v>
      </c>
      <c r="L261" s="147"/>
      <c r="M261" s="203">
        <v>-74.349262208651396</v>
      </c>
      <c r="N261" s="144"/>
      <c r="P261" s="149" t="s">
        <v>247</v>
      </c>
      <c r="Q261" s="150">
        <v>210.08870292887039</v>
      </c>
      <c r="R261" s="150">
        <v>232.27943368107282</v>
      </c>
      <c r="S261" s="150">
        <v>162.34195402298843</v>
      </c>
      <c r="T261" s="150">
        <v>163.39655172413785</v>
      </c>
      <c r="U261" s="150">
        <v>163.72697724810362</v>
      </c>
      <c r="V261" s="150">
        <v>170.53211009174339</v>
      </c>
      <c r="W261" s="150">
        <v>184.31793960923625</v>
      </c>
      <c r="X261" s="150">
        <v>234.75485661424611</v>
      </c>
      <c r="Y261" s="177">
        <v>50.43691700500986</v>
      </c>
      <c r="Z261" s="177">
        <v>47.127839933907097</v>
      </c>
      <c r="AA261" s="147"/>
      <c r="AB261" s="144"/>
      <c r="AC261" s="144"/>
      <c r="AD261" s="150">
        <v>178.29240434037692</v>
      </c>
      <c r="AE261" s="150">
        <v>187.62701668033901</v>
      </c>
      <c r="AF261" s="144"/>
    </row>
    <row r="262" spans="1:32" x14ac:dyDescent="0.25">
      <c r="A262" s="149" t="s">
        <v>248</v>
      </c>
      <c r="B262" s="150">
        <v>222.24999999999966</v>
      </c>
      <c r="C262" s="150">
        <v>241.23076923076948</v>
      </c>
      <c r="D262" s="150">
        <v>322.74074074074048</v>
      </c>
      <c r="E262" s="150">
        <v>170.25641025641036</v>
      </c>
      <c r="F262" s="150">
        <v>246.43243243243242</v>
      </c>
      <c r="G262" s="150">
        <v>279.561403508772</v>
      </c>
      <c r="H262" s="150">
        <v>200.05714285714308</v>
      </c>
      <c r="I262" s="150">
        <v>230.92592592592561</v>
      </c>
      <c r="J262" s="177">
        <v>30.868783068782534</v>
      </c>
      <c r="K262" s="177">
        <v>-3.8401559454194683</v>
      </c>
      <c r="L262" s="147"/>
      <c r="M262" s="203">
        <v>-37.15687662184493</v>
      </c>
      <c r="N262" s="144"/>
      <c r="P262" s="149" t="s">
        <v>248</v>
      </c>
      <c r="Q262" s="150">
        <v>220.50986842105286</v>
      </c>
      <c r="R262" s="150">
        <v>260.85260115606934</v>
      </c>
      <c r="S262" s="150">
        <v>186.2903225806453</v>
      </c>
      <c r="T262" s="150">
        <v>197.71751412429344</v>
      </c>
      <c r="U262" s="150">
        <v>188.24390243902454</v>
      </c>
      <c r="V262" s="150">
        <v>194.5221674876851</v>
      </c>
      <c r="W262" s="150">
        <v>191.9285714285713</v>
      </c>
      <c r="X262" s="150">
        <v>268.08280254777054</v>
      </c>
      <c r="Y262" s="177">
        <v>76.154231119199238</v>
      </c>
      <c r="Z262" s="177">
        <v>56.755682884511259</v>
      </c>
      <c r="AA262" s="147"/>
      <c r="AB262" s="144"/>
      <c r="AC262" s="144"/>
      <c r="AD262" s="150">
        <v>234.76608187134508</v>
      </c>
      <c r="AE262" s="150">
        <v>211.32711966325928</v>
      </c>
      <c r="AF262" s="144"/>
    </row>
    <row r="263" spans="1:32" x14ac:dyDescent="0.25">
      <c r="A263" s="146" t="s">
        <v>249</v>
      </c>
      <c r="B263" s="147">
        <v>442</v>
      </c>
      <c r="C263" s="147">
        <v>260</v>
      </c>
      <c r="D263" s="147">
        <v>210</v>
      </c>
      <c r="E263" s="147">
        <v>280</v>
      </c>
      <c r="F263" s="147">
        <v>257</v>
      </c>
      <c r="G263" s="147">
        <v>336</v>
      </c>
      <c r="H263" s="147">
        <v>366</v>
      </c>
      <c r="I263" s="147">
        <v>294</v>
      </c>
      <c r="J263" s="148">
        <v>-0.19672131147540983</v>
      </c>
      <c r="K263" s="148">
        <v>-4.3235704323570406E-2</v>
      </c>
      <c r="L263" s="147"/>
      <c r="M263" s="155">
        <v>0.15995647442872687</v>
      </c>
      <c r="N263" s="144"/>
      <c r="P263" s="146" t="s">
        <v>249</v>
      </c>
      <c r="Q263" s="147">
        <v>1639</v>
      </c>
      <c r="R263" s="147">
        <v>1291</v>
      </c>
      <c r="S263" s="147">
        <v>1020</v>
      </c>
      <c r="T263" s="147">
        <v>1036</v>
      </c>
      <c r="U263" s="147">
        <v>1091</v>
      </c>
      <c r="V263" s="147">
        <v>1277</v>
      </c>
      <c r="W263" s="147">
        <v>1682</v>
      </c>
      <c r="X263" s="147">
        <v>1838</v>
      </c>
      <c r="Y263" s="148">
        <v>9.2746730083234238E-2</v>
      </c>
      <c r="Z263" s="148">
        <v>0.42386011509517479</v>
      </c>
      <c r="AA263" s="147"/>
      <c r="AB263" s="144"/>
      <c r="AC263" s="144"/>
      <c r="AD263" s="147">
        <v>307.28571428571428</v>
      </c>
      <c r="AE263" s="147">
        <v>1290.8571428571429</v>
      </c>
      <c r="AF263" s="144"/>
    </row>
    <row r="264" spans="1:32" x14ac:dyDescent="0.25">
      <c r="A264" s="146" t="s">
        <v>250</v>
      </c>
      <c r="B264" s="150">
        <v>134</v>
      </c>
      <c r="C264" s="150">
        <v>56</v>
      </c>
      <c r="D264" s="150">
        <v>34</v>
      </c>
      <c r="E264" s="150">
        <v>57</v>
      </c>
      <c r="F264" s="150">
        <v>28</v>
      </c>
      <c r="G264" s="150">
        <v>61</v>
      </c>
      <c r="H264" s="150">
        <v>114</v>
      </c>
      <c r="I264" s="150">
        <v>95</v>
      </c>
      <c r="J264" s="148">
        <v>-0.16666666666666666</v>
      </c>
      <c r="K264" s="148">
        <v>0.37396694214876042</v>
      </c>
      <c r="L264" s="147"/>
      <c r="M264" s="155">
        <v>0.1621160409556314</v>
      </c>
      <c r="N264" s="144"/>
      <c r="P264" s="146" t="s">
        <v>250</v>
      </c>
      <c r="Q264" s="150">
        <v>532</v>
      </c>
      <c r="R264" s="150">
        <v>339</v>
      </c>
      <c r="S264" s="150">
        <v>206</v>
      </c>
      <c r="T264" s="150">
        <v>219</v>
      </c>
      <c r="U264" s="150">
        <v>204</v>
      </c>
      <c r="V264" s="150">
        <v>286</v>
      </c>
      <c r="W264" s="150">
        <v>487</v>
      </c>
      <c r="X264" s="150">
        <v>586</v>
      </c>
      <c r="Y264" s="148">
        <v>0.20328542094455851</v>
      </c>
      <c r="Z264" s="148">
        <v>0.80466344038715354</v>
      </c>
      <c r="AA264" s="147"/>
      <c r="AB264" s="144"/>
      <c r="AC264" s="144"/>
      <c r="AD264" s="150">
        <v>69.142857142857139</v>
      </c>
      <c r="AE264" s="150">
        <v>324.71428571428572</v>
      </c>
      <c r="AF264" s="144"/>
    </row>
    <row r="265" spans="1:32" x14ac:dyDescent="0.25">
      <c r="A265" s="149" t="s">
        <v>251</v>
      </c>
      <c r="B265" s="147">
        <v>0</v>
      </c>
      <c r="C265" s="147">
        <v>194</v>
      </c>
      <c r="D265" s="147">
        <v>160</v>
      </c>
      <c r="E265" s="147">
        <v>138</v>
      </c>
      <c r="F265" s="147">
        <v>139</v>
      </c>
      <c r="G265" s="147">
        <v>148</v>
      </c>
      <c r="H265" s="147">
        <v>177</v>
      </c>
      <c r="I265" s="147">
        <v>144</v>
      </c>
      <c r="J265" s="148">
        <v>-0.1864406779661017</v>
      </c>
      <c r="K265" s="157">
        <v>-9.6234309623431019E-2</v>
      </c>
      <c r="L265" s="147"/>
      <c r="M265" s="155">
        <v>0.2796116504854369</v>
      </c>
      <c r="N265" s="144"/>
      <c r="P265" s="149" t="s">
        <v>251</v>
      </c>
      <c r="Q265" s="147">
        <v>0</v>
      </c>
      <c r="R265" s="147">
        <v>828</v>
      </c>
      <c r="S265" s="147">
        <v>857</v>
      </c>
      <c r="T265" s="147">
        <v>661</v>
      </c>
      <c r="U265" s="147">
        <v>530</v>
      </c>
      <c r="V265" s="147">
        <v>582</v>
      </c>
      <c r="W265" s="147">
        <v>648</v>
      </c>
      <c r="X265" s="147">
        <v>515</v>
      </c>
      <c r="Y265" s="148">
        <v>-0.20524691358024691</v>
      </c>
      <c r="Z265" s="157">
        <v>-0.2474427666829031</v>
      </c>
      <c r="AA265" s="147"/>
      <c r="AB265" s="144"/>
      <c r="AC265" s="144"/>
      <c r="AD265" s="158">
        <v>159.33333333333334</v>
      </c>
      <c r="AE265" s="158">
        <v>684.33333333333337</v>
      </c>
      <c r="AF265" s="167"/>
    </row>
    <row r="266" spans="1:32" x14ac:dyDescent="0.25">
      <c r="A266" s="159" t="s">
        <v>252</v>
      </c>
      <c r="B266" s="150">
        <v>26</v>
      </c>
      <c r="C266" s="150">
        <v>36</v>
      </c>
      <c r="D266" s="150">
        <v>33</v>
      </c>
      <c r="E266" s="150">
        <v>24</v>
      </c>
      <c r="F266" s="150">
        <v>12</v>
      </c>
      <c r="G266" s="150">
        <v>25</v>
      </c>
      <c r="H266" s="150">
        <v>30</v>
      </c>
      <c r="I266" s="150">
        <v>46</v>
      </c>
      <c r="J266" s="148">
        <v>0.53333333333333333</v>
      </c>
      <c r="K266" s="148">
        <v>0.73118279569892464</v>
      </c>
      <c r="L266" s="147"/>
      <c r="M266" s="155">
        <v>0.31724137931034485</v>
      </c>
      <c r="N266" s="144"/>
      <c r="P266" s="159" t="s">
        <v>252</v>
      </c>
      <c r="Q266" s="150">
        <v>171</v>
      </c>
      <c r="R266" s="150">
        <v>160</v>
      </c>
      <c r="S266" s="150">
        <v>196</v>
      </c>
      <c r="T266" s="150">
        <v>117</v>
      </c>
      <c r="U266" s="150">
        <v>131</v>
      </c>
      <c r="V266" s="150">
        <v>112</v>
      </c>
      <c r="W266" s="150">
        <v>123</v>
      </c>
      <c r="X266" s="150">
        <v>145</v>
      </c>
      <c r="Y266" s="148">
        <v>0.17886178861788618</v>
      </c>
      <c r="Z266" s="148">
        <v>4.9504950495050069E-3</v>
      </c>
      <c r="AA266" s="147"/>
      <c r="AB266" s="144"/>
      <c r="AC266" s="144"/>
      <c r="AD266" s="150">
        <v>26.571428571428573</v>
      </c>
      <c r="AE266" s="150">
        <v>144.28571428571428</v>
      </c>
      <c r="AF266" s="144"/>
    </row>
    <row r="267" spans="1:32" x14ac:dyDescent="0.25">
      <c r="A267" s="159" t="s">
        <v>253</v>
      </c>
      <c r="B267" s="150">
        <v>1</v>
      </c>
      <c r="C267" s="150">
        <v>7</v>
      </c>
      <c r="D267" s="150">
        <v>6</v>
      </c>
      <c r="E267" s="150">
        <v>2</v>
      </c>
      <c r="F267" s="150">
        <v>6</v>
      </c>
      <c r="G267" s="150">
        <v>5</v>
      </c>
      <c r="H267" s="150">
        <v>15</v>
      </c>
      <c r="I267" s="150">
        <v>6</v>
      </c>
      <c r="J267" s="148">
        <v>-0.6</v>
      </c>
      <c r="K267" s="148">
        <v>0</v>
      </c>
      <c r="L267" s="147"/>
      <c r="M267" s="155">
        <v>0.23076923076923078</v>
      </c>
      <c r="N267" s="144"/>
      <c r="P267" s="159" t="s">
        <v>253</v>
      </c>
      <c r="Q267" s="150">
        <v>19</v>
      </c>
      <c r="R267" s="150">
        <v>32</v>
      </c>
      <c r="S267" s="150">
        <v>49</v>
      </c>
      <c r="T267" s="150">
        <v>29</v>
      </c>
      <c r="U267" s="150">
        <v>36</v>
      </c>
      <c r="V267" s="150">
        <v>15</v>
      </c>
      <c r="W267" s="150">
        <v>25</v>
      </c>
      <c r="X267" s="150">
        <v>26</v>
      </c>
      <c r="Y267" s="148">
        <v>0.04</v>
      </c>
      <c r="Z267" s="148">
        <v>-0.11219512195121949</v>
      </c>
      <c r="AA267" s="147"/>
      <c r="AB267" s="144"/>
      <c r="AC267" s="144"/>
      <c r="AD267" s="150">
        <v>6</v>
      </c>
      <c r="AE267" s="150">
        <v>29.285714285714285</v>
      </c>
      <c r="AF267" s="144"/>
    </row>
    <row r="268" spans="1:32" x14ac:dyDescent="0.25">
      <c r="A268" s="159" t="s">
        <v>254</v>
      </c>
      <c r="B268" s="191">
        <v>3.7037037037037035E-2</v>
      </c>
      <c r="C268" s="191">
        <v>0.16279069767441862</v>
      </c>
      <c r="D268" s="191">
        <v>0.15384615384615385</v>
      </c>
      <c r="E268" s="191">
        <v>7.6923076923076927E-2</v>
      </c>
      <c r="F268" s="191">
        <v>0.33333333333333331</v>
      </c>
      <c r="G268" s="191">
        <v>0.16666666666666666</v>
      </c>
      <c r="H268" s="191">
        <v>0.33333333333333331</v>
      </c>
      <c r="I268" s="191">
        <v>0.11538461538461539</v>
      </c>
      <c r="J268" s="172">
        <v>-21.794871794871792</v>
      </c>
      <c r="K268" s="172">
        <v>-6.8825910931174104</v>
      </c>
      <c r="L268" s="147"/>
      <c r="M268" s="203">
        <v>-3.6662168241115594</v>
      </c>
      <c r="N268" s="144"/>
      <c r="P268" s="159" t="s">
        <v>254</v>
      </c>
      <c r="Q268" s="191">
        <v>0.1</v>
      </c>
      <c r="R268" s="191">
        <v>0.16666666666666666</v>
      </c>
      <c r="S268" s="191">
        <v>0.2</v>
      </c>
      <c r="T268" s="191">
        <v>0.19863013698630136</v>
      </c>
      <c r="U268" s="191">
        <v>0.21556886227544911</v>
      </c>
      <c r="V268" s="191">
        <v>0.11811023622047244</v>
      </c>
      <c r="W268" s="191">
        <v>0.16891891891891891</v>
      </c>
      <c r="X268" s="191">
        <v>0.15204678362573099</v>
      </c>
      <c r="Y268" s="172">
        <v>-1.6872135293187929</v>
      </c>
      <c r="Z268" s="172">
        <v>-1.667749620965997</v>
      </c>
      <c r="AA268" s="147"/>
      <c r="AB268" s="144"/>
      <c r="AC268" s="144"/>
      <c r="AD268" s="191">
        <v>0.18421052631578949</v>
      </c>
      <c r="AE268" s="191">
        <v>0.16872427983539096</v>
      </c>
      <c r="AF268" s="144"/>
    </row>
    <row r="269" spans="1:32" x14ac:dyDescent="0.25">
      <c r="A269" s="161" t="s">
        <v>255</v>
      </c>
      <c r="B269" s="161"/>
      <c r="C269" s="161"/>
      <c r="D269" s="161"/>
      <c r="E269" s="144"/>
      <c r="F269" s="144"/>
      <c r="G269" s="144"/>
      <c r="H269" s="144"/>
      <c r="I269" s="144"/>
      <c r="J269" s="144"/>
      <c r="K269" s="144"/>
      <c r="L269" s="144"/>
      <c r="M269" s="144"/>
      <c r="N269" s="144"/>
      <c r="O269" s="204"/>
      <c r="P269" s="161" t="s">
        <v>255</v>
      </c>
      <c r="Q269" s="161"/>
      <c r="R269" s="161"/>
      <c r="S269" s="161"/>
      <c r="T269" s="144"/>
      <c r="U269" s="144"/>
      <c r="V269" s="144"/>
      <c r="W269" s="144"/>
      <c r="X269" s="144"/>
      <c r="Y269" s="144"/>
      <c r="Z269" s="144"/>
      <c r="AA269" s="144"/>
      <c r="AB269" s="144"/>
      <c r="AC269" s="144"/>
      <c r="AD269" s="144"/>
      <c r="AE269" s="144"/>
      <c r="AF269" s="144"/>
    </row>
    <row r="270" spans="1:32" x14ac:dyDescent="0.25">
      <c r="A270" s="161"/>
      <c r="B270" s="161"/>
      <c r="C270" s="161"/>
      <c r="D270" s="161"/>
      <c r="E270" s="144"/>
      <c r="F270" s="144"/>
      <c r="G270" s="144"/>
      <c r="H270" s="144"/>
      <c r="I270" s="144"/>
      <c r="J270" s="144"/>
      <c r="K270" s="144"/>
      <c r="L270" s="144"/>
      <c r="M270" s="144"/>
      <c r="N270" s="144"/>
      <c r="O270" s="204"/>
      <c r="P270" s="161"/>
      <c r="Q270" s="161"/>
      <c r="R270" s="161"/>
      <c r="S270" s="161"/>
      <c r="T270" s="144"/>
      <c r="U270" s="144"/>
      <c r="V270" s="144"/>
      <c r="W270" s="144"/>
      <c r="X270" s="144"/>
      <c r="Y270" s="144"/>
      <c r="Z270" s="144"/>
      <c r="AA270" s="144"/>
      <c r="AB270" s="144"/>
      <c r="AC270" s="144"/>
      <c r="AD270" s="144"/>
      <c r="AE270" s="144"/>
      <c r="AF270" s="144"/>
    </row>
    <row r="271" spans="1:32" x14ac:dyDescent="0.25">
      <c r="A271" s="161"/>
      <c r="B271" s="161"/>
      <c r="C271" s="161"/>
      <c r="D271" s="161"/>
      <c r="E271" s="144"/>
      <c r="F271" s="144"/>
      <c r="G271" s="144"/>
      <c r="H271" s="144"/>
      <c r="I271" s="144"/>
      <c r="J271" s="144"/>
      <c r="K271" s="144"/>
      <c r="L271" s="144"/>
      <c r="M271" s="144"/>
      <c r="N271" s="144"/>
      <c r="O271" s="204"/>
      <c r="P271" s="161"/>
      <c r="Q271" s="161"/>
      <c r="R271" s="161"/>
      <c r="S271" s="161"/>
      <c r="T271" s="144"/>
      <c r="U271" s="144"/>
      <c r="V271" s="144"/>
      <c r="W271" s="144"/>
      <c r="X271" s="144"/>
      <c r="Y271" s="144"/>
      <c r="Z271" s="144"/>
      <c r="AA271" s="144"/>
      <c r="AB271" s="144"/>
      <c r="AC271" s="144"/>
      <c r="AD271" s="144"/>
      <c r="AE271" s="144"/>
      <c r="AF271" s="144"/>
    </row>
    <row r="272" spans="1:32" x14ac:dyDescent="0.25">
      <c r="A272" s="189" t="s">
        <v>282</v>
      </c>
      <c r="B272" s="189"/>
      <c r="C272" s="189"/>
      <c r="D272" s="189"/>
      <c r="E272" s="181"/>
      <c r="F272" s="167"/>
      <c r="G272" s="167"/>
      <c r="H272" s="167"/>
      <c r="I272" s="167"/>
      <c r="J272" s="167"/>
      <c r="K272" s="167"/>
      <c r="L272" s="188"/>
      <c r="M272" s="211"/>
      <c r="N272" s="144"/>
      <c r="O272" s="211"/>
      <c r="P272" s="189" t="s">
        <v>282</v>
      </c>
      <c r="Q272" s="189"/>
      <c r="R272" s="189"/>
      <c r="S272" s="189"/>
      <c r="T272" s="181"/>
      <c r="U272" s="144"/>
      <c r="V272" s="144"/>
      <c r="W272" s="144"/>
      <c r="X272" s="144"/>
      <c r="Y272" s="144"/>
      <c r="Z272" s="144"/>
      <c r="AA272" s="188"/>
      <c r="AB272" s="144"/>
      <c r="AC272" s="144"/>
      <c r="AD272" s="144"/>
      <c r="AE272" s="144"/>
      <c r="AF272" s="144"/>
    </row>
    <row r="273" spans="1:32" x14ac:dyDescent="0.25">
      <c r="A273" s="166" t="s">
        <v>286</v>
      </c>
      <c r="B273" s="166"/>
      <c r="C273" s="166"/>
      <c r="D273" s="166"/>
      <c r="E273" s="213"/>
      <c r="F273" s="167"/>
      <c r="G273" s="167"/>
      <c r="H273" s="167"/>
      <c r="I273" s="167"/>
      <c r="J273" s="167"/>
      <c r="K273" s="167"/>
      <c r="L273" s="167"/>
      <c r="M273" s="144"/>
      <c r="N273" s="144"/>
      <c r="P273" s="166" t="s">
        <v>231</v>
      </c>
      <c r="Q273" s="166"/>
      <c r="R273" s="166"/>
      <c r="S273" s="166"/>
      <c r="T273" s="162"/>
      <c r="U273" s="144"/>
      <c r="V273" s="144"/>
      <c r="W273" s="144"/>
      <c r="X273" s="144"/>
      <c r="Y273" s="144"/>
      <c r="Z273" s="144"/>
      <c r="AA273" s="167"/>
      <c r="AB273" s="144"/>
      <c r="AC273" s="144"/>
      <c r="AD273" s="144"/>
      <c r="AE273" s="144"/>
      <c r="AF273" s="144"/>
    </row>
    <row r="274" spans="1:32" ht="31.5" x14ac:dyDescent="0.25">
      <c r="A274" s="190"/>
      <c r="B274" s="141">
        <v>2019</v>
      </c>
      <c r="C274" s="141">
        <v>2020</v>
      </c>
      <c r="D274" s="141">
        <v>2021</v>
      </c>
      <c r="E274" s="141">
        <v>2022</v>
      </c>
      <c r="F274" s="141">
        <v>2023</v>
      </c>
      <c r="G274" s="141">
        <v>2024</v>
      </c>
      <c r="H274" s="141">
        <v>2025</v>
      </c>
      <c r="I274" s="141">
        <v>2026</v>
      </c>
      <c r="J274" s="142" t="s">
        <v>232</v>
      </c>
      <c r="K274" s="142" t="s">
        <v>233</v>
      </c>
      <c r="L274" s="143" t="s">
        <v>234</v>
      </c>
      <c r="M274" s="145" t="s">
        <v>287</v>
      </c>
      <c r="N274" s="144"/>
      <c r="P274" s="190"/>
      <c r="Q274" s="141">
        <v>2019</v>
      </c>
      <c r="R274" s="141">
        <v>2020</v>
      </c>
      <c r="S274" s="141">
        <v>2021</v>
      </c>
      <c r="T274" s="141">
        <v>2022</v>
      </c>
      <c r="U274" s="141">
        <v>2023</v>
      </c>
      <c r="V274" s="141">
        <v>2024</v>
      </c>
      <c r="W274" s="141">
        <v>2025</v>
      </c>
      <c r="X274" s="141">
        <v>2026</v>
      </c>
      <c r="Y274" s="142" t="s">
        <v>232</v>
      </c>
      <c r="Z274" s="142" t="s">
        <v>233</v>
      </c>
      <c r="AA274" s="143" t="s">
        <v>234</v>
      </c>
      <c r="AB274" s="144"/>
      <c r="AC274" s="144"/>
      <c r="AD274" s="145" t="s">
        <v>288</v>
      </c>
      <c r="AE274" s="145" t="s">
        <v>235</v>
      </c>
      <c r="AF274" s="144"/>
    </row>
    <row r="275" spans="1:32" x14ac:dyDescent="0.25">
      <c r="A275" s="146" t="s">
        <v>236</v>
      </c>
      <c r="B275" s="147">
        <v>119</v>
      </c>
      <c r="C275" s="147">
        <v>103</v>
      </c>
      <c r="D275" s="147">
        <v>74</v>
      </c>
      <c r="E275" s="147">
        <v>76</v>
      </c>
      <c r="F275" s="147">
        <v>59</v>
      </c>
      <c r="G275" s="147">
        <v>80</v>
      </c>
      <c r="H275" s="147">
        <v>101</v>
      </c>
      <c r="I275" s="147">
        <v>110</v>
      </c>
      <c r="J275" s="148">
        <v>8.9108910891089105E-2</v>
      </c>
      <c r="K275" s="148">
        <v>0.25816993464052285</v>
      </c>
      <c r="L275" s="147"/>
      <c r="M275" s="155">
        <v>0.29177718832891247</v>
      </c>
      <c r="N275" s="144"/>
      <c r="P275" s="146" t="s">
        <v>236</v>
      </c>
      <c r="Q275" s="147">
        <v>359</v>
      </c>
      <c r="R275" s="147">
        <v>377</v>
      </c>
      <c r="S275" s="147">
        <v>301</v>
      </c>
      <c r="T275" s="147">
        <v>319</v>
      </c>
      <c r="U275" s="147">
        <v>306</v>
      </c>
      <c r="V275" s="147">
        <v>311</v>
      </c>
      <c r="W275" s="147">
        <v>394</v>
      </c>
      <c r="X275" s="147">
        <v>377</v>
      </c>
      <c r="Y275" s="148">
        <v>-4.3147208121827409E-2</v>
      </c>
      <c r="Z275" s="148">
        <v>0.11491339247993232</v>
      </c>
      <c r="AA275" s="147"/>
      <c r="AB275" s="144"/>
      <c r="AC275" s="144"/>
      <c r="AD275" s="147">
        <v>87.428571428571431</v>
      </c>
      <c r="AE275" s="147">
        <v>338.14285714285717</v>
      </c>
      <c r="AF275" s="144"/>
    </row>
    <row r="276" spans="1:32" x14ac:dyDescent="0.25">
      <c r="A276" s="149" t="s">
        <v>237</v>
      </c>
      <c r="B276" s="150">
        <v>97</v>
      </c>
      <c r="C276" s="150">
        <v>68</v>
      </c>
      <c r="D276" s="150">
        <v>53</v>
      </c>
      <c r="E276" s="150">
        <v>55</v>
      </c>
      <c r="F276" s="150">
        <v>43</v>
      </c>
      <c r="G276" s="150">
        <v>61</v>
      </c>
      <c r="H276" s="150">
        <v>69</v>
      </c>
      <c r="I276" s="150">
        <v>73</v>
      </c>
      <c r="J276" s="148">
        <v>5.7971014492753624E-2</v>
      </c>
      <c r="K276" s="148">
        <v>0.14573991031390132</v>
      </c>
      <c r="L276" s="147"/>
      <c r="M276" s="155">
        <v>0.2874015748031496</v>
      </c>
      <c r="N276" s="144"/>
      <c r="P276" s="149" t="s">
        <v>237</v>
      </c>
      <c r="Q276" s="150">
        <v>278</v>
      </c>
      <c r="R276" s="150">
        <v>286</v>
      </c>
      <c r="S276" s="150">
        <v>230</v>
      </c>
      <c r="T276" s="150">
        <v>245</v>
      </c>
      <c r="U276" s="150">
        <v>229</v>
      </c>
      <c r="V276" s="150">
        <v>235</v>
      </c>
      <c r="W276" s="150">
        <v>274</v>
      </c>
      <c r="X276" s="150">
        <v>254</v>
      </c>
      <c r="Y276" s="148">
        <v>-7.2992700729927001E-2</v>
      </c>
      <c r="Z276" s="148">
        <v>5.6274620146312411E-4</v>
      </c>
      <c r="AA276" s="147"/>
      <c r="AB276" s="144"/>
      <c r="AC276" s="144"/>
      <c r="AD276" s="150">
        <v>63.714285714285715</v>
      </c>
      <c r="AE276" s="150">
        <v>253.85714285714286</v>
      </c>
      <c r="AF276" s="144"/>
    </row>
    <row r="277" spans="1:32" x14ac:dyDescent="0.25">
      <c r="A277" s="146" t="s">
        <v>90</v>
      </c>
      <c r="B277" s="151">
        <v>0.82203389830508478</v>
      </c>
      <c r="C277" s="151">
        <v>0.69387755102040816</v>
      </c>
      <c r="D277" s="151">
        <v>0.76811594202898548</v>
      </c>
      <c r="E277" s="151">
        <v>0.75342465753424659</v>
      </c>
      <c r="F277" s="151">
        <v>0.75438596491228072</v>
      </c>
      <c r="G277" s="151">
        <v>0.79220779220779225</v>
      </c>
      <c r="H277" s="151">
        <v>0.69</v>
      </c>
      <c r="I277" s="151">
        <v>0.68224299065420557</v>
      </c>
      <c r="J277" s="172">
        <v>-0.77570093457943745</v>
      </c>
      <c r="K277" s="172">
        <v>-7.1135387724172823</v>
      </c>
      <c r="L277" s="147"/>
      <c r="M277" s="203">
        <v>-2.331256490135003</v>
      </c>
      <c r="N277" s="144"/>
      <c r="P277" s="146" t="s">
        <v>90</v>
      </c>
      <c r="Q277" s="151">
        <v>0.80813953488372092</v>
      </c>
      <c r="R277" s="151">
        <v>0.79224376731301938</v>
      </c>
      <c r="S277" s="151">
        <v>0.7931034482758621</v>
      </c>
      <c r="T277" s="151">
        <v>0.78778135048231512</v>
      </c>
      <c r="U277" s="151">
        <v>0.77891156462585032</v>
      </c>
      <c r="V277" s="151">
        <v>0.77814569536423839</v>
      </c>
      <c r="W277" s="151">
        <v>0.72295514511873349</v>
      </c>
      <c r="X277" s="151">
        <v>0.7055555555555556</v>
      </c>
      <c r="Y277" s="172">
        <v>-1.7399589563177886</v>
      </c>
      <c r="Z277" s="172">
        <v>-7.3488723269521161</v>
      </c>
      <c r="AA277" s="147"/>
      <c r="AB277" s="144"/>
      <c r="AC277" s="144"/>
      <c r="AD277" s="151">
        <v>0.7533783783783784</v>
      </c>
      <c r="AE277" s="151">
        <v>0.77904427882507676</v>
      </c>
      <c r="AF277" s="144"/>
    </row>
    <row r="278" spans="1:32" x14ac:dyDescent="0.25">
      <c r="A278" s="149" t="s">
        <v>238</v>
      </c>
      <c r="B278" s="150">
        <v>89</v>
      </c>
      <c r="C278" s="150">
        <v>67</v>
      </c>
      <c r="D278" s="150">
        <v>51</v>
      </c>
      <c r="E278" s="150">
        <v>53</v>
      </c>
      <c r="F278" s="150">
        <v>41</v>
      </c>
      <c r="G278" s="150">
        <v>59</v>
      </c>
      <c r="H278" s="150">
        <v>63</v>
      </c>
      <c r="I278" s="150">
        <v>61</v>
      </c>
      <c r="J278" s="148">
        <v>-3.1746031746031744E-2</v>
      </c>
      <c r="K278" s="148">
        <v>9.4562647754136784E-3</v>
      </c>
      <c r="L278" s="147"/>
      <c r="M278" s="155">
        <v>0.2687224669603524</v>
      </c>
      <c r="N278" s="144"/>
      <c r="P278" s="149" t="s">
        <v>238</v>
      </c>
      <c r="Q278" s="150">
        <v>261</v>
      </c>
      <c r="R278" s="150">
        <v>277</v>
      </c>
      <c r="S278" s="150">
        <v>220</v>
      </c>
      <c r="T278" s="150">
        <v>241</v>
      </c>
      <c r="U278" s="150">
        <v>214</v>
      </c>
      <c r="V278" s="150">
        <v>228</v>
      </c>
      <c r="W278" s="150">
        <v>253</v>
      </c>
      <c r="X278" s="150">
        <v>227</v>
      </c>
      <c r="Y278" s="148">
        <v>-0.10276679841897234</v>
      </c>
      <c r="Z278" s="148">
        <v>-6.1983471074380167E-2</v>
      </c>
      <c r="AA278" s="147"/>
      <c r="AB278" s="144"/>
      <c r="AC278" s="144"/>
      <c r="AD278" s="150">
        <v>60.428571428571431</v>
      </c>
      <c r="AE278" s="150">
        <v>242</v>
      </c>
      <c r="AF278" s="144"/>
    </row>
    <row r="279" spans="1:32" x14ac:dyDescent="0.25">
      <c r="A279" s="149" t="s">
        <v>239</v>
      </c>
      <c r="B279" s="153">
        <v>0.74789915966386555</v>
      </c>
      <c r="C279" s="153">
        <v>0.65048543689320393</v>
      </c>
      <c r="D279" s="153">
        <v>0.68918918918918914</v>
      </c>
      <c r="E279" s="153">
        <v>0.69736842105263153</v>
      </c>
      <c r="F279" s="153">
        <v>0.69491525423728817</v>
      </c>
      <c r="G279" s="153">
        <v>0.73750000000000004</v>
      </c>
      <c r="H279" s="153">
        <v>0.62376237623762376</v>
      </c>
      <c r="I279" s="153">
        <v>0.55454545454545456</v>
      </c>
      <c r="J279" s="172">
        <v>-6.9216921692169198</v>
      </c>
      <c r="K279" s="172">
        <v>-13.663101604278072</v>
      </c>
      <c r="L279" s="147"/>
      <c r="M279" s="203">
        <v>-4.7576561369664816</v>
      </c>
      <c r="N279" s="144"/>
      <c r="P279" s="149" t="s">
        <v>239</v>
      </c>
      <c r="Q279" s="153">
        <v>0.72701949860724235</v>
      </c>
      <c r="R279" s="153">
        <v>0.73474801061007955</v>
      </c>
      <c r="S279" s="153">
        <v>0.73089700996677742</v>
      </c>
      <c r="T279" s="153">
        <v>0.75548589341692785</v>
      </c>
      <c r="U279" s="153">
        <v>0.69934640522875813</v>
      </c>
      <c r="V279" s="153">
        <v>0.73311897106109325</v>
      </c>
      <c r="W279" s="153">
        <v>0.64213197969543145</v>
      </c>
      <c r="X279" s="153">
        <v>0.60212201591511938</v>
      </c>
      <c r="Y279" s="172">
        <v>-4.000996378031207</v>
      </c>
      <c r="Z279" s="172">
        <v>-11.355183283857729</v>
      </c>
      <c r="AA279" s="147"/>
      <c r="AB279" s="144"/>
      <c r="AC279" s="144"/>
      <c r="AD279" s="153">
        <v>0.69117647058823528</v>
      </c>
      <c r="AE279" s="153">
        <v>0.71567384875369666</v>
      </c>
      <c r="AF279" s="144"/>
    </row>
    <row r="280" spans="1:32" x14ac:dyDescent="0.25">
      <c r="A280" s="149" t="s">
        <v>240</v>
      </c>
      <c r="B280" s="153">
        <v>0.91752577319587625</v>
      </c>
      <c r="C280" s="153">
        <v>0.98529411764705888</v>
      </c>
      <c r="D280" s="153">
        <v>0.96226415094339623</v>
      </c>
      <c r="E280" s="153">
        <v>0.96363636363636362</v>
      </c>
      <c r="F280" s="153">
        <v>0.95348837209302328</v>
      </c>
      <c r="G280" s="153">
        <v>0.96721311475409832</v>
      </c>
      <c r="H280" s="153">
        <v>0.91304347826086951</v>
      </c>
      <c r="I280" s="153">
        <v>0.83561643835616439</v>
      </c>
      <c r="J280" s="172">
        <v>-7.7427039904705115</v>
      </c>
      <c r="K280" s="172">
        <v>-11.281405491737818</v>
      </c>
      <c r="L280" s="147"/>
      <c r="M280" s="203">
        <v>-5.8084349045410377</v>
      </c>
      <c r="N280" s="144"/>
      <c r="P280" s="149" t="s">
        <v>240</v>
      </c>
      <c r="Q280" s="153">
        <v>0.9388489208633094</v>
      </c>
      <c r="R280" s="153">
        <v>0.96853146853146854</v>
      </c>
      <c r="S280" s="153">
        <v>0.95652173913043481</v>
      </c>
      <c r="T280" s="153">
        <v>0.98367346938775513</v>
      </c>
      <c r="U280" s="153">
        <v>0.93449781659388642</v>
      </c>
      <c r="V280" s="153">
        <v>0.97021276595744677</v>
      </c>
      <c r="W280" s="153">
        <v>0.92335766423357668</v>
      </c>
      <c r="X280" s="153">
        <v>0.89370078740157477</v>
      </c>
      <c r="Y280" s="172">
        <v>-2.965687683200191</v>
      </c>
      <c r="Z280" s="172">
        <v>-5.9591277876984599</v>
      </c>
      <c r="AA280" s="147"/>
      <c r="AB280" s="144"/>
      <c r="AC280" s="144"/>
      <c r="AD280" s="153">
        <v>0.94843049327354256</v>
      </c>
      <c r="AE280" s="153">
        <v>0.95329206527855936</v>
      </c>
      <c r="AF280" s="144"/>
    </row>
    <row r="281" spans="1:32" ht="22.15" customHeight="1" x14ac:dyDescent="0.25">
      <c r="A281" s="154" t="s">
        <v>241</v>
      </c>
      <c r="B281" s="155">
        <v>2.0618556701030927E-2</v>
      </c>
      <c r="C281" s="155">
        <v>2.9411764705882353E-2</v>
      </c>
      <c r="D281" s="155">
        <v>1.8867924528301886E-2</v>
      </c>
      <c r="E281" s="155">
        <v>7.2727272727272724E-2</v>
      </c>
      <c r="F281" s="155">
        <v>2.3255813953488372E-2</v>
      </c>
      <c r="G281" s="155">
        <v>3.2786885245901641E-2</v>
      </c>
      <c r="H281" s="155">
        <v>2.8985507246376812E-2</v>
      </c>
      <c r="I281" s="155">
        <v>6.8493150684931503E-2</v>
      </c>
      <c r="J281" s="172">
        <v>3.9507643438554689</v>
      </c>
      <c r="K281" s="172">
        <v>3.7103016155783521</v>
      </c>
      <c r="L281" s="147"/>
      <c r="M281" s="203">
        <v>2.5186064070758274</v>
      </c>
      <c r="N281" s="144"/>
      <c r="P281" s="154" t="s">
        <v>241</v>
      </c>
      <c r="Q281" s="155">
        <v>2.8776978417266189E-2</v>
      </c>
      <c r="R281" s="155">
        <v>3.4965034965034968E-2</v>
      </c>
      <c r="S281" s="155">
        <v>5.2173913043478258E-2</v>
      </c>
      <c r="T281" s="155">
        <v>6.1224489795918366E-2</v>
      </c>
      <c r="U281" s="155">
        <v>3.9301310043668124E-2</v>
      </c>
      <c r="V281" s="155">
        <v>2.1276595744680851E-2</v>
      </c>
      <c r="W281" s="155">
        <v>3.2846715328467155E-2</v>
      </c>
      <c r="X281" s="155">
        <v>4.3307086614173228E-2</v>
      </c>
      <c r="Y281" s="172">
        <v>1.0460371285706074</v>
      </c>
      <c r="Z281" s="172">
        <v>0.50403449146797019</v>
      </c>
      <c r="AA281" s="147"/>
      <c r="AB281" s="144"/>
      <c r="AC281" s="144"/>
      <c r="AD281" s="151">
        <v>3.1390134529147982E-2</v>
      </c>
      <c r="AE281" s="151">
        <v>3.8266741699493526E-2</v>
      </c>
      <c r="AF281" s="144"/>
    </row>
    <row r="282" spans="1:32" ht="22.15" customHeight="1" x14ac:dyDescent="0.25">
      <c r="A282" s="154" t="s">
        <v>242</v>
      </c>
      <c r="B282" s="155">
        <v>1.680672268907563E-2</v>
      </c>
      <c r="C282" s="155">
        <v>1.9417475728155338E-2</v>
      </c>
      <c r="D282" s="155">
        <v>1.3513513513513514E-2</v>
      </c>
      <c r="E282" s="155">
        <v>5.2631578947368418E-2</v>
      </c>
      <c r="F282" s="155">
        <v>1.6949152542372881E-2</v>
      </c>
      <c r="G282" s="155">
        <v>2.5000000000000001E-2</v>
      </c>
      <c r="H282" s="155">
        <v>1.9801980198019802E-2</v>
      </c>
      <c r="I282" s="155">
        <v>4.5454545454545456E-2</v>
      </c>
      <c r="J282" s="172">
        <v>2.5652565256525652</v>
      </c>
      <c r="K282" s="172">
        <v>2.2578728461081403</v>
      </c>
      <c r="L282" s="147"/>
      <c r="M282" s="203">
        <v>1.6276826621654208</v>
      </c>
      <c r="N282" s="144"/>
      <c r="P282" s="154" t="s">
        <v>242</v>
      </c>
      <c r="Q282" s="155">
        <v>2.2284122562674095E-2</v>
      </c>
      <c r="R282" s="155">
        <v>2.6525198938992044E-2</v>
      </c>
      <c r="S282" s="155">
        <v>3.9867109634551492E-2</v>
      </c>
      <c r="T282" s="155">
        <v>4.7021943573667714E-2</v>
      </c>
      <c r="U282" s="155">
        <v>2.9411764705882353E-2</v>
      </c>
      <c r="V282" s="155">
        <v>1.607717041800643E-2</v>
      </c>
      <c r="W282" s="155">
        <v>2.2842639593908629E-2</v>
      </c>
      <c r="X282" s="155">
        <v>2.9177718832891247E-2</v>
      </c>
      <c r="Y282" s="172">
        <v>0.63350792389826194</v>
      </c>
      <c r="Z282" s="172">
        <v>4.4937071290814673E-2</v>
      </c>
      <c r="AA282" s="147"/>
      <c r="AB282" s="144"/>
      <c r="AC282" s="144"/>
      <c r="AD282" s="151">
        <v>2.2875816993464051E-2</v>
      </c>
      <c r="AE282" s="151">
        <v>2.8728348119983101E-2</v>
      </c>
      <c r="AF282" s="144"/>
    </row>
    <row r="283" spans="1:32" ht="22.15" customHeight="1" x14ac:dyDescent="0.25">
      <c r="A283" s="154" t="s">
        <v>243</v>
      </c>
      <c r="B283" s="155">
        <v>0.10084033613445378</v>
      </c>
      <c r="C283" s="155">
        <v>0.18446601941747573</v>
      </c>
      <c r="D283" s="155">
        <v>0.13513513513513514</v>
      </c>
      <c r="E283" s="155">
        <v>0.15789473684210525</v>
      </c>
      <c r="F283" s="155">
        <v>0.15254237288135594</v>
      </c>
      <c r="G283" s="155">
        <v>0.1</v>
      </c>
      <c r="H283" s="155">
        <v>0.23762376237623761</v>
      </c>
      <c r="I283" s="155">
        <v>0.2</v>
      </c>
      <c r="J283" s="172">
        <v>-3.7623762376237604</v>
      </c>
      <c r="K283" s="172">
        <v>4.6405228758169939</v>
      </c>
      <c r="L283" s="147"/>
      <c r="M283" s="203">
        <v>-1.7506631299734732</v>
      </c>
      <c r="N283" s="144"/>
      <c r="P283" s="154" t="s">
        <v>243</v>
      </c>
      <c r="Q283" s="155">
        <v>0.12534818941504178</v>
      </c>
      <c r="R283" s="155">
        <v>0.15649867374005305</v>
      </c>
      <c r="S283" s="155">
        <v>0.15614617940199335</v>
      </c>
      <c r="T283" s="155">
        <v>0.14420062695924765</v>
      </c>
      <c r="U283" s="155">
        <v>0.16993464052287582</v>
      </c>
      <c r="V283" s="155">
        <v>0.16077170418006431</v>
      </c>
      <c r="W283" s="155">
        <v>0.23096446700507614</v>
      </c>
      <c r="X283" s="155">
        <v>0.21750663129973474</v>
      </c>
      <c r="Y283" s="172">
        <v>-1.3457835705341399</v>
      </c>
      <c r="Z283" s="172">
        <v>5.2741105317478718</v>
      </c>
      <c r="AA283" s="147"/>
      <c r="AB283" s="144"/>
      <c r="AC283" s="144"/>
      <c r="AD283" s="151">
        <v>0.15359477124183007</v>
      </c>
      <c r="AE283" s="151">
        <v>0.16476552598225602</v>
      </c>
      <c r="AF283" s="144"/>
    </row>
    <row r="284" spans="1:32" ht="22.15" customHeight="1" x14ac:dyDescent="0.25">
      <c r="A284" s="154" t="s">
        <v>244</v>
      </c>
      <c r="B284" s="155">
        <v>6.7226890756302518E-2</v>
      </c>
      <c r="C284" s="155">
        <v>5.8252427184466021E-2</v>
      </c>
      <c r="D284" s="155">
        <v>0</v>
      </c>
      <c r="E284" s="155">
        <v>3.9473684210526314E-2</v>
      </c>
      <c r="F284" s="155">
        <v>3.3898305084745763E-2</v>
      </c>
      <c r="G284" s="155">
        <v>7.4999999999999997E-2</v>
      </c>
      <c r="H284" s="155">
        <v>7.9207920792079209E-2</v>
      </c>
      <c r="I284" s="155">
        <v>4.5454545454545456E-2</v>
      </c>
      <c r="J284" s="172">
        <v>-3.3753375337533753</v>
      </c>
      <c r="K284" s="172">
        <v>-0.84670231729055279</v>
      </c>
      <c r="L284" s="147"/>
      <c r="M284" s="203">
        <v>2.1581866409452619</v>
      </c>
      <c r="N284" s="144"/>
      <c r="P284" s="154" t="s">
        <v>244</v>
      </c>
      <c r="Q284" s="155">
        <v>3.8997214484679667E-2</v>
      </c>
      <c r="R284" s="155">
        <v>2.6525198938992044E-2</v>
      </c>
      <c r="S284" s="155">
        <v>3.3222591362126247E-3</v>
      </c>
      <c r="T284" s="155">
        <v>2.5078369905956112E-2</v>
      </c>
      <c r="U284" s="155">
        <v>2.6143790849673203E-2</v>
      </c>
      <c r="V284" s="155">
        <v>3.8585209003215437E-2</v>
      </c>
      <c r="W284" s="155">
        <v>2.7918781725888325E-2</v>
      </c>
      <c r="X284" s="155">
        <v>2.3872679045092837E-2</v>
      </c>
      <c r="Y284" s="172">
        <v>-0.40461026807954886</v>
      </c>
      <c r="Z284" s="172">
        <v>-0.31657662443030227</v>
      </c>
      <c r="AA284" s="147"/>
      <c r="AB284" s="144"/>
      <c r="AC284" s="144"/>
      <c r="AD284" s="151">
        <v>5.3921568627450983E-2</v>
      </c>
      <c r="AE284" s="151">
        <v>2.7038445289395859E-2</v>
      </c>
      <c r="AF284" s="144"/>
    </row>
    <row r="285" spans="1:32" ht="22.15" customHeight="1" x14ac:dyDescent="0.25">
      <c r="A285" s="154" t="s">
        <v>245</v>
      </c>
      <c r="B285" s="155">
        <v>0</v>
      </c>
      <c r="C285" s="155">
        <v>0</v>
      </c>
      <c r="D285" s="155">
        <v>0</v>
      </c>
      <c r="E285" s="155">
        <v>0</v>
      </c>
      <c r="F285" s="155">
        <v>0</v>
      </c>
      <c r="G285" s="155">
        <v>3.7499999999999999E-2</v>
      </c>
      <c r="H285" s="155">
        <v>0</v>
      </c>
      <c r="I285" s="155">
        <v>4.5454545454545456E-2</v>
      </c>
      <c r="J285" s="172">
        <v>4.5454545454545459</v>
      </c>
      <c r="K285" s="172">
        <v>4.0552584670231733</v>
      </c>
      <c r="L285" s="147"/>
      <c r="M285" s="203">
        <v>2.1581866409452619</v>
      </c>
      <c r="N285" s="144"/>
      <c r="P285" s="154" t="s">
        <v>245</v>
      </c>
      <c r="Q285" s="155">
        <v>2.7855153203342618E-3</v>
      </c>
      <c r="R285" s="155">
        <v>0</v>
      </c>
      <c r="S285" s="155">
        <v>9.9667774086378731E-3</v>
      </c>
      <c r="T285" s="155">
        <v>0</v>
      </c>
      <c r="U285" s="155">
        <v>0</v>
      </c>
      <c r="V285" s="155">
        <v>1.2861736334405145E-2</v>
      </c>
      <c r="W285" s="155">
        <v>7.6142131979695434E-3</v>
      </c>
      <c r="X285" s="155">
        <v>2.3872679045092837E-2</v>
      </c>
      <c r="Y285" s="172">
        <v>1.6258465847123296</v>
      </c>
      <c r="Z285" s="172">
        <v>1.9225446260977923</v>
      </c>
      <c r="AA285" s="147"/>
      <c r="AB285" s="144"/>
      <c r="AC285" s="144"/>
      <c r="AD285" s="151">
        <v>4.9019607843137254E-3</v>
      </c>
      <c r="AE285" s="151">
        <v>4.647232784114913E-3</v>
      </c>
      <c r="AF285" s="144"/>
    </row>
    <row r="286" spans="1:32" ht="22.15" customHeight="1" x14ac:dyDescent="0.25">
      <c r="A286" s="154" t="s">
        <v>246</v>
      </c>
      <c r="B286" s="155">
        <v>0</v>
      </c>
      <c r="C286" s="155">
        <v>0</v>
      </c>
      <c r="D286" s="155">
        <v>0</v>
      </c>
      <c r="E286" s="155">
        <v>0</v>
      </c>
      <c r="F286" s="155">
        <v>0</v>
      </c>
      <c r="G286" s="155">
        <v>0</v>
      </c>
      <c r="H286" s="155">
        <v>0</v>
      </c>
      <c r="I286" s="155">
        <v>9.0909090909090905E-3</v>
      </c>
      <c r="J286" s="172">
        <v>0.90909090909090906</v>
      </c>
      <c r="K286" s="172">
        <v>0.90909090909090906</v>
      </c>
      <c r="L286" s="147"/>
      <c r="M286" s="203">
        <v>0.64383891970098872</v>
      </c>
      <c r="N286" s="144"/>
      <c r="P286" s="154" t="s">
        <v>246</v>
      </c>
      <c r="Q286" s="155">
        <v>2.7855153203342618E-3</v>
      </c>
      <c r="R286" s="155">
        <v>0</v>
      </c>
      <c r="S286" s="155">
        <v>0</v>
      </c>
      <c r="T286" s="155">
        <v>0</v>
      </c>
      <c r="U286" s="155">
        <v>3.2679738562091504E-3</v>
      </c>
      <c r="V286" s="155">
        <v>3.2154340836012861E-3</v>
      </c>
      <c r="W286" s="155">
        <v>0</v>
      </c>
      <c r="X286" s="155">
        <v>2.6525198938992041E-3</v>
      </c>
      <c r="Y286" s="172">
        <v>0.2652519893899204</v>
      </c>
      <c r="Z286" s="172">
        <v>0.13850927709587732</v>
      </c>
      <c r="AA286" s="147"/>
      <c r="AB286" s="144"/>
      <c r="AC286" s="144"/>
      <c r="AD286" s="151">
        <v>0</v>
      </c>
      <c r="AE286" s="151">
        <v>1.2674271229404308E-3</v>
      </c>
      <c r="AF286" s="144"/>
    </row>
    <row r="287" spans="1:32" x14ac:dyDescent="0.25">
      <c r="A287" s="149" t="s">
        <v>247</v>
      </c>
      <c r="B287" s="150">
        <v>268.26050420168048</v>
      </c>
      <c r="C287" s="150">
        <v>308.98058252427222</v>
      </c>
      <c r="D287" s="150">
        <v>214.81081081081092</v>
      </c>
      <c r="E287" s="150">
        <v>204.42105263157856</v>
      </c>
      <c r="F287" s="150">
        <v>192.52542372881399</v>
      </c>
      <c r="G287" s="150">
        <v>171.78749999999999</v>
      </c>
      <c r="H287" s="150">
        <v>222.94059405940558</v>
      </c>
      <c r="I287" s="150">
        <v>223.0454545454547</v>
      </c>
      <c r="J287" s="177">
        <v>0.10486048604911957</v>
      </c>
      <c r="K287" s="177">
        <v>-10.286244800950527</v>
      </c>
      <c r="L287" s="147"/>
      <c r="M287" s="203">
        <v>-23.636243067277007</v>
      </c>
      <c r="N287" s="144"/>
      <c r="P287" s="149" t="s">
        <v>247</v>
      </c>
      <c r="Q287" s="150">
        <v>275.66016713091898</v>
      </c>
      <c r="R287" s="150">
        <v>278.43766578249324</v>
      </c>
      <c r="S287" s="150">
        <v>232.61794019933546</v>
      </c>
      <c r="T287" s="150">
        <v>254.35423197492196</v>
      </c>
      <c r="U287" s="150">
        <v>233.90849673202587</v>
      </c>
      <c r="V287" s="150">
        <v>192.23151125401907</v>
      </c>
      <c r="W287" s="150">
        <v>265.36548223350241</v>
      </c>
      <c r="X287" s="150">
        <v>246.68169761273171</v>
      </c>
      <c r="Y287" s="177">
        <v>-18.683784620770695</v>
      </c>
      <c r="Z287" s="177">
        <v>-3.0031355093636591</v>
      </c>
      <c r="AA287" s="147"/>
      <c r="AB287" s="144"/>
      <c r="AC287" s="144"/>
      <c r="AD287" s="150">
        <v>233.33169934640523</v>
      </c>
      <c r="AE287" s="150">
        <v>249.68483312209537</v>
      </c>
      <c r="AF287" s="144"/>
    </row>
    <row r="288" spans="1:32" x14ac:dyDescent="0.25">
      <c r="A288" s="149" t="s">
        <v>248</v>
      </c>
      <c r="B288" s="150">
        <v>282.39175257731921</v>
      </c>
      <c r="C288" s="150">
        <v>286.39705882352905</v>
      </c>
      <c r="D288" s="150">
        <v>266.47169811320754</v>
      </c>
      <c r="E288" s="150">
        <v>239.81818181818181</v>
      </c>
      <c r="F288" s="150">
        <v>214.9069767441863</v>
      </c>
      <c r="G288" s="150">
        <v>159.55737704918013</v>
      </c>
      <c r="H288" s="150">
        <v>250.10144927536211</v>
      </c>
      <c r="I288" s="150">
        <v>260.80821917808169</v>
      </c>
      <c r="J288" s="177">
        <v>10.706769902719572</v>
      </c>
      <c r="K288" s="177">
        <v>13.249923213956293</v>
      </c>
      <c r="L288" s="147"/>
      <c r="M288" s="203">
        <v>-14.057922554201525</v>
      </c>
      <c r="N288" s="144"/>
      <c r="P288" s="149" t="s">
        <v>248</v>
      </c>
      <c r="Q288" s="150">
        <v>280.37050359712208</v>
      </c>
      <c r="R288" s="150">
        <v>279.73076923076962</v>
      </c>
      <c r="S288" s="150">
        <v>251.59130434782628</v>
      </c>
      <c r="T288" s="150">
        <v>265.89387755102064</v>
      </c>
      <c r="U288" s="150">
        <v>244.61572052401721</v>
      </c>
      <c r="V288" s="150">
        <v>197.19574468085125</v>
      </c>
      <c r="W288" s="150">
        <v>261.18978102189772</v>
      </c>
      <c r="X288" s="150">
        <v>274.86614173228321</v>
      </c>
      <c r="Y288" s="177">
        <v>13.676360710385495</v>
      </c>
      <c r="Z288" s="177">
        <v>18.884149610729963</v>
      </c>
      <c r="AA288" s="147"/>
      <c r="AB288" s="144"/>
      <c r="AC288" s="144"/>
      <c r="AD288" s="150">
        <v>247.55829596412539</v>
      </c>
      <c r="AE288" s="150">
        <v>255.98199212155325</v>
      </c>
      <c r="AF288" s="144"/>
    </row>
    <row r="289" spans="1:32" x14ac:dyDescent="0.25">
      <c r="A289" s="146" t="s">
        <v>249</v>
      </c>
      <c r="B289" s="147">
        <v>127</v>
      </c>
      <c r="C289" s="147">
        <v>108</v>
      </c>
      <c r="D289" s="147">
        <v>99</v>
      </c>
      <c r="E289" s="147">
        <v>96</v>
      </c>
      <c r="F289" s="147">
        <v>79</v>
      </c>
      <c r="G289" s="147">
        <v>98</v>
      </c>
      <c r="H289" s="147">
        <v>127</v>
      </c>
      <c r="I289" s="147">
        <v>142</v>
      </c>
      <c r="J289" s="148">
        <v>0.11811023622047244</v>
      </c>
      <c r="K289" s="148">
        <v>0.35422343324250677</v>
      </c>
      <c r="L289" s="147"/>
      <c r="M289" s="155">
        <v>0.22940226171243941</v>
      </c>
      <c r="N289" s="144"/>
      <c r="P289" s="146" t="s">
        <v>249</v>
      </c>
      <c r="Q289" s="147">
        <v>484</v>
      </c>
      <c r="R289" s="147">
        <v>448</v>
      </c>
      <c r="S289" s="147">
        <v>526</v>
      </c>
      <c r="T289" s="147">
        <v>485</v>
      </c>
      <c r="U289" s="147">
        <v>358</v>
      </c>
      <c r="V289" s="147">
        <v>439</v>
      </c>
      <c r="W289" s="147">
        <v>566</v>
      </c>
      <c r="X289" s="147">
        <v>619</v>
      </c>
      <c r="Y289" s="148">
        <v>9.3639575971731448E-2</v>
      </c>
      <c r="Z289" s="148">
        <v>0.31064730792498491</v>
      </c>
      <c r="AA289" s="147"/>
      <c r="AB289" s="144"/>
      <c r="AC289" s="144"/>
      <c r="AD289" s="147">
        <v>104.85714285714286</v>
      </c>
      <c r="AE289" s="147">
        <v>472.28571428571428</v>
      </c>
      <c r="AF289" s="144"/>
    </row>
    <row r="290" spans="1:32" x14ac:dyDescent="0.25">
      <c r="A290" s="146" t="s">
        <v>250</v>
      </c>
      <c r="B290" s="150">
        <v>40</v>
      </c>
      <c r="C290" s="150">
        <v>32</v>
      </c>
      <c r="D290" s="150">
        <v>30</v>
      </c>
      <c r="E290" s="150">
        <v>28</v>
      </c>
      <c r="F290" s="150">
        <v>31</v>
      </c>
      <c r="G290" s="150">
        <v>17</v>
      </c>
      <c r="H290" s="150">
        <v>33</v>
      </c>
      <c r="I290" s="150">
        <v>31</v>
      </c>
      <c r="J290" s="148">
        <v>-6.0606060606060608E-2</v>
      </c>
      <c r="K290" s="148">
        <v>2.8436018957345988E-2</v>
      </c>
      <c r="L290" s="147"/>
      <c r="M290" s="155">
        <v>0.1409090909090909</v>
      </c>
      <c r="N290" s="144"/>
      <c r="P290" s="146" t="s">
        <v>250</v>
      </c>
      <c r="Q290" s="150">
        <v>135</v>
      </c>
      <c r="R290" s="150">
        <v>115</v>
      </c>
      <c r="S290" s="150">
        <v>129</v>
      </c>
      <c r="T290" s="150">
        <v>146</v>
      </c>
      <c r="U290" s="150">
        <v>133</v>
      </c>
      <c r="V290" s="150">
        <v>124</v>
      </c>
      <c r="W290" s="150">
        <v>175</v>
      </c>
      <c r="X290" s="150">
        <v>220</v>
      </c>
      <c r="Y290" s="148">
        <v>0.25714285714285712</v>
      </c>
      <c r="Z290" s="148">
        <v>0.6091954022988505</v>
      </c>
      <c r="AA290" s="147"/>
      <c r="AB290" s="144"/>
      <c r="AC290" s="144"/>
      <c r="AD290" s="150">
        <v>30.142857142857142</v>
      </c>
      <c r="AE290" s="150">
        <v>136.71428571428572</v>
      </c>
      <c r="AF290" s="144"/>
    </row>
    <row r="291" spans="1:32" x14ac:dyDescent="0.25">
      <c r="A291" s="149" t="s">
        <v>251</v>
      </c>
      <c r="B291" s="147">
        <v>0</v>
      </c>
      <c r="C291" s="147">
        <v>329</v>
      </c>
      <c r="D291" s="147">
        <v>236</v>
      </c>
      <c r="E291" s="147">
        <v>243</v>
      </c>
      <c r="F291" s="147">
        <v>287</v>
      </c>
      <c r="G291" s="147">
        <v>310</v>
      </c>
      <c r="H291" s="147">
        <v>304</v>
      </c>
      <c r="I291" s="147">
        <v>305</v>
      </c>
      <c r="J291" s="148">
        <v>3.2894736842105261E-3</v>
      </c>
      <c r="K291" s="157">
        <v>7.0801638385020557E-2</v>
      </c>
      <c r="L291" s="147"/>
      <c r="M291" s="155">
        <v>0.27601809954751133</v>
      </c>
      <c r="N291" s="144"/>
      <c r="P291" s="149" t="s">
        <v>251</v>
      </c>
      <c r="Q291" s="147">
        <v>0</v>
      </c>
      <c r="R291" s="147">
        <v>1107</v>
      </c>
      <c r="S291" s="147">
        <v>1016</v>
      </c>
      <c r="T291" s="147">
        <v>979</v>
      </c>
      <c r="U291" s="147">
        <v>975</v>
      </c>
      <c r="V291" s="147">
        <v>1016</v>
      </c>
      <c r="W291" s="147">
        <v>1035</v>
      </c>
      <c r="X291" s="147">
        <v>1105</v>
      </c>
      <c r="Y291" s="148">
        <v>6.7632850241545889E-2</v>
      </c>
      <c r="Z291" s="157">
        <v>8.1919060052219286E-2</v>
      </c>
      <c r="AA291" s="147"/>
      <c r="AB291" s="144"/>
      <c r="AC291" s="144"/>
      <c r="AD291" s="158">
        <v>284.83333333333331</v>
      </c>
      <c r="AE291" s="158">
        <v>1021.3333333333334</v>
      </c>
      <c r="AF291" s="144"/>
    </row>
    <row r="292" spans="1:32" x14ac:dyDescent="0.25">
      <c r="A292" s="159" t="s">
        <v>252</v>
      </c>
      <c r="B292" s="150">
        <v>81</v>
      </c>
      <c r="C292" s="150">
        <v>76</v>
      </c>
      <c r="D292" s="150">
        <v>87</v>
      </c>
      <c r="E292" s="150">
        <v>72</v>
      </c>
      <c r="F292" s="150">
        <v>48</v>
      </c>
      <c r="G292" s="150">
        <v>75</v>
      </c>
      <c r="H292" s="150">
        <v>69</v>
      </c>
      <c r="I292" s="150">
        <v>100</v>
      </c>
      <c r="J292" s="148">
        <v>0.44927536231884058</v>
      </c>
      <c r="K292" s="148">
        <v>0.37795275590551186</v>
      </c>
      <c r="L292" s="147"/>
      <c r="M292" s="155">
        <v>0.23201856148491878</v>
      </c>
      <c r="N292" s="144"/>
      <c r="P292" s="159" t="s">
        <v>252</v>
      </c>
      <c r="Q292" s="150">
        <v>311</v>
      </c>
      <c r="R292" s="150">
        <v>310</v>
      </c>
      <c r="S292" s="150">
        <v>329</v>
      </c>
      <c r="T292" s="150">
        <v>288</v>
      </c>
      <c r="U292" s="150">
        <v>250</v>
      </c>
      <c r="V292" s="150">
        <v>370</v>
      </c>
      <c r="W292" s="150">
        <v>299</v>
      </c>
      <c r="X292" s="150">
        <v>431</v>
      </c>
      <c r="Y292" s="148">
        <v>0.4414715719063545</v>
      </c>
      <c r="Z292" s="148">
        <v>0.39870190078813156</v>
      </c>
      <c r="AA292" s="147"/>
      <c r="AB292" s="144"/>
      <c r="AC292" s="144"/>
      <c r="AD292" s="150">
        <v>72.571428571428569</v>
      </c>
      <c r="AE292" s="150">
        <v>308.14285714285717</v>
      </c>
      <c r="AF292" s="144"/>
    </row>
    <row r="293" spans="1:32" x14ac:dyDescent="0.25">
      <c r="A293" s="159" t="s">
        <v>253</v>
      </c>
      <c r="B293" s="150">
        <v>6</v>
      </c>
      <c r="C293" s="150">
        <v>8</v>
      </c>
      <c r="D293" s="150">
        <v>5</v>
      </c>
      <c r="E293" s="150">
        <v>5</v>
      </c>
      <c r="F293" s="150">
        <v>3</v>
      </c>
      <c r="G293" s="150">
        <v>5</v>
      </c>
      <c r="H293" s="150">
        <v>3</v>
      </c>
      <c r="I293" s="150">
        <v>5</v>
      </c>
      <c r="J293" s="148">
        <v>0.66666666666666663</v>
      </c>
      <c r="K293" s="148">
        <v>0</v>
      </c>
      <c r="L293" s="147"/>
      <c r="M293" s="155">
        <v>0.23809523809523808</v>
      </c>
      <c r="N293" s="144"/>
      <c r="P293" s="159" t="s">
        <v>253</v>
      </c>
      <c r="Q293" s="150">
        <v>24</v>
      </c>
      <c r="R293" s="150">
        <v>23</v>
      </c>
      <c r="S293" s="150">
        <v>20</v>
      </c>
      <c r="T293" s="150">
        <v>22</v>
      </c>
      <c r="U293" s="150">
        <v>7</v>
      </c>
      <c r="V293" s="150">
        <v>13</v>
      </c>
      <c r="W293" s="150">
        <v>15</v>
      </c>
      <c r="X293" s="150">
        <v>21</v>
      </c>
      <c r="Y293" s="148">
        <v>0.4</v>
      </c>
      <c r="Z293" s="148">
        <v>0.18548387096774185</v>
      </c>
      <c r="AA293" s="147"/>
      <c r="AB293" s="144"/>
      <c r="AC293" s="144"/>
      <c r="AD293" s="150">
        <v>5</v>
      </c>
      <c r="AE293" s="150">
        <v>17.714285714285715</v>
      </c>
      <c r="AF293" s="144"/>
    </row>
    <row r="294" spans="1:32" x14ac:dyDescent="0.25">
      <c r="A294" s="159" t="s">
        <v>254</v>
      </c>
      <c r="B294" s="191">
        <v>6.8965517241379309E-2</v>
      </c>
      <c r="C294" s="191">
        <v>9.5238095238095233E-2</v>
      </c>
      <c r="D294" s="191">
        <v>5.434782608695652E-2</v>
      </c>
      <c r="E294" s="191">
        <v>6.4935064935064929E-2</v>
      </c>
      <c r="F294" s="191">
        <v>5.8823529411764705E-2</v>
      </c>
      <c r="G294" s="191">
        <v>6.25E-2</v>
      </c>
      <c r="H294" s="191">
        <v>4.1666666666666664E-2</v>
      </c>
      <c r="I294" s="191">
        <v>4.7619047619047616E-2</v>
      </c>
      <c r="J294" s="172">
        <v>0.59523809523809523</v>
      </c>
      <c r="K294" s="172">
        <v>-1.6837674296237837</v>
      </c>
      <c r="L294" s="147"/>
      <c r="M294" s="203">
        <v>0.11588706278971711</v>
      </c>
      <c r="N294" s="144"/>
      <c r="P294" s="159" t="s">
        <v>254</v>
      </c>
      <c r="Q294" s="191">
        <v>7.1641791044776124E-2</v>
      </c>
      <c r="R294" s="191">
        <v>6.9069069069069067E-2</v>
      </c>
      <c r="S294" s="191">
        <v>5.730659025787966E-2</v>
      </c>
      <c r="T294" s="191">
        <v>7.0967741935483872E-2</v>
      </c>
      <c r="U294" s="191">
        <v>2.7237354085603113E-2</v>
      </c>
      <c r="V294" s="191">
        <v>3.3942558746736295E-2</v>
      </c>
      <c r="W294" s="191">
        <v>4.7770700636942678E-2</v>
      </c>
      <c r="X294" s="191">
        <v>4.6460176991150445E-2</v>
      </c>
      <c r="Y294" s="172">
        <v>-0.13105236457922331</v>
      </c>
      <c r="Z294" s="172">
        <v>-0.79019448852195651</v>
      </c>
      <c r="AA294" s="147"/>
      <c r="AB294" s="144"/>
      <c r="AC294" s="144"/>
      <c r="AD294" s="191">
        <v>6.4456721915285453E-2</v>
      </c>
      <c r="AE294" s="191">
        <v>5.4362121876370011E-2</v>
      </c>
      <c r="AF294" s="144"/>
    </row>
    <row r="295" spans="1:32" x14ac:dyDescent="0.25">
      <c r="A295" s="161" t="s">
        <v>255</v>
      </c>
      <c r="B295" s="161"/>
      <c r="C295" s="161"/>
      <c r="D295" s="161"/>
      <c r="E295" s="144"/>
      <c r="F295" s="144"/>
      <c r="G295" s="144"/>
      <c r="H295" s="144"/>
      <c r="I295" s="144"/>
      <c r="J295" s="144"/>
      <c r="K295" s="144"/>
      <c r="L295" s="144"/>
      <c r="M295" s="144"/>
      <c r="N295" s="144"/>
      <c r="O295" s="204"/>
      <c r="P295" s="161" t="s">
        <v>255</v>
      </c>
      <c r="Q295" s="161"/>
      <c r="R295" s="161"/>
      <c r="S295" s="161"/>
      <c r="T295" s="144"/>
      <c r="U295" s="144"/>
      <c r="V295" s="144"/>
      <c r="W295" s="144"/>
      <c r="X295" s="144"/>
      <c r="Y295" s="144"/>
      <c r="Z295" s="144"/>
      <c r="AA295" s="144"/>
      <c r="AB295" s="144"/>
      <c r="AC295" s="144"/>
      <c r="AD295" s="144"/>
      <c r="AE295" s="144"/>
      <c r="AF295" s="144"/>
    </row>
    <row r="296" spans="1:32" x14ac:dyDescent="0.25">
      <c r="N296" s="144"/>
      <c r="AB296" s="144"/>
    </row>
    <row r="297" spans="1:32" x14ac:dyDescent="0.25">
      <c r="N297" s="144"/>
      <c r="AB297" s="144"/>
    </row>
    <row r="298" spans="1:32" x14ac:dyDescent="0.25">
      <c r="A298" s="195" t="s">
        <v>283</v>
      </c>
      <c r="B298" s="189" t="s">
        <v>284</v>
      </c>
      <c r="C298" s="189"/>
      <c r="D298" s="181"/>
      <c r="E298" s="181"/>
      <c r="F298" s="167"/>
      <c r="G298" s="167"/>
      <c r="H298" s="167"/>
      <c r="I298" s="167"/>
      <c r="J298" s="167"/>
      <c r="K298" s="167"/>
      <c r="L298" s="188"/>
      <c r="M298" s="211"/>
      <c r="N298" s="144"/>
      <c r="O298" s="211"/>
      <c r="P298" s="195" t="s">
        <v>283</v>
      </c>
      <c r="Q298" s="189" t="s">
        <v>284</v>
      </c>
      <c r="R298" s="189"/>
      <c r="S298" s="181"/>
      <c r="T298" s="181"/>
      <c r="U298" s="144"/>
      <c r="V298" s="144"/>
      <c r="W298" s="144"/>
      <c r="X298" s="144"/>
      <c r="Y298" s="144"/>
      <c r="Z298" s="144"/>
      <c r="AA298" s="188"/>
      <c r="AB298" s="144"/>
      <c r="AC298" s="144"/>
      <c r="AD298" s="144"/>
      <c r="AE298" s="144"/>
      <c r="AF298" s="144"/>
    </row>
    <row r="299" spans="1:32" x14ac:dyDescent="0.25">
      <c r="A299" s="166" t="s">
        <v>286</v>
      </c>
      <c r="B299" s="166"/>
      <c r="C299" s="166"/>
      <c r="D299" s="166"/>
      <c r="E299" s="213"/>
      <c r="F299" s="167"/>
      <c r="G299" s="167"/>
      <c r="H299" s="167"/>
      <c r="I299" s="167"/>
      <c r="J299" s="167"/>
      <c r="K299" s="167"/>
      <c r="L299" s="167"/>
      <c r="M299" s="144"/>
      <c r="N299" s="144"/>
      <c r="P299" s="166" t="s">
        <v>231</v>
      </c>
      <c r="Q299" s="166"/>
      <c r="R299" s="166"/>
      <c r="S299" s="166"/>
      <c r="T299" s="162"/>
      <c r="U299" s="144"/>
      <c r="V299" s="144"/>
      <c r="W299" s="144"/>
      <c r="X299" s="144"/>
      <c r="Y299" s="144"/>
      <c r="Z299" s="144"/>
      <c r="AA299" s="167"/>
      <c r="AB299" s="144"/>
      <c r="AC299" s="144"/>
      <c r="AD299" s="144"/>
      <c r="AE299" s="144"/>
      <c r="AF299" s="144"/>
    </row>
    <row r="300" spans="1:32" ht="31.5" x14ac:dyDescent="0.25">
      <c r="A300" s="190"/>
      <c r="B300" s="141">
        <v>2019</v>
      </c>
      <c r="C300" s="141">
        <v>2020</v>
      </c>
      <c r="D300" s="141">
        <v>2021</v>
      </c>
      <c r="E300" s="141">
        <v>2022</v>
      </c>
      <c r="F300" s="141">
        <v>2023</v>
      </c>
      <c r="G300" s="141">
        <v>2024</v>
      </c>
      <c r="H300" s="141">
        <v>2025</v>
      </c>
      <c r="I300" s="141">
        <v>2026</v>
      </c>
      <c r="J300" s="142" t="s">
        <v>232</v>
      </c>
      <c r="K300" s="142" t="s">
        <v>233</v>
      </c>
      <c r="L300" s="143" t="s">
        <v>234</v>
      </c>
      <c r="M300" s="145" t="s">
        <v>287</v>
      </c>
      <c r="N300" s="144"/>
      <c r="P300" s="190"/>
      <c r="Q300" s="141">
        <v>2019</v>
      </c>
      <c r="R300" s="141">
        <v>2020</v>
      </c>
      <c r="S300" s="141">
        <v>2021</v>
      </c>
      <c r="T300" s="141">
        <v>2022</v>
      </c>
      <c r="U300" s="141">
        <v>2023</v>
      </c>
      <c r="V300" s="141">
        <v>2024</v>
      </c>
      <c r="W300" s="141">
        <v>2025</v>
      </c>
      <c r="X300" s="141">
        <v>2026</v>
      </c>
      <c r="Y300" s="142" t="s">
        <v>232</v>
      </c>
      <c r="Z300" s="142" t="s">
        <v>233</v>
      </c>
      <c r="AA300" s="143" t="s">
        <v>234</v>
      </c>
      <c r="AB300" s="144"/>
      <c r="AC300" s="144"/>
      <c r="AD300" s="145" t="s">
        <v>288</v>
      </c>
      <c r="AE300" s="145" t="s">
        <v>235</v>
      </c>
      <c r="AF300" s="144"/>
    </row>
    <row r="301" spans="1:32" x14ac:dyDescent="0.25">
      <c r="A301" s="146" t="s">
        <v>236</v>
      </c>
      <c r="B301" s="147">
        <v>382</v>
      </c>
      <c r="C301" s="147">
        <v>464</v>
      </c>
      <c r="D301" s="147">
        <v>335</v>
      </c>
      <c r="E301" s="147">
        <v>307</v>
      </c>
      <c r="F301" s="147">
        <v>489</v>
      </c>
      <c r="G301" s="147">
        <v>436</v>
      </c>
      <c r="H301" s="147">
        <v>377</v>
      </c>
      <c r="I301" s="147">
        <v>536</v>
      </c>
      <c r="J301" s="148">
        <v>0.4217506631299735</v>
      </c>
      <c r="K301" s="148">
        <v>0.34480286738351262</v>
      </c>
      <c r="L301" s="147"/>
      <c r="M301" s="155">
        <v>0.24849327770050997</v>
      </c>
      <c r="N301" s="144"/>
      <c r="P301" s="146" t="s">
        <v>236</v>
      </c>
      <c r="Q301" s="147">
        <v>1612</v>
      </c>
      <c r="R301" s="147">
        <v>2505</v>
      </c>
      <c r="S301" s="147">
        <v>1610</v>
      </c>
      <c r="T301" s="147">
        <v>1370</v>
      </c>
      <c r="U301" s="147">
        <v>1591</v>
      </c>
      <c r="V301" s="147">
        <v>1674</v>
      </c>
      <c r="W301" s="147">
        <v>1545</v>
      </c>
      <c r="X301" s="147">
        <v>2157</v>
      </c>
      <c r="Y301" s="148">
        <v>0.39611650485436894</v>
      </c>
      <c r="Z301" s="148">
        <v>0.26807760141093473</v>
      </c>
      <c r="AA301" s="147"/>
      <c r="AB301" s="144"/>
      <c r="AC301" s="144"/>
      <c r="AD301" s="147">
        <v>398.57142857142856</v>
      </c>
      <c r="AE301" s="147">
        <v>1701</v>
      </c>
      <c r="AF301" s="144"/>
    </row>
    <row r="302" spans="1:32" x14ac:dyDescent="0.25">
      <c r="A302" s="149" t="s">
        <v>237</v>
      </c>
      <c r="B302" s="150">
        <v>193</v>
      </c>
      <c r="C302" s="150">
        <v>187</v>
      </c>
      <c r="D302" s="150">
        <v>149</v>
      </c>
      <c r="E302" s="150">
        <v>133</v>
      </c>
      <c r="F302" s="150">
        <v>201</v>
      </c>
      <c r="G302" s="150">
        <v>107</v>
      </c>
      <c r="H302" s="150">
        <v>136</v>
      </c>
      <c r="I302" s="150">
        <v>251</v>
      </c>
      <c r="J302" s="148">
        <v>0.84558823529411764</v>
      </c>
      <c r="K302" s="148">
        <v>0.58860759493670889</v>
      </c>
      <c r="L302" s="147"/>
      <c r="M302" s="155">
        <v>0.21788194444444445</v>
      </c>
      <c r="N302" s="144"/>
      <c r="P302" s="149" t="s">
        <v>237</v>
      </c>
      <c r="Q302" s="150">
        <v>887</v>
      </c>
      <c r="R302" s="150">
        <v>1510</v>
      </c>
      <c r="S302" s="150">
        <v>936</v>
      </c>
      <c r="T302" s="150">
        <v>743</v>
      </c>
      <c r="U302" s="150">
        <v>680</v>
      </c>
      <c r="V302" s="150">
        <v>629</v>
      </c>
      <c r="W302" s="150">
        <v>635</v>
      </c>
      <c r="X302" s="150">
        <v>1152</v>
      </c>
      <c r="Y302" s="148">
        <v>0.81417322834645667</v>
      </c>
      <c r="Z302" s="148">
        <v>0.33953488372093021</v>
      </c>
      <c r="AA302" s="147"/>
      <c r="AB302" s="144"/>
      <c r="AC302" s="144"/>
      <c r="AD302" s="150">
        <v>158</v>
      </c>
      <c r="AE302" s="150">
        <v>860</v>
      </c>
      <c r="AF302" s="144"/>
    </row>
    <row r="303" spans="1:32" x14ac:dyDescent="0.25">
      <c r="A303" s="146" t="s">
        <v>90</v>
      </c>
      <c r="B303" s="151">
        <v>0.54985754985754987</v>
      </c>
      <c r="C303" s="151">
        <v>0.44</v>
      </c>
      <c r="D303" s="151">
        <v>0.49832775919732442</v>
      </c>
      <c r="E303" s="151">
        <v>0.49442379182156132</v>
      </c>
      <c r="F303" s="151">
        <v>0.48668280871670705</v>
      </c>
      <c r="G303" s="151">
        <v>0.29971988795518206</v>
      </c>
      <c r="H303" s="151">
        <v>0.40840840840840842</v>
      </c>
      <c r="I303" s="151">
        <v>0.5229166666666667</v>
      </c>
      <c r="J303" s="172">
        <v>11.450825825825827</v>
      </c>
      <c r="K303" s="172">
        <v>7.093464786813791</v>
      </c>
      <c r="L303" s="147"/>
      <c r="M303" s="203">
        <v>-10.385155966630389</v>
      </c>
      <c r="N303" s="144"/>
      <c r="P303" s="146" t="s">
        <v>90</v>
      </c>
      <c r="Q303" s="151">
        <v>0.65124816446402345</v>
      </c>
      <c r="R303" s="151">
        <v>0.69266055045871555</v>
      </c>
      <c r="S303" s="151">
        <v>0.67144906743185084</v>
      </c>
      <c r="T303" s="151">
        <v>0.64273356401384085</v>
      </c>
      <c r="U303" s="151">
        <v>0.53501180173092056</v>
      </c>
      <c r="V303" s="151">
        <v>0.45945945945945948</v>
      </c>
      <c r="W303" s="151">
        <v>0.4945482866043614</v>
      </c>
      <c r="X303" s="151">
        <v>0.62676822633297058</v>
      </c>
      <c r="Y303" s="172">
        <v>13.221993972860918</v>
      </c>
      <c r="Z303" s="172">
        <v>2.5729887674823648</v>
      </c>
      <c r="AA303" s="147"/>
      <c r="AB303" s="144"/>
      <c r="AC303" s="144"/>
      <c r="AD303" s="151">
        <v>0.45198201879852878</v>
      </c>
      <c r="AE303" s="151">
        <v>0.60103833865814693</v>
      </c>
      <c r="AF303" s="144"/>
    </row>
    <row r="304" spans="1:32" x14ac:dyDescent="0.25">
      <c r="A304" s="149" t="s">
        <v>238</v>
      </c>
      <c r="B304" s="150">
        <v>171</v>
      </c>
      <c r="C304" s="150">
        <v>179</v>
      </c>
      <c r="D304" s="150">
        <v>139</v>
      </c>
      <c r="E304" s="150">
        <v>116</v>
      </c>
      <c r="F304" s="150">
        <v>126</v>
      </c>
      <c r="G304" s="150">
        <v>88</v>
      </c>
      <c r="H304" s="150">
        <v>132</v>
      </c>
      <c r="I304" s="150">
        <v>241</v>
      </c>
      <c r="J304" s="148">
        <v>0.8257575757575758</v>
      </c>
      <c r="K304" s="148">
        <v>0.77392218717139849</v>
      </c>
      <c r="L304" s="147"/>
      <c r="M304" s="155">
        <v>0.21750902527075813</v>
      </c>
      <c r="N304" s="144"/>
      <c r="P304" s="149" t="s">
        <v>238</v>
      </c>
      <c r="Q304" s="150">
        <v>807</v>
      </c>
      <c r="R304" s="150">
        <v>1436</v>
      </c>
      <c r="S304" s="150">
        <v>903</v>
      </c>
      <c r="T304" s="150">
        <v>673</v>
      </c>
      <c r="U304" s="150">
        <v>552</v>
      </c>
      <c r="V304" s="150">
        <v>558</v>
      </c>
      <c r="W304" s="150">
        <v>602</v>
      </c>
      <c r="X304" s="150">
        <v>1108</v>
      </c>
      <c r="Y304" s="148">
        <v>0.84053156146179397</v>
      </c>
      <c r="Z304" s="148">
        <v>0.40227806906526853</v>
      </c>
      <c r="AA304" s="147"/>
      <c r="AB304" s="144"/>
      <c r="AC304" s="144"/>
      <c r="AD304" s="150">
        <v>135.85714285714286</v>
      </c>
      <c r="AE304" s="150">
        <v>790.14285714285711</v>
      </c>
      <c r="AF304" s="144"/>
    </row>
    <row r="305" spans="1:32" x14ac:dyDescent="0.25">
      <c r="A305" s="149" t="s">
        <v>239</v>
      </c>
      <c r="B305" s="153">
        <v>0.44764397905759162</v>
      </c>
      <c r="C305" s="153">
        <v>0.38577586206896552</v>
      </c>
      <c r="D305" s="153">
        <v>0.41492537313432837</v>
      </c>
      <c r="E305" s="153">
        <v>0.37785016286644951</v>
      </c>
      <c r="F305" s="153">
        <v>0.25766871165644173</v>
      </c>
      <c r="G305" s="153">
        <v>0.20183486238532111</v>
      </c>
      <c r="H305" s="153">
        <v>0.35013262599469497</v>
      </c>
      <c r="I305" s="153">
        <v>0.44962686567164178</v>
      </c>
      <c r="J305" s="172">
        <v>9.9494239676946812</v>
      </c>
      <c r="K305" s="172">
        <v>10.876665061787833</v>
      </c>
      <c r="L305" s="147"/>
      <c r="M305" s="203">
        <v>-6.4049536739113844</v>
      </c>
      <c r="N305" s="144"/>
      <c r="P305" s="149" t="s">
        <v>239</v>
      </c>
      <c r="Q305" s="153">
        <v>0.50062034739454098</v>
      </c>
      <c r="R305" s="153">
        <v>0.5732534930139721</v>
      </c>
      <c r="S305" s="153">
        <v>0.56086956521739129</v>
      </c>
      <c r="T305" s="153">
        <v>0.49124087591240878</v>
      </c>
      <c r="U305" s="153">
        <v>0.34695160276555626</v>
      </c>
      <c r="V305" s="153">
        <v>0.33333333333333331</v>
      </c>
      <c r="W305" s="153">
        <v>0.3896440129449838</v>
      </c>
      <c r="X305" s="153">
        <v>0.51367640241075563</v>
      </c>
      <c r="Y305" s="172">
        <v>12.403238946577183</v>
      </c>
      <c r="Z305" s="172">
        <v>4.9159731544878404</v>
      </c>
      <c r="AA305" s="147"/>
      <c r="AB305" s="144"/>
      <c r="AC305" s="144"/>
      <c r="AD305" s="153">
        <v>0.34086021505376346</v>
      </c>
      <c r="AE305" s="153">
        <v>0.46451667086587722</v>
      </c>
      <c r="AF305" s="144"/>
    </row>
    <row r="306" spans="1:32" x14ac:dyDescent="0.25">
      <c r="A306" s="149" t="s">
        <v>240</v>
      </c>
      <c r="B306" s="153">
        <v>0.88601036269430056</v>
      </c>
      <c r="C306" s="153">
        <v>0.95721925133689845</v>
      </c>
      <c r="D306" s="153">
        <v>0.93288590604026844</v>
      </c>
      <c r="E306" s="153">
        <v>0.8721804511278195</v>
      </c>
      <c r="F306" s="153">
        <v>0.62686567164179108</v>
      </c>
      <c r="G306" s="153">
        <v>0.82242990654205606</v>
      </c>
      <c r="H306" s="153">
        <v>0.97058823529411764</v>
      </c>
      <c r="I306" s="153">
        <v>0.96015936254980083</v>
      </c>
      <c r="J306" s="172">
        <v>-1.0428872744316808</v>
      </c>
      <c r="K306" s="172">
        <v>10.030402801092198</v>
      </c>
      <c r="L306" s="147"/>
      <c r="M306" s="203">
        <v>-0.1646193005754748</v>
      </c>
      <c r="N306" s="144"/>
      <c r="P306" s="149" t="s">
        <v>240</v>
      </c>
      <c r="Q306" s="153">
        <v>0.90980834272829758</v>
      </c>
      <c r="R306" s="153">
        <v>0.9509933774834437</v>
      </c>
      <c r="S306" s="153">
        <v>0.96474358974358976</v>
      </c>
      <c r="T306" s="153">
        <v>0.9057873485868102</v>
      </c>
      <c r="U306" s="153">
        <v>0.81176470588235294</v>
      </c>
      <c r="V306" s="153">
        <v>0.88712241653418122</v>
      </c>
      <c r="W306" s="153">
        <v>0.94803149606299209</v>
      </c>
      <c r="X306" s="153">
        <v>0.96180555555555558</v>
      </c>
      <c r="Y306" s="172">
        <v>1.3774059492563495</v>
      </c>
      <c r="Z306" s="172">
        <v>4.3034791435954229</v>
      </c>
      <c r="AA306" s="147"/>
      <c r="AB306" s="144"/>
      <c r="AC306" s="144"/>
      <c r="AD306" s="153">
        <v>0.85985533453887886</v>
      </c>
      <c r="AE306" s="153">
        <v>0.91877076411960135</v>
      </c>
      <c r="AF306" s="144"/>
    </row>
    <row r="307" spans="1:32" ht="22.15" customHeight="1" x14ac:dyDescent="0.25">
      <c r="A307" s="154" t="s">
        <v>241</v>
      </c>
      <c r="B307" s="155">
        <v>5.1813471502590676E-3</v>
      </c>
      <c r="C307" s="155">
        <v>2.6737967914438502E-2</v>
      </c>
      <c r="D307" s="155">
        <v>4.0268456375838924E-2</v>
      </c>
      <c r="E307" s="155">
        <v>9.7744360902255634E-2</v>
      </c>
      <c r="F307" s="155">
        <v>9.9502487562189053E-3</v>
      </c>
      <c r="G307" s="155">
        <v>0.10280373831775701</v>
      </c>
      <c r="H307" s="155">
        <v>2.9411764705882353E-2</v>
      </c>
      <c r="I307" s="155">
        <v>3.9840637450199202E-3</v>
      </c>
      <c r="J307" s="172">
        <v>-2.5427700960862434</v>
      </c>
      <c r="K307" s="172">
        <v>-3.3990619799283874</v>
      </c>
      <c r="L307" s="147"/>
      <c r="M307" s="203">
        <v>-1.5113158477202304</v>
      </c>
      <c r="N307" s="144"/>
      <c r="P307" s="154" t="s">
        <v>241</v>
      </c>
      <c r="Q307" s="155">
        <v>1.5783540022547914E-2</v>
      </c>
      <c r="R307" s="155">
        <v>2.4503311258278145E-2</v>
      </c>
      <c r="S307" s="155">
        <v>2.7777777777777776E-2</v>
      </c>
      <c r="T307" s="155">
        <v>3.4993270524899055E-2</v>
      </c>
      <c r="U307" s="155">
        <v>3.6764705882352942E-2</v>
      </c>
      <c r="V307" s="155">
        <v>7.472178060413355E-2</v>
      </c>
      <c r="W307" s="155">
        <v>2.6771653543307086E-2</v>
      </c>
      <c r="X307" s="155">
        <v>1.9097222222222224E-2</v>
      </c>
      <c r="Y307" s="172">
        <v>-0.76744313210848625</v>
      </c>
      <c r="Z307" s="172">
        <v>-1.2796465485418969</v>
      </c>
      <c r="AA307" s="147"/>
      <c r="AB307" s="144"/>
      <c r="AC307" s="144"/>
      <c r="AD307" s="151">
        <v>3.7974683544303799E-2</v>
      </c>
      <c r="AE307" s="151">
        <v>3.1893687707641193E-2</v>
      </c>
      <c r="AF307" s="144"/>
    </row>
    <row r="308" spans="1:32" ht="22.15" customHeight="1" x14ac:dyDescent="0.25">
      <c r="A308" s="154" t="s">
        <v>242</v>
      </c>
      <c r="B308" s="155">
        <v>2.617801047120419E-3</v>
      </c>
      <c r="C308" s="155">
        <v>1.0775862068965518E-2</v>
      </c>
      <c r="D308" s="155">
        <v>1.7910447761194031E-2</v>
      </c>
      <c r="E308" s="155">
        <v>4.2345276872964167E-2</v>
      </c>
      <c r="F308" s="155">
        <v>4.0899795501022499E-3</v>
      </c>
      <c r="G308" s="155">
        <v>2.5229357798165139E-2</v>
      </c>
      <c r="H308" s="155">
        <v>1.0610079575596816E-2</v>
      </c>
      <c r="I308" s="155">
        <v>1.8656716417910447E-3</v>
      </c>
      <c r="J308" s="172">
        <v>-0.87444079338057712</v>
      </c>
      <c r="K308" s="172">
        <v>-1.318809179906917</v>
      </c>
      <c r="L308" s="147"/>
      <c r="M308" s="203">
        <v>-0.83336793086030214</v>
      </c>
      <c r="N308" s="144"/>
      <c r="P308" s="154" t="s">
        <v>242</v>
      </c>
      <c r="Q308" s="155">
        <v>8.6848635235732014E-3</v>
      </c>
      <c r="R308" s="155">
        <v>1.4770459081836327E-2</v>
      </c>
      <c r="S308" s="155">
        <v>1.6149068322981366E-2</v>
      </c>
      <c r="T308" s="155">
        <v>1.8978102189781021E-2</v>
      </c>
      <c r="U308" s="155">
        <v>1.5713387806411062E-2</v>
      </c>
      <c r="V308" s="155">
        <v>2.8076463560334528E-2</v>
      </c>
      <c r="W308" s="155">
        <v>1.1003236245954692E-2</v>
      </c>
      <c r="X308" s="155">
        <v>1.0199350950394067E-2</v>
      </c>
      <c r="Y308" s="172">
        <v>-8.038852955606253E-2</v>
      </c>
      <c r="Z308" s="172">
        <v>-0.5925617555526822</v>
      </c>
      <c r="AA308" s="147"/>
      <c r="AB308" s="144"/>
      <c r="AC308" s="144"/>
      <c r="AD308" s="151">
        <v>1.5053763440860216E-2</v>
      </c>
      <c r="AE308" s="151">
        <v>1.6124968505920888E-2</v>
      </c>
      <c r="AF308" s="144"/>
    </row>
    <row r="309" spans="1:32" ht="22.15" customHeight="1" x14ac:dyDescent="0.25">
      <c r="A309" s="154" t="s">
        <v>243</v>
      </c>
      <c r="B309" s="155">
        <v>5.7591623036649213E-2</v>
      </c>
      <c r="C309" s="155">
        <v>6.6810344827586202E-2</v>
      </c>
      <c r="D309" s="155">
        <v>9.5522388059701493E-2</v>
      </c>
      <c r="E309" s="155">
        <v>8.7947882736156349E-2</v>
      </c>
      <c r="F309" s="155">
        <v>0.13905930470347649</v>
      </c>
      <c r="G309" s="155">
        <v>0.13532110091743119</v>
      </c>
      <c r="H309" s="155">
        <v>0.1273209549071618</v>
      </c>
      <c r="I309" s="155">
        <v>9.5149253731343281E-2</v>
      </c>
      <c r="J309" s="172">
        <v>-3.2171701175818521</v>
      </c>
      <c r="K309" s="172">
        <v>-0.77181297812015237</v>
      </c>
      <c r="L309" s="147"/>
      <c r="M309" s="203">
        <v>1.3090839266809207</v>
      </c>
      <c r="N309" s="144"/>
      <c r="P309" s="154" t="s">
        <v>243</v>
      </c>
      <c r="Q309" s="155">
        <v>0.13399503722084366</v>
      </c>
      <c r="R309" s="155">
        <v>0.10978043912175649</v>
      </c>
      <c r="S309" s="155">
        <v>0.11739130434782609</v>
      </c>
      <c r="T309" s="155">
        <v>0.11167883211678832</v>
      </c>
      <c r="U309" s="155">
        <v>0.14707730986800754</v>
      </c>
      <c r="V309" s="155">
        <v>0.13201911589008364</v>
      </c>
      <c r="W309" s="155">
        <v>0.13333333333333333</v>
      </c>
      <c r="X309" s="155">
        <v>8.2058414464534074E-2</v>
      </c>
      <c r="Y309" s="172">
        <v>-5.127491886879926</v>
      </c>
      <c r="Z309" s="172">
        <v>-4.3413996722162835</v>
      </c>
      <c r="AA309" s="147"/>
      <c r="AB309" s="144"/>
      <c r="AC309" s="144"/>
      <c r="AD309" s="151">
        <v>0.1028673835125448</v>
      </c>
      <c r="AE309" s="151">
        <v>0.12547241118669691</v>
      </c>
      <c r="AF309" s="144"/>
    </row>
    <row r="310" spans="1:32" ht="22.15" customHeight="1" x14ac:dyDescent="0.25">
      <c r="A310" s="154" t="s">
        <v>244</v>
      </c>
      <c r="B310" s="155">
        <v>7.5916230366492143E-2</v>
      </c>
      <c r="C310" s="155">
        <v>7.7586206896551727E-2</v>
      </c>
      <c r="D310" s="155">
        <v>6.5671641791044774E-2</v>
      </c>
      <c r="E310" s="155">
        <v>7.8175895765472306E-2</v>
      </c>
      <c r="F310" s="155">
        <v>8.1799591002044994E-2</v>
      </c>
      <c r="G310" s="155">
        <v>0.10091743119266056</v>
      </c>
      <c r="H310" s="155">
        <v>0.14588859416445624</v>
      </c>
      <c r="I310" s="155">
        <v>7.4626865671641784E-2</v>
      </c>
      <c r="J310" s="172">
        <v>-7.1261728492814456</v>
      </c>
      <c r="K310" s="172">
        <v>-1.4978869095383305</v>
      </c>
      <c r="L310" s="147"/>
      <c r="M310" s="203">
        <v>0.74038707713172536</v>
      </c>
      <c r="N310" s="144"/>
      <c r="P310" s="154" t="s">
        <v>244</v>
      </c>
      <c r="Q310" s="155">
        <v>6.699751861042183E-2</v>
      </c>
      <c r="R310" s="155">
        <v>4.7105788423153695E-2</v>
      </c>
      <c r="S310" s="155">
        <v>6.273291925465839E-2</v>
      </c>
      <c r="T310" s="155">
        <v>0.10145985401459855</v>
      </c>
      <c r="U310" s="155">
        <v>0.10622250157133878</v>
      </c>
      <c r="V310" s="155">
        <v>0.12843488649940263</v>
      </c>
      <c r="W310" s="155">
        <v>0.1087378640776699</v>
      </c>
      <c r="X310" s="155">
        <v>6.7222994900324531E-2</v>
      </c>
      <c r="Y310" s="172">
        <v>-4.1514869177345375</v>
      </c>
      <c r="Z310" s="172">
        <v>-1.82729318654435</v>
      </c>
      <c r="AA310" s="147"/>
      <c r="AB310" s="144"/>
      <c r="AC310" s="144"/>
      <c r="AD310" s="151">
        <v>8.9605734767025089E-2</v>
      </c>
      <c r="AE310" s="151">
        <v>8.5495926765768032E-2</v>
      </c>
      <c r="AF310" s="144"/>
    </row>
    <row r="311" spans="1:32" ht="22.15" customHeight="1" x14ac:dyDescent="0.25">
      <c r="A311" s="154" t="s">
        <v>245</v>
      </c>
      <c r="B311" s="155">
        <v>0.26178010471204188</v>
      </c>
      <c r="C311" s="155">
        <v>0.37284482758620691</v>
      </c>
      <c r="D311" s="155">
        <v>0.2656716417910448</v>
      </c>
      <c r="E311" s="155">
        <v>0.2736156351791531</v>
      </c>
      <c r="F311" s="155">
        <v>0.20040899795501022</v>
      </c>
      <c r="G311" s="155">
        <v>0.31422018348623854</v>
      </c>
      <c r="H311" s="155">
        <v>0.2413793103448276</v>
      </c>
      <c r="I311" s="155">
        <v>0.23507462686567165</v>
      </c>
      <c r="J311" s="172">
        <v>-0.63046834791559425</v>
      </c>
      <c r="K311" s="172">
        <v>-4.1627882094901816</v>
      </c>
      <c r="L311" s="147"/>
      <c r="M311" s="203">
        <v>9.6456175312588677</v>
      </c>
      <c r="N311" s="144"/>
      <c r="P311" s="154" t="s">
        <v>245</v>
      </c>
      <c r="Q311" s="155">
        <v>0.10421836228287841</v>
      </c>
      <c r="R311" s="155">
        <v>0.1125748502994012</v>
      </c>
      <c r="S311" s="155">
        <v>0.10745341614906832</v>
      </c>
      <c r="T311" s="155">
        <v>9.0510948905109495E-2</v>
      </c>
      <c r="U311" s="155">
        <v>0.11627906976744186</v>
      </c>
      <c r="V311" s="155">
        <v>0.17443249701314217</v>
      </c>
      <c r="W311" s="155">
        <v>0.17346278317152103</v>
      </c>
      <c r="X311" s="155">
        <v>0.13861845155308297</v>
      </c>
      <c r="Y311" s="172">
        <v>-3.4844331618438056</v>
      </c>
      <c r="Z311" s="172">
        <v>1.3314008788322758</v>
      </c>
      <c r="AA311" s="147"/>
      <c r="AB311" s="144"/>
      <c r="AC311" s="144"/>
      <c r="AD311" s="151">
        <v>0.27670250896057347</v>
      </c>
      <c r="AE311" s="151">
        <v>0.12530444276476022</v>
      </c>
      <c r="AF311" s="144"/>
    </row>
    <row r="312" spans="1:32" ht="22.15" customHeight="1" x14ac:dyDescent="0.25">
      <c r="A312" s="154" t="s">
        <v>246</v>
      </c>
      <c r="B312" s="155">
        <v>6.2827225130890049E-2</v>
      </c>
      <c r="C312" s="155">
        <v>6.25E-2</v>
      </c>
      <c r="D312" s="155">
        <v>8.6567164179104483E-2</v>
      </c>
      <c r="E312" s="155">
        <v>8.4690553745928335E-2</v>
      </c>
      <c r="F312" s="155">
        <v>9.6114519427402859E-2</v>
      </c>
      <c r="G312" s="155">
        <v>8.7155963302752298E-2</v>
      </c>
      <c r="H312" s="155">
        <v>9.8143236074270557E-2</v>
      </c>
      <c r="I312" s="155">
        <v>9.1417910447761194E-2</v>
      </c>
      <c r="J312" s="172">
        <v>-0.67253256265093619</v>
      </c>
      <c r="K312" s="172">
        <v>0.89806344620981116</v>
      </c>
      <c r="L312" s="147"/>
      <c r="M312" s="203">
        <v>-2.1238556867955074</v>
      </c>
      <c r="N312" s="144"/>
      <c r="P312" s="154" t="s">
        <v>246</v>
      </c>
      <c r="Q312" s="155">
        <v>0.11662531017369727</v>
      </c>
      <c r="R312" s="155">
        <v>9.9401197604790423E-2</v>
      </c>
      <c r="S312" s="155">
        <v>0.115527950310559</v>
      </c>
      <c r="T312" s="155">
        <v>0.13211678832116788</v>
      </c>
      <c r="U312" s="155">
        <v>0.14707730986800754</v>
      </c>
      <c r="V312" s="155">
        <v>0.13201911589008364</v>
      </c>
      <c r="W312" s="155">
        <v>0.13851132686084142</v>
      </c>
      <c r="X312" s="155">
        <v>0.11265646731571627</v>
      </c>
      <c r="Y312" s="172">
        <v>-2.5854859545125146</v>
      </c>
      <c r="Z312" s="172">
        <v>-1.1052275440645534</v>
      </c>
      <c r="AA312" s="147"/>
      <c r="AB312" s="144"/>
      <c r="AC312" s="144"/>
      <c r="AD312" s="151">
        <v>8.2437275985663083E-2</v>
      </c>
      <c r="AE312" s="151">
        <v>0.1237087427563618</v>
      </c>
      <c r="AF312" s="144"/>
    </row>
    <row r="313" spans="1:32" x14ac:dyDescent="0.25">
      <c r="A313" s="149" t="s">
        <v>247</v>
      </c>
      <c r="B313" s="150">
        <v>211.46335078534051</v>
      </c>
      <c r="C313" s="150">
        <v>142.60129310344831</v>
      </c>
      <c r="D313" s="150">
        <v>176.37611940298524</v>
      </c>
      <c r="E313" s="150">
        <v>192.97068403908781</v>
      </c>
      <c r="F313" s="150">
        <v>251.38854805726012</v>
      </c>
      <c r="G313" s="150">
        <v>139.78669724770663</v>
      </c>
      <c r="H313" s="150">
        <v>171.66843501326281</v>
      </c>
      <c r="I313" s="150">
        <v>173.25186567164175</v>
      </c>
      <c r="J313" s="177">
        <v>1.5834306583789441</v>
      </c>
      <c r="K313" s="177">
        <v>-10.930571604344067</v>
      </c>
      <c r="L313" s="147"/>
      <c r="M313" s="203">
        <v>10.415518893709503</v>
      </c>
      <c r="N313" s="144"/>
      <c r="P313" s="149" t="s">
        <v>247</v>
      </c>
      <c r="Q313" s="150">
        <v>250.0403225806451</v>
      </c>
      <c r="R313" s="150">
        <v>200.0087824351296</v>
      </c>
      <c r="S313" s="150">
        <v>229.53043478260878</v>
      </c>
      <c r="T313" s="150">
        <v>216.9540145985402</v>
      </c>
      <c r="U313" s="150">
        <v>260.23004399748618</v>
      </c>
      <c r="V313" s="150">
        <v>181.36439665471903</v>
      </c>
      <c r="W313" s="150">
        <v>194.37605177993504</v>
      </c>
      <c r="X313" s="150">
        <v>162.83634677793225</v>
      </c>
      <c r="Y313" s="177">
        <v>-31.53970500200279</v>
      </c>
      <c r="Z313" s="177">
        <v>-54.581894592690048</v>
      </c>
      <c r="AA313" s="147"/>
      <c r="AB313" s="144"/>
      <c r="AC313" s="144"/>
      <c r="AD313" s="150">
        <v>184.18243727598582</v>
      </c>
      <c r="AE313" s="150">
        <v>217.4182413706223</v>
      </c>
      <c r="AF313" s="144"/>
    </row>
    <row r="314" spans="1:32" x14ac:dyDescent="0.25">
      <c r="A314" s="149" t="s">
        <v>248</v>
      </c>
      <c r="B314" s="150">
        <v>273.09844559585503</v>
      </c>
      <c r="C314" s="150">
        <v>215.00534759358274</v>
      </c>
      <c r="D314" s="150">
        <v>243.81879194630872</v>
      </c>
      <c r="E314" s="150">
        <v>276.23308270676716</v>
      </c>
      <c r="F314" s="150">
        <v>264.74626865671655</v>
      </c>
      <c r="G314" s="150">
        <v>281.20560747663529</v>
      </c>
      <c r="H314" s="150">
        <v>328.63970588235276</v>
      </c>
      <c r="I314" s="150">
        <v>267.29083665338669</v>
      </c>
      <c r="J314" s="177">
        <v>-61.348869228966066</v>
      </c>
      <c r="K314" s="177">
        <v>1.4861350259002393</v>
      </c>
      <c r="L314" s="147"/>
      <c r="M314" s="203">
        <v>83.283024153386577</v>
      </c>
      <c r="N314" s="144"/>
      <c r="P314" s="149" t="s">
        <v>248</v>
      </c>
      <c r="Q314" s="150">
        <v>272.12965050732799</v>
      </c>
      <c r="R314" s="150">
        <v>201.6278145695365</v>
      </c>
      <c r="S314" s="150">
        <v>283.61004273504273</v>
      </c>
      <c r="T314" s="150">
        <v>251.37685060565306</v>
      </c>
      <c r="U314" s="150">
        <v>309.88235294117641</v>
      </c>
      <c r="V314" s="150">
        <v>253.8060413354529</v>
      </c>
      <c r="W314" s="150">
        <v>280.96535433070864</v>
      </c>
      <c r="X314" s="150">
        <v>184.00781250000011</v>
      </c>
      <c r="Y314" s="177">
        <v>-96.957541830708522</v>
      </c>
      <c r="Z314" s="177">
        <v>-72.943350290697595</v>
      </c>
      <c r="AA314" s="147"/>
      <c r="AB314" s="144"/>
      <c r="AC314" s="144"/>
      <c r="AD314" s="150">
        <v>265.80470162748645</v>
      </c>
      <c r="AE314" s="150">
        <v>256.95116279069771</v>
      </c>
      <c r="AF314" s="144"/>
    </row>
    <row r="315" spans="1:32" x14ac:dyDescent="0.25">
      <c r="A315" s="146" t="s">
        <v>249</v>
      </c>
      <c r="B315" s="147">
        <v>475</v>
      </c>
      <c r="C315" s="147">
        <v>407</v>
      </c>
      <c r="D315" s="147">
        <v>460</v>
      </c>
      <c r="E315" s="147">
        <v>541</v>
      </c>
      <c r="F315" s="147">
        <v>478</v>
      </c>
      <c r="G315" s="147">
        <v>508</v>
      </c>
      <c r="H315" s="147">
        <v>542</v>
      </c>
      <c r="I315" s="147">
        <v>601</v>
      </c>
      <c r="J315" s="148">
        <v>0.10885608856088561</v>
      </c>
      <c r="K315" s="148">
        <v>0.23336265024919381</v>
      </c>
      <c r="L315" s="147"/>
      <c r="M315" s="155">
        <v>0.31968085106382976</v>
      </c>
      <c r="N315" s="144"/>
      <c r="P315" s="146" t="s">
        <v>249</v>
      </c>
      <c r="Q315" s="147">
        <v>2494</v>
      </c>
      <c r="R315" s="147">
        <v>2005</v>
      </c>
      <c r="S315" s="147">
        <v>1768</v>
      </c>
      <c r="T315" s="147">
        <v>1804</v>
      </c>
      <c r="U315" s="147">
        <v>1888</v>
      </c>
      <c r="V315" s="147">
        <v>2008</v>
      </c>
      <c r="W315" s="147">
        <v>1972</v>
      </c>
      <c r="X315" s="147">
        <v>1880</v>
      </c>
      <c r="Y315" s="148">
        <v>-4.665314401622718E-2</v>
      </c>
      <c r="Z315" s="148">
        <v>-5.5886362005882748E-2</v>
      </c>
      <c r="AA315" s="147"/>
      <c r="AB315" s="144"/>
      <c r="AC315" s="144"/>
      <c r="AD315" s="147">
        <v>487.28571428571428</v>
      </c>
      <c r="AE315" s="147">
        <v>1991.2857142857142</v>
      </c>
      <c r="AF315" s="144"/>
    </row>
    <row r="316" spans="1:32" x14ac:dyDescent="0.25">
      <c r="A316" s="146" t="s">
        <v>250</v>
      </c>
      <c r="B316" s="150">
        <v>229</v>
      </c>
      <c r="C316" s="150">
        <v>216</v>
      </c>
      <c r="D316" s="150">
        <v>237</v>
      </c>
      <c r="E316" s="150">
        <v>279</v>
      </c>
      <c r="F316" s="150">
        <v>233</v>
      </c>
      <c r="G316" s="150">
        <v>203</v>
      </c>
      <c r="H316" s="150">
        <v>229</v>
      </c>
      <c r="I316" s="150">
        <v>299</v>
      </c>
      <c r="J316" s="148">
        <v>0.3056768558951965</v>
      </c>
      <c r="K316" s="148">
        <v>0.28720787207872084</v>
      </c>
      <c r="L316" s="147"/>
      <c r="M316" s="155">
        <v>0.33709131905298761</v>
      </c>
      <c r="N316" s="144"/>
      <c r="P316" s="146" t="s">
        <v>250</v>
      </c>
      <c r="Q316" s="150">
        <v>1095</v>
      </c>
      <c r="R316" s="150">
        <v>884</v>
      </c>
      <c r="S316" s="150">
        <v>815</v>
      </c>
      <c r="T316" s="150">
        <v>797</v>
      </c>
      <c r="U316" s="150">
        <v>786</v>
      </c>
      <c r="V316" s="150">
        <v>888</v>
      </c>
      <c r="W316" s="150">
        <v>818</v>
      </c>
      <c r="X316" s="150">
        <v>887</v>
      </c>
      <c r="Y316" s="148">
        <v>8.4352078239608802E-2</v>
      </c>
      <c r="Z316" s="148">
        <v>2.0713463751438434E-2</v>
      </c>
      <c r="AA316" s="147"/>
      <c r="AB316" s="144"/>
      <c r="AC316" s="144"/>
      <c r="AD316" s="150">
        <v>232.28571428571428</v>
      </c>
      <c r="AE316" s="150">
        <v>869</v>
      </c>
      <c r="AF316" s="144"/>
    </row>
    <row r="317" spans="1:32" x14ac:dyDescent="0.25">
      <c r="A317" s="149" t="s">
        <v>251</v>
      </c>
      <c r="B317" s="147">
        <v>0</v>
      </c>
      <c r="C317" s="147">
        <v>935</v>
      </c>
      <c r="D317" s="147">
        <v>701</v>
      </c>
      <c r="E317" s="147">
        <v>568</v>
      </c>
      <c r="F317" s="147">
        <v>515</v>
      </c>
      <c r="G317" s="147">
        <v>583</v>
      </c>
      <c r="H317" s="147">
        <v>801</v>
      </c>
      <c r="I317" s="147">
        <v>985</v>
      </c>
      <c r="J317" s="148">
        <v>0.22971285892634208</v>
      </c>
      <c r="K317" s="157">
        <v>0.44040945649524732</v>
      </c>
      <c r="L317" s="147"/>
      <c r="M317" s="155">
        <v>0.33802333562113934</v>
      </c>
      <c r="N317" s="144"/>
      <c r="P317" s="149" t="s">
        <v>251</v>
      </c>
      <c r="Q317" s="147">
        <v>0</v>
      </c>
      <c r="R317" s="147">
        <v>3781</v>
      </c>
      <c r="S317" s="147">
        <v>3391</v>
      </c>
      <c r="T317" s="147">
        <v>2566</v>
      </c>
      <c r="U317" s="147">
        <v>2191</v>
      </c>
      <c r="V317" s="147">
        <v>2117</v>
      </c>
      <c r="W317" s="147">
        <v>2602</v>
      </c>
      <c r="X317" s="147">
        <v>2914</v>
      </c>
      <c r="Y317" s="148">
        <v>0.11990776325903152</v>
      </c>
      <c r="Z317" s="157">
        <v>5.0216242191254264E-2</v>
      </c>
      <c r="AA317" s="147"/>
      <c r="AB317" s="144"/>
      <c r="AC317" s="144"/>
      <c r="AD317" s="158">
        <v>683.83333333333337</v>
      </c>
      <c r="AE317" s="158">
        <v>2774.6666666666665</v>
      </c>
      <c r="AF317" s="144"/>
    </row>
    <row r="318" spans="1:32" x14ac:dyDescent="0.25">
      <c r="A318" s="159" t="s">
        <v>252</v>
      </c>
      <c r="B318" s="150">
        <v>166</v>
      </c>
      <c r="C318" s="150">
        <v>214</v>
      </c>
      <c r="D318" s="150">
        <v>144</v>
      </c>
      <c r="E318" s="150">
        <v>174</v>
      </c>
      <c r="F318" s="150">
        <v>209</v>
      </c>
      <c r="G318" s="150">
        <v>138</v>
      </c>
      <c r="H318" s="150">
        <v>250</v>
      </c>
      <c r="I318" s="150">
        <v>93</v>
      </c>
      <c r="J318" s="148">
        <v>-0.628</v>
      </c>
      <c r="K318" s="148">
        <v>-0.49729729729729732</v>
      </c>
      <c r="L318" s="147"/>
      <c r="M318" s="155">
        <v>0.21527777777777779</v>
      </c>
      <c r="N318" s="144"/>
      <c r="P318" s="159" t="s">
        <v>252</v>
      </c>
      <c r="Q318" s="150">
        <v>848</v>
      </c>
      <c r="R318" s="150">
        <v>672</v>
      </c>
      <c r="S318" s="150">
        <v>927</v>
      </c>
      <c r="T318" s="150">
        <v>544</v>
      </c>
      <c r="U318" s="150">
        <v>839</v>
      </c>
      <c r="V318" s="150">
        <v>617</v>
      </c>
      <c r="W318" s="150">
        <v>659</v>
      </c>
      <c r="X318" s="150">
        <v>432</v>
      </c>
      <c r="Y318" s="148">
        <v>-0.34446130500758726</v>
      </c>
      <c r="Z318" s="148">
        <v>-0.40775558166862513</v>
      </c>
      <c r="AA318" s="147"/>
      <c r="AB318" s="144"/>
      <c r="AC318" s="144"/>
      <c r="AD318" s="150">
        <v>185</v>
      </c>
      <c r="AE318" s="150">
        <v>729.42857142857144</v>
      </c>
      <c r="AF318" s="144"/>
    </row>
    <row r="319" spans="1:32" x14ac:dyDescent="0.25">
      <c r="A319" s="159" t="s">
        <v>253</v>
      </c>
      <c r="B319" s="150">
        <v>15</v>
      </c>
      <c r="C319" s="150">
        <v>7</v>
      </c>
      <c r="D319" s="150">
        <v>30</v>
      </c>
      <c r="E319" s="150">
        <v>10</v>
      </c>
      <c r="F319" s="150">
        <v>9</v>
      </c>
      <c r="G319" s="150">
        <v>8</v>
      </c>
      <c r="H319" s="150">
        <v>3</v>
      </c>
      <c r="I319" s="150">
        <v>12</v>
      </c>
      <c r="J319" s="148">
        <v>3</v>
      </c>
      <c r="K319" s="148">
        <v>2.4390243902439091E-2</v>
      </c>
      <c r="L319" s="147"/>
      <c r="M319" s="155">
        <v>0.30769230769230771</v>
      </c>
      <c r="N319" s="144"/>
      <c r="P319" s="159" t="s">
        <v>253</v>
      </c>
      <c r="Q319" s="150">
        <v>49</v>
      </c>
      <c r="R319" s="150">
        <v>44</v>
      </c>
      <c r="S319" s="150">
        <v>83</v>
      </c>
      <c r="T319" s="150">
        <v>27</v>
      </c>
      <c r="U319" s="150">
        <v>38</v>
      </c>
      <c r="V319" s="150">
        <v>69</v>
      </c>
      <c r="W319" s="150">
        <v>21</v>
      </c>
      <c r="X319" s="150">
        <v>39</v>
      </c>
      <c r="Y319" s="148">
        <v>0.8571428571428571</v>
      </c>
      <c r="Z319" s="148">
        <v>-0.17522658610271902</v>
      </c>
      <c r="AA319" s="147"/>
      <c r="AB319" s="144"/>
      <c r="AC319" s="144"/>
      <c r="AD319" s="150">
        <v>11.714285714285714</v>
      </c>
      <c r="AE319" s="150">
        <v>47.285714285714285</v>
      </c>
      <c r="AF319" s="144"/>
    </row>
    <row r="320" spans="1:32" x14ac:dyDescent="0.25">
      <c r="A320" s="159" t="s">
        <v>254</v>
      </c>
      <c r="B320" s="191">
        <v>8.2872928176795577E-2</v>
      </c>
      <c r="C320" s="191">
        <v>3.1674208144796379E-2</v>
      </c>
      <c r="D320" s="191">
        <v>0.17241379310344829</v>
      </c>
      <c r="E320" s="191">
        <v>5.434782608695652E-2</v>
      </c>
      <c r="F320" s="191">
        <v>4.1284403669724773E-2</v>
      </c>
      <c r="G320" s="191">
        <v>5.4794520547945202E-2</v>
      </c>
      <c r="H320" s="191">
        <v>1.1857707509881422E-2</v>
      </c>
      <c r="I320" s="191">
        <v>0.11428571428571428</v>
      </c>
      <c r="J320" s="172">
        <v>10.242800677583286</v>
      </c>
      <c r="K320" s="172">
        <v>5.4735968461458659</v>
      </c>
      <c r="L320" s="147"/>
      <c r="M320" s="203">
        <v>3.1483166515013652</v>
      </c>
      <c r="N320" s="144"/>
      <c r="P320" s="159" t="s">
        <v>254</v>
      </c>
      <c r="Q320" s="191">
        <v>5.4626532887402456E-2</v>
      </c>
      <c r="R320" s="191">
        <v>6.1452513966480445E-2</v>
      </c>
      <c r="S320" s="191">
        <v>8.2178217821782182E-2</v>
      </c>
      <c r="T320" s="191">
        <v>4.7285464098073555E-2</v>
      </c>
      <c r="U320" s="191">
        <v>4.3329532497149374E-2</v>
      </c>
      <c r="V320" s="191">
        <v>0.10058309037900874</v>
      </c>
      <c r="W320" s="191">
        <v>3.0882352941176472E-2</v>
      </c>
      <c r="X320" s="191">
        <v>8.2802547770700632E-2</v>
      </c>
      <c r="Y320" s="172">
        <v>5.192019482952416</v>
      </c>
      <c r="Z320" s="172">
        <v>2.1923386468511934</v>
      </c>
      <c r="AA320" s="147"/>
      <c r="AB320" s="144"/>
      <c r="AC320" s="144"/>
      <c r="AD320" s="191">
        <v>5.9549745824255623E-2</v>
      </c>
      <c r="AE320" s="191">
        <v>6.0879161302188699E-2</v>
      </c>
      <c r="AF320" s="144"/>
    </row>
    <row r="321" spans="1:32" x14ac:dyDescent="0.25">
      <c r="A321" s="161" t="s">
        <v>255</v>
      </c>
      <c r="B321" s="161"/>
      <c r="C321" s="161"/>
      <c r="D321" s="161"/>
      <c r="E321" s="144"/>
      <c r="F321" s="144"/>
      <c r="G321" s="144"/>
      <c r="H321" s="144"/>
      <c r="I321" s="144"/>
      <c r="J321" s="144"/>
      <c r="K321" s="144"/>
      <c r="L321" s="144"/>
      <c r="M321" s="144"/>
      <c r="N321" s="144"/>
      <c r="O321" s="204"/>
      <c r="P321" s="161" t="s">
        <v>255</v>
      </c>
      <c r="Q321" s="161"/>
      <c r="R321" s="161"/>
      <c r="S321" s="161"/>
      <c r="T321" s="144"/>
      <c r="U321" s="144"/>
      <c r="V321" s="144"/>
      <c r="W321" s="144"/>
      <c r="X321" s="144"/>
      <c r="Y321" s="144"/>
      <c r="Z321" s="144"/>
      <c r="AA321" s="144"/>
      <c r="AB321" s="144"/>
      <c r="AC321" s="144"/>
      <c r="AD321" s="144"/>
      <c r="AE321" s="144"/>
      <c r="AF321" s="144"/>
    </row>
    <row r="322" spans="1:32" x14ac:dyDescent="0.25">
      <c r="N322" s="144"/>
      <c r="AB322" s="144"/>
    </row>
    <row r="323" spans="1:32" x14ac:dyDescent="0.25">
      <c r="N323" s="144"/>
      <c r="AB323" s="144"/>
    </row>
    <row r="324" spans="1:32" x14ac:dyDescent="0.25">
      <c r="N324" s="144"/>
      <c r="AB324" s="144"/>
    </row>
    <row r="325" spans="1:32" x14ac:dyDescent="0.25">
      <c r="N325" s="144"/>
      <c r="AB325" s="144"/>
    </row>
    <row r="326" spans="1:32" x14ac:dyDescent="0.25">
      <c r="N326" s="144"/>
      <c r="AB326" s="144"/>
    </row>
    <row r="327" spans="1:32" x14ac:dyDescent="0.25">
      <c r="N327" s="144"/>
      <c r="AB327" s="144"/>
    </row>
    <row r="328" spans="1:32" s="196" customFormat="1" x14ac:dyDescent="0.25">
      <c r="N328" s="197"/>
      <c r="O328" s="214"/>
      <c r="AB328" s="197"/>
    </row>
    <row r="329" spans="1:32" x14ac:dyDescent="0.25">
      <c r="N329" s="144"/>
      <c r="AB329" s="144"/>
    </row>
    <row r="330" spans="1:32" x14ac:dyDescent="0.25">
      <c r="N330" s="144"/>
      <c r="AB330" s="144"/>
    </row>
    <row r="331" spans="1:32" x14ac:dyDescent="0.25">
      <c r="A331" s="189" t="s">
        <v>259</v>
      </c>
      <c r="B331" s="189"/>
      <c r="C331" s="189"/>
      <c r="D331" s="189"/>
      <c r="E331" s="181"/>
      <c r="F331" s="167"/>
      <c r="G331" s="167"/>
      <c r="H331" s="167"/>
      <c r="I331" s="167"/>
      <c r="J331" s="167"/>
      <c r="K331" s="167"/>
      <c r="L331" s="188"/>
      <c r="M331" s="211"/>
      <c r="N331" s="144"/>
      <c r="O331" s="211"/>
      <c r="P331" s="189" t="s">
        <v>259</v>
      </c>
      <c r="Q331" s="189"/>
      <c r="R331" s="189"/>
      <c r="S331" s="189"/>
      <c r="T331" s="181"/>
      <c r="U331" s="144"/>
      <c r="V331" s="144"/>
      <c r="W331" s="144"/>
      <c r="X331" s="144"/>
      <c r="Y331" s="144"/>
      <c r="Z331" s="144"/>
      <c r="AA331" s="188"/>
      <c r="AB331" s="144"/>
      <c r="AC331" s="144"/>
      <c r="AD331" s="144"/>
      <c r="AE331" s="144"/>
      <c r="AF331" s="144"/>
    </row>
    <row r="332" spans="1:32" x14ac:dyDescent="0.25">
      <c r="A332" s="166" t="s">
        <v>286</v>
      </c>
      <c r="B332" s="166"/>
      <c r="C332" s="166"/>
      <c r="D332" s="166"/>
      <c r="E332" s="213"/>
      <c r="F332" s="167"/>
      <c r="G332" s="167"/>
      <c r="H332" s="167"/>
      <c r="I332" s="167"/>
      <c r="J332" s="167"/>
      <c r="K332" s="167"/>
      <c r="L332" s="167"/>
      <c r="M332" s="144"/>
      <c r="N332" s="144"/>
      <c r="P332" s="166" t="s">
        <v>231</v>
      </c>
      <c r="Q332" s="166"/>
      <c r="R332" s="166"/>
      <c r="S332" s="166"/>
      <c r="T332" s="162"/>
      <c r="U332" s="144"/>
      <c r="V332" s="144"/>
      <c r="W332" s="144"/>
      <c r="X332" s="144"/>
      <c r="Y332" s="144"/>
      <c r="Z332" s="144"/>
      <c r="AA332" s="167"/>
      <c r="AB332" s="144"/>
      <c r="AC332" s="144"/>
      <c r="AD332" s="144"/>
      <c r="AE332" s="144"/>
      <c r="AF332" s="144"/>
    </row>
    <row r="333" spans="1:32" ht="31.5" x14ac:dyDescent="0.25">
      <c r="A333" s="190"/>
      <c r="B333" s="141">
        <v>2019</v>
      </c>
      <c r="C333" s="141">
        <v>2020</v>
      </c>
      <c r="D333" s="141">
        <v>2021</v>
      </c>
      <c r="E333" s="141">
        <v>2022</v>
      </c>
      <c r="F333" s="141">
        <v>2023</v>
      </c>
      <c r="G333" s="141">
        <v>2024</v>
      </c>
      <c r="H333" s="141">
        <v>2025</v>
      </c>
      <c r="I333" s="141">
        <v>2026</v>
      </c>
      <c r="J333" s="142" t="s">
        <v>232</v>
      </c>
      <c r="K333" s="142" t="s">
        <v>233</v>
      </c>
      <c r="L333" s="143" t="s">
        <v>234</v>
      </c>
      <c r="M333" s="145" t="s">
        <v>287</v>
      </c>
      <c r="N333" s="144"/>
      <c r="P333" s="190"/>
      <c r="Q333" s="141">
        <v>2019</v>
      </c>
      <c r="R333" s="141">
        <v>2020</v>
      </c>
      <c r="S333" s="141">
        <v>2021</v>
      </c>
      <c r="T333" s="141">
        <v>2022</v>
      </c>
      <c r="U333" s="141">
        <v>2023</v>
      </c>
      <c r="V333" s="141">
        <v>2024</v>
      </c>
      <c r="W333" s="141">
        <v>2025</v>
      </c>
      <c r="X333" s="141">
        <v>2026</v>
      </c>
      <c r="Y333" s="142" t="s">
        <v>232</v>
      </c>
      <c r="Z333" s="142" t="s">
        <v>233</v>
      </c>
      <c r="AA333" s="143" t="s">
        <v>234</v>
      </c>
      <c r="AB333" s="144"/>
      <c r="AC333" s="144"/>
      <c r="AD333" s="145" t="s">
        <v>288</v>
      </c>
      <c r="AE333" s="145" t="s">
        <v>235</v>
      </c>
      <c r="AF333" s="144"/>
    </row>
    <row r="334" spans="1:32" x14ac:dyDescent="0.25">
      <c r="A334" s="146" t="s">
        <v>236</v>
      </c>
      <c r="B334" s="147">
        <v>3008</v>
      </c>
      <c r="C334" s="147">
        <v>3554</v>
      </c>
      <c r="D334" s="147">
        <v>2754</v>
      </c>
      <c r="E334" s="147">
        <v>2415</v>
      </c>
      <c r="F334" s="147">
        <v>2902</v>
      </c>
      <c r="G334" s="147">
        <v>2666</v>
      </c>
      <c r="H334" s="147">
        <v>3009</v>
      </c>
      <c r="I334" s="147">
        <v>3363</v>
      </c>
      <c r="J334" s="148">
        <v>0.11764705882352941</v>
      </c>
      <c r="K334" s="148">
        <v>0.15919834547961387</v>
      </c>
      <c r="L334" s="147"/>
      <c r="M334" s="155">
        <v>0.21908794788273617</v>
      </c>
      <c r="N334" s="144"/>
      <c r="P334" s="146" t="s">
        <v>236</v>
      </c>
      <c r="Q334" s="147">
        <v>12909</v>
      </c>
      <c r="R334" s="147">
        <v>14576</v>
      </c>
      <c r="S334" s="147">
        <v>11804</v>
      </c>
      <c r="T334" s="147">
        <v>11312</v>
      </c>
      <c r="U334" s="147">
        <v>13326</v>
      </c>
      <c r="V334" s="147">
        <v>13708</v>
      </c>
      <c r="W334" s="147">
        <v>13724</v>
      </c>
      <c r="X334" s="147">
        <v>15350</v>
      </c>
      <c r="Y334" s="148">
        <v>0.11847857767414748</v>
      </c>
      <c r="Z334" s="148">
        <v>0.17612933591654906</v>
      </c>
      <c r="AA334" s="147"/>
      <c r="AB334" s="144"/>
      <c r="AC334" s="144"/>
      <c r="AD334" s="147">
        <v>2901.1428571428573</v>
      </c>
      <c r="AE334" s="147">
        <v>13051.285714285714</v>
      </c>
      <c r="AF334" s="144"/>
    </row>
    <row r="335" spans="1:32" x14ac:dyDescent="0.25">
      <c r="A335" s="149" t="s">
        <v>237</v>
      </c>
      <c r="B335" s="150">
        <v>1700</v>
      </c>
      <c r="C335" s="150">
        <v>1905</v>
      </c>
      <c r="D335" s="150">
        <v>1506</v>
      </c>
      <c r="E335" s="150">
        <v>1200</v>
      </c>
      <c r="F335" s="150">
        <v>1348</v>
      </c>
      <c r="G335" s="150">
        <v>1254</v>
      </c>
      <c r="H335" s="150">
        <v>1528</v>
      </c>
      <c r="I335" s="150">
        <v>1615</v>
      </c>
      <c r="J335" s="148">
        <v>5.6937172774869108E-2</v>
      </c>
      <c r="K335" s="148">
        <v>8.2750694377933073E-2</v>
      </c>
      <c r="L335" s="147"/>
      <c r="M335" s="155">
        <v>0.21160901467505241</v>
      </c>
      <c r="N335" s="144"/>
      <c r="P335" s="149" t="s">
        <v>237</v>
      </c>
      <c r="Q335" s="150">
        <v>8136</v>
      </c>
      <c r="R335" s="150">
        <v>8810</v>
      </c>
      <c r="S335" s="150">
        <v>6630</v>
      </c>
      <c r="T335" s="150">
        <v>6331</v>
      </c>
      <c r="U335" s="150">
        <v>7003</v>
      </c>
      <c r="V335" s="150">
        <v>6893</v>
      </c>
      <c r="W335" s="150">
        <v>6958</v>
      </c>
      <c r="X335" s="150">
        <v>7632</v>
      </c>
      <c r="Y335" s="148">
        <v>9.6866915780396662E-2</v>
      </c>
      <c r="Z335" s="148">
        <v>5.2461535430744097E-2</v>
      </c>
      <c r="AA335" s="147"/>
      <c r="AB335" s="144"/>
      <c r="AC335" s="144"/>
      <c r="AD335" s="150">
        <v>1491.5714285714287</v>
      </c>
      <c r="AE335" s="150">
        <v>7251.5714285714284</v>
      </c>
      <c r="AF335" s="144"/>
    </row>
    <row r="336" spans="1:32" x14ac:dyDescent="0.25">
      <c r="A336" s="146" t="s">
        <v>90</v>
      </c>
      <c r="B336" s="151">
        <v>0.64247921390778528</v>
      </c>
      <c r="C336" s="151">
        <v>0.6211281382458429</v>
      </c>
      <c r="D336" s="151">
        <v>0.63410526315789473</v>
      </c>
      <c r="E336" s="151">
        <v>0.64585575888051672</v>
      </c>
      <c r="F336" s="151">
        <v>0.60830324909747291</v>
      </c>
      <c r="G336" s="151">
        <v>0.59828244274809161</v>
      </c>
      <c r="H336" s="151">
        <v>0.63349917081260365</v>
      </c>
      <c r="I336" s="151">
        <v>0.6071428571428571</v>
      </c>
      <c r="J336" s="172">
        <v>-2.6356313669746556</v>
      </c>
      <c r="K336" s="172">
        <v>-1.9191875910532175</v>
      </c>
      <c r="L336" s="147"/>
      <c r="M336" s="203">
        <v>-0.7696424255676737</v>
      </c>
      <c r="N336" s="144"/>
      <c r="P336" s="146" t="s">
        <v>90</v>
      </c>
      <c r="Q336" s="151">
        <v>0.71362161213928599</v>
      </c>
      <c r="R336" s="151">
        <v>0.68774395003903199</v>
      </c>
      <c r="S336" s="151">
        <v>0.65963585712864392</v>
      </c>
      <c r="T336" s="151">
        <v>0.66663156786353583</v>
      </c>
      <c r="U336" s="151">
        <v>0.6427719137218908</v>
      </c>
      <c r="V336" s="151">
        <v>0.61189525077674212</v>
      </c>
      <c r="W336" s="151">
        <v>0.61569772586496774</v>
      </c>
      <c r="X336" s="151">
        <v>0.61483928139853383</v>
      </c>
      <c r="Y336" s="172">
        <v>-8.5844446643390526E-2</v>
      </c>
      <c r="Z336" s="172">
        <v>-4.2516325957073553</v>
      </c>
      <c r="AA336" s="147"/>
      <c r="AB336" s="144"/>
      <c r="AC336" s="144"/>
      <c r="AD336" s="151">
        <v>0.62633473305338927</v>
      </c>
      <c r="AE336" s="151">
        <v>0.65735560735560739</v>
      </c>
      <c r="AF336" s="144"/>
    </row>
    <row r="337" spans="1:32" x14ac:dyDescent="0.25">
      <c r="A337" s="149" t="s">
        <v>238</v>
      </c>
      <c r="B337" s="150">
        <v>1368</v>
      </c>
      <c r="C337" s="150">
        <v>1577</v>
      </c>
      <c r="D337" s="150">
        <v>1154</v>
      </c>
      <c r="E337" s="150">
        <v>971</v>
      </c>
      <c r="F337" s="150">
        <v>1113</v>
      </c>
      <c r="G337" s="150">
        <v>1063</v>
      </c>
      <c r="H337" s="150">
        <v>1278</v>
      </c>
      <c r="I337" s="150">
        <v>1370</v>
      </c>
      <c r="J337" s="148">
        <v>7.1987480438184662E-2</v>
      </c>
      <c r="K337" s="148">
        <v>0.12505865790708581</v>
      </c>
      <c r="L337" s="147"/>
      <c r="M337" s="155">
        <v>0.2110939907550077</v>
      </c>
      <c r="N337" s="144"/>
      <c r="P337" s="149" t="s">
        <v>238</v>
      </c>
      <c r="Q337" s="150">
        <v>6771</v>
      </c>
      <c r="R337" s="150">
        <v>7220</v>
      </c>
      <c r="S337" s="150">
        <v>5097</v>
      </c>
      <c r="T337" s="150">
        <v>5099</v>
      </c>
      <c r="U337" s="150">
        <v>5802</v>
      </c>
      <c r="V337" s="150">
        <v>5799</v>
      </c>
      <c r="W337" s="150">
        <v>5703</v>
      </c>
      <c r="X337" s="150">
        <v>6490</v>
      </c>
      <c r="Y337" s="148">
        <v>0.13799754515167456</v>
      </c>
      <c r="Z337" s="148">
        <v>9.4936251235207561E-2</v>
      </c>
      <c r="AA337" s="147"/>
      <c r="AB337" s="144"/>
      <c r="AC337" s="144"/>
      <c r="AD337" s="150">
        <v>1217.7142857142858</v>
      </c>
      <c r="AE337" s="150">
        <v>5927.2857142857147</v>
      </c>
      <c r="AF337" s="144"/>
    </row>
    <row r="338" spans="1:32" x14ac:dyDescent="0.25">
      <c r="A338" s="149" t="s">
        <v>239</v>
      </c>
      <c r="B338" s="153">
        <v>0.45478723404255317</v>
      </c>
      <c r="C338" s="153">
        <v>0.44372537985368599</v>
      </c>
      <c r="D338" s="153">
        <v>0.41902687000726219</v>
      </c>
      <c r="E338" s="153">
        <v>0.40207039337474121</v>
      </c>
      <c r="F338" s="153">
        <v>0.38352860096485181</v>
      </c>
      <c r="G338" s="153">
        <v>0.39872468117029258</v>
      </c>
      <c r="H338" s="153">
        <v>0.42472582253240282</v>
      </c>
      <c r="I338" s="153">
        <v>0.40737436812369909</v>
      </c>
      <c r="J338" s="172">
        <v>-1.7351454408703726</v>
      </c>
      <c r="K338" s="172">
        <v>-1.2361696481382634</v>
      </c>
      <c r="L338" s="147"/>
      <c r="M338" s="203">
        <v>-1.5426934807896975</v>
      </c>
      <c r="N338" s="144"/>
      <c r="P338" s="149" t="s">
        <v>239</v>
      </c>
      <c r="Q338" s="153">
        <v>0.52451777829421331</v>
      </c>
      <c r="R338" s="153">
        <v>0.49533479692645443</v>
      </c>
      <c r="S338" s="153">
        <v>0.4318027787190783</v>
      </c>
      <c r="T338" s="153">
        <v>0.45076025459688829</v>
      </c>
      <c r="U338" s="153">
        <v>0.43538946420531294</v>
      </c>
      <c r="V338" s="153">
        <v>0.42303764225269913</v>
      </c>
      <c r="W338" s="153">
        <v>0.41554940250655786</v>
      </c>
      <c r="X338" s="153">
        <v>0.42280130293159607</v>
      </c>
      <c r="Y338" s="172">
        <v>0.72519004250382046</v>
      </c>
      <c r="Z338" s="172">
        <v>-3.135209191729682</v>
      </c>
      <c r="AA338" s="147"/>
      <c r="AB338" s="144"/>
      <c r="AC338" s="144"/>
      <c r="AD338" s="153">
        <v>0.41973606460508173</v>
      </c>
      <c r="AE338" s="153">
        <v>0.45415339484889289</v>
      </c>
      <c r="AF338" s="144"/>
    </row>
    <row r="339" spans="1:32" x14ac:dyDescent="0.25">
      <c r="A339" s="149" t="s">
        <v>240</v>
      </c>
      <c r="B339" s="153">
        <v>0.80470588235294116</v>
      </c>
      <c r="C339" s="153">
        <v>0.82782152230971129</v>
      </c>
      <c r="D339" s="153">
        <v>0.76626826029216466</v>
      </c>
      <c r="E339" s="153">
        <v>0.8091666666666667</v>
      </c>
      <c r="F339" s="153">
        <v>0.82566765578635015</v>
      </c>
      <c r="G339" s="153">
        <v>0.84768740031897927</v>
      </c>
      <c r="H339" s="153">
        <v>0.83638743455497377</v>
      </c>
      <c r="I339" s="153">
        <v>0.84829721362229105</v>
      </c>
      <c r="J339" s="172">
        <v>1.1909779067317272</v>
      </c>
      <c r="K339" s="172">
        <v>3.1900316773330273</v>
      </c>
      <c r="L339" s="147"/>
      <c r="M339" s="203">
        <v>-0.20696626879814772</v>
      </c>
      <c r="N339" s="144"/>
      <c r="P339" s="149" t="s">
        <v>240</v>
      </c>
      <c r="Q339" s="153">
        <v>0.83222713864306785</v>
      </c>
      <c r="R339" s="153">
        <v>0.81952326901248584</v>
      </c>
      <c r="S339" s="153">
        <v>0.76877828054298647</v>
      </c>
      <c r="T339" s="153">
        <v>0.80540199020691838</v>
      </c>
      <c r="U339" s="153">
        <v>0.82850207054119662</v>
      </c>
      <c r="V339" s="153">
        <v>0.84128826345567964</v>
      </c>
      <c r="W339" s="153">
        <v>0.81963207818338601</v>
      </c>
      <c r="X339" s="153">
        <v>0.85036687631027252</v>
      </c>
      <c r="Y339" s="172">
        <v>3.0734798126886509</v>
      </c>
      <c r="Z339" s="172">
        <v>3.2987392060553233</v>
      </c>
      <c r="AA339" s="147"/>
      <c r="AB339" s="144"/>
      <c r="AC339" s="144"/>
      <c r="AD339" s="153">
        <v>0.81639689684896077</v>
      </c>
      <c r="AE339" s="153">
        <v>0.81737948424971929</v>
      </c>
      <c r="AF339" s="144"/>
    </row>
    <row r="340" spans="1:32" ht="22.15" customHeight="1" x14ac:dyDescent="0.25">
      <c r="A340" s="154" t="s">
        <v>241</v>
      </c>
      <c r="B340" s="155">
        <v>0.05</v>
      </c>
      <c r="C340" s="155">
        <v>3.832020997375328E-2</v>
      </c>
      <c r="D340" s="155">
        <v>6.7065073041168655E-2</v>
      </c>
      <c r="E340" s="155">
        <v>6.4166666666666664E-2</v>
      </c>
      <c r="F340" s="155">
        <v>4.8961424332344211E-2</v>
      </c>
      <c r="G340" s="155">
        <v>6.5390749601275916E-2</v>
      </c>
      <c r="H340" s="155">
        <v>4.581151832460733E-2</v>
      </c>
      <c r="I340" s="155">
        <v>6.3157894736842107E-2</v>
      </c>
      <c r="J340" s="172">
        <v>1.7346376412234779</v>
      </c>
      <c r="K340" s="172">
        <v>1.0097843017658121</v>
      </c>
      <c r="L340" s="147"/>
      <c r="M340" s="203">
        <v>-0.27488138585457372</v>
      </c>
      <c r="N340" s="144"/>
      <c r="P340" s="154" t="s">
        <v>241</v>
      </c>
      <c r="Q340" s="155">
        <v>4.990167158308751E-2</v>
      </c>
      <c r="R340" s="155">
        <v>5.0737797956867198E-2</v>
      </c>
      <c r="S340" s="155">
        <v>8.1146304675716444E-2</v>
      </c>
      <c r="T340" s="155">
        <v>7.2026536092244506E-2</v>
      </c>
      <c r="U340" s="155">
        <v>6.9970012851635011E-2</v>
      </c>
      <c r="V340" s="155">
        <v>6.223705208182214E-2</v>
      </c>
      <c r="W340" s="155">
        <v>6.0074734118999711E-2</v>
      </c>
      <c r="X340" s="155">
        <v>6.5906708595387845E-2</v>
      </c>
      <c r="Y340" s="172">
        <v>0.58319744763881343</v>
      </c>
      <c r="Z340" s="172">
        <v>0.31813879752266988</v>
      </c>
      <c r="AA340" s="147"/>
      <c r="AB340" s="144"/>
      <c r="AC340" s="144"/>
      <c r="AD340" s="151">
        <v>5.3060051719183987E-2</v>
      </c>
      <c r="AE340" s="151">
        <v>6.2725320620161146E-2</v>
      </c>
      <c r="AF340" s="144"/>
    </row>
    <row r="341" spans="1:32" ht="22.15" customHeight="1" x14ac:dyDescent="0.25">
      <c r="A341" s="154" t="s">
        <v>242</v>
      </c>
      <c r="B341" s="155">
        <v>2.8257978723404256E-2</v>
      </c>
      <c r="C341" s="155">
        <v>2.0540236353404615E-2</v>
      </c>
      <c r="D341" s="155">
        <v>3.6673928830791576E-2</v>
      </c>
      <c r="E341" s="155">
        <v>3.1884057971014491E-2</v>
      </c>
      <c r="F341" s="155">
        <v>2.2742935906271536E-2</v>
      </c>
      <c r="G341" s="155">
        <v>3.0757689422355589E-2</v>
      </c>
      <c r="H341" s="155">
        <v>2.3263542705217681E-2</v>
      </c>
      <c r="I341" s="155">
        <v>3.0330062444246207E-2</v>
      </c>
      <c r="J341" s="172">
        <v>0.70665197390285261</v>
      </c>
      <c r="K341" s="172">
        <v>0.30501727456052791</v>
      </c>
      <c r="L341" s="147"/>
      <c r="M341" s="203">
        <v>-0.24386671974476054</v>
      </c>
      <c r="N341" s="144"/>
      <c r="P341" s="154" t="s">
        <v>242</v>
      </c>
      <c r="Q341" s="155">
        <v>3.145092571074444E-2</v>
      </c>
      <c r="R341" s="155">
        <v>3.0666849615806804E-2</v>
      </c>
      <c r="S341" s="155">
        <v>4.5577770247373771E-2</v>
      </c>
      <c r="T341" s="155">
        <v>4.0311173974540308E-2</v>
      </c>
      <c r="U341" s="155">
        <v>3.6770223622992648E-2</v>
      </c>
      <c r="V341" s="155">
        <v>3.1295593813831339E-2</v>
      </c>
      <c r="W341" s="155">
        <v>3.0457592538618478E-2</v>
      </c>
      <c r="X341" s="155">
        <v>3.2768729641693813E-2</v>
      </c>
      <c r="Y341" s="172">
        <v>0.23111371030753342</v>
      </c>
      <c r="Z341" s="172">
        <v>-0.20827901866755857</v>
      </c>
      <c r="AA341" s="147"/>
      <c r="AB341" s="144"/>
      <c r="AC341" s="144"/>
      <c r="AD341" s="151">
        <v>2.7279889698640928E-2</v>
      </c>
      <c r="AE341" s="151">
        <v>3.4851519828369398E-2</v>
      </c>
      <c r="AF341" s="144"/>
    </row>
    <row r="342" spans="1:32" ht="22.15" customHeight="1" x14ac:dyDescent="0.25">
      <c r="A342" s="154" t="s">
        <v>243</v>
      </c>
      <c r="B342" s="155">
        <v>0.16522606382978725</v>
      </c>
      <c r="C342" s="155">
        <v>0.17220033764772089</v>
      </c>
      <c r="D342" s="155">
        <v>0.18990559186637618</v>
      </c>
      <c r="E342" s="155">
        <v>0.17101449275362318</v>
      </c>
      <c r="F342" s="155">
        <v>0.17574086836664368</v>
      </c>
      <c r="G342" s="155">
        <v>0.19017254313578394</v>
      </c>
      <c r="H342" s="155">
        <v>0.1914257228315055</v>
      </c>
      <c r="I342" s="155">
        <v>0.18346714243235207</v>
      </c>
      <c r="J342" s="172">
        <v>-0.79585803991534254</v>
      </c>
      <c r="K342" s="172">
        <v>0.43259172993995454</v>
      </c>
      <c r="L342" s="147"/>
      <c r="M342" s="203">
        <v>5.3554634114685862E-2</v>
      </c>
      <c r="N342" s="144"/>
      <c r="P342" s="154" t="s">
        <v>243</v>
      </c>
      <c r="Q342" s="155">
        <v>0.17600123944534821</v>
      </c>
      <c r="R342" s="155">
        <v>0.18015916575192095</v>
      </c>
      <c r="S342" s="155">
        <v>0.2153507285665876</v>
      </c>
      <c r="T342" s="155">
        <v>0.20827439886845828</v>
      </c>
      <c r="U342" s="155">
        <v>0.20066036319975986</v>
      </c>
      <c r="V342" s="155">
        <v>0.20674058943682522</v>
      </c>
      <c r="W342" s="155">
        <v>0.1890119498688429</v>
      </c>
      <c r="X342" s="155">
        <v>0.18293159609120521</v>
      </c>
      <c r="Y342" s="172">
        <v>-0.6080353777637687</v>
      </c>
      <c r="Z342" s="172">
        <v>-1.297685299427076</v>
      </c>
      <c r="AA342" s="147"/>
      <c r="AB342" s="144"/>
      <c r="AC342" s="144"/>
      <c r="AD342" s="151">
        <v>0.17914122513295253</v>
      </c>
      <c r="AE342" s="151">
        <v>0.19590844908547597</v>
      </c>
      <c r="AF342" s="144"/>
    </row>
    <row r="343" spans="1:32" ht="22.15" customHeight="1" x14ac:dyDescent="0.25">
      <c r="A343" s="154" t="s">
        <v>244</v>
      </c>
      <c r="B343" s="155">
        <v>5.2194148936170214E-2</v>
      </c>
      <c r="C343" s="155">
        <v>3.657850309510411E-2</v>
      </c>
      <c r="D343" s="155">
        <v>4.1394335511982572E-2</v>
      </c>
      <c r="E343" s="155">
        <v>5.1759834368530024E-2</v>
      </c>
      <c r="F343" s="155">
        <v>5.3411440385940728E-2</v>
      </c>
      <c r="G343" s="155">
        <v>5.926481620405101E-2</v>
      </c>
      <c r="H343" s="155">
        <v>5.4835493519441676E-2</v>
      </c>
      <c r="I343" s="155">
        <v>5.3820993160868275E-2</v>
      </c>
      <c r="J343" s="172">
        <v>-0.10145003585734017</v>
      </c>
      <c r="K343" s="172">
        <v>0.43823482918511414</v>
      </c>
      <c r="L343" s="147"/>
      <c r="M343" s="203">
        <v>0.45050322488161543</v>
      </c>
      <c r="N343" s="144"/>
      <c r="P343" s="154" t="s">
        <v>244</v>
      </c>
      <c r="Q343" s="155">
        <v>3.6563637772096987E-2</v>
      </c>
      <c r="R343" s="155">
        <v>2.9912184412733259E-2</v>
      </c>
      <c r="S343" s="155">
        <v>3.8546255506607931E-2</v>
      </c>
      <c r="T343" s="155">
        <v>4.2344413012729842E-2</v>
      </c>
      <c r="U343" s="155">
        <v>4.044724598529191E-2</v>
      </c>
      <c r="V343" s="155">
        <v>3.9028304639626497E-2</v>
      </c>
      <c r="W343" s="155">
        <v>4.2698921597201983E-2</v>
      </c>
      <c r="X343" s="155">
        <v>4.931596091205212E-2</v>
      </c>
      <c r="Y343" s="172">
        <v>0.66170393148501372</v>
      </c>
      <c r="Z343" s="172">
        <v>1.0983667432482511</v>
      </c>
      <c r="AA343" s="147"/>
      <c r="AB343" s="144"/>
      <c r="AC343" s="144"/>
      <c r="AD343" s="151">
        <v>4.9438644869017133E-2</v>
      </c>
      <c r="AE343" s="151">
        <v>3.833229347956961E-2</v>
      </c>
      <c r="AF343" s="144"/>
    </row>
    <row r="344" spans="1:32" ht="22.15" customHeight="1" x14ac:dyDescent="0.25">
      <c r="A344" s="154" t="s">
        <v>245</v>
      </c>
      <c r="B344" s="155">
        <v>8.8098404255319146E-2</v>
      </c>
      <c r="C344" s="155">
        <v>0.10945413618458076</v>
      </c>
      <c r="D344" s="155">
        <v>8.3877995642701528E-2</v>
      </c>
      <c r="E344" s="155">
        <v>5.4244306418219465E-2</v>
      </c>
      <c r="F344" s="155">
        <v>7.3397656788421778E-2</v>
      </c>
      <c r="G344" s="155">
        <v>7.0517629407351831E-2</v>
      </c>
      <c r="H344" s="155">
        <v>4.4200731139913595E-2</v>
      </c>
      <c r="I344" s="155">
        <v>5.5307760927743088E-2</v>
      </c>
      <c r="J344" s="172">
        <v>1.1107029787829494</v>
      </c>
      <c r="K344" s="172">
        <v>-2.1016840214663852</v>
      </c>
      <c r="L344" s="147"/>
      <c r="M344" s="203">
        <v>-0.38453335347976292</v>
      </c>
      <c r="N344" s="144"/>
      <c r="P344" s="154" t="s">
        <v>245</v>
      </c>
      <c r="Q344" s="155">
        <v>4.2296072507552872E-2</v>
      </c>
      <c r="R344" s="155">
        <v>6.7508232711306251E-2</v>
      </c>
      <c r="S344" s="155">
        <v>4.0325313453066759E-2</v>
      </c>
      <c r="T344" s="155">
        <v>3.4741867043847241E-2</v>
      </c>
      <c r="U344" s="155">
        <v>5.4705087798289059E-2</v>
      </c>
      <c r="V344" s="155">
        <v>8.0026262036766854E-2</v>
      </c>
      <c r="W344" s="155">
        <v>8.1317400174876125E-2</v>
      </c>
      <c r="X344" s="155">
        <v>5.9153094462540717E-2</v>
      </c>
      <c r="Y344" s="172">
        <v>-2.2164305712335408</v>
      </c>
      <c r="Z344" s="172">
        <v>6.9142128310573786E-2</v>
      </c>
      <c r="AA344" s="147"/>
      <c r="AB344" s="144"/>
      <c r="AC344" s="144"/>
      <c r="AD344" s="151">
        <v>7.6324601142406939E-2</v>
      </c>
      <c r="AE344" s="151">
        <v>5.8461673179434979E-2</v>
      </c>
      <c r="AF344" s="144"/>
    </row>
    <row r="345" spans="1:32" ht="22.15" customHeight="1" x14ac:dyDescent="0.25">
      <c r="A345" s="154" t="s">
        <v>246</v>
      </c>
      <c r="B345" s="155">
        <v>7.1143617021276598E-2</v>
      </c>
      <c r="C345" s="155">
        <v>7.5689364096792347E-2</v>
      </c>
      <c r="D345" s="155">
        <v>8.714596949891068E-2</v>
      </c>
      <c r="E345" s="155">
        <v>0.14285714285714285</v>
      </c>
      <c r="F345" s="155">
        <v>0.13059958649207443</v>
      </c>
      <c r="G345" s="155">
        <v>0.13915978994748687</v>
      </c>
      <c r="H345" s="155">
        <v>0.14257228315054835</v>
      </c>
      <c r="I345" s="155">
        <v>0.1471900089206066</v>
      </c>
      <c r="J345" s="172">
        <v>0.46177257700582564</v>
      </c>
      <c r="K345" s="172">
        <v>3.6543958103194747</v>
      </c>
      <c r="L345" s="147"/>
      <c r="M345" s="203">
        <v>-0.76634112748331373</v>
      </c>
      <c r="N345" s="144"/>
      <c r="P345" s="154" t="s">
        <v>246</v>
      </c>
      <c r="Q345" s="155">
        <v>6.7394840808738088E-2</v>
      </c>
      <c r="R345" s="155">
        <v>8.232711306256861E-2</v>
      </c>
      <c r="S345" s="155">
        <v>0.11089461199593358</v>
      </c>
      <c r="T345" s="155">
        <v>0.11271216407355021</v>
      </c>
      <c r="U345" s="155">
        <v>0.13169743358847366</v>
      </c>
      <c r="V345" s="155">
        <v>0.13488473883863436</v>
      </c>
      <c r="W345" s="155">
        <v>0.1409938793354707</v>
      </c>
      <c r="X345" s="155">
        <v>0.15485342019543974</v>
      </c>
      <c r="Y345" s="172">
        <v>1.3859540859969044</v>
      </c>
      <c r="Z345" s="172">
        <v>4.3282584262472001</v>
      </c>
      <c r="AA345" s="147"/>
      <c r="AB345" s="144"/>
      <c r="AC345" s="144"/>
      <c r="AD345" s="151">
        <v>0.11064605081741186</v>
      </c>
      <c r="AE345" s="151">
        <v>0.11157083593296774</v>
      </c>
      <c r="AF345" s="144"/>
    </row>
    <row r="346" spans="1:32" x14ac:dyDescent="0.25">
      <c r="A346" s="149" t="s">
        <v>247</v>
      </c>
      <c r="B346" s="150">
        <v>78.282247340425528</v>
      </c>
      <c r="C346" s="150">
        <v>71.438660664040512</v>
      </c>
      <c r="D346" s="150">
        <v>48.846042120551942</v>
      </c>
      <c r="E346" s="150">
        <v>48.084886128364381</v>
      </c>
      <c r="F346" s="150">
        <v>47.127498277050357</v>
      </c>
      <c r="G346" s="150">
        <v>53.848087021755418</v>
      </c>
      <c r="H346" s="150">
        <v>65.712529079428364</v>
      </c>
      <c r="I346" s="150">
        <v>57.552780255724066</v>
      </c>
      <c r="J346" s="177">
        <v>-8.1597488237042981</v>
      </c>
      <c r="K346" s="177">
        <v>-2.4267844478410296</v>
      </c>
      <c r="L346" s="147"/>
      <c r="M346" s="203">
        <v>-20.738424956002326</v>
      </c>
      <c r="N346" s="144"/>
      <c r="P346" s="149" t="s">
        <v>247</v>
      </c>
      <c r="Q346" s="150">
        <v>94.582461848322893</v>
      </c>
      <c r="R346" s="150">
        <v>103.59069703622383</v>
      </c>
      <c r="S346" s="150">
        <v>81.835055913249732</v>
      </c>
      <c r="T346" s="150">
        <v>77.125618811881182</v>
      </c>
      <c r="U346" s="150">
        <v>76.288908899894949</v>
      </c>
      <c r="V346" s="150">
        <v>66.627954479136264</v>
      </c>
      <c r="W346" s="150">
        <v>75.456718157971451</v>
      </c>
      <c r="X346" s="150">
        <v>78.291205211726393</v>
      </c>
      <c r="Y346" s="177">
        <v>2.8344870537549411</v>
      </c>
      <c r="Z346" s="177">
        <v>-4.1840736332697048</v>
      </c>
      <c r="AA346" s="147"/>
      <c r="AB346" s="144"/>
      <c r="AC346" s="144"/>
      <c r="AD346" s="150">
        <v>59.979564703565096</v>
      </c>
      <c r="AE346" s="150">
        <v>82.475278844996097</v>
      </c>
      <c r="AF346" s="144"/>
    </row>
    <row r="347" spans="1:32" x14ac:dyDescent="0.25">
      <c r="A347" s="149" t="s">
        <v>248</v>
      </c>
      <c r="B347" s="150">
        <v>85.891764705882352</v>
      </c>
      <c r="C347" s="150">
        <v>96.782152230971178</v>
      </c>
      <c r="D347" s="150">
        <v>59.695219123506014</v>
      </c>
      <c r="E347" s="150">
        <v>67.735833333333318</v>
      </c>
      <c r="F347" s="150">
        <v>68.396142433234374</v>
      </c>
      <c r="G347" s="150">
        <v>59.8931419457735</v>
      </c>
      <c r="H347" s="150">
        <v>91.549738219895303</v>
      </c>
      <c r="I347" s="150">
        <v>80.599999999999994</v>
      </c>
      <c r="J347" s="177">
        <v>-10.949738219895309</v>
      </c>
      <c r="K347" s="177">
        <v>3.1397950387893871</v>
      </c>
      <c r="L347" s="147"/>
      <c r="M347" s="203">
        <v>-12.718396226415109</v>
      </c>
      <c r="N347" s="144"/>
      <c r="P347" s="149" t="s">
        <v>248</v>
      </c>
      <c r="Q347" s="150">
        <v>94.126720747295934</v>
      </c>
      <c r="R347" s="150">
        <v>112.11691259931891</v>
      </c>
      <c r="S347" s="150">
        <v>90.335746606334865</v>
      </c>
      <c r="T347" s="150">
        <v>86.461854367398558</v>
      </c>
      <c r="U347" s="150">
        <v>90.520205626160177</v>
      </c>
      <c r="V347" s="150">
        <v>76.420136370230651</v>
      </c>
      <c r="W347" s="150">
        <v>93.68827249209545</v>
      </c>
      <c r="X347" s="150">
        <v>93.318396226415103</v>
      </c>
      <c r="Y347" s="177">
        <v>-0.36987626568034671</v>
      </c>
      <c r="Z347" s="177">
        <v>0.4825379887917336</v>
      </c>
      <c r="AA347" s="147"/>
      <c r="AB347" s="144"/>
      <c r="AC347" s="144"/>
      <c r="AD347" s="150">
        <v>77.460204961210607</v>
      </c>
      <c r="AE347" s="150">
        <v>92.83585823762337</v>
      </c>
      <c r="AF347" s="144"/>
    </row>
    <row r="348" spans="1:32" x14ac:dyDescent="0.25">
      <c r="A348" s="146" t="s">
        <v>249</v>
      </c>
      <c r="B348" s="147">
        <v>886</v>
      </c>
      <c r="C348" s="147">
        <v>546</v>
      </c>
      <c r="D348" s="147">
        <v>475</v>
      </c>
      <c r="E348" s="147">
        <v>557</v>
      </c>
      <c r="F348" s="147">
        <v>460</v>
      </c>
      <c r="G348" s="147">
        <v>611</v>
      </c>
      <c r="H348" s="147">
        <v>679</v>
      </c>
      <c r="I348" s="147">
        <v>584</v>
      </c>
      <c r="J348" s="148">
        <v>-0.13991163475699558</v>
      </c>
      <c r="K348" s="148">
        <v>-2.9900332225913623E-2</v>
      </c>
      <c r="L348" s="147"/>
      <c r="M348" s="155">
        <v>0.12586206896551724</v>
      </c>
      <c r="N348" s="144"/>
      <c r="P348" s="146" t="s">
        <v>249</v>
      </c>
      <c r="Q348" s="147">
        <v>4782</v>
      </c>
      <c r="R348" s="147">
        <v>3850</v>
      </c>
      <c r="S348" s="147">
        <v>3973</v>
      </c>
      <c r="T348" s="147">
        <v>4063</v>
      </c>
      <c r="U348" s="147">
        <v>3768</v>
      </c>
      <c r="V348" s="147">
        <v>3768</v>
      </c>
      <c r="W348" s="147">
        <v>4257</v>
      </c>
      <c r="X348" s="147">
        <v>4640</v>
      </c>
      <c r="Y348" s="148">
        <v>8.9969462062485323E-2</v>
      </c>
      <c r="Z348" s="148">
        <v>0.14121077966339909</v>
      </c>
      <c r="AA348" s="147"/>
      <c r="AB348" s="144"/>
      <c r="AC348" s="144"/>
      <c r="AD348" s="147">
        <v>602</v>
      </c>
      <c r="AE348" s="147">
        <v>4065.8571428571427</v>
      </c>
      <c r="AF348" s="144"/>
    </row>
    <row r="349" spans="1:32" x14ac:dyDescent="0.25">
      <c r="A349" s="146" t="s">
        <v>250</v>
      </c>
      <c r="B349" s="147">
        <v>188</v>
      </c>
      <c r="C349" s="147">
        <v>139</v>
      </c>
      <c r="D349" s="147">
        <v>89</v>
      </c>
      <c r="E349" s="147">
        <v>93</v>
      </c>
      <c r="F349" s="147">
        <v>76</v>
      </c>
      <c r="G349" s="147">
        <v>99</v>
      </c>
      <c r="H349" s="147">
        <v>124</v>
      </c>
      <c r="I349" s="147">
        <v>121</v>
      </c>
      <c r="J349" s="148">
        <v>-2.4193548387096774E-2</v>
      </c>
      <c r="K349" s="148">
        <v>4.8267326732673248E-2</v>
      </c>
      <c r="L349" s="147"/>
      <c r="M349" s="155">
        <v>0.11318989710009354</v>
      </c>
      <c r="N349" s="144"/>
      <c r="P349" s="146" t="s">
        <v>250</v>
      </c>
      <c r="Q349" s="147">
        <v>915</v>
      </c>
      <c r="R349" s="147">
        <v>732</v>
      </c>
      <c r="S349" s="147">
        <v>758</v>
      </c>
      <c r="T349" s="147">
        <v>741</v>
      </c>
      <c r="U349" s="147">
        <v>668</v>
      </c>
      <c r="V349" s="147">
        <v>678</v>
      </c>
      <c r="W349" s="147">
        <v>760</v>
      </c>
      <c r="X349" s="147">
        <v>1069</v>
      </c>
      <c r="Y349" s="148">
        <v>0.40657894736842104</v>
      </c>
      <c r="Z349" s="148">
        <v>0.42479055597867471</v>
      </c>
      <c r="AA349" s="147"/>
      <c r="AB349" s="144"/>
      <c r="AC349" s="144"/>
      <c r="AD349" s="150">
        <v>115.42857142857143</v>
      </c>
      <c r="AE349" s="150">
        <v>750.28571428571433</v>
      </c>
      <c r="AF349" s="144"/>
    </row>
    <row r="350" spans="1:32" x14ac:dyDescent="0.25">
      <c r="A350" s="149" t="s">
        <v>251</v>
      </c>
      <c r="B350" s="150">
        <v>0</v>
      </c>
      <c r="C350" s="150">
        <v>3048</v>
      </c>
      <c r="D350" s="150">
        <v>2492</v>
      </c>
      <c r="E350" s="150">
        <v>1943</v>
      </c>
      <c r="F350" s="150">
        <v>2201</v>
      </c>
      <c r="G350" s="150">
        <v>2159</v>
      </c>
      <c r="H350" s="150">
        <v>2687</v>
      </c>
      <c r="I350" s="150">
        <v>2872</v>
      </c>
      <c r="J350" s="148">
        <v>6.8850018608113142E-2</v>
      </c>
      <c r="K350" s="157">
        <v>0.18596008258774957</v>
      </c>
      <c r="L350" s="147"/>
      <c r="M350" s="155">
        <v>0.29492708975148901</v>
      </c>
      <c r="N350" s="144"/>
      <c r="P350" s="149" t="s">
        <v>251</v>
      </c>
      <c r="Q350" s="150">
        <v>0</v>
      </c>
      <c r="R350" s="150">
        <v>11806</v>
      </c>
      <c r="S350" s="150">
        <v>9626</v>
      </c>
      <c r="T350" s="150">
        <v>8678</v>
      </c>
      <c r="U350" s="150">
        <v>8521</v>
      </c>
      <c r="V350" s="150">
        <v>8308</v>
      </c>
      <c r="W350" s="150">
        <v>8613</v>
      </c>
      <c r="X350" s="150">
        <v>9738</v>
      </c>
      <c r="Y350" s="148">
        <v>0.13061650992685475</v>
      </c>
      <c r="Z350" s="157">
        <v>5.1771313364055369E-2</v>
      </c>
      <c r="AA350" s="147"/>
      <c r="AB350" s="144"/>
      <c r="AC350" s="144"/>
      <c r="AD350" s="158">
        <v>2421.6666666666665</v>
      </c>
      <c r="AE350" s="158">
        <v>9258.6666666666661</v>
      </c>
      <c r="AF350" s="144"/>
    </row>
    <row r="351" spans="1:32" x14ac:dyDescent="0.25">
      <c r="A351" s="159" t="s">
        <v>252</v>
      </c>
      <c r="B351" s="147">
        <v>640</v>
      </c>
      <c r="C351" s="147">
        <v>733</v>
      </c>
      <c r="D351" s="147">
        <v>563</v>
      </c>
      <c r="E351" s="147">
        <v>509</v>
      </c>
      <c r="F351" s="147">
        <v>592</v>
      </c>
      <c r="G351" s="147">
        <v>679</v>
      </c>
      <c r="H351" s="147">
        <v>536</v>
      </c>
      <c r="I351" s="147">
        <v>747</v>
      </c>
      <c r="J351" s="148">
        <v>0.39365671641791045</v>
      </c>
      <c r="K351" s="148">
        <v>0.22977422389463778</v>
      </c>
      <c r="L351" s="147"/>
      <c r="M351" s="155">
        <v>0.28620689655172415</v>
      </c>
      <c r="N351" s="144"/>
      <c r="P351" s="159" t="s">
        <v>252</v>
      </c>
      <c r="Q351" s="147">
        <v>2848</v>
      </c>
      <c r="R351" s="147">
        <v>2677</v>
      </c>
      <c r="S351" s="147">
        <v>2620</v>
      </c>
      <c r="T351" s="147">
        <v>2185</v>
      </c>
      <c r="U351" s="147">
        <v>2280</v>
      </c>
      <c r="V351" s="147">
        <v>2397</v>
      </c>
      <c r="W351" s="147">
        <v>2239</v>
      </c>
      <c r="X351" s="147">
        <v>2610</v>
      </c>
      <c r="Y351" s="148">
        <v>0.16569897275569451</v>
      </c>
      <c r="Z351" s="148">
        <v>5.937608720862806E-2</v>
      </c>
      <c r="AA351" s="147"/>
      <c r="AB351" s="144"/>
      <c r="AC351" s="144"/>
      <c r="AD351" s="150">
        <v>607.42857142857144</v>
      </c>
      <c r="AE351" s="150">
        <v>2463.7142857142858</v>
      </c>
      <c r="AF351" s="144"/>
    </row>
    <row r="352" spans="1:32" x14ac:dyDescent="0.25">
      <c r="A352" s="159" t="s">
        <v>253</v>
      </c>
      <c r="B352" s="147">
        <v>52</v>
      </c>
      <c r="C352" s="147">
        <v>67</v>
      </c>
      <c r="D352" s="147">
        <v>80</v>
      </c>
      <c r="E352" s="147">
        <v>72</v>
      </c>
      <c r="F352" s="147">
        <v>71</v>
      </c>
      <c r="G352" s="147">
        <v>52</v>
      </c>
      <c r="H352" s="147">
        <v>72</v>
      </c>
      <c r="I352" s="147">
        <v>104</v>
      </c>
      <c r="J352" s="148">
        <v>0.44444444444444442</v>
      </c>
      <c r="K352" s="148">
        <v>0.5622317596566524</v>
      </c>
      <c r="L352" s="147"/>
      <c r="M352" s="155">
        <v>0.37142857142857144</v>
      </c>
      <c r="N352" s="144"/>
      <c r="P352" s="159" t="s">
        <v>253</v>
      </c>
      <c r="Q352" s="147">
        <v>259</v>
      </c>
      <c r="R352" s="147">
        <v>312</v>
      </c>
      <c r="S352" s="147">
        <v>362</v>
      </c>
      <c r="T352" s="147">
        <v>301</v>
      </c>
      <c r="U352" s="147">
        <v>253</v>
      </c>
      <c r="V352" s="147">
        <v>268</v>
      </c>
      <c r="W352" s="147">
        <v>261</v>
      </c>
      <c r="X352" s="147">
        <v>280</v>
      </c>
      <c r="Y352" s="148">
        <v>7.2796934865900387E-2</v>
      </c>
      <c r="Z352" s="148">
        <v>-2.7777777777777776E-2</v>
      </c>
      <c r="AA352" s="147"/>
      <c r="AB352" s="144"/>
      <c r="AC352" s="144"/>
      <c r="AD352" s="150">
        <v>66.571428571428569</v>
      </c>
      <c r="AE352" s="150">
        <v>288</v>
      </c>
      <c r="AF352" s="144"/>
    </row>
    <row r="353" spans="1:32" x14ac:dyDescent="0.25">
      <c r="A353" s="159" t="s">
        <v>254</v>
      </c>
      <c r="B353" s="160">
        <v>7.5144508670520235E-2</v>
      </c>
      <c r="C353" s="160">
        <v>8.3750000000000005E-2</v>
      </c>
      <c r="D353" s="160">
        <v>0.12441679626749612</v>
      </c>
      <c r="E353" s="160">
        <v>0.12392426850258176</v>
      </c>
      <c r="F353" s="160">
        <v>0.10708898944193061</v>
      </c>
      <c r="G353" s="160">
        <v>7.1135430916552667E-2</v>
      </c>
      <c r="H353" s="160">
        <v>0.11842105263157894</v>
      </c>
      <c r="I353" s="160">
        <v>0.12220916568742655</v>
      </c>
      <c r="J353" s="172">
        <v>0.37881130558476139</v>
      </c>
      <c r="K353" s="172">
        <v>2.3438500151182389</v>
      </c>
      <c r="L353" s="147"/>
      <c r="M353" s="203">
        <v>2.5323352538637627</v>
      </c>
      <c r="N353" s="144"/>
      <c r="P353" s="159" t="s">
        <v>254</v>
      </c>
      <c r="Q353" s="160">
        <v>8.3360154489861601E-2</v>
      </c>
      <c r="R353" s="160">
        <v>0.10438273670123788</v>
      </c>
      <c r="S353" s="160">
        <v>0.12139503688799463</v>
      </c>
      <c r="T353" s="160">
        <v>0.12107803700724054</v>
      </c>
      <c r="U353" s="160">
        <v>9.9881563363600476E-2</v>
      </c>
      <c r="V353" s="160">
        <v>0.10056285178236397</v>
      </c>
      <c r="W353" s="160">
        <v>0.10440000000000001</v>
      </c>
      <c r="X353" s="160">
        <v>9.6885813148788927E-2</v>
      </c>
      <c r="Y353" s="172">
        <v>-0.75141868512110799</v>
      </c>
      <c r="Z353" s="172">
        <v>-0.77762157163341061</v>
      </c>
      <c r="AA353" s="147"/>
      <c r="AB353" s="144"/>
      <c r="AC353" s="144"/>
      <c r="AD353" s="191">
        <v>9.8770665536244168E-2</v>
      </c>
      <c r="AE353" s="191">
        <v>0.10466202886512303</v>
      </c>
      <c r="AF353" s="144"/>
    </row>
    <row r="354" spans="1:32" x14ac:dyDescent="0.25">
      <c r="A354" s="161" t="s">
        <v>255</v>
      </c>
      <c r="B354" s="161"/>
      <c r="C354" s="161"/>
      <c r="D354" s="161"/>
      <c r="E354" s="144"/>
      <c r="F354" s="144"/>
      <c r="G354" s="144"/>
      <c r="H354" s="144"/>
      <c r="I354" s="144"/>
      <c r="J354" s="144"/>
      <c r="K354" s="144"/>
      <c r="L354" s="144"/>
      <c r="M354" s="144"/>
      <c r="N354" s="144"/>
      <c r="O354" s="204"/>
      <c r="P354" s="161" t="s">
        <v>255</v>
      </c>
      <c r="Q354" s="161"/>
      <c r="R354" s="161"/>
      <c r="S354" s="161"/>
      <c r="T354" s="144"/>
      <c r="U354" s="144"/>
      <c r="V354" s="144"/>
      <c r="W354" s="144"/>
      <c r="X354" s="144"/>
      <c r="Y354" s="144"/>
      <c r="Z354" s="144"/>
      <c r="AA354" s="144"/>
      <c r="AB354" s="144"/>
      <c r="AC354" s="144"/>
      <c r="AD354" s="144"/>
      <c r="AE354" s="144"/>
      <c r="AF354" s="144"/>
    </row>
    <row r="357" spans="1:32" x14ac:dyDescent="0.25">
      <c r="A357" s="189" t="s">
        <v>260</v>
      </c>
      <c r="B357" s="189"/>
      <c r="C357" s="189"/>
      <c r="D357" s="189"/>
      <c r="E357" s="181"/>
      <c r="F357" s="167"/>
      <c r="G357" s="167"/>
      <c r="H357" s="167"/>
      <c r="I357" s="167"/>
      <c r="J357" s="167"/>
      <c r="K357" s="167"/>
      <c r="L357" s="188"/>
      <c r="M357" s="211"/>
      <c r="N357" s="144"/>
      <c r="O357" s="211"/>
      <c r="P357" s="189" t="s">
        <v>260</v>
      </c>
      <c r="Q357" s="189"/>
      <c r="R357" s="189"/>
      <c r="S357" s="189"/>
      <c r="T357" s="181"/>
      <c r="U357" s="144"/>
      <c r="V357" s="144"/>
      <c r="W357" s="144"/>
      <c r="X357" s="144"/>
      <c r="Y357" s="144"/>
      <c r="Z357" s="144"/>
      <c r="AA357" s="188"/>
      <c r="AB357" s="144"/>
      <c r="AC357" s="144"/>
      <c r="AD357" s="144"/>
      <c r="AE357" s="144"/>
      <c r="AF357" s="144"/>
    </row>
    <row r="358" spans="1:32" x14ac:dyDescent="0.25">
      <c r="A358" s="166" t="s">
        <v>286</v>
      </c>
      <c r="B358" s="166"/>
      <c r="C358" s="166"/>
      <c r="D358" s="166"/>
      <c r="E358" s="213"/>
      <c r="F358" s="167"/>
      <c r="G358" s="167"/>
      <c r="H358" s="167"/>
      <c r="I358" s="167"/>
      <c r="J358" s="167"/>
      <c r="K358" s="167"/>
      <c r="L358" s="167"/>
      <c r="M358" s="144"/>
      <c r="N358" s="144"/>
      <c r="P358" s="166" t="s">
        <v>231</v>
      </c>
      <c r="Q358" s="166"/>
      <c r="R358" s="166"/>
      <c r="S358" s="166"/>
      <c r="T358" s="162"/>
      <c r="U358" s="144"/>
      <c r="V358" s="144"/>
      <c r="W358" s="144"/>
      <c r="X358" s="144"/>
      <c r="Y358" s="144"/>
      <c r="Z358" s="144"/>
      <c r="AA358" s="167"/>
      <c r="AB358" s="144"/>
      <c r="AC358" s="144"/>
      <c r="AD358" s="144"/>
      <c r="AE358" s="144"/>
      <c r="AF358" s="144"/>
    </row>
    <row r="359" spans="1:32" ht="31.5" x14ac:dyDescent="0.25">
      <c r="A359" s="190"/>
      <c r="B359" s="141">
        <v>2019</v>
      </c>
      <c r="C359" s="141">
        <v>2020</v>
      </c>
      <c r="D359" s="141">
        <v>2021</v>
      </c>
      <c r="E359" s="141">
        <v>2022</v>
      </c>
      <c r="F359" s="141">
        <v>2023</v>
      </c>
      <c r="G359" s="141">
        <v>2024</v>
      </c>
      <c r="H359" s="141">
        <v>2025</v>
      </c>
      <c r="I359" s="141">
        <v>2026</v>
      </c>
      <c r="J359" s="142" t="s">
        <v>232</v>
      </c>
      <c r="K359" s="142" t="s">
        <v>233</v>
      </c>
      <c r="L359" s="143" t="s">
        <v>234</v>
      </c>
      <c r="M359" s="145" t="s">
        <v>287</v>
      </c>
      <c r="N359" s="144"/>
      <c r="P359" s="190"/>
      <c r="Q359" s="141">
        <v>2019</v>
      </c>
      <c r="R359" s="141">
        <v>2020</v>
      </c>
      <c r="S359" s="141">
        <v>2021</v>
      </c>
      <c r="T359" s="141">
        <v>2022</v>
      </c>
      <c r="U359" s="141">
        <v>2023</v>
      </c>
      <c r="V359" s="141">
        <v>2024</v>
      </c>
      <c r="W359" s="141">
        <v>2025</v>
      </c>
      <c r="X359" s="141">
        <v>2026</v>
      </c>
      <c r="Y359" s="142" t="s">
        <v>232</v>
      </c>
      <c r="Z359" s="142" t="s">
        <v>233</v>
      </c>
      <c r="AA359" s="143" t="s">
        <v>234</v>
      </c>
      <c r="AB359" s="144"/>
      <c r="AC359" s="144"/>
      <c r="AD359" s="145" t="s">
        <v>288</v>
      </c>
      <c r="AE359" s="145" t="s">
        <v>235</v>
      </c>
      <c r="AF359" s="144"/>
    </row>
    <row r="360" spans="1:32" x14ac:dyDescent="0.25">
      <c r="A360" s="146" t="s">
        <v>236</v>
      </c>
      <c r="B360" s="147">
        <v>29</v>
      </c>
      <c r="C360" s="147">
        <v>33</v>
      </c>
      <c r="D360" s="147">
        <v>23</v>
      </c>
      <c r="E360" s="147">
        <v>26</v>
      </c>
      <c r="F360" s="147">
        <v>54</v>
      </c>
      <c r="G360" s="147">
        <v>60</v>
      </c>
      <c r="H360" s="147">
        <v>28</v>
      </c>
      <c r="I360" s="147">
        <v>64</v>
      </c>
      <c r="J360" s="148">
        <v>1.2857142857142858</v>
      </c>
      <c r="K360" s="148">
        <v>0.77075098814229237</v>
      </c>
      <c r="L360" s="147"/>
      <c r="M360" s="155">
        <v>0.2</v>
      </c>
      <c r="N360" s="144"/>
      <c r="P360" s="146" t="s">
        <v>236</v>
      </c>
      <c r="Q360" s="147">
        <v>335</v>
      </c>
      <c r="R360" s="147">
        <v>314</v>
      </c>
      <c r="S360" s="147">
        <v>298</v>
      </c>
      <c r="T360" s="147">
        <v>235</v>
      </c>
      <c r="U360" s="147">
        <v>305</v>
      </c>
      <c r="V360" s="147">
        <v>292</v>
      </c>
      <c r="W360" s="147">
        <v>283</v>
      </c>
      <c r="X360" s="147">
        <v>320</v>
      </c>
      <c r="Y360" s="148">
        <v>0.13074204946996468</v>
      </c>
      <c r="Z360" s="148">
        <v>8.6323957322987449E-2</v>
      </c>
      <c r="AA360" s="147"/>
      <c r="AB360" s="144"/>
      <c r="AC360" s="144"/>
      <c r="AD360" s="147">
        <v>36.142857142857146</v>
      </c>
      <c r="AE360" s="147">
        <v>294.57142857142856</v>
      </c>
      <c r="AF360" s="144"/>
    </row>
    <row r="361" spans="1:32" x14ac:dyDescent="0.25">
      <c r="A361" s="149" t="s">
        <v>237</v>
      </c>
      <c r="B361" s="150">
        <v>9</v>
      </c>
      <c r="C361" s="150">
        <v>8</v>
      </c>
      <c r="D361" s="150">
        <v>9</v>
      </c>
      <c r="E361" s="150">
        <v>10</v>
      </c>
      <c r="F361" s="150">
        <v>10</v>
      </c>
      <c r="G361" s="150">
        <v>23</v>
      </c>
      <c r="H361" s="150">
        <v>4</v>
      </c>
      <c r="I361" s="150">
        <v>25</v>
      </c>
      <c r="J361" s="148">
        <v>5.25</v>
      </c>
      <c r="K361" s="148">
        <v>1.3972602739726028</v>
      </c>
      <c r="L361" s="147"/>
      <c r="M361" s="155">
        <v>0.44642857142857145</v>
      </c>
      <c r="N361" s="144"/>
      <c r="P361" s="149" t="s">
        <v>237</v>
      </c>
      <c r="Q361" s="150">
        <v>124</v>
      </c>
      <c r="R361" s="150">
        <v>95</v>
      </c>
      <c r="S361" s="150">
        <v>94</v>
      </c>
      <c r="T361" s="150">
        <v>72</v>
      </c>
      <c r="U361" s="150">
        <v>59</v>
      </c>
      <c r="V361" s="150">
        <v>52</v>
      </c>
      <c r="W361" s="150">
        <v>45</v>
      </c>
      <c r="X361" s="150">
        <v>56</v>
      </c>
      <c r="Y361" s="148">
        <v>0.24444444444444444</v>
      </c>
      <c r="Z361" s="148">
        <v>-0.27541589648798526</v>
      </c>
      <c r="AA361" s="147"/>
      <c r="AB361" s="144"/>
      <c r="AC361" s="144"/>
      <c r="AD361" s="150">
        <v>10.428571428571429</v>
      </c>
      <c r="AE361" s="150">
        <v>77.285714285714292</v>
      </c>
      <c r="AF361" s="144"/>
    </row>
    <row r="362" spans="1:32" x14ac:dyDescent="0.25">
      <c r="A362" s="146" t="s">
        <v>90</v>
      </c>
      <c r="B362" s="151">
        <v>0.69230769230769229</v>
      </c>
      <c r="C362" s="151">
        <v>0.34782608695652173</v>
      </c>
      <c r="D362" s="151">
        <v>0.75</v>
      </c>
      <c r="E362" s="151">
        <v>0.66666666666666663</v>
      </c>
      <c r="F362" s="151">
        <v>0.41666666666666669</v>
      </c>
      <c r="G362" s="151">
        <v>0.54761904761904767</v>
      </c>
      <c r="H362" s="151">
        <v>0.2857142857142857</v>
      </c>
      <c r="I362" s="151">
        <v>0.65789473684210531</v>
      </c>
      <c r="J362" s="172">
        <v>37.218045112781958</v>
      </c>
      <c r="K362" s="172">
        <v>14.740522635259479</v>
      </c>
      <c r="L362" s="147"/>
      <c r="M362" s="203">
        <v>17.093821510297484</v>
      </c>
      <c r="N362" s="144"/>
      <c r="P362" s="146" t="s">
        <v>90</v>
      </c>
      <c r="Q362" s="151">
        <v>0.72514619883040932</v>
      </c>
      <c r="R362" s="151">
        <v>0.62091503267973858</v>
      </c>
      <c r="S362" s="151">
        <v>0.67625899280575541</v>
      </c>
      <c r="T362" s="151">
        <v>0.62608695652173918</v>
      </c>
      <c r="U362" s="151">
        <v>0.50862068965517238</v>
      </c>
      <c r="V362" s="151">
        <v>0.46846846846846846</v>
      </c>
      <c r="W362" s="151">
        <v>0.39823008849557523</v>
      </c>
      <c r="X362" s="151">
        <v>0.48695652173913045</v>
      </c>
      <c r="Y362" s="172">
        <v>8.8726433243555221</v>
      </c>
      <c r="Z362" s="172">
        <v>-10.236809699725297</v>
      </c>
      <c r="AA362" s="147"/>
      <c r="AB362" s="144"/>
      <c r="AC362" s="144"/>
      <c r="AD362" s="151">
        <v>0.51048951048951052</v>
      </c>
      <c r="AE362" s="151">
        <v>0.58932461873638342</v>
      </c>
      <c r="AF362" s="144"/>
    </row>
    <row r="363" spans="1:32" x14ac:dyDescent="0.25">
      <c r="A363" s="149" t="s">
        <v>238</v>
      </c>
      <c r="B363" s="150">
        <v>8</v>
      </c>
      <c r="C363" s="150">
        <v>3</v>
      </c>
      <c r="D363" s="150">
        <v>6</v>
      </c>
      <c r="E363" s="150">
        <v>6</v>
      </c>
      <c r="F363" s="150">
        <v>10</v>
      </c>
      <c r="G363" s="150">
        <v>20</v>
      </c>
      <c r="H363" s="150">
        <v>3</v>
      </c>
      <c r="I363" s="150">
        <v>15</v>
      </c>
      <c r="J363" s="148">
        <v>4</v>
      </c>
      <c r="K363" s="148">
        <v>0.875</v>
      </c>
      <c r="L363" s="147"/>
      <c r="M363" s="155">
        <v>0.42857142857142855</v>
      </c>
      <c r="N363" s="144"/>
      <c r="P363" s="149" t="s">
        <v>238</v>
      </c>
      <c r="Q363" s="150">
        <v>62</v>
      </c>
      <c r="R363" s="150">
        <v>42</v>
      </c>
      <c r="S363" s="150">
        <v>53</v>
      </c>
      <c r="T363" s="150">
        <v>38</v>
      </c>
      <c r="U363" s="150">
        <v>37</v>
      </c>
      <c r="V363" s="150">
        <v>28</v>
      </c>
      <c r="W363" s="150">
        <v>25</v>
      </c>
      <c r="X363" s="150">
        <v>35</v>
      </c>
      <c r="Y363" s="148">
        <v>0.4</v>
      </c>
      <c r="Z363" s="148">
        <v>-0.14035087719298248</v>
      </c>
      <c r="AA363" s="147"/>
      <c r="AB363" s="144"/>
      <c r="AC363" s="144"/>
      <c r="AD363" s="150">
        <v>8</v>
      </c>
      <c r="AE363" s="150">
        <v>40.714285714285715</v>
      </c>
      <c r="AF363" s="144"/>
    </row>
    <row r="364" spans="1:32" x14ac:dyDescent="0.25">
      <c r="A364" s="149" t="s">
        <v>239</v>
      </c>
      <c r="B364" s="153">
        <v>0.27586206896551724</v>
      </c>
      <c r="C364" s="153">
        <v>9.0909090909090912E-2</v>
      </c>
      <c r="D364" s="153">
        <v>0.2608695652173913</v>
      </c>
      <c r="E364" s="153">
        <v>0.23076923076923078</v>
      </c>
      <c r="F364" s="153">
        <v>0.18518518518518517</v>
      </c>
      <c r="G364" s="153">
        <v>0.33333333333333331</v>
      </c>
      <c r="H364" s="153">
        <v>0.10714285714285714</v>
      </c>
      <c r="I364" s="153">
        <v>0.234375</v>
      </c>
      <c r="J364" s="172">
        <v>12.723214285714285</v>
      </c>
      <c r="K364" s="172">
        <v>1.3031126482213469</v>
      </c>
      <c r="L364" s="147"/>
      <c r="M364" s="203">
        <v>12.5</v>
      </c>
      <c r="N364" s="144"/>
      <c r="P364" s="149" t="s">
        <v>239</v>
      </c>
      <c r="Q364" s="153">
        <v>0.18507462686567164</v>
      </c>
      <c r="R364" s="153">
        <v>0.13375796178343949</v>
      </c>
      <c r="S364" s="153">
        <v>0.17785234899328858</v>
      </c>
      <c r="T364" s="153">
        <v>0.16170212765957448</v>
      </c>
      <c r="U364" s="153">
        <v>0.12131147540983607</v>
      </c>
      <c r="V364" s="153">
        <v>9.5890410958904104E-2</v>
      </c>
      <c r="W364" s="153">
        <v>8.8339222614840993E-2</v>
      </c>
      <c r="X364" s="153">
        <v>0.109375</v>
      </c>
      <c r="Y364" s="172">
        <v>2.1035777385159009</v>
      </c>
      <c r="Z364" s="172">
        <v>-2.8840324927255105</v>
      </c>
      <c r="AA364" s="147"/>
      <c r="AB364" s="144"/>
      <c r="AC364" s="144"/>
      <c r="AD364" s="153">
        <v>0.22134387351778653</v>
      </c>
      <c r="AE364" s="153">
        <v>0.13821532492725511</v>
      </c>
      <c r="AF364" s="144"/>
    </row>
    <row r="365" spans="1:32" x14ac:dyDescent="0.25">
      <c r="A365" s="149" t="s">
        <v>240</v>
      </c>
      <c r="B365" s="153">
        <v>0.88888888888888884</v>
      </c>
      <c r="C365" s="153">
        <v>0.375</v>
      </c>
      <c r="D365" s="153">
        <v>0.66666666666666663</v>
      </c>
      <c r="E365" s="153">
        <v>0.6</v>
      </c>
      <c r="F365" s="153">
        <v>1</v>
      </c>
      <c r="G365" s="153">
        <v>0.86956521739130432</v>
      </c>
      <c r="H365" s="153">
        <v>0.75</v>
      </c>
      <c r="I365" s="153">
        <v>0.6</v>
      </c>
      <c r="J365" s="172">
        <v>-15.000000000000002</v>
      </c>
      <c r="K365" s="172">
        <v>-16.712328767123285</v>
      </c>
      <c r="L365" s="147"/>
      <c r="M365" s="203">
        <v>-2.5000000000000022</v>
      </c>
      <c r="N365" s="144"/>
      <c r="P365" s="149" t="s">
        <v>240</v>
      </c>
      <c r="Q365" s="153">
        <v>0.5</v>
      </c>
      <c r="R365" s="153">
        <v>0.44210526315789472</v>
      </c>
      <c r="S365" s="153">
        <v>0.56382978723404253</v>
      </c>
      <c r="T365" s="153">
        <v>0.52777777777777779</v>
      </c>
      <c r="U365" s="153">
        <v>0.6271186440677966</v>
      </c>
      <c r="V365" s="153">
        <v>0.53846153846153844</v>
      </c>
      <c r="W365" s="153">
        <v>0.55555555555555558</v>
      </c>
      <c r="X365" s="153">
        <v>0.625</v>
      </c>
      <c r="Y365" s="172">
        <v>6.944444444444442</v>
      </c>
      <c r="Z365" s="172">
        <v>9.8197781885397397</v>
      </c>
      <c r="AA365" s="147"/>
      <c r="AB365" s="144"/>
      <c r="AC365" s="144"/>
      <c r="AD365" s="153">
        <v>0.76712328767123283</v>
      </c>
      <c r="AE365" s="153">
        <v>0.52680221811460259</v>
      </c>
      <c r="AF365" s="144"/>
    </row>
    <row r="366" spans="1:32" ht="22.15" customHeight="1" x14ac:dyDescent="0.25">
      <c r="A366" s="154" t="s">
        <v>241</v>
      </c>
      <c r="B366" s="155">
        <v>0</v>
      </c>
      <c r="C366" s="155">
        <v>0.375</v>
      </c>
      <c r="D366" s="155">
        <v>0</v>
      </c>
      <c r="E366" s="155">
        <v>0.3</v>
      </c>
      <c r="F366" s="155">
        <v>0</v>
      </c>
      <c r="G366" s="155">
        <v>0.13043478260869565</v>
      </c>
      <c r="H366" s="155">
        <v>0.25</v>
      </c>
      <c r="I366" s="155">
        <v>0.08</v>
      </c>
      <c r="J366" s="172">
        <v>-17</v>
      </c>
      <c r="K366" s="172">
        <v>-5.6986301369863002</v>
      </c>
      <c r="L366" s="147"/>
      <c r="M366" s="203">
        <v>-11.642857142857142</v>
      </c>
      <c r="N366" s="144"/>
      <c r="P366" s="154" t="s">
        <v>241</v>
      </c>
      <c r="Q366" s="155">
        <v>0.23387096774193547</v>
      </c>
      <c r="R366" s="155">
        <v>0.26315789473684209</v>
      </c>
      <c r="S366" s="155">
        <v>0.30851063829787234</v>
      </c>
      <c r="T366" s="155">
        <v>0.29166666666666669</v>
      </c>
      <c r="U366" s="155">
        <v>0.2711864406779661</v>
      </c>
      <c r="V366" s="155">
        <v>0.42307692307692307</v>
      </c>
      <c r="W366" s="155">
        <v>0.42222222222222222</v>
      </c>
      <c r="X366" s="155">
        <v>0.19642857142857142</v>
      </c>
      <c r="Y366" s="172">
        <v>-22.579365079365079</v>
      </c>
      <c r="Z366" s="172">
        <v>-10.116847108529178</v>
      </c>
      <c r="AA366" s="147"/>
      <c r="AB366" s="144"/>
      <c r="AC366" s="144"/>
      <c r="AD366" s="151">
        <v>0.13698630136986301</v>
      </c>
      <c r="AE366" s="151">
        <v>0.29759704251386321</v>
      </c>
      <c r="AF366" s="144"/>
    </row>
    <row r="367" spans="1:32" ht="22.15" customHeight="1" x14ac:dyDescent="0.25">
      <c r="A367" s="154" t="s">
        <v>242</v>
      </c>
      <c r="B367" s="155">
        <v>0</v>
      </c>
      <c r="C367" s="155">
        <v>9.0909090909090912E-2</v>
      </c>
      <c r="D367" s="155">
        <v>0</v>
      </c>
      <c r="E367" s="155">
        <v>0.11538461538461539</v>
      </c>
      <c r="F367" s="155">
        <v>0</v>
      </c>
      <c r="G367" s="155">
        <v>0.05</v>
      </c>
      <c r="H367" s="155">
        <v>3.5714285714285712E-2</v>
      </c>
      <c r="I367" s="155">
        <v>3.125E-2</v>
      </c>
      <c r="J367" s="172">
        <v>-0.44642857142857123</v>
      </c>
      <c r="K367" s="172">
        <v>-0.82756916996047436</v>
      </c>
      <c r="L367" s="147"/>
      <c r="M367" s="203">
        <v>-0.31250000000000028</v>
      </c>
      <c r="N367" s="144"/>
      <c r="P367" s="154" t="s">
        <v>242</v>
      </c>
      <c r="Q367" s="155">
        <v>8.6567164179104483E-2</v>
      </c>
      <c r="R367" s="155">
        <v>7.9617834394904455E-2</v>
      </c>
      <c r="S367" s="155">
        <v>9.7315436241610737E-2</v>
      </c>
      <c r="T367" s="155">
        <v>8.9361702127659579E-2</v>
      </c>
      <c r="U367" s="155">
        <v>5.2459016393442623E-2</v>
      </c>
      <c r="V367" s="155">
        <v>7.5342465753424653E-2</v>
      </c>
      <c r="W367" s="155">
        <v>6.7137809187279157E-2</v>
      </c>
      <c r="X367" s="155">
        <v>3.4375000000000003E-2</v>
      </c>
      <c r="Y367" s="172">
        <v>-3.2762809187279154</v>
      </c>
      <c r="Z367" s="172">
        <v>-4.3704534432589721</v>
      </c>
      <c r="AA367" s="147"/>
      <c r="AB367" s="144"/>
      <c r="AC367" s="144"/>
      <c r="AD367" s="151">
        <v>3.9525691699604744E-2</v>
      </c>
      <c r="AE367" s="151">
        <v>7.807953443258972E-2</v>
      </c>
      <c r="AF367" s="144"/>
    </row>
    <row r="368" spans="1:32" ht="22.15" customHeight="1" x14ac:dyDescent="0.25">
      <c r="A368" s="154" t="s">
        <v>243</v>
      </c>
      <c r="B368" s="155">
        <v>6.8965517241379309E-2</v>
      </c>
      <c r="C368" s="155">
        <v>0.12121212121212122</v>
      </c>
      <c r="D368" s="155">
        <v>8.6956521739130432E-2</v>
      </c>
      <c r="E368" s="155">
        <v>7.6923076923076927E-2</v>
      </c>
      <c r="F368" s="155">
        <v>3.7037037037037035E-2</v>
      </c>
      <c r="G368" s="155">
        <v>0.15</v>
      </c>
      <c r="H368" s="155">
        <v>3.5714285714285712E-2</v>
      </c>
      <c r="I368" s="155">
        <v>3.125E-2</v>
      </c>
      <c r="J368" s="172">
        <v>-0.44642857142857123</v>
      </c>
      <c r="K368" s="172">
        <v>-5.570652173913043</v>
      </c>
      <c r="L368" s="147"/>
      <c r="M368" s="203">
        <v>-6.5625</v>
      </c>
      <c r="N368" s="144"/>
      <c r="P368" s="154" t="s">
        <v>243</v>
      </c>
      <c r="Q368" s="155">
        <v>9.8507462686567168E-2</v>
      </c>
      <c r="R368" s="155">
        <v>9.8726114649681534E-2</v>
      </c>
      <c r="S368" s="155">
        <v>0.11073825503355705</v>
      </c>
      <c r="T368" s="155">
        <v>0.11914893617021277</v>
      </c>
      <c r="U368" s="155">
        <v>0.10819672131147541</v>
      </c>
      <c r="V368" s="155">
        <v>9.9315068493150679E-2</v>
      </c>
      <c r="W368" s="155">
        <v>0.12014134275618374</v>
      </c>
      <c r="X368" s="155">
        <v>9.6875000000000003E-2</v>
      </c>
      <c r="Y368" s="172">
        <v>-2.3266342756183738</v>
      </c>
      <c r="Z368" s="172">
        <v>-1.030249757516974</v>
      </c>
      <c r="AA368" s="147"/>
      <c r="AB368" s="144"/>
      <c r="AC368" s="144"/>
      <c r="AD368" s="151">
        <v>8.6956521739130432E-2</v>
      </c>
      <c r="AE368" s="151">
        <v>0.10717749757516974</v>
      </c>
      <c r="AF368" s="144"/>
    </row>
    <row r="369" spans="1:32" ht="22.15" customHeight="1" x14ac:dyDescent="0.25">
      <c r="A369" s="154" t="s">
        <v>244</v>
      </c>
      <c r="B369" s="155">
        <v>0</v>
      </c>
      <c r="C369" s="155">
        <v>0</v>
      </c>
      <c r="D369" s="155">
        <v>0</v>
      </c>
      <c r="E369" s="155">
        <v>0</v>
      </c>
      <c r="F369" s="155">
        <v>1.8518518518518517E-2</v>
      </c>
      <c r="G369" s="155">
        <v>0</v>
      </c>
      <c r="H369" s="155">
        <v>0</v>
      </c>
      <c r="I369" s="155">
        <v>0</v>
      </c>
      <c r="J369" s="172">
        <v>0</v>
      </c>
      <c r="K369" s="172">
        <v>-0.39525691699604742</v>
      </c>
      <c r="L369" s="147"/>
      <c r="M369" s="203">
        <v>0</v>
      </c>
      <c r="N369" s="144"/>
      <c r="P369" s="154" t="s">
        <v>244</v>
      </c>
      <c r="Q369" s="155">
        <v>0</v>
      </c>
      <c r="R369" s="155">
        <v>0</v>
      </c>
      <c r="S369" s="155">
        <v>6.7114093959731542E-3</v>
      </c>
      <c r="T369" s="155">
        <v>8.5106382978723406E-3</v>
      </c>
      <c r="U369" s="155">
        <v>3.2786885245901639E-3</v>
      </c>
      <c r="V369" s="155">
        <v>3.4246575342465752E-3</v>
      </c>
      <c r="W369" s="155">
        <v>3.5335689045936395E-3</v>
      </c>
      <c r="X369" s="155">
        <v>0</v>
      </c>
      <c r="Y369" s="172">
        <v>-0.35335689045936397</v>
      </c>
      <c r="Z369" s="172">
        <v>-0.33947623666343357</v>
      </c>
      <c r="AA369" s="147"/>
      <c r="AB369" s="144"/>
      <c r="AC369" s="144"/>
      <c r="AD369" s="151">
        <v>3.952569169960474E-3</v>
      </c>
      <c r="AE369" s="151">
        <v>3.3947623666343357E-3</v>
      </c>
      <c r="AF369" s="144"/>
    </row>
    <row r="370" spans="1:32" ht="22.15" customHeight="1" x14ac:dyDescent="0.25">
      <c r="A370" s="154" t="s">
        <v>245</v>
      </c>
      <c r="B370" s="155">
        <v>3.4482758620689655E-2</v>
      </c>
      <c r="C370" s="155">
        <v>0.30303030303030304</v>
      </c>
      <c r="D370" s="155">
        <v>4.3478260869565216E-2</v>
      </c>
      <c r="E370" s="155">
        <v>7.6923076923076927E-2</v>
      </c>
      <c r="F370" s="155">
        <v>0.16666666666666666</v>
      </c>
      <c r="G370" s="155">
        <v>0.18333333333333332</v>
      </c>
      <c r="H370" s="155">
        <v>0.2857142857142857</v>
      </c>
      <c r="I370" s="155">
        <v>0.15625</v>
      </c>
      <c r="J370" s="172">
        <v>-12.946428571428569</v>
      </c>
      <c r="K370" s="172">
        <v>-0.9757905138339934</v>
      </c>
      <c r="L370" s="147"/>
      <c r="M370" s="203">
        <v>9.6875</v>
      </c>
      <c r="N370" s="144"/>
      <c r="P370" s="154" t="s">
        <v>245</v>
      </c>
      <c r="Q370" s="155">
        <v>3.2835820895522387E-2</v>
      </c>
      <c r="R370" s="155">
        <v>4.4585987261146494E-2</v>
      </c>
      <c r="S370" s="155">
        <v>3.3557046979865771E-3</v>
      </c>
      <c r="T370" s="155">
        <v>1.7021276595744681E-2</v>
      </c>
      <c r="U370" s="155">
        <v>2.9508196721311476E-2</v>
      </c>
      <c r="V370" s="155">
        <v>7.8767123287671229E-2</v>
      </c>
      <c r="W370" s="155">
        <v>9.187279151943463E-2</v>
      </c>
      <c r="X370" s="155">
        <v>5.9374999999999997E-2</v>
      </c>
      <c r="Y370" s="172">
        <v>-3.2497791519434633</v>
      </c>
      <c r="Z370" s="172">
        <v>1.6697987390882636</v>
      </c>
      <c r="AA370" s="147"/>
      <c r="AB370" s="144"/>
      <c r="AC370" s="144"/>
      <c r="AD370" s="151">
        <v>0.16600790513833993</v>
      </c>
      <c r="AE370" s="151">
        <v>4.2677012609117361E-2</v>
      </c>
      <c r="AF370" s="144"/>
    </row>
    <row r="371" spans="1:32" ht="22.15" customHeight="1" x14ac:dyDescent="0.25">
      <c r="A371" s="154" t="s">
        <v>246</v>
      </c>
      <c r="B371" s="155">
        <v>0.37931034482758619</v>
      </c>
      <c r="C371" s="155">
        <v>0.18181818181818182</v>
      </c>
      <c r="D371" s="155">
        <v>0.30434782608695654</v>
      </c>
      <c r="E371" s="155">
        <v>0.38461538461538464</v>
      </c>
      <c r="F371" s="155">
        <v>0.3888888888888889</v>
      </c>
      <c r="G371" s="155">
        <v>0.16666666666666666</v>
      </c>
      <c r="H371" s="155">
        <v>0.21428571428571427</v>
      </c>
      <c r="I371" s="155">
        <v>0.296875</v>
      </c>
      <c r="J371" s="172">
        <v>8.258928571428573</v>
      </c>
      <c r="K371" s="172">
        <v>1.6242588932806334</v>
      </c>
      <c r="L371" s="147"/>
      <c r="M371" s="203">
        <v>-3.125</v>
      </c>
      <c r="N371" s="144"/>
      <c r="P371" s="154" t="s">
        <v>246</v>
      </c>
      <c r="Q371" s="155">
        <v>0.17910447761194029</v>
      </c>
      <c r="R371" s="155">
        <v>0.16878980891719744</v>
      </c>
      <c r="S371" s="155">
        <v>0.21140939597315436</v>
      </c>
      <c r="T371" s="155">
        <v>0.26382978723404255</v>
      </c>
      <c r="U371" s="155">
        <v>0.24590163934426229</v>
      </c>
      <c r="V371" s="155">
        <v>0.25684931506849318</v>
      </c>
      <c r="W371" s="155">
        <v>0.28621908127208479</v>
      </c>
      <c r="X371" s="155">
        <v>0.328125</v>
      </c>
      <c r="Y371" s="172">
        <v>4.1905918727915212</v>
      </c>
      <c r="Z371" s="172">
        <v>10.067592143549952</v>
      </c>
      <c r="AA371" s="147"/>
      <c r="AB371" s="144"/>
      <c r="AC371" s="144"/>
      <c r="AD371" s="151">
        <v>0.28063241106719367</v>
      </c>
      <c r="AE371" s="151">
        <v>0.22744907856450047</v>
      </c>
      <c r="AF371" s="144"/>
    </row>
    <row r="372" spans="1:32" x14ac:dyDescent="0.25">
      <c r="A372" s="149" t="s">
        <v>247</v>
      </c>
      <c r="B372" s="150">
        <v>115.79310344827599</v>
      </c>
      <c r="C372" s="150">
        <v>75.393939393939405</v>
      </c>
      <c r="D372" s="150">
        <v>154.95652173913044</v>
      </c>
      <c r="E372" s="150">
        <v>62.692307692307558</v>
      </c>
      <c r="F372" s="150">
        <v>36.814814814814817</v>
      </c>
      <c r="G372" s="150">
        <v>91</v>
      </c>
      <c r="H372" s="150">
        <v>98.142857142857125</v>
      </c>
      <c r="I372" s="150">
        <v>356.765625</v>
      </c>
      <c r="J372" s="177">
        <v>258.62276785714289</v>
      </c>
      <c r="K372" s="177">
        <v>272.82886610671937</v>
      </c>
      <c r="L372" s="147"/>
      <c r="M372" s="203">
        <v>197.48750000000001</v>
      </c>
      <c r="N372" s="144"/>
      <c r="P372" s="149" t="s">
        <v>247</v>
      </c>
      <c r="Q372" s="150">
        <v>219.69850746268639</v>
      </c>
      <c r="R372" s="150">
        <v>183.33121019108307</v>
      </c>
      <c r="S372" s="150">
        <v>204.39597315436279</v>
      </c>
      <c r="T372" s="150">
        <v>151.44680851063836</v>
      </c>
      <c r="U372" s="150">
        <v>115.76721311475417</v>
      </c>
      <c r="V372" s="150">
        <v>92.869863013698591</v>
      </c>
      <c r="W372" s="150">
        <v>114.51943462897535</v>
      </c>
      <c r="X372" s="150">
        <v>159.27812499999999</v>
      </c>
      <c r="Y372" s="177">
        <v>44.758690371024642</v>
      </c>
      <c r="Z372" s="177">
        <v>2.8760881425799596</v>
      </c>
      <c r="AA372" s="147"/>
      <c r="AB372" s="144"/>
      <c r="AC372" s="144"/>
      <c r="AD372" s="150">
        <v>83.936758893280626</v>
      </c>
      <c r="AE372" s="150">
        <v>156.40203685742003</v>
      </c>
      <c r="AF372" s="144"/>
    </row>
    <row r="373" spans="1:32" x14ac:dyDescent="0.25">
      <c r="A373" s="149" t="s">
        <v>248</v>
      </c>
      <c r="B373" s="150">
        <v>224.33333333333334</v>
      </c>
      <c r="C373" s="150">
        <v>144.875</v>
      </c>
      <c r="D373" s="150">
        <v>335</v>
      </c>
      <c r="E373" s="150">
        <v>116</v>
      </c>
      <c r="F373" s="150">
        <v>68.40000000000002</v>
      </c>
      <c r="G373" s="150">
        <v>151.08695652173913</v>
      </c>
      <c r="H373" s="150">
        <v>199.25</v>
      </c>
      <c r="I373" s="150">
        <v>836.8</v>
      </c>
      <c r="J373" s="177">
        <v>637.54999999999995</v>
      </c>
      <c r="K373" s="177">
        <v>668.18356164383556</v>
      </c>
      <c r="L373" s="147"/>
      <c r="M373" s="203">
        <v>278.58571428571429</v>
      </c>
      <c r="N373" s="144"/>
      <c r="P373" s="149" t="s">
        <v>248</v>
      </c>
      <c r="Q373" s="150">
        <v>334.16935483870969</v>
      </c>
      <c r="R373" s="150">
        <v>317.7157894736842</v>
      </c>
      <c r="S373" s="150">
        <v>361.81914893617022</v>
      </c>
      <c r="T373" s="150">
        <v>257.74999999999994</v>
      </c>
      <c r="U373" s="150">
        <v>202.03389830508496</v>
      </c>
      <c r="V373" s="150">
        <v>193.8846153846151</v>
      </c>
      <c r="W373" s="150">
        <v>188.22222222222206</v>
      </c>
      <c r="X373" s="150">
        <v>558.21428571428567</v>
      </c>
      <c r="Y373" s="177">
        <v>369.99206349206361</v>
      </c>
      <c r="Z373" s="177">
        <v>272.3344335885925</v>
      </c>
      <c r="AA373" s="147"/>
      <c r="AB373" s="144"/>
      <c r="AC373" s="144"/>
      <c r="AD373" s="150">
        <v>168.61643835616439</v>
      </c>
      <c r="AE373" s="150">
        <v>285.87985212569316</v>
      </c>
      <c r="AF373" s="144"/>
    </row>
    <row r="374" spans="1:32" x14ac:dyDescent="0.25">
      <c r="A374" s="146" t="s">
        <v>249</v>
      </c>
      <c r="B374" s="147">
        <v>17</v>
      </c>
      <c r="C374" s="147">
        <v>14</v>
      </c>
      <c r="D374" s="147">
        <v>6</v>
      </c>
      <c r="E374" s="147">
        <v>8</v>
      </c>
      <c r="F374" s="147">
        <v>15</v>
      </c>
      <c r="G374" s="147">
        <v>38</v>
      </c>
      <c r="H374" s="147">
        <v>32</v>
      </c>
      <c r="I374" s="147">
        <v>37</v>
      </c>
      <c r="J374" s="148">
        <v>0.15625</v>
      </c>
      <c r="K374" s="148">
        <v>0.99230769230769211</v>
      </c>
      <c r="L374" s="147"/>
      <c r="M374" s="155">
        <v>0.28030303030303028</v>
      </c>
      <c r="N374" s="144"/>
      <c r="P374" s="146" t="s">
        <v>249</v>
      </c>
      <c r="Q374" s="147">
        <v>322</v>
      </c>
      <c r="R374" s="147">
        <v>238</v>
      </c>
      <c r="S374" s="147">
        <v>193</v>
      </c>
      <c r="T374" s="147">
        <v>170</v>
      </c>
      <c r="U374" s="147">
        <v>173</v>
      </c>
      <c r="V374" s="147">
        <v>216</v>
      </c>
      <c r="W374" s="147">
        <v>163</v>
      </c>
      <c r="X374" s="147">
        <v>132</v>
      </c>
      <c r="Y374" s="148">
        <v>-0.19018404907975461</v>
      </c>
      <c r="Z374" s="148">
        <v>-0.37355932203389836</v>
      </c>
      <c r="AA374" s="147"/>
      <c r="AB374" s="144"/>
      <c r="AC374" s="144"/>
      <c r="AD374" s="147">
        <v>18.571428571428573</v>
      </c>
      <c r="AE374" s="147">
        <v>210.71428571428572</v>
      </c>
      <c r="AF374" s="144"/>
    </row>
    <row r="375" spans="1:32" x14ac:dyDescent="0.25">
      <c r="A375" s="146" t="s">
        <v>250</v>
      </c>
      <c r="B375" s="147">
        <v>4</v>
      </c>
      <c r="C375" s="147">
        <v>5</v>
      </c>
      <c r="D375" s="147">
        <v>2</v>
      </c>
      <c r="E375" s="147">
        <v>2</v>
      </c>
      <c r="F375" s="147">
        <v>1</v>
      </c>
      <c r="G375" s="147">
        <v>9</v>
      </c>
      <c r="H375" s="147">
        <v>25</v>
      </c>
      <c r="I375" s="147">
        <v>11</v>
      </c>
      <c r="J375" s="148">
        <v>-0.56000000000000005</v>
      </c>
      <c r="K375" s="148">
        <v>0.60416666666666674</v>
      </c>
      <c r="L375" s="147"/>
      <c r="M375" s="155">
        <v>0.30555555555555558</v>
      </c>
      <c r="N375" s="144"/>
      <c r="P375" s="146" t="s">
        <v>250</v>
      </c>
      <c r="Q375" s="147">
        <v>111</v>
      </c>
      <c r="R375" s="147">
        <v>96</v>
      </c>
      <c r="S375" s="147">
        <v>61</v>
      </c>
      <c r="T375" s="147">
        <v>57</v>
      </c>
      <c r="U375" s="147">
        <v>51</v>
      </c>
      <c r="V375" s="147">
        <v>60</v>
      </c>
      <c r="W375" s="147">
        <v>71</v>
      </c>
      <c r="X375" s="147">
        <v>36</v>
      </c>
      <c r="Y375" s="148">
        <v>-0.49295774647887325</v>
      </c>
      <c r="Z375" s="148">
        <v>-0.50295857988165682</v>
      </c>
      <c r="AA375" s="147"/>
      <c r="AB375" s="144"/>
      <c r="AC375" s="144"/>
      <c r="AD375" s="150">
        <v>6.8571428571428568</v>
      </c>
      <c r="AE375" s="150">
        <v>72.428571428571431</v>
      </c>
      <c r="AF375" s="144"/>
    </row>
    <row r="376" spans="1:32" x14ac:dyDescent="0.25">
      <c r="A376" s="149" t="s">
        <v>251</v>
      </c>
      <c r="B376" s="150">
        <v>0</v>
      </c>
      <c r="C376" s="150">
        <v>8</v>
      </c>
      <c r="D376" s="150">
        <v>10</v>
      </c>
      <c r="E376" s="150">
        <v>6</v>
      </c>
      <c r="F376" s="150">
        <v>12</v>
      </c>
      <c r="G376" s="150">
        <v>16</v>
      </c>
      <c r="H376" s="150">
        <v>19</v>
      </c>
      <c r="I376" s="150">
        <v>30</v>
      </c>
      <c r="J376" s="148">
        <v>0.57894736842105265</v>
      </c>
      <c r="K376" s="157">
        <v>1.5352112676056335</v>
      </c>
      <c r="L376" s="147"/>
      <c r="M376" s="155">
        <v>0.32967032967032966</v>
      </c>
      <c r="N376" s="144"/>
      <c r="P376" s="149" t="s">
        <v>251</v>
      </c>
      <c r="Q376" s="150">
        <v>0</v>
      </c>
      <c r="R376" s="150">
        <v>125</v>
      </c>
      <c r="S376" s="150">
        <v>100</v>
      </c>
      <c r="T376" s="150">
        <v>102</v>
      </c>
      <c r="U376" s="150">
        <v>55</v>
      </c>
      <c r="V376" s="150">
        <v>60</v>
      </c>
      <c r="W376" s="150">
        <v>73</v>
      </c>
      <c r="X376" s="150">
        <v>91</v>
      </c>
      <c r="Y376" s="148">
        <v>0.24657534246575341</v>
      </c>
      <c r="Z376" s="157">
        <v>6.0194174757281609E-2</v>
      </c>
      <c r="AA376" s="147"/>
      <c r="AB376" s="144"/>
      <c r="AC376" s="144"/>
      <c r="AD376" s="158">
        <v>11.833333333333334</v>
      </c>
      <c r="AE376" s="158">
        <v>85.833333333333329</v>
      </c>
      <c r="AF376" s="144"/>
    </row>
    <row r="377" spans="1:32" x14ac:dyDescent="0.25">
      <c r="A377" s="159" t="s">
        <v>252</v>
      </c>
      <c r="B377" s="147">
        <v>0</v>
      </c>
      <c r="C377" s="147">
        <v>0</v>
      </c>
      <c r="D377" s="147">
        <v>0</v>
      </c>
      <c r="E377" s="147">
        <v>1</v>
      </c>
      <c r="F377" s="147">
        <v>0</v>
      </c>
      <c r="G377" s="147">
        <v>0</v>
      </c>
      <c r="H377" s="147">
        <v>0</v>
      </c>
      <c r="I377" s="147">
        <v>0</v>
      </c>
      <c r="J377" s="148" t="e">
        <v>#DIV/0!</v>
      </c>
      <c r="K377" s="148">
        <v>-1</v>
      </c>
      <c r="L377" s="147"/>
      <c r="M377" s="155">
        <v>0</v>
      </c>
      <c r="N377" s="144"/>
      <c r="P377" s="159" t="s">
        <v>252</v>
      </c>
      <c r="Q377" s="147">
        <v>6</v>
      </c>
      <c r="R377" s="147">
        <v>31</v>
      </c>
      <c r="S377" s="147">
        <v>9</v>
      </c>
      <c r="T377" s="147">
        <v>6</v>
      </c>
      <c r="U377" s="147">
        <v>0</v>
      </c>
      <c r="V377" s="147">
        <v>1</v>
      </c>
      <c r="W377" s="147">
        <v>9</v>
      </c>
      <c r="X377" s="147">
        <v>4</v>
      </c>
      <c r="Y377" s="148">
        <v>-0.55555555555555558</v>
      </c>
      <c r="Z377" s="148">
        <v>-0.54838709677419362</v>
      </c>
      <c r="AA377" s="147"/>
      <c r="AB377" s="144"/>
      <c r="AC377" s="144"/>
      <c r="AD377" s="150">
        <v>0.14285714285714285</v>
      </c>
      <c r="AE377" s="150">
        <v>8.8571428571428577</v>
      </c>
      <c r="AF377" s="144"/>
    </row>
    <row r="378" spans="1:32" x14ac:dyDescent="0.25">
      <c r="A378" s="159" t="s">
        <v>253</v>
      </c>
      <c r="B378" s="147">
        <v>0</v>
      </c>
      <c r="C378" s="147">
        <v>0</v>
      </c>
      <c r="D378" s="147">
        <v>0</v>
      </c>
      <c r="E378" s="147">
        <v>1</v>
      </c>
      <c r="F378" s="147">
        <v>0</v>
      </c>
      <c r="G378" s="147">
        <v>0</v>
      </c>
      <c r="H378" s="147">
        <v>0</v>
      </c>
      <c r="I378" s="147">
        <v>0</v>
      </c>
      <c r="J378" s="148" t="e">
        <v>#DIV/0!</v>
      </c>
      <c r="K378" s="148">
        <v>-1</v>
      </c>
      <c r="L378" s="147"/>
      <c r="M378" s="155">
        <v>0</v>
      </c>
      <c r="N378" s="144"/>
      <c r="P378" s="159" t="s">
        <v>253</v>
      </c>
      <c r="Q378" s="147">
        <v>3</v>
      </c>
      <c r="R378" s="147">
        <v>14</v>
      </c>
      <c r="S378" s="147">
        <v>0</v>
      </c>
      <c r="T378" s="147">
        <v>1</v>
      </c>
      <c r="U378" s="147">
        <v>0</v>
      </c>
      <c r="V378" s="147">
        <v>1</v>
      </c>
      <c r="W378" s="147">
        <v>6</v>
      </c>
      <c r="X378" s="147">
        <v>2</v>
      </c>
      <c r="Y378" s="148">
        <v>-0.66666666666666663</v>
      </c>
      <c r="Z378" s="148">
        <v>-0.44</v>
      </c>
      <c r="AA378" s="147"/>
      <c r="AB378" s="144"/>
      <c r="AC378" s="144"/>
      <c r="AD378" s="150">
        <v>0.14285714285714285</v>
      </c>
      <c r="AE378" s="150">
        <v>3.5714285714285716</v>
      </c>
      <c r="AF378" s="144"/>
    </row>
    <row r="379" spans="1:32" x14ac:dyDescent="0.25">
      <c r="A379" s="159" t="s">
        <v>254</v>
      </c>
      <c r="B379" s="160" t="s">
        <v>285</v>
      </c>
      <c r="C379" s="160" t="s">
        <v>285</v>
      </c>
      <c r="D379" s="160" t="s">
        <v>285</v>
      </c>
      <c r="E379" s="160">
        <v>0.5</v>
      </c>
      <c r="F379" s="160" t="s">
        <v>285</v>
      </c>
      <c r="G379" s="160" t="s">
        <v>285</v>
      </c>
      <c r="H379" s="160" t="s">
        <v>285</v>
      </c>
      <c r="I379" s="160" t="s">
        <v>285</v>
      </c>
      <c r="J379" s="172" t="e">
        <v>#VALUE!</v>
      </c>
      <c r="K379" s="172" t="e">
        <v>#VALUE!</v>
      </c>
      <c r="L379" s="147"/>
      <c r="M379" s="203" t="e">
        <v>#VALUE!</v>
      </c>
      <c r="N379" s="144"/>
      <c r="P379" s="159" t="s">
        <v>254</v>
      </c>
      <c r="Q379" s="160">
        <v>0.33333333333333331</v>
      </c>
      <c r="R379" s="160">
        <v>0.31111111111111112</v>
      </c>
      <c r="S379" s="160">
        <v>0</v>
      </c>
      <c r="T379" s="160">
        <v>0.14285714285714285</v>
      </c>
      <c r="U379" s="160" t="s">
        <v>285</v>
      </c>
      <c r="V379" s="160">
        <v>0.5</v>
      </c>
      <c r="W379" s="160">
        <v>0.4</v>
      </c>
      <c r="X379" s="160">
        <v>0.33333333333333331</v>
      </c>
      <c r="Y379" s="172">
        <v>-6.6666666666666705</v>
      </c>
      <c r="Z379" s="172">
        <v>4.5977011494252871</v>
      </c>
      <c r="AA379" s="147"/>
      <c r="AB379" s="144"/>
      <c r="AC379" s="144"/>
      <c r="AD379" s="191">
        <v>0.5</v>
      </c>
      <c r="AE379" s="191">
        <v>0.28735632183908044</v>
      </c>
      <c r="AF379" s="144"/>
    </row>
    <row r="380" spans="1:32" x14ac:dyDescent="0.25">
      <c r="A380" s="161" t="s">
        <v>255</v>
      </c>
      <c r="B380" s="161"/>
      <c r="C380" s="161"/>
      <c r="D380" s="161"/>
      <c r="E380" s="144"/>
      <c r="F380" s="144"/>
      <c r="G380" s="144"/>
      <c r="H380" s="144"/>
      <c r="I380" s="144"/>
      <c r="J380" s="144"/>
      <c r="K380" s="144"/>
      <c r="L380" s="144"/>
      <c r="M380" s="144"/>
      <c r="N380" s="144"/>
      <c r="O380" s="204"/>
      <c r="P380" s="161" t="s">
        <v>255</v>
      </c>
      <c r="Q380" s="161"/>
      <c r="R380" s="161"/>
      <c r="S380" s="161"/>
      <c r="T380" s="144"/>
      <c r="U380" s="144"/>
      <c r="V380" s="144"/>
      <c r="W380" s="144"/>
      <c r="X380" s="144"/>
      <c r="Y380" s="144"/>
      <c r="Z380" s="144"/>
      <c r="AA380" s="144"/>
      <c r="AB380" s="144"/>
      <c r="AC380" s="144"/>
      <c r="AD380" s="144"/>
      <c r="AE380" s="144"/>
      <c r="AF380" s="144"/>
    </row>
    <row r="383" spans="1:32" x14ac:dyDescent="0.25">
      <c r="A383" s="189" t="s">
        <v>261</v>
      </c>
      <c r="B383" s="189"/>
      <c r="C383" s="189"/>
      <c r="D383" s="189"/>
      <c r="E383" s="181"/>
      <c r="F383" s="167"/>
      <c r="G383" s="167"/>
      <c r="H383" s="167"/>
      <c r="I383" s="167"/>
      <c r="J383" s="167"/>
      <c r="K383" s="167"/>
      <c r="L383" s="188"/>
      <c r="M383" s="211"/>
      <c r="N383" s="144"/>
      <c r="O383" s="211"/>
      <c r="P383" s="189" t="s">
        <v>261</v>
      </c>
      <c r="Q383" s="189"/>
      <c r="R383" s="189"/>
      <c r="S383" s="189"/>
      <c r="T383" s="181"/>
      <c r="U383" s="144"/>
      <c r="V383" s="144"/>
      <c r="W383" s="144"/>
      <c r="X383" s="144"/>
      <c r="Y383" s="144"/>
      <c r="Z383" s="144"/>
      <c r="AA383" s="188"/>
      <c r="AB383" s="144"/>
      <c r="AC383" s="144"/>
      <c r="AD383" s="144"/>
      <c r="AE383" s="144"/>
      <c r="AF383" s="144"/>
    </row>
    <row r="384" spans="1:32" x14ac:dyDescent="0.25">
      <c r="A384" s="166" t="s">
        <v>286</v>
      </c>
      <c r="B384" s="166"/>
      <c r="C384" s="166"/>
      <c r="D384" s="166"/>
      <c r="E384" s="213"/>
      <c r="F384" s="167"/>
      <c r="G384" s="167"/>
      <c r="H384" s="167"/>
      <c r="I384" s="167"/>
      <c r="J384" s="167"/>
      <c r="K384" s="167"/>
      <c r="L384" s="167"/>
      <c r="M384" s="144"/>
      <c r="N384" s="144"/>
      <c r="P384" s="166" t="s">
        <v>231</v>
      </c>
      <c r="Q384" s="166"/>
      <c r="R384" s="166"/>
      <c r="S384" s="166"/>
      <c r="T384" s="162"/>
      <c r="U384" s="144"/>
      <c r="V384" s="144"/>
      <c r="W384" s="144"/>
      <c r="X384" s="144"/>
      <c r="Y384" s="144"/>
      <c r="Z384" s="144"/>
      <c r="AA384" s="167"/>
      <c r="AB384" s="144"/>
      <c r="AC384" s="144"/>
      <c r="AD384" s="144"/>
      <c r="AE384" s="144"/>
      <c r="AF384" s="144"/>
    </row>
    <row r="385" spans="1:32" ht="31.5" x14ac:dyDescent="0.25">
      <c r="A385" s="190"/>
      <c r="B385" s="141">
        <v>2019</v>
      </c>
      <c r="C385" s="141">
        <v>2020</v>
      </c>
      <c r="D385" s="141">
        <v>2021</v>
      </c>
      <c r="E385" s="141">
        <v>2022</v>
      </c>
      <c r="F385" s="141">
        <v>2023</v>
      </c>
      <c r="G385" s="141">
        <v>2024</v>
      </c>
      <c r="H385" s="141">
        <v>2025</v>
      </c>
      <c r="I385" s="141">
        <v>2026</v>
      </c>
      <c r="J385" s="142" t="s">
        <v>232</v>
      </c>
      <c r="K385" s="142" t="s">
        <v>233</v>
      </c>
      <c r="L385" s="143" t="s">
        <v>234</v>
      </c>
      <c r="M385" s="145" t="s">
        <v>287</v>
      </c>
      <c r="N385" s="144"/>
      <c r="P385" s="190"/>
      <c r="Q385" s="141">
        <v>2019</v>
      </c>
      <c r="R385" s="141">
        <v>2020</v>
      </c>
      <c r="S385" s="141">
        <v>2021</v>
      </c>
      <c r="T385" s="141">
        <v>2022</v>
      </c>
      <c r="U385" s="141">
        <v>2023</v>
      </c>
      <c r="V385" s="141">
        <v>2024</v>
      </c>
      <c r="W385" s="141">
        <v>2025</v>
      </c>
      <c r="X385" s="141">
        <v>2026</v>
      </c>
      <c r="Y385" s="142" t="s">
        <v>232</v>
      </c>
      <c r="Z385" s="142" t="s">
        <v>233</v>
      </c>
      <c r="AA385" s="143" t="s">
        <v>234</v>
      </c>
      <c r="AB385" s="144"/>
      <c r="AC385" s="144"/>
      <c r="AD385" s="145" t="s">
        <v>288</v>
      </c>
      <c r="AE385" s="145" t="s">
        <v>235</v>
      </c>
      <c r="AF385" s="144"/>
    </row>
    <row r="386" spans="1:32" x14ac:dyDescent="0.25">
      <c r="A386" s="146" t="s">
        <v>236</v>
      </c>
      <c r="B386" s="147">
        <v>29</v>
      </c>
      <c r="C386" s="147">
        <v>44</v>
      </c>
      <c r="D386" s="147">
        <v>28</v>
      </c>
      <c r="E386" s="147">
        <v>19</v>
      </c>
      <c r="F386" s="147">
        <v>21</v>
      </c>
      <c r="G386" s="147">
        <v>19</v>
      </c>
      <c r="H386" s="147">
        <v>30</v>
      </c>
      <c r="I386" s="147">
        <v>53</v>
      </c>
      <c r="J386" s="148">
        <v>0.76666666666666672</v>
      </c>
      <c r="K386" s="148">
        <v>0.9526315789473685</v>
      </c>
      <c r="L386" s="147"/>
      <c r="M386" s="155">
        <v>6.519065190651907E-2</v>
      </c>
      <c r="N386" s="144"/>
      <c r="P386" s="146" t="s">
        <v>236</v>
      </c>
      <c r="Q386" s="147">
        <v>648</v>
      </c>
      <c r="R386" s="147">
        <v>849</v>
      </c>
      <c r="S386" s="147">
        <v>1022</v>
      </c>
      <c r="T386" s="147">
        <v>685</v>
      </c>
      <c r="U386" s="147">
        <v>809</v>
      </c>
      <c r="V386" s="147">
        <v>743</v>
      </c>
      <c r="W386" s="147">
        <v>677</v>
      </c>
      <c r="X386" s="147">
        <v>813</v>
      </c>
      <c r="Y386" s="148">
        <v>0.20088626292466766</v>
      </c>
      <c r="Z386" s="148">
        <v>4.7487575924903415E-2</v>
      </c>
      <c r="AA386" s="147"/>
      <c r="AB386" s="144"/>
      <c r="AC386" s="144"/>
      <c r="AD386" s="147">
        <v>27.142857142857142</v>
      </c>
      <c r="AE386" s="147">
        <v>776.14285714285711</v>
      </c>
      <c r="AF386" s="144"/>
    </row>
    <row r="387" spans="1:32" x14ac:dyDescent="0.25">
      <c r="A387" s="149" t="s">
        <v>237</v>
      </c>
      <c r="B387" s="150">
        <v>16</v>
      </c>
      <c r="C387" s="150">
        <v>20</v>
      </c>
      <c r="D387" s="150">
        <v>5</v>
      </c>
      <c r="E387" s="150">
        <v>6</v>
      </c>
      <c r="F387" s="150">
        <v>5</v>
      </c>
      <c r="G387" s="150">
        <v>3</v>
      </c>
      <c r="H387" s="150">
        <v>10</v>
      </c>
      <c r="I387" s="150">
        <v>13</v>
      </c>
      <c r="J387" s="148">
        <v>0.3</v>
      </c>
      <c r="K387" s="148">
        <v>0.39999999999999991</v>
      </c>
      <c r="L387" s="147"/>
      <c r="M387" s="155">
        <v>2.7600849256900213E-2</v>
      </c>
      <c r="N387" s="144"/>
      <c r="P387" s="149" t="s">
        <v>237</v>
      </c>
      <c r="Q387" s="150">
        <v>381</v>
      </c>
      <c r="R387" s="150">
        <v>538</v>
      </c>
      <c r="S387" s="150">
        <v>613</v>
      </c>
      <c r="T387" s="150">
        <v>366</v>
      </c>
      <c r="U387" s="150">
        <v>441</v>
      </c>
      <c r="V387" s="150">
        <v>438</v>
      </c>
      <c r="W387" s="150">
        <v>355</v>
      </c>
      <c r="X387" s="150">
        <v>471</v>
      </c>
      <c r="Y387" s="148">
        <v>0.3267605633802817</v>
      </c>
      <c r="Z387" s="148">
        <v>5.268199233716471E-2</v>
      </c>
      <c r="AA387" s="147"/>
      <c r="AB387" s="144"/>
      <c r="AC387" s="144"/>
      <c r="AD387" s="150">
        <v>9.2857142857142865</v>
      </c>
      <c r="AE387" s="150">
        <v>447.42857142857144</v>
      </c>
      <c r="AF387" s="144"/>
    </row>
    <row r="388" spans="1:32" x14ac:dyDescent="0.25">
      <c r="A388" s="146" t="s">
        <v>90</v>
      </c>
      <c r="B388" s="151">
        <v>0.61538461538461542</v>
      </c>
      <c r="C388" s="151">
        <v>0.5</v>
      </c>
      <c r="D388" s="151">
        <v>0.2</v>
      </c>
      <c r="E388" s="151">
        <v>0.35294117647058826</v>
      </c>
      <c r="F388" s="151">
        <v>0.38461538461538464</v>
      </c>
      <c r="G388" s="151">
        <v>0.27272727272727271</v>
      </c>
      <c r="H388" s="151">
        <v>0.41666666666666669</v>
      </c>
      <c r="I388" s="151">
        <v>0.28260869565217389</v>
      </c>
      <c r="J388" s="172">
        <v>-13.405797101449279</v>
      </c>
      <c r="K388" s="172">
        <v>-13.405797101449279</v>
      </c>
      <c r="L388" s="147"/>
      <c r="M388" s="203">
        <v>-36.704647676161919</v>
      </c>
      <c r="N388" s="144"/>
      <c r="P388" s="146" t="s">
        <v>90</v>
      </c>
      <c r="Q388" s="151">
        <v>0.62254901960784315</v>
      </c>
      <c r="R388" s="151">
        <v>0.68710089399744567</v>
      </c>
      <c r="S388" s="151">
        <v>0.64526315789473687</v>
      </c>
      <c r="T388" s="151">
        <v>0.5903225806451613</v>
      </c>
      <c r="U388" s="151">
        <v>0.62376237623762376</v>
      </c>
      <c r="V388" s="151">
        <v>0.64506627393225335</v>
      </c>
      <c r="W388" s="151">
        <v>0.58872305140961856</v>
      </c>
      <c r="X388" s="151">
        <v>0.64965517241379311</v>
      </c>
      <c r="Y388" s="172">
        <v>6.0932121004174551</v>
      </c>
      <c r="Z388" s="172">
        <v>1.7438781618476229</v>
      </c>
      <c r="AA388" s="147"/>
      <c r="AB388" s="144"/>
      <c r="AC388" s="144"/>
      <c r="AD388" s="151">
        <v>0.41666666666666669</v>
      </c>
      <c r="AE388" s="151">
        <v>0.63221639079531688</v>
      </c>
      <c r="AF388" s="144"/>
    </row>
    <row r="389" spans="1:32" x14ac:dyDescent="0.25">
      <c r="A389" s="149" t="s">
        <v>238</v>
      </c>
      <c r="B389" s="150">
        <v>14</v>
      </c>
      <c r="C389" s="150">
        <v>15</v>
      </c>
      <c r="D389" s="150">
        <v>4</v>
      </c>
      <c r="E389" s="150">
        <v>4</v>
      </c>
      <c r="F389" s="150">
        <v>5</v>
      </c>
      <c r="G389" s="150">
        <v>2</v>
      </c>
      <c r="H389" s="150">
        <v>5</v>
      </c>
      <c r="I389" s="150">
        <v>12</v>
      </c>
      <c r="J389" s="148">
        <v>1.4</v>
      </c>
      <c r="K389" s="148">
        <v>0.7142857142857143</v>
      </c>
      <c r="L389" s="147"/>
      <c r="M389" s="155">
        <v>2.771362586605081E-2</v>
      </c>
      <c r="N389" s="144"/>
      <c r="P389" s="149" t="s">
        <v>238</v>
      </c>
      <c r="Q389" s="150">
        <v>324</v>
      </c>
      <c r="R389" s="150">
        <v>458</v>
      </c>
      <c r="S389" s="150">
        <v>549</v>
      </c>
      <c r="T389" s="150">
        <v>305</v>
      </c>
      <c r="U389" s="150">
        <v>408</v>
      </c>
      <c r="V389" s="150">
        <v>405</v>
      </c>
      <c r="W389" s="150">
        <v>314</v>
      </c>
      <c r="X389" s="150">
        <v>433</v>
      </c>
      <c r="Y389" s="148">
        <v>0.37898089171974525</v>
      </c>
      <c r="Z389" s="148">
        <v>9.6996018820123028E-2</v>
      </c>
      <c r="AA389" s="147"/>
      <c r="AB389" s="144"/>
      <c r="AC389" s="144"/>
      <c r="AD389" s="150">
        <v>7</v>
      </c>
      <c r="AE389" s="150">
        <v>394.71428571428572</v>
      </c>
      <c r="AF389" s="144"/>
    </row>
    <row r="390" spans="1:32" x14ac:dyDescent="0.25">
      <c r="A390" s="149" t="s">
        <v>239</v>
      </c>
      <c r="B390" s="153">
        <v>0.48275862068965519</v>
      </c>
      <c r="C390" s="153">
        <v>0.34090909090909088</v>
      </c>
      <c r="D390" s="153">
        <v>0.14285714285714285</v>
      </c>
      <c r="E390" s="153">
        <v>0.21052631578947367</v>
      </c>
      <c r="F390" s="153">
        <v>0.23809523809523808</v>
      </c>
      <c r="G390" s="153">
        <v>0.10526315789473684</v>
      </c>
      <c r="H390" s="153">
        <v>0.16666666666666666</v>
      </c>
      <c r="I390" s="153">
        <v>0.22641509433962265</v>
      </c>
      <c r="J390" s="172">
        <v>5.9748427672955993</v>
      </c>
      <c r="K390" s="172">
        <v>-3.1479642502482639</v>
      </c>
      <c r="L390" s="147"/>
      <c r="M390" s="203">
        <v>-30.618023161363688</v>
      </c>
      <c r="N390" s="144"/>
      <c r="P390" s="149" t="s">
        <v>239</v>
      </c>
      <c r="Q390" s="153">
        <v>0.5</v>
      </c>
      <c r="R390" s="153">
        <v>0.53945818610129559</v>
      </c>
      <c r="S390" s="153">
        <v>0.53718199608610573</v>
      </c>
      <c r="T390" s="153">
        <v>0.44525547445255476</v>
      </c>
      <c r="U390" s="153">
        <v>0.50432632880098882</v>
      </c>
      <c r="V390" s="153">
        <v>0.54508748317631228</v>
      </c>
      <c r="W390" s="153">
        <v>0.46381093057607092</v>
      </c>
      <c r="X390" s="153">
        <v>0.53259532595325954</v>
      </c>
      <c r="Y390" s="172">
        <v>6.8784395377188616</v>
      </c>
      <c r="Z390" s="172">
        <v>2.4036518664468765</v>
      </c>
      <c r="AA390" s="147"/>
      <c r="AB390" s="144"/>
      <c r="AC390" s="144"/>
      <c r="AD390" s="153">
        <v>0.25789473684210529</v>
      </c>
      <c r="AE390" s="153">
        <v>0.50855880728879077</v>
      </c>
      <c r="AF390" s="144"/>
    </row>
    <row r="391" spans="1:32" x14ac:dyDescent="0.25">
      <c r="A391" s="149" t="s">
        <v>240</v>
      </c>
      <c r="B391" s="153">
        <v>0.875</v>
      </c>
      <c r="C391" s="153">
        <v>0.75</v>
      </c>
      <c r="D391" s="153">
        <v>0.8</v>
      </c>
      <c r="E391" s="153">
        <v>0.66666666666666663</v>
      </c>
      <c r="F391" s="153">
        <v>1</v>
      </c>
      <c r="G391" s="153">
        <v>0.66666666666666663</v>
      </c>
      <c r="H391" s="153">
        <v>0.5</v>
      </c>
      <c r="I391" s="153">
        <v>0.92307692307692313</v>
      </c>
      <c r="J391" s="172">
        <v>42.307692307692314</v>
      </c>
      <c r="K391" s="172">
        <v>16.92307692307693</v>
      </c>
      <c r="L391" s="147"/>
      <c r="M391" s="203">
        <v>0.37563285970929616</v>
      </c>
      <c r="N391" s="144"/>
      <c r="P391" s="149" t="s">
        <v>240</v>
      </c>
      <c r="Q391" s="153">
        <v>0.85039370078740162</v>
      </c>
      <c r="R391" s="153">
        <v>0.85130111524163565</v>
      </c>
      <c r="S391" s="153">
        <v>0.89559543230016314</v>
      </c>
      <c r="T391" s="153">
        <v>0.83333333333333337</v>
      </c>
      <c r="U391" s="153">
        <v>0.92517006802721091</v>
      </c>
      <c r="V391" s="153">
        <v>0.92465753424657537</v>
      </c>
      <c r="W391" s="153">
        <v>0.88450704225352117</v>
      </c>
      <c r="X391" s="153">
        <v>0.91932059447983017</v>
      </c>
      <c r="Y391" s="172">
        <v>3.4813552226308997</v>
      </c>
      <c r="Z391" s="172">
        <v>3.713668643385315</v>
      </c>
      <c r="AA391" s="147"/>
      <c r="AB391" s="144"/>
      <c r="AC391" s="144"/>
      <c r="AD391" s="153">
        <v>0.75384615384615383</v>
      </c>
      <c r="AE391" s="153">
        <v>0.88218390804597702</v>
      </c>
      <c r="AF391" s="144"/>
    </row>
    <row r="392" spans="1:32" ht="22.15" customHeight="1" x14ac:dyDescent="0.25">
      <c r="A392" s="154" t="s">
        <v>241</v>
      </c>
      <c r="B392" s="155">
        <v>6.25E-2</v>
      </c>
      <c r="C392" s="155">
        <v>0.1</v>
      </c>
      <c r="D392" s="155">
        <v>0</v>
      </c>
      <c r="E392" s="155">
        <v>0.33333333333333331</v>
      </c>
      <c r="F392" s="155">
        <v>0</v>
      </c>
      <c r="G392" s="155">
        <v>0</v>
      </c>
      <c r="H392" s="155">
        <v>0.1</v>
      </c>
      <c r="I392" s="155">
        <v>7.6923076923076927E-2</v>
      </c>
      <c r="J392" s="172">
        <v>-2.3076923076923079</v>
      </c>
      <c r="K392" s="172">
        <v>-1.5384615384615385</v>
      </c>
      <c r="L392" s="147"/>
      <c r="M392" s="203">
        <v>4.082965866405357</v>
      </c>
      <c r="N392" s="144"/>
      <c r="P392" s="154" t="s">
        <v>241</v>
      </c>
      <c r="Q392" s="155">
        <v>8.6614173228346455E-2</v>
      </c>
      <c r="R392" s="155">
        <v>5.3903345724907063E-2</v>
      </c>
      <c r="S392" s="155">
        <v>4.730831973898858E-2</v>
      </c>
      <c r="T392" s="155">
        <v>9.2896174863387984E-2</v>
      </c>
      <c r="U392" s="155">
        <v>3.8548752834467119E-2</v>
      </c>
      <c r="V392" s="155">
        <v>3.8812785388127852E-2</v>
      </c>
      <c r="W392" s="155">
        <v>5.0704225352112678E-2</v>
      </c>
      <c r="X392" s="155">
        <v>3.6093418259023353E-2</v>
      </c>
      <c r="Y392" s="172">
        <v>-1.4610807093089324</v>
      </c>
      <c r="Z392" s="172">
        <v>-2.041999170266247</v>
      </c>
      <c r="AA392" s="147"/>
      <c r="AB392" s="144"/>
      <c r="AC392" s="144"/>
      <c r="AD392" s="151">
        <v>9.2307692307692313E-2</v>
      </c>
      <c r="AE392" s="151">
        <v>5.6513409961685822E-2</v>
      </c>
      <c r="AF392" s="144"/>
    </row>
    <row r="393" spans="1:32" ht="22.15" customHeight="1" x14ac:dyDescent="0.25">
      <c r="A393" s="154" t="s">
        <v>242</v>
      </c>
      <c r="B393" s="155">
        <v>3.4482758620689655E-2</v>
      </c>
      <c r="C393" s="155">
        <v>4.5454545454545456E-2</v>
      </c>
      <c r="D393" s="155">
        <v>0</v>
      </c>
      <c r="E393" s="155">
        <v>0.10526315789473684</v>
      </c>
      <c r="F393" s="155">
        <v>0</v>
      </c>
      <c r="G393" s="155">
        <v>0</v>
      </c>
      <c r="H393" s="155">
        <v>3.3333333333333333E-2</v>
      </c>
      <c r="I393" s="155">
        <v>1.8867924528301886E-2</v>
      </c>
      <c r="J393" s="172">
        <v>-1.4465408805031448</v>
      </c>
      <c r="K393" s="172">
        <v>-1.2711022840119168</v>
      </c>
      <c r="L393" s="147"/>
      <c r="M393" s="203">
        <v>-0.2042284573789136</v>
      </c>
      <c r="N393" s="144"/>
      <c r="P393" s="154" t="s">
        <v>242</v>
      </c>
      <c r="Q393" s="155">
        <v>5.0925925925925923E-2</v>
      </c>
      <c r="R393" s="155">
        <v>3.4157832744405182E-2</v>
      </c>
      <c r="S393" s="155">
        <v>2.8375733855185908E-2</v>
      </c>
      <c r="T393" s="155">
        <v>4.9635036496350364E-2</v>
      </c>
      <c r="U393" s="155">
        <v>2.1013597033374538E-2</v>
      </c>
      <c r="V393" s="155">
        <v>2.2880215343203229E-2</v>
      </c>
      <c r="W393" s="155">
        <v>2.6587887740029542E-2</v>
      </c>
      <c r="X393" s="155">
        <v>2.0910209102091022E-2</v>
      </c>
      <c r="Y393" s="172">
        <v>-0.56776786379385202</v>
      </c>
      <c r="Z393" s="172">
        <v>-1.1668476706854316</v>
      </c>
      <c r="AA393" s="147"/>
      <c r="AB393" s="144"/>
      <c r="AC393" s="144"/>
      <c r="AD393" s="151">
        <v>3.1578947368421054E-2</v>
      </c>
      <c r="AE393" s="151">
        <v>3.2578685808945337E-2</v>
      </c>
      <c r="AF393" s="144"/>
    </row>
    <row r="394" spans="1:32" ht="22.15" customHeight="1" x14ac:dyDescent="0.25">
      <c r="A394" s="154" t="s">
        <v>243</v>
      </c>
      <c r="B394" s="155">
        <v>0.20689655172413793</v>
      </c>
      <c r="C394" s="155">
        <v>0.11363636363636363</v>
      </c>
      <c r="D394" s="155">
        <v>0.25</v>
      </c>
      <c r="E394" s="155">
        <v>5.2631578947368418E-2</v>
      </c>
      <c r="F394" s="155">
        <v>0.14285714285714285</v>
      </c>
      <c r="G394" s="155">
        <v>0.26315789473684209</v>
      </c>
      <c r="H394" s="155">
        <v>0.26666666666666666</v>
      </c>
      <c r="I394" s="155">
        <v>0.16981132075471697</v>
      </c>
      <c r="J394" s="172">
        <v>-9.6855345911949691</v>
      </c>
      <c r="K394" s="172">
        <v>-1.4399205561072492</v>
      </c>
      <c r="L394" s="147"/>
      <c r="M394" s="203">
        <v>5.4190164543154857</v>
      </c>
      <c r="N394" s="144"/>
      <c r="P394" s="154" t="s">
        <v>243</v>
      </c>
      <c r="Q394" s="155">
        <v>0.18055555555555555</v>
      </c>
      <c r="R394" s="155">
        <v>0.14840989399293286</v>
      </c>
      <c r="S394" s="155">
        <v>0.17318982387475537</v>
      </c>
      <c r="T394" s="155">
        <v>0.17372262773722627</v>
      </c>
      <c r="U394" s="155">
        <v>0.21384425216316441</v>
      </c>
      <c r="V394" s="155">
        <v>0.17496635262449528</v>
      </c>
      <c r="W394" s="155">
        <v>0.15952732644017725</v>
      </c>
      <c r="X394" s="155">
        <v>0.11562115621156212</v>
      </c>
      <c r="Y394" s="172">
        <v>-4.3906170228615133</v>
      </c>
      <c r="Z394" s="172">
        <v>-5.9236197000291382</v>
      </c>
      <c r="AA394" s="147"/>
      <c r="AB394" s="144"/>
      <c r="AC394" s="144"/>
      <c r="AD394" s="151">
        <v>0.18421052631578946</v>
      </c>
      <c r="AE394" s="151">
        <v>0.1748573532118535</v>
      </c>
      <c r="AF394" s="144"/>
    </row>
    <row r="395" spans="1:32" ht="22.15" customHeight="1" x14ac:dyDescent="0.25">
      <c r="A395" s="154" t="s">
        <v>244</v>
      </c>
      <c r="B395" s="155">
        <v>3.4482758620689655E-2</v>
      </c>
      <c r="C395" s="155">
        <v>0.13636363636363635</v>
      </c>
      <c r="D395" s="155">
        <v>0.17857142857142858</v>
      </c>
      <c r="E395" s="155">
        <v>0.36842105263157893</v>
      </c>
      <c r="F395" s="155">
        <v>4.7619047619047616E-2</v>
      </c>
      <c r="G395" s="155">
        <v>0.10526315789473684</v>
      </c>
      <c r="H395" s="155">
        <v>0.13333333333333333</v>
      </c>
      <c r="I395" s="155">
        <v>0.15094339622641509</v>
      </c>
      <c r="J395" s="172">
        <v>1.7610062893081757</v>
      </c>
      <c r="K395" s="172">
        <v>1.4101290963257185</v>
      </c>
      <c r="L395" s="147"/>
      <c r="M395" s="203">
        <v>2.3022117013622974</v>
      </c>
      <c r="N395" s="144"/>
      <c r="P395" s="154" t="s">
        <v>244</v>
      </c>
      <c r="Q395" s="155">
        <v>0.15432098765432098</v>
      </c>
      <c r="R395" s="155">
        <v>0.11778563015312132</v>
      </c>
      <c r="S395" s="155">
        <v>0.12720156555772993</v>
      </c>
      <c r="T395" s="155">
        <v>0.14890510948905109</v>
      </c>
      <c r="U395" s="155">
        <v>9.7651421508034617E-2</v>
      </c>
      <c r="V395" s="155">
        <v>0.12382234185733512</v>
      </c>
      <c r="W395" s="155">
        <v>0.14623338257016247</v>
      </c>
      <c r="X395" s="155">
        <v>0.12792127921279212</v>
      </c>
      <c r="Y395" s="172">
        <v>-1.8312103357370351</v>
      </c>
      <c r="Z395" s="172">
        <v>-0.1289101792177505</v>
      </c>
      <c r="AA395" s="147"/>
      <c r="AB395" s="144"/>
      <c r="AC395" s="144"/>
      <c r="AD395" s="151">
        <v>0.1368421052631579</v>
      </c>
      <c r="AE395" s="151">
        <v>0.12921038100496962</v>
      </c>
      <c r="AF395" s="144"/>
    </row>
    <row r="396" spans="1:32" ht="22.15" customHeight="1" x14ac:dyDescent="0.25">
      <c r="A396" s="154" t="s">
        <v>245</v>
      </c>
      <c r="B396" s="155">
        <v>0.10344827586206896</v>
      </c>
      <c r="C396" s="155">
        <v>0.25</v>
      </c>
      <c r="D396" s="155">
        <v>0.2857142857142857</v>
      </c>
      <c r="E396" s="155">
        <v>0.15789473684210525</v>
      </c>
      <c r="F396" s="155">
        <v>0.19047619047619047</v>
      </c>
      <c r="G396" s="155">
        <v>0.10526315789473684</v>
      </c>
      <c r="H396" s="155">
        <v>3.3333333333333333E-2</v>
      </c>
      <c r="I396" s="155">
        <v>0.26415094339622641</v>
      </c>
      <c r="J396" s="172">
        <v>23.081761006289309</v>
      </c>
      <c r="K396" s="172">
        <v>9.5729890764647472</v>
      </c>
      <c r="L396" s="147"/>
      <c r="M396" s="203">
        <v>20.880038989069135</v>
      </c>
      <c r="N396" s="144"/>
      <c r="P396" s="154" t="s">
        <v>245</v>
      </c>
      <c r="Q396" s="155">
        <v>2.3148148148148147E-2</v>
      </c>
      <c r="R396" s="155">
        <v>3.5335689045936397E-2</v>
      </c>
      <c r="S396" s="155">
        <v>3.131115459882583E-2</v>
      </c>
      <c r="T396" s="155">
        <v>4.8175182481751823E-2</v>
      </c>
      <c r="U396" s="155">
        <v>1.73053152039555E-2</v>
      </c>
      <c r="V396" s="155">
        <v>2.6917900403768506E-2</v>
      </c>
      <c r="W396" s="155">
        <v>5.3175775480059084E-2</v>
      </c>
      <c r="X396" s="155">
        <v>5.5350553505535055E-2</v>
      </c>
      <c r="Y396" s="172">
        <v>0.21747780254759708</v>
      </c>
      <c r="Z396" s="172">
        <v>2.2219686581183868</v>
      </c>
      <c r="AA396" s="147"/>
      <c r="AB396" s="144"/>
      <c r="AC396" s="144"/>
      <c r="AD396" s="151">
        <v>0.16842105263157894</v>
      </c>
      <c r="AE396" s="151">
        <v>3.3130866924351188E-2</v>
      </c>
      <c r="AF396" s="144"/>
    </row>
    <row r="397" spans="1:32" ht="22.15" customHeight="1" x14ac:dyDescent="0.25">
      <c r="A397" s="154" t="s">
        <v>246</v>
      </c>
      <c r="B397" s="155">
        <v>0.10344827586206896</v>
      </c>
      <c r="C397" s="155">
        <v>2.2727272727272728E-2</v>
      </c>
      <c r="D397" s="155">
        <v>3.5714285714285712E-2</v>
      </c>
      <c r="E397" s="155">
        <v>5.2631578947368418E-2</v>
      </c>
      <c r="F397" s="155">
        <v>9.5238095238095233E-2</v>
      </c>
      <c r="G397" s="155">
        <v>0.15789473684210525</v>
      </c>
      <c r="H397" s="155">
        <v>0.16666666666666666</v>
      </c>
      <c r="I397" s="155">
        <v>9.4339622641509441E-2</v>
      </c>
      <c r="J397" s="172">
        <v>-7.2327044025157221</v>
      </c>
      <c r="K397" s="172">
        <v>1.0129096325719968</v>
      </c>
      <c r="L397" s="147"/>
      <c r="M397" s="203">
        <v>2.2998909234375366</v>
      </c>
      <c r="N397" s="144"/>
      <c r="P397" s="154" t="s">
        <v>246</v>
      </c>
      <c r="Q397" s="155">
        <v>4.3209876543209874E-2</v>
      </c>
      <c r="R397" s="155">
        <v>6.1248527679623084E-2</v>
      </c>
      <c r="S397" s="155">
        <v>5.0880626223091974E-2</v>
      </c>
      <c r="T397" s="155">
        <v>6.8613138686131392E-2</v>
      </c>
      <c r="U397" s="155">
        <v>6.1804697156983932E-2</v>
      </c>
      <c r="V397" s="155">
        <v>4.8452220726783311E-2</v>
      </c>
      <c r="W397" s="155">
        <v>7.5332348596750365E-2</v>
      </c>
      <c r="X397" s="155">
        <v>7.1340713407134076E-2</v>
      </c>
      <c r="Y397" s="172">
        <v>-0.39916351896162883</v>
      </c>
      <c r="Z397" s="172">
        <v>1.3177635917717547</v>
      </c>
      <c r="AA397" s="147"/>
      <c r="AB397" s="144"/>
      <c r="AC397" s="144"/>
      <c r="AD397" s="151">
        <v>8.4210526315789472E-2</v>
      </c>
      <c r="AE397" s="151">
        <v>5.8163077489416529E-2</v>
      </c>
      <c r="AF397" s="144"/>
    </row>
    <row r="398" spans="1:32" x14ac:dyDescent="0.25">
      <c r="A398" s="149" t="s">
        <v>247</v>
      </c>
      <c r="B398" s="150">
        <v>69.931034482758619</v>
      </c>
      <c r="C398" s="150">
        <v>97.11363636363636</v>
      </c>
      <c r="D398" s="150">
        <v>32.607142857142868</v>
      </c>
      <c r="E398" s="150">
        <v>44.842105263157869</v>
      </c>
      <c r="F398" s="150">
        <v>43.000000000000014</v>
      </c>
      <c r="G398" s="150">
        <v>29.26315789473686</v>
      </c>
      <c r="H398" s="150">
        <v>62.033333333333331</v>
      </c>
      <c r="I398" s="150">
        <v>52.849056603773569</v>
      </c>
      <c r="J398" s="177">
        <v>-9.1842767295597625</v>
      </c>
      <c r="K398" s="177">
        <v>-7.0772591857001146</v>
      </c>
      <c r="L398" s="147"/>
      <c r="M398" s="203">
        <v>-61.489196778760153</v>
      </c>
      <c r="N398" s="144"/>
      <c r="P398" s="149" t="s">
        <v>247</v>
      </c>
      <c r="Q398" s="150">
        <v>145.89043209876544</v>
      </c>
      <c r="R398" s="150">
        <v>135.32862190812722</v>
      </c>
      <c r="S398" s="150">
        <v>104.62426614481413</v>
      </c>
      <c r="T398" s="150">
        <v>128.20583941605835</v>
      </c>
      <c r="U398" s="150">
        <v>116.71446229913469</v>
      </c>
      <c r="V398" s="150">
        <v>119.21803499327052</v>
      </c>
      <c r="W398" s="150">
        <v>115.47710487444608</v>
      </c>
      <c r="X398" s="150">
        <v>114.33825338253372</v>
      </c>
      <c r="Y398" s="177">
        <v>-1.1388514919123622</v>
      </c>
      <c r="Z398" s="177">
        <v>-8.1276034184970314</v>
      </c>
      <c r="AA398" s="147"/>
      <c r="AB398" s="144"/>
      <c r="AC398" s="144"/>
      <c r="AD398" s="150">
        <v>59.926315789473684</v>
      </c>
      <c r="AE398" s="150">
        <v>122.46585680103075</v>
      </c>
      <c r="AF398" s="144"/>
    </row>
    <row r="399" spans="1:32" x14ac:dyDescent="0.25">
      <c r="A399" s="149" t="s">
        <v>248</v>
      </c>
      <c r="B399" s="150">
        <v>102.24999999999997</v>
      </c>
      <c r="C399" s="150">
        <v>134.19999999999999</v>
      </c>
      <c r="D399" s="150">
        <v>98</v>
      </c>
      <c r="E399" s="150">
        <v>63.166666666666664</v>
      </c>
      <c r="F399" s="150">
        <v>111.6</v>
      </c>
      <c r="G399" s="150">
        <v>26</v>
      </c>
      <c r="H399" s="150">
        <v>70.000000000000028</v>
      </c>
      <c r="I399" s="150">
        <v>107.76923076923077</v>
      </c>
      <c r="J399" s="177">
        <v>37.769230769230745</v>
      </c>
      <c r="K399" s="177">
        <v>7.3846153846153868</v>
      </c>
      <c r="L399" s="147"/>
      <c r="M399" s="203">
        <v>-22.57471827535511</v>
      </c>
      <c r="N399" s="144"/>
      <c r="P399" s="149" t="s">
        <v>248</v>
      </c>
      <c r="Q399" s="150">
        <v>142.28871391076117</v>
      </c>
      <c r="R399" s="150">
        <v>146.20074349442379</v>
      </c>
      <c r="S399" s="150">
        <v>105.18433931484505</v>
      </c>
      <c r="T399" s="150">
        <v>147.61475409836069</v>
      </c>
      <c r="U399" s="150">
        <v>127.59637188208617</v>
      </c>
      <c r="V399" s="150">
        <v>116.76027397260277</v>
      </c>
      <c r="W399" s="150">
        <v>135.18873239436616</v>
      </c>
      <c r="X399" s="150">
        <v>130.34394904458588</v>
      </c>
      <c r="Y399" s="177">
        <v>-4.8447833497802719</v>
      </c>
      <c r="Z399" s="177">
        <v>0.46655440857054487</v>
      </c>
      <c r="AA399" s="147"/>
      <c r="AB399" s="144"/>
      <c r="AC399" s="144"/>
      <c r="AD399" s="150">
        <v>100.38461538461539</v>
      </c>
      <c r="AE399" s="150">
        <v>129.87739463601534</v>
      </c>
      <c r="AF399" s="144"/>
    </row>
    <row r="400" spans="1:32" x14ac:dyDescent="0.25">
      <c r="A400" s="146" t="s">
        <v>249</v>
      </c>
      <c r="B400" s="147">
        <v>5</v>
      </c>
      <c r="C400" s="147">
        <v>4</v>
      </c>
      <c r="D400" s="147">
        <v>5</v>
      </c>
      <c r="E400" s="147">
        <v>6</v>
      </c>
      <c r="F400" s="147">
        <v>6</v>
      </c>
      <c r="G400" s="147">
        <v>8</v>
      </c>
      <c r="H400" s="147">
        <v>10</v>
      </c>
      <c r="I400" s="147">
        <v>17</v>
      </c>
      <c r="J400" s="148">
        <v>0.7</v>
      </c>
      <c r="K400" s="148">
        <v>1.7045454545454548</v>
      </c>
      <c r="L400" s="147"/>
      <c r="M400" s="155">
        <v>4.0963855421686748E-2</v>
      </c>
      <c r="N400" s="144"/>
      <c r="P400" s="146" t="s">
        <v>249</v>
      </c>
      <c r="Q400" s="147">
        <v>602</v>
      </c>
      <c r="R400" s="147">
        <v>446</v>
      </c>
      <c r="S400" s="147">
        <v>467</v>
      </c>
      <c r="T400" s="147">
        <v>374</v>
      </c>
      <c r="U400" s="147">
        <v>356</v>
      </c>
      <c r="V400" s="147">
        <v>335</v>
      </c>
      <c r="W400" s="147">
        <v>379</v>
      </c>
      <c r="X400" s="147">
        <v>415</v>
      </c>
      <c r="Y400" s="148">
        <v>9.498680738786279E-2</v>
      </c>
      <c r="Z400" s="148">
        <v>-1.8249408583981094E-2</v>
      </c>
      <c r="AA400" s="147"/>
      <c r="AB400" s="144"/>
      <c r="AC400" s="144"/>
      <c r="AD400" s="147">
        <v>6.2857142857142856</v>
      </c>
      <c r="AE400" s="147">
        <v>422.71428571428572</v>
      </c>
      <c r="AF400" s="144"/>
    </row>
    <row r="401" spans="1:32" x14ac:dyDescent="0.25">
      <c r="A401" s="146" t="s">
        <v>250</v>
      </c>
      <c r="B401" s="147">
        <v>0</v>
      </c>
      <c r="C401" s="147">
        <v>1</v>
      </c>
      <c r="D401" s="147">
        <v>0</v>
      </c>
      <c r="E401" s="147">
        <v>1</v>
      </c>
      <c r="F401" s="147">
        <v>2</v>
      </c>
      <c r="G401" s="147">
        <v>1</v>
      </c>
      <c r="H401" s="147">
        <v>0</v>
      </c>
      <c r="I401" s="147">
        <v>4</v>
      </c>
      <c r="J401" s="148" t="e">
        <v>#DIV/0!</v>
      </c>
      <c r="K401" s="148">
        <v>4.5999999999999996</v>
      </c>
      <c r="L401" s="147"/>
      <c r="M401" s="155">
        <v>2.7027027027027029E-2</v>
      </c>
      <c r="N401" s="144"/>
      <c r="P401" s="146" t="s">
        <v>250</v>
      </c>
      <c r="Q401" s="147">
        <v>180</v>
      </c>
      <c r="R401" s="147">
        <v>125</v>
      </c>
      <c r="S401" s="147">
        <v>102</v>
      </c>
      <c r="T401" s="147">
        <v>104</v>
      </c>
      <c r="U401" s="147">
        <v>116</v>
      </c>
      <c r="V401" s="147">
        <v>75</v>
      </c>
      <c r="W401" s="147">
        <v>132</v>
      </c>
      <c r="X401" s="147">
        <v>148</v>
      </c>
      <c r="Y401" s="148">
        <v>0.12121212121212122</v>
      </c>
      <c r="Z401" s="148">
        <v>0.24220623501199046</v>
      </c>
      <c r="AA401" s="147"/>
      <c r="AB401" s="144"/>
      <c r="AC401" s="144"/>
      <c r="AD401" s="150">
        <v>0.7142857142857143</v>
      </c>
      <c r="AE401" s="150">
        <v>119.14285714285714</v>
      </c>
      <c r="AF401" s="144"/>
    </row>
    <row r="402" spans="1:32" x14ac:dyDescent="0.25">
      <c r="A402" s="149" t="s">
        <v>251</v>
      </c>
      <c r="B402" s="150">
        <v>0</v>
      </c>
      <c r="C402" s="150">
        <v>22</v>
      </c>
      <c r="D402" s="150">
        <v>8</v>
      </c>
      <c r="E402" s="150">
        <v>7</v>
      </c>
      <c r="F402" s="150">
        <v>7</v>
      </c>
      <c r="G402" s="150">
        <v>8</v>
      </c>
      <c r="H402" s="150">
        <v>6</v>
      </c>
      <c r="I402" s="150">
        <v>8</v>
      </c>
      <c r="J402" s="148">
        <v>0.33333333333333331</v>
      </c>
      <c r="K402" s="157">
        <v>-0.17241379310344823</v>
      </c>
      <c r="L402" s="147"/>
      <c r="M402" s="155">
        <v>1.9138755980861243E-2</v>
      </c>
      <c r="N402" s="144"/>
      <c r="P402" s="149" t="s">
        <v>251</v>
      </c>
      <c r="Q402" s="150">
        <v>0</v>
      </c>
      <c r="R402" s="150">
        <v>655</v>
      </c>
      <c r="S402" s="150">
        <v>558</v>
      </c>
      <c r="T402" s="150">
        <v>427</v>
      </c>
      <c r="U402" s="150">
        <v>379</v>
      </c>
      <c r="V402" s="150">
        <v>353</v>
      </c>
      <c r="W402" s="150">
        <v>342</v>
      </c>
      <c r="X402" s="150">
        <v>418</v>
      </c>
      <c r="Y402" s="148">
        <v>0.22222222222222221</v>
      </c>
      <c r="Z402" s="157">
        <v>-7.5902726602800258E-2</v>
      </c>
      <c r="AA402" s="147"/>
      <c r="AB402" s="144"/>
      <c r="AC402" s="144"/>
      <c r="AD402" s="158">
        <v>9.6666666666666661</v>
      </c>
      <c r="AE402" s="158">
        <v>452.33333333333331</v>
      </c>
      <c r="AF402" s="144"/>
    </row>
    <row r="403" spans="1:32" x14ac:dyDescent="0.25">
      <c r="A403" s="159" t="s">
        <v>252</v>
      </c>
      <c r="B403" s="147">
        <v>2</v>
      </c>
      <c r="C403" s="147">
        <v>1</v>
      </c>
      <c r="D403" s="147">
        <v>0</v>
      </c>
      <c r="E403" s="147">
        <v>1</v>
      </c>
      <c r="F403" s="147">
        <v>1</v>
      </c>
      <c r="G403" s="147">
        <v>0</v>
      </c>
      <c r="H403" s="147">
        <v>1</v>
      </c>
      <c r="I403" s="147">
        <v>3</v>
      </c>
      <c r="J403" s="148">
        <v>2</v>
      </c>
      <c r="K403" s="148">
        <v>2.5</v>
      </c>
      <c r="L403" s="147"/>
      <c r="M403" s="155">
        <v>4.4776119402985072E-2</v>
      </c>
      <c r="N403" s="144"/>
      <c r="P403" s="159" t="s">
        <v>252</v>
      </c>
      <c r="Q403" s="147">
        <v>37</v>
      </c>
      <c r="R403" s="147">
        <v>71</v>
      </c>
      <c r="S403" s="147">
        <v>75</v>
      </c>
      <c r="T403" s="147">
        <v>63</v>
      </c>
      <c r="U403" s="147">
        <v>60</v>
      </c>
      <c r="V403" s="147">
        <v>61</v>
      </c>
      <c r="W403" s="147">
        <v>73</v>
      </c>
      <c r="X403" s="147">
        <v>67</v>
      </c>
      <c r="Y403" s="148">
        <v>-8.2191780821917804E-2</v>
      </c>
      <c r="Z403" s="148">
        <v>6.5909090909090959E-2</v>
      </c>
      <c r="AA403" s="147"/>
      <c r="AB403" s="144"/>
      <c r="AC403" s="144"/>
      <c r="AD403" s="150">
        <v>0.8571428571428571</v>
      </c>
      <c r="AE403" s="150">
        <v>62.857142857142854</v>
      </c>
      <c r="AF403" s="144"/>
    </row>
    <row r="404" spans="1:32" x14ac:dyDescent="0.25">
      <c r="A404" s="159" t="s">
        <v>253</v>
      </c>
      <c r="B404" s="147">
        <v>0</v>
      </c>
      <c r="C404" s="147">
        <v>0</v>
      </c>
      <c r="D404" s="147">
        <v>0</v>
      </c>
      <c r="E404" s="147">
        <v>2</v>
      </c>
      <c r="F404" s="147">
        <v>1</v>
      </c>
      <c r="G404" s="147">
        <v>1</v>
      </c>
      <c r="H404" s="147">
        <v>1</v>
      </c>
      <c r="I404" s="147">
        <v>0</v>
      </c>
      <c r="J404" s="148">
        <v>-1</v>
      </c>
      <c r="K404" s="148">
        <v>-1</v>
      </c>
      <c r="L404" s="147"/>
      <c r="M404" s="155">
        <v>0</v>
      </c>
      <c r="N404" s="144"/>
      <c r="P404" s="159" t="s">
        <v>253</v>
      </c>
      <c r="Q404" s="147">
        <v>3</v>
      </c>
      <c r="R404" s="147">
        <v>18</v>
      </c>
      <c r="S404" s="147">
        <v>15</v>
      </c>
      <c r="T404" s="147">
        <v>10</v>
      </c>
      <c r="U404" s="147">
        <v>13</v>
      </c>
      <c r="V404" s="147">
        <v>13</v>
      </c>
      <c r="W404" s="147">
        <v>9</v>
      </c>
      <c r="X404" s="147">
        <v>11</v>
      </c>
      <c r="Y404" s="148">
        <v>0.22222222222222221</v>
      </c>
      <c r="Z404" s="148">
        <v>-4.9382716049382692E-2</v>
      </c>
      <c r="AA404" s="147"/>
      <c r="AB404" s="144"/>
      <c r="AC404" s="144"/>
      <c r="AD404" s="150">
        <v>0.7142857142857143</v>
      </c>
      <c r="AE404" s="150">
        <v>11.571428571428571</v>
      </c>
      <c r="AF404" s="144"/>
    </row>
    <row r="405" spans="1:32" x14ac:dyDescent="0.25">
      <c r="A405" s="159" t="s">
        <v>254</v>
      </c>
      <c r="B405" s="160">
        <v>0</v>
      </c>
      <c r="C405" s="160">
        <v>0</v>
      </c>
      <c r="D405" s="160" t="s">
        <v>285</v>
      </c>
      <c r="E405" s="160">
        <v>0.66666666666666663</v>
      </c>
      <c r="F405" s="160">
        <v>0.5</v>
      </c>
      <c r="G405" s="160">
        <v>1</v>
      </c>
      <c r="H405" s="160">
        <v>0.5</v>
      </c>
      <c r="I405" s="160">
        <v>0</v>
      </c>
      <c r="J405" s="172">
        <v>-50</v>
      </c>
      <c r="K405" s="172">
        <v>-45.45454545454546</v>
      </c>
      <c r="L405" s="147"/>
      <c r="M405" s="203">
        <v>-14.102564102564102</v>
      </c>
      <c r="N405" s="144"/>
      <c r="P405" s="159" t="s">
        <v>254</v>
      </c>
      <c r="Q405" s="160">
        <v>7.4999999999999997E-2</v>
      </c>
      <c r="R405" s="160">
        <v>0.20224719101123595</v>
      </c>
      <c r="S405" s="160">
        <v>0.16666666666666666</v>
      </c>
      <c r="T405" s="160">
        <v>0.13698630136986301</v>
      </c>
      <c r="U405" s="160">
        <v>0.17808219178082191</v>
      </c>
      <c r="V405" s="160">
        <v>0.17567567567567569</v>
      </c>
      <c r="W405" s="160">
        <v>0.10975609756097561</v>
      </c>
      <c r="X405" s="160">
        <v>0.14102564102564102</v>
      </c>
      <c r="Y405" s="172">
        <v>3.1269543464665412</v>
      </c>
      <c r="Z405" s="172">
        <v>-1.4444608494512512</v>
      </c>
      <c r="AA405" s="147"/>
      <c r="AB405" s="144"/>
      <c r="AC405" s="144"/>
      <c r="AD405" s="191">
        <v>0.45454545454545459</v>
      </c>
      <c r="AE405" s="191">
        <v>0.15547024952015354</v>
      </c>
      <c r="AF405" s="144"/>
    </row>
    <row r="406" spans="1:32" x14ac:dyDescent="0.25">
      <c r="A406" s="161" t="s">
        <v>255</v>
      </c>
      <c r="B406" s="161"/>
      <c r="C406" s="161"/>
      <c r="D406" s="161"/>
      <c r="E406" s="144"/>
      <c r="F406" s="144"/>
      <c r="G406" s="144"/>
      <c r="H406" s="144"/>
      <c r="I406" s="144"/>
      <c r="J406" s="144"/>
      <c r="K406" s="144"/>
      <c r="L406" s="144"/>
      <c r="M406" s="144"/>
      <c r="N406" s="144"/>
      <c r="O406" s="204"/>
      <c r="P406" s="161" t="s">
        <v>255</v>
      </c>
      <c r="Q406" s="161"/>
      <c r="R406" s="161"/>
      <c r="S406" s="161"/>
      <c r="T406" s="144"/>
      <c r="U406" s="144"/>
      <c r="V406" s="144"/>
      <c r="W406" s="144"/>
      <c r="X406" s="144"/>
      <c r="Y406" s="144"/>
      <c r="Z406" s="144"/>
      <c r="AA406" s="144"/>
      <c r="AB406" s="144"/>
      <c r="AC406" s="144"/>
      <c r="AD406" s="144"/>
      <c r="AE406" s="144"/>
      <c r="AF406" s="144"/>
    </row>
    <row r="409" spans="1:32" x14ac:dyDescent="0.25">
      <c r="A409" s="189" t="s">
        <v>262</v>
      </c>
      <c r="B409" s="189"/>
      <c r="C409" s="189"/>
      <c r="D409" s="189"/>
      <c r="E409" s="181"/>
      <c r="F409" s="167"/>
      <c r="G409" s="167"/>
      <c r="H409" s="167"/>
      <c r="I409" s="167"/>
      <c r="J409" s="167"/>
      <c r="K409" s="167"/>
      <c r="L409" s="188"/>
      <c r="M409" s="211"/>
      <c r="N409" s="144"/>
      <c r="O409" s="211"/>
      <c r="P409" s="189" t="s">
        <v>262</v>
      </c>
      <c r="Q409" s="189"/>
      <c r="R409" s="189"/>
      <c r="S409" s="189"/>
      <c r="T409" s="181"/>
      <c r="U409" s="144"/>
      <c r="V409" s="144"/>
      <c r="W409" s="144"/>
      <c r="X409" s="144"/>
      <c r="Y409" s="144"/>
      <c r="Z409" s="144"/>
      <c r="AA409" s="188"/>
      <c r="AB409" s="144"/>
      <c r="AC409" s="144"/>
      <c r="AD409" s="144"/>
      <c r="AE409" s="144"/>
      <c r="AF409" s="144"/>
    </row>
    <row r="410" spans="1:32" x14ac:dyDescent="0.25">
      <c r="A410" s="166" t="s">
        <v>286</v>
      </c>
      <c r="B410" s="166"/>
      <c r="C410" s="166"/>
      <c r="D410" s="166"/>
      <c r="E410" s="213"/>
      <c r="F410" s="167"/>
      <c r="G410" s="167"/>
      <c r="H410" s="167"/>
      <c r="I410" s="167"/>
      <c r="J410" s="167"/>
      <c r="K410" s="167"/>
      <c r="L410" s="167"/>
      <c r="M410" s="144"/>
      <c r="N410" s="144"/>
      <c r="P410" s="166" t="s">
        <v>231</v>
      </c>
      <c r="Q410" s="166"/>
      <c r="R410" s="166"/>
      <c r="S410" s="166"/>
      <c r="T410" s="162"/>
      <c r="U410" s="144"/>
      <c r="V410" s="144"/>
      <c r="W410" s="144"/>
      <c r="X410" s="144"/>
      <c r="Y410" s="144"/>
      <c r="Z410" s="144"/>
      <c r="AA410" s="167"/>
      <c r="AB410" s="144"/>
      <c r="AC410" s="144"/>
      <c r="AD410" s="144"/>
      <c r="AE410" s="144"/>
      <c r="AF410" s="144"/>
    </row>
    <row r="411" spans="1:32" ht="31.5" x14ac:dyDescent="0.25">
      <c r="A411" s="190"/>
      <c r="B411" s="141">
        <v>2019</v>
      </c>
      <c r="C411" s="141">
        <v>2020</v>
      </c>
      <c r="D411" s="141">
        <v>2021</v>
      </c>
      <c r="E411" s="141">
        <v>2022</v>
      </c>
      <c r="F411" s="141">
        <v>2023</v>
      </c>
      <c r="G411" s="141">
        <v>2024</v>
      </c>
      <c r="H411" s="141">
        <v>2025</v>
      </c>
      <c r="I411" s="141">
        <v>2026</v>
      </c>
      <c r="J411" s="142" t="s">
        <v>232</v>
      </c>
      <c r="K411" s="142" t="s">
        <v>233</v>
      </c>
      <c r="L411" s="143" t="s">
        <v>234</v>
      </c>
      <c r="M411" s="145" t="s">
        <v>287</v>
      </c>
      <c r="N411" s="144"/>
      <c r="P411" s="190"/>
      <c r="Q411" s="141">
        <v>2019</v>
      </c>
      <c r="R411" s="141">
        <v>2020</v>
      </c>
      <c r="S411" s="141">
        <v>2021</v>
      </c>
      <c r="T411" s="141">
        <v>2022</v>
      </c>
      <c r="U411" s="141">
        <v>2023</v>
      </c>
      <c r="V411" s="141">
        <v>2024</v>
      </c>
      <c r="W411" s="141">
        <v>2025</v>
      </c>
      <c r="X411" s="141">
        <v>2026</v>
      </c>
      <c r="Y411" s="142" t="s">
        <v>232</v>
      </c>
      <c r="Z411" s="142" t="s">
        <v>233</v>
      </c>
      <c r="AA411" s="143" t="s">
        <v>234</v>
      </c>
      <c r="AB411" s="144"/>
      <c r="AC411" s="144"/>
      <c r="AD411" s="145" t="s">
        <v>288</v>
      </c>
      <c r="AE411" s="145" t="s">
        <v>235</v>
      </c>
      <c r="AF411" s="144"/>
    </row>
    <row r="412" spans="1:32" x14ac:dyDescent="0.25">
      <c r="A412" s="146" t="s">
        <v>236</v>
      </c>
      <c r="B412" s="147">
        <v>2270</v>
      </c>
      <c r="C412" s="147">
        <v>2183</v>
      </c>
      <c r="D412" s="147">
        <v>1624</v>
      </c>
      <c r="E412" s="147">
        <v>1112</v>
      </c>
      <c r="F412" s="147">
        <v>1120</v>
      </c>
      <c r="G412" s="147">
        <v>1186</v>
      </c>
      <c r="H412" s="147">
        <v>1253</v>
      </c>
      <c r="I412" s="147">
        <v>1259</v>
      </c>
      <c r="J412" s="148">
        <v>4.7885075818036712E-3</v>
      </c>
      <c r="K412" s="148">
        <v>-0.18003349460364715</v>
      </c>
      <c r="L412" s="147"/>
      <c r="M412" s="155">
        <v>0.21295669824086602</v>
      </c>
      <c r="N412" s="144"/>
      <c r="P412" s="146" t="s">
        <v>236</v>
      </c>
      <c r="Q412" s="147">
        <v>11856</v>
      </c>
      <c r="R412" s="147">
        <v>11965</v>
      </c>
      <c r="S412" s="147">
        <v>8987</v>
      </c>
      <c r="T412" s="147">
        <v>6063</v>
      </c>
      <c r="U412" s="147">
        <v>6174</v>
      </c>
      <c r="V412" s="147">
        <v>6520</v>
      </c>
      <c r="W412" s="147">
        <v>6169</v>
      </c>
      <c r="X412" s="147">
        <v>5912</v>
      </c>
      <c r="Y412" s="148">
        <v>-4.1659912465553575E-2</v>
      </c>
      <c r="Z412" s="148">
        <v>-0.28319534416461706</v>
      </c>
      <c r="AA412" s="147"/>
      <c r="AB412" s="144"/>
      <c r="AC412" s="144"/>
      <c r="AD412" s="147">
        <v>1535.4285714285713</v>
      </c>
      <c r="AE412" s="147">
        <v>8247.7142857142862</v>
      </c>
      <c r="AF412" s="144"/>
    </row>
    <row r="413" spans="1:32" x14ac:dyDescent="0.25">
      <c r="A413" s="149" t="s">
        <v>237</v>
      </c>
      <c r="B413" s="150">
        <v>1654</v>
      </c>
      <c r="C413" s="150">
        <v>1466</v>
      </c>
      <c r="D413" s="150">
        <v>1067</v>
      </c>
      <c r="E413" s="150">
        <v>711</v>
      </c>
      <c r="F413" s="150">
        <v>696</v>
      </c>
      <c r="G413" s="150">
        <v>681</v>
      </c>
      <c r="H413" s="150">
        <v>843</v>
      </c>
      <c r="I413" s="150">
        <v>807</v>
      </c>
      <c r="J413" s="148">
        <v>-4.2704626334519574E-2</v>
      </c>
      <c r="K413" s="148">
        <v>-0.20637819612250635</v>
      </c>
      <c r="L413" s="147"/>
      <c r="M413" s="155">
        <v>0.22790172267720982</v>
      </c>
      <c r="N413" s="144"/>
      <c r="P413" s="149" t="s">
        <v>237</v>
      </c>
      <c r="Q413" s="150">
        <v>9272</v>
      </c>
      <c r="R413" s="150">
        <v>9101</v>
      </c>
      <c r="S413" s="150">
        <v>6471</v>
      </c>
      <c r="T413" s="150">
        <v>4067</v>
      </c>
      <c r="U413" s="150">
        <v>3751</v>
      </c>
      <c r="V413" s="150">
        <v>3588</v>
      </c>
      <c r="W413" s="150">
        <v>3719</v>
      </c>
      <c r="X413" s="150">
        <v>3541</v>
      </c>
      <c r="Y413" s="148">
        <v>-4.7862328582952404E-2</v>
      </c>
      <c r="Z413" s="148">
        <v>-0.37984437939403043</v>
      </c>
      <c r="AA413" s="147"/>
      <c r="AB413" s="144"/>
      <c r="AC413" s="144"/>
      <c r="AD413" s="150">
        <v>1016.8571428571429</v>
      </c>
      <c r="AE413" s="150">
        <v>5709.8571428571431</v>
      </c>
      <c r="AF413" s="144"/>
    </row>
    <row r="414" spans="1:32" x14ac:dyDescent="0.25">
      <c r="A414" s="146" t="s">
        <v>90</v>
      </c>
      <c r="B414" s="151">
        <v>0.73609256786826882</v>
      </c>
      <c r="C414" s="151">
        <v>0.6765113059529303</v>
      </c>
      <c r="D414" s="151">
        <v>0.66479750778816205</v>
      </c>
      <c r="E414" s="151">
        <v>0.64813126709206925</v>
      </c>
      <c r="F414" s="151">
        <v>0.62929475587703432</v>
      </c>
      <c r="G414" s="151">
        <v>0.58056265984654731</v>
      </c>
      <c r="H414" s="151">
        <v>0.67819790828640392</v>
      </c>
      <c r="I414" s="151">
        <v>0.64663461538461542</v>
      </c>
      <c r="J414" s="172">
        <v>-3.1563292901788498</v>
      </c>
      <c r="K414" s="172">
        <v>-2.2476119715967413</v>
      </c>
      <c r="L414" s="147"/>
      <c r="M414" s="203">
        <v>2.6494510305806296</v>
      </c>
      <c r="N414" s="144"/>
      <c r="P414" s="146" t="s">
        <v>90</v>
      </c>
      <c r="Q414" s="151">
        <v>0.79254637148474227</v>
      </c>
      <c r="R414" s="151">
        <v>0.76912025690864527</v>
      </c>
      <c r="S414" s="151">
        <v>0.72797840026999661</v>
      </c>
      <c r="T414" s="151">
        <v>0.68375924680564892</v>
      </c>
      <c r="U414" s="151">
        <v>0.62673350041771092</v>
      </c>
      <c r="V414" s="151">
        <v>0.56512836667191679</v>
      </c>
      <c r="W414" s="151">
        <v>0.61828761429758938</v>
      </c>
      <c r="X414" s="151">
        <v>0.62014010507880912</v>
      </c>
      <c r="Y414" s="172">
        <v>0.185249078121974</v>
      </c>
      <c r="Z414" s="172">
        <v>-8.4556816533377432</v>
      </c>
      <c r="AA414" s="147"/>
      <c r="AB414" s="144"/>
      <c r="AC414" s="144"/>
      <c r="AD414" s="151">
        <v>0.66911073510058283</v>
      </c>
      <c r="AE414" s="151">
        <v>0.70469692161218656</v>
      </c>
      <c r="AF414" s="144"/>
    </row>
    <row r="415" spans="1:32" x14ac:dyDescent="0.25">
      <c r="A415" s="149" t="s">
        <v>238</v>
      </c>
      <c r="B415" s="150">
        <v>1552</v>
      </c>
      <c r="C415" s="150">
        <v>1407</v>
      </c>
      <c r="D415" s="150">
        <v>935</v>
      </c>
      <c r="E415" s="150">
        <v>661</v>
      </c>
      <c r="F415" s="150">
        <v>621</v>
      </c>
      <c r="G415" s="150">
        <v>626</v>
      </c>
      <c r="H415" s="150">
        <v>757</v>
      </c>
      <c r="I415" s="150">
        <v>722</v>
      </c>
      <c r="J415" s="148">
        <v>-4.6235138705416116E-2</v>
      </c>
      <c r="K415" s="148">
        <v>-0.22945570971184631</v>
      </c>
      <c r="L415" s="147"/>
      <c r="M415" s="155">
        <v>0.2254840724547158</v>
      </c>
      <c r="N415" s="144"/>
      <c r="P415" s="149" t="s">
        <v>238</v>
      </c>
      <c r="Q415" s="150">
        <v>8501</v>
      </c>
      <c r="R415" s="150">
        <v>8397</v>
      </c>
      <c r="S415" s="150">
        <v>5831</v>
      </c>
      <c r="T415" s="150">
        <v>3672</v>
      </c>
      <c r="U415" s="150">
        <v>3365</v>
      </c>
      <c r="V415" s="150">
        <v>3219</v>
      </c>
      <c r="W415" s="150">
        <v>3310</v>
      </c>
      <c r="X415" s="150">
        <v>3202</v>
      </c>
      <c r="Y415" s="148">
        <v>-3.2628398791540787E-2</v>
      </c>
      <c r="Z415" s="148">
        <v>-0.3824493731918997</v>
      </c>
      <c r="AA415" s="147"/>
      <c r="AB415" s="144"/>
      <c r="AC415" s="144"/>
      <c r="AD415" s="150">
        <v>937</v>
      </c>
      <c r="AE415" s="150">
        <v>5185</v>
      </c>
      <c r="AF415" s="144"/>
    </row>
    <row r="416" spans="1:32" x14ac:dyDescent="0.25">
      <c r="A416" s="149" t="s">
        <v>239</v>
      </c>
      <c r="B416" s="153">
        <v>0.68370044052863432</v>
      </c>
      <c r="C416" s="153">
        <v>0.64452588181401738</v>
      </c>
      <c r="D416" s="153">
        <v>0.57573891625615758</v>
      </c>
      <c r="E416" s="153">
        <v>0.59442446043165464</v>
      </c>
      <c r="F416" s="153">
        <v>0.55446428571428574</v>
      </c>
      <c r="G416" s="153">
        <v>0.52782462057335577</v>
      </c>
      <c r="H416" s="153">
        <v>0.60415003990422989</v>
      </c>
      <c r="I416" s="153">
        <v>0.57347100873709289</v>
      </c>
      <c r="J416" s="172">
        <v>-3.0679031167136994</v>
      </c>
      <c r="K416" s="172">
        <v>-3.6782061601574823</v>
      </c>
      <c r="L416" s="147"/>
      <c r="M416" s="203">
        <v>3.186072456929856</v>
      </c>
      <c r="N416" s="144"/>
      <c r="P416" s="149" t="s">
        <v>239</v>
      </c>
      <c r="Q416" s="153">
        <v>0.71702091767881238</v>
      </c>
      <c r="R416" s="153">
        <v>0.70179690764730462</v>
      </c>
      <c r="S416" s="153">
        <v>0.64882608211861581</v>
      </c>
      <c r="T416" s="153">
        <v>0.60564077189510146</v>
      </c>
      <c r="U416" s="153">
        <v>0.54502753482345323</v>
      </c>
      <c r="V416" s="153">
        <v>0.49371165644171777</v>
      </c>
      <c r="W416" s="153">
        <v>0.53655373642405579</v>
      </c>
      <c r="X416" s="153">
        <v>0.54161028416779433</v>
      </c>
      <c r="Y416" s="172">
        <v>0.50565477437385375</v>
      </c>
      <c r="Z416" s="172">
        <v>-8.7048738245341752</v>
      </c>
      <c r="AA416" s="147"/>
      <c r="AB416" s="144"/>
      <c r="AC416" s="144"/>
      <c r="AD416" s="153">
        <v>0.61025307033866771</v>
      </c>
      <c r="AE416" s="153">
        <v>0.62865902241313609</v>
      </c>
      <c r="AF416" s="144"/>
    </row>
    <row r="417" spans="1:32" x14ac:dyDescent="0.25">
      <c r="A417" s="149" t="s">
        <v>240</v>
      </c>
      <c r="B417" s="153">
        <v>0.93833131801692871</v>
      </c>
      <c r="C417" s="153">
        <v>0.95975443383356074</v>
      </c>
      <c r="D417" s="153">
        <v>0.87628865979381443</v>
      </c>
      <c r="E417" s="153">
        <v>0.92967651195499301</v>
      </c>
      <c r="F417" s="153">
        <v>0.89224137931034486</v>
      </c>
      <c r="G417" s="153">
        <v>0.9192364170337739</v>
      </c>
      <c r="H417" s="153">
        <v>0.89798339264531435</v>
      </c>
      <c r="I417" s="153">
        <v>0.89467162329615857</v>
      </c>
      <c r="J417" s="172">
        <v>-0.33117693491557798</v>
      </c>
      <c r="K417" s="172">
        <v>-2.6795080834215113</v>
      </c>
      <c r="L417" s="147"/>
      <c r="M417" s="203">
        <v>-0.95927088134150074</v>
      </c>
      <c r="N417" s="144"/>
      <c r="P417" s="149" t="s">
        <v>240</v>
      </c>
      <c r="Q417" s="153">
        <v>0.91684641932700606</v>
      </c>
      <c r="R417" s="153">
        <v>0.92264586309196794</v>
      </c>
      <c r="S417" s="153">
        <v>0.90109720290526962</v>
      </c>
      <c r="T417" s="153">
        <v>0.90287681337595282</v>
      </c>
      <c r="U417" s="153">
        <v>0.89709410823780322</v>
      </c>
      <c r="V417" s="153">
        <v>0.89715719063545152</v>
      </c>
      <c r="W417" s="153">
        <v>0.89002420005377791</v>
      </c>
      <c r="X417" s="153">
        <v>0.90426433210957358</v>
      </c>
      <c r="Y417" s="172">
        <v>1.4240132055795662</v>
      </c>
      <c r="Z417" s="172">
        <v>-0.38144289302322054</v>
      </c>
      <c r="AA417" s="147"/>
      <c r="AB417" s="144"/>
      <c r="AC417" s="144"/>
      <c r="AD417" s="153">
        <v>0.92146670413037368</v>
      </c>
      <c r="AE417" s="153">
        <v>0.90807876103980578</v>
      </c>
      <c r="AF417" s="144"/>
    </row>
    <row r="418" spans="1:32" ht="22.15" customHeight="1" x14ac:dyDescent="0.25">
      <c r="A418" s="154" t="s">
        <v>241</v>
      </c>
      <c r="B418" s="155">
        <v>3.0229746070133012E-2</v>
      </c>
      <c r="C418" s="155">
        <v>2.5920873124147339E-2</v>
      </c>
      <c r="D418" s="155">
        <v>9.5595126522961579E-2</v>
      </c>
      <c r="E418" s="155">
        <v>7.0323488045007029E-2</v>
      </c>
      <c r="F418" s="155">
        <v>5.3160919540229883E-2</v>
      </c>
      <c r="G418" s="155">
        <v>4.552129221732746E-2</v>
      </c>
      <c r="H418" s="155">
        <v>6.0498220640569395E-2</v>
      </c>
      <c r="I418" s="155">
        <v>4.2131350681536554E-2</v>
      </c>
      <c r="J418" s="172">
        <v>-1.8366869959032841</v>
      </c>
      <c r="K418" s="172">
        <v>-0.83041649127314976</v>
      </c>
      <c r="L418" s="147"/>
      <c r="M418" s="203">
        <v>-0.78545290134648604</v>
      </c>
      <c r="N418" s="144"/>
      <c r="P418" s="154" t="s">
        <v>241</v>
      </c>
      <c r="Q418" s="155">
        <v>4.885677308024159E-2</v>
      </c>
      <c r="R418" s="155">
        <v>4.0874629161630593E-2</v>
      </c>
      <c r="S418" s="155">
        <v>6.1041570081903876E-2</v>
      </c>
      <c r="T418" s="155">
        <v>5.261863781657241E-2</v>
      </c>
      <c r="U418" s="155">
        <v>4.9320181284990668E-2</v>
      </c>
      <c r="V418" s="155">
        <v>4.5707915273132664E-2</v>
      </c>
      <c r="W418" s="155">
        <v>5.8080129066953479E-2</v>
      </c>
      <c r="X418" s="155">
        <v>4.9985879695001414E-2</v>
      </c>
      <c r="Y418" s="172">
        <v>-0.80942493719520647</v>
      </c>
      <c r="Z418" s="172">
        <v>-2.7880969513581488E-3</v>
      </c>
      <c r="AA418" s="147"/>
      <c r="AB418" s="144"/>
      <c r="AC418" s="144"/>
      <c r="AD418" s="151">
        <v>5.0435515594268052E-2</v>
      </c>
      <c r="AE418" s="151">
        <v>5.0013760664514996E-2</v>
      </c>
      <c r="AF418" s="144"/>
    </row>
    <row r="419" spans="1:32" ht="22.15" customHeight="1" x14ac:dyDescent="0.25">
      <c r="A419" s="154" t="s">
        <v>242</v>
      </c>
      <c r="B419" s="155">
        <v>2.2026431718061675E-2</v>
      </c>
      <c r="C419" s="155">
        <v>1.7407237746220796E-2</v>
      </c>
      <c r="D419" s="155">
        <v>6.2807881773399021E-2</v>
      </c>
      <c r="E419" s="155">
        <v>4.4964028776978415E-2</v>
      </c>
      <c r="F419" s="155">
        <v>3.3035714285714286E-2</v>
      </c>
      <c r="G419" s="155">
        <v>2.6138279932546374E-2</v>
      </c>
      <c r="H419" s="155">
        <v>4.0702314445331206E-2</v>
      </c>
      <c r="I419" s="155">
        <v>2.7005559968228753E-2</v>
      </c>
      <c r="J419" s="172">
        <v>-1.3696754477102453</v>
      </c>
      <c r="K419" s="172">
        <v>-0.6396003113274783</v>
      </c>
      <c r="L419" s="147"/>
      <c r="M419" s="203">
        <v>-0.29335469329891084</v>
      </c>
      <c r="N419" s="144"/>
      <c r="P419" s="154" t="s">
        <v>242</v>
      </c>
      <c r="Q419" s="155">
        <v>3.8208502024291498E-2</v>
      </c>
      <c r="R419" s="155">
        <v>3.109068115336398E-2</v>
      </c>
      <c r="S419" s="155">
        <v>4.3952375653722044E-2</v>
      </c>
      <c r="T419" s="155">
        <v>3.529605805706746E-2</v>
      </c>
      <c r="U419" s="155">
        <v>2.9964366699060576E-2</v>
      </c>
      <c r="V419" s="155">
        <v>2.5153374233128835E-2</v>
      </c>
      <c r="W419" s="155">
        <v>3.5013778570270708E-2</v>
      </c>
      <c r="X419" s="155">
        <v>2.9939106901217861E-2</v>
      </c>
      <c r="Y419" s="172">
        <v>-0.50746716690528471</v>
      </c>
      <c r="Z419" s="172">
        <v>-0.4685204596339903</v>
      </c>
      <c r="AA419" s="147"/>
      <c r="AB419" s="144"/>
      <c r="AC419" s="144"/>
      <c r="AD419" s="151">
        <v>3.3401563081503535E-2</v>
      </c>
      <c r="AE419" s="151">
        <v>3.4624311497557764E-2</v>
      </c>
      <c r="AF419" s="144"/>
    </row>
    <row r="420" spans="1:32" ht="22.15" customHeight="1" x14ac:dyDescent="0.25">
      <c r="A420" s="154" t="s">
        <v>243</v>
      </c>
      <c r="B420" s="155">
        <v>0.13348017621145375</v>
      </c>
      <c r="C420" s="155">
        <v>0.1488776912505726</v>
      </c>
      <c r="D420" s="155">
        <v>0.15886699507389163</v>
      </c>
      <c r="E420" s="155">
        <v>0.15197841726618705</v>
      </c>
      <c r="F420" s="155">
        <v>0.16071428571428573</v>
      </c>
      <c r="G420" s="155">
        <v>0.1551433389544688</v>
      </c>
      <c r="H420" s="155">
        <v>0.15243415802075019</v>
      </c>
      <c r="I420" s="155">
        <v>0.16759332803812549</v>
      </c>
      <c r="J420" s="172">
        <v>1.5159170017375296</v>
      </c>
      <c r="K420" s="172">
        <v>1.7798017282636107</v>
      </c>
      <c r="L420" s="147"/>
      <c r="M420" s="203">
        <v>1.8574383518504378</v>
      </c>
      <c r="N420" s="144"/>
      <c r="P420" s="154" t="s">
        <v>243</v>
      </c>
      <c r="Q420" s="155">
        <v>0.14456815114709851</v>
      </c>
      <c r="R420" s="155">
        <v>0.13781863769327204</v>
      </c>
      <c r="S420" s="155">
        <v>0.16457104706798709</v>
      </c>
      <c r="T420" s="155">
        <v>0.16707900379350157</v>
      </c>
      <c r="U420" s="155">
        <v>0.15808228053126011</v>
      </c>
      <c r="V420" s="155">
        <v>0.14877300613496933</v>
      </c>
      <c r="W420" s="155">
        <v>0.15010536553736423</v>
      </c>
      <c r="X420" s="155">
        <v>0.14901894451962111</v>
      </c>
      <c r="Y420" s="172">
        <v>-0.10864210177431166</v>
      </c>
      <c r="Z420" s="172">
        <v>-0.21398180812726431</v>
      </c>
      <c r="AA420" s="147"/>
      <c r="AB420" s="144"/>
      <c r="AC420" s="144"/>
      <c r="AD420" s="151">
        <v>0.14979531075548938</v>
      </c>
      <c r="AE420" s="151">
        <v>0.15115876260089375</v>
      </c>
      <c r="AF420" s="144"/>
    </row>
    <row r="421" spans="1:32" ht="22.15" customHeight="1" x14ac:dyDescent="0.25">
      <c r="A421" s="154" t="s">
        <v>244</v>
      </c>
      <c r="B421" s="155">
        <v>8.2819383259911894E-2</v>
      </c>
      <c r="C421" s="155">
        <v>7.6500229042601925E-2</v>
      </c>
      <c r="D421" s="155">
        <v>9.0517241379310345E-2</v>
      </c>
      <c r="E421" s="155">
        <v>9.172661870503597E-2</v>
      </c>
      <c r="F421" s="155">
        <v>0.1125</v>
      </c>
      <c r="G421" s="155">
        <v>0.11720067453625632</v>
      </c>
      <c r="H421" s="155">
        <v>0.10375099760574621</v>
      </c>
      <c r="I421" s="155">
        <v>7.8633836378077845E-2</v>
      </c>
      <c r="J421" s="172">
        <v>-2.511716122766837</v>
      </c>
      <c r="K421" s="172">
        <v>-1.431368874287489</v>
      </c>
      <c r="L421" s="147"/>
      <c r="M421" s="203">
        <v>-3.757049379783556</v>
      </c>
      <c r="N421" s="144"/>
      <c r="P421" s="154" t="s">
        <v>244</v>
      </c>
      <c r="Q421" s="155">
        <v>5.0775978407557355E-2</v>
      </c>
      <c r="R421" s="155">
        <v>5.2569995821145007E-2</v>
      </c>
      <c r="S421" s="155">
        <v>6.2979859797485258E-2</v>
      </c>
      <c r="T421" s="155">
        <v>9.0714167903678047E-2</v>
      </c>
      <c r="U421" s="155">
        <v>0.12196307094266277</v>
      </c>
      <c r="V421" s="155">
        <v>0.11779141104294479</v>
      </c>
      <c r="W421" s="155">
        <v>0.12903225806451613</v>
      </c>
      <c r="X421" s="155">
        <v>0.1162043301759134</v>
      </c>
      <c r="Y421" s="172">
        <v>-1.2827927888602721</v>
      </c>
      <c r="Z421" s="172">
        <v>3.542004362033091</v>
      </c>
      <c r="AA421" s="147"/>
      <c r="AB421" s="144"/>
      <c r="AC421" s="144"/>
      <c r="AD421" s="151">
        <v>9.2947525120952737E-2</v>
      </c>
      <c r="AE421" s="151">
        <v>8.0784286555582493E-2</v>
      </c>
      <c r="AF421" s="144"/>
    </row>
    <row r="422" spans="1:32" ht="22.15" customHeight="1" x14ac:dyDescent="0.25">
      <c r="A422" s="154" t="s">
        <v>245</v>
      </c>
      <c r="B422" s="155">
        <v>5.1982378854625554E-2</v>
      </c>
      <c r="C422" s="155">
        <v>9.2991296381126895E-2</v>
      </c>
      <c r="D422" s="155">
        <v>7.9433497536945813E-2</v>
      </c>
      <c r="E422" s="155">
        <v>0.10431654676258993</v>
      </c>
      <c r="F422" s="155">
        <v>9.9107142857142852E-2</v>
      </c>
      <c r="G422" s="155">
        <v>0.14502529510961215</v>
      </c>
      <c r="H422" s="155">
        <v>6.3048683160415009E-2</v>
      </c>
      <c r="I422" s="155">
        <v>9.293089753772836E-2</v>
      </c>
      <c r="J422" s="172">
        <v>2.988221437731335</v>
      </c>
      <c r="K422" s="172">
        <v>0.65892525805270186</v>
      </c>
      <c r="L422" s="147"/>
      <c r="M422" s="203">
        <v>0.26061343442236179</v>
      </c>
      <c r="N422" s="144"/>
      <c r="P422" s="154" t="s">
        <v>245</v>
      </c>
      <c r="Q422" s="155">
        <v>1.6531713900134953E-2</v>
      </c>
      <c r="R422" s="155">
        <v>4.2206435436690344E-2</v>
      </c>
      <c r="S422" s="155">
        <v>4.2394569934349619E-2</v>
      </c>
      <c r="T422" s="155">
        <v>5.591291439881247E-2</v>
      </c>
      <c r="U422" s="155">
        <v>8.5843861354065437E-2</v>
      </c>
      <c r="V422" s="155">
        <v>0.15950920245398773</v>
      </c>
      <c r="W422" s="155">
        <v>9.2721672880531694E-2</v>
      </c>
      <c r="X422" s="155">
        <v>9.0324763193504742E-2</v>
      </c>
      <c r="Y422" s="172">
        <v>-0.23969096870269518</v>
      </c>
      <c r="Z422" s="172">
        <v>2.8610695226622145</v>
      </c>
      <c r="AA422" s="147"/>
      <c r="AB422" s="144"/>
      <c r="AC422" s="144"/>
      <c r="AD422" s="151">
        <v>8.6341644957201341E-2</v>
      </c>
      <c r="AE422" s="151">
        <v>6.1714067966882599E-2</v>
      </c>
      <c r="AF422" s="144"/>
    </row>
    <row r="423" spans="1:32" ht="22.15" customHeight="1" x14ac:dyDescent="0.25">
      <c r="A423" s="154" t="s">
        <v>246</v>
      </c>
      <c r="B423" s="155">
        <v>2.6431718061674008E-3</v>
      </c>
      <c r="C423" s="155">
        <v>9.1617040769583142E-4</v>
      </c>
      <c r="D423" s="155">
        <v>3.0788177339901479E-3</v>
      </c>
      <c r="E423" s="155">
        <v>6.2949640287769783E-3</v>
      </c>
      <c r="F423" s="155">
        <v>3.5714285714285713E-3</v>
      </c>
      <c r="G423" s="155">
        <v>3.3726812816188868E-3</v>
      </c>
      <c r="H423" s="155">
        <v>3.1923383878691143E-3</v>
      </c>
      <c r="I423" s="155">
        <v>2.3828435266084196E-3</v>
      </c>
      <c r="J423" s="172">
        <v>-8.0949486126069475E-2</v>
      </c>
      <c r="K423" s="172">
        <v>-5.944545753640406E-2</v>
      </c>
      <c r="L423" s="147"/>
      <c r="M423" s="203">
        <v>-2.2143543482863839</v>
      </c>
      <c r="N423" s="144"/>
      <c r="P423" s="154" t="s">
        <v>246</v>
      </c>
      <c r="Q423" s="155">
        <v>4.9763832658569502E-3</v>
      </c>
      <c r="R423" s="155">
        <v>3.8445465942331799E-3</v>
      </c>
      <c r="S423" s="155">
        <v>5.1185045065094024E-3</v>
      </c>
      <c r="T423" s="155">
        <v>1.0720765297707406E-2</v>
      </c>
      <c r="U423" s="155">
        <v>1.6034985422740525E-2</v>
      </c>
      <c r="V423" s="155">
        <v>1.6257668711656442E-2</v>
      </c>
      <c r="W423" s="155">
        <v>1.3130166963851516E-2</v>
      </c>
      <c r="X423" s="155">
        <v>2.452638700947226E-2</v>
      </c>
      <c r="Y423" s="172">
        <v>1.1396220045620744</v>
      </c>
      <c r="Z423" s="172">
        <v>1.5831337298729888</v>
      </c>
      <c r="AA423" s="147"/>
      <c r="AB423" s="144"/>
      <c r="AC423" s="144"/>
      <c r="AD423" s="151">
        <v>2.9772981019724602E-3</v>
      </c>
      <c r="AE423" s="151">
        <v>8.695049710742371E-3</v>
      </c>
      <c r="AF423" s="144"/>
    </row>
    <row r="424" spans="1:32" x14ac:dyDescent="0.25">
      <c r="A424" s="149" t="s">
        <v>247</v>
      </c>
      <c r="B424" s="150">
        <v>86.864757709251066</v>
      </c>
      <c r="C424" s="150">
        <v>86.031149793861658</v>
      </c>
      <c r="D424" s="150">
        <v>69.581280788177352</v>
      </c>
      <c r="E424" s="150">
        <v>65.277877697841703</v>
      </c>
      <c r="F424" s="150">
        <v>59.72589285714286</v>
      </c>
      <c r="G424" s="150">
        <v>57.279089376053989</v>
      </c>
      <c r="H424" s="150">
        <v>78.118116520351123</v>
      </c>
      <c r="I424" s="150">
        <v>90.985702938840376</v>
      </c>
      <c r="J424" s="177">
        <v>12.867586418489253</v>
      </c>
      <c r="K424" s="177">
        <v>16.247519090682573</v>
      </c>
      <c r="L424" s="147"/>
      <c r="M424" s="203">
        <v>0.57061498214216044</v>
      </c>
      <c r="N424" s="144"/>
      <c r="P424" s="149" t="s">
        <v>247</v>
      </c>
      <c r="Q424" s="150">
        <v>102.16843792172757</v>
      </c>
      <c r="R424" s="150">
        <v>117.95904722106143</v>
      </c>
      <c r="S424" s="150">
        <v>85.59140981417606</v>
      </c>
      <c r="T424" s="150">
        <v>98.58304469734469</v>
      </c>
      <c r="U424" s="150">
        <v>83.267735665694843</v>
      </c>
      <c r="V424" s="150">
        <v>63.155674846625722</v>
      </c>
      <c r="W424" s="150">
        <v>83.532339114929471</v>
      </c>
      <c r="X424" s="150">
        <v>90.415087956698216</v>
      </c>
      <c r="Y424" s="177">
        <v>6.8827488417687448</v>
      </c>
      <c r="Z424" s="177">
        <v>-3.650609898984797</v>
      </c>
      <c r="AA424" s="147"/>
      <c r="AB424" s="144"/>
      <c r="AC424" s="144"/>
      <c r="AD424" s="150">
        <v>74.738183848157803</v>
      </c>
      <c r="AE424" s="150">
        <v>94.065697855683013</v>
      </c>
      <c r="AF424" s="144"/>
    </row>
    <row r="425" spans="1:32" x14ac:dyDescent="0.25">
      <c r="A425" s="149" t="s">
        <v>248</v>
      </c>
      <c r="B425" s="150">
        <v>94.161426844014471</v>
      </c>
      <c r="C425" s="150">
        <v>99.539563437926077</v>
      </c>
      <c r="D425" s="150">
        <v>82.041237113402076</v>
      </c>
      <c r="E425" s="150">
        <v>84.192686357243289</v>
      </c>
      <c r="F425" s="150">
        <v>75.880747126436788</v>
      </c>
      <c r="G425" s="150">
        <v>71.703377386196749</v>
      </c>
      <c r="H425" s="150">
        <v>95.86358244365357</v>
      </c>
      <c r="I425" s="150">
        <v>112.15241635687735</v>
      </c>
      <c r="J425" s="177">
        <v>16.288833913223783</v>
      </c>
      <c r="K425" s="177">
        <v>23.430443892702087</v>
      </c>
      <c r="L425" s="147"/>
      <c r="M425" s="203">
        <v>0.59692355823275989</v>
      </c>
      <c r="N425" s="144"/>
      <c r="P425" s="149" t="s">
        <v>248</v>
      </c>
      <c r="Q425" s="150">
        <v>105.49169542709214</v>
      </c>
      <c r="R425" s="150">
        <v>124.77134380837273</v>
      </c>
      <c r="S425" s="150">
        <v>92.658012671920758</v>
      </c>
      <c r="T425" s="150">
        <v>114.94492254733218</v>
      </c>
      <c r="U425" s="150">
        <v>102.5003998933618</v>
      </c>
      <c r="V425" s="150">
        <v>85.496655518394647</v>
      </c>
      <c r="W425" s="150">
        <v>100.22075826835149</v>
      </c>
      <c r="X425" s="150">
        <v>111.55549279864459</v>
      </c>
      <c r="Y425" s="177">
        <v>11.334734530293105</v>
      </c>
      <c r="Z425" s="177">
        <v>5.3557880274469909</v>
      </c>
      <c r="AA425" s="147"/>
      <c r="AB425" s="144"/>
      <c r="AC425" s="144"/>
      <c r="AD425" s="150">
        <v>88.721972464175266</v>
      </c>
      <c r="AE425" s="150">
        <v>106.1997047711976</v>
      </c>
      <c r="AF425" s="144"/>
    </row>
    <row r="426" spans="1:32" x14ac:dyDescent="0.25">
      <c r="A426" s="146" t="s">
        <v>249</v>
      </c>
      <c r="B426" s="147">
        <v>748</v>
      </c>
      <c r="C426" s="147">
        <v>448</v>
      </c>
      <c r="D426" s="147">
        <v>380</v>
      </c>
      <c r="E426" s="147">
        <v>347</v>
      </c>
      <c r="F426" s="147">
        <v>279</v>
      </c>
      <c r="G426" s="147">
        <v>301</v>
      </c>
      <c r="H426" s="147">
        <v>453</v>
      </c>
      <c r="I426" s="147">
        <v>463</v>
      </c>
      <c r="J426" s="148">
        <v>2.2075055187637971E-2</v>
      </c>
      <c r="K426" s="148">
        <v>9.6414073071718565E-2</v>
      </c>
      <c r="L426" s="147"/>
      <c r="M426" s="155">
        <v>0.18952108063855916</v>
      </c>
      <c r="N426" s="144"/>
      <c r="P426" s="146" t="s">
        <v>249</v>
      </c>
      <c r="Q426" s="147">
        <v>5037</v>
      </c>
      <c r="R426" s="147">
        <v>3463</v>
      </c>
      <c r="S426" s="147">
        <v>4106</v>
      </c>
      <c r="T426" s="147">
        <v>2627</v>
      </c>
      <c r="U426" s="147">
        <v>1933</v>
      </c>
      <c r="V426" s="147">
        <v>1999</v>
      </c>
      <c r="W426" s="147">
        <v>2487</v>
      </c>
      <c r="X426" s="147">
        <v>2443</v>
      </c>
      <c r="Y426" s="148">
        <v>-1.7691998391636508E-2</v>
      </c>
      <c r="Z426" s="148">
        <v>-0.21018843524847594</v>
      </c>
      <c r="AA426" s="147"/>
      <c r="AB426" s="144"/>
      <c r="AC426" s="144"/>
      <c r="AD426" s="147">
        <v>422.28571428571428</v>
      </c>
      <c r="AE426" s="147">
        <v>3093.1428571428573</v>
      </c>
      <c r="AF426" s="144"/>
    </row>
    <row r="427" spans="1:32" x14ac:dyDescent="0.25">
      <c r="A427" s="146" t="s">
        <v>250</v>
      </c>
      <c r="B427" s="147">
        <v>130</v>
      </c>
      <c r="C427" s="147">
        <v>115</v>
      </c>
      <c r="D427" s="147">
        <v>77</v>
      </c>
      <c r="E427" s="147">
        <v>77</v>
      </c>
      <c r="F427" s="147">
        <v>68</v>
      </c>
      <c r="G427" s="147">
        <v>35</v>
      </c>
      <c r="H427" s="147">
        <v>71</v>
      </c>
      <c r="I427" s="147">
        <v>74</v>
      </c>
      <c r="J427" s="148">
        <v>4.2253521126760563E-2</v>
      </c>
      <c r="K427" s="148">
        <v>-9.5986038394415399E-2</v>
      </c>
      <c r="L427" s="147"/>
      <c r="M427" s="155">
        <v>0.12692967409948541</v>
      </c>
      <c r="N427" s="144"/>
      <c r="P427" s="146" t="s">
        <v>250</v>
      </c>
      <c r="Q427" s="147">
        <v>728</v>
      </c>
      <c r="R427" s="147">
        <v>609</v>
      </c>
      <c r="S427" s="147">
        <v>609</v>
      </c>
      <c r="T427" s="147">
        <v>565</v>
      </c>
      <c r="U427" s="147">
        <v>410</v>
      </c>
      <c r="V427" s="147">
        <v>391</v>
      </c>
      <c r="W427" s="147">
        <v>493</v>
      </c>
      <c r="X427" s="147">
        <v>583</v>
      </c>
      <c r="Y427" s="148">
        <v>0.18255578093306288</v>
      </c>
      <c r="Z427" s="148">
        <v>7.2536136662286491E-2</v>
      </c>
      <c r="AA427" s="147"/>
      <c r="AB427" s="144"/>
      <c r="AC427" s="144"/>
      <c r="AD427" s="150">
        <v>81.857142857142861</v>
      </c>
      <c r="AE427" s="150">
        <v>543.57142857142856</v>
      </c>
      <c r="AF427" s="144"/>
    </row>
    <row r="428" spans="1:32" x14ac:dyDescent="0.25">
      <c r="A428" s="149" t="s">
        <v>251</v>
      </c>
      <c r="B428" s="150">
        <v>0</v>
      </c>
      <c r="C428" s="150">
        <v>2839</v>
      </c>
      <c r="D428" s="150">
        <v>1697</v>
      </c>
      <c r="E428" s="150">
        <v>1258</v>
      </c>
      <c r="F428" s="150">
        <v>1354</v>
      </c>
      <c r="G428" s="150">
        <v>1353</v>
      </c>
      <c r="H428" s="150">
        <v>1549</v>
      </c>
      <c r="I428" s="150">
        <v>1527</v>
      </c>
      <c r="J428" s="148">
        <v>-1.4202711426726921E-2</v>
      </c>
      <c r="K428" s="157">
        <v>-8.835820895522388E-2</v>
      </c>
      <c r="L428" s="147"/>
      <c r="M428" s="155">
        <v>0.29581557535838821</v>
      </c>
      <c r="N428" s="144"/>
      <c r="P428" s="149" t="s">
        <v>251</v>
      </c>
      <c r="Q428" s="150">
        <v>0</v>
      </c>
      <c r="R428" s="150">
        <v>13250</v>
      </c>
      <c r="S428" s="150">
        <v>9227</v>
      </c>
      <c r="T428" s="150">
        <v>6827</v>
      </c>
      <c r="U428" s="150">
        <v>5191</v>
      </c>
      <c r="V428" s="150">
        <v>4671</v>
      </c>
      <c r="W428" s="150">
        <v>4825</v>
      </c>
      <c r="X428" s="150">
        <v>5162</v>
      </c>
      <c r="Y428" s="148">
        <v>6.9844559585492225E-2</v>
      </c>
      <c r="Z428" s="157">
        <v>-0.29594689822918319</v>
      </c>
      <c r="AA428" s="147"/>
      <c r="AB428" s="144"/>
      <c r="AC428" s="144"/>
      <c r="AD428" s="158">
        <v>1675</v>
      </c>
      <c r="AE428" s="158">
        <v>7331.833333333333</v>
      </c>
      <c r="AF428" s="144"/>
    </row>
    <row r="429" spans="1:32" x14ac:dyDescent="0.25">
      <c r="A429" s="159" t="s">
        <v>252</v>
      </c>
      <c r="B429" s="147">
        <v>819</v>
      </c>
      <c r="C429" s="147">
        <v>754</v>
      </c>
      <c r="D429" s="147">
        <v>587</v>
      </c>
      <c r="E429" s="147">
        <v>421</v>
      </c>
      <c r="F429" s="147">
        <v>352</v>
      </c>
      <c r="G429" s="147">
        <v>398</v>
      </c>
      <c r="H429" s="147">
        <v>416</v>
      </c>
      <c r="I429" s="147">
        <v>503</v>
      </c>
      <c r="J429" s="148">
        <v>0.20913461538461539</v>
      </c>
      <c r="K429" s="148">
        <v>-6.0314918601547987E-2</v>
      </c>
      <c r="L429" s="147"/>
      <c r="M429" s="155">
        <v>0.29312354312354311</v>
      </c>
      <c r="N429" s="144"/>
      <c r="P429" s="159" t="s">
        <v>252</v>
      </c>
      <c r="Q429" s="147">
        <v>4536</v>
      </c>
      <c r="R429" s="147">
        <v>3956</v>
      </c>
      <c r="S429" s="147">
        <v>3540</v>
      </c>
      <c r="T429" s="147">
        <v>2505</v>
      </c>
      <c r="U429" s="147">
        <v>1717</v>
      </c>
      <c r="V429" s="147">
        <v>1746</v>
      </c>
      <c r="W429" s="147">
        <v>1594</v>
      </c>
      <c r="X429" s="147">
        <v>1716</v>
      </c>
      <c r="Y429" s="148">
        <v>7.6537013801756593E-2</v>
      </c>
      <c r="Z429" s="148">
        <v>-0.38695519036439729</v>
      </c>
      <c r="AA429" s="147"/>
      <c r="AB429" s="144"/>
      <c r="AC429" s="144"/>
      <c r="AD429" s="150">
        <v>535.28571428571433</v>
      </c>
      <c r="AE429" s="150">
        <v>2799.1428571428573</v>
      </c>
      <c r="AF429" s="144"/>
    </row>
    <row r="430" spans="1:32" x14ac:dyDescent="0.25">
      <c r="A430" s="159" t="s">
        <v>253</v>
      </c>
      <c r="B430" s="147">
        <v>21</v>
      </c>
      <c r="C430" s="147">
        <v>29</v>
      </c>
      <c r="D430" s="147">
        <v>23</v>
      </c>
      <c r="E430" s="147">
        <v>25</v>
      </c>
      <c r="F430" s="147">
        <v>16</v>
      </c>
      <c r="G430" s="147">
        <v>17</v>
      </c>
      <c r="H430" s="147">
        <v>21</v>
      </c>
      <c r="I430" s="147">
        <v>13</v>
      </c>
      <c r="J430" s="148">
        <v>-0.38095238095238093</v>
      </c>
      <c r="K430" s="148">
        <v>-0.40131578947368424</v>
      </c>
      <c r="L430" s="147"/>
      <c r="M430" s="155">
        <v>0.22033898305084745</v>
      </c>
      <c r="N430" s="144"/>
      <c r="P430" s="159" t="s">
        <v>253</v>
      </c>
      <c r="Q430" s="147">
        <v>123</v>
      </c>
      <c r="R430" s="147">
        <v>134</v>
      </c>
      <c r="S430" s="147">
        <v>137</v>
      </c>
      <c r="T430" s="147">
        <v>132</v>
      </c>
      <c r="U430" s="147">
        <v>69</v>
      </c>
      <c r="V430" s="147">
        <v>73</v>
      </c>
      <c r="W430" s="147">
        <v>56</v>
      </c>
      <c r="X430" s="147">
        <v>59</v>
      </c>
      <c r="Y430" s="148">
        <v>5.3571428571428568E-2</v>
      </c>
      <c r="Z430" s="148">
        <v>-0.42955801104972374</v>
      </c>
      <c r="AA430" s="147"/>
      <c r="AB430" s="144"/>
      <c r="AC430" s="144"/>
      <c r="AD430" s="150">
        <v>21.714285714285715</v>
      </c>
      <c r="AE430" s="150">
        <v>103.42857142857143</v>
      </c>
      <c r="AF430" s="144"/>
    </row>
    <row r="431" spans="1:32" x14ac:dyDescent="0.25">
      <c r="A431" s="159" t="s">
        <v>254</v>
      </c>
      <c r="B431" s="160">
        <v>2.5000000000000001E-2</v>
      </c>
      <c r="C431" s="160">
        <v>3.7037037037037035E-2</v>
      </c>
      <c r="D431" s="160">
        <v>3.7704918032786888E-2</v>
      </c>
      <c r="E431" s="160">
        <v>5.6053811659192827E-2</v>
      </c>
      <c r="F431" s="160">
        <v>4.3478260869565216E-2</v>
      </c>
      <c r="G431" s="160">
        <v>4.0963855421686748E-2</v>
      </c>
      <c r="H431" s="160">
        <v>4.8054919908466817E-2</v>
      </c>
      <c r="I431" s="160">
        <v>2.5193798449612403E-2</v>
      </c>
      <c r="J431" s="172">
        <v>-2.2861121458854416</v>
      </c>
      <c r="K431" s="172">
        <v>-1.3790556513198573</v>
      </c>
      <c r="L431" s="147"/>
      <c r="M431" s="203">
        <v>-0.80456381701059054</v>
      </c>
      <c r="N431" s="144"/>
      <c r="P431" s="159" t="s">
        <v>254</v>
      </c>
      <c r="Q431" s="160">
        <v>2.6400515132002575E-2</v>
      </c>
      <c r="R431" s="160">
        <v>3.2762836185819072E-2</v>
      </c>
      <c r="S431" s="160">
        <v>3.7258634756595049E-2</v>
      </c>
      <c r="T431" s="160">
        <v>5.0056882821387941E-2</v>
      </c>
      <c r="U431" s="160">
        <v>3.8633818589025759E-2</v>
      </c>
      <c r="V431" s="160">
        <v>4.0131940626717974E-2</v>
      </c>
      <c r="W431" s="160">
        <v>3.3939393939393943E-2</v>
      </c>
      <c r="X431" s="160">
        <v>3.3239436619718309E-2</v>
      </c>
      <c r="Y431" s="172">
        <v>-6.9995731967563424E-2</v>
      </c>
      <c r="Z431" s="172">
        <v>-0.23939918673374985</v>
      </c>
      <c r="AA431" s="147"/>
      <c r="AB431" s="144"/>
      <c r="AC431" s="144"/>
      <c r="AD431" s="191">
        <v>3.8984354962810976E-2</v>
      </c>
      <c r="AE431" s="191">
        <v>3.5633428487055807E-2</v>
      </c>
      <c r="AF431" s="144"/>
    </row>
    <row r="432" spans="1:32" x14ac:dyDescent="0.25">
      <c r="A432" s="161" t="s">
        <v>255</v>
      </c>
      <c r="B432" s="161"/>
      <c r="C432" s="161"/>
      <c r="D432" s="161"/>
      <c r="E432" s="144"/>
      <c r="F432" s="144"/>
      <c r="G432" s="144"/>
      <c r="H432" s="144"/>
      <c r="I432" s="144"/>
      <c r="J432" s="144"/>
      <c r="K432" s="144"/>
      <c r="L432" s="144"/>
      <c r="M432" s="144"/>
      <c r="N432" s="144"/>
      <c r="O432" s="204"/>
      <c r="P432" s="161" t="s">
        <v>255</v>
      </c>
      <c r="Q432" s="161"/>
      <c r="R432" s="161"/>
      <c r="S432" s="161"/>
      <c r="T432" s="144"/>
      <c r="U432" s="144"/>
      <c r="V432" s="144"/>
      <c r="W432" s="144"/>
      <c r="X432" s="144"/>
      <c r="Y432" s="144"/>
      <c r="Z432" s="144"/>
      <c r="AA432" s="144"/>
      <c r="AB432" s="144"/>
      <c r="AC432" s="144"/>
      <c r="AD432" s="144"/>
      <c r="AE432" s="144"/>
      <c r="AF432" s="144"/>
    </row>
    <row r="435" spans="1:32" x14ac:dyDescent="0.25">
      <c r="A435" s="189" t="s">
        <v>53</v>
      </c>
      <c r="B435" s="189"/>
      <c r="C435" s="189"/>
      <c r="D435" s="189"/>
      <c r="E435" s="181"/>
      <c r="F435" s="167"/>
      <c r="G435" s="167"/>
      <c r="H435" s="167"/>
      <c r="I435" s="167"/>
      <c r="J435" s="167"/>
      <c r="K435" s="167"/>
      <c r="L435" s="188"/>
      <c r="M435" s="211"/>
      <c r="N435" s="144"/>
      <c r="O435" s="211"/>
      <c r="P435" s="189" t="s">
        <v>53</v>
      </c>
      <c r="Q435" s="189"/>
      <c r="R435" s="189"/>
      <c r="S435" s="189"/>
      <c r="T435" s="181"/>
      <c r="U435" s="144"/>
      <c r="V435" s="144"/>
      <c r="W435" s="144"/>
      <c r="X435" s="144"/>
      <c r="Y435" s="144"/>
      <c r="Z435" s="144"/>
      <c r="AA435" s="188"/>
      <c r="AB435" s="144"/>
      <c r="AC435" s="144"/>
      <c r="AD435" s="144"/>
      <c r="AE435" s="144"/>
      <c r="AF435" s="144"/>
    </row>
    <row r="436" spans="1:32" x14ac:dyDescent="0.25">
      <c r="A436" s="166" t="s">
        <v>286</v>
      </c>
      <c r="B436" s="166"/>
      <c r="C436" s="166"/>
      <c r="D436" s="166"/>
      <c r="E436" s="213"/>
      <c r="F436" s="167"/>
      <c r="G436" s="167"/>
      <c r="H436" s="167"/>
      <c r="I436" s="167"/>
      <c r="J436" s="167"/>
      <c r="K436" s="167"/>
      <c r="L436" s="167"/>
      <c r="M436" s="144"/>
      <c r="N436" s="144"/>
      <c r="P436" s="166" t="s">
        <v>231</v>
      </c>
      <c r="Q436" s="166"/>
      <c r="R436" s="166"/>
      <c r="S436" s="166"/>
      <c r="T436" s="162"/>
      <c r="U436" s="144"/>
      <c r="V436" s="144"/>
      <c r="W436" s="144"/>
      <c r="X436" s="144"/>
      <c r="Y436" s="144"/>
      <c r="Z436" s="144"/>
      <c r="AA436" s="167"/>
      <c r="AB436" s="144"/>
      <c r="AC436" s="144"/>
      <c r="AD436" s="144"/>
      <c r="AE436" s="144"/>
      <c r="AF436" s="144"/>
    </row>
    <row r="437" spans="1:32" ht="31.5" x14ac:dyDescent="0.25">
      <c r="A437" s="190"/>
      <c r="B437" s="141">
        <v>2019</v>
      </c>
      <c r="C437" s="141">
        <v>2020</v>
      </c>
      <c r="D437" s="141">
        <v>2021</v>
      </c>
      <c r="E437" s="141">
        <v>2022</v>
      </c>
      <c r="F437" s="141">
        <v>2023</v>
      </c>
      <c r="G437" s="141">
        <v>2024</v>
      </c>
      <c r="H437" s="141">
        <v>2025</v>
      </c>
      <c r="I437" s="141">
        <v>2026</v>
      </c>
      <c r="J437" s="142" t="s">
        <v>232</v>
      </c>
      <c r="K437" s="142" t="s">
        <v>233</v>
      </c>
      <c r="L437" s="143" t="s">
        <v>234</v>
      </c>
      <c r="M437" s="145" t="s">
        <v>287</v>
      </c>
      <c r="N437" s="144"/>
      <c r="P437" s="190"/>
      <c r="Q437" s="141">
        <v>2019</v>
      </c>
      <c r="R437" s="141">
        <v>2020</v>
      </c>
      <c r="S437" s="141">
        <v>2021</v>
      </c>
      <c r="T437" s="141">
        <v>2022</v>
      </c>
      <c r="U437" s="141">
        <v>2023</v>
      </c>
      <c r="V437" s="141">
        <v>2024</v>
      </c>
      <c r="W437" s="141">
        <v>2025</v>
      </c>
      <c r="X437" s="141">
        <v>2026</v>
      </c>
      <c r="Y437" s="142" t="s">
        <v>232</v>
      </c>
      <c r="Z437" s="142" t="s">
        <v>233</v>
      </c>
      <c r="AA437" s="143" t="s">
        <v>234</v>
      </c>
      <c r="AB437" s="144"/>
      <c r="AC437" s="144"/>
      <c r="AD437" s="145" t="s">
        <v>288</v>
      </c>
      <c r="AE437" s="145" t="s">
        <v>235</v>
      </c>
      <c r="AF437" s="144"/>
    </row>
    <row r="438" spans="1:32" x14ac:dyDescent="0.25">
      <c r="A438" s="146" t="s">
        <v>236</v>
      </c>
      <c r="B438" s="147">
        <v>409</v>
      </c>
      <c r="C438" s="147">
        <v>401</v>
      </c>
      <c r="D438" s="147">
        <v>305</v>
      </c>
      <c r="E438" s="147">
        <v>365</v>
      </c>
      <c r="F438" s="147">
        <v>313</v>
      </c>
      <c r="G438" s="147">
        <v>330</v>
      </c>
      <c r="H438" s="147">
        <v>388</v>
      </c>
      <c r="I438" s="147">
        <v>328</v>
      </c>
      <c r="J438" s="148">
        <v>-0.15463917525773196</v>
      </c>
      <c r="K438" s="148">
        <v>-8.5623257666268437E-2</v>
      </c>
      <c r="L438" s="147"/>
      <c r="M438" s="155">
        <v>0.14590747330960854</v>
      </c>
      <c r="N438" s="144"/>
      <c r="P438" s="146" t="s">
        <v>236</v>
      </c>
      <c r="Q438" s="147">
        <v>3058</v>
      </c>
      <c r="R438" s="147">
        <v>2798</v>
      </c>
      <c r="S438" s="147">
        <v>2668</v>
      </c>
      <c r="T438" s="147">
        <v>2221</v>
      </c>
      <c r="U438" s="147">
        <v>2390</v>
      </c>
      <c r="V438" s="147">
        <v>2332</v>
      </c>
      <c r="W438" s="147">
        <v>2360</v>
      </c>
      <c r="X438" s="147">
        <v>2248</v>
      </c>
      <c r="Y438" s="148">
        <v>-4.7457627118644069E-2</v>
      </c>
      <c r="Z438" s="148">
        <v>-0.1172939922589331</v>
      </c>
      <c r="AA438" s="147"/>
      <c r="AB438" s="144"/>
      <c r="AC438" s="144"/>
      <c r="AD438" s="147">
        <v>358.71428571428572</v>
      </c>
      <c r="AE438" s="147">
        <v>2546.7142857142858</v>
      </c>
      <c r="AF438" s="144"/>
    </row>
    <row r="439" spans="1:32" x14ac:dyDescent="0.25">
      <c r="A439" s="149" t="s">
        <v>237</v>
      </c>
      <c r="B439" s="150">
        <v>178</v>
      </c>
      <c r="C439" s="150">
        <v>188</v>
      </c>
      <c r="D439" s="150">
        <v>154</v>
      </c>
      <c r="E439" s="150">
        <v>214</v>
      </c>
      <c r="F439" s="150">
        <v>107</v>
      </c>
      <c r="G439" s="150">
        <v>136</v>
      </c>
      <c r="H439" s="150">
        <v>213</v>
      </c>
      <c r="I439" s="150">
        <v>165</v>
      </c>
      <c r="J439" s="148">
        <v>-0.22535211267605634</v>
      </c>
      <c r="K439" s="148">
        <v>-2.9411764705882353E-2</v>
      </c>
      <c r="L439" s="147"/>
      <c r="M439" s="155">
        <v>0.15714285714285714</v>
      </c>
      <c r="N439" s="144"/>
      <c r="P439" s="149" t="s">
        <v>237</v>
      </c>
      <c r="Q439" s="150">
        <v>1873</v>
      </c>
      <c r="R439" s="150">
        <v>1530</v>
      </c>
      <c r="S439" s="150">
        <v>1525</v>
      </c>
      <c r="T439" s="150">
        <v>1178</v>
      </c>
      <c r="U439" s="150">
        <v>1165</v>
      </c>
      <c r="V439" s="150">
        <v>1283</v>
      </c>
      <c r="W439" s="150">
        <v>1179</v>
      </c>
      <c r="X439" s="150">
        <v>1050</v>
      </c>
      <c r="Y439" s="148">
        <v>-0.10941475826972011</v>
      </c>
      <c r="Z439" s="148">
        <v>-0.24483715195725875</v>
      </c>
      <c r="AA439" s="147"/>
      <c r="AB439" s="144"/>
      <c r="AC439" s="144"/>
      <c r="AD439" s="150">
        <v>170</v>
      </c>
      <c r="AE439" s="150">
        <v>1390.4285714285713</v>
      </c>
      <c r="AF439" s="144"/>
    </row>
    <row r="440" spans="1:32" x14ac:dyDescent="0.25">
      <c r="A440" s="146" t="s">
        <v>90</v>
      </c>
      <c r="B440" s="151">
        <v>0.46596858638743455</v>
      </c>
      <c r="C440" s="151">
        <v>0.51366120218579236</v>
      </c>
      <c r="D440" s="151">
        <v>0.54416961130742048</v>
      </c>
      <c r="E440" s="151">
        <v>0.60795454545454541</v>
      </c>
      <c r="F440" s="151">
        <v>0.36026936026936029</v>
      </c>
      <c r="G440" s="151">
        <v>0.44444444444444442</v>
      </c>
      <c r="H440" s="151">
        <v>0.58196721311475408</v>
      </c>
      <c r="I440" s="151">
        <v>0.54817275747508309</v>
      </c>
      <c r="J440" s="172">
        <v>-3.3794455639670984</v>
      </c>
      <c r="K440" s="172">
        <v>4.2220376522702168</v>
      </c>
      <c r="L440" s="147"/>
      <c r="M440" s="203">
        <v>3.0931378164738232</v>
      </c>
      <c r="N440" s="144"/>
      <c r="P440" s="146" t="s">
        <v>90</v>
      </c>
      <c r="Q440" s="151">
        <v>0.6476486860304288</v>
      </c>
      <c r="R440" s="151">
        <v>0.5889145496535797</v>
      </c>
      <c r="S440" s="151">
        <v>0.60781187724192909</v>
      </c>
      <c r="T440" s="151">
        <v>0.5655304848775804</v>
      </c>
      <c r="U440" s="151">
        <v>0.53391384051329061</v>
      </c>
      <c r="V440" s="151">
        <v>0.59124423963133643</v>
      </c>
      <c r="W440" s="151">
        <v>0.54913833255705635</v>
      </c>
      <c r="X440" s="151">
        <v>0.51724137931034486</v>
      </c>
      <c r="Y440" s="172">
        <v>-3.189695324671149</v>
      </c>
      <c r="Z440" s="172">
        <v>-6.9755786119966912</v>
      </c>
      <c r="AA440" s="147"/>
      <c r="AB440" s="144"/>
      <c r="AC440" s="144"/>
      <c r="AD440" s="151">
        <v>0.50595238095238093</v>
      </c>
      <c r="AE440" s="151">
        <v>0.58699716543031177</v>
      </c>
      <c r="AF440" s="144"/>
    </row>
    <row r="441" spans="1:32" x14ac:dyDescent="0.25">
      <c r="A441" s="149" t="s">
        <v>238</v>
      </c>
      <c r="B441" s="150">
        <v>117</v>
      </c>
      <c r="C441" s="150">
        <v>146</v>
      </c>
      <c r="D441" s="150">
        <v>96</v>
      </c>
      <c r="E441" s="150">
        <v>153</v>
      </c>
      <c r="F441" s="150">
        <v>68</v>
      </c>
      <c r="G441" s="150">
        <v>99</v>
      </c>
      <c r="H441" s="150">
        <v>149</v>
      </c>
      <c r="I441" s="150">
        <v>127</v>
      </c>
      <c r="J441" s="148">
        <v>-0.1476510067114094</v>
      </c>
      <c r="K441" s="148">
        <v>7.3671497584541001E-2</v>
      </c>
      <c r="L441" s="147"/>
      <c r="M441" s="155">
        <v>0.17912552891396333</v>
      </c>
      <c r="N441" s="144"/>
      <c r="P441" s="149" t="s">
        <v>238</v>
      </c>
      <c r="Q441" s="150">
        <v>1380</v>
      </c>
      <c r="R441" s="150">
        <v>1053</v>
      </c>
      <c r="S441" s="150">
        <v>1043</v>
      </c>
      <c r="T441" s="150">
        <v>736</v>
      </c>
      <c r="U441" s="150">
        <v>774</v>
      </c>
      <c r="V441" s="150">
        <v>957</v>
      </c>
      <c r="W441" s="150">
        <v>829</v>
      </c>
      <c r="X441" s="150">
        <v>709</v>
      </c>
      <c r="Y441" s="148">
        <v>-0.14475271411338964</v>
      </c>
      <c r="Z441" s="148">
        <v>-0.26712935617247491</v>
      </c>
      <c r="AA441" s="147"/>
      <c r="AB441" s="144"/>
      <c r="AC441" s="144"/>
      <c r="AD441" s="150">
        <v>118.28571428571429</v>
      </c>
      <c r="AE441" s="150">
        <v>967.42857142857144</v>
      </c>
      <c r="AF441" s="144"/>
    </row>
    <row r="442" spans="1:32" x14ac:dyDescent="0.25">
      <c r="A442" s="149" t="s">
        <v>239</v>
      </c>
      <c r="B442" s="153">
        <v>0.28606356968215157</v>
      </c>
      <c r="C442" s="153">
        <v>0.36408977556109728</v>
      </c>
      <c r="D442" s="153">
        <v>0.31475409836065577</v>
      </c>
      <c r="E442" s="153">
        <v>0.41917808219178082</v>
      </c>
      <c r="F442" s="153">
        <v>0.21725239616613418</v>
      </c>
      <c r="G442" s="153">
        <v>0.3</v>
      </c>
      <c r="H442" s="153">
        <v>0.38402061855670105</v>
      </c>
      <c r="I442" s="153">
        <v>0.38719512195121952</v>
      </c>
      <c r="J442" s="172">
        <v>0.31745033945184686</v>
      </c>
      <c r="K442" s="172">
        <v>5.744601800856719</v>
      </c>
      <c r="L442" s="147"/>
      <c r="M442" s="203">
        <v>7.1803662876486429</v>
      </c>
      <c r="N442" s="144"/>
      <c r="P442" s="149" t="s">
        <v>239</v>
      </c>
      <c r="Q442" s="153">
        <v>0.4512753433616743</v>
      </c>
      <c r="R442" s="153">
        <v>0.37634024303073627</v>
      </c>
      <c r="S442" s="153">
        <v>0.39092953523238383</v>
      </c>
      <c r="T442" s="153">
        <v>0.33138226024313372</v>
      </c>
      <c r="U442" s="153">
        <v>0.32384937238493722</v>
      </c>
      <c r="V442" s="153">
        <v>0.41037735849056606</v>
      </c>
      <c r="W442" s="153">
        <v>0.35127118644067795</v>
      </c>
      <c r="X442" s="153">
        <v>0.31539145907473309</v>
      </c>
      <c r="Y442" s="172">
        <v>-3.5879727365944856</v>
      </c>
      <c r="Z442" s="172">
        <v>-6.4481766930764186</v>
      </c>
      <c r="AA442" s="147"/>
      <c r="AB442" s="144"/>
      <c r="AC442" s="144"/>
      <c r="AD442" s="153">
        <v>0.32974910394265233</v>
      </c>
      <c r="AE442" s="153">
        <v>0.37987322600549728</v>
      </c>
      <c r="AF442" s="144"/>
    </row>
    <row r="443" spans="1:32" x14ac:dyDescent="0.25">
      <c r="A443" s="149" t="s">
        <v>240</v>
      </c>
      <c r="B443" s="153">
        <v>0.65730337078651691</v>
      </c>
      <c r="C443" s="153">
        <v>0.77659574468085102</v>
      </c>
      <c r="D443" s="153">
        <v>0.62337662337662336</v>
      </c>
      <c r="E443" s="153">
        <v>0.71495327102803741</v>
      </c>
      <c r="F443" s="153">
        <v>0.63551401869158874</v>
      </c>
      <c r="G443" s="153">
        <v>0.7279411764705882</v>
      </c>
      <c r="H443" s="153">
        <v>0.69953051643192488</v>
      </c>
      <c r="I443" s="153">
        <v>0.76969696969696966</v>
      </c>
      <c r="J443" s="172">
        <v>7.0166453265044781</v>
      </c>
      <c r="K443" s="172">
        <v>7.3898650369238483</v>
      </c>
      <c r="L443" s="147"/>
      <c r="M443" s="203">
        <v>9.4458874458874469</v>
      </c>
      <c r="N443" s="144"/>
      <c r="P443" s="149" t="s">
        <v>240</v>
      </c>
      <c r="Q443" s="153">
        <v>0.73678590496529628</v>
      </c>
      <c r="R443" s="153">
        <v>0.68823529411764706</v>
      </c>
      <c r="S443" s="153">
        <v>0.68393442622950817</v>
      </c>
      <c r="T443" s="153">
        <v>0.62478777589134127</v>
      </c>
      <c r="U443" s="153">
        <v>0.66437768240343342</v>
      </c>
      <c r="V443" s="153">
        <v>0.74590802805923617</v>
      </c>
      <c r="W443" s="153">
        <v>0.70313825275657338</v>
      </c>
      <c r="X443" s="153">
        <v>0.67523809523809519</v>
      </c>
      <c r="Y443" s="172">
        <v>-2.7900157518478186</v>
      </c>
      <c r="Z443" s="172">
        <v>-2.0539157407543418</v>
      </c>
      <c r="AA443" s="147"/>
      <c r="AB443" s="144"/>
      <c r="AC443" s="144"/>
      <c r="AD443" s="153">
        <v>0.69579831932773117</v>
      </c>
      <c r="AE443" s="153">
        <v>0.69577725264563861</v>
      </c>
      <c r="AF443" s="144"/>
    </row>
    <row r="444" spans="1:32" ht="22.15" customHeight="1" x14ac:dyDescent="0.25">
      <c r="A444" s="154" t="s">
        <v>241</v>
      </c>
      <c r="B444" s="155">
        <v>0.15730337078651685</v>
      </c>
      <c r="C444" s="155">
        <v>0.14361702127659576</v>
      </c>
      <c r="D444" s="155">
        <v>0.11688311688311688</v>
      </c>
      <c r="E444" s="155">
        <v>0.13551401869158877</v>
      </c>
      <c r="F444" s="155">
        <v>0.21495327102803738</v>
      </c>
      <c r="G444" s="155">
        <v>0.17647058823529413</v>
      </c>
      <c r="H444" s="155">
        <v>0.12206572769953052</v>
      </c>
      <c r="I444" s="155">
        <v>0.10909090909090909</v>
      </c>
      <c r="J444" s="172">
        <v>-1.297481860862143</v>
      </c>
      <c r="K444" s="172">
        <v>-3.7967914438502683</v>
      </c>
      <c r="L444" s="147"/>
      <c r="M444" s="203">
        <v>-1.8528138528138547</v>
      </c>
      <c r="N444" s="144"/>
      <c r="P444" s="154" t="s">
        <v>241</v>
      </c>
      <c r="Q444" s="155">
        <v>0.11372130272290443</v>
      </c>
      <c r="R444" s="155">
        <v>0.13398692810457516</v>
      </c>
      <c r="S444" s="155">
        <v>0.11803278688524591</v>
      </c>
      <c r="T444" s="155">
        <v>0.15110356536502548</v>
      </c>
      <c r="U444" s="155">
        <v>0.14163090128755365</v>
      </c>
      <c r="V444" s="155">
        <v>0.10911925175370225</v>
      </c>
      <c r="W444" s="155">
        <v>0.11874469889737066</v>
      </c>
      <c r="X444" s="155">
        <v>0.12761904761904763</v>
      </c>
      <c r="Y444" s="172">
        <v>0.88743487216769723</v>
      </c>
      <c r="Z444" s="172">
        <v>0.21695459237840997</v>
      </c>
      <c r="AA444" s="147"/>
      <c r="AB444" s="144"/>
      <c r="AC444" s="144"/>
      <c r="AD444" s="151">
        <v>0.14705882352941177</v>
      </c>
      <c r="AE444" s="151">
        <v>0.12544950169526353</v>
      </c>
      <c r="AF444" s="144"/>
    </row>
    <row r="445" spans="1:32" ht="22.15" customHeight="1" x14ac:dyDescent="0.25">
      <c r="A445" s="154" t="s">
        <v>242</v>
      </c>
      <c r="B445" s="155">
        <v>6.8459657701711488E-2</v>
      </c>
      <c r="C445" s="155">
        <v>6.7331670822942641E-2</v>
      </c>
      <c r="D445" s="155">
        <v>5.9016393442622953E-2</v>
      </c>
      <c r="E445" s="155">
        <v>7.9452054794520555E-2</v>
      </c>
      <c r="F445" s="155">
        <v>7.3482428115015971E-2</v>
      </c>
      <c r="G445" s="155">
        <v>7.2727272727272724E-2</v>
      </c>
      <c r="H445" s="155">
        <v>6.7010309278350513E-2</v>
      </c>
      <c r="I445" s="155">
        <v>5.4878048780487805E-2</v>
      </c>
      <c r="J445" s="172">
        <v>-1.2132260497862708</v>
      </c>
      <c r="K445" s="172">
        <v>-1.481530048275393</v>
      </c>
      <c r="L445" s="147"/>
      <c r="M445" s="203">
        <v>-0.47304921447791015</v>
      </c>
      <c r="N445" s="144"/>
      <c r="P445" s="154" t="s">
        <v>242</v>
      </c>
      <c r="Q445" s="155">
        <v>6.9653368214519298E-2</v>
      </c>
      <c r="R445" s="155">
        <v>7.3266619013581127E-2</v>
      </c>
      <c r="S445" s="155">
        <v>6.7466266866566718E-2</v>
      </c>
      <c r="T445" s="155">
        <v>8.0144079243583966E-2</v>
      </c>
      <c r="U445" s="155">
        <v>6.903765690376569E-2</v>
      </c>
      <c r="V445" s="155">
        <v>6.0034305317324184E-2</v>
      </c>
      <c r="W445" s="155">
        <v>5.9322033898305086E-2</v>
      </c>
      <c r="X445" s="155">
        <v>5.9608540925266906E-2</v>
      </c>
      <c r="Y445" s="172">
        <v>2.8650702696182001E-2</v>
      </c>
      <c r="Z445" s="172">
        <v>-0.88830729189020574</v>
      </c>
      <c r="AA445" s="147"/>
      <c r="AB445" s="144"/>
      <c r="AC445" s="144"/>
      <c r="AD445" s="151">
        <v>6.9693349263241736E-2</v>
      </c>
      <c r="AE445" s="151">
        <v>6.8491613844168964E-2</v>
      </c>
      <c r="AF445" s="144"/>
    </row>
    <row r="446" spans="1:32" ht="22.15" customHeight="1" x14ac:dyDescent="0.25">
      <c r="A446" s="154" t="s">
        <v>243</v>
      </c>
      <c r="B446" s="155">
        <v>0.3471882640586797</v>
      </c>
      <c r="C446" s="155">
        <v>0.2892768079800499</v>
      </c>
      <c r="D446" s="155">
        <v>0.30163934426229511</v>
      </c>
      <c r="E446" s="155">
        <v>0.26027397260273971</v>
      </c>
      <c r="F446" s="155">
        <v>0.4472843450479233</v>
      </c>
      <c r="G446" s="155">
        <v>0.38484848484848483</v>
      </c>
      <c r="H446" s="155">
        <v>0.31185567010309279</v>
      </c>
      <c r="I446" s="155">
        <v>0.31707317073170732</v>
      </c>
      <c r="J446" s="172">
        <v>0.52175006286145353</v>
      </c>
      <c r="K446" s="172">
        <v>-1.4667171761323317</v>
      </c>
      <c r="L446" s="147"/>
      <c r="M446" s="203">
        <v>-4.2802274108150353</v>
      </c>
      <c r="N446" s="144"/>
      <c r="P446" s="154" t="s">
        <v>243</v>
      </c>
      <c r="Q446" s="155">
        <v>0.26684107259646828</v>
      </c>
      <c r="R446" s="155">
        <v>0.3041458184417441</v>
      </c>
      <c r="S446" s="155">
        <v>0.29910044977511246</v>
      </c>
      <c r="T446" s="155">
        <v>0.32913102206213418</v>
      </c>
      <c r="U446" s="155">
        <v>0.34435146443514647</v>
      </c>
      <c r="V446" s="155">
        <v>0.307032590051458</v>
      </c>
      <c r="W446" s="155">
        <v>0.33008474576271185</v>
      </c>
      <c r="X446" s="155">
        <v>0.35987544483985767</v>
      </c>
      <c r="Y446" s="172">
        <v>2.9790699077145821</v>
      </c>
      <c r="Z446" s="172">
        <v>5.0569336128352624</v>
      </c>
      <c r="AA446" s="147"/>
      <c r="AB446" s="144"/>
      <c r="AC446" s="144"/>
      <c r="AD446" s="151">
        <v>0.33174034249303064</v>
      </c>
      <c r="AE446" s="151">
        <v>0.30930610871150505</v>
      </c>
      <c r="AF446" s="144"/>
    </row>
    <row r="447" spans="1:32" ht="22.15" customHeight="1" x14ac:dyDescent="0.25">
      <c r="A447" s="154" t="s">
        <v>244</v>
      </c>
      <c r="B447" s="155">
        <v>0.12469437652811736</v>
      </c>
      <c r="C447" s="155">
        <v>8.2294264339152115E-2</v>
      </c>
      <c r="D447" s="155">
        <v>9.8360655737704916E-2</v>
      </c>
      <c r="E447" s="155">
        <v>7.1232876712328766E-2</v>
      </c>
      <c r="F447" s="155">
        <v>0.12460063897763578</v>
      </c>
      <c r="G447" s="155">
        <v>9.696969696969697E-2</v>
      </c>
      <c r="H447" s="155">
        <v>4.6391752577319589E-2</v>
      </c>
      <c r="I447" s="155">
        <v>5.4878048780487805E-2</v>
      </c>
      <c r="J447" s="172">
        <v>0.84862962031682154</v>
      </c>
      <c r="K447" s="172">
        <v>-3.6320676826839948</v>
      </c>
      <c r="L447" s="147"/>
      <c r="M447" s="203">
        <v>1.9290860168388158</v>
      </c>
      <c r="N447" s="144"/>
      <c r="P447" s="154" t="s">
        <v>244</v>
      </c>
      <c r="Q447" s="155">
        <v>5.1667756703727925E-2</v>
      </c>
      <c r="R447" s="155">
        <v>5.5396711937097928E-2</v>
      </c>
      <c r="S447" s="155">
        <v>6.2593703148425786E-2</v>
      </c>
      <c r="T447" s="155">
        <v>5.8532192705988292E-2</v>
      </c>
      <c r="U447" s="155">
        <v>6.1506276150627613E-2</v>
      </c>
      <c r="V447" s="155">
        <v>5.6603773584905662E-2</v>
      </c>
      <c r="W447" s="155">
        <v>4.7457627118644069E-2</v>
      </c>
      <c r="X447" s="155">
        <v>3.5587188612099648E-2</v>
      </c>
      <c r="Y447" s="172">
        <v>-1.1870438506544421</v>
      </c>
      <c r="Z447" s="172">
        <v>-2.0563593908795625</v>
      </c>
      <c r="AA447" s="147"/>
      <c r="AB447" s="144"/>
      <c r="AC447" s="144"/>
      <c r="AD447" s="151">
        <v>9.1198725607327752E-2</v>
      </c>
      <c r="AE447" s="151">
        <v>5.6150782520895275E-2</v>
      </c>
      <c r="AF447" s="144"/>
    </row>
    <row r="448" spans="1:32" ht="22.15" customHeight="1" x14ac:dyDescent="0.25">
      <c r="A448" s="154" t="s">
        <v>245</v>
      </c>
      <c r="B448" s="155">
        <v>2.9339853300733496E-2</v>
      </c>
      <c r="C448" s="155">
        <v>3.9900249376558602E-2</v>
      </c>
      <c r="D448" s="155">
        <v>2.2950819672131147E-2</v>
      </c>
      <c r="E448" s="155">
        <v>4.3835616438356165E-2</v>
      </c>
      <c r="F448" s="155">
        <v>1.9169329073482427E-2</v>
      </c>
      <c r="G448" s="155">
        <v>2.4242424242424242E-2</v>
      </c>
      <c r="H448" s="155">
        <v>1.0309278350515464E-2</v>
      </c>
      <c r="I448" s="155">
        <v>6.0975609756097563E-3</v>
      </c>
      <c r="J448" s="172">
        <v>-0.42117173749057074</v>
      </c>
      <c r="K448" s="172">
        <v>-2.1381531019611275</v>
      </c>
      <c r="L448" s="147"/>
      <c r="M448" s="203">
        <v>-0.68027948962763651</v>
      </c>
      <c r="N448" s="144"/>
      <c r="P448" s="154" t="s">
        <v>245</v>
      </c>
      <c r="Q448" s="155">
        <v>6.5402223675604968E-3</v>
      </c>
      <c r="R448" s="155">
        <v>1.143674052894925E-2</v>
      </c>
      <c r="S448" s="155">
        <v>5.2473763118440781E-3</v>
      </c>
      <c r="T448" s="155">
        <v>9.4552003601981096E-3</v>
      </c>
      <c r="U448" s="155">
        <v>1.00418410041841E-2</v>
      </c>
      <c r="V448" s="155">
        <v>1.4579759862778732E-2</v>
      </c>
      <c r="W448" s="155">
        <v>1.4406779661016949E-2</v>
      </c>
      <c r="X448" s="155">
        <v>1.2900355871886121E-2</v>
      </c>
      <c r="Y448" s="172">
        <v>-0.15064237891308283</v>
      </c>
      <c r="Z448" s="172">
        <v>0.28594067497679854</v>
      </c>
      <c r="AA448" s="147"/>
      <c r="AB448" s="144"/>
      <c r="AC448" s="144"/>
      <c r="AD448" s="151">
        <v>2.7479091995221028E-2</v>
      </c>
      <c r="AE448" s="151">
        <v>1.0040949122118135E-2</v>
      </c>
      <c r="AF448" s="144"/>
    </row>
    <row r="449" spans="1:32" ht="22.15" customHeight="1" x14ac:dyDescent="0.25">
      <c r="A449" s="154" t="s">
        <v>246</v>
      </c>
      <c r="B449" s="155">
        <v>3.9119804400977995E-2</v>
      </c>
      <c r="C449" s="155">
        <v>4.738154613466334E-2</v>
      </c>
      <c r="D449" s="155">
        <v>5.5737704918032788E-2</v>
      </c>
      <c r="E449" s="155">
        <v>1.9178082191780823E-2</v>
      </c>
      <c r="F449" s="155">
        <v>3.5143769968051117E-2</v>
      </c>
      <c r="G449" s="155">
        <v>4.5454545454545456E-2</v>
      </c>
      <c r="H449" s="155">
        <v>3.8659793814432991E-2</v>
      </c>
      <c r="I449" s="155">
        <v>5.4878048780487805E-2</v>
      </c>
      <c r="J449" s="172">
        <v>1.6218254966054815</v>
      </c>
      <c r="K449" s="172">
        <v>1.5053277772921099</v>
      </c>
      <c r="L449" s="147"/>
      <c r="M449" s="203">
        <v>-1.9410207447270198</v>
      </c>
      <c r="N449" s="144"/>
      <c r="P449" s="154" t="s">
        <v>246</v>
      </c>
      <c r="Q449" s="155">
        <v>2.4198822759973839E-2</v>
      </c>
      <c r="R449" s="155">
        <v>4.1458184417441028E-2</v>
      </c>
      <c r="S449" s="155">
        <v>3.823088455772114E-2</v>
      </c>
      <c r="T449" s="155">
        <v>3.7820801440792438E-2</v>
      </c>
      <c r="U449" s="155">
        <v>6.0251046025104602E-2</v>
      </c>
      <c r="V449" s="155">
        <v>4.8885077186963978E-2</v>
      </c>
      <c r="W449" s="155">
        <v>6.3983050847457631E-2</v>
      </c>
      <c r="X449" s="155">
        <v>7.4288256227758004E-2</v>
      </c>
      <c r="Y449" s="172">
        <v>1.0305205380300373</v>
      </c>
      <c r="Z449" s="172">
        <v>3.0253926278804166</v>
      </c>
      <c r="AA449" s="147"/>
      <c r="AB449" s="144"/>
      <c r="AC449" s="144"/>
      <c r="AD449" s="151">
        <v>3.9824771007566706E-2</v>
      </c>
      <c r="AE449" s="151">
        <v>4.4034329948953836E-2</v>
      </c>
      <c r="AF449" s="144"/>
    </row>
    <row r="450" spans="1:32" x14ac:dyDescent="0.25">
      <c r="A450" s="149" t="s">
        <v>247</v>
      </c>
      <c r="B450" s="150">
        <v>255.45476772616129</v>
      </c>
      <c r="C450" s="150">
        <v>214.84538653366587</v>
      </c>
      <c r="D450" s="150">
        <v>130.7311475409835</v>
      </c>
      <c r="E450" s="150">
        <v>168.27123287671228</v>
      </c>
      <c r="F450" s="150">
        <v>199.29073482428112</v>
      </c>
      <c r="G450" s="150">
        <v>154.47575757575754</v>
      </c>
      <c r="H450" s="150">
        <v>178.4278350515464</v>
      </c>
      <c r="I450" s="150">
        <v>163.76219512195115</v>
      </c>
      <c r="J450" s="177">
        <v>-14.665639929595244</v>
      </c>
      <c r="K450" s="177">
        <v>-25.210724033763682</v>
      </c>
      <c r="L450" s="147"/>
      <c r="M450" s="203">
        <v>-38.830776408297965</v>
      </c>
      <c r="N450" s="144"/>
      <c r="P450" s="149" t="s">
        <v>247</v>
      </c>
      <c r="Q450" s="150">
        <v>221.61870503597115</v>
      </c>
      <c r="R450" s="150">
        <v>211.64867762687638</v>
      </c>
      <c r="S450" s="150">
        <v>140.10194902548716</v>
      </c>
      <c r="T450" s="150">
        <v>158.36605132823067</v>
      </c>
      <c r="U450" s="150">
        <v>181.26610878661072</v>
      </c>
      <c r="V450" s="150">
        <v>165.36921097770164</v>
      </c>
      <c r="W450" s="150">
        <v>185.2686440677966</v>
      </c>
      <c r="X450" s="150">
        <v>202.59297153024912</v>
      </c>
      <c r="Y450" s="177">
        <v>17.324327462452516</v>
      </c>
      <c r="Z450" s="177">
        <v>20.199579484475862</v>
      </c>
      <c r="AA450" s="147"/>
      <c r="AB450" s="144"/>
      <c r="AC450" s="144"/>
      <c r="AD450" s="150">
        <v>188.97291915571483</v>
      </c>
      <c r="AE450" s="150">
        <v>182.39339204577325</v>
      </c>
      <c r="AF450" s="144"/>
    </row>
    <row r="451" spans="1:32" x14ac:dyDescent="0.25">
      <c r="A451" s="149" t="s">
        <v>248</v>
      </c>
      <c r="B451" s="150">
        <v>279.74157303370788</v>
      </c>
      <c r="C451" s="150">
        <v>254.06914893617028</v>
      </c>
      <c r="D451" s="150">
        <v>160.16233766233771</v>
      </c>
      <c r="E451" s="150">
        <v>200.86915887850461</v>
      </c>
      <c r="F451" s="150">
        <v>282.69158878504675</v>
      </c>
      <c r="G451" s="150">
        <v>217.04411764705887</v>
      </c>
      <c r="H451" s="150">
        <v>208.21596244131436</v>
      </c>
      <c r="I451" s="150">
        <v>192.70909090909092</v>
      </c>
      <c r="J451" s="177">
        <v>-15.506871532223443</v>
      </c>
      <c r="K451" s="177">
        <v>-33.615278838808251</v>
      </c>
      <c r="L451" s="147"/>
      <c r="M451" s="203">
        <v>-37.21186147186134</v>
      </c>
      <c r="N451" s="144"/>
      <c r="P451" s="149" t="s">
        <v>248</v>
      </c>
      <c r="Q451" s="150">
        <v>241.47624132407904</v>
      </c>
      <c r="R451" s="150">
        <v>232.33529411764701</v>
      </c>
      <c r="S451" s="150">
        <v>144.02360655737709</v>
      </c>
      <c r="T451" s="150">
        <v>176.84889643463512</v>
      </c>
      <c r="U451" s="150">
        <v>207.6575107296137</v>
      </c>
      <c r="V451" s="150">
        <v>184.12704598597037</v>
      </c>
      <c r="W451" s="150">
        <v>209.15182357930445</v>
      </c>
      <c r="X451" s="150">
        <v>229.92095238095226</v>
      </c>
      <c r="Y451" s="177">
        <v>20.76912880164781</v>
      </c>
      <c r="Z451" s="177">
        <v>28.496109064400343</v>
      </c>
      <c r="AA451" s="147"/>
      <c r="AB451" s="144"/>
      <c r="AC451" s="144"/>
      <c r="AD451" s="150">
        <v>226.32436974789917</v>
      </c>
      <c r="AE451" s="150">
        <v>201.42484331655191</v>
      </c>
      <c r="AF451" s="144"/>
    </row>
    <row r="452" spans="1:32" x14ac:dyDescent="0.25">
      <c r="A452" s="146" t="s">
        <v>249</v>
      </c>
      <c r="B452" s="147">
        <v>632</v>
      </c>
      <c r="C452" s="147">
        <v>292</v>
      </c>
      <c r="D452" s="147">
        <v>268</v>
      </c>
      <c r="E452" s="147">
        <v>338</v>
      </c>
      <c r="F452" s="147">
        <v>272</v>
      </c>
      <c r="G452" s="147">
        <v>329</v>
      </c>
      <c r="H452" s="147">
        <v>385</v>
      </c>
      <c r="I452" s="147">
        <v>485</v>
      </c>
      <c r="J452" s="148">
        <v>0.25974025974025972</v>
      </c>
      <c r="K452" s="148">
        <v>0.34936406995230518</v>
      </c>
      <c r="L452" s="147"/>
      <c r="M452" s="155">
        <v>0.14710342735820442</v>
      </c>
      <c r="N452" s="144"/>
      <c r="P452" s="146" t="s">
        <v>249</v>
      </c>
      <c r="Q452" s="147">
        <v>2997</v>
      </c>
      <c r="R452" s="147">
        <v>1934</v>
      </c>
      <c r="S452" s="147">
        <v>1865</v>
      </c>
      <c r="T452" s="147">
        <v>2214</v>
      </c>
      <c r="U452" s="147">
        <v>2438</v>
      </c>
      <c r="V452" s="147">
        <v>2578</v>
      </c>
      <c r="W452" s="147">
        <v>2733</v>
      </c>
      <c r="X452" s="147">
        <v>3297</v>
      </c>
      <c r="Y452" s="148">
        <v>0.20636663007683864</v>
      </c>
      <c r="Z452" s="148">
        <v>0.37711080613401743</v>
      </c>
      <c r="AA452" s="147"/>
      <c r="AB452" s="144"/>
      <c r="AC452" s="144"/>
      <c r="AD452" s="147">
        <v>359.42857142857144</v>
      </c>
      <c r="AE452" s="147">
        <v>2394.1428571428573</v>
      </c>
      <c r="AF452" s="144"/>
    </row>
    <row r="453" spans="1:32" x14ac:dyDescent="0.25">
      <c r="A453" s="146" t="s">
        <v>250</v>
      </c>
      <c r="B453" s="147">
        <v>210</v>
      </c>
      <c r="C453" s="147">
        <v>108</v>
      </c>
      <c r="D453" s="147">
        <v>59</v>
      </c>
      <c r="E453" s="147">
        <v>88</v>
      </c>
      <c r="F453" s="147">
        <v>64</v>
      </c>
      <c r="G453" s="147">
        <v>62</v>
      </c>
      <c r="H453" s="147">
        <v>89</v>
      </c>
      <c r="I453" s="147">
        <v>125</v>
      </c>
      <c r="J453" s="148">
        <v>0.4044943820224719</v>
      </c>
      <c r="K453" s="148">
        <v>0.28676470588235298</v>
      </c>
      <c r="L453" s="147"/>
      <c r="M453" s="155">
        <v>0.11627906976744186</v>
      </c>
      <c r="N453" s="144"/>
      <c r="P453" s="146" t="s">
        <v>250</v>
      </c>
      <c r="Q453" s="147">
        <v>980</v>
      </c>
      <c r="R453" s="147">
        <v>515</v>
      </c>
      <c r="S453" s="147">
        <v>326</v>
      </c>
      <c r="T453" s="147">
        <v>444</v>
      </c>
      <c r="U453" s="147">
        <v>590</v>
      </c>
      <c r="V453" s="147">
        <v>741</v>
      </c>
      <c r="W453" s="147">
        <v>807</v>
      </c>
      <c r="X453" s="147">
        <v>1075</v>
      </c>
      <c r="Y453" s="148">
        <v>0.33209417596034696</v>
      </c>
      <c r="Z453" s="148">
        <v>0.70906200317965029</v>
      </c>
      <c r="AA453" s="147"/>
      <c r="AB453" s="144"/>
      <c r="AC453" s="144"/>
      <c r="AD453" s="150">
        <v>97.142857142857139</v>
      </c>
      <c r="AE453" s="150">
        <v>629</v>
      </c>
      <c r="AF453" s="144"/>
    </row>
    <row r="454" spans="1:32" x14ac:dyDescent="0.25">
      <c r="A454" s="149" t="s">
        <v>251</v>
      </c>
      <c r="B454" s="150">
        <v>0</v>
      </c>
      <c r="C454" s="150">
        <v>445</v>
      </c>
      <c r="D454" s="150">
        <v>424</v>
      </c>
      <c r="E454" s="150">
        <v>411</v>
      </c>
      <c r="F454" s="150">
        <v>362</v>
      </c>
      <c r="G454" s="150">
        <v>390</v>
      </c>
      <c r="H454" s="150">
        <v>404</v>
      </c>
      <c r="I454" s="150">
        <v>431</v>
      </c>
      <c r="J454" s="148">
        <v>6.6831683168316836E-2</v>
      </c>
      <c r="K454" s="157">
        <v>6.1576354679802957E-2</v>
      </c>
      <c r="L454" s="147"/>
      <c r="M454" s="155">
        <v>0.23122317596566525</v>
      </c>
      <c r="N454" s="144"/>
      <c r="P454" s="149" t="s">
        <v>251</v>
      </c>
      <c r="Q454" s="150">
        <v>0</v>
      </c>
      <c r="R454" s="150">
        <v>4211</v>
      </c>
      <c r="S454" s="150">
        <v>4163</v>
      </c>
      <c r="T454" s="150">
        <v>3111</v>
      </c>
      <c r="U454" s="150">
        <v>2033</v>
      </c>
      <c r="V454" s="150">
        <v>2167</v>
      </c>
      <c r="W454" s="150">
        <v>2357</v>
      </c>
      <c r="X454" s="150">
        <v>1864</v>
      </c>
      <c r="Y454" s="148">
        <v>-0.20916419176919812</v>
      </c>
      <c r="Z454" s="157">
        <v>-0.38011306950448953</v>
      </c>
      <c r="AA454" s="147"/>
      <c r="AB454" s="144"/>
      <c r="AC454" s="144"/>
      <c r="AD454" s="158">
        <v>406</v>
      </c>
      <c r="AE454" s="158">
        <v>3007</v>
      </c>
      <c r="AF454" s="144"/>
    </row>
    <row r="455" spans="1:32" x14ac:dyDescent="0.25">
      <c r="A455" s="159" t="s">
        <v>252</v>
      </c>
      <c r="B455" s="147">
        <v>143</v>
      </c>
      <c r="C455" s="147">
        <v>223</v>
      </c>
      <c r="D455" s="147">
        <v>83</v>
      </c>
      <c r="E455" s="147">
        <v>91</v>
      </c>
      <c r="F455" s="147">
        <v>122</v>
      </c>
      <c r="G455" s="147">
        <v>59</v>
      </c>
      <c r="H455" s="147">
        <v>80</v>
      </c>
      <c r="I455" s="147">
        <v>74</v>
      </c>
      <c r="J455" s="148">
        <v>-7.4999999999999997E-2</v>
      </c>
      <c r="K455" s="148">
        <v>-0.35330836454431963</v>
      </c>
      <c r="L455" s="147"/>
      <c r="M455" s="155">
        <v>0.11840000000000001</v>
      </c>
      <c r="N455" s="144"/>
      <c r="P455" s="159" t="s">
        <v>252</v>
      </c>
      <c r="Q455" s="147">
        <v>770</v>
      </c>
      <c r="R455" s="147">
        <v>837</v>
      </c>
      <c r="S455" s="147">
        <v>692</v>
      </c>
      <c r="T455" s="147">
        <v>1149</v>
      </c>
      <c r="U455" s="147">
        <v>602</v>
      </c>
      <c r="V455" s="147">
        <v>613</v>
      </c>
      <c r="W455" s="147">
        <v>629</v>
      </c>
      <c r="X455" s="147">
        <v>625</v>
      </c>
      <c r="Y455" s="148">
        <v>-6.3593004769475362E-3</v>
      </c>
      <c r="Z455" s="148">
        <v>-0.17328042328042328</v>
      </c>
      <c r="AA455" s="147"/>
      <c r="AB455" s="144"/>
      <c r="AC455" s="144"/>
      <c r="AD455" s="150">
        <v>114.42857142857143</v>
      </c>
      <c r="AE455" s="150">
        <v>756</v>
      </c>
      <c r="AF455" s="144"/>
    </row>
    <row r="456" spans="1:32" x14ac:dyDescent="0.25">
      <c r="A456" s="159" t="s">
        <v>253</v>
      </c>
      <c r="B456" s="147">
        <v>9</v>
      </c>
      <c r="C456" s="147">
        <v>6</v>
      </c>
      <c r="D456" s="147">
        <v>5</v>
      </c>
      <c r="E456" s="147">
        <v>16</v>
      </c>
      <c r="F456" s="147">
        <v>10</v>
      </c>
      <c r="G456" s="147">
        <v>14</v>
      </c>
      <c r="H456" s="147">
        <v>12</v>
      </c>
      <c r="I456" s="147">
        <v>5</v>
      </c>
      <c r="J456" s="148">
        <v>-0.58333333333333337</v>
      </c>
      <c r="K456" s="148">
        <v>-0.51388888888888895</v>
      </c>
      <c r="L456" s="147"/>
      <c r="M456" s="155">
        <v>7.4626865671641784E-2</v>
      </c>
      <c r="N456" s="144"/>
      <c r="P456" s="159" t="s">
        <v>253</v>
      </c>
      <c r="Q456" s="147">
        <v>46</v>
      </c>
      <c r="R456" s="147">
        <v>61</v>
      </c>
      <c r="S456" s="147">
        <v>76</v>
      </c>
      <c r="T456" s="147">
        <v>75</v>
      </c>
      <c r="U456" s="147">
        <v>61</v>
      </c>
      <c r="V456" s="147">
        <v>66</v>
      </c>
      <c r="W456" s="147">
        <v>80</v>
      </c>
      <c r="X456" s="147">
        <v>67</v>
      </c>
      <c r="Y456" s="148">
        <v>-0.16250000000000001</v>
      </c>
      <c r="Z456" s="148">
        <v>8.6021505376343774E-3</v>
      </c>
      <c r="AA456" s="147"/>
      <c r="AB456" s="144"/>
      <c r="AC456" s="144"/>
      <c r="AD456" s="150">
        <v>10.285714285714286</v>
      </c>
      <c r="AE456" s="150">
        <v>66.428571428571431</v>
      </c>
      <c r="AF456" s="144"/>
    </row>
    <row r="457" spans="1:32" x14ac:dyDescent="0.25">
      <c r="A457" s="159" t="s">
        <v>254</v>
      </c>
      <c r="B457" s="160">
        <v>5.921052631578947E-2</v>
      </c>
      <c r="C457" s="160">
        <v>2.6200873362445413E-2</v>
      </c>
      <c r="D457" s="160">
        <v>5.6818181818181816E-2</v>
      </c>
      <c r="E457" s="160">
        <v>0.14953271028037382</v>
      </c>
      <c r="F457" s="160">
        <v>7.575757575757576E-2</v>
      </c>
      <c r="G457" s="160">
        <v>0.19178082191780821</v>
      </c>
      <c r="H457" s="160">
        <v>0.13043478260869565</v>
      </c>
      <c r="I457" s="160">
        <v>6.3291139240506333E-2</v>
      </c>
      <c r="J457" s="172">
        <v>-6.7143643368189316</v>
      </c>
      <c r="K457" s="172">
        <v>-1.9183087563617376</v>
      </c>
      <c r="L457" s="147"/>
      <c r="M457" s="203">
        <v>-3.3529670008048571</v>
      </c>
      <c r="N457" s="144"/>
      <c r="P457" s="159" t="s">
        <v>254</v>
      </c>
      <c r="Q457" s="160">
        <v>5.6372549019607844E-2</v>
      </c>
      <c r="R457" s="160">
        <v>6.7928730512249444E-2</v>
      </c>
      <c r="S457" s="160">
        <v>9.8958333333333329E-2</v>
      </c>
      <c r="T457" s="160">
        <v>6.1274509803921566E-2</v>
      </c>
      <c r="U457" s="160">
        <v>9.2006033182503777E-2</v>
      </c>
      <c r="V457" s="160">
        <v>9.720176730486009E-2</v>
      </c>
      <c r="W457" s="160">
        <v>0.11283497884344147</v>
      </c>
      <c r="X457" s="160">
        <v>9.6820809248554907E-2</v>
      </c>
      <c r="Y457" s="172">
        <v>-1.6014169594886565</v>
      </c>
      <c r="Z457" s="172">
        <v>1.6049574230316235</v>
      </c>
      <c r="AA457" s="147"/>
      <c r="AB457" s="144"/>
      <c r="AC457" s="144"/>
      <c r="AD457" s="191">
        <v>8.247422680412371E-2</v>
      </c>
      <c r="AE457" s="191">
        <v>8.0771235018238671E-2</v>
      </c>
      <c r="AF457" s="144"/>
    </row>
    <row r="458" spans="1:32" x14ac:dyDescent="0.25">
      <c r="A458" s="161" t="s">
        <v>255</v>
      </c>
      <c r="B458" s="161"/>
      <c r="C458" s="161"/>
      <c r="D458" s="161"/>
      <c r="E458" s="144"/>
      <c r="F458" s="144"/>
      <c r="G458" s="144"/>
      <c r="H458" s="144"/>
      <c r="I458" s="144"/>
      <c r="J458" s="144"/>
      <c r="K458" s="144"/>
      <c r="L458" s="144"/>
      <c r="M458" s="144"/>
      <c r="N458" s="144"/>
      <c r="O458" s="204"/>
      <c r="P458" s="161" t="s">
        <v>255</v>
      </c>
      <c r="Q458" s="161"/>
      <c r="R458" s="161"/>
      <c r="S458" s="161"/>
      <c r="T458" s="144"/>
      <c r="U458" s="144"/>
      <c r="V458" s="144"/>
      <c r="W458" s="144"/>
      <c r="X458" s="144"/>
      <c r="Y458" s="144"/>
      <c r="Z458" s="144"/>
      <c r="AA458" s="144"/>
      <c r="AB458" s="144"/>
      <c r="AC458" s="144"/>
      <c r="AD458" s="144"/>
      <c r="AE458" s="144"/>
      <c r="AF458" s="144"/>
    </row>
    <row r="461" spans="1:32" x14ac:dyDescent="0.25">
      <c r="A461" s="189" t="s">
        <v>11</v>
      </c>
      <c r="B461" s="189"/>
      <c r="C461" s="189"/>
      <c r="D461" s="189"/>
      <c r="E461" s="181"/>
      <c r="F461" s="167"/>
      <c r="G461" s="167"/>
      <c r="H461" s="167"/>
      <c r="I461" s="167"/>
      <c r="J461" s="167"/>
      <c r="K461" s="167"/>
      <c r="L461" s="188"/>
      <c r="M461" s="211"/>
      <c r="N461" s="144"/>
      <c r="O461" s="211"/>
      <c r="P461" s="189" t="s">
        <v>11</v>
      </c>
      <c r="Q461" s="189"/>
      <c r="R461" s="189"/>
      <c r="S461" s="189"/>
      <c r="T461" s="181"/>
      <c r="U461" s="144"/>
      <c r="V461" s="144"/>
      <c r="W461" s="144"/>
      <c r="X461" s="144"/>
      <c r="Y461" s="144"/>
      <c r="Z461" s="144"/>
      <c r="AA461" s="188"/>
      <c r="AB461" s="144"/>
      <c r="AC461" s="144"/>
      <c r="AD461" s="144"/>
      <c r="AE461" s="144"/>
      <c r="AF461" s="144"/>
    </row>
    <row r="462" spans="1:32" x14ac:dyDescent="0.25">
      <c r="A462" s="166" t="s">
        <v>286</v>
      </c>
      <c r="B462" s="166"/>
      <c r="C462" s="166"/>
      <c r="D462" s="166"/>
      <c r="E462" s="213"/>
      <c r="F462" s="167"/>
      <c r="G462" s="167"/>
      <c r="H462" s="167"/>
      <c r="I462" s="167"/>
      <c r="J462" s="167"/>
      <c r="K462" s="167"/>
      <c r="L462" s="167"/>
      <c r="M462" s="144"/>
      <c r="N462" s="144"/>
      <c r="P462" s="166" t="s">
        <v>231</v>
      </c>
      <c r="Q462" s="166"/>
      <c r="R462" s="166"/>
      <c r="S462" s="166"/>
      <c r="T462" s="162"/>
      <c r="U462" s="144"/>
      <c r="V462" s="144"/>
      <c r="W462" s="144"/>
      <c r="X462" s="144"/>
      <c r="Y462" s="144"/>
      <c r="Z462" s="144"/>
      <c r="AA462" s="167"/>
      <c r="AB462" s="144"/>
      <c r="AC462" s="144"/>
      <c r="AD462" s="144"/>
      <c r="AE462" s="144"/>
      <c r="AF462" s="144"/>
    </row>
    <row r="463" spans="1:32" ht="31.5" x14ac:dyDescent="0.25">
      <c r="A463" s="190"/>
      <c r="B463" s="141">
        <v>2019</v>
      </c>
      <c r="C463" s="141">
        <v>2020</v>
      </c>
      <c r="D463" s="141">
        <v>2021</v>
      </c>
      <c r="E463" s="141">
        <v>2022</v>
      </c>
      <c r="F463" s="141">
        <v>2023</v>
      </c>
      <c r="G463" s="141">
        <v>2024</v>
      </c>
      <c r="H463" s="141">
        <v>2025</v>
      </c>
      <c r="I463" s="141">
        <v>2026</v>
      </c>
      <c r="J463" s="142" t="s">
        <v>232</v>
      </c>
      <c r="K463" s="142" t="s">
        <v>233</v>
      </c>
      <c r="L463" s="143" t="s">
        <v>234</v>
      </c>
      <c r="M463" s="145" t="s">
        <v>287</v>
      </c>
      <c r="N463" s="144"/>
      <c r="P463" s="190"/>
      <c r="Q463" s="141">
        <v>2019</v>
      </c>
      <c r="R463" s="141">
        <v>2020</v>
      </c>
      <c r="S463" s="141">
        <v>2021</v>
      </c>
      <c r="T463" s="141">
        <v>2022</v>
      </c>
      <c r="U463" s="141">
        <v>2023</v>
      </c>
      <c r="V463" s="141">
        <v>2024</v>
      </c>
      <c r="W463" s="141">
        <v>2025</v>
      </c>
      <c r="X463" s="141">
        <v>2026</v>
      </c>
      <c r="Y463" s="142" t="s">
        <v>232</v>
      </c>
      <c r="Z463" s="142" t="s">
        <v>233</v>
      </c>
      <c r="AA463" s="143" t="s">
        <v>234</v>
      </c>
      <c r="AB463" s="144"/>
      <c r="AC463" s="144"/>
      <c r="AD463" s="145" t="s">
        <v>288</v>
      </c>
      <c r="AE463" s="145" t="s">
        <v>235</v>
      </c>
      <c r="AF463" s="144"/>
    </row>
    <row r="464" spans="1:32" x14ac:dyDescent="0.25">
      <c r="A464" s="146" t="s">
        <v>236</v>
      </c>
      <c r="B464" s="147">
        <v>1464</v>
      </c>
      <c r="C464" s="147">
        <v>2330</v>
      </c>
      <c r="D464" s="147">
        <v>1675</v>
      </c>
      <c r="E464" s="147">
        <v>1574</v>
      </c>
      <c r="F464" s="147">
        <v>2408</v>
      </c>
      <c r="G464" s="147">
        <v>1884</v>
      </c>
      <c r="H464" s="147">
        <v>1918</v>
      </c>
      <c r="I464" s="147">
        <v>2303</v>
      </c>
      <c r="J464" s="148">
        <v>0.20072992700729927</v>
      </c>
      <c r="K464" s="148">
        <v>0.21640383309439376</v>
      </c>
      <c r="L464" s="147"/>
      <c r="M464" s="155">
        <v>0.31303520456707895</v>
      </c>
      <c r="N464" s="144"/>
      <c r="P464" s="146" t="s">
        <v>236</v>
      </c>
      <c r="Q464" s="147">
        <v>5545</v>
      </c>
      <c r="R464" s="147">
        <v>7081</v>
      </c>
      <c r="S464" s="147">
        <v>5662</v>
      </c>
      <c r="T464" s="147">
        <v>5708</v>
      </c>
      <c r="U464" s="147">
        <v>7037</v>
      </c>
      <c r="V464" s="147">
        <v>6454</v>
      </c>
      <c r="W464" s="147">
        <v>6947</v>
      </c>
      <c r="X464" s="147">
        <v>7357</v>
      </c>
      <c r="Y464" s="148">
        <v>5.9018281272491722E-2</v>
      </c>
      <c r="Z464" s="148">
        <v>0.15899986496826762</v>
      </c>
      <c r="AA464" s="147"/>
      <c r="AB464" s="144"/>
      <c r="AC464" s="144"/>
      <c r="AD464" s="147">
        <v>1893.2857142857142</v>
      </c>
      <c r="AE464" s="147">
        <v>6347.7142857142853</v>
      </c>
      <c r="AF464" s="144"/>
    </row>
    <row r="465" spans="1:32" x14ac:dyDescent="0.25">
      <c r="A465" s="149" t="s">
        <v>237</v>
      </c>
      <c r="B465" s="150">
        <v>203</v>
      </c>
      <c r="C465" s="150">
        <v>223</v>
      </c>
      <c r="D465" s="150">
        <v>128</v>
      </c>
      <c r="E465" s="150">
        <v>114</v>
      </c>
      <c r="F465" s="150">
        <v>153</v>
      </c>
      <c r="G465" s="150">
        <v>133</v>
      </c>
      <c r="H465" s="150">
        <v>186</v>
      </c>
      <c r="I465" s="150">
        <v>183</v>
      </c>
      <c r="J465" s="148">
        <v>-1.6129032258064516E-2</v>
      </c>
      <c r="K465" s="148">
        <v>0.12368421052631576</v>
      </c>
      <c r="L465" s="147"/>
      <c r="M465" s="155">
        <v>0.15803108808290156</v>
      </c>
      <c r="N465" s="144"/>
      <c r="P465" s="149" t="s">
        <v>237</v>
      </c>
      <c r="Q465" s="150">
        <v>1228</v>
      </c>
      <c r="R465" s="150">
        <v>1410</v>
      </c>
      <c r="S465" s="150">
        <v>1006</v>
      </c>
      <c r="T465" s="150">
        <v>963</v>
      </c>
      <c r="U465" s="150">
        <v>1061</v>
      </c>
      <c r="V465" s="150">
        <v>951</v>
      </c>
      <c r="W465" s="150">
        <v>1007</v>
      </c>
      <c r="X465" s="150">
        <v>1158</v>
      </c>
      <c r="Y465" s="148">
        <v>0.1499503475670308</v>
      </c>
      <c r="Z465" s="148">
        <v>6.294256490952016E-2</v>
      </c>
      <c r="AA465" s="147"/>
      <c r="AB465" s="144"/>
      <c r="AC465" s="144"/>
      <c r="AD465" s="150">
        <v>162.85714285714286</v>
      </c>
      <c r="AE465" s="150">
        <v>1089.4285714285713</v>
      </c>
      <c r="AF465" s="144"/>
    </row>
    <row r="466" spans="1:32" x14ac:dyDescent="0.25">
      <c r="A466" s="146" t="s">
        <v>90</v>
      </c>
      <c r="B466" s="151">
        <v>0.14116828929068151</v>
      </c>
      <c r="C466" s="151">
        <v>9.6328293736501078E-2</v>
      </c>
      <c r="D466" s="151">
        <v>7.785888077858881E-2</v>
      </c>
      <c r="E466" s="151">
        <v>7.3453608247422683E-2</v>
      </c>
      <c r="F466" s="151">
        <v>6.4097193129451197E-2</v>
      </c>
      <c r="G466" s="151">
        <v>7.2164948453608241E-2</v>
      </c>
      <c r="H466" s="151">
        <v>9.830866807610994E-2</v>
      </c>
      <c r="I466" s="151">
        <v>8.1514476614699335E-2</v>
      </c>
      <c r="J466" s="172">
        <v>-1.6794191461410604</v>
      </c>
      <c r="K466" s="172">
        <v>-0.57014976795398131</v>
      </c>
      <c r="L466" s="147"/>
      <c r="M466" s="203">
        <v>-8.9206443332226808</v>
      </c>
      <c r="N466" s="144"/>
      <c r="P466" s="146" t="s">
        <v>90</v>
      </c>
      <c r="Q466" s="151">
        <v>0.23004870738104158</v>
      </c>
      <c r="R466" s="151">
        <v>0.20467411815938452</v>
      </c>
      <c r="S466" s="151">
        <v>0.18691936083240432</v>
      </c>
      <c r="T466" s="151">
        <v>0.17810245977436656</v>
      </c>
      <c r="U466" s="151">
        <v>0.15895131086142322</v>
      </c>
      <c r="V466" s="151">
        <v>0.16020889487870621</v>
      </c>
      <c r="W466" s="151">
        <v>0.15276092233009708</v>
      </c>
      <c r="X466" s="151">
        <v>0.17072091994692615</v>
      </c>
      <c r="Y466" s="172">
        <v>1.7959997616829066</v>
      </c>
      <c r="Z466" s="172">
        <v>-0.99086544153278167</v>
      </c>
      <c r="AA466" s="147"/>
      <c r="AB466" s="144"/>
      <c r="AC466" s="144"/>
      <c r="AD466" s="151">
        <v>8.7215974294239149E-2</v>
      </c>
      <c r="AE466" s="151">
        <v>0.18062957436225396</v>
      </c>
      <c r="AF466" s="144"/>
    </row>
    <row r="467" spans="1:32" x14ac:dyDescent="0.25">
      <c r="A467" s="149" t="s">
        <v>238</v>
      </c>
      <c r="B467" s="150">
        <v>163</v>
      </c>
      <c r="C467" s="150">
        <v>193</v>
      </c>
      <c r="D467" s="150">
        <v>104</v>
      </c>
      <c r="E467" s="150">
        <v>89</v>
      </c>
      <c r="F467" s="150">
        <v>124</v>
      </c>
      <c r="G467" s="150">
        <v>98</v>
      </c>
      <c r="H467" s="150">
        <v>146</v>
      </c>
      <c r="I467" s="150">
        <v>156</v>
      </c>
      <c r="J467" s="148">
        <v>6.8493150684931503E-2</v>
      </c>
      <c r="K467" s="148">
        <v>0.19083969465648856</v>
      </c>
      <c r="L467" s="147"/>
      <c r="M467" s="155">
        <v>0.18245614035087721</v>
      </c>
      <c r="N467" s="144"/>
      <c r="P467" s="149" t="s">
        <v>238</v>
      </c>
      <c r="Q467" s="150">
        <v>928</v>
      </c>
      <c r="R467" s="150">
        <v>1049</v>
      </c>
      <c r="S467" s="150">
        <v>707</v>
      </c>
      <c r="T467" s="150">
        <v>680</v>
      </c>
      <c r="U467" s="150">
        <v>763</v>
      </c>
      <c r="V467" s="150">
        <v>663</v>
      </c>
      <c r="W467" s="150">
        <v>759</v>
      </c>
      <c r="X467" s="150">
        <v>855</v>
      </c>
      <c r="Y467" s="148">
        <v>0.12648221343873517</v>
      </c>
      <c r="Z467" s="148">
        <v>7.8572715804649557E-2</v>
      </c>
      <c r="AA467" s="147"/>
      <c r="AB467" s="144"/>
      <c r="AC467" s="144"/>
      <c r="AD467" s="150">
        <v>131</v>
      </c>
      <c r="AE467" s="150">
        <v>792.71428571428567</v>
      </c>
      <c r="AF467" s="144"/>
    </row>
    <row r="468" spans="1:32" x14ac:dyDescent="0.25">
      <c r="A468" s="149" t="s">
        <v>239</v>
      </c>
      <c r="B468" s="153">
        <v>0.11133879781420765</v>
      </c>
      <c r="C468" s="153">
        <v>8.2832618025751079E-2</v>
      </c>
      <c r="D468" s="153">
        <v>6.2089552238805967E-2</v>
      </c>
      <c r="E468" s="153">
        <v>5.6543837357052096E-2</v>
      </c>
      <c r="F468" s="153">
        <v>5.1495016611295678E-2</v>
      </c>
      <c r="G468" s="153">
        <v>5.2016985138004249E-2</v>
      </c>
      <c r="H468" s="153">
        <v>7.6120959332638169E-2</v>
      </c>
      <c r="I468" s="153">
        <v>6.7737733391228835E-2</v>
      </c>
      <c r="J468" s="172">
        <v>-0.83832259414093335</v>
      </c>
      <c r="K468" s="172">
        <v>-0.1454147692299429</v>
      </c>
      <c r="L468" s="147"/>
      <c r="M468" s="203">
        <v>-4.8478115460205169</v>
      </c>
      <c r="N468" s="144"/>
      <c r="P468" s="149" t="s">
        <v>239</v>
      </c>
      <c r="Q468" s="153">
        <v>0.16735798016230838</v>
      </c>
      <c r="R468" s="153">
        <v>0.14814291766699619</v>
      </c>
      <c r="S468" s="153">
        <v>0.1248675379724479</v>
      </c>
      <c r="T468" s="153">
        <v>0.11913104414856342</v>
      </c>
      <c r="U468" s="153">
        <v>0.10842688645729714</v>
      </c>
      <c r="V468" s="153">
        <v>0.10272699101332507</v>
      </c>
      <c r="W468" s="153">
        <v>0.10925579386785662</v>
      </c>
      <c r="X468" s="153">
        <v>0.116215848851434</v>
      </c>
      <c r="Y468" s="172">
        <v>0.69600549835773795</v>
      </c>
      <c r="Z468" s="172">
        <v>-0.86659983826660048</v>
      </c>
      <c r="AA468" s="147"/>
      <c r="AB468" s="144"/>
      <c r="AC468" s="144"/>
      <c r="AD468" s="153">
        <v>6.9191881083528264E-2</v>
      </c>
      <c r="AE468" s="153">
        <v>0.12488184723410001</v>
      </c>
      <c r="AF468" s="144"/>
    </row>
    <row r="469" spans="1:32" x14ac:dyDescent="0.25">
      <c r="A469" s="149" t="s">
        <v>240</v>
      </c>
      <c r="B469" s="153">
        <v>0.80295566502463056</v>
      </c>
      <c r="C469" s="153">
        <v>0.86547085201793716</v>
      </c>
      <c r="D469" s="153">
        <v>0.8125</v>
      </c>
      <c r="E469" s="153">
        <v>0.7807017543859649</v>
      </c>
      <c r="F469" s="153">
        <v>0.81045751633986929</v>
      </c>
      <c r="G469" s="153">
        <v>0.73684210526315785</v>
      </c>
      <c r="H469" s="153">
        <v>0.78494623655913975</v>
      </c>
      <c r="I469" s="153">
        <v>0.85245901639344257</v>
      </c>
      <c r="J469" s="172">
        <v>6.7512779834302812</v>
      </c>
      <c r="K469" s="172">
        <v>4.8073051481161926</v>
      </c>
      <c r="L469" s="147"/>
      <c r="M469" s="203">
        <v>11.411704748152552</v>
      </c>
      <c r="N469" s="144"/>
      <c r="P469" s="149" t="s">
        <v>240</v>
      </c>
      <c r="Q469" s="153">
        <v>0.75570032573289903</v>
      </c>
      <c r="R469" s="153">
        <v>0.74397163120567378</v>
      </c>
      <c r="S469" s="153">
        <v>0.70278330019880719</v>
      </c>
      <c r="T469" s="153">
        <v>0.70612668743509865</v>
      </c>
      <c r="U469" s="153">
        <v>0.71913289349670118</v>
      </c>
      <c r="V469" s="153">
        <v>0.69716088328075709</v>
      </c>
      <c r="W469" s="153">
        <v>0.7537239324726912</v>
      </c>
      <c r="X469" s="153">
        <v>0.73834196891191706</v>
      </c>
      <c r="Y469" s="172">
        <v>-1.5381963560774148</v>
      </c>
      <c r="Z469" s="172">
        <v>1.0699692489152812</v>
      </c>
      <c r="AA469" s="147"/>
      <c r="AB469" s="144"/>
      <c r="AC469" s="144"/>
      <c r="AD469" s="153">
        <v>0.80438596491228065</v>
      </c>
      <c r="AE469" s="153">
        <v>0.72764227642276424</v>
      </c>
      <c r="AF469" s="144"/>
    </row>
    <row r="470" spans="1:32" ht="22.15" customHeight="1" x14ac:dyDescent="0.25">
      <c r="A470" s="154" t="s">
        <v>241</v>
      </c>
      <c r="B470" s="155">
        <v>0</v>
      </c>
      <c r="C470" s="155">
        <v>2.2421524663677129E-2</v>
      </c>
      <c r="D470" s="155">
        <v>2.34375E-2</v>
      </c>
      <c r="E470" s="155">
        <v>1.7543859649122806E-2</v>
      </c>
      <c r="F470" s="155">
        <v>2.6143790849673203E-2</v>
      </c>
      <c r="G470" s="155">
        <v>2.2556390977443608E-2</v>
      </c>
      <c r="H470" s="155">
        <v>1.0752688172043012E-2</v>
      </c>
      <c r="I470" s="155">
        <v>2.185792349726776E-2</v>
      </c>
      <c r="J470" s="172">
        <v>1.1105235325224747</v>
      </c>
      <c r="K470" s="172">
        <v>0.51912568306010931</v>
      </c>
      <c r="L470" s="147"/>
      <c r="M470" s="203">
        <v>-0.66394858291571113</v>
      </c>
      <c r="N470" s="144"/>
      <c r="P470" s="154" t="s">
        <v>241</v>
      </c>
      <c r="Q470" s="155">
        <v>3.2573289902280131E-2</v>
      </c>
      <c r="R470" s="155">
        <v>4.9645390070921988E-2</v>
      </c>
      <c r="S470" s="155">
        <v>5.4671968190854868E-2</v>
      </c>
      <c r="T470" s="155">
        <v>3.4267912772585667E-2</v>
      </c>
      <c r="U470" s="155">
        <v>4.429783223374175E-2</v>
      </c>
      <c r="V470" s="155">
        <v>3.1545741324921134E-2</v>
      </c>
      <c r="W470" s="155">
        <v>2.6812313803376366E-2</v>
      </c>
      <c r="X470" s="155">
        <v>2.8497409326424871E-2</v>
      </c>
      <c r="Y470" s="172">
        <v>0.16850955230485049</v>
      </c>
      <c r="Z470" s="172">
        <v>-1.1103954429148171</v>
      </c>
      <c r="AA470" s="147"/>
      <c r="AB470" s="144"/>
      <c r="AC470" s="144"/>
      <c r="AD470" s="151">
        <v>1.6666666666666666E-2</v>
      </c>
      <c r="AE470" s="151">
        <v>3.9601363755573042E-2</v>
      </c>
      <c r="AF470" s="144"/>
    </row>
    <row r="471" spans="1:32" ht="22.15" customHeight="1" x14ac:dyDescent="0.25">
      <c r="A471" s="154" t="s">
        <v>242</v>
      </c>
      <c r="B471" s="155">
        <v>0</v>
      </c>
      <c r="C471" s="155">
        <v>2.1459227467811159E-3</v>
      </c>
      <c r="D471" s="155">
        <v>1.791044776119403E-3</v>
      </c>
      <c r="E471" s="155">
        <v>1.2706480304955528E-3</v>
      </c>
      <c r="F471" s="155">
        <v>1.6611295681063123E-3</v>
      </c>
      <c r="G471" s="155">
        <v>1.5923566878980893E-3</v>
      </c>
      <c r="H471" s="155">
        <v>1.0427528675703858E-3</v>
      </c>
      <c r="I471" s="155">
        <v>1.7368649587494573E-3</v>
      </c>
      <c r="J471" s="172">
        <v>6.9411209117907144E-2</v>
      </c>
      <c r="K471" s="172">
        <v>3.0322729180612365E-2</v>
      </c>
      <c r="L471" s="147"/>
      <c r="M471" s="203">
        <v>-0.27486590320076448</v>
      </c>
      <c r="N471" s="144"/>
      <c r="P471" s="154" t="s">
        <v>242</v>
      </c>
      <c r="Q471" s="155">
        <v>7.2137060414788094E-3</v>
      </c>
      <c r="R471" s="155">
        <v>9.8856093772066098E-3</v>
      </c>
      <c r="S471" s="155">
        <v>9.7138820204874608E-3</v>
      </c>
      <c r="T471" s="155">
        <v>5.7813594954449895E-3</v>
      </c>
      <c r="U471" s="155">
        <v>6.6789825209606366E-3</v>
      </c>
      <c r="V471" s="155">
        <v>4.6482801363495509E-3</v>
      </c>
      <c r="W471" s="155">
        <v>3.8865697423348207E-3</v>
      </c>
      <c r="X471" s="155">
        <v>4.4855239907571022E-3</v>
      </c>
      <c r="Y471" s="172">
        <v>5.9895424842228151E-2</v>
      </c>
      <c r="Z471" s="172">
        <v>-0.23110732095849781</v>
      </c>
      <c r="AA471" s="147"/>
      <c r="AB471" s="144"/>
      <c r="AC471" s="144"/>
      <c r="AD471" s="151">
        <v>1.4336376669433337E-3</v>
      </c>
      <c r="AE471" s="151">
        <v>6.7965972003420803E-3</v>
      </c>
      <c r="AF471" s="144"/>
    </row>
    <row r="472" spans="1:32" ht="22.15" customHeight="1" x14ac:dyDescent="0.25">
      <c r="A472" s="154" t="s">
        <v>243</v>
      </c>
      <c r="B472" s="155">
        <v>6.8989071038251359E-2</v>
      </c>
      <c r="C472" s="155">
        <v>3.51931330472103E-2</v>
      </c>
      <c r="D472" s="155">
        <v>5.492537313432836E-2</v>
      </c>
      <c r="E472" s="155">
        <v>4.1931385006353239E-2</v>
      </c>
      <c r="F472" s="155">
        <v>3.2807308970099668E-2</v>
      </c>
      <c r="G472" s="155">
        <v>4.511677282377919E-2</v>
      </c>
      <c r="H472" s="155">
        <v>4.5359749739311783E-2</v>
      </c>
      <c r="I472" s="155">
        <v>4.8632218844984802E-2</v>
      </c>
      <c r="J472" s="172">
        <v>0.32724691056730193</v>
      </c>
      <c r="K472" s="172">
        <v>0.39630873275925127</v>
      </c>
      <c r="L472" s="147"/>
      <c r="M472" s="203">
        <v>-1.7835091199870443</v>
      </c>
      <c r="N472" s="144"/>
      <c r="P472" s="154" t="s">
        <v>243</v>
      </c>
      <c r="Q472" s="155">
        <v>8.5662759242560865E-2</v>
      </c>
      <c r="R472" s="155">
        <v>7.9649766982064676E-2</v>
      </c>
      <c r="S472" s="155">
        <v>7.9653832567997171E-2</v>
      </c>
      <c r="T472" s="155">
        <v>8.2866152768044848E-2</v>
      </c>
      <c r="U472" s="155">
        <v>7.4179337785988342E-2</v>
      </c>
      <c r="V472" s="155">
        <v>8.0105361016423918E-2</v>
      </c>
      <c r="W472" s="155">
        <v>7.4564560241831002E-2</v>
      </c>
      <c r="X472" s="155">
        <v>6.6467310044855246E-2</v>
      </c>
      <c r="Y472" s="172">
        <v>-0.8097250196975756</v>
      </c>
      <c r="Z472" s="172">
        <v>-1.2751306329992842</v>
      </c>
      <c r="AA472" s="147"/>
      <c r="AB472" s="144"/>
      <c r="AC472" s="144"/>
      <c r="AD472" s="151">
        <v>4.466913151739229E-2</v>
      </c>
      <c r="AE472" s="151">
        <v>7.9218616374848089E-2</v>
      </c>
      <c r="AF472" s="144"/>
    </row>
    <row r="473" spans="1:32" ht="22.15" customHeight="1" x14ac:dyDescent="0.25">
      <c r="A473" s="154" t="s">
        <v>244</v>
      </c>
      <c r="B473" s="155">
        <v>0.78825136612021862</v>
      </c>
      <c r="C473" s="155">
        <v>0.80214592274678109</v>
      </c>
      <c r="D473" s="155">
        <v>0.80776119402985069</v>
      </c>
      <c r="E473" s="155">
        <v>0.83418043202033032</v>
      </c>
      <c r="F473" s="155">
        <v>0.85506644518272423</v>
      </c>
      <c r="G473" s="155">
        <v>0.80520169851380041</v>
      </c>
      <c r="H473" s="155">
        <v>0.80761209593326377</v>
      </c>
      <c r="I473" s="155">
        <v>0.78289188015631783</v>
      </c>
      <c r="J473" s="172">
        <v>-2.4720215776945942</v>
      </c>
      <c r="K473" s="172">
        <v>-3.3074316176587959</v>
      </c>
      <c r="L473" s="147"/>
      <c r="M473" s="203">
        <v>17.598689170994021</v>
      </c>
      <c r="N473" s="144"/>
      <c r="P473" s="154" t="s">
        <v>244</v>
      </c>
      <c r="Q473" s="155">
        <v>0.64364292155094682</v>
      </c>
      <c r="R473" s="155">
        <v>0.65188532693122436</v>
      </c>
      <c r="S473" s="155">
        <v>0.65312610385022962</v>
      </c>
      <c r="T473" s="155">
        <v>0.66012613875262793</v>
      </c>
      <c r="U473" s="155">
        <v>0.67670882478328831</v>
      </c>
      <c r="V473" s="155">
        <v>0.61574217539510379</v>
      </c>
      <c r="W473" s="155">
        <v>0.64027637829278827</v>
      </c>
      <c r="X473" s="155">
        <v>0.60690498844637764</v>
      </c>
      <c r="Y473" s="172">
        <v>-3.3371389846410637</v>
      </c>
      <c r="Z473" s="172">
        <v>-4.2035012453833893</v>
      </c>
      <c r="AA473" s="147"/>
      <c r="AB473" s="144"/>
      <c r="AC473" s="144"/>
      <c r="AD473" s="151">
        <v>0.81596619633290579</v>
      </c>
      <c r="AE473" s="151">
        <v>0.64894000090021153</v>
      </c>
      <c r="AF473" s="144"/>
    </row>
    <row r="474" spans="1:32" ht="22.15" customHeight="1" x14ac:dyDescent="0.25">
      <c r="A474" s="154" t="s">
        <v>245</v>
      </c>
      <c r="B474" s="155">
        <v>5.2595628415300549E-2</v>
      </c>
      <c r="C474" s="155">
        <v>6.2231759656652362E-2</v>
      </c>
      <c r="D474" s="155">
        <v>4.6567164179104475E-2</v>
      </c>
      <c r="E474" s="155">
        <v>4.1931385006353239E-2</v>
      </c>
      <c r="F474" s="155">
        <v>4.3189368770764118E-2</v>
      </c>
      <c r="G474" s="155">
        <v>5.6263269639065819E-2</v>
      </c>
      <c r="H474" s="155">
        <v>3.6496350364963501E-2</v>
      </c>
      <c r="I474" s="155">
        <v>5.1237516283108991E-2</v>
      </c>
      <c r="J474" s="172">
        <v>1.4741165918145491</v>
      </c>
      <c r="K474" s="172">
        <v>0.24938356070356507</v>
      </c>
      <c r="L474" s="147"/>
      <c r="M474" s="203">
        <v>-1.9987167691337113</v>
      </c>
      <c r="N474" s="144"/>
      <c r="P474" s="154" t="s">
        <v>245</v>
      </c>
      <c r="Q474" s="155">
        <v>2.7772768259693416E-2</v>
      </c>
      <c r="R474" s="155">
        <v>4.1519559384267761E-2</v>
      </c>
      <c r="S474" s="155">
        <v>3.6559519604380079E-2</v>
      </c>
      <c r="T474" s="155">
        <v>3.7491240364400838E-2</v>
      </c>
      <c r="U474" s="155">
        <v>4.6894983657808725E-2</v>
      </c>
      <c r="V474" s="155">
        <v>7.3597768825534551E-2</v>
      </c>
      <c r="W474" s="155">
        <v>8.6800057578810999E-2</v>
      </c>
      <c r="X474" s="155">
        <v>7.1224683974446104E-2</v>
      </c>
      <c r="Y474" s="172">
        <v>-1.5575373604364895</v>
      </c>
      <c r="Z474" s="172">
        <v>1.9980141506966247</v>
      </c>
      <c r="AA474" s="147"/>
      <c r="AB474" s="144"/>
      <c r="AC474" s="144"/>
      <c r="AD474" s="151">
        <v>4.8743680676073341E-2</v>
      </c>
      <c r="AE474" s="151">
        <v>5.1244542467479857E-2</v>
      </c>
      <c r="AF474" s="144"/>
    </row>
    <row r="475" spans="1:32" ht="22.15" customHeight="1" x14ac:dyDescent="0.25">
      <c r="A475" s="154" t="s">
        <v>246</v>
      </c>
      <c r="B475" s="155">
        <v>1.2978142076502733E-2</v>
      </c>
      <c r="C475" s="155">
        <v>5.5793991416309011E-3</v>
      </c>
      <c r="D475" s="155">
        <v>1.4925373134328358E-2</v>
      </c>
      <c r="E475" s="155">
        <v>1.207115628970775E-2</v>
      </c>
      <c r="F475" s="155">
        <v>6.6445182724252493E-3</v>
      </c>
      <c r="G475" s="155">
        <v>1.6454352441613588E-2</v>
      </c>
      <c r="H475" s="155">
        <v>9.9061522419186653E-3</v>
      </c>
      <c r="I475" s="155">
        <v>1.9973947025618759E-2</v>
      </c>
      <c r="J475" s="172">
        <v>1.0067794783700095</v>
      </c>
      <c r="K475" s="172">
        <v>0.92593918305685818</v>
      </c>
      <c r="L475" s="147"/>
      <c r="M475" s="203">
        <v>-5.1386661918244227</v>
      </c>
      <c r="N475" s="144"/>
      <c r="P475" s="154" t="s">
        <v>246</v>
      </c>
      <c r="Q475" s="155">
        <v>2.5969341749323714E-2</v>
      </c>
      <c r="R475" s="155">
        <v>2.0618556701030927E-2</v>
      </c>
      <c r="S475" s="155">
        <v>3.8855528081949843E-2</v>
      </c>
      <c r="T475" s="155">
        <v>4.3973370707778556E-2</v>
      </c>
      <c r="U475" s="155">
        <v>4.3058121358533465E-2</v>
      </c>
      <c r="V475" s="155">
        <v>6.9414316702819959E-2</v>
      </c>
      <c r="W475" s="155">
        <v>4.0880955808262558E-2</v>
      </c>
      <c r="X475" s="155">
        <v>7.1360608943862994E-2</v>
      </c>
      <c r="Y475" s="172">
        <v>3.0479653135600437</v>
      </c>
      <c r="Z475" s="172">
        <v>3.0941110361696187</v>
      </c>
      <c r="AA475" s="147"/>
      <c r="AB475" s="144"/>
      <c r="AC475" s="144"/>
      <c r="AD475" s="151">
        <v>1.0714555195050178E-2</v>
      </c>
      <c r="AE475" s="151">
        <v>4.0419498582166806E-2</v>
      </c>
      <c r="AF475" s="144"/>
    </row>
    <row r="476" spans="1:32" x14ac:dyDescent="0.25">
      <c r="A476" s="149" t="s">
        <v>247</v>
      </c>
      <c r="B476" s="150">
        <v>26.577868852459023</v>
      </c>
      <c r="C476" s="150">
        <v>16.842489270386263</v>
      </c>
      <c r="D476" s="150">
        <v>11.955820895522388</v>
      </c>
      <c r="E476" s="150">
        <v>11.672172808132157</v>
      </c>
      <c r="F476" s="150">
        <v>10.152408637873751</v>
      </c>
      <c r="G476" s="150">
        <v>14.487791932059418</v>
      </c>
      <c r="H476" s="150">
        <v>40.83211678832118</v>
      </c>
      <c r="I476" s="150">
        <v>20.721667390360405</v>
      </c>
      <c r="J476" s="177">
        <v>-20.110449397960775</v>
      </c>
      <c r="K476" s="177">
        <v>2.1138804741904842</v>
      </c>
      <c r="L476" s="147"/>
      <c r="M476" s="203">
        <v>-12.968287754399658</v>
      </c>
      <c r="N476" s="144"/>
      <c r="P476" s="149" t="s">
        <v>247</v>
      </c>
      <c r="Q476" s="150">
        <v>48.781424706943191</v>
      </c>
      <c r="R476" s="150">
        <v>42.672503883632245</v>
      </c>
      <c r="S476" s="150">
        <v>32.102260685270238</v>
      </c>
      <c r="T476" s="150">
        <v>35.714786264891387</v>
      </c>
      <c r="U476" s="150">
        <v>30.122921699587888</v>
      </c>
      <c r="V476" s="150">
        <v>28.453517198636504</v>
      </c>
      <c r="W476" s="150">
        <v>39.50453433136606</v>
      </c>
      <c r="X476" s="150">
        <v>33.689955144760063</v>
      </c>
      <c r="Y476" s="177">
        <v>-5.8145791866059966</v>
      </c>
      <c r="Z476" s="177">
        <v>-2.9561266844698082</v>
      </c>
      <c r="AA476" s="147"/>
      <c r="AB476" s="144"/>
      <c r="AC476" s="144"/>
      <c r="AD476" s="150">
        <v>18.607786916169921</v>
      </c>
      <c r="AE476" s="150">
        <v>36.646081829229871</v>
      </c>
      <c r="AF476" s="144"/>
    </row>
    <row r="477" spans="1:32" x14ac:dyDescent="0.25">
      <c r="A477" s="149" t="s">
        <v>248</v>
      </c>
      <c r="B477" s="150">
        <v>100.37438423645318</v>
      </c>
      <c r="C477" s="150">
        <v>94.331838565022338</v>
      </c>
      <c r="D477" s="150">
        <v>57.617187499999943</v>
      </c>
      <c r="E477" s="150">
        <v>45.087719298245624</v>
      </c>
      <c r="F477" s="150">
        <v>62.666666666666664</v>
      </c>
      <c r="G477" s="150">
        <v>89.165413533834496</v>
      </c>
      <c r="H477" s="150">
        <v>93.822580645161352</v>
      </c>
      <c r="I477" s="150">
        <v>63.464480874316962</v>
      </c>
      <c r="J477" s="177">
        <v>-30.35809977084439</v>
      </c>
      <c r="K477" s="177">
        <v>-17.960957722174243</v>
      </c>
      <c r="L477" s="147"/>
      <c r="M477" s="203">
        <v>-49.052790282850424</v>
      </c>
      <c r="N477" s="144"/>
      <c r="P477" s="149" t="s">
        <v>248</v>
      </c>
      <c r="Q477" s="150">
        <v>121.71661237785004</v>
      </c>
      <c r="R477" s="150">
        <v>120.71276595744671</v>
      </c>
      <c r="S477" s="150">
        <v>95.372763419483235</v>
      </c>
      <c r="T477" s="150">
        <v>109.57632398753876</v>
      </c>
      <c r="U477" s="150">
        <v>106.75683317624876</v>
      </c>
      <c r="V477" s="150">
        <v>92.769716088328082</v>
      </c>
      <c r="W477" s="150">
        <v>117.40218470705076</v>
      </c>
      <c r="X477" s="150">
        <v>112.51727115716739</v>
      </c>
      <c r="Y477" s="177">
        <v>-4.8849135498833789</v>
      </c>
      <c r="Z477" s="177">
        <v>2.2554038610750951</v>
      </c>
      <c r="AA477" s="147"/>
      <c r="AB477" s="144"/>
      <c r="AC477" s="144"/>
      <c r="AD477" s="150">
        <v>81.425438596491205</v>
      </c>
      <c r="AE477" s="150">
        <v>110.26186729609229</v>
      </c>
      <c r="AF477" s="144"/>
    </row>
    <row r="478" spans="1:32" x14ac:dyDescent="0.25">
      <c r="A478" s="146" t="s">
        <v>249</v>
      </c>
      <c r="B478" s="147">
        <v>120</v>
      </c>
      <c r="C478" s="147">
        <v>71</v>
      </c>
      <c r="D478" s="147">
        <v>74</v>
      </c>
      <c r="E478" s="147">
        <v>58</v>
      </c>
      <c r="F478" s="147">
        <v>69</v>
      </c>
      <c r="G478" s="147">
        <v>68</v>
      </c>
      <c r="H478" s="147">
        <v>145</v>
      </c>
      <c r="I478" s="147">
        <v>112</v>
      </c>
      <c r="J478" s="148">
        <v>-0.22758620689655173</v>
      </c>
      <c r="K478" s="148">
        <v>0.29586776859504127</v>
      </c>
      <c r="L478" s="147"/>
      <c r="M478" s="155">
        <v>0.12043010752688173</v>
      </c>
      <c r="N478" s="144"/>
      <c r="P478" s="146" t="s">
        <v>249</v>
      </c>
      <c r="Q478" s="147">
        <v>909</v>
      </c>
      <c r="R478" s="147">
        <v>741</v>
      </c>
      <c r="S478" s="147">
        <v>838</v>
      </c>
      <c r="T478" s="147">
        <v>793</v>
      </c>
      <c r="U478" s="147">
        <v>873</v>
      </c>
      <c r="V478" s="147">
        <v>775</v>
      </c>
      <c r="W478" s="147">
        <v>1044</v>
      </c>
      <c r="X478" s="147">
        <v>930</v>
      </c>
      <c r="Y478" s="148">
        <v>-0.10919540229885058</v>
      </c>
      <c r="Z478" s="148">
        <v>8.9904570567553937E-2</v>
      </c>
      <c r="AA478" s="147"/>
      <c r="AB478" s="144"/>
      <c r="AC478" s="144"/>
      <c r="AD478" s="147">
        <v>86.428571428571431</v>
      </c>
      <c r="AE478" s="147">
        <v>853.28571428571433</v>
      </c>
      <c r="AF478" s="144"/>
    </row>
    <row r="479" spans="1:32" x14ac:dyDescent="0.25">
      <c r="A479" s="146" t="s">
        <v>250</v>
      </c>
      <c r="B479" s="147">
        <v>26</v>
      </c>
      <c r="C479" s="147">
        <v>20</v>
      </c>
      <c r="D479" s="147">
        <v>12</v>
      </c>
      <c r="E479" s="147">
        <v>6</v>
      </c>
      <c r="F479" s="147">
        <v>4</v>
      </c>
      <c r="G479" s="147">
        <v>3</v>
      </c>
      <c r="H479" s="147">
        <v>31</v>
      </c>
      <c r="I479" s="147">
        <v>14</v>
      </c>
      <c r="J479" s="148">
        <v>-0.54838709677419351</v>
      </c>
      <c r="K479" s="148">
        <v>-3.9215686274509789E-2</v>
      </c>
      <c r="L479" s="147"/>
      <c r="M479" s="155">
        <v>7.179487179487179E-2</v>
      </c>
      <c r="N479" s="144"/>
      <c r="P479" s="146" t="s">
        <v>250</v>
      </c>
      <c r="Q479" s="147">
        <v>141</v>
      </c>
      <c r="R479" s="147">
        <v>95</v>
      </c>
      <c r="S479" s="147">
        <v>119</v>
      </c>
      <c r="T479" s="147">
        <v>101</v>
      </c>
      <c r="U479" s="147">
        <v>117</v>
      </c>
      <c r="V479" s="147">
        <v>118</v>
      </c>
      <c r="W479" s="147">
        <v>145</v>
      </c>
      <c r="X479" s="147">
        <v>195</v>
      </c>
      <c r="Y479" s="148">
        <v>0.34482758620689657</v>
      </c>
      <c r="Z479" s="148">
        <v>0.63277511961722488</v>
      </c>
      <c r="AA479" s="147"/>
      <c r="AB479" s="144"/>
      <c r="AC479" s="144"/>
      <c r="AD479" s="150">
        <v>14.571428571428571</v>
      </c>
      <c r="AE479" s="150">
        <v>119.42857142857143</v>
      </c>
      <c r="AF479" s="144"/>
    </row>
    <row r="480" spans="1:32" x14ac:dyDescent="0.25">
      <c r="A480" s="149" t="s">
        <v>251</v>
      </c>
      <c r="B480" s="150">
        <v>0</v>
      </c>
      <c r="C480" s="150">
        <v>368</v>
      </c>
      <c r="D480" s="150">
        <v>260</v>
      </c>
      <c r="E480" s="150">
        <v>224</v>
      </c>
      <c r="F480" s="150">
        <v>239</v>
      </c>
      <c r="G480" s="150">
        <v>224</v>
      </c>
      <c r="H480" s="150">
        <v>282</v>
      </c>
      <c r="I480" s="150">
        <v>263</v>
      </c>
      <c r="J480" s="148">
        <v>-6.7375886524822695E-2</v>
      </c>
      <c r="K480" s="157">
        <v>-1.189730745147158E-2</v>
      </c>
      <c r="L480" s="147"/>
      <c r="M480" s="155">
        <v>0.19670905011219147</v>
      </c>
      <c r="N480" s="144"/>
      <c r="P480" s="149" t="s">
        <v>251</v>
      </c>
      <c r="Q480" s="150">
        <v>0</v>
      </c>
      <c r="R480" s="150">
        <v>1675</v>
      </c>
      <c r="S480" s="150">
        <v>1371</v>
      </c>
      <c r="T480" s="150">
        <v>1252</v>
      </c>
      <c r="U480" s="150">
        <v>1150</v>
      </c>
      <c r="V480" s="150">
        <v>1140</v>
      </c>
      <c r="W480" s="150">
        <v>1246</v>
      </c>
      <c r="X480" s="150">
        <v>1337</v>
      </c>
      <c r="Y480" s="148">
        <v>7.3033707865168537E-2</v>
      </c>
      <c r="Z480" s="157">
        <v>2.3997957620627973E-2</v>
      </c>
      <c r="AA480" s="147"/>
      <c r="AB480" s="144"/>
      <c r="AC480" s="144"/>
      <c r="AD480" s="158">
        <v>266.16666666666669</v>
      </c>
      <c r="AE480" s="158">
        <v>1305.6666666666667</v>
      </c>
      <c r="AF480" s="144"/>
    </row>
    <row r="481" spans="1:32" x14ac:dyDescent="0.25">
      <c r="A481" s="159" t="s">
        <v>252</v>
      </c>
      <c r="B481" s="147">
        <v>91</v>
      </c>
      <c r="C481" s="147">
        <v>87</v>
      </c>
      <c r="D481" s="147">
        <v>82</v>
      </c>
      <c r="E481" s="147">
        <v>61</v>
      </c>
      <c r="F481" s="147">
        <v>45</v>
      </c>
      <c r="G481" s="147">
        <v>48</v>
      </c>
      <c r="H481" s="147">
        <v>85</v>
      </c>
      <c r="I481" s="147">
        <v>108</v>
      </c>
      <c r="J481" s="148">
        <v>0.27058823529411763</v>
      </c>
      <c r="K481" s="148">
        <v>0.51503006012024033</v>
      </c>
      <c r="L481" s="147"/>
      <c r="M481" s="155">
        <v>0.25961538461538464</v>
      </c>
      <c r="N481" s="144"/>
      <c r="P481" s="159" t="s">
        <v>252</v>
      </c>
      <c r="Q481" s="147">
        <v>472</v>
      </c>
      <c r="R481" s="147">
        <v>445</v>
      </c>
      <c r="S481" s="147">
        <v>499</v>
      </c>
      <c r="T481" s="147">
        <v>345</v>
      </c>
      <c r="U481" s="147">
        <v>316</v>
      </c>
      <c r="V481" s="147">
        <v>354</v>
      </c>
      <c r="W481" s="147">
        <v>403</v>
      </c>
      <c r="X481" s="147">
        <v>416</v>
      </c>
      <c r="Y481" s="148">
        <v>3.2258064516129031E-2</v>
      </c>
      <c r="Z481" s="148">
        <v>2.7522935779816574E-2</v>
      </c>
      <c r="AA481" s="147"/>
      <c r="AB481" s="144"/>
      <c r="AC481" s="144"/>
      <c r="AD481" s="150">
        <v>71.285714285714292</v>
      </c>
      <c r="AE481" s="150">
        <v>404.85714285714283</v>
      </c>
      <c r="AF481" s="144"/>
    </row>
    <row r="482" spans="1:32" x14ac:dyDescent="0.25">
      <c r="A482" s="159" t="s">
        <v>253</v>
      </c>
      <c r="B482" s="147">
        <v>13</v>
      </c>
      <c r="C482" s="147">
        <v>14</v>
      </c>
      <c r="D482" s="147">
        <v>15</v>
      </c>
      <c r="E482" s="147">
        <v>4</v>
      </c>
      <c r="F482" s="147">
        <v>10</v>
      </c>
      <c r="G482" s="147">
        <v>5</v>
      </c>
      <c r="H482" s="147">
        <v>15</v>
      </c>
      <c r="I482" s="147">
        <v>8</v>
      </c>
      <c r="J482" s="148">
        <v>-0.46666666666666667</v>
      </c>
      <c r="K482" s="148">
        <v>-0.26315789473684215</v>
      </c>
      <c r="L482" s="147"/>
      <c r="M482" s="155">
        <v>5.5944055944055944E-2</v>
      </c>
      <c r="N482" s="144"/>
      <c r="P482" s="159" t="s">
        <v>253</v>
      </c>
      <c r="Q482" s="147">
        <v>58</v>
      </c>
      <c r="R482" s="147">
        <v>56</v>
      </c>
      <c r="S482" s="147">
        <v>95</v>
      </c>
      <c r="T482" s="147">
        <v>73</v>
      </c>
      <c r="U482" s="147">
        <v>36</v>
      </c>
      <c r="V482" s="147">
        <v>41</v>
      </c>
      <c r="W482" s="147">
        <v>51</v>
      </c>
      <c r="X482" s="147">
        <v>143</v>
      </c>
      <c r="Y482" s="148">
        <v>1.803921568627451</v>
      </c>
      <c r="Z482" s="148">
        <v>1.4414634146341465</v>
      </c>
      <c r="AA482" s="147"/>
      <c r="AB482" s="144"/>
      <c r="AC482" s="144"/>
      <c r="AD482" s="150">
        <v>10.857142857142858</v>
      </c>
      <c r="AE482" s="150">
        <v>58.571428571428569</v>
      </c>
      <c r="AF482" s="144"/>
    </row>
    <row r="483" spans="1:32" x14ac:dyDescent="0.25">
      <c r="A483" s="159" t="s">
        <v>254</v>
      </c>
      <c r="B483" s="160">
        <v>0.125</v>
      </c>
      <c r="C483" s="160">
        <v>0.13861386138613863</v>
      </c>
      <c r="D483" s="160">
        <v>0.15463917525773196</v>
      </c>
      <c r="E483" s="160">
        <v>6.1538461538461542E-2</v>
      </c>
      <c r="F483" s="160">
        <v>0.18181818181818182</v>
      </c>
      <c r="G483" s="160">
        <v>9.4339622641509441E-2</v>
      </c>
      <c r="H483" s="160">
        <v>0.15</v>
      </c>
      <c r="I483" s="160">
        <v>6.8965517241379309E-2</v>
      </c>
      <c r="J483" s="172">
        <v>-8.1034482758620676</v>
      </c>
      <c r="K483" s="172">
        <v>-6.3208395802098947</v>
      </c>
      <c r="L483" s="147"/>
      <c r="M483" s="203">
        <v>-18.68484362469928</v>
      </c>
      <c r="N483" s="144"/>
      <c r="P483" s="159" t="s">
        <v>254</v>
      </c>
      <c r="Q483" s="160">
        <v>0.10943396226415095</v>
      </c>
      <c r="R483" s="160">
        <v>0.11177644710578842</v>
      </c>
      <c r="S483" s="160">
        <v>0.15993265993265993</v>
      </c>
      <c r="T483" s="160">
        <v>0.17464114832535885</v>
      </c>
      <c r="U483" s="160">
        <v>0.10227272727272728</v>
      </c>
      <c r="V483" s="160">
        <v>0.10379746835443038</v>
      </c>
      <c r="W483" s="160">
        <v>0.11233480176211454</v>
      </c>
      <c r="X483" s="160">
        <v>0.2558139534883721</v>
      </c>
      <c r="Y483" s="172">
        <v>14.347915172625758</v>
      </c>
      <c r="Z483" s="172">
        <v>12.942677716284805</v>
      </c>
      <c r="AA483" s="147"/>
      <c r="AB483" s="144"/>
      <c r="AC483" s="144"/>
      <c r="AD483" s="191">
        <v>0.13217391304347825</v>
      </c>
      <c r="AE483" s="191">
        <v>0.12638717632552404</v>
      </c>
      <c r="AF483" s="144"/>
    </row>
    <row r="484" spans="1:32" x14ac:dyDescent="0.25">
      <c r="A484" s="161" t="s">
        <v>255</v>
      </c>
      <c r="B484" s="161"/>
      <c r="C484" s="161"/>
      <c r="D484" s="161"/>
      <c r="E484" s="144"/>
      <c r="F484" s="144"/>
      <c r="G484" s="144"/>
      <c r="H484" s="144"/>
      <c r="I484" s="144"/>
      <c r="J484" s="144"/>
      <c r="K484" s="144"/>
      <c r="L484" s="144"/>
      <c r="M484" s="144"/>
      <c r="N484" s="144"/>
      <c r="O484" s="204"/>
      <c r="P484" s="161" t="s">
        <v>255</v>
      </c>
      <c r="Q484" s="161"/>
      <c r="R484" s="161"/>
      <c r="S484" s="161"/>
      <c r="T484" s="144"/>
      <c r="U484" s="144"/>
      <c r="V484" s="144"/>
      <c r="W484" s="144"/>
      <c r="X484" s="144"/>
      <c r="Y484" s="144"/>
      <c r="Z484" s="144"/>
      <c r="AA484" s="144"/>
      <c r="AB484" s="144"/>
      <c r="AC484" s="144"/>
      <c r="AD484" s="144"/>
      <c r="AE484" s="144"/>
      <c r="AF484" s="144"/>
    </row>
    <row r="487" spans="1:32" x14ac:dyDescent="0.25">
      <c r="A487" s="189" t="s">
        <v>263</v>
      </c>
      <c r="B487" s="189"/>
      <c r="C487" s="189"/>
      <c r="D487" s="189"/>
      <c r="E487" s="181"/>
      <c r="F487" s="167"/>
      <c r="G487" s="167"/>
      <c r="H487" s="167"/>
      <c r="I487" s="167"/>
      <c r="J487" s="167"/>
      <c r="K487" s="167"/>
      <c r="L487" s="188"/>
      <c r="M487" s="211"/>
      <c r="N487" s="144"/>
      <c r="O487" s="211"/>
      <c r="P487" s="189" t="s">
        <v>263</v>
      </c>
      <c r="Q487" s="189"/>
      <c r="R487" s="189"/>
      <c r="S487" s="189"/>
      <c r="T487" s="181"/>
      <c r="U487" s="144"/>
      <c r="V487" s="144"/>
      <c r="W487" s="144"/>
      <c r="X487" s="144"/>
      <c r="Y487" s="144"/>
      <c r="Z487" s="144"/>
      <c r="AA487" s="188"/>
      <c r="AB487" s="144"/>
      <c r="AC487" s="144"/>
      <c r="AD487" s="144"/>
      <c r="AE487" s="144"/>
      <c r="AF487" s="144"/>
    </row>
    <row r="488" spans="1:32" x14ac:dyDescent="0.25">
      <c r="A488" s="166" t="s">
        <v>286</v>
      </c>
      <c r="B488" s="166"/>
      <c r="C488" s="166"/>
      <c r="D488" s="166"/>
      <c r="E488" s="213"/>
      <c r="F488" s="167"/>
      <c r="G488" s="167"/>
      <c r="H488" s="167"/>
      <c r="I488" s="167"/>
      <c r="J488" s="167"/>
      <c r="K488" s="167"/>
      <c r="L488" s="167"/>
      <c r="M488" s="144"/>
      <c r="N488" s="144"/>
      <c r="P488" s="166" t="s">
        <v>231</v>
      </c>
      <c r="Q488" s="166"/>
      <c r="R488" s="166"/>
      <c r="S488" s="166"/>
      <c r="T488" s="162"/>
      <c r="U488" s="144"/>
      <c r="V488" s="144"/>
      <c r="W488" s="144"/>
      <c r="X488" s="144"/>
      <c r="Y488" s="144"/>
      <c r="Z488" s="144"/>
      <c r="AA488" s="167"/>
      <c r="AB488" s="144"/>
      <c r="AC488" s="144"/>
      <c r="AD488" s="144"/>
      <c r="AE488" s="144"/>
      <c r="AF488" s="144"/>
    </row>
    <row r="489" spans="1:32" ht="31.5" x14ac:dyDescent="0.25">
      <c r="A489" s="190"/>
      <c r="B489" s="141">
        <v>2019</v>
      </c>
      <c r="C489" s="141">
        <v>2020</v>
      </c>
      <c r="D489" s="141">
        <v>2021</v>
      </c>
      <c r="E489" s="141">
        <v>2022</v>
      </c>
      <c r="F489" s="141">
        <v>2023</v>
      </c>
      <c r="G489" s="141">
        <v>2024</v>
      </c>
      <c r="H489" s="141">
        <v>2025</v>
      </c>
      <c r="I489" s="141">
        <v>2026</v>
      </c>
      <c r="J489" s="142" t="s">
        <v>232</v>
      </c>
      <c r="K489" s="142" t="s">
        <v>233</v>
      </c>
      <c r="L489" s="143" t="s">
        <v>234</v>
      </c>
      <c r="M489" s="145" t="s">
        <v>287</v>
      </c>
      <c r="N489" s="144"/>
      <c r="P489" s="190"/>
      <c r="Q489" s="141">
        <v>2019</v>
      </c>
      <c r="R489" s="141">
        <v>2020</v>
      </c>
      <c r="S489" s="141">
        <v>2021</v>
      </c>
      <c r="T489" s="141">
        <v>2022</v>
      </c>
      <c r="U489" s="141">
        <v>2023</v>
      </c>
      <c r="V489" s="141">
        <v>2024</v>
      </c>
      <c r="W489" s="141">
        <v>2025</v>
      </c>
      <c r="X489" s="141">
        <v>2026</v>
      </c>
      <c r="Y489" s="142" t="s">
        <v>232</v>
      </c>
      <c r="Z489" s="142" t="s">
        <v>233</v>
      </c>
      <c r="AA489" s="143" t="s">
        <v>234</v>
      </c>
      <c r="AB489" s="144"/>
      <c r="AC489" s="144"/>
      <c r="AD489" s="145" t="s">
        <v>288</v>
      </c>
      <c r="AE489" s="145" t="s">
        <v>235</v>
      </c>
      <c r="AF489" s="144"/>
    </row>
    <row r="490" spans="1:32" x14ac:dyDescent="0.25">
      <c r="A490" s="146" t="s">
        <v>236</v>
      </c>
      <c r="B490" s="147">
        <v>2160</v>
      </c>
      <c r="C490" s="147">
        <v>2764</v>
      </c>
      <c r="D490" s="147">
        <v>1961</v>
      </c>
      <c r="E490" s="147">
        <v>2202</v>
      </c>
      <c r="F490" s="147">
        <v>2940</v>
      </c>
      <c r="G490" s="147">
        <v>2821</v>
      </c>
      <c r="H490" s="147">
        <v>2937</v>
      </c>
      <c r="I490" s="147">
        <v>3566</v>
      </c>
      <c r="J490" s="148">
        <v>0.21416411304051752</v>
      </c>
      <c r="K490" s="148">
        <v>0.40354231093618215</v>
      </c>
      <c r="L490" s="147"/>
      <c r="M490" s="155">
        <v>0.18926808555809141</v>
      </c>
      <c r="N490" s="144"/>
      <c r="P490" s="146" t="s">
        <v>236</v>
      </c>
      <c r="Q490" s="147">
        <v>17298</v>
      </c>
      <c r="R490" s="147">
        <v>20039</v>
      </c>
      <c r="S490" s="147">
        <v>16891</v>
      </c>
      <c r="T490" s="147">
        <v>16358</v>
      </c>
      <c r="U490" s="147">
        <v>18199</v>
      </c>
      <c r="V490" s="147">
        <v>16976</v>
      </c>
      <c r="W490" s="147">
        <v>16991</v>
      </c>
      <c r="X490" s="147">
        <v>18841</v>
      </c>
      <c r="Y490" s="148">
        <v>0.10888117238538049</v>
      </c>
      <c r="Z490" s="148">
        <v>7.4418339416058396E-2</v>
      </c>
      <c r="AA490" s="147"/>
      <c r="AB490" s="144"/>
      <c r="AC490" s="144"/>
      <c r="AD490" s="147">
        <v>2540.7142857142858</v>
      </c>
      <c r="AE490" s="147">
        <v>17536</v>
      </c>
      <c r="AF490" s="144"/>
    </row>
    <row r="491" spans="1:32" x14ac:dyDescent="0.25">
      <c r="A491" s="149" t="s">
        <v>237</v>
      </c>
      <c r="B491" s="150">
        <v>1707</v>
      </c>
      <c r="C491" s="150">
        <v>2101</v>
      </c>
      <c r="D491" s="150">
        <v>1605</v>
      </c>
      <c r="E491" s="150">
        <v>1813</v>
      </c>
      <c r="F491" s="150">
        <v>2278</v>
      </c>
      <c r="G491" s="150">
        <v>2263</v>
      </c>
      <c r="H491" s="150">
        <v>2369</v>
      </c>
      <c r="I491" s="150">
        <v>3010</v>
      </c>
      <c r="J491" s="148">
        <v>0.27057830308146896</v>
      </c>
      <c r="K491" s="148">
        <v>0.4905206564799095</v>
      </c>
      <c r="L491" s="147"/>
      <c r="M491" s="155">
        <v>0.19573416569124724</v>
      </c>
      <c r="N491" s="144"/>
      <c r="P491" s="149" t="s">
        <v>237</v>
      </c>
      <c r="Q491" s="150">
        <v>14465</v>
      </c>
      <c r="R491" s="150">
        <v>16545</v>
      </c>
      <c r="S491" s="150">
        <v>14341</v>
      </c>
      <c r="T491" s="150">
        <v>13650</v>
      </c>
      <c r="U491" s="150">
        <v>14844</v>
      </c>
      <c r="V491" s="150">
        <v>13660</v>
      </c>
      <c r="W491" s="150">
        <v>13858</v>
      </c>
      <c r="X491" s="150">
        <v>15378</v>
      </c>
      <c r="Y491" s="148">
        <v>0.10968393707605716</v>
      </c>
      <c r="Z491" s="148">
        <v>6.1985142507621181E-2</v>
      </c>
      <c r="AA491" s="147"/>
      <c r="AB491" s="144"/>
      <c r="AC491" s="144"/>
      <c r="AD491" s="150">
        <v>2019.4285714285713</v>
      </c>
      <c r="AE491" s="150">
        <v>14480.428571428571</v>
      </c>
      <c r="AF491" s="144"/>
    </row>
    <row r="492" spans="1:32" x14ac:dyDescent="0.25">
      <c r="A492" s="146" t="s">
        <v>90</v>
      </c>
      <c r="B492" s="151">
        <v>0.80178487552841715</v>
      </c>
      <c r="C492" s="151">
        <v>0.76762879064669343</v>
      </c>
      <c r="D492" s="151">
        <v>0.8294573643410853</v>
      </c>
      <c r="E492" s="151">
        <v>0.82936870997255263</v>
      </c>
      <c r="F492" s="151">
        <v>0.78660220994475138</v>
      </c>
      <c r="G492" s="151">
        <v>0.81227566403445806</v>
      </c>
      <c r="H492" s="151">
        <v>0.81492948056415548</v>
      </c>
      <c r="I492" s="151">
        <v>0.84788732394366195</v>
      </c>
      <c r="J492" s="172">
        <v>3.2957843379506468</v>
      </c>
      <c r="K492" s="172">
        <v>4.3608762268650629</v>
      </c>
      <c r="L492" s="147"/>
      <c r="M492" s="203">
        <v>1.303390374822222</v>
      </c>
      <c r="N492" s="144"/>
      <c r="P492" s="146" t="s">
        <v>90</v>
      </c>
      <c r="Q492" s="151">
        <v>0.84943331963121738</v>
      </c>
      <c r="R492" s="151">
        <v>0.83993298812062134</v>
      </c>
      <c r="S492" s="151">
        <v>0.86013314940322683</v>
      </c>
      <c r="T492" s="151">
        <v>0.84803677932405563</v>
      </c>
      <c r="U492" s="151">
        <v>0.83337076128452725</v>
      </c>
      <c r="V492" s="151">
        <v>0.82195077922859383</v>
      </c>
      <c r="W492" s="151">
        <v>0.82967131652996473</v>
      </c>
      <c r="X492" s="151">
        <v>0.83485342019543973</v>
      </c>
      <c r="Y492" s="172">
        <v>0.51821036654750019</v>
      </c>
      <c r="Z492" s="172">
        <v>-0.54267754441192917</v>
      </c>
      <c r="AA492" s="147"/>
      <c r="AB492" s="144"/>
      <c r="AC492" s="144"/>
      <c r="AD492" s="151">
        <v>0.80427856167501133</v>
      </c>
      <c r="AE492" s="151">
        <v>0.84028019563955902</v>
      </c>
      <c r="AF492" s="144"/>
    </row>
    <row r="493" spans="1:32" x14ac:dyDescent="0.25">
      <c r="A493" s="149" t="s">
        <v>238</v>
      </c>
      <c r="B493" s="150">
        <v>1616</v>
      </c>
      <c r="C493" s="150">
        <v>2011</v>
      </c>
      <c r="D493" s="150">
        <v>1503</v>
      </c>
      <c r="E493" s="150">
        <v>1698</v>
      </c>
      <c r="F493" s="150">
        <v>2140</v>
      </c>
      <c r="G493" s="150">
        <v>2117</v>
      </c>
      <c r="H493" s="150">
        <v>2221</v>
      </c>
      <c r="I493" s="150">
        <v>2812</v>
      </c>
      <c r="J493" s="148">
        <v>0.2660963529941468</v>
      </c>
      <c r="K493" s="148">
        <v>0.4793326318953855</v>
      </c>
      <c r="L493" s="147"/>
      <c r="M493" s="155">
        <v>0.19567183912045091</v>
      </c>
      <c r="N493" s="144"/>
      <c r="P493" s="149" t="s">
        <v>238</v>
      </c>
      <c r="Q493" s="150">
        <v>13503</v>
      </c>
      <c r="R493" s="150">
        <v>15376</v>
      </c>
      <c r="S493" s="150">
        <v>13324</v>
      </c>
      <c r="T493" s="150">
        <v>12549</v>
      </c>
      <c r="U493" s="150">
        <v>13691</v>
      </c>
      <c r="V493" s="150">
        <v>12681</v>
      </c>
      <c r="W493" s="150">
        <v>12914</v>
      </c>
      <c r="X493" s="150">
        <v>14371</v>
      </c>
      <c r="Y493" s="148">
        <v>0.11282329255072016</v>
      </c>
      <c r="Z493" s="148">
        <v>6.9748399583147241E-2</v>
      </c>
      <c r="AA493" s="147"/>
      <c r="AB493" s="144"/>
      <c r="AC493" s="144"/>
      <c r="AD493" s="150">
        <v>1900.8571428571429</v>
      </c>
      <c r="AE493" s="150">
        <v>13434</v>
      </c>
      <c r="AF493" s="144"/>
    </row>
    <row r="494" spans="1:32" x14ac:dyDescent="0.25">
      <c r="A494" s="149" t="s">
        <v>239</v>
      </c>
      <c r="B494" s="153">
        <v>0.74814814814814812</v>
      </c>
      <c r="C494" s="153">
        <v>0.72756874095513746</v>
      </c>
      <c r="D494" s="153">
        <v>0.76644569097399284</v>
      </c>
      <c r="E494" s="153">
        <v>0.77111716621253401</v>
      </c>
      <c r="F494" s="153">
        <v>0.72789115646258506</v>
      </c>
      <c r="G494" s="153">
        <v>0.7504431052818149</v>
      </c>
      <c r="H494" s="153">
        <v>0.75621382362955392</v>
      </c>
      <c r="I494" s="153">
        <v>0.78855860908581044</v>
      </c>
      <c r="J494" s="172">
        <v>3.234478545625652</v>
      </c>
      <c r="K494" s="172">
        <v>4.0400048501047952</v>
      </c>
      <c r="L494" s="147"/>
      <c r="M494" s="203">
        <v>2.5807162771920522</v>
      </c>
      <c r="N494" s="144"/>
      <c r="P494" s="149" t="s">
        <v>239</v>
      </c>
      <c r="Q494" s="153">
        <v>0.78061047519944504</v>
      </c>
      <c r="R494" s="153">
        <v>0.76730375767253856</v>
      </c>
      <c r="S494" s="153">
        <v>0.78882244982535077</v>
      </c>
      <c r="T494" s="153">
        <v>0.76714757305294046</v>
      </c>
      <c r="U494" s="153">
        <v>0.75229408209242266</v>
      </c>
      <c r="V494" s="153">
        <v>0.74699575871819035</v>
      </c>
      <c r="W494" s="153">
        <v>0.76004943793773172</v>
      </c>
      <c r="X494" s="153">
        <v>0.76275144631388991</v>
      </c>
      <c r="Y494" s="172">
        <v>0.27020083761581937</v>
      </c>
      <c r="Z494" s="172">
        <v>-0.33297580656721504</v>
      </c>
      <c r="AA494" s="147"/>
      <c r="AB494" s="144"/>
      <c r="AC494" s="144"/>
      <c r="AD494" s="153">
        <v>0.74815856058476249</v>
      </c>
      <c r="AE494" s="153">
        <v>0.76608120437956206</v>
      </c>
      <c r="AF494" s="144"/>
    </row>
    <row r="495" spans="1:32" x14ac:dyDescent="0.25">
      <c r="A495" s="149" t="s">
        <v>240</v>
      </c>
      <c r="B495" s="153">
        <v>0.94669009958992389</v>
      </c>
      <c r="C495" s="153">
        <v>0.95716325559257498</v>
      </c>
      <c r="D495" s="153">
        <v>0.93644859813084114</v>
      </c>
      <c r="E495" s="153">
        <v>0.93656922228350803</v>
      </c>
      <c r="F495" s="153">
        <v>0.93942054433713784</v>
      </c>
      <c r="G495" s="153">
        <v>0.93548387096774188</v>
      </c>
      <c r="H495" s="153">
        <v>0.93752638243984798</v>
      </c>
      <c r="I495" s="153">
        <v>0.93421926910299002</v>
      </c>
      <c r="J495" s="172">
        <v>-0.33071133368579586</v>
      </c>
      <c r="K495" s="172">
        <v>-0.70653941680909327</v>
      </c>
      <c r="L495" s="147"/>
      <c r="M495" s="203">
        <v>-2.975731391741121E-2</v>
      </c>
      <c r="N495" s="144"/>
      <c r="P495" s="149" t="s">
        <v>240</v>
      </c>
      <c r="Q495" s="153">
        <v>0.93349464223988943</v>
      </c>
      <c r="R495" s="153">
        <v>0.92934421275309764</v>
      </c>
      <c r="S495" s="153">
        <v>0.92908444320479744</v>
      </c>
      <c r="T495" s="153">
        <v>0.91934065934065934</v>
      </c>
      <c r="U495" s="153">
        <v>0.92232551872810564</v>
      </c>
      <c r="V495" s="153">
        <v>0.9283308931185944</v>
      </c>
      <c r="W495" s="153">
        <v>0.93188050223697505</v>
      </c>
      <c r="X495" s="153">
        <v>0.93451684224216414</v>
      </c>
      <c r="Y495" s="172">
        <v>0.26363400051890862</v>
      </c>
      <c r="Z495" s="172">
        <v>0.67818699149835293</v>
      </c>
      <c r="AA495" s="147"/>
      <c r="AB495" s="144"/>
      <c r="AC495" s="144"/>
      <c r="AD495" s="153">
        <v>0.94128466327108096</v>
      </c>
      <c r="AE495" s="153">
        <v>0.92773497232718061</v>
      </c>
      <c r="AF495" s="144"/>
    </row>
    <row r="496" spans="1:32" ht="22.15" customHeight="1" x14ac:dyDescent="0.25">
      <c r="A496" s="154" t="s">
        <v>241</v>
      </c>
      <c r="B496" s="155">
        <v>3.2220269478617461E-2</v>
      </c>
      <c r="C496" s="155">
        <v>3.093764873869586E-2</v>
      </c>
      <c r="D496" s="155">
        <v>4.6728971962616821E-2</v>
      </c>
      <c r="E496" s="155">
        <v>4.4677330391616109E-2</v>
      </c>
      <c r="F496" s="155">
        <v>5.2238805970149252E-2</v>
      </c>
      <c r="G496" s="155">
        <v>4.7282368537339817E-2</v>
      </c>
      <c r="H496" s="155">
        <v>5.5297593921485859E-2</v>
      </c>
      <c r="I496" s="155">
        <v>5.6146179401993353E-2</v>
      </c>
      <c r="J496" s="172">
        <v>8.4858548050749383E-2</v>
      </c>
      <c r="K496" s="172">
        <v>1.1366892474998447</v>
      </c>
      <c r="L496" s="147"/>
      <c r="M496" s="203">
        <v>0.50992292134122641</v>
      </c>
      <c r="N496" s="144"/>
      <c r="P496" s="154" t="s">
        <v>241</v>
      </c>
      <c r="Q496" s="155">
        <v>4.2309021776702385E-2</v>
      </c>
      <c r="R496" s="155">
        <v>4.2852825627077665E-2</v>
      </c>
      <c r="S496" s="155">
        <v>4.8183529739906562E-2</v>
      </c>
      <c r="T496" s="155">
        <v>5.4432234432234432E-2</v>
      </c>
      <c r="U496" s="155">
        <v>6.4470493128536782E-2</v>
      </c>
      <c r="V496" s="155">
        <v>5.6076134699853585E-2</v>
      </c>
      <c r="W496" s="155">
        <v>5.1017462837350265E-2</v>
      </c>
      <c r="X496" s="155">
        <v>5.1046950188581089E-2</v>
      </c>
      <c r="Y496" s="172">
        <v>2.9487351230823855E-3</v>
      </c>
      <c r="Z496" s="172">
        <v>-1.058373177081906E-2</v>
      </c>
      <c r="AA496" s="147"/>
      <c r="AB496" s="144"/>
      <c r="AC496" s="144"/>
      <c r="AD496" s="151">
        <v>4.4779286926994906E-2</v>
      </c>
      <c r="AE496" s="151">
        <v>5.115278750628928E-2</v>
      </c>
      <c r="AF496" s="144"/>
    </row>
    <row r="497" spans="1:32" ht="22.15" customHeight="1" x14ac:dyDescent="0.25">
      <c r="A497" s="154" t="s">
        <v>242</v>
      </c>
      <c r="B497" s="155">
        <v>2.5462962962962962E-2</v>
      </c>
      <c r="C497" s="155">
        <v>2.3516642547033284E-2</v>
      </c>
      <c r="D497" s="155">
        <v>3.8245792962774097E-2</v>
      </c>
      <c r="E497" s="155">
        <v>3.6784741144414171E-2</v>
      </c>
      <c r="F497" s="155">
        <v>4.0476190476190478E-2</v>
      </c>
      <c r="G497" s="155">
        <v>3.792981212336051E-2</v>
      </c>
      <c r="H497" s="155">
        <v>4.4603336738168201E-2</v>
      </c>
      <c r="I497" s="155">
        <v>4.7392035894559731E-2</v>
      </c>
      <c r="J497" s="172">
        <v>0.27886991563915303</v>
      </c>
      <c r="K497" s="172">
        <v>1.1800245059586441</v>
      </c>
      <c r="L497" s="147"/>
      <c r="M497" s="203">
        <v>0.57275807170213833</v>
      </c>
      <c r="N497" s="144"/>
      <c r="P497" s="154" t="s">
        <v>242</v>
      </c>
      <c r="Q497" s="155">
        <v>3.5379812695109258E-2</v>
      </c>
      <c r="R497" s="155">
        <v>3.5381007036279256E-2</v>
      </c>
      <c r="S497" s="155">
        <v>4.0909360014208751E-2</v>
      </c>
      <c r="T497" s="155">
        <v>4.5421200635774546E-2</v>
      </c>
      <c r="U497" s="155">
        <v>5.2585306884993681E-2</v>
      </c>
      <c r="V497" s="155">
        <v>4.5122525918944389E-2</v>
      </c>
      <c r="W497" s="155">
        <v>4.1610264257548116E-2</v>
      </c>
      <c r="X497" s="155">
        <v>4.1664455177538348E-2</v>
      </c>
      <c r="Y497" s="172">
        <v>5.41909199902324E-3</v>
      </c>
      <c r="Z497" s="172">
        <v>-5.7518246584017246E-2</v>
      </c>
      <c r="AA497" s="147"/>
      <c r="AB497" s="144"/>
      <c r="AC497" s="144"/>
      <c r="AD497" s="151">
        <v>3.559179083497329E-2</v>
      </c>
      <c r="AE497" s="151">
        <v>4.2239637643378521E-2</v>
      </c>
      <c r="AF497" s="144"/>
    </row>
    <row r="498" spans="1:32" ht="22.15" customHeight="1" x14ac:dyDescent="0.25">
      <c r="A498" s="154" t="s">
        <v>243</v>
      </c>
      <c r="B498" s="155">
        <v>0.10462962962962963</v>
      </c>
      <c r="C498" s="155">
        <v>0.11577424023154848</v>
      </c>
      <c r="D498" s="155">
        <v>0.10657827638959715</v>
      </c>
      <c r="E498" s="155">
        <v>0.11489554950045414</v>
      </c>
      <c r="F498" s="155">
        <v>0.10714285714285714</v>
      </c>
      <c r="G498" s="155">
        <v>0.10705423608649416</v>
      </c>
      <c r="H498" s="155">
        <v>8.9206673476336401E-2</v>
      </c>
      <c r="I498" s="155">
        <v>6.9545709478407172E-2</v>
      </c>
      <c r="J498" s="172">
        <v>-1.9660963997929228</v>
      </c>
      <c r="K498" s="172">
        <v>-3.6554937133906575</v>
      </c>
      <c r="L498" s="147"/>
      <c r="M498" s="203">
        <v>-3.0926664599401867</v>
      </c>
      <c r="N498" s="144"/>
      <c r="P498" s="154" t="s">
        <v>243</v>
      </c>
      <c r="Q498" s="155">
        <v>0.10683315990287895</v>
      </c>
      <c r="R498" s="155">
        <v>0.10873796097609661</v>
      </c>
      <c r="S498" s="155">
        <v>0.10940737670949026</v>
      </c>
      <c r="T498" s="155">
        <v>0.11419488935077637</v>
      </c>
      <c r="U498" s="155">
        <v>0.11901752843562834</v>
      </c>
      <c r="V498" s="155">
        <v>0.12329170593779454</v>
      </c>
      <c r="W498" s="155">
        <v>0.10399623329998234</v>
      </c>
      <c r="X498" s="155">
        <v>0.10047237407780904</v>
      </c>
      <c r="Y498" s="172">
        <v>-0.35238592221732978</v>
      </c>
      <c r="Z498" s="172">
        <v>-1.1696877747008476</v>
      </c>
      <c r="AA498" s="147"/>
      <c r="AB498" s="144"/>
      <c r="AC498" s="144"/>
      <c r="AD498" s="151">
        <v>0.10610064661231375</v>
      </c>
      <c r="AE498" s="151">
        <v>0.11216925182481752</v>
      </c>
      <c r="AF498" s="144"/>
    </row>
    <row r="499" spans="1:32" ht="22.15" customHeight="1" x14ac:dyDescent="0.25">
      <c r="A499" s="154" t="s">
        <v>244</v>
      </c>
      <c r="B499" s="155">
        <v>2.7314814814814816E-2</v>
      </c>
      <c r="C499" s="155">
        <v>3.5817655571635312E-2</v>
      </c>
      <c r="D499" s="155">
        <v>3.2126466088730238E-2</v>
      </c>
      <c r="E499" s="155">
        <v>4.632152588555858E-2</v>
      </c>
      <c r="F499" s="155">
        <v>6.5646258503401361E-2</v>
      </c>
      <c r="G499" s="155">
        <v>4.7146401985111663E-2</v>
      </c>
      <c r="H499" s="155">
        <v>3.8134150493701058E-2</v>
      </c>
      <c r="I499" s="155">
        <v>3.8979248457655637E-2</v>
      </c>
      <c r="J499" s="172">
        <v>8.4509796395457887E-2</v>
      </c>
      <c r="K499" s="172">
        <v>-0.38096185651163639</v>
      </c>
      <c r="L499" s="147"/>
      <c r="M499" s="203">
        <v>1.3184439264937626</v>
      </c>
      <c r="N499" s="144"/>
      <c r="P499" s="154" t="s">
        <v>244</v>
      </c>
      <c r="Q499" s="155">
        <v>2.8616024973985431E-2</v>
      </c>
      <c r="R499" s="155">
        <v>2.3554069564349519E-2</v>
      </c>
      <c r="S499" s="155">
        <v>1.8767390918240482E-2</v>
      </c>
      <c r="T499" s="155">
        <v>2.5981171292334026E-2</v>
      </c>
      <c r="U499" s="155">
        <v>2.6430023627671849E-2</v>
      </c>
      <c r="V499" s="155">
        <v>2.8451932139491046E-2</v>
      </c>
      <c r="W499" s="155">
        <v>2.4248131363663116E-2</v>
      </c>
      <c r="X499" s="155">
        <v>2.579480919271801E-2</v>
      </c>
      <c r="Y499" s="172">
        <v>0.15466778290548938</v>
      </c>
      <c r="Z499" s="172">
        <v>6.6283578291613174E-2</v>
      </c>
      <c r="AA499" s="147"/>
      <c r="AB499" s="144"/>
      <c r="AC499" s="144"/>
      <c r="AD499" s="151">
        <v>4.2788867022772001E-2</v>
      </c>
      <c r="AE499" s="151">
        <v>2.5131973409801878E-2</v>
      </c>
      <c r="AF499" s="144"/>
    </row>
    <row r="500" spans="1:32" ht="22.15" customHeight="1" x14ac:dyDescent="0.25">
      <c r="A500" s="154" t="s">
        <v>245</v>
      </c>
      <c r="B500" s="155">
        <v>7.4999999999999997E-2</v>
      </c>
      <c r="C500" s="155">
        <v>8.4659913169319825E-2</v>
      </c>
      <c r="D500" s="155">
        <v>4.3855175930647632E-2</v>
      </c>
      <c r="E500" s="155">
        <v>2.9518619436875566E-2</v>
      </c>
      <c r="F500" s="155">
        <v>3.7414965986394558E-2</v>
      </c>
      <c r="G500" s="155">
        <v>4.9273307337823466E-2</v>
      </c>
      <c r="H500" s="155">
        <v>5.515832482124617E-2</v>
      </c>
      <c r="I500" s="155">
        <v>4.0661805945036454E-2</v>
      </c>
      <c r="J500" s="172">
        <v>-1.4496518876209716</v>
      </c>
      <c r="K500" s="172">
        <v>-1.3203811148019495</v>
      </c>
      <c r="L500" s="147"/>
      <c r="M500" s="203">
        <v>0.99840287569891095</v>
      </c>
      <c r="N500" s="144"/>
      <c r="P500" s="154" t="s">
        <v>245</v>
      </c>
      <c r="Q500" s="155">
        <v>1.9539831194357728E-2</v>
      </c>
      <c r="R500" s="155">
        <v>3.1538499925145964E-2</v>
      </c>
      <c r="S500" s="155">
        <v>1.6813687762713872E-2</v>
      </c>
      <c r="T500" s="155">
        <v>1.944002934344052E-2</v>
      </c>
      <c r="U500" s="155">
        <v>2.4396944887081707E-2</v>
      </c>
      <c r="V500" s="155">
        <v>3.6345428840716308E-2</v>
      </c>
      <c r="W500" s="155">
        <v>3.7843564239891707E-2</v>
      </c>
      <c r="X500" s="155">
        <v>3.0677777188047345E-2</v>
      </c>
      <c r="Y500" s="172">
        <v>-0.71657870518443623</v>
      </c>
      <c r="Z500" s="172">
        <v>0.39898209836677845</v>
      </c>
      <c r="AA500" s="147"/>
      <c r="AB500" s="144"/>
      <c r="AC500" s="144"/>
      <c r="AD500" s="151">
        <v>5.3865617093055949E-2</v>
      </c>
      <c r="AE500" s="151">
        <v>2.6687956204379561E-2</v>
      </c>
      <c r="AF500" s="144"/>
    </row>
    <row r="501" spans="1:32" ht="22.15" customHeight="1" x14ac:dyDescent="0.25">
      <c r="A501" s="154" t="s">
        <v>246</v>
      </c>
      <c r="B501" s="155">
        <v>9.2592592592592596E-4</v>
      </c>
      <c r="C501" s="155">
        <v>4.3415340086830683E-3</v>
      </c>
      <c r="D501" s="155">
        <v>2.5497195308516064E-3</v>
      </c>
      <c r="E501" s="155">
        <v>1.3623978201634877E-3</v>
      </c>
      <c r="F501" s="155">
        <v>3.7414965986394557E-3</v>
      </c>
      <c r="G501" s="155">
        <v>3.5448422545196739E-3</v>
      </c>
      <c r="H501" s="155">
        <v>5.4477357848144361E-3</v>
      </c>
      <c r="I501" s="155">
        <v>2.2434099831744251E-3</v>
      </c>
      <c r="J501" s="172">
        <v>-0.32043258016400111</v>
      </c>
      <c r="K501" s="172">
        <v>-0.10739923221390413</v>
      </c>
      <c r="L501" s="147"/>
      <c r="M501" s="203">
        <v>-0.94863283534319109</v>
      </c>
      <c r="N501" s="144"/>
      <c r="P501" s="154" t="s">
        <v>246</v>
      </c>
      <c r="Q501" s="155">
        <v>5.7810151462596828E-3</v>
      </c>
      <c r="R501" s="155">
        <v>7.8846249812864911E-3</v>
      </c>
      <c r="S501" s="155">
        <v>4.9138594517790539E-3</v>
      </c>
      <c r="T501" s="155">
        <v>6.2966132779068342E-3</v>
      </c>
      <c r="U501" s="155">
        <v>1.0659926369580746E-2</v>
      </c>
      <c r="V501" s="155">
        <v>1.0779924599434497E-2</v>
      </c>
      <c r="W501" s="155">
        <v>7.5922547230886936E-3</v>
      </c>
      <c r="X501" s="155">
        <v>1.1729738336606337E-2</v>
      </c>
      <c r="Y501" s="172">
        <v>0.41374836135176429</v>
      </c>
      <c r="Z501" s="172">
        <v>0.39905568976073791</v>
      </c>
      <c r="AA501" s="147"/>
      <c r="AB501" s="144"/>
      <c r="AC501" s="144"/>
      <c r="AD501" s="151">
        <v>3.3174023053134665E-3</v>
      </c>
      <c r="AE501" s="151">
        <v>7.7391814389989573E-3</v>
      </c>
      <c r="AF501" s="144"/>
    </row>
    <row r="502" spans="1:32" x14ac:dyDescent="0.25">
      <c r="A502" s="149" t="s">
        <v>247</v>
      </c>
      <c r="B502" s="150">
        <v>79.805555555555614</v>
      </c>
      <c r="C502" s="150">
        <v>57.747829232995734</v>
      </c>
      <c r="D502" s="150">
        <v>45.992350841407436</v>
      </c>
      <c r="E502" s="150">
        <v>42.345140781108078</v>
      </c>
      <c r="F502" s="150">
        <v>47.558163265306099</v>
      </c>
      <c r="G502" s="150">
        <v>39.631336405529957</v>
      </c>
      <c r="H502" s="150">
        <v>44.12665985699693</v>
      </c>
      <c r="I502" s="150">
        <v>44.183118339876614</v>
      </c>
      <c r="J502" s="177">
        <v>5.6458482879683913E-2</v>
      </c>
      <c r="K502" s="177">
        <v>-6.2330188543882343</v>
      </c>
      <c r="L502" s="147"/>
      <c r="M502" s="203">
        <v>-17.875318048850161</v>
      </c>
      <c r="N502" s="144"/>
      <c r="P502" s="149" t="s">
        <v>247</v>
      </c>
      <c r="Q502" s="150">
        <v>73.18140825528971</v>
      </c>
      <c r="R502" s="150">
        <v>77.267727930535528</v>
      </c>
      <c r="S502" s="150">
        <v>59.765674027588709</v>
      </c>
      <c r="T502" s="150">
        <v>61.998838488812801</v>
      </c>
      <c r="U502" s="150">
        <v>64.927358646079526</v>
      </c>
      <c r="V502" s="150">
        <v>56.439502827521139</v>
      </c>
      <c r="W502" s="150">
        <v>58.512035783650113</v>
      </c>
      <c r="X502" s="150">
        <v>62.058436388726776</v>
      </c>
      <c r="Y502" s="177">
        <v>3.5464006050766628</v>
      </c>
      <c r="Z502" s="177">
        <v>-2.8842692291043335</v>
      </c>
      <c r="AA502" s="147"/>
      <c r="AB502" s="144"/>
      <c r="AC502" s="144"/>
      <c r="AD502" s="150">
        <v>50.416137194264849</v>
      </c>
      <c r="AE502" s="150">
        <v>64.942705617831109</v>
      </c>
      <c r="AF502" s="144"/>
    </row>
    <row r="503" spans="1:32" x14ac:dyDescent="0.25">
      <c r="A503" s="149" t="s">
        <v>248</v>
      </c>
      <c r="B503" s="150">
        <v>79.529584065612198</v>
      </c>
      <c r="C503" s="150">
        <v>64.478343645882944</v>
      </c>
      <c r="D503" s="150">
        <v>48.733333333333341</v>
      </c>
      <c r="E503" s="150">
        <v>44.110865968008817</v>
      </c>
      <c r="F503" s="150">
        <v>48.684811237928002</v>
      </c>
      <c r="G503" s="150">
        <v>42.537781705700397</v>
      </c>
      <c r="H503" s="150">
        <v>48.589700295483311</v>
      </c>
      <c r="I503" s="150">
        <v>45.557807308970119</v>
      </c>
      <c r="J503" s="177">
        <v>-3.0318929865131921</v>
      </c>
      <c r="K503" s="177">
        <v>-7.6179142529993271</v>
      </c>
      <c r="L503" s="147"/>
      <c r="M503" s="203">
        <v>-18.859217011487722</v>
      </c>
      <c r="N503" s="144"/>
      <c r="P503" s="149" t="s">
        <v>248</v>
      </c>
      <c r="Q503" s="150">
        <v>72.290563428966465</v>
      </c>
      <c r="R503" s="150">
        <v>78.092233303112749</v>
      </c>
      <c r="S503" s="150">
        <v>60.310089951886127</v>
      </c>
      <c r="T503" s="150">
        <v>62.863296703296768</v>
      </c>
      <c r="U503" s="150">
        <v>66.752627324171442</v>
      </c>
      <c r="V503" s="150">
        <v>57.263469985358739</v>
      </c>
      <c r="W503" s="150">
        <v>60.340813970269799</v>
      </c>
      <c r="X503" s="150">
        <v>64.417024320457841</v>
      </c>
      <c r="Y503" s="177">
        <v>4.0762103501880418</v>
      </c>
      <c r="Z503" s="177">
        <v>-1.3861583004196092</v>
      </c>
      <c r="AA503" s="147"/>
      <c r="AB503" s="144"/>
      <c r="AC503" s="144"/>
      <c r="AD503" s="150">
        <v>53.175721561969446</v>
      </c>
      <c r="AE503" s="150">
        <v>65.80318262087745</v>
      </c>
      <c r="AF503" s="144"/>
    </row>
    <row r="504" spans="1:32" x14ac:dyDescent="0.25">
      <c r="A504" s="146" t="s">
        <v>249</v>
      </c>
      <c r="B504" s="147">
        <v>446</v>
      </c>
      <c r="C504" s="147">
        <v>208</v>
      </c>
      <c r="D504" s="147">
        <v>234</v>
      </c>
      <c r="E504" s="147">
        <v>318</v>
      </c>
      <c r="F504" s="147">
        <v>180</v>
      </c>
      <c r="G504" s="147">
        <v>239</v>
      </c>
      <c r="H504" s="147">
        <v>397</v>
      </c>
      <c r="I504" s="147">
        <v>239</v>
      </c>
      <c r="J504" s="148">
        <v>-0.39798488664987408</v>
      </c>
      <c r="K504" s="148">
        <v>-0.17260138476755679</v>
      </c>
      <c r="L504" s="147"/>
      <c r="M504" s="155">
        <v>7.200964145827056E-2</v>
      </c>
      <c r="N504" s="144"/>
      <c r="P504" s="146" t="s">
        <v>249</v>
      </c>
      <c r="Q504" s="147">
        <v>4405</v>
      </c>
      <c r="R504" s="147">
        <v>3399</v>
      </c>
      <c r="S504" s="147">
        <v>4248</v>
      </c>
      <c r="T504" s="147">
        <v>4120</v>
      </c>
      <c r="U504" s="147">
        <v>3527</v>
      </c>
      <c r="V504" s="147">
        <v>3393</v>
      </c>
      <c r="W504" s="147">
        <v>3695</v>
      </c>
      <c r="X504" s="147">
        <v>3319</v>
      </c>
      <c r="Y504" s="148">
        <v>-0.10175913396481732</v>
      </c>
      <c r="Z504" s="148">
        <v>-0.13267629820435287</v>
      </c>
      <c r="AA504" s="147"/>
      <c r="AB504" s="144"/>
      <c r="AC504" s="144"/>
      <c r="AD504" s="147">
        <v>288.85714285714283</v>
      </c>
      <c r="AE504" s="147">
        <v>3826.7142857142858</v>
      </c>
      <c r="AF504" s="144"/>
    </row>
    <row r="505" spans="1:32" x14ac:dyDescent="0.25">
      <c r="A505" s="146" t="s">
        <v>250</v>
      </c>
      <c r="B505" s="147">
        <v>30</v>
      </c>
      <c r="C505" s="147">
        <v>23</v>
      </c>
      <c r="D505" s="147">
        <v>10</v>
      </c>
      <c r="E505" s="147">
        <v>17</v>
      </c>
      <c r="F505" s="147">
        <v>7</v>
      </c>
      <c r="G505" s="147">
        <v>8</v>
      </c>
      <c r="H505" s="147">
        <v>25</v>
      </c>
      <c r="I505" s="147">
        <v>15</v>
      </c>
      <c r="J505" s="148">
        <v>-0.4</v>
      </c>
      <c r="K505" s="148">
        <v>-0.12499999999999997</v>
      </c>
      <c r="L505" s="147"/>
      <c r="M505" s="155">
        <v>3.4324942791762014E-2</v>
      </c>
      <c r="N505" s="144"/>
      <c r="P505" s="146" t="s">
        <v>250</v>
      </c>
      <c r="Q505" s="147">
        <v>449</v>
      </c>
      <c r="R505" s="147">
        <v>349</v>
      </c>
      <c r="S505" s="147">
        <v>479</v>
      </c>
      <c r="T505" s="147">
        <v>370</v>
      </c>
      <c r="U505" s="147">
        <v>324</v>
      </c>
      <c r="V505" s="147">
        <v>367</v>
      </c>
      <c r="W505" s="147">
        <v>395</v>
      </c>
      <c r="X505" s="147">
        <v>437</v>
      </c>
      <c r="Y505" s="148">
        <v>0.10632911392405063</v>
      </c>
      <c r="Z505" s="148">
        <v>0.11928283937065491</v>
      </c>
      <c r="AA505" s="147"/>
      <c r="AB505" s="144"/>
      <c r="AC505" s="144"/>
      <c r="AD505" s="150">
        <v>17.142857142857142</v>
      </c>
      <c r="AE505" s="150">
        <v>390.42857142857144</v>
      </c>
      <c r="AF505" s="144"/>
    </row>
    <row r="506" spans="1:32" x14ac:dyDescent="0.25">
      <c r="A506" s="149" t="s">
        <v>251</v>
      </c>
      <c r="B506" s="150">
        <v>0</v>
      </c>
      <c r="C506" s="150">
        <v>2424</v>
      </c>
      <c r="D506" s="150">
        <v>1898</v>
      </c>
      <c r="E506" s="150">
        <v>1894</v>
      </c>
      <c r="F506" s="150">
        <v>2347</v>
      </c>
      <c r="G506" s="150">
        <v>2650</v>
      </c>
      <c r="H506" s="150">
        <v>3016</v>
      </c>
      <c r="I506" s="150">
        <v>3652</v>
      </c>
      <c r="J506" s="148">
        <v>0.21087533156498675</v>
      </c>
      <c r="K506" s="157">
        <v>0.53995361585494417</v>
      </c>
      <c r="L506" s="147"/>
      <c r="M506" s="155">
        <v>0.2438894083077334</v>
      </c>
      <c r="N506" s="144"/>
      <c r="P506" s="149" t="s">
        <v>251</v>
      </c>
      <c r="Q506" s="150">
        <v>0</v>
      </c>
      <c r="R506" s="150">
        <v>18754</v>
      </c>
      <c r="S506" s="150">
        <v>15246</v>
      </c>
      <c r="T506" s="150">
        <v>13944</v>
      </c>
      <c r="U506" s="150">
        <v>13737</v>
      </c>
      <c r="V506" s="150">
        <v>12767</v>
      </c>
      <c r="W506" s="150">
        <v>12983</v>
      </c>
      <c r="X506" s="150">
        <v>14974</v>
      </c>
      <c r="Y506" s="148">
        <v>0.15335438650543018</v>
      </c>
      <c r="Z506" s="157">
        <v>2.7598906566320826E-2</v>
      </c>
      <c r="AA506" s="147"/>
      <c r="AB506" s="144"/>
      <c r="AC506" s="144"/>
      <c r="AD506" s="158">
        <v>2371.5</v>
      </c>
      <c r="AE506" s="158">
        <v>14571.833333333334</v>
      </c>
      <c r="AF506" s="144"/>
    </row>
    <row r="507" spans="1:32" x14ac:dyDescent="0.25">
      <c r="A507" s="159" t="s">
        <v>252</v>
      </c>
      <c r="B507" s="147">
        <v>682</v>
      </c>
      <c r="C507" s="147">
        <v>680</v>
      </c>
      <c r="D507" s="147">
        <v>554</v>
      </c>
      <c r="E507" s="147">
        <v>534</v>
      </c>
      <c r="F507" s="147">
        <v>952</v>
      </c>
      <c r="G507" s="147">
        <v>812</v>
      </c>
      <c r="H507" s="147">
        <v>779</v>
      </c>
      <c r="I507" s="147">
        <v>872</v>
      </c>
      <c r="J507" s="148">
        <v>0.11938382541720154</v>
      </c>
      <c r="K507" s="148">
        <v>0.22251151612257153</v>
      </c>
      <c r="L507" s="147"/>
      <c r="M507" s="155">
        <v>0.17101392429888213</v>
      </c>
      <c r="N507" s="144"/>
      <c r="P507" s="159" t="s">
        <v>252</v>
      </c>
      <c r="Q507" s="147">
        <v>5387</v>
      </c>
      <c r="R507" s="147">
        <v>5016</v>
      </c>
      <c r="S507" s="147">
        <v>5663</v>
      </c>
      <c r="T507" s="147">
        <v>5134</v>
      </c>
      <c r="U507" s="147">
        <v>5668</v>
      </c>
      <c r="V507" s="147">
        <v>5621</v>
      </c>
      <c r="W507" s="147">
        <v>5047</v>
      </c>
      <c r="X507" s="147">
        <v>5099</v>
      </c>
      <c r="Y507" s="148">
        <v>1.0303150386368139E-2</v>
      </c>
      <c r="Z507" s="148">
        <v>-4.9099531116794611E-2</v>
      </c>
      <c r="AA507" s="147"/>
      <c r="AB507" s="144"/>
      <c r="AC507" s="144"/>
      <c r="AD507" s="150">
        <v>713.28571428571433</v>
      </c>
      <c r="AE507" s="150">
        <v>5362.2857142857147</v>
      </c>
      <c r="AF507" s="144"/>
    </row>
    <row r="508" spans="1:32" x14ac:dyDescent="0.25">
      <c r="A508" s="159" t="s">
        <v>253</v>
      </c>
      <c r="B508" s="147">
        <v>15</v>
      </c>
      <c r="C508" s="147">
        <v>24</v>
      </c>
      <c r="D508" s="147">
        <v>29</v>
      </c>
      <c r="E508" s="147">
        <v>18</v>
      </c>
      <c r="F508" s="147">
        <v>25</v>
      </c>
      <c r="G508" s="147">
        <v>39</v>
      </c>
      <c r="H508" s="147">
        <v>25</v>
      </c>
      <c r="I508" s="147">
        <v>47</v>
      </c>
      <c r="J508" s="148">
        <v>0.88</v>
      </c>
      <c r="K508" s="148">
        <v>0.88</v>
      </c>
      <c r="L508" s="147"/>
      <c r="M508" s="155">
        <v>0.28484848484848485</v>
      </c>
      <c r="N508" s="144"/>
      <c r="P508" s="159" t="s">
        <v>253</v>
      </c>
      <c r="Q508" s="147">
        <v>156</v>
      </c>
      <c r="R508" s="147">
        <v>166</v>
      </c>
      <c r="S508" s="147">
        <v>202</v>
      </c>
      <c r="T508" s="147">
        <v>195</v>
      </c>
      <c r="U508" s="147">
        <v>169</v>
      </c>
      <c r="V508" s="147">
        <v>165</v>
      </c>
      <c r="W508" s="147">
        <v>152</v>
      </c>
      <c r="X508" s="147">
        <v>165</v>
      </c>
      <c r="Y508" s="148">
        <v>8.5526315789473686E-2</v>
      </c>
      <c r="Z508" s="148">
        <v>-4.1493775933609936E-2</v>
      </c>
      <c r="AA508" s="147"/>
      <c r="AB508" s="144"/>
      <c r="AC508" s="144"/>
      <c r="AD508" s="150">
        <v>25</v>
      </c>
      <c r="AE508" s="150">
        <v>172.14285714285714</v>
      </c>
      <c r="AF508" s="144"/>
    </row>
    <row r="509" spans="1:32" x14ac:dyDescent="0.25">
      <c r="A509" s="159" t="s">
        <v>254</v>
      </c>
      <c r="B509" s="160">
        <v>2.1520803443328552E-2</v>
      </c>
      <c r="C509" s="160">
        <v>3.4090909090909088E-2</v>
      </c>
      <c r="D509" s="160">
        <v>4.974271012006861E-2</v>
      </c>
      <c r="E509" s="160">
        <v>3.2608695652173912E-2</v>
      </c>
      <c r="F509" s="160">
        <v>2.5588536335721598E-2</v>
      </c>
      <c r="G509" s="160">
        <v>4.5828437132784956E-2</v>
      </c>
      <c r="H509" s="160">
        <v>3.109452736318408E-2</v>
      </c>
      <c r="I509" s="160">
        <v>5.1142546245919476E-2</v>
      </c>
      <c r="J509" s="172">
        <v>2.0048018882735397</v>
      </c>
      <c r="K509" s="172">
        <v>1.7280317143752297</v>
      </c>
      <c r="L509" s="147"/>
      <c r="M509" s="203">
        <v>1.9797561443487863</v>
      </c>
      <c r="N509" s="144"/>
      <c r="P509" s="159" t="s">
        <v>254</v>
      </c>
      <c r="Q509" s="160">
        <v>2.814360454627458E-2</v>
      </c>
      <c r="R509" s="160">
        <v>3.2033963720571206E-2</v>
      </c>
      <c r="S509" s="160">
        <v>3.4441602728047742E-2</v>
      </c>
      <c r="T509" s="160">
        <v>3.6592231187840121E-2</v>
      </c>
      <c r="U509" s="160">
        <v>2.8953229398663696E-2</v>
      </c>
      <c r="V509" s="160">
        <v>2.8517110266159697E-2</v>
      </c>
      <c r="W509" s="160">
        <v>2.9236391613771878E-2</v>
      </c>
      <c r="X509" s="160">
        <v>3.1344984802431614E-2</v>
      </c>
      <c r="Y509" s="172">
        <v>0.21085931886597359</v>
      </c>
      <c r="Z509" s="172">
        <v>2.4098645442820893E-2</v>
      </c>
      <c r="AA509" s="147"/>
      <c r="AB509" s="144"/>
      <c r="AC509" s="144"/>
      <c r="AD509" s="191">
        <v>3.3862229102167178E-2</v>
      </c>
      <c r="AE509" s="191">
        <v>3.1103998348003405E-2</v>
      </c>
      <c r="AF509" s="144"/>
    </row>
    <row r="510" spans="1:32" x14ac:dyDescent="0.25">
      <c r="A510" s="161" t="s">
        <v>255</v>
      </c>
      <c r="B510" s="161"/>
      <c r="C510" s="161"/>
      <c r="D510" s="161"/>
      <c r="E510" s="144"/>
      <c r="F510" s="144"/>
      <c r="G510" s="144"/>
      <c r="H510" s="144"/>
      <c r="I510" s="144"/>
      <c r="J510" s="144"/>
      <c r="K510" s="144"/>
      <c r="L510" s="144"/>
      <c r="M510" s="144"/>
      <c r="N510" s="144"/>
      <c r="O510" s="204"/>
      <c r="P510" s="161" t="s">
        <v>255</v>
      </c>
      <c r="Q510" s="161"/>
      <c r="R510" s="161"/>
      <c r="S510" s="161"/>
      <c r="T510" s="144"/>
      <c r="U510" s="144"/>
      <c r="V510" s="144"/>
      <c r="W510" s="144"/>
      <c r="X510" s="144"/>
      <c r="Y510" s="144"/>
      <c r="Z510" s="144"/>
      <c r="AA510" s="144"/>
      <c r="AB510" s="144"/>
      <c r="AC510" s="144"/>
      <c r="AD510" s="144"/>
      <c r="AE510" s="144"/>
      <c r="AF510" s="144"/>
    </row>
    <row r="513" spans="1:32" x14ac:dyDescent="0.25">
      <c r="A513" s="189" t="s">
        <v>264</v>
      </c>
      <c r="B513" s="189"/>
      <c r="C513" s="189"/>
      <c r="D513" s="189"/>
      <c r="E513" s="181"/>
      <c r="F513" s="167"/>
      <c r="G513" s="167"/>
      <c r="H513" s="167"/>
      <c r="I513" s="167"/>
      <c r="J513" s="167"/>
      <c r="K513" s="167"/>
      <c r="L513" s="188"/>
      <c r="M513" s="211"/>
      <c r="N513" s="144"/>
      <c r="O513" s="211"/>
      <c r="P513" s="189" t="s">
        <v>264</v>
      </c>
      <c r="Q513" s="189"/>
      <c r="R513" s="189"/>
      <c r="S513" s="189"/>
      <c r="T513" s="181"/>
      <c r="U513" s="144"/>
      <c r="V513" s="144"/>
      <c r="W513" s="144"/>
      <c r="X513" s="144"/>
      <c r="Y513" s="144"/>
      <c r="Z513" s="144"/>
      <c r="AA513" s="188"/>
      <c r="AB513" s="144"/>
      <c r="AC513" s="144"/>
      <c r="AD513" s="144"/>
      <c r="AE513" s="144"/>
      <c r="AF513" s="144"/>
    </row>
    <row r="514" spans="1:32" x14ac:dyDescent="0.25">
      <c r="A514" s="166" t="s">
        <v>286</v>
      </c>
      <c r="B514" s="166"/>
      <c r="C514" s="166"/>
      <c r="D514" s="166"/>
      <c r="E514" s="213"/>
      <c r="F514" s="167"/>
      <c r="G514" s="167"/>
      <c r="H514" s="167"/>
      <c r="I514" s="167"/>
      <c r="J514" s="167"/>
      <c r="K514" s="167"/>
      <c r="L514" s="167"/>
      <c r="M514" s="144"/>
      <c r="N514" s="144"/>
      <c r="P514" s="166" t="s">
        <v>231</v>
      </c>
      <c r="Q514" s="166"/>
      <c r="R514" s="166"/>
      <c r="S514" s="166"/>
      <c r="T514" s="162"/>
      <c r="U514" s="144"/>
      <c r="V514" s="144"/>
      <c r="W514" s="144"/>
      <c r="X514" s="144"/>
      <c r="Y514" s="144"/>
      <c r="Z514" s="144"/>
      <c r="AA514" s="167"/>
      <c r="AB514" s="144"/>
      <c r="AC514" s="144"/>
      <c r="AD514" s="144"/>
      <c r="AE514" s="144"/>
      <c r="AF514" s="144"/>
    </row>
    <row r="515" spans="1:32" ht="31.5" x14ac:dyDescent="0.25">
      <c r="A515" s="190"/>
      <c r="B515" s="141">
        <v>2019</v>
      </c>
      <c r="C515" s="141">
        <v>2020</v>
      </c>
      <c r="D515" s="141">
        <v>2021</v>
      </c>
      <c r="E515" s="141">
        <v>2022</v>
      </c>
      <c r="F515" s="141">
        <v>2023</v>
      </c>
      <c r="G515" s="141">
        <v>2024</v>
      </c>
      <c r="H515" s="141">
        <v>2025</v>
      </c>
      <c r="I515" s="141">
        <v>2026</v>
      </c>
      <c r="J515" s="142" t="s">
        <v>232</v>
      </c>
      <c r="K515" s="142" t="s">
        <v>233</v>
      </c>
      <c r="L515" s="143" t="s">
        <v>234</v>
      </c>
      <c r="M515" s="145" t="s">
        <v>287</v>
      </c>
      <c r="N515" s="144"/>
      <c r="P515" s="190"/>
      <c r="Q515" s="141">
        <v>2019</v>
      </c>
      <c r="R515" s="141">
        <v>2020</v>
      </c>
      <c r="S515" s="141">
        <v>2021</v>
      </c>
      <c r="T515" s="141">
        <v>2022</v>
      </c>
      <c r="U515" s="141">
        <v>2023</v>
      </c>
      <c r="V515" s="141">
        <v>2024</v>
      </c>
      <c r="W515" s="141">
        <v>2025</v>
      </c>
      <c r="X515" s="141">
        <v>2026</v>
      </c>
      <c r="Y515" s="142" t="s">
        <v>232</v>
      </c>
      <c r="Z515" s="142" t="s">
        <v>233</v>
      </c>
      <c r="AA515" s="143" t="s">
        <v>234</v>
      </c>
      <c r="AB515" s="144"/>
      <c r="AC515" s="144"/>
      <c r="AD515" s="145" t="s">
        <v>288</v>
      </c>
      <c r="AE515" s="145" t="s">
        <v>235</v>
      </c>
      <c r="AF515" s="144"/>
    </row>
    <row r="516" spans="1:32" x14ac:dyDescent="0.25">
      <c r="A516" s="146" t="s">
        <v>236</v>
      </c>
      <c r="B516" s="147">
        <v>8236</v>
      </c>
      <c r="C516" s="147">
        <v>8909</v>
      </c>
      <c r="D516" s="147">
        <v>6219</v>
      </c>
      <c r="E516" s="147">
        <v>8815</v>
      </c>
      <c r="F516" s="147">
        <v>9557</v>
      </c>
      <c r="G516" s="147">
        <v>11337</v>
      </c>
      <c r="H516" s="147">
        <v>9554</v>
      </c>
      <c r="I516" s="147">
        <v>10934</v>
      </c>
      <c r="J516" s="148">
        <v>0.14444211848440444</v>
      </c>
      <c r="K516" s="148">
        <v>0.22212464272598073</v>
      </c>
      <c r="L516" s="147"/>
      <c r="M516" s="155">
        <v>0.31230184799063154</v>
      </c>
      <c r="N516" s="144"/>
      <c r="P516" s="146" t="s">
        <v>236</v>
      </c>
      <c r="Q516" s="147">
        <v>29719</v>
      </c>
      <c r="R516" s="147">
        <v>30357</v>
      </c>
      <c r="S516" s="147">
        <v>22700</v>
      </c>
      <c r="T516" s="147">
        <v>28141</v>
      </c>
      <c r="U516" s="147">
        <v>32999</v>
      </c>
      <c r="V516" s="147">
        <v>35838</v>
      </c>
      <c r="W516" s="147">
        <v>34289</v>
      </c>
      <c r="X516" s="147">
        <v>35011</v>
      </c>
      <c r="Y516" s="148">
        <v>2.105631543643734E-2</v>
      </c>
      <c r="Z516" s="148">
        <v>0.14498955817289053</v>
      </c>
      <c r="AA516" s="147"/>
      <c r="AB516" s="144"/>
      <c r="AC516" s="144"/>
      <c r="AD516" s="147">
        <v>8946.7142857142862</v>
      </c>
      <c r="AE516" s="147">
        <v>30577.571428571428</v>
      </c>
      <c r="AF516" s="144"/>
    </row>
    <row r="517" spans="1:32" x14ac:dyDescent="0.25">
      <c r="A517" s="149" t="s">
        <v>237</v>
      </c>
      <c r="B517" s="150">
        <v>1604</v>
      </c>
      <c r="C517" s="150">
        <v>1607</v>
      </c>
      <c r="D517" s="150">
        <v>1356</v>
      </c>
      <c r="E517" s="150">
        <v>1662</v>
      </c>
      <c r="F517" s="150">
        <v>1380</v>
      </c>
      <c r="G517" s="150">
        <v>1615</v>
      </c>
      <c r="H517" s="150">
        <v>1175</v>
      </c>
      <c r="I517" s="150">
        <v>1607</v>
      </c>
      <c r="J517" s="148">
        <v>0.36765957446808512</v>
      </c>
      <c r="K517" s="148">
        <v>8.1738628714299377E-2</v>
      </c>
      <c r="L517" s="147"/>
      <c r="M517" s="155">
        <v>0.273206392383543</v>
      </c>
      <c r="N517" s="144"/>
      <c r="P517" s="149" t="s">
        <v>237</v>
      </c>
      <c r="Q517" s="150">
        <v>7240</v>
      </c>
      <c r="R517" s="150">
        <v>7407</v>
      </c>
      <c r="S517" s="150">
        <v>5905</v>
      </c>
      <c r="T517" s="150">
        <v>6187</v>
      </c>
      <c r="U517" s="150">
        <v>6401</v>
      </c>
      <c r="V517" s="150">
        <v>6379</v>
      </c>
      <c r="W517" s="150">
        <v>5385</v>
      </c>
      <c r="X517" s="150">
        <v>5882</v>
      </c>
      <c r="Y517" s="148">
        <v>9.2293407613741871E-2</v>
      </c>
      <c r="Z517" s="148">
        <v>-8.3066096561553573E-2</v>
      </c>
      <c r="AA517" s="147"/>
      <c r="AB517" s="144"/>
      <c r="AC517" s="144"/>
      <c r="AD517" s="150">
        <v>1485.5714285714287</v>
      </c>
      <c r="AE517" s="150">
        <v>6414.8571428571431</v>
      </c>
      <c r="AF517" s="144"/>
    </row>
    <row r="518" spans="1:32" x14ac:dyDescent="0.25">
      <c r="A518" s="146" t="s">
        <v>90</v>
      </c>
      <c r="B518" s="151">
        <v>0.20975545965738199</v>
      </c>
      <c r="C518" s="151">
        <v>0.1907871304760774</v>
      </c>
      <c r="D518" s="151">
        <v>0.22350420306576563</v>
      </c>
      <c r="E518" s="151">
        <v>0.19757489300998574</v>
      </c>
      <c r="F518" s="151">
        <v>0.15343562374916611</v>
      </c>
      <c r="G518" s="151">
        <v>0.15195709446744449</v>
      </c>
      <c r="H518" s="151">
        <v>0.13237945020279404</v>
      </c>
      <c r="I518" s="151">
        <v>0.15454895172148489</v>
      </c>
      <c r="J518" s="172">
        <v>2.2169501518690851</v>
      </c>
      <c r="K518" s="172">
        <v>-2.1564991408564049</v>
      </c>
      <c r="L518" s="147"/>
      <c r="M518" s="203">
        <v>-2.8993969612805373</v>
      </c>
      <c r="N518" s="144"/>
      <c r="P518" s="146" t="s">
        <v>90</v>
      </c>
      <c r="Q518" s="151">
        <v>0.26333975921143565</v>
      </c>
      <c r="R518" s="151">
        <v>0.25994034041059833</v>
      </c>
      <c r="S518" s="151">
        <v>0.2713570148430679</v>
      </c>
      <c r="T518" s="151">
        <v>0.23304079249689255</v>
      </c>
      <c r="U518" s="151">
        <v>0.20886902042680938</v>
      </c>
      <c r="V518" s="151">
        <v>0.19705909610453801</v>
      </c>
      <c r="W518" s="151">
        <v>0.1704059998101326</v>
      </c>
      <c r="X518" s="151">
        <v>0.18354292133429026</v>
      </c>
      <c r="Y518" s="172">
        <v>1.3136921524157659</v>
      </c>
      <c r="Z518" s="172">
        <v>-4.2200608597942448</v>
      </c>
      <c r="AA518" s="147"/>
      <c r="AB518" s="144"/>
      <c r="AC518" s="144"/>
      <c r="AD518" s="151">
        <v>0.17611394313004894</v>
      </c>
      <c r="AE518" s="151">
        <v>0.22574352993223271</v>
      </c>
      <c r="AF518" s="144"/>
    </row>
    <row r="519" spans="1:32" x14ac:dyDescent="0.25">
      <c r="A519" s="149" t="s">
        <v>238</v>
      </c>
      <c r="B519" s="150">
        <v>1401</v>
      </c>
      <c r="C519" s="150">
        <v>1424</v>
      </c>
      <c r="D519" s="150">
        <v>1208</v>
      </c>
      <c r="E519" s="150">
        <v>1425</v>
      </c>
      <c r="F519" s="150">
        <v>1054</v>
      </c>
      <c r="G519" s="150">
        <v>1192</v>
      </c>
      <c r="H519" s="150">
        <v>910</v>
      </c>
      <c r="I519" s="150">
        <v>1399</v>
      </c>
      <c r="J519" s="148">
        <v>0.53736263736263734</v>
      </c>
      <c r="K519" s="148">
        <v>0.13687021128395627</v>
      </c>
      <c r="L519" s="147"/>
      <c r="M519" s="155">
        <v>0.28109302792847096</v>
      </c>
      <c r="N519" s="144"/>
      <c r="P519" s="149" t="s">
        <v>238</v>
      </c>
      <c r="Q519" s="150">
        <v>6227</v>
      </c>
      <c r="R519" s="150">
        <v>6425</v>
      </c>
      <c r="S519" s="150">
        <v>5110</v>
      </c>
      <c r="T519" s="150">
        <v>5031</v>
      </c>
      <c r="U519" s="150">
        <v>5004</v>
      </c>
      <c r="V519" s="150">
        <v>4950</v>
      </c>
      <c r="W519" s="150">
        <v>4219</v>
      </c>
      <c r="X519" s="150">
        <v>4977</v>
      </c>
      <c r="Y519" s="148">
        <v>0.17966342735245319</v>
      </c>
      <c r="Z519" s="148">
        <v>-5.7539360493426436E-2</v>
      </c>
      <c r="AA519" s="147"/>
      <c r="AB519" s="144"/>
      <c r="AC519" s="144"/>
      <c r="AD519" s="150">
        <v>1230.5714285714287</v>
      </c>
      <c r="AE519" s="150">
        <v>5280.8571428571431</v>
      </c>
      <c r="AF519" s="144"/>
    </row>
    <row r="520" spans="1:32" x14ac:dyDescent="0.25">
      <c r="A520" s="149" t="s">
        <v>239</v>
      </c>
      <c r="B520" s="153">
        <v>0.17010684798445846</v>
      </c>
      <c r="C520" s="153">
        <v>0.15983836569760915</v>
      </c>
      <c r="D520" s="153">
        <v>0.19424344749959802</v>
      </c>
      <c r="E520" s="153">
        <v>0.16165626772546796</v>
      </c>
      <c r="F520" s="153">
        <v>0.1102856544940881</v>
      </c>
      <c r="G520" s="153">
        <v>0.10514245391196966</v>
      </c>
      <c r="H520" s="153">
        <v>9.5248063638266697E-2</v>
      </c>
      <c r="I520" s="153">
        <v>0.12794951527345894</v>
      </c>
      <c r="J520" s="172">
        <v>3.2701451635192238</v>
      </c>
      <c r="K520" s="172">
        <v>-0.95949942831221047</v>
      </c>
      <c r="L520" s="147"/>
      <c r="M520" s="203">
        <v>-1.4205807339434162</v>
      </c>
      <c r="N520" s="144"/>
      <c r="P520" s="149" t="s">
        <v>239</v>
      </c>
      <c r="Q520" s="153">
        <v>0.2095292573774353</v>
      </c>
      <c r="R520" s="153">
        <v>0.2116480548143756</v>
      </c>
      <c r="S520" s="153">
        <v>0.2251101321585903</v>
      </c>
      <c r="T520" s="153">
        <v>0.17877829501439182</v>
      </c>
      <c r="U520" s="153">
        <v>0.15164095881693385</v>
      </c>
      <c r="V520" s="153">
        <v>0.13812154696132597</v>
      </c>
      <c r="W520" s="153">
        <v>0.12304237510571904</v>
      </c>
      <c r="X520" s="153">
        <v>0.1421553226128931</v>
      </c>
      <c r="Y520" s="172">
        <v>1.9112947507174058</v>
      </c>
      <c r="Z520" s="172">
        <v>-3.0548293015742272</v>
      </c>
      <c r="AA520" s="147"/>
      <c r="AB520" s="144"/>
      <c r="AC520" s="144"/>
      <c r="AD520" s="153">
        <v>0.13754450955658104</v>
      </c>
      <c r="AE520" s="153">
        <v>0.17270361562863537</v>
      </c>
      <c r="AF520" s="144"/>
    </row>
    <row r="521" spans="1:32" x14ac:dyDescent="0.25">
      <c r="A521" s="149" t="s">
        <v>240</v>
      </c>
      <c r="B521" s="153">
        <v>0.87344139650872821</v>
      </c>
      <c r="C521" s="153">
        <v>0.88612321095208468</v>
      </c>
      <c r="D521" s="153">
        <v>0.89085545722713866</v>
      </c>
      <c r="E521" s="153">
        <v>0.85740072202166062</v>
      </c>
      <c r="F521" s="153">
        <v>0.76376811594202898</v>
      </c>
      <c r="G521" s="153">
        <v>0.73808049535603715</v>
      </c>
      <c r="H521" s="153">
        <v>0.77446808510638299</v>
      </c>
      <c r="I521" s="153">
        <v>0.87056627255756069</v>
      </c>
      <c r="J521" s="172">
        <v>9.6098187451177708</v>
      </c>
      <c r="K521" s="172">
        <v>4.221739285758952</v>
      </c>
      <c r="L521" s="147"/>
      <c r="M521" s="203">
        <v>2.4425504111453944</v>
      </c>
      <c r="N521" s="144"/>
      <c r="P521" s="149" t="s">
        <v>240</v>
      </c>
      <c r="Q521" s="153">
        <v>0.86008287292817676</v>
      </c>
      <c r="R521" s="153">
        <v>0.86742270824895373</v>
      </c>
      <c r="S521" s="153">
        <v>0.86536833192209994</v>
      </c>
      <c r="T521" s="153">
        <v>0.813156618716664</v>
      </c>
      <c r="U521" s="153">
        <v>0.78175285111701298</v>
      </c>
      <c r="V521" s="153">
        <v>0.77598369650415422</v>
      </c>
      <c r="W521" s="153">
        <v>0.78347260909935001</v>
      </c>
      <c r="X521" s="153">
        <v>0.84614076844610675</v>
      </c>
      <c r="Y521" s="172">
        <v>6.2668159346756731</v>
      </c>
      <c r="Z521" s="172">
        <v>2.2917892978442378</v>
      </c>
      <c r="AA521" s="147"/>
      <c r="AB521" s="144"/>
      <c r="AC521" s="144"/>
      <c r="AD521" s="153">
        <v>0.82834887969997117</v>
      </c>
      <c r="AE521" s="153">
        <v>0.82322287546766437</v>
      </c>
      <c r="AF521" s="144"/>
    </row>
    <row r="522" spans="1:32" ht="22.15" customHeight="1" x14ac:dyDescent="0.25">
      <c r="A522" s="154" t="s">
        <v>241</v>
      </c>
      <c r="B522" s="155">
        <v>9.9750623441396506E-3</v>
      </c>
      <c r="C522" s="155">
        <v>1.431238332296204E-2</v>
      </c>
      <c r="D522" s="155">
        <v>1.4749262536873156E-2</v>
      </c>
      <c r="E522" s="155">
        <v>1.1432009626955475E-2</v>
      </c>
      <c r="F522" s="155">
        <v>1.6666666666666666E-2</v>
      </c>
      <c r="G522" s="155">
        <v>2.1671826625386997E-2</v>
      </c>
      <c r="H522" s="155">
        <v>1.3617021276595745E-2</v>
      </c>
      <c r="I522" s="155">
        <v>2.4268823895457373E-2</v>
      </c>
      <c r="J522" s="172">
        <v>1.0651802618861628</v>
      </c>
      <c r="K522" s="172">
        <v>0.96520338194885302</v>
      </c>
      <c r="L522" s="147"/>
      <c r="M522" s="203">
        <v>0.45476406244611134</v>
      </c>
      <c r="N522" s="144"/>
      <c r="P522" s="154" t="s">
        <v>241</v>
      </c>
      <c r="Q522" s="155">
        <v>2.0580110497237569E-2</v>
      </c>
      <c r="R522" s="155">
        <v>2.227622519238558E-2</v>
      </c>
      <c r="S522" s="155">
        <v>2.1845893310753598E-2</v>
      </c>
      <c r="T522" s="155">
        <v>2.4082754161952481E-2</v>
      </c>
      <c r="U522" s="155">
        <v>2.2340259334478987E-2</v>
      </c>
      <c r="V522" s="155">
        <v>2.1633484872237027E-2</v>
      </c>
      <c r="W522" s="155">
        <v>2.0055710306406686E-2</v>
      </c>
      <c r="X522" s="155">
        <v>1.972118327099626E-2</v>
      </c>
      <c r="Y522" s="172">
        <v>-3.3452703541042572E-2</v>
      </c>
      <c r="Z522" s="172">
        <v>-0.21254228220021382</v>
      </c>
      <c r="AA522" s="147"/>
      <c r="AB522" s="144"/>
      <c r="AC522" s="144"/>
      <c r="AD522" s="151">
        <v>1.4616790075968843E-2</v>
      </c>
      <c r="AE522" s="151">
        <v>2.1846606092998398E-2</v>
      </c>
      <c r="AF522" s="144"/>
    </row>
    <row r="523" spans="1:32" ht="22.15" customHeight="1" x14ac:dyDescent="0.25">
      <c r="A523" s="154" t="s">
        <v>242</v>
      </c>
      <c r="B523" s="155">
        <v>1.942690626517727E-3</v>
      </c>
      <c r="C523" s="155">
        <v>2.5816589965203729E-3</v>
      </c>
      <c r="D523" s="155">
        <v>3.2159511175430134E-3</v>
      </c>
      <c r="E523" s="155">
        <v>2.1554169030062395E-3</v>
      </c>
      <c r="F523" s="155">
        <v>2.4066129538558123E-3</v>
      </c>
      <c r="G523" s="155">
        <v>3.0872364823145452E-3</v>
      </c>
      <c r="H523" s="155">
        <v>1.6746912288046892E-3</v>
      </c>
      <c r="I523" s="155">
        <v>3.5668556795317359E-3</v>
      </c>
      <c r="J523" s="172">
        <v>0.18921644507270466</v>
      </c>
      <c r="K523" s="172">
        <v>0.11397874821088989</v>
      </c>
      <c r="L523" s="147"/>
      <c r="M523" s="203">
        <v>2.5361127063167586E-2</v>
      </c>
      <c r="N523" s="144"/>
      <c r="P523" s="154" t="s">
        <v>242</v>
      </c>
      <c r="Q523" s="155">
        <v>5.013627645613917E-3</v>
      </c>
      <c r="R523" s="155">
        <v>5.4353196956220973E-3</v>
      </c>
      <c r="S523" s="155">
        <v>5.6828193832599121E-3</v>
      </c>
      <c r="T523" s="155">
        <v>5.2947656444333894E-3</v>
      </c>
      <c r="U523" s="155">
        <v>4.3334646504439526E-3</v>
      </c>
      <c r="V523" s="155">
        <v>3.850661309224845E-3</v>
      </c>
      <c r="W523" s="155">
        <v>3.1496981539269153E-3</v>
      </c>
      <c r="X523" s="155">
        <v>3.31324440890006E-3</v>
      </c>
      <c r="Y523" s="172">
        <v>1.6354625497314468E-2</v>
      </c>
      <c r="Z523" s="172">
        <v>-0.12699468190307761</v>
      </c>
      <c r="AA523" s="147"/>
      <c r="AB523" s="144"/>
      <c r="AC523" s="144"/>
      <c r="AD523" s="151">
        <v>2.4270681974228369E-3</v>
      </c>
      <c r="AE523" s="151">
        <v>4.583191227930836E-3</v>
      </c>
      <c r="AF523" s="144"/>
    </row>
    <row r="524" spans="1:32" ht="22.15" customHeight="1" x14ac:dyDescent="0.25">
      <c r="A524" s="154" t="s">
        <v>243</v>
      </c>
      <c r="B524" s="155">
        <v>5.5488101019912577E-2</v>
      </c>
      <c r="C524" s="155">
        <v>5.7469974183410037E-2</v>
      </c>
      <c r="D524" s="155">
        <v>5.5314359221739828E-2</v>
      </c>
      <c r="E524" s="155">
        <v>5.7175269427112874E-2</v>
      </c>
      <c r="F524" s="155">
        <v>4.6353458198179348E-2</v>
      </c>
      <c r="G524" s="155">
        <v>4.8249095880744462E-2</v>
      </c>
      <c r="H524" s="155">
        <v>3.9041239271509313E-2</v>
      </c>
      <c r="I524" s="155">
        <v>4.6186208158039144E-2</v>
      </c>
      <c r="J524" s="172">
        <v>0.714496888652983</v>
      </c>
      <c r="K524" s="172">
        <v>-0.45906133406754673</v>
      </c>
      <c r="L524" s="147"/>
      <c r="M524" s="203">
        <v>-1.4208866295997019E-2</v>
      </c>
      <c r="N524" s="144"/>
      <c r="P524" s="154" t="s">
        <v>243</v>
      </c>
      <c r="Q524" s="155">
        <v>6.6724990746660384E-2</v>
      </c>
      <c r="R524" s="155">
        <v>7.3590934545574332E-2</v>
      </c>
      <c r="S524" s="155">
        <v>7.3480176211453738E-2</v>
      </c>
      <c r="T524" s="155">
        <v>7.0217831633559574E-2</v>
      </c>
      <c r="U524" s="155">
        <v>6.0274553774356796E-2</v>
      </c>
      <c r="V524" s="155">
        <v>5.5416038841453207E-2</v>
      </c>
      <c r="W524" s="155">
        <v>4.6166409052465808E-2</v>
      </c>
      <c r="X524" s="155">
        <v>4.6328296820999114E-2</v>
      </c>
      <c r="Y524" s="172">
        <v>1.6188776853330589E-2</v>
      </c>
      <c r="Z524" s="172">
        <v>-1.6364713461981408</v>
      </c>
      <c r="AA524" s="147"/>
      <c r="AB524" s="144"/>
      <c r="AC524" s="144"/>
      <c r="AD524" s="151">
        <v>5.0776821498714611E-2</v>
      </c>
      <c r="AE524" s="151">
        <v>6.2693010282980521E-2</v>
      </c>
      <c r="AF524" s="144"/>
    </row>
    <row r="525" spans="1:32" ht="22.15" customHeight="1" x14ac:dyDescent="0.25">
      <c r="A525" s="154" t="s">
        <v>244</v>
      </c>
      <c r="B525" s="155">
        <v>0.68965517241379315</v>
      </c>
      <c r="C525" s="155">
        <v>0.64676170165001678</v>
      </c>
      <c r="D525" s="155">
        <v>0.64013506994693681</v>
      </c>
      <c r="E525" s="155">
        <v>0.66522972206466247</v>
      </c>
      <c r="F525" s="155">
        <v>0.70555613686303231</v>
      </c>
      <c r="G525" s="155">
        <v>0.70309605715797829</v>
      </c>
      <c r="H525" s="155">
        <v>0.72576931128323219</v>
      </c>
      <c r="I525" s="155">
        <v>0.69068959209804281</v>
      </c>
      <c r="J525" s="172">
        <v>-3.5079719185189373</v>
      </c>
      <c r="K525" s="172">
        <v>0.51226640957434677</v>
      </c>
      <c r="L525" s="147"/>
      <c r="M525" s="203">
        <v>7.5025943530449783</v>
      </c>
      <c r="N525" s="144"/>
      <c r="P525" s="154" t="s">
        <v>244</v>
      </c>
      <c r="Q525" s="155">
        <v>0.59837141222786772</v>
      </c>
      <c r="R525" s="155">
        <v>0.57713212768060085</v>
      </c>
      <c r="S525" s="155">
        <v>0.58013215859030842</v>
      </c>
      <c r="T525" s="155">
        <v>0.61824384350236306</v>
      </c>
      <c r="U525" s="155">
        <v>0.61717021727931154</v>
      </c>
      <c r="V525" s="155">
        <v>0.60128913443830567</v>
      </c>
      <c r="W525" s="155">
        <v>0.64040946076001048</v>
      </c>
      <c r="X525" s="155">
        <v>0.61566364856759304</v>
      </c>
      <c r="Y525" s="172">
        <v>-2.4745812192417449</v>
      </c>
      <c r="Z525" s="172">
        <v>0.95050729542817125</v>
      </c>
      <c r="AA525" s="147"/>
      <c r="AB525" s="144"/>
      <c r="AC525" s="144"/>
      <c r="AD525" s="151">
        <v>0.68556692800229935</v>
      </c>
      <c r="AE525" s="151">
        <v>0.60615857561331132</v>
      </c>
      <c r="AF525" s="144"/>
    </row>
    <row r="526" spans="1:32" ht="22.15" customHeight="1" x14ac:dyDescent="0.25">
      <c r="A526" s="154" t="s">
        <v>245</v>
      </c>
      <c r="B526" s="155">
        <v>4.8567265662943178E-2</v>
      </c>
      <c r="C526" s="155">
        <v>6.5102705129644181E-2</v>
      </c>
      <c r="D526" s="155">
        <v>6.4479819906737415E-2</v>
      </c>
      <c r="E526" s="155">
        <v>4.4129325014180376E-2</v>
      </c>
      <c r="F526" s="155">
        <v>4.7713717693836977E-2</v>
      </c>
      <c r="G526" s="155">
        <v>4.3221310752403631E-2</v>
      </c>
      <c r="H526" s="155">
        <v>4.0506594096713422E-2</v>
      </c>
      <c r="I526" s="155">
        <v>4.6094750320102434E-2</v>
      </c>
      <c r="J526" s="172">
        <v>0.55881562233890125</v>
      </c>
      <c r="K526" s="172">
        <v>-0.34525695259703459</v>
      </c>
      <c r="L526" s="147"/>
      <c r="M526" s="203">
        <v>-1.8627765460652188</v>
      </c>
      <c r="N526" s="144"/>
      <c r="P526" s="154" t="s">
        <v>245</v>
      </c>
      <c r="Q526" s="155">
        <v>3.1091221104344022E-2</v>
      </c>
      <c r="R526" s="155">
        <v>4.2527258951806833E-2</v>
      </c>
      <c r="S526" s="155">
        <v>4.2995594713656389E-2</v>
      </c>
      <c r="T526" s="155">
        <v>3.5997299314167938E-2</v>
      </c>
      <c r="U526" s="155">
        <v>5.6607775993211915E-2</v>
      </c>
      <c r="V526" s="155">
        <v>6.6995926111948212E-2</v>
      </c>
      <c r="W526" s="155">
        <v>7.6730146694275136E-2</v>
      </c>
      <c r="X526" s="155">
        <v>6.4722515780754622E-2</v>
      </c>
      <c r="Y526" s="172">
        <v>-1.2007630913520515</v>
      </c>
      <c r="Z526" s="172">
        <v>1.2845089282340751</v>
      </c>
      <c r="AA526" s="147"/>
      <c r="AB526" s="144"/>
      <c r="AC526" s="144"/>
      <c r="AD526" s="151">
        <v>4.9547319846072781E-2</v>
      </c>
      <c r="AE526" s="151">
        <v>5.187742649841387E-2</v>
      </c>
      <c r="AF526" s="144"/>
    </row>
    <row r="527" spans="1:32" ht="22.15" customHeight="1" x14ac:dyDescent="0.25">
      <c r="A527" s="154" t="s">
        <v>246</v>
      </c>
      <c r="B527" s="155">
        <v>7.7100534239922289E-2</v>
      </c>
      <c r="C527" s="155">
        <v>5.06229655404647E-2</v>
      </c>
      <c r="D527" s="155">
        <v>1.9617301817012382E-2</v>
      </c>
      <c r="E527" s="155">
        <v>4.0499149177538288E-2</v>
      </c>
      <c r="F527" s="155">
        <v>5.3364026368107144E-2</v>
      </c>
      <c r="G527" s="155">
        <v>5.7246185057775428E-2</v>
      </c>
      <c r="H527" s="155">
        <v>6.6464308143186102E-2</v>
      </c>
      <c r="I527" s="155">
        <v>4.527162977867203E-2</v>
      </c>
      <c r="J527" s="172">
        <v>-2.119267836451407</v>
      </c>
      <c r="K527" s="172">
        <v>-0.83633838735865806</v>
      </c>
      <c r="L527" s="147"/>
      <c r="M527" s="203">
        <v>-3.3075175511094046</v>
      </c>
      <c r="N527" s="144"/>
      <c r="P527" s="154" t="s">
        <v>246</v>
      </c>
      <c r="Q527" s="155">
        <v>6.9282277331000369E-2</v>
      </c>
      <c r="R527" s="155">
        <v>5.4188490298777876E-2</v>
      </c>
      <c r="S527" s="155">
        <v>3.1762114537444937E-2</v>
      </c>
      <c r="T527" s="155">
        <v>4.7688426139796028E-2</v>
      </c>
      <c r="U527" s="155">
        <v>6.3153428891784602E-2</v>
      </c>
      <c r="V527" s="155">
        <v>8.8397790055248615E-2</v>
      </c>
      <c r="W527" s="155">
        <v>7.0722389104377503E-2</v>
      </c>
      <c r="X527" s="155">
        <v>7.8346805289766078E-2</v>
      </c>
      <c r="Y527" s="172">
        <v>0.76244161853885739</v>
      </c>
      <c r="Z527" s="172">
        <v>1.5536996045829117</v>
      </c>
      <c r="AA527" s="147"/>
      <c r="AB527" s="144"/>
      <c r="AC527" s="144"/>
      <c r="AD527" s="151">
        <v>5.363501365225861E-2</v>
      </c>
      <c r="AE527" s="151">
        <v>6.2809809243936962E-2</v>
      </c>
      <c r="AF527" s="144"/>
    </row>
    <row r="528" spans="1:32" x14ac:dyDescent="0.25">
      <c r="A528" s="149" t="s">
        <v>247</v>
      </c>
      <c r="B528" s="150">
        <v>25.498300145701794</v>
      </c>
      <c r="C528" s="150">
        <v>24.747558648557618</v>
      </c>
      <c r="D528" s="150">
        <v>23.891944042450568</v>
      </c>
      <c r="E528" s="150">
        <v>16.171072036301766</v>
      </c>
      <c r="F528" s="150">
        <v>16.119598200272044</v>
      </c>
      <c r="G528" s="150">
        <v>20.756990385463517</v>
      </c>
      <c r="H528" s="150">
        <v>18.615239690182104</v>
      </c>
      <c r="I528" s="150">
        <v>18.330162794951526</v>
      </c>
      <c r="J528" s="177">
        <v>-0.28507689523057778</v>
      </c>
      <c r="K528" s="177">
        <v>-2.249443445168545</v>
      </c>
      <c r="L528" s="147"/>
      <c r="M528" s="203">
        <v>-7.5219122671717926</v>
      </c>
      <c r="N528" s="144"/>
      <c r="P528" s="149" t="s">
        <v>247</v>
      </c>
      <c r="Q528" s="150">
        <v>39.56960193815403</v>
      </c>
      <c r="R528" s="150">
        <v>45.819712092762785</v>
      </c>
      <c r="S528" s="150">
        <v>37.223392070484572</v>
      </c>
      <c r="T528" s="150">
        <v>28.835968871042258</v>
      </c>
      <c r="U528" s="150">
        <v>26.790326979605457</v>
      </c>
      <c r="V528" s="150">
        <v>25.345080640660758</v>
      </c>
      <c r="W528" s="150">
        <v>26.828224795123802</v>
      </c>
      <c r="X528" s="150">
        <v>25.852075062123319</v>
      </c>
      <c r="Y528" s="177">
        <v>-0.97614973300048291</v>
      </c>
      <c r="Z528" s="177">
        <v>-6.5509747923451727</v>
      </c>
      <c r="AA528" s="147"/>
      <c r="AB528" s="144"/>
      <c r="AC528" s="144"/>
      <c r="AD528" s="150">
        <v>20.579606240120071</v>
      </c>
      <c r="AE528" s="150">
        <v>32.403049854468492</v>
      </c>
      <c r="AF528" s="144"/>
    </row>
    <row r="529" spans="1:32" x14ac:dyDescent="0.25">
      <c r="A529" s="149" t="s">
        <v>248</v>
      </c>
      <c r="B529" s="150">
        <v>59.024314214463828</v>
      </c>
      <c r="C529" s="150">
        <v>74.237087741132513</v>
      </c>
      <c r="D529" s="150">
        <v>65.511799410029496</v>
      </c>
      <c r="E529" s="150">
        <v>31.962093862815895</v>
      </c>
      <c r="F529" s="150">
        <v>53.44637681159417</v>
      </c>
      <c r="G529" s="150">
        <v>82.114551083591351</v>
      </c>
      <c r="H529" s="150">
        <v>103.44851063829792</v>
      </c>
      <c r="I529" s="150">
        <v>63.997510889856883</v>
      </c>
      <c r="J529" s="177">
        <v>-39.450999748441035</v>
      </c>
      <c r="K529" s="177">
        <v>-1.7638123142973541</v>
      </c>
      <c r="L529" s="147"/>
      <c r="M529" s="203">
        <v>-17.87498145968415</v>
      </c>
      <c r="N529" s="144"/>
      <c r="P529" s="149" t="s">
        <v>248</v>
      </c>
      <c r="Q529" s="150">
        <v>85.649861878453024</v>
      </c>
      <c r="R529" s="150">
        <v>107.04158228702578</v>
      </c>
      <c r="S529" s="150">
        <v>85.66011854360714</v>
      </c>
      <c r="T529" s="150">
        <v>64.540003232584468</v>
      </c>
      <c r="U529" s="150">
        <v>68.260584283705683</v>
      </c>
      <c r="V529" s="150">
        <v>76.472487850760302</v>
      </c>
      <c r="W529" s="150">
        <v>93.711420612813328</v>
      </c>
      <c r="X529" s="150">
        <v>81.872492349541034</v>
      </c>
      <c r="Y529" s="177">
        <v>-11.838928263272294</v>
      </c>
      <c r="Z529" s="177">
        <v>-1.5829681884956699</v>
      </c>
      <c r="AA529" s="147"/>
      <c r="AB529" s="144"/>
      <c r="AC529" s="144"/>
      <c r="AD529" s="150">
        <v>65.761323204154237</v>
      </c>
      <c r="AE529" s="150">
        <v>83.455460538036704</v>
      </c>
      <c r="AF529" s="144"/>
    </row>
    <row r="530" spans="1:32" x14ac:dyDescent="0.25">
      <c r="A530" s="146" t="s">
        <v>249</v>
      </c>
      <c r="B530" s="147">
        <v>911</v>
      </c>
      <c r="C530" s="147">
        <v>468</v>
      </c>
      <c r="D530" s="147">
        <v>465</v>
      </c>
      <c r="E530" s="147">
        <v>557</v>
      </c>
      <c r="F530" s="147">
        <v>479</v>
      </c>
      <c r="G530" s="147">
        <v>588</v>
      </c>
      <c r="H530" s="147">
        <v>653</v>
      </c>
      <c r="I530" s="147">
        <v>616</v>
      </c>
      <c r="J530" s="148">
        <v>-5.6661562021439509E-2</v>
      </c>
      <c r="K530" s="148">
        <v>4.634797379276883E-2</v>
      </c>
      <c r="L530" s="147"/>
      <c r="M530" s="155">
        <v>0.17106359344626493</v>
      </c>
      <c r="N530" s="144"/>
      <c r="P530" s="146" t="s">
        <v>249</v>
      </c>
      <c r="Q530" s="147">
        <v>4528</v>
      </c>
      <c r="R530" s="147">
        <v>3695</v>
      </c>
      <c r="S530" s="147">
        <v>3949</v>
      </c>
      <c r="T530" s="147">
        <v>3775</v>
      </c>
      <c r="U530" s="147">
        <v>3494</v>
      </c>
      <c r="V530" s="147">
        <v>3397</v>
      </c>
      <c r="W530" s="147">
        <v>3849</v>
      </c>
      <c r="X530" s="147">
        <v>3601</v>
      </c>
      <c r="Y530" s="148">
        <v>-6.4432320083138483E-2</v>
      </c>
      <c r="Z530" s="148">
        <v>-5.5457713493461271E-2</v>
      </c>
      <c r="AA530" s="147"/>
      <c r="AB530" s="144"/>
      <c r="AC530" s="144"/>
      <c r="AD530" s="147">
        <v>588.71428571428567</v>
      </c>
      <c r="AE530" s="147">
        <v>3812.4285714285716</v>
      </c>
      <c r="AF530" s="144"/>
    </row>
    <row r="531" spans="1:32" x14ac:dyDescent="0.25">
      <c r="A531" s="146" t="s">
        <v>250</v>
      </c>
      <c r="B531" s="147">
        <v>208</v>
      </c>
      <c r="C531" s="147">
        <v>145</v>
      </c>
      <c r="D531" s="147">
        <v>73</v>
      </c>
      <c r="E531" s="147">
        <v>146</v>
      </c>
      <c r="F531" s="147">
        <v>152</v>
      </c>
      <c r="G531" s="147">
        <v>137</v>
      </c>
      <c r="H531" s="147">
        <v>168</v>
      </c>
      <c r="I531" s="147">
        <v>118</v>
      </c>
      <c r="J531" s="148">
        <v>-0.29761904761904762</v>
      </c>
      <c r="K531" s="148">
        <v>-0.19727891156462585</v>
      </c>
      <c r="L531" s="147"/>
      <c r="M531" s="155">
        <v>0.14549938347718866</v>
      </c>
      <c r="N531" s="144"/>
      <c r="P531" s="146" t="s">
        <v>250</v>
      </c>
      <c r="Q531" s="147">
        <v>859</v>
      </c>
      <c r="R531" s="147">
        <v>744</v>
      </c>
      <c r="S531" s="147">
        <v>781</v>
      </c>
      <c r="T531" s="147">
        <v>774</v>
      </c>
      <c r="U531" s="147">
        <v>605</v>
      </c>
      <c r="V531" s="147">
        <v>656</v>
      </c>
      <c r="W531" s="147">
        <v>798</v>
      </c>
      <c r="X531" s="147">
        <v>811</v>
      </c>
      <c r="Y531" s="148">
        <v>1.6290726817042606E-2</v>
      </c>
      <c r="Z531" s="148">
        <v>8.8173279662641296E-2</v>
      </c>
      <c r="AA531" s="147"/>
      <c r="AB531" s="144"/>
      <c r="AC531" s="144"/>
      <c r="AD531" s="150">
        <v>147</v>
      </c>
      <c r="AE531" s="150">
        <v>745.28571428571433</v>
      </c>
      <c r="AF531" s="144"/>
    </row>
    <row r="532" spans="1:32" x14ac:dyDescent="0.25">
      <c r="A532" s="149" t="s">
        <v>251</v>
      </c>
      <c r="B532" s="150">
        <v>0</v>
      </c>
      <c r="C532" s="150">
        <v>2870</v>
      </c>
      <c r="D532" s="150">
        <v>1825</v>
      </c>
      <c r="E532" s="150">
        <v>1458</v>
      </c>
      <c r="F532" s="150">
        <v>1445</v>
      </c>
      <c r="G532" s="150">
        <v>1761</v>
      </c>
      <c r="H532" s="150">
        <v>1731</v>
      </c>
      <c r="I532" s="150">
        <v>2033</v>
      </c>
      <c r="J532" s="148">
        <v>0.17446562680531486</v>
      </c>
      <c r="K532" s="157">
        <v>9.990982867448156E-2</v>
      </c>
      <c r="L532" s="147"/>
      <c r="M532" s="155">
        <v>0.28918918918918918</v>
      </c>
      <c r="N532" s="144"/>
      <c r="P532" s="149" t="s">
        <v>251</v>
      </c>
      <c r="Q532" s="150">
        <v>0</v>
      </c>
      <c r="R532" s="150">
        <v>10740</v>
      </c>
      <c r="S532" s="150">
        <v>8328</v>
      </c>
      <c r="T532" s="150">
        <v>7400</v>
      </c>
      <c r="U532" s="150">
        <v>6638</v>
      </c>
      <c r="V532" s="150">
        <v>6901</v>
      </c>
      <c r="W532" s="150">
        <v>6408</v>
      </c>
      <c r="X532" s="150">
        <v>7030</v>
      </c>
      <c r="Y532" s="148">
        <v>9.7066167290886393E-2</v>
      </c>
      <c r="Z532" s="157">
        <v>-9.1242055370031203E-2</v>
      </c>
      <c r="AA532" s="147"/>
      <c r="AB532" s="144"/>
      <c r="AC532" s="144"/>
      <c r="AD532" s="158">
        <v>1848.3333333333333</v>
      </c>
      <c r="AE532" s="158">
        <v>7735.833333333333</v>
      </c>
      <c r="AF532" s="144"/>
    </row>
    <row r="533" spans="1:32" x14ac:dyDescent="0.25">
      <c r="A533" s="159" t="s">
        <v>252</v>
      </c>
      <c r="B533" s="147">
        <v>588</v>
      </c>
      <c r="C533" s="147">
        <v>719</v>
      </c>
      <c r="D533" s="147">
        <v>488</v>
      </c>
      <c r="E533" s="147">
        <v>349</v>
      </c>
      <c r="F533" s="147">
        <v>464</v>
      </c>
      <c r="G533" s="147">
        <v>356</v>
      </c>
      <c r="H533" s="147">
        <v>420</v>
      </c>
      <c r="I533" s="147">
        <v>562</v>
      </c>
      <c r="J533" s="148">
        <v>0.33809523809523812</v>
      </c>
      <c r="K533" s="148">
        <v>0.16252955082742312</v>
      </c>
      <c r="L533" s="147"/>
      <c r="M533" s="155">
        <v>0.26584673604541154</v>
      </c>
      <c r="N533" s="144"/>
      <c r="P533" s="159" t="s">
        <v>252</v>
      </c>
      <c r="Q533" s="147">
        <v>3016</v>
      </c>
      <c r="R533" s="147">
        <v>2664</v>
      </c>
      <c r="S533" s="147">
        <v>2445</v>
      </c>
      <c r="T533" s="147">
        <v>1857</v>
      </c>
      <c r="U533" s="147">
        <v>1886</v>
      </c>
      <c r="V533" s="147">
        <v>1855</v>
      </c>
      <c r="W533" s="147">
        <v>1865</v>
      </c>
      <c r="X533" s="147">
        <v>2114</v>
      </c>
      <c r="Y533" s="148">
        <v>0.13351206434316354</v>
      </c>
      <c r="Z533" s="148">
        <v>-5.068001026430579E-2</v>
      </c>
      <c r="AA533" s="147"/>
      <c r="AB533" s="144"/>
      <c r="AC533" s="144"/>
      <c r="AD533" s="150">
        <v>483.42857142857144</v>
      </c>
      <c r="AE533" s="150">
        <v>2226.8571428571427</v>
      </c>
      <c r="AF533" s="144"/>
    </row>
    <row r="534" spans="1:32" x14ac:dyDescent="0.25">
      <c r="A534" s="159" t="s">
        <v>253</v>
      </c>
      <c r="B534" s="147">
        <v>78</v>
      </c>
      <c r="C534" s="147">
        <v>65</v>
      </c>
      <c r="D534" s="147">
        <v>40</v>
      </c>
      <c r="E534" s="147">
        <v>58</v>
      </c>
      <c r="F534" s="147">
        <v>40</v>
      </c>
      <c r="G534" s="147">
        <v>48</v>
      </c>
      <c r="H534" s="147">
        <v>57</v>
      </c>
      <c r="I534" s="147">
        <v>64</v>
      </c>
      <c r="J534" s="148">
        <v>0.12280701754385964</v>
      </c>
      <c r="K534" s="148">
        <v>0.16062176165803102</v>
      </c>
      <c r="L534" s="147"/>
      <c r="M534" s="155">
        <v>0.29090909090909089</v>
      </c>
      <c r="N534" s="144"/>
      <c r="P534" s="159" t="s">
        <v>253</v>
      </c>
      <c r="Q534" s="147">
        <v>336</v>
      </c>
      <c r="R534" s="147">
        <v>253</v>
      </c>
      <c r="S534" s="147">
        <v>310</v>
      </c>
      <c r="T534" s="147">
        <v>283</v>
      </c>
      <c r="U534" s="147">
        <v>235</v>
      </c>
      <c r="V534" s="147">
        <v>229</v>
      </c>
      <c r="W534" s="147">
        <v>165</v>
      </c>
      <c r="X534" s="147">
        <v>220</v>
      </c>
      <c r="Y534" s="148">
        <v>0.33333333333333331</v>
      </c>
      <c r="Z534" s="148">
        <v>-0.14964108227498621</v>
      </c>
      <c r="AA534" s="147"/>
      <c r="AB534" s="144"/>
      <c r="AC534" s="144"/>
      <c r="AD534" s="150">
        <v>55.142857142857146</v>
      </c>
      <c r="AE534" s="150">
        <v>258.71428571428572</v>
      </c>
      <c r="AF534" s="144"/>
    </row>
    <row r="535" spans="1:32" x14ac:dyDescent="0.25">
      <c r="A535" s="159" t="s">
        <v>254</v>
      </c>
      <c r="B535" s="160">
        <v>0.11711711711711711</v>
      </c>
      <c r="C535" s="160">
        <v>8.2908163265306117E-2</v>
      </c>
      <c r="D535" s="160">
        <v>7.575757575757576E-2</v>
      </c>
      <c r="E535" s="160">
        <v>0.14250614250614252</v>
      </c>
      <c r="F535" s="160">
        <v>7.9365079365079361E-2</v>
      </c>
      <c r="G535" s="160">
        <v>0.11881188118811881</v>
      </c>
      <c r="H535" s="160">
        <v>0.11949685534591195</v>
      </c>
      <c r="I535" s="160">
        <v>0.10223642172523961</v>
      </c>
      <c r="J535" s="172">
        <v>-1.7260433620672337</v>
      </c>
      <c r="K535" s="172">
        <v>-1.5084617926967858E-2</v>
      </c>
      <c r="L535" s="147"/>
      <c r="M535" s="203">
        <v>0.79776385204409772</v>
      </c>
      <c r="N535" s="144"/>
      <c r="P535" s="159" t="s">
        <v>254</v>
      </c>
      <c r="Q535" s="160">
        <v>0.10023866348448687</v>
      </c>
      <c r="R535" s="160">
        <v>8.6732944806307846E-2</v>
      </c>
      <c r="S535" s="160">
        <v>0.11252268602540835</v>
      </c>
      <c r="T535" s="160">
        <v>0.13224299065420561</v>
      </c>
      <c r="U535" s="160">
        <v>0.1107967939651108</v>
      </c>
      <c r="V535" s="160">
        <v>0.10988483685220729</v>
      </c>
      <c r="W535" s="160">
        <v>8.1280788177339899E-2</v>
      </c>
      <c r="X535" s="160">
        <v>9.4258783204798635E-2</v>
      </c>
      <c r="Y535" s="172">
        <v>1.2977995027458735</v>
      </c>
      <c r="Z535" s="172">
        <v>-0.98276585447272113</v>
      </c>
      <c r="AA535" s="147"/>
      <c r="AB535" s="144"/>
      <c r="AC535" s="144"/>
      <c r="AD535" s="191">
        <v>0.10238726790450929</v>
      </c>
      <c r="AE535" s="191">
        <v>0.10408644174952585</v>
      </c>
      <c r="AF535" s="144"/>
    </row>
    <row r="536" spans="1:32" x14ac:dyDescent="0.25">
      <c r="A536" s="161" t="s">
        <v>255</v>
      </c>
      <c r="B536" s="161"/>
      <c r="C536" s="161"/>
      <c r="D536" s="161"/>
      <c r="E536" s="144"/>
      <c r="F536" s="144"/>
      <c r="G536" s="144"/>
      <c r="H536" s="144"/>
      <c r="I536" s="144"/>
      <c r="J536" s="144"/>
      <c r="K536" s="144"/>
      <c r="L536" s="144"/>
      <c r="M536" s="144"/>
      <c r="N536" s="144"/>
      <c r="O536" s="204"/>
      <c r="P536" s="161" t="s">
        <v>255</v>
      </c>
      <c r="Q536" s="161"/>
      <c r="R536" s="161"/>
      <c r="S536" s="161"/>
      <c r="T536" s="144"/>
      <c r="U536" s="144"/>
      <c r="V536" s="144"/>
      <c r="W536" s="144"/>
      <c r="X536" s="144"/>
      <c r="Y536" s="144"/>
      <c r="Z536" s="144"/>
      <c r="AA536" s="144"/>
      <c r="AB536" s="144"/>
      <c r="AC536" s="144"/>
      <c r="AD536" s="144"/>
      <c r="AE536" s="144"/>
      <c r="AF536" s="144"/>
    </row>
    <row r="539" spans="1:32" x14ac:dyDescent="0.25">
      <c r="A539" s="189" t="s">
        <v>265</v>
      </c>
      <c r="B539" s="189"/>
      <c r="C539" s="189"/>
      <c r="D539" s="189"/>
      <c r="E539" s="181"/>
      <c r="F539" s="167"/>
      <c r="G539" s="167"/>
      <c r="H539" s="167"/>
      <c r="I539" s="167"/>
      <c r="J539" s="167"/>
      <c r="K539" s="167"/>
      <c r="L539" s="188"/>
      <c r="M539" s="211"/>
      <c r="N539" s="144"/>
      <c r="O539" s="211"/>
      <c r="P539" s="189" t="s">
        <v>265</v>
      </c>
      <c r="Q539" s="189"/>
      <c r="R539" s="189"/>
      <c r="S539" s="189"/>
      <c r="T539" s="181"/>
      <c r="U539" s="144"/>
      <c r="V539" s="144"/>
      <c r="W539" s="144"/>
      <c r="X539" s="144"/>
      <c r="Y539" s="144"/>
      <c r="Z539" s="144"/>
      <c r="AA539" s="188"/>
      <c r="AB539" s="144"/>
      <c r="AC539" s="144"/>
      <c r="AD539" s="144"/>
      <c r="AE539" s="144"/>
      <c r="AF539" s="144"/>
    </row>
    <row r="540" spans="1:32" x14ac:dyDescent="0.25">
      <c r="A540" s="166" t="s">
        <v>286</v>
      </c>
      <c r="B540" s="166"/>
      <c r="C540" s="166"/>
      <c r="D540" s="166"/>
      <c r="E540" s="213"/>
      <c r="F540" s="167"/>
      <c r="G540" s="167"/>
      <c r="H540" s="167"/>
      <c r="I540" s="167"/>
      <c r="J540" s="167"/>
      <c r="K540" s="167"/>
      <c r="L540" s="167"/>
      <c r="M540" s="144"/>
      <c r="N540" s="144"/>
      <c r="P540" s="166" t="s">
        <v>231</v>
      </c>
      <c r="Q540" s="166"/>
      <c r="R540" s="166"/>
      <c r="S540" s="166"/>
      <c r="T540" s="162"/>
      <c r="U540" s="144"/>
      <c r="V540" s="144"/>
      <c r="W540" s="144"/>
      <c r="X540" s="144"/>
      <c r="Y540" s="144"/>
      <c r="Z540" s="144"/>
      <c r="AA540" s="167"/>
      <c r="AB540" s="144"/>
      <c r="AC540" s="144"/>
      <c r="AD540" s="144"/>
      <c r="AE540" s="144"/>
      <c r="AF540" s="144"/>
    </row>
    <row r="541" spans="1:32" ht="31.5" x14ac:dyDescent="0.25">
      <c r="A541" s="190"/>
      <c r="B541" s="141">
        <v>2019</v>
      </c>
      <c r="C541" s="141">
        <v>2020</v>
      </c>
      <c r="D541" s="141">
        <v>2021</v>
      </c>
      <c r="E541" s="141">
        <v>2022</v>
      </c>
      <c r="F541" s="141">
        <v>2023</v>
      </c>
      <c r="G541" s="141">
        <v>2024</v>
      </c>
      <c r="H541" s="141">
        <v>2025</v>
      </c>
      <c r="I541" s="141">
        <v>2026</v>
      </c>
      <c r="J541" s="142" t="s">
        <v>232</v>
      </c>
      <c r="K541" s="142" t="s">
        <v>233</v>
      </c>
      <c r="L541" s="143" t="s">
        <v>234</v>
      </c>
      <c r="M541" s="145" t="s">
        <v>287</v>
      </c>
      <c r="N541" s="144"/>
      <c r="P541" s="190"/>
      <c r="Q541" s="141">
        <v>2019</v>
      </c>
      <c r="R541" s="141">
        <v>2020</v>
      </c>
      <c r="S541" s="141">
        <v>2021</v>
      </c>
      <c r="T541" s="141">
        <v>2022</v>
      </c>
      <c r="U541" s="141">
        <v>2023</v>
      </c>
      <c r="V541" s="141">
        <v>2024</v>
      </c>
      <c r="W541" s="141">
        <v>2025</v>
      </c>
      <c r="X541" s="141">
        <v>2026</v>
      </c>
      <c r="Y541" s="142" t="s">
        <v>232</v>
      </c>
      <c r="Z541" s="142" t="s">
        <v>233</v>
      </c>
      <c r="AA541" s="143" t="s">
        <v>234</v>
      </c>
      <c r="AB541" s="144"/>
      <c r="AC541" s="144"/>
      <c r="AD541" s="145" t="s">
        <v>288</v>
      </c>
      <c r="AE541" s="145" t="s">
        <v>235</v>
      </c>
      <c r="AF541" s="144"/>
    </row>
    <row r="542" spans="1:32" x14ac:dyDescent="0.25">
      <c r="A542" s="146" t="s">
        <v>236</v>
      </c>
      <c r="B542" s="147">
        <v>2743</v>
      </c>
      <c r="C542" s="147">
        <v>2781</v>
      </c>
      <c r="D542" s="147">
        <v>1984</v>
      </c>
      <c r="E542" s="147">
        <v>2074</v>
      </c>
      <c r="F542" s="147">
        <v>2461</v>
      </c>
      <c r="G542" s="147">
        <v>2414</v>
      </c>
      <c r="H542" s="147">
        <v>2584</v>
      </c>
      <c r="I542" s="147">
        <v>2693</v>
      </c>
      <c r="J542" s="148">
        <v>4.2182662538699692E-2</v>
      </c>
      <c r="K542" s="148">
        <v>0.10621442403614806</v>
      </c>
      <c r="L542" s="147"/>
      <c r="M542" s="155">
        <v>0.21268362028115623</v>
      </c>
      <c r="N542" s="144"/>
      <c r="P542" s="146" t="s">
        <v>236</v>
      </c>
      <c r="Q542" s="147">
        <v>11823</v>
      </c>
      <c r="R542" s="147">
        <v>13216</v>
      </c>
      <c r="S542" s="147">
        <v>9209</v>
      </c>
      <c r="T542" s="147">
        <v>9024</v>
      </c>
      <c r="U542" s="147">
        <v>11275</v>
      </c>
      <c r="V542" s="147">
        <v>11078</v>
      </c>
      <c r="W542" s="147">
        <v>11554</v>
      </c>
      <c r="X542" s="147">
        <v>12662</v>
      </c>
      <c r="Y542" s="148">
        <v>9.5897524666782072E-2</v>
      </c>
      <c r="Z542" s="148">
        <v>0.14842120265875425</v>
      </c>
      <c r="AA542" s="147"/>
      <c r="AB542" s="144"/>
      <c r="AC542" s="144"/>
      <c r="AD542" s="147">
        <v>2434.4285714285716</v>
      </c>
      <c r="AE542" s="147">
        <v>11025.571428571429</v>
      </c>
      <c r="AF542" s="144"/>
    </row>
    <row r="543" spans="1:32" x14ac:dyDescent="0.25">
      <c r="A543" s="149" t="s">
        <v>237</v>
      </c>
      <c r="B543" s="150">
        <v>1300</v>
      </c>
      <c r="C543" s="150">
        <v>1388</v>
      </c>
      <c r="D543" s="150">
        <v>879</v>
      </c>
      <c r="E543" s="150">
        <v>837</v>
      </c>
      <c r="F543" s="150">
        <v>1073</v>
      </c>
      <c r="G543" s="150">
        <v>1073</v>
      </c>
      <c r="H543" s="150">
        <v>1236</v>
      </c>
      <c r="I543" s="150">
        <v>1214</v>
      </c>
      <c r="J543" s="148">
        <v>-1.7799352750809062E-2</v>
      </c>
      <c r="K543" s="148">
        <v>9.1446185461084059E-2</v>
      </c>
      <c r="L543" s="147"/>
      <c r="M543" s="155">
        <v>0.2083404839540072</v>
      </c>
      <c r="N543" s="144"/>
      <c r="P543" s="149" t="s">
        <v>237</v>
      </c>
      <c r="Q543" s="150">
        <v>6329</v>
      </c>
      <c r="R543" s="150">
        <v>6840</v>
      </c>
      <c r="S543" s="150">
        <v>4665</v>
      </c>
      <c r="T543" s="150">
        <v>4553</v>
      </c>
      <c r="U543" s="150">
        <v>5246</v>
      </c>
      <c r="V543" s="150">
        <v>5203</v>
      </c>
      <c r="W543" s="150">
        <v>5212</v>
      </c>
      <c r="X543" s="150">
        <v>5827</v>
      </c>
      <c r="Y543" s="148">
        <v>0.11799693016116654</v>
      </c>
      <c r="Z543" s="148">
        <v>7.2040580319596273E-2</v>
      </c>
      <c r="AA543" s="147"/>
      <c r="AB543" s="144"/>
      <c r="AC543" s="144"/>
      <c r="AD543" s="150">
        <v>1112.2857142857142</v>
      </c>
      <c r="AE543" s="150">
        <v>5435.4285714285716</v>
      </c>
      <c r="AF543" s="144"/>
    </row>
    <row r="544" spans="1:32" x14ac:dyDescent="0.25">
      <c r="A544" s="146" t="s">
        <v>90</v>
      </c>
      <c r="B544" s="151">
        <v>0.507416081186573</v>
      </c>
      <c r="C544" s="151">
        <v>0.52595680181887083</v>
      </c>
      <c r="D544" s="151">
        <v>0.47258064516129034</v>
      </c>
      <c r="E544" s="151">
        <v>0.43457943925233644</v>
      </c>
      <c r="F544" s="151">
        <v>0.46753812636165576</v>
      </c>
      <c r="G544" s="151">
        <v>0.48640072529465095</v>
      </c>
      <c r="H544" s="151">
        <v>0.51053283767038415</v>
      </c>
      <c r="I544" s="151">
        <v>0.48637820512820512</v>
      </c>
      <c r="J544" s="172">
        <v>-2.4154632542179035</v>
      </c>
      <c r="K544" s="172">
        <v>-0.30303057775714626</v>
      </c>
      <c r="L544" s="147"/>
      <c r="M544" s="203">
        <v>-1.3450238858756625</v>
      </c>
      <c r="N544" s="144"/>
      <c r="P544" s="146" t="s">
        <v>90</v>
      </c>
      <c r="Q544" s="151">
        <v>0.57043713384407391</v>
      </c>
      <c r="R544" s="151">
        <v>0.5477258167841127</v>
      </c>
      <c r="S544" s="151">
        <v>0.53880803880803885</v>
      </c>
      <c r="T544" s="151">
        <v>0.53476626732440691</v>
      </c>
      <c r="U544" s="151">
        <v>0.50563855421686743</v>
      </c>
      <c r="V544" s="151">
        <v>0.50994805449377634</v>
      </c>
      <c r="W544" s="151">
        <v>0.48966553927095074</v>
      </c>
      <c r="X544" s="151">
        <v>0.49982844398696175</v>
      </c>
      <c r="Y544" s="172">
        <v>1.0162904716011001</v>
      </c>
      <c r="Z544" s="172">
        <v>-2.8784863041672439</v>
      </c>
      <c r="AA544" s="147"/>
      <c r="AB544" s="144"/>
      <c r="AC544" s="144"/>
      <c r="AD544" s="151">
        <v>0.48940851090577658</v>
      </c>
      <c r="AE544" s="151">
        <v>0.52861330702863418</v>
      </c>
      <c r="AF544" s="144"/>
    </row>
    <row r="545" spans="1:32" x14ac:dyDescent="0.25">
      <c r="A545" s="149" t="s">
        <v>238</v>
      </c>
      <c r="B545" s="150">
        <v>985</v>
      </c>
      <c r="C545" s="150">
        <v>1146</v>
      </c>
      <c r="D545" s="150">
        <v>680</v>
      </c>
      <c r="E545" s="150">
        <v>622</v>
      </c>
      <c r="F545" s="150">
        <v>764</v>
      </c>
      <c r="G545" s="150">
        <v>780</v>
      </c>
      <c r="H545" s="150">
        <v>931</v>
      </c>
      <c r="I545" s="150">
        <v>954</v>
      </c>
      <c r="J545" s="148">
        <v>2.4704618689581095E-2</v>
      </c>
      <c r="K545" s="148">
        <v>0.13033175355450238</v>
      </c>
      <c r="L545" s="147"/>
      <c r="M545" s="155">
        <v>0.20948616600790515</v>
      </c>
      <c r="N545" s="144"/>
      <c r="P545" s="149" t="s">
        <v>238</v>
      </c>
      <c r="Q545" s="150">
        <v>4816</v>
      </c>
      <c r="R545" s="150">
        <v>5284</v>
      </c>
      <c r="S545" s="150">
        <v>3452</v>
      </c>
      <c r="T545" s="150">
        <v>3451</v>
      </c>
      <c r="U545" s="150">
        <v>3945</v>
      </c>
      <c r="V545" s="150">
        <v>3870</v>
      </c>
      <c r="W545" s="150">
        <v>3885</v>
      </c>
      <c r="X545" s="150">
        <v>4554</v>
      </c>
      <c r="Y545" s="148">
        <v>0.17220077220077221</v>
      </c>
      <c r="Z545" s="148">
        <v>0.11061561509249901</v>
      </c>
      <c r="AA545" s="147"/>
      <c r="AB545" s="144"/>
      <c r="AC545" s="144"/>
      <c r="AD545" s="150">
        <v>844</v>
      </c>
      <c r="AE545" s="150">
        <v>4100.4285714285716</v>
      </c>
      <c r="AF545" s="144"/>
    </row>
    <row r="546" spans="1:32" x14ac:dyDescent="0.25">
      <c r="A546" s="149" t="s">
        <v>239</v>
      </c>
      <c r="B546" s="153">
        <v>0.35909588042289464</v>
      </c>
      <c r="C546" s="153">
        <v>0.4120819848975189</v>
      </c>
      <c r="D546" s="153">
        <v>0.34274193548387094</v>
      </c>
      <c r="E546" s="153">
        <v>0.29990356798457085</v>
      </c>
      <c r="F546" s="153">
        <v>0.31044290938642827</v>
      </c>
      <c r="G546" s="153">
        <v>0.3231151615575808</v>
      </c>
      <c r="H546" s="153">
        <v>0.36029411764705882</v>
      </c>
      <c r="I546" s="153">
        <v>0.35425176383215745</v>
      </c>
      <c r="J546" s="172">
        <v>-0.60423538149013689</v>
      </c>
      <c r="K546" s="172">
        <v>0.75584946578132195</v>
      </c>
      <c r="L546" s="147"/>
      <c r="M546" s="203">
        <v>-0.54070578389845414</v>
      </c>
      <c r="N546" s="144"/>
      <c r="P546" s="149" t="s">
        <v>239</v>
      </c>
      <c r="Q546" s="153">
        <v>0.40734162226169329</v>
      </c>
      <c r="R546" s="153">
        <v>0.39981840193704599</v>
      </c>
      <c r="S546" s="153">
        <v>0.37485068954283851</v>
      </c>
      <c r="T546" s="153">
        <v>0.38242464539007093</v>
      </c>
      <c r="U546" s="153">
        <v>0.34988913525498894</v>
      </c>
      <c r="V546" s="153">
        <v>0.34934103628813867</v>
      </c>
      <c r="W546" s="153">
        <v>0.33624718712134327</v>
      </c>
      <c r="X546" s="153">
        <v>0.35965882167114199</v>
      </c>
      <c r="Y546" s="172">
        <v>2.3411634549798723</v>
      </c>
      <c r="Z546" s="172">
        <v>-1.2242861429183238</v>
      </c>
      <c r="AA546" s="147"/>
      <c r="AB546" s="144"/>
      <c r="AC546" s="144"/>
      <c r="AD546" s="153">
        <v>0.34669326917434423</v>
      </c>
      <c r="AE546" s="153">
        <v>0.37190168310032523</v>
      </c>
      <c r="AF546" s="144"/>
    </row>
    <row r="547" spans="1:32" x14ac:dyDescent="0.25">
      <c r="A547" s="149" t="s">
        <v>240</v>
      </c>
      <c r="B547" s="153">
        <v>0.75769230769230766</v>
      </c>
      <c r="C547" s="153">
        <v>0.82564841498559083</v>
      </c>
      <c r="D547" s="153">
        <v>0.77360637087599549</v>
      </c>
      <c r="E547" s="153">
        <v>0.7431302270011948</v>
      </c>
      <c r="F547" s="153">
        <v>0.71202236719478096</v>
      </c>
      <c r="G547" s="153">
        <v>0.72693383038210624</v>
      </c>
      <c r="H547" s="153">
        <v>0.75323624595469252</v>
      </c>
      <c r="I547" s="153">
        <v>0.78583196046128501</v>
      </c>
      <c r="J547" s="172">
        <v>3.2595714506592488</v>
      </c>
      <c r="K547" s="172">
        <v>2.7034118180267797</v>
      </c>
      <c r="L547" s="147"/>
      <c r="M547" s="203">
        <v>0.42977232894985118</v>
      </c>
      <c r="N547" s="144"/>
      <c r="P547" s="149" t="s">
        <v>240</v>
      </c>
      <c r="Q547" s="153">
        <v>0.76094169695054514</v>
      </c>
      <c r="R547" s="153">
        <v>0.77251461988304093</v>
      </c>
      <c r="S547" s="153">
        <v>0.73997856377277604</v>
      </c>
      <c r="T547" s="153">
        <v>0.7579617834394905</v>
      </c>
      <c r="U547" s="153">
        <v>0.75200152497140682</v>
      </c>
      <c r="V547" s="153">
        <v>0.74380165289256195</v>
      </c>
      <c r="W547" s="153">
        <v>0.74539524174980809</v>
      </c>
      <c r="X547" s="153">
        <v>0.78153423717178649</v>
      </c>
      <c r="Y547" s="172">
        <v>3.6138995421978404</v>
      </c>
      <c r="Z547" s="172">
        <v>2.7145044572963961</v>
      </c>
      <c r="AA547" s="147"/>
      <c r="AB547" s="144"/>
      <c r="AC547" s="144"/>
      <c r="AD547" s="153">
        <v>0.75879784228101721</v>
      </c>
      <c r="AE547" s="153">
        <v>0.75438919259882253</v>
      </c>
      <c r="AF547" s="144"/>
    </row>
    <row r="548" spans="1:32" ht="22.15" customHeight="1" x14ac:dyDescent="0.25">
      <c r="A548" s="154" t="s">
        <v>241</v>
      </c>
      <c r="B548" s="155">
        <v>4.3846153846153847E-2</v>
      </c>
      <c r="C548" s="155">
        <v>3.0979827089337175E-2</v>
      </c>
      <c r="D548" s="155">
        <v>3.8680318543799774E-2</v>
      </c>
      <c r="E548" s="155">
        <v>6.6905615292712065E-2</v>
      </c>
      <c r="F548" s="155">
        <v>5.9645852749301023E-2</v>
      </c>
      <c r="G548" s="155">
        <v>5.498602050326188E-2</v>
      </c>
      <c r="H548" s="155">
        <v>5.2588996763754045E-2</v>
      </c>
      <c r="I548" s="155">
        <v>4.118616144975288E-2</v>
      </c>
      <c r="J548" s="172">
        <v>-1.1402835314001165</v>
      </c>
      <c r="K548" s="172">
        <v>-0.73625156630136235</v>
      </c>
      <c r="L548" s="147"/>
      <c r="M548" s="203">
        <v>-0.24040221781860271</v>
      </c>
      <c r="N548" s="144"/>
      <c r="P548" s="154" t="s">
        <v>241</v>
      </c>
      <c r="Q548" s="155">
        <v>4.1396745141412547E-2</v>
      </c>
      <c r="R548" s="155">
        <v>4.2543859649122807E-2</v>
      </c>
      <c r="S548" s="155">
        <v>5.1446945337620578E-2</v>
      </c>
      <c r="T548" s="155">
        <v>4.6782341313419726E-2</v>
      </c>
      <c r="U548" s="155">
        <v>5.1277163553183375E-2</v>
      </c>
      <c r="V548" s="155">
        <v>4.2283298097251586E-2</v>
      </c>
      <c r="W548" s="155">
        <v>5.698388334612433E-2</v>
      </c>
      <c r="X548" s="155">
        <v>4.3590183627938907E-2</v>
      </c>
      <c r="Y548" s="172">
        <v>-1.3393699718185423</v>
      </c>
      <c r="Z548" s="172">
        <v>-0.35082183905640396</v>
      </c>
      <c r="AA548" s="147"/>
      <c r="AB548" s="144"/>
      <c r="AC548" s="144"/>
      <c r="AD548" s="151">
        <v>4.8548677112766503E-2</v>
      </c>
      <c r="AE548" s="151">
        <v>4.7098402018502947E-2</v>
      </c>
      <c r="AF548" s="144"/>
    </row>
    <row r="549" spans="1:32" ht="22.15" customHeight="1" x14ac:dyDescent="0.25">
      <c r="A549" s="154" t="s">
        <v>242</v>
      </c>
      <c r="B549" s="155">
        <v>2.0780167699598978E-2</v>
      </c>
      <c r="C549" s="155">
        <v>1.5462064005753326E-2</v>
      </c>
      <c r="D549" s="155">
        <v>1.7137096774193547E-2</v>
      </c>
      <c r="E549" s="155">
        <v>2.7000964320154291E-2</v>
      </c>
      <c r="F549" s="155">
        <v>2.6005688744412839E-2</v>
      </c>
      <c r="G549" s="155">
        <v>2.444076222038111E-2</v>
      </c>
      <c r="H549" s="155">
        <v>2.5154798761609906E-2</v>
      </c>
      <c r="I549" s="155">
        <v>1.8566654288897141E-2</v>
      </c>
      <c r="J549" s="172">
        <v>-0.65881444727127658</v>
      </c>
      <c r="K549" s="172">
        <v>-0.36151425540111409</v>
      </c>
      <c r="L549" s="147"/>
      <c r="M549" s="203">
        <v>-0.14933678245130644</v>
      </c>
      <c r="N549" s="144"/>
      <c r="P549" s="154" t="s">
        <v>242</v>
      </c>
      <c r="Q549" s="155">
        <v>2.2160196227691786E-2</v>
      </c>
      <c r="R549" s="155">
        <v>2.2018765133171914E-2</v>
      </c>
      <c r="S549" s="155">
        <v>2.6061461613638832E-2</v>
      </c>
      <c r="T549" s="155">
        <v>2.360372340425532E-2</v>
      </c>
      <c r="U549" s="155">
        <v>2.3858093126385808E-2</v>
      </c>
      <c r="V549" s="155">
        <v>1.9859180357465245E-2</v>
      </c>
      <c r="W549" s="155">
        <v>2.5705383416998441E-2</v>
      </c>
      <c r="X549" s="155">
        <v>2.0060022113410205E-2</v>
      </c>
      <c r="Y549" s="172">
        <v>-0.56453613035882355</v>
      </c>
      <c r="Z549" s="172">
        <v>-0.31587291012984581</v>
      </c>
      <c r="AA549" s="147"/>
      <c r="AB549" s="144"/>
      <c r="AC549" s="144"/>
      <c r="AD549" s="151">
        <v>2.2181796842908282E-2</v>
      </c>
      <c r="AE549" s="151">
        <v>2.3218751214708663E-2</v>
      </c>
      <c r="AF549" s="144"/>
    </row>
    <row r="550" spans="1:32" ht="22.15" customHeight="1" x14ac:dyDescent="0.25">
      <c r="A550" s="154" t="s">
        <v>243</v>
      </c>
      <c r="B550" s="155">
        <v>0.33539919795843964</v>
      </c>
      <c r="C550" s="155">
        <v>0.31751168644372529</v>
      </c>
      <c r="D550" s="155">
        <v>0.42086693548387094</v>
      </c>
      <c r="E550" s="155">
        <v>0.42285438765670202</v>
      </c>
      <c r="F550" s="155">
        <v>0.38236489232019505</v>
      </c>
      <c r="G550" s="155">
        <v>0.37033968516984256</v>
      </c>
      <c r="H550" s="155">
        <v>0.37538699690402477</v>
      </c>
      <c r="I550" s="155">
        <v>0.36204975863349426</v>
      </c>
      <c r="J550" s="172">
        <v>-1.3337238270530516</v>
      </c>
      <c r="K550" s="172">
        <v>-0.8820495459575417</v>
      </c>
      <c r="L550" s="147"/>
      <c r="M550" s="203">
        <v>-1.0640179764863034</v>
      </c>
      <c r="N550" s="144"/>
      <c r="P550" s="154" t="s">
        <v>243</v>
      </c>
      <c r="Q550" s="155">
        <v>0.34297555611942826</v>
      </c>
      <c r="R550" s="155">
        <v>0.35298123486682809</v>
      </c>
      <c r="S550" s="155">
        <v>0.39276794440221524</v>
      </c>
      <c r="T550" s="155">
        <v>0.38453014184397161</v>
      </c>
      <c r="U550" s="155">
        <v>0.38784922394678495</v>
      </c>
      <c r="V550" s="155">
        <v>0.37940061382921103</v>
      </c>
      <c r="W550" s="155">
        <v>0.37649298944088627</v>
      </c>
      <c r="X550" s="155">
        <v>0.37268993839835729</v>
      </c>
      <c r="Y550" s="172">
        <v>-0.38030510425289821</v>
      </c>
      <c r="Z550" s="172">
        <v>3.9954852546442154E-2</v>
      </c>
      <c r="AA550" s="147"/>
      <c r="AB550" s="144"/>
      <c r="AC550" s="144"/>
      <c r="AD550" s="151">
        <v>0.37087025409306967</v>
      </c>
      <c r="AE550" s="151">
        <v>0.37229038987289287</v>
      </c>
      <c r="AF550" s="144"/>
    </row>
    <row r="551" spans="1:32" ht="22.15" customHeight="1" x14ac:dyDescent="0.25">
      <c r="A551" s="154" t="s">
        <v>244</v>
      </c>
      <c r="B551" s="155">
        <v>7.8016769959897925E-2</v>
      </c>
      <c r="C551" s="155">
        <v>6.9759079467817328E-2</v>
      </c>
      <c r="D551" s="155">
        <v>4.9395161290322578E-2</v>
      </c>
      <c r="E551" s="155">
        <v>8.2931533269045329E-2</v>
      </c>
      <c r="F551" s="155">
        <v>8.4924827305973186E-2</v>
      </c>
      <c r="G551" s="155">
        <v>9.0306545153272577E-2</v>
      </c>
      <c r="H551" s="155">
        <v>6.9659442724458204E-2</v>
      </c>
      <c r="I551" s="155">
        <v>5.8670627552914967E-2</v>
      </c>
      <c r="J551" s="172">
        <v>-1.0988815171543238</v>
      </c>
      <c r="K551" s="172">
        <v>-1.6735745312527208</v>
      </c>
      <c r="L551" s="147"/>
      <c r="M551" s="203">
        <v>2.3605077086953821</v>
      </c>
      <c r="N551" s="144"/>
      <c r="P551" s="154" t="s">
        <v>244</v>
      </c>
      <c r="Q551" s="155">
        <v>4.5250782373340098E-2</v>
      </c>
      <c r="R551" s="155">
        <v>5.4857748184019367E-2</v>
      </c>
      <c r="S551" s="155">
        <v>3.3228363557389513E-2</v>
      </c>
      <c r="T551" s="155">
        <v>4.7539893617021274E-2</v>
      </c>
      <c r="U551" s="155">
        <v>5.0110864745011086E-2</v>
      </c>
      <c r="V551" s="155">
        <v>5.1543599927784796E-2</v>
      </c>
      <c r="W551" s="155">
        <v>5.3747619871905836E-2</v>
      </c>
      <c r="X551" s="155">
        <v>3.5065550465961146E-2</v>
      </c>
      <c r="Y551" s="172">
        <v>-1.868206940594469</v>
      </c>
      <c r="Z551" s="172">
        <v>-1.3548709889835122</v>
      </c>
      <c r="AA551" s="147"/>
      <c r="AB551" s="144"/>
      <c r="AC551" s="144"/>
      <c r="AD551" s="151">
        <v>7.5406372865442176E-2</v>
      </c>
      <c r="AE551" s="151">
        <v>4.8614260355796267E-2</v>
      </c>
      <c r="AF551" s="144"/>
    </row>
    <row r="552" spans="1:32" ht="22.15" customHeight="1" x14ac:dyDescent="0.25">
      <c r="A552" s="154" t="s">
        <v>245</v>
      </c>
      <c r="B552" s="155">
        <v>5.2132701421800945E-2</v>
      </c>
      <c r="C552" s="155">
        <v>6.2927004674577486E-2</v>
      </c>
      <c r="D552" s="155">
        <v>2.9233870967741934E-2</v>
      </c>
      <c r="E552" s="155">
        <v>2.2179363548698167E-2</v>
      </c>
      <c r="F552" s="155">
        <v>2.5599349857781388E-2</v>
      </c>
      <c r="G552" s="155">
        <v>9.1135045567522777E-3</v>
      </c>
      <c r="H552" s="155">
        <v>8.5139318885448911E-3</v>
      </c>
      <c r="I552" s="155">
        <v>1.1139992573338284E-2</v>
      </c>
      <c r="J552" s="172">
        <v>0.26260606847933932</v>
      </c>
      <c r="K552" s="172">
        <v>-1.9902786606287324</v>
      </c>
      <c r="L552" s="147"/>
      <c r="M552" s="203">
        <v>-1.0183652980286735</v>
      </c>
      <c r="N552" s="144"/>
      <c r="P552" s="154" t="s">
        <v>245</v>
      </c>
      <c r="Q552" s="155">
        <v>1.8776960162395332E-2</v>
      </c>
      <c r="R552" s="155">
        <v>2.4288740920096853E-2</v>
      </c>
      <c r="S552" s="155">
        <v>1.1619068302747313E-2</v>
      </c>
      <c r="T552" s="155">
        <v>1.1857269503546099E-2</v>
      </c>
      <c r="U552" s="155">
        <v>1.7117516629711751E-2</v>
      </c>
      <c r="V552" s="155">
        <v>2.0942408376963352E-2</v>
      </c>
      <c r="W552" s="155">
        <v>3.3754543880907047E-2</v>
      </c>
      <c r="X552" s="155">
        <v>2.132364555362502E-2</v>
      </c>
      <c r="Y552" s="172">
        <v>-1.2430898327282027</v>
      </c>
      <c r="Z552" s="172">
        <v>9.5541067107924801E-2</v>
      </c>
      <c r="AA552" s="147"/>
      <c r="AB552" s="144"/>
      <c r="AC552" s="144"/>
      <c r="AD552" s="151">
        <v>3.1042779179625609E-2</v>
      </c>
      <c r="AE552" s="151">
        <v>2.0368234882545772E-2</v>
      </c>
      <c r="AF552" s="144"/>
    </row>
    <row r="553" spans="1:32" ht="22.15" customHeight="1" x14ac:dyDescent="0.25">
      <c r="A553" s="154" t="s">
        <v>246</v>
      </c>
      <c r="B553" s="155">
        <v>5.1403572730586947E-2</v>
      </c>
      <c r="C553" s="155">
        <v>4.2430780294857966E-2</v>
      </c>
      <c r="D553" s="155">
        <v>4.4354838709677422E-2</v>
      </c>
      <c r="E553" s="155">
        <v>6.2198649951783994E-2</v>
      </c>
      <c r="F553" s="155">
        <v>6.0544494108086142E-2</v>
      </c>
      <c r="G553" s="155">
        <v>7.4150787075393534E-2</v>
      </c>
      <c r="H553" s="155">
        <v>5.3405572755417956E-2</v>
      </c>
      <c r="I553" s="155">
        <v>6.201262532491645E-2</v>
      </c>
      <c r="J553" s="172">
        <v>0.86070525694984945</v>
      </c>
      <c r="K553" s="172">
        <v>0.67341792243354948</v>
      </c>
      <c r="L553" s="147"/>
      <c r="M553" s="203">
        <v>-0.48804405414553731</v>
      </c>
      <c r="N553" s="144"/>
      <c r="P553" s="154" t="s">
        <v>246</v>
      </c>
      <c r="Q553" s="155">
        <v>3.8484310242747191E-2</v>
      </c>
      <c r="R553" s="155">
        <v>3.8740920096852302E-2</v>
      </c>
      <c r="S553" s="155">
        <v>3.941796069062873E-2</v>
      </c>
      <c r="T553" s="155">
        <v>4.2664007092198579E-2</v>
      </c>
      <c r="U553" s="155">
        <v>6.057649667405765E-2</v>
      </c>
      <c r="V553" s="155">
        <v>6.2827225130890049E-2</v>
      </c>
      <c r="W553" s="155">
        <v>5.9979227972996367E-2</v>
      </c>
      <c r="X553" s="155">
        <v>6.6893065866371823E-2</v>
      </c>
      <c r="Y553" s="172">
        <v>0.69138378933754563</v>
      </c>
      <c r="Z553" s="172">
        <v>1.782531427591328</v>
      </c>
      <c r="AA553" s="147"/>
      <c r="AB553" s="144"/>
      <c r="AC553" s="144"/>
      <c r="AD553" s="151">
        <v>5.5278446100580955E-2</v>
      </c>
      <c r="AE553" s="151">
        <v>4.9067751590458543E-2</v>
      </c>
      <c r="AF553" s="144"/>
    </row>
    <row r="554" spans="1:32" x14ac:dyDescent="0.25">
      <c r="A554" s="149" t="s">
        <v>247</v>
      </c>
      <c r="B554" s="150">
        <v>112.82136347065254</v>
      </c>
      <c r="C554" s="150">
        <v>85.710176195613087</v>
      </c>
      <c r="D554" s="150">
        <v>75.983870967741979</v>
      </c>
      <c r="E554" s="150">
        <v>68.972516875602707</v>
      </c>
      <c r="F554" s="150">
        <v>67.473791141812285</v>
      </c>
      <c r="G554" s="150">
        <v>71.220381110190516</v>
      </c>
      <c r="H554" s="150">
        <v>89.481424148606834</v>
      </c>
      <c r="I554" s="150">
        <v>74.535833642777575</v>
      </c>
      <c r="J554" s="177">
        <v>-14.945590505829259</v>
      </c>
      <c r="K554" s="177">
        <v>-8.2544368812527011</v>
      </c>
      <c r="L554" s="147"/>
      <c r="M554" s="203">
        <v>-47.534850293409619</v>
      </c>
      <c r="N554" s="144"/>
      <c r="P554" s="149" t="s">
        <v>247</v>
      </c>
      <c r="Q554" s="150">
        <v>128.89774168992636</v>
      </c>
      <c r="R554" s="150">
        <v>138.8627421307506</v>
      </c>
      <c r="S554" s="150">
        <v>112.37018134433688</v>
      </c>
      <c r="T554" s="150">
        <v>106.56615691489354</v>
      </c>
      <c r="U554" s="150">
        <v>110.9886474501108</v>
      </c>
      <c r="V554" s="150">
        <v>103.0278028525005</v>
      </c>
      <c r="W554" s="150">
        <v>113.3531244590618</v>
      </c>
      <c r="X554" s="150">
        <v>122.07068393618719</v>
      </c>
      <c r="Y554" s="177">
        <v>8.7175594771253913</v>
      </c>
      <c r="Z554" s="177">
        <v>4.7063879489367935</v>
      </c>
      <c r="AA554" s="147"/>
      <c r="AB554" s="144"/>
      <c r="AC554" s="144"/>
      <c r="AD554" s="150">
        <v>82.790270524030277</v>
      </c>
      <c r="AE554" s="150">
        <v>117.3642959872504</v>
      </c>
      <c r="AF554" s="144"/>
    </row>
    <row r="555" spans="1:32" x14ac:dyDescent="0.25">
      <c r="A555" s="149" t="s">
        <v>248</v>
      </c>
      <c r="B555" s="150">
        <v>112.86769230769235</v>
      </c>
      <c r="C555" s="150">
        <v>102.38544668587895</v>
      </c>
      <c r="D555" s="150">
        <v>89.349260523321945</v>
      </c>
      <c r="E555" s="150">
        <v>83.968936678614099</v>
      </c>
      <c r="F555" s="150">
        <v>89.780055917986942</v>
      </c>
      <c r="G555" s="150">
        <v>92.366262814538672</v>
      </c>
      <c r="H555" s="150">
        <v>103.84223300970885</v>
      </c>
      <c r="I555" s="150">
        <v>95.076606260296501</v>
      </c>
      <c r="J555" s="177">
        <v>-8.7656267494123483</v>
      </c>
      <c r="K555" s="177">
        <v>-2.7208507137595319</v>
      </c>
      <c r="L555" s="147"/>
      <c r="M555" s="203">
        <v>-41.019326466664211</v>
      </c>
      <c r="N555" s="144"/>
      <c r="P555" s="149" t="s">
        <v>248</v>
      </c>
      <c r="Q555" s="150">
        <v>127.56359614473045</v>
      </c>
      <c r="R555" s="150">
        <v>146.92865497076031</v>
      </c>
      <c r="S555" s="150">
        <v>116.11489817792086</v>
      </c>
      <c r="T555" s="150">
        <v>116.3077092027234</v>
      </c>
      <c r="U555" s="150">
        <v>124.35455585207767</v>
      </c>
      <c r="V555" s="150">
        <v>116.62752258312526</v>
      </c>
      <c r="W555" s="150">
        <v>129.1222179585572</v>
      </c>
      <c r="X555" s="150">
        <v>136.09593272696071</v>
      </c>
      <c r="Y555" s="177">
        <v>6.9737147684035108</v>
      </c>
      <c r="Z555" s="177">
        <v>9.5260998842357338</v>
      </c>
      <c r="AA555" s="147"/>
      <c r="AB555" s="144"/>
      <c r="AC555" s="144"/>
      <c r="AD555" s="150">
        <v>97.797456974056033</v>
      </c>
      <c r="AE555" s="150">
        <v>126.56983284272498</v>
      </c>
      <c r="AF555" s="144"/>
    </row>
    <row r="556" spans="1:32" x14ac:dyDescent="0.25">
      <c r="A556" s="146" t="s">
        <v>249</v>
      </c>
      <c r="B556" s="147">
        <v>1200</v>
      </c>
      <c r="C556" s="147">
        <v>680</v>
      </c>
      <c r="D556" s="147">
        <v>549</v>
      </c>
      <c r="E556" s="147">
        <v>736</v>
      </c>
      <c r="F556" s="147">
        <v>643</v>
      </c>
      <c r="G556" s="147">
        <v>959</v>
      </c>
      <c r="H556" s="147">
        <v>1126</v>
      </c>
      <c r="I556" s="147">
        <v>929</v>
      </c>
      <c r="J556" s="148">
        <v>-0.17495559502664298</v>
      </c>
      <c r="K556" s="148">
        <v>0.1035126421177668</v>
      </c>
      <c r="L556" s="147"/>
      <c r="M556" s="155">
        <v>0.13386167146974062</v>
      </c>
      <c r="N556" s="144"/>
      <c r="P556" s="146" t="s">
        <v>249</v>
      </c>
      <c r="Q556" s="147">
        <v>6517</v>
      </c>
      <c r="R556" s="147">
        <v>5572</v>
      </c>
      <c r="S556" s="147">
        <v>4744</v>
      </c>
      <c r="T556" s="147">
        <v>4965</v>
      </c>
      <c r="U556" s="147">
        <v>5614</v>
      </c>
      <c r="V556" s="147">
        <v>5973</v>
      </c>
      <c r="W556" s="147">
        <v>7161</v>
      </c>
      <c r="X556" s="147">
        <v>6940</v>
      </c>
      <c r="Y556" s="148">
        <v>-3.0861611506772798E-2</v>
      </c>
      <c r="Z556" s="148">
        <v>0.19814531643072059</v>
      </c>
      <c r="AA556" s="147"/>
      <c r="AB556" s="144"/>
      <c r="AC556" s="144"/>
      <c r="AD556" s="147">
        <v>841.85714285714289</v>
      </c>
      <c r="AE556" s="147">
        <v>5792.2857142857147</v>
      </c>
      <c r="AF556" s="144"/>
    </row>
    <row r="557" spans="1:32" x14ac:dyDescent="0.25">
      <c r="A557" s="146" t="s">
        <v>250</v>
      </c>
      <c r="B557" s="147">
        <v>267</v>
      </c>
      <c r="C557" s="147">
        <v>153</v>
      </c>
      <c r="D557" s="147">
        <v>88</v>
      </c>
      <c r="E557" s="147">
        <v>127</v>
      </c>
      <c r="F557" s="147">
        <v>90</v>
      </c>
      <c r="G557" s="147">
        <v>114</v>
      </c>
      <c r="H557" s="147">
        <v>244</v>
      </c>
      <c r="I557" s="147">
        <v>206</v>
      </c>
      <c r="J557" s="148">
        <v>-0.15573770491803279</v>
      </c>
      <c r="K557" s="148">
        <v>0.33148661126500456</v>
      </c>
      <c r="L557" s="147"/>
      <c r="M557" s="155">
        <v>0.12923462986198245</v>
      </c>
      <c r="N557" s="144"/>
      <c r="P557" s="146" t="s">
        <v>250</v>
      </c>
      <c r="Q557" s="147">
        <v>1230</v>
      </c>
      <c r="R557" s="147">
        <v>987</v>
      </c>
      <c r="S557" s="147">
        <v>816</v>
      </c>
      <c r="T557" s="147">
        <v>711</v>
      </c>
      <c r="U557" s="147">
        <v>846</v>
      </c>
      <c r="V557" s="147">
        <v>928</v>
      </c>
      <c r="W557" s="147">
        <v>1406</v>
      </c>
      <c r="X557" s="147">
        <v>1594</v>
      </c>
      <c r="Y557" s="148">
        <v>0.1337126600284495</v>
      </c>
      <c r="Z557" s="148">
        <v>0.61149624494511845</v>
      </c>
      <c r="AA557" s="147"/>
      <c r="AB557" s="144"/>
      <c r="AC557" s="144"/>
      <c r="AD557" s="150">
        <v>154.71428571428572</v>
      </c>
      <c r="AE557" s="150">
        <v>989.14285714285711</v>
      </c>
      <c r="AF557" s="144"/>
    </row>
    <row r="558" spans="1:32" x14ac:dyDescent="0.25">
      <c r="A558" s="149" t="s">
        <v>251</v>
      </c>
      <c r="B558" s="150">
        <v>0</v>
      </c>
      <c r="C558" s="150">
        <v>2632</v>
      </c>
      <c r="D558" s="150">
        <v>1969</v>
      </c>
      <c r="E558" s="150">
        <v>1647</v>
      </c>
      <c r="F558" s="150">
        <v>1704</v>
      </c>
      <c r="G558" s="150">
        <v>1809</v>
      </c>
      <c r="H558" s="150">
        <v>2341</v>
      </c>
      <c r="I558" s="150">
        <v>2347</v>
      </c>
      <c r="J558" s="148">
        <v>2.5630072618539087E-3</v>
      </c>
      <c r="K558" s="157">
        <v>0.16360932077342588</v>
      </c>
      <c r="L558" s="147"/>
      <c r="M558" s="155">
        <v>0.2769648336086854</v>
      </c>
      <c r="N558" s="144"/>
      <c r="P558" s="149" t="s">
        <v>251</v>
      </c>
      <c r="Q558" s="150">
        <v>0</v>
      </c>
      <c r="R558" s="150">
        <v>10263</v>
      </c>
      <c r="S558" s="150">
        <v>8342</v>
      </c>
      <c r="T558" s="150">
        <v>7606</v>
      </c>
      <c r="U558" s="150">
        <v>7137</v>
      </c>
      <c r="V558" s="150">
        <v>7368</v>
      </c>
      <c r="W558" s="150">
        <v>7866</v>
      </c>
      <c r="X558" s="150">
        <v>8474</v>
      </c>
      <c r="Y558" s="148">
        <v>7.7294685990338161E-2</v>
      </c>
      <c r="Z558" s="157">
        <v>4.6560454489317032E-2</v>
      </c>
      <c r="AA558" s="147"/>
      <c r="AB558" s="144"/>
      <c r="AC558" s="144"/>
      <c r="AD558" s="158">
        <v>2017</v>
      </c>
      <c r="AE558" s="158">
        <v>8097</v>
      </c>
      <c r="AF558" s="144"/>
    </row>
    <row r="559" spans="1:32" x14ac:dyDescent="0.25">
      <c r="A559" s="159" t="s">
        <v>252</v>
      </c>
      <c r="B559" s="147">
        <v>813</v>
      </c>
      <c r="C559" s="147">
        <v>799</v>
      </c>
      <c r="D559" s="147">
        <v>672</v>
      </c>
      <c r="E559" s="147">
        <v>574</v>
      </c>
      <c r="F559" s="147">
        <v>555</v>
      </c>
      <c r="G559" s="147">
        <v>608</v>
      </c>
      <c r="H559" s="147">
        <v>581</v>
      </c>
      <c r="I559" s="147">
        <v>828</v>
      </c>
      <c r="J559" s="148">
        <v>0.42512908777969016</v>
      </c>
      <c r="K559" s="148">
        <v>0.25945241199478486</v>
      </c>
      <c r="L559" s="147"/>
      <c r="M559" s="155">
        <v>0.27120864723223059</v>
      </c>
      <c r="N559" s="144"/>
      <c r="P559" s="159" t="s">
        <v>252</v>
      </c>
      <c r="Q559" s="147">
        <v>3259</v>
      </c>
      <c r="R559" s="147">
        <v>3103</v>
      </c>
      <c r="S559" s="147">
        <v>3211</v>
      </c>
      <c r="T559" s="147">
        <v>2368</v>
      </c>
      <c r="U559" s="147">
        <v>2521</v>
      </c>
      <c r="V559" s="147">
        <v>2693</v>
      </c>
      <c r="W559" s="147">
        <v>2583</v>
      </c>
      <c r="X559" s="147">
        <v>3053</v>
      </c>
      <c r="Y559" s="148">
        <v>0.18195896244676732</v>
      </c>
      <c r="Z559" s="148">
        <v>8.2733812949640259E-2</v>
      </c>
      <c r="AA559" s="147"/>
      <c r="AB559" s="144"/>
      <c r="AC559" s="144"/>
      <c r="AD559" s="150">
        <v>657.42857142857144</v>
      </c>
      <c r="AE559" s="150">
        <v>2819.7142857142858</v>
      </c>
      <c r="AF559" s="144"/>
    </row>
    <row r="560" spans="1:32" x14ac:dyDescent="0.25">
      <c r="A560" s="159" t="s">
        <v>253</v>
      </c>
      <c r="B560" s="147">
        <v>78</v>
      </c>
      <c r="C560" s="147">
        <v>115</v>
      </c>
      <c r="D560" s="147">
        <v>103</v>
      </c>
      <c r="E560" s="147">
        <v>70</v>
      </c>
      <c r="F560" s="147">
        <v>93</v>
      </c>
      <c r="G560" s="147">
        <v>62</v>
      </c>
      <c r="H560" s="147">
        <v>106</v>
      </c>
      <c r="I560" s="147">
        <v>90</v>
      </c>
      <c r="J560" s="148">
        <v>-0.15094339622641509</v>
      </c>
      <c r="K560" s="148">
        <v>4.7846889952153334E-3</v>
      </c>
      <c r="L560" s="147"/>
      <c r="M560" s="155">
        <v>0.27692307692307694</v>
      </c>
      <c r="N560" s="144"/>
      <c r="P560" s="159" t="s">
        <v>253</v>
      </c>
      <c r="Q560" s="147">
        <v>349</v>
      </c>
      <c r="R560" s="147">
        <v>355</v>
      </c>
      <c r="S560" s="147">
        <v>469</v>
      </c>
      <c r="T560" s="147">
        <v>362</v>
      </c>
      <c r="U560" s="147">
        <v>349</v>
      </c>
      <c r="V560" s="147">
        <v>336</v>
      </c>
      <c r="W560" s="147">
        <v>361</v>
      </c>
      <c r="X560" s="147">
        <v>325</v>
      </c>
      <c r="Y560" s="148">
        <v>-9.9722991689750698E-2</v>
      </c>
      <c r="Z560" s="148">
        <v>-0.1185586981790004</v>
      </c>
      <c r="AA560" s="147"/>
      <c r="AB560" s="144"/>
      <c r="AC560" s="144"/>
      <c r="AD560" s="150">
        <v>89.571428571428569</v>
      </c>
      <c r="AE560" s="150">
        <v>368.71428571428572</v>
      </c>
      <c r="AF560" s="144"/>
    </row>
    <row r="561" spans="1:32" x14ac:dyDescent="0.25">
      <c r="A561" s="159" t="s">
        <v>254</v>
      </c>
      <c r="B561" s="160">
        <v>8.7542087542087546E-2</v>
      </c>
      <c r="C561" s="160">
        <v>0.12582056892778992</v>
      </c>
      <c r="D561" s="160">
        <v>0.13290322580645161</v>
      </c>
      <c r="E561" s="160">
        <v>0.10869565217391304</v>
      </c>
      <c r="F561" s="160">
        <v>0.14351851851851852</v>
      </c>
      <c r="G561" s="160">
        <v>9.2537313432835819E-2</v>
      </c>
      <c r="H561" s="160">
        <v>0.15429403202328967</v>
      </c>
      <c r="I561" s="160">
        <v>9.8039215686274508E-2</v>
      </c>
      <c r="J561" s="172">
        <v>-5.6254816337015168</v>
      </c>
      <c r="K561" s="172">
        <v>-2.1868988559279128</v>
      </c>
      <c r="L561" s="147"/>
      <c r="M561" s="203">
        <v>0.18284400794065375</v>
      </c>
      <c r="N561" s="144"/>
      <c r="P561" s="159" t="s">
        <v>254</v>
      </c>
      <c r="Q561" s="160">
        <v>9.6729490022172945E-2</v>
      </c>
      <c r="R561" s="160">
        <v>0.1026604973973395</v>
      </c>
      <c r="S561" s="160">
        <v>0.12744565217391304</v>
      </c>
      <c r="T561" s="160">
        <v>0.1326007326007326</v>
      </c>
      <c r="U561" s="160">
        <v>0.121602787456446</v>
      </c>
      <c r="V561" s="160">
        <v>0.11092769891053153</v>
      </c>
      <c r="W561" s="160">
        <v>0.12262228260869565</v>
      </c>
      <c r="X561" s="160">
        <v>9.6210775606867971E-2</v>
      </c>
      <c r="Y561" s="172">
        <v>-2.6411507001827679</v>
      </c>
      <c r="Z561" s="172">
        <v>-1.9430606175469947</v>
      </c>
      <c r="AA561" s="147"/>
      <c r="AB561" s="144"/>
      <c r="AC561" s="144"/>
      <c r="AD561" s="191">
        <v>0.11990820424555364</v>
      </c>
      <c r="AE561" s="191">
        <v>0.11564138178233792</v>
      </c>
      <c r="AF561" s="144"/>
    </row>
    <row r="562" spans="1:32" x14ac:dyDescent="0.25">
      <c r="A562" s="161" t="s">
        <v>255</v>
      </c>
      <c r="B562" s="161"/>
      <c r="C562" s="161"/>
      <c r="D562" s="161"/>
      <c r="E562" s="144"/>
      <c r="F562" s="144"/>
      <c r="G562" s="144"/>
      <c r="H562" s="144"/>
      <c r="I562" s="144"/>
      <c r="J562" s="144"/>
      <c r="K562" s="144"/>
      <c r="L562" s="144"/>
      <c r="M562" s="144"/>
      <c r="N562" s="144"/>
      <c r="O562" s="204"/>
      <c r="P562" s="161" t="s">
        <v>255</v>
      </c>
      <c r="Q562" s="161"/>
      <c r="R562" s="161"/>
      <c r="S562" s="161"/>
      <c r="T562" s="144"/>
      <c r="U562" s="144"/>
      <c r="V562" s="144"/>
      <c r="W562" s="144"/>
      <c r="X562" s="144"/>
      <c r="Y562" s="144"/>
      <c r="Z562" s="144"/>
      <c r="AA562" s="144"/>
      <c r="AB562" s="144"/>
      <c r="AC562" s="144"/>
      <c r="AD562" s="144"/>
      <c r="AE562" s="144"/>
      <c r="AF562" s="144"/>
    </row>
    <row r="565" spans="1:32" x14ac:dyDescent="0.25">
      <c r="A565" s="189" t="s">
        <v>266</v>
      </c>
      <c r="B565" s="189"/>
      <c r="C565" s="189"/>
      <c r="D565" s="189"/>
      <c r="E565" s="181"/>
      <c r="F565" s="167"/>
      <c r="G565" s="167"/>
      <c r="H565" s="167"/>
      <c r="I565" s="167"/>
      <c r="J565" s="167"/>
      <c r="K565" s="167"/>
      <c r="L565" s="188"/>
      <c r="M565" s="211"/>
      <c r="N565" s="144"/>
      <c r="O565" s="211"/>
      <c r="P565" s="189" t="s">
        <v>266</v>
      </c>
      <c r="Q565" s="189"/>
      <c r="R565" s="189"/>
      <c r="S565" s="189"/>
      <c r="T565" s="181"/>
      <c r="U565" s="144"/>
      <c r="V565" s="144"/>
      <c r="W565" s="144"/>
      <c r="X565" s="144"/>
      <c r="Y565" s="144"/>
      <c r="Z565" s="144"/>
      <c r="AA565" s="188"/>
      <c r="AB565" s="144"/>
      <c r="AC565" s="144"/>
      <c r="AD565" s="144"/>
      <c r="AE565" s="144"/>
      <c r="AF565" s="144"/>
    </row>
    <row r="566" spans="1:32" x14ac:dyDescent="0.25">
      <c r="A566" s="166" t="s">
        <v>286</v>
      </c>
      <c r="B566" s="166"/>
      <c r="C566" s="166"/>
      <c r="D566" s="166"/>
      <c r="E566" s="213"/>
      <c r="F566" s="167"/>
      <c r="G566" s="167"/>
      <c r="H566" s="167"/>
      <c r="I566" s="167"/>
      <c r="J566" s="167"/>
      <c r="K566" s="167"/>
      <c r="L566" s="167"/>
      <c r="M566" s="144"/>
      <c r="N566" s="144"/>
      <c r="P566" s="166" t="s">
        <v>231</v>
      </c>
      <c r="Q566" s="166"/>
      <c r="R566" s="166"/>
      <c r="S566" s="166"/>
      <c r="T566" s="162"/>
      <c r="U566" s="144"/>
      <c r="V566" s="144"/>
      <c r="W566" s="144"/>
      <c r="X566" s="144"/>
      <c r="Y566" s="144"/>
      <c r="Z566" s="144"/>
      <c r="AA566" s="167"/>
      <c r="AB566" s="144"/>
      <c r="AC566" s="144"/>
      <c r="AD566" s="144"/>
      <c r="AE566" s="144"/>
      <c r="AF566" s="144"/>
    </row>
    <row r="567" spans="1:32" ht="31.5" x14ac:dyDescent="0.25">
      <c r="A567" s="190"/>
      <c r="B567" s="141">
        <v>2019</v>
      </c>
      <c r="C567" s="141">
        <v>2020</v>
      </c>
      <c r="D567" s="141">
        <v>2021</v>
      </c>
      <c r="E567" s="141">
        <v>2022</v>
      </c>
      <c r="F567" s="141">
        <v>2023</v>
      </c>
      <c r="G567" s="141">
        <v>2024</v>
      </c>
      <c r="H567" s="141">
        <v>2025</v>
      </c>
      <c r="I567" s="141">
        <v>2026</v>
      </c>
      <c r="J567" s="142" t="s">
        <v>232</v>
      </c>
      <c r="K567" s="142" t="s">
        <v>233</v>
      </c>
      <c r="L567" s="143" t="s">
        <v>234</v>
      </c>
      <c r="M567" s="145" t="s">
        <v>287</v>
      </c>
      <c r="N567" s="144"/>
      <c r="P567" s="190"/>
      <c r="Q567" s="141">
        <v>2019</v>
      </c>
      <c r="R567" s="141">
        <v>2020</v>
      </c>
      <c r="S567" s="141">
        <v>2021</v>
      </c>
      <c r="T567" s="141">
        <v>2022</v>
      </c>
      <c r="U567" s="141">
        <v>2023</v>
      </c>
      <c r="V567" s="141">
        <v>2024</v>
      </c>
      <c r="W567" s="141">
        <v>2025</v>
      </c>
      <c r="X567" s="141">
        <v>2026</v>
      </c>
      <c r="Y567" s="142" t="s">
        <v>232</v>
      </c>
      <c r="Z567" s="142" t="s">
        <v>233</v>
      </c>
      <c r="AA567" s="143" t="s">
        <v>234</v>
      </c>
      <c r="AB567" s="144"/>
      <c r="AC567" s="144"/>
      <c r="AD567" s="145" t="s">
        <v>288</v>
      </c>
      <c r="AE567" s="145" t="s">
        <v>235</v>
      </c>
      <c r="AF567" s="144"/>
    </row>
    <row r="568" spans="1:32" x14ac:dyDescent="0.25">
      <c r="A568" s="146" t="s">
        <v>236</v>
      </c>
      <c r="B568" s="147">
        <v>2291</v>
      </c>
      <c r="C568" s="147">
        <v>2462</v>
      </c>
      <c r="D568" s="147">
        <v>1973</v>
      </c>
      <c r="E568" s="147">
        <v>1908</v>
      </c>
      <c r="F568" s="147">
        <v>2237</v>
      </c>
      <c r="G568" s="147">
        <v>2425</v>
      </c>
      <c r="H568" s="147">
        <v>1941</v>
      </c>
      <c r="I568" s="147">
        <v>3096</v>
      </c>
      <c r="J568" s="148">
        <v>0.59505409582689339</v>
      </c>
      <c r="K568" s="148">
        <v>0.42232722976963966</v>
      </c>
      <c r="L568" s="147"/>
      <c r="M568" s="155">
        <v>0.21032608695652175</v>
      </c>
      <c r="N568" s="144"/>
      <c r="P568" s="146" t="s">
        <v>236</v>
      </c>
      <c r="Q568" s="147">
        <v>8884</v>
      </c>
      <c r="R568" s="147">
        <v>10118</v>
      </c>
      <c r="S568" s="147">
        <v>8178</v>
      </c>
      <c r="T568" s="147">
        <v>7811</v>
      </c>
      <c r="U568" s="147">
        <v>9017</v>
      </c>
      <c r="V568" s="147">
        <v>11317</v>
      </c>
      <c r="W568" s="147">
        <v>10941</v>
      </c>
      <c r="X568" s="147">
        <v>14720</v>
      </c>
      <c r="Y568" s="148">
        <v>0.345398044054474</v>
      </c>
      <c r="Z568" s="148">
        <v>0.55494522077686881</v>
      </c>
      <c r="AA568" s="147"/>
      <c r="AB568" s="144"/>
      <c r="AC568" s="144"/>
      <c r="AD568" s="147">
        <v>2176.7142857142858</v>
      </c>
      <c r="AE568" s="147">
        <v>9466.5714285714294</v>
      </c>
      <c r="AF568" s="144"/>
    </row>
    <row r="569" spans="1:32" x14ac:dyDescent="0.25">
      <c r="A569" s="149" t="s">
        <v>237</v>
      </c>
      <c r="B569" s="150">
        <v>438</v>
      </c>
      <c r="C569" s="150">
        <v>443</v>
      </c>
      <c r="D569" s="150">
        <v>330</v>
      </c>
      <c r="E569" s="150">
        <v>348</v>
      </c>
      <c r="F569" s="150">
        <v>455</v>
      </c>
      <c r="G569" s="150">
        <v>273</v>
      </c>
      <c r="H569" s="150">
        <v>298</v>
      </c>
      <c r="I569" s="150">
        <v>448</v>
      </c>
      <c r="J569" s="148">
        <v>0.50335570469798663</v>
      </c>
      <c r="K569" s="148">
        <v>0.21315280464216638</v>
      </c>
      <c r="L569" s="147"/>
      <c r="M569" s="155">
        <v>0.17891373801916932</v>
      </c>
      <c r="N569" s="144"/>
      <c r="P569" s="149" t="s">
        <v>237</v>
      </c>
      <c r="Q569" s="150">
        <v>2308</v>
      </c>
      <c r="R569" s="150">
        <v>3380</v>
      </c>
      <c r="S569" s="150">
        <v>2510</v>
      </c>
      <c r="T569" s="150">
        <v>2091</v>
      </c>
      <c r="U569" s="150">
        <v>2096</v>
      </c>
      <c r="V569" s="150">
        <v>1831</v>
      </c>
      <c r="W569" s="150">
        <v>1770</v>
      </c>
      <c r="X569" s="150">
        <v>2504</v>
      </c>
      <c r="Y569" s="148">
        <v>0.41468926553672314</v>
      </c>
      <c r="Z569" s="148">
        <v>9.6459401976729614E-2</v>
      </c>
      <c r="AA569" s="147"/>
      <c r="AB569" s="144"/>
      <c r="AC569" s="144"/>
      <c r="AD569" s="150">
        <v>369.28571428571428</v>
      </c>
      <c r="AE569" s="150">
        <v>2283.7142857142858</v>
      </c>
      <c r="AF569" s="144"/>
    </row>
    <row r="570" spans="1:32" x14ac:dyDescent="0.25">
      <c r="A570" s="146" t="s">
        <v>90</v>
      </c>
      <c r="B570" s="151">
        <v>0.21159420289855072</v>
      </c>
      <c r="C570" s="151">
        <v>0.19671403197158083</v>
      </c>
      <c r="D570" s="151">
        <v>0.18654607122668174</v>
      </c>
      <c r="E570" s="151">
        <v>0.20888355342136855</v>
      </c>
      <c r="F570" s="151">
        <v>0.22681954137587237</v>
      </c>
      <c r="G570" s="151">
        <v>0.12865221489161169</v>
      </c>
      <c r="H570" s="151">
        <v>0.17315514235909354</v>
      </c>
      <c r="I570" s="151">
        <v>0.16494845360824742</v>
      </c>
      <c r="J570" s="172">
        <v>-0.8206688750846125</v>
      </c>
      <c r="K570" s="172">
        <v>-2.5041256813625292</v>
      </c>
      <c r="L570" s="147"/>
      <c r="M570" s="203">
        <v>-5.2809612310528138</v>
      </c>
      <c r="N570" s="144"/>
      <c r="P570" s="146" t="s">
        <v>90</v>
      </c>
      <c r="Q570" s="151">
        <v>0.32429394407756079</v>
      </c>
      <c r="R570" s="151">
        <v>0.39708646616541354</v>
      </c>
      <c r="S570" s="151">
        <v>0.36292654713707345</v>
      </c>
      <c r="T570" s="151">
        <v>0.3185072353389185</v>
      </c>
      <c r="U570" s="151">
        <v>0.28680897646414888</v>
      </c>
      <c r="V570" s="151">
        <v>0.19146711283070167</v>
      </c>
      <c r="W570" s="151">
        <v>0.19157917523541509</v>
      </c>
      <c r="X570" s="151">
        <v>0.21775806591877556</v>
      </c>
      <c r="Y570" s="172">
        <v>2.6178890683360461</v>
      </c>
      <c r="Z570" s="172">
        <v>-7.1738493298899195</v>
      </c>
      <c r="AA570" s="147"/>
      <c r="AB570" s="144"/>
      <c r="AC570" s="144"/>
      <c r="AD570" s="151">
        <v>0.18998971042187271</v>
      </c>
      <c r="AE570" s="151">
        <v>0.28949655921767475</v>
      </c>
      <c r="AF570" s="144"/>
    </row>
    <row r="571" spans="1:32" x14ac:dyDescent="0.25">
      <c r="A571" s="149" t="s">
        <v>238</v>
      </c>
      <c r="B571" s="150">
        <v>391</v>
      </c>
      <c r="C571" s="150">
        <v>417</v>
      </c>
      <c r="D571" s="150">
        <v>305</v>
      </c>
      <c r="E571" s="150">
        <v>297</v>
      </c>
      <c r="F571" s="150">
        <v>339</v>
      </c>
      <c r="G571" s="150">
        <v>209</v>
      </c>
      <c r="H571" s="150">
        <v>262</v>
      </c>
      <c r="I571" s="150">
        <v>395</v>
      </c>
      <c r="J571" s="148">
        <v>0.50763358778625955</v>
      </c>
      <c r="K571" s="148">
        <v>0.2454954954954954</v>
      </c>
      <c r="L571" s="147"/>
      <c r="M571" s="155">
        <v>0.17454706142288998</v>
      </c>
      <c r="N571" s="144"/>
      <c r="P571" s="149" t="s">
        <v>238</v>
      </c>
      <c r="Q571" s="150">
        <v>2018</v>
      </c>
      <c r="R571" s="150">
        <v>3065</v>
      </c>
      <c r="S571" s="150">
        <v>2273</v>
      </c>
      <c r="T571" s="150">
        <v>1824</v>
      </c>
      <c r="U571" s="150">
        <v>1767</v>
      </c>
      <c r="V571" s="150">
        <v>1565</v>
      </c>
      <c r="W571" s="150">
        <v>1588</v>
      </c>
      <c r="X571" s="150">
        <v>2263</v>
      </c>
      <c r="Y571" s="148">
        <v>0.42506297229219142</v>
      </c>
      <c r="Z571" s="148">
        <v>0.12347517730496457</v>
      </c>
      <c r="AA571" s="147"/>
      <c r="AB571" s="144"/>
      <c r="AC571" s="144"/>
      <c r="AD571" s="150">
        <v>317.14285714285717</v>
      </c>
      <c r="AE571" s="150">
        <v>2014.2857142857142</v>
      </c>
      <c r="AF571" s="144"/>
    </row>
    <row r="572" spans="1:32" x14ac:dyDescent="0.25">
      <c r="A572" s="149" t="s">
        <v>239</v>
      </c>
      <c r="B572" s="153">
        <v>0.1706678306416412</v>
      </c>
      <c r="C572" s="153">
        <v>0.16937449228269699</v>
      </c>
      <c r="D572" s="153">
        <v>0.15458692346680183</v>
      </c>
      <c r="E572" s="153">
        <v>0.15566037735849056</v>
      </c>
      <c r="F572" s="153">
        <v>0.15154224407688868</v>
      </c>
      <c r="G572" s="153">
        <v>8.6185567010309272E-2</v>
      </c>
      <c r="H572" s="153">
        <v>0.13498196805770221</v>
      </c>
      <c r="I572" s="153">
        <v>0.12758397932816537</v>
      </c>
      <c r="J572" s="172">
        <v>-0.73979887295368418</v>
      </c>
      <c r="K572" s="172">
        <v>-1.811399271357514</v>
      </c>
      <c r="L572" s="147"/>
      <c r="M572" s="203">
        <v>-2.6152433715312897</v>
      </c>
      <c r="N572" s="144"/>
      <c r="P572" s="149" t="s">
        <v>239</v>
      </c>
      <c r="Q572" s="153">
        <v>0.22714993246285456</v>
      </c>
      <c r="R572" s="153">
        <v>0.30292547934374381</v>
      </c>
      <c r="S572" s="153">
        <v>0.27794081682562971</v>
      </c>
      <c r="T572" s="153">
        <v>0.23351683523236461</v>
      </c>
      <c r="U572" s="153">
        <v>0.19596318065875568</v>
      </c>
      <c r="V572" s="153">
        <v>0.13828753203145711</v>
      </c>
      <c r="W572" s="153">
        <v>0.14514212594826797</v>
      </c>
      <c r="X572" s="153">
        <v>0.15373641304347826</v>
      </c>
      <c r="Y572" s="172">
        <v>0.85942870952102901</v>
      </c>
      <c r="Z572" s="172">
        <v>-5.9042387548076949</v>
      </c>
      <c r="AA572" s="147"/>
      <c r="AB572" s="144"/>
      <c r="AC572" s="144"/>
      <c r="AD572" s="153">
        <v>0.14569797204174051</v>
      </c>
      <c r="AE572" s="153">
        <v>0.21277880059155521</v>
      </c>
      <c r="AF572" s="144"/>
    </row>
    <row r="573" spans="1:32" x14ac:dyDescent="0.25">
      <c r="A573" s="149" t="s">
        <v>240</v>
      </c>
      <c r="B573" s="153">
        <v>0.89269406392694062</v>
      </c>
      <c r="C573" s="153">
        <v>0.94130925507900676</v>
      </c>
      <c r="D573" s="153">
        <v>0.9242424242424242</v>
      </c>
      <c r="E573" s="153">
        <v>0.85344827586206895</v>
      </c>
      <c r="F573" s="153">
        <v>0.74505494505494507</v>
      </c>
      <c r="G573" s="153">
        <v>0.76556776556776551</v>
      </c>
      <c r="H573" s="153">
        <v>0.87919463087248317</v>
      </c>
      <c r="I573" s="153">
        <v>0.8816964285714286</v>
      </c>
      <c r="J573" s="172">
        <v>0.25017976989454294</v>
      </c>
      <c r="K573" s="172">
        <v>2.2895654877037819</v>
      </c>
      <c r="L573" s="147"/>
      <c r="M573" s="203">
        <v>-2.2057565038795079</v>
      </c>
      <c r="N573" s="144"/>
      <c r="P573" s="149" t="s">
        <v>240</v>
      </c>
      <c r="Q573" s="153">
        <v>0.8743500866551126</v>
      </c>
      <c r="R573" s="153">
        <v>0.90680473372781067</v>
      </c>
      <c r="S573" s="153">
        <v>0.90557768924302784</v>
      </c>
      <c r="T573" s="153">
        <v>0.87230989956958394</v>
      </c>
      <c r="U573" s="153">
        <v>0.84303435114503822</v>
      </c>
      <c r="V573" s="153">
        <v>0.85472419442927361</v>
      </c>
      <c r="W573" s="153">
        <v>0.89717514124293785</v>
      </c>
      <c r="X573" s="153">
        <v>0.90375399361022368</v>
      </c>
      <c r="Y573" s="172">
        <v>0.65788523672858368</v>
      </c>
      <c r="Z573" s="172">
        <v>2.1732224562306834</v>
      </c>
      <c r="AA573" s="147"/>
      <c r="AB573" s="144"/>
      <c r="AC573" s="144"/>
      <c r="AD573" s="153">
        <v>0.85880077369439078</v>
      </c>
      <c r="AE573" s="153">
        <v>0.88202176904791685</v>
      </c>
      <c r="AF573" s="144"/>
    </row>
    <row r="574" spans="1:32" ht="22.15" customHeight="1" x14ac:dyDescent="0.25">
      <c r="A574" s="154" t="s">
        <v>241</v>
      </c>
      <c r="B574" s="155">
        <v>3.1963470319634701E-2</v>
      </c>
      <c r="C574" s="155">
        <v>3.3860045146726865E-2</v>
      </c>
      <c r="D574" s="155">
        <v>5.4545454545454543E-2</v>
      </c>
      <c r="E574" s="155">
        <v>0.11781609195402298</v>
      </c>
      <c r="F574" s="155">
        <v>3.7362637362637362E-2</v>
      </c>
      <c r="G574" s="155">
        <v>6.2271062271062272E-2</v>
      </c>
      <c r="H574" s="155">
        <v>4.3624161073825503E-2</v>
      </c>
      <c r="I574" s="155">
        <v>5.8035714285714288E-2</v>
      </c>
      <c r="J574" s="172">
        <v>1.4411553211888786</v>
      </c>
      <c r="K574" s="172">
        <v>0.58113429124067451</v>
      </c>
      <c r="L574" s="147"/>
      <c r="M574" s="203">
        <v>0.41219762665449589</v>
      </c>
      <c r="N574" s="144"/>
      <c r="P574" s="154" t="s">
        <v>241</v>
      </c>
      <c r="Q574" s="155">
        <v>4.5060658578856154E-2</v>
      </c>
      <c r="R574" s="155">
        <v>3.8461538461538464E-2</v>
      </c>
      <c r="S574" s="155">
        <v>4.5418326693227089E-2</v>
      </c>
      <c r="T574" s="155">
        <v>5.7867049258727883E-2</v>
      </c>
      <c r="U574" s="155">
        <v>5.6774809160305341E-2</v>
      </c>
      <c r="V574" s="155">
        <v>5.7345712725286727E-2</v>
      </c>
      <c r="W574" s="155">
        <v>3.898305084745763E-2</v>
      </c>
      <c r="X574" s="155">
        <v>5.3913738019169329E-2</v>
      </c>
      <c r="Y574" s="172">
        <v>1.4930687171711698</v>
      </c>
      <c r="Z574" s="172">
        <v>0.62470296493457311</v>
      </c>
      <c r="AA574" s="147"/>
      <c r="AB574" s="144"/>
      <c r="AC574" s="144"/>
      <c r="AD574" s="151">
        <v>5.2224371373307543E-2</v>
      </c>
      <c r="AE574" s="151">
        <v>4.7666708369823597E-2</v>
      </c>
      <c r="AF574" s="144"/>
    </row>
    <row r="575" spans="1:32" ht="22.15" customHeight="1" x14ac:dyDescent="0.25">
      <c r="A575" s="154" t="s">
        <v>242</v>
      </c>
      <c r="B575" s="155">
        <v>6.1108686163247493E-3</v>
      </c>
      <c r="C575" s="155">
        <v>6.092607636068237E-3</v>
      </c>
      <c r="D575" s="155">
        <v>9.1231626964014198E-3</v>
      </c>
      <c r="E575" s="155">
        <v>2.1488469601677149E-2</v>
      </c>
      <c r="F575" s="155">
        <v>7.5994635672776041E-3</v>
      </c>
      <c r="G575" s="155">
        <v>7.0103092783505155E-3</v>
      </c>
      <c r="H575" s="155">
        <v>6.6975785677485834E-3</v>
      </c>
      <c r="I575" s="155">
        <v>8.3979328165374682E-3</v>
      </c>
      <c r="J575" s="172">
        <v>0.17003542487888848</v>
      </c>
      <c r="K575" s="172">
        <v>-4.6207899681161707E-2</v>
      </c>
      <c r="L575" s="147"/>
      <c r="M575" s="203">
        <v>-7.7326283563644571E-2</v>
      </c>
      <c r="N575" s="144"/>
      <c r="P575" s="154" t="s">
        <v>242</v>
      </c>
      <c r="Q575" s="155">
        <v>1.1706438541197659E-2</v>
      </c>
      <c r="R575" s="155">
        <v>1.2848389009685709E-2</v>
      </c>
      <c r="S575" s="155">
        <v>1.3939838591342627E-2</v>
      </c>
      <c r="T575" s="155">
        <v>1.5490974267059275E-2</v>
      </c>
      <c r="U575" s="155">
        <v>1.3197294000221804E-2</v>
      </c>
      <c r="V575" s="155">
        <v>9.2780772289476014E-3</v>
      </c>
      <c r="W575" s="155">
        <v>6.3065533315053469E-3</v>
      </c>
      <c r="X575" s="155">
        <v>9.1711956521739139E-3</v>
      </c>
      <c r="Y575" s="172">
        <v>0.28646423206685667</v>
      </c>
      <c r="Z575" s="172">
        <v>-0.23279139968165191</v>
      </c>
      <c r="AA575" s="147"/>
      <c r="AB575" s="144"/>
      <c r="AC575" s="144"/>
      <c r="AD575" s="151">
        <v>8.8600118133490852E-3</v>
      </c>
      <c r="AE575" s="151">
        <v>1.1499109648990433E-2</v>
      </c>
      <c r="AF575" s="144"/>
    </row>
    <row r="576" spans="1:32" ht="22.15" customHeight="1" x14ac:dyDescent="0.25">
      <c r="A576" s="154" t="s">
        <v>243</v>
      </c>
      <c r="B576" s="155">
        <v>3.8411174159755562E-2</v>
      </c>
      <c r="C576" s="155">
        <v>4.6709991876523152E-2</v>
      </c>
      <c r="D576" s="155">
        <v>4.9163710086163201E-2</v>
      </c>
      <c r="E576" s="155">
        <v>5.5555555555555552E-2</v>
      </c>
      <c r="F576" s="155">
        <v>6.3477872150201162E-2</v>
      </c>
      <c r="G576" s="155">
        <v>6.5154639175257725E-2</v>
      </c>
      <c r="H576" s="155">
        <v>7.0582174137042764E-2</v>
      </c>
      <c r="I576" s="155">
        <v>5.8462532299741604E-2</v>
      </c>
      <c r="J576" s="172">
        <v>-1.2119641837301161</v>
      </c>
      <c r="K576" s="172">
        <v>0.31366807541617636</v>
      </c>
      <c r="L576" s="147"/>
      <c r="M576" s="203">
        <v>1.2538619256263344</v>
      </c>
      <c r="N576" s="144"/>
      <c r="P576" s="154" t="s">
        <v>243</v>
      </c>
      <c r="Q576" s="155">
        <v>8.1945069788383618E-2</v>
      </c>
      <c r="R576" s="155">
        <v>9.4287408578770507E-2</v>
      </c>
      <c r="S576" s="155">
        <v>8.645145512350208E-2</v>
      </c>
      <c r="T576" s="155">
        <v>8.8080911535014725E-2</v>
      </c>
      <c r="U576" s="155">
        <v>8.3398025950981475E-2</v>
      </c>
      <c r="V576" s="155">
        <v>5.6287001855615443E-2</v>
      </c>
      <c r="W576" s="155">
        <v>5.3285805685037928E-2</v>
      </c>
      <c r="X576" s="155">
        <v>4.5923913043478259E-2</v>
      </c>
      <c r="Y576" s="172">
        <v>-0.73618926415596686</v>
      </c>
      <c r="Z576" s="172">
        <v>-3.0269006402391412</v>
      </c>
      <c r="AA576" s="147"/>
      <c r="AB576" s="144"/>
      <c r="AC576" s="144"/>
      <c r="AD576" s="151">
        <v>5.5325851545579841E-2</v>
      </c>
      <c r="AE576" s="151">
        <v>7.6192919445869672E-2</v>
      </c>
      <c r="AF576" s="144"/>
    </row>
    <row r="577" spans="1:32" ht="22.15" customHeight="1" x14ac:dyDescent="0.25">
      <c r="A577" s="154" t="s">
        <v>244</v>
      </c>
      <c r="B577" s="155">
        <v>0.33697075512876473</v>
      </c>
      <c r="C577" s="155">
        <v>0.24086108854589763</v>
      </c>
      <c r="D577" s="155">
        <v>0.24784591991890523</v>
      </c>
      <c r="E577" s="155">
        <v>0.25471698113207547</v>
      </c>
      <c r="F577" s="155">
        <v>0.32364774251229322</v>
      </c>
      <c r="G577" s="155">
        <v>0.32948453608247424</v>
      </c>
      <c r="H577" s="155">
        <v>0.32560535806285418</v>
      </c>
      <c r="I577" s="155">
        <v>0.3184754521963824</v>
      </c>
      <c r="J577" s="172">
        <v>-0.71299058664717752</v>
      </c>
      <c r="K577" s="172">
        <v>2.3469873670425856</v>
      </c>
      <c r="L577" s="147"/>
      <c r="M577" s="203">
        <v>2.0649365239860664</v>
      </c>
      <c r="N577" s="144"/>
      <c r="P577" s="154" t="s">
        <v>244</v>
      </c>
      <c r="Q577" s="155">
        <v>0.30076542098153985</v>
      </c>
      <c r="R577" s="155">
        <v>0.20755089938723068</v>
      </c>
      <c r="S577" s="155">
        <v>0.24260210320371728</v>
      </c>
      <c r="T577" s="155">
        <v>0.29445653565484575</v>
      </c>
      <c r="U577" s="155">
        <v>0.28668071420649882</v>
      </c>
      <c r="V577" s="155">
        <v>0.34779535212512153</v>
      </c>
      <c r="W577" s="155">
        <v>0.32730097797276297</v>
      </c>
      <c r="X577" s="155">
        <v>0.29782608695652174</v>
      </c>
      <c r="Y577" s="172">
        <v>-2.9474891016241234</v>
      </c>
      <c r="Z577" s="172">
        <v>0.87185506634001042</v>
      </c>
      <c r="AA577" s="147"/>
      <c r="AB577" s="144"/>
      <c r="AC577" s="144"/>
      <c r="AD577" s="151">
        <v>0.29500557852595655</v>
      </c>
      <c r="AE577" s="151">
        <v>0.28910753629312164</v>
      </c>
      <c r="AF577" s="144"/>
    </row>
    <row r="578" spans="1:32" ht="22.15" customHeight="1" x14ac:dyDescent="0.25">
      <c r="A578" s="154" t="s">
        <v>245</v>
      </c>
      <c r="B578" s="155">
        <v>0.36141422959406372</v>
      </c>
      <c r="C578" s="155">
        <v>0.44191714053614944</v>
      </c>
      <c r="D578" s="155">
        <v>0.43689812468322353</v>
      </c>
      <c r="E578" s="155">
        <v>0.39832285115303984</v>
      </c>
      <c r="F578" s="155">
        <v>0.30889584264640141</v>
      </c>
      <c r="G578" s="155">
        <v>0.36412371134020621</v>
      </c>
      <c r="H578" s="155">
        <v>0.33230293663060279</v>
      </c>
      <c r="I578" s="155">
        <v>0.33527131782945735</v>
      </c>
      <c r="J578" s="172">
        <v>0.29683811988545639</v>
      </c>
      <c r="K578" s="172">
        <v>-4.2558963722029164</v>
      </c>
      <c r="L578" s="147"/>
      <c r="M578" s="203">
        <v>8.5543056959892141</v>
      </c>
      <c r="N578" s="144"/>
      <c r="P578" s="154" t="s">
        <v>245</v>
      </c>
      <c r="Q578" s="155">
        <v>0.16276452048626744</v>
      </c>
      <c r="R578" s="155">
        <v>0.20438821901561574</v>
      </c>
      <c r="S578" s="155">
        <v>0.20799706529713866</v>
      </c>
      <c r="T578" s="155">
        <v>0.19331711688644221</v>
      </c>
      <c r="U578" s="155">
        <v>0.20605522901186649</v>
      </c>
      <c r="V578" s="155">
        <v>0.27710523990456837</v>
      </c>
      <c r="W578" s="155">
        <v>0.29988118087926147</v>
      </c>
      <c r="X578" s="155">
        <v>0.24972826086956521</v>
      </c>
      <c r="Y578" s="172">
        <v>-5.0152920009696258</v>
      </c>
      <c r="Z578" s="172">
        <v>2.3367834708336228</v>
      </c>
      <c r="AA578" s="147"/>
      <c r="AB578" s="144"/>
      <c r="AC578" s="144"/>
      <c r="AD578" s="151">
        <v>0.37783028155148651</v>
      </c>
      <c r="AE578" s="151">
        <v>0.22636042616122898</v>
      </c>
      <c r="AF578" s="144"/>
    </row>
    <row r="579" spans="1:32" ht="22.15" customHeight="1" x14ac:dyDescent="0.25">
      <c r="A579" s="154" t="s">
        <v>246</v>
      </c>
      <c r="B579" s="155">
        <v>9.340899170667831E-2</v>
      </c>
      <c r="C579" s="155">
        <v>7.3923639317627951E-2</v>
      </c>
      <c r="D579" s="155">
        <v>9.6300050684237207E-2</v>
      </c>
      <c r="E579" s="155">
        <v>0.12106918238993711</v>
      </c>
      <c r="F579" s="155">
        <v>9.1640590075994635E-2</v>
      </c>
      <c r="G579" s="155">
        <v>0.10185567010309278</v>
      </c>
      <c r="H579" s="155">
        <v>0.1035548686244204</v>
      </c>
      <c r="I579" s="155">
        <v>0.11466408268733851</v>
      </c>
      <c r="J579" s="172">
        <v>1.1109214062918107</v>
      </c>
      <c r="K579" s="172">
        <v>1.8188398497537368</v>
      </c>
      <c r="L579" s="147"/>
      <c r="M579" s="203">
        <v>-9.1653852095270203</v>
      </c>
      <c r="N579" s="144"/>
      <c r="P579" s="154" t="s">
        <v>246</v>
      </c>
      <c r="Q579" s="155">
        <v>0.17739756866276452</v>
      </c>
      <c r="R579" s="155">
        <v>0.13994860644396126</v>
      </c>
      <c r="S579" s="155">
        <v>0.1396429444852042</v>
      </c>
      <c r="T579" s="155">
        <v>0.14722826782742288</v>
      </c>
      <c r="U579" s="155">
        <v>0.16923588776755019</v>
      </c>
      <c r="V579" s="155">
        <v>0.13669700450649466</v>
      </c>
      <c r="W579" s="155">
        <v>0.14495932730097796</v>
      </c>
      <c r="X579" s="155">
        <v>0.20631793478260871</v>
      </c>
      <c r="Y579" s="172">
        <v>6.1358607481630747</v>
      </c>
      <c r="Z579" s="172">
        <v>5.6271153627868724</v>
      </c>
      <c r="AA579" s="147"/>
      <c r="AB579" s="144"/>
      <c r="AC579" s="144"/>
      <c r="AD579" s="151">
        <v>9.6475684189801139E-2</v>
      </c>
      <c r="AE579" s="151">
        <v>0.15004678115473999</v>
      </c>
      <c r="AF579" s="144"/>
    </row>
    <row r="580" spans="1:32" x14ac:dyDescent="0.25">
      <c r="A580" s="149" t="s">
        <v>247</v>
      </c>
      <c r="B580" s="150">
        <v>66.157573112178085</v>
      </c>
      <c r="C580" s="150">
        <v>60.108448415922012</v>
      </c>
      <c r="D580" s="150">
        <v>49.112519006588983</v>
      </c>
      <c r="E580" s="150">
        <v>55.765199161425578</v>
      </c>
      <c r="F580" s="150">
        <v>81.970496200268315</v>
      </c>
      <c r="G580" s="150">
        <v>39.432577319587637</v>
      </c>
      <c r="H580" s="150">
        <v>50.686759402369944</v>
      </c>
      <c r="I580" s="150">
        <v>46.54392764857878</v>
      </c>
      <c r="J580" s="177">
        <v>-4.1428317537911639</v>
      </c>
      <c r="K580" s="177">
        <v>-11.225187006537084</v>
      </c>
      <c r="L580" s="147"/>
      <c r="M580" s="203">
        <v>-1.9265207209864101</v>
      </c>
      <c r="N580" s="144"/>
      <c r="P580" s="149" t="s">
        <v>247</v>
      </c>
      <c r="Q580" s="150">
        <v>95.520936515083264</v>
      </c>
      <c r="R580" s="150">
        <v>113.1671278908875</v>
      </c>
      <c r="S580" s="150">
        <v>92.405111274150173</v>
      </c>
      <c r="T580" s="150">
        <v>89.461144539751658</v>
      </c>
      <c r="U580" s="150">
        <v>94.689697238549471</v>
      </c>
      <c r="V580" s="150">
        <v>55.770522223203997</v>
      </c>
      <c r="W580" s="150">
        <v>57.970843615757225</v>
      </c>
      <c r="X580" s="150">
        <v>48.47044836956519</v>
      </c>
      <c r="Y580" s="177">
        <v>-9.5003952461920349</v>
      </c>
      <c r="Z580" s="177">
        <v>-35.544491418561449</v>
      </c>
      <c r="AA580" s="147"/>
      <c r="AB580" s="144"/>
      <c r="AC580" s="144"/>
      <c r="AD580" s="150">
        <v>57.769114655115864</v>
      </c>
      <c r="AE580" s="150">
        <v>84.01493978812664</v>
      </c>
      <c r="AF580" s="144"/>
    </row>
    <row r="581" spans="1:32" x14ac:dyDescent="0.25">
      <c r="A581" s="149" t="s">
        <v>248</v>
      </c>
      <c r="B581" s="150">
        <v>199.76484018264853</v>
      </c>
      <c r="C581" s="150">
        <v>179.28216704288937</v>
      </c>
      <c r="D581" s="150">
        <v>172.25757575757558</v>
      </c>
      <c r="E581" s="150">
        <v>176.31321839080471</v>
      </c>
      <c r="F581" s="150">
        <v>197.07912087912095</v>
      </c>
      <c r="G581" s="150">
        <v>160.95970695970689</v>
      </c>
      <c r="H581" s="150">
        <v>195.56711409395965</v>
      </c>
      <c r="I581" s="150">
        <v>182.6964285714287</v>
      </c>
      <c r="J581" s="177">
        <v>-12.870685522530948</v>
      </c>
      <c r="K581" s="177">
        <v>-1.8347126277976429</v>
      </c>
      <c r="L581" s="147"/>
      <c r="M581" s="203">
        <v>37.225581926061238</v>
      </c>
      <c r="N581" s="144"/>
      <c r="P581" s="149" t="s">
        <v>248</v>
      </c>
      <c r="Q581" s="150">
        <v>204.81065857885625</v>
      </c>
      <c r="R581" s="150">
        <v>196.03550295857994</v>
      </c>
      <c r="S581" s="150">
        <v>198.61832669322712</v>
      </c>
      <c r="T581" s="150">
        <v>183.95169775227191</v>
      </c>
      <c r="U581" s="150">
        <v>214.74809160305352</v>
      </c>
      <c r="V581" s="150">
        <v>172.65210267613321</v>
      </c>
      <c r="W581" s="150">
        <v>188.1079096045197</v>
      </c>
      <c r="X581" s="150">
        <v>145.47084664536746</v>
      </c>
      <c r="Y581" s="177">
        <v>-42.637062959152246</v>
      </c>
      <c r="Z581" s="177">
        <v>-49.553987584583837</v>
      </c>
      <c r="AA581" s="147"/>
      <c r="AB581" s="144"/>
      <c r="AC581" s="144"/>
      <c r="AD581" s="150">
        <v>184.53114119922634</v>
      </c>
      <c r="AE581" s="150">
        <v>195.0248342299513</v>
      </c>
      <c r="AF581" s="144"/>
    </row>
    <row r="582" spans="1:32" x14ac:dyDescent="0.25">
      <c r="A582" s="146" t="s">
        <v>249</v>
      </c>
      <c r="B582" s="147">
        <v>1078</v>
      </c>
      <c r="C582" s="147">
        <v>587</v>
      </c>
      <c r="D582" s="147">
        <v>665</v>
      </c>
      <c r="E582" s="147">
        <v>924</v>
      </c>
      <c r="F582" s="147">
        <v>681</v>
      </c>
      <c r="G582" s="147">
        <v>721</v>
      </c>
      <c r="H582" s="147">
        <v>758</v>
      </c>
      <c r="I582" s="147">
        <v>845</v>
      </c>
      <c r="J582" s="148">
        <v>0.11477572559366754</v>
      </c>
      <c r="K582" s="148">
        <v>9.2537864794975971E-2</v>
      </c>
      <c r="L582" s="147"/>
      <c r="M582" s="155">
        <v>0.23998863959102529</v>
      </c>
      <c r="N582" s="144"/>
      <c r="P582" s="146" t="s">
        <v>249</v>
      </c>
      <c r="Q582" s="147">
        <v>5240</v>
      </c>
      <c r="R582" s="147">
        <v>4002</v>
      </c>
      <c r="S582" s="147">
        <v>4090</v>
      </c>
      <c r="T582" s="147">
        <v>4034</v>
      </c>
      <c r="U582" s="147">
        <v>3629</v>
      </c>
      <c r="V582" s="147">
        <v>3662</v>
      </c>
      <c r="W582" s="147">
        <v>3670</v>
      </c>
      <c r="X582" s="147">
        <v>3521</v>
      </c>
      <c r="Y582" s="148">
        <v>-4.0599455040871937E-2</v>
      </c>
      <c r="Z582" s="148">
        <v>-0.12991139195820245</v>
      </c>
      <c r="AA582" s="147"/>
      <c r="AB582" s="144"/>
      <c r="AC582" s="144"/>
      <c r="AD582" s="147">
        <v>773.42857142857144</v>
      </c>
      <c r="AE582" s="147">
        <v>4046.7142857142858</v>
      </c>
      <c r="AF582" s="144"/>
    </row>
    <row r="583" spans="1:32" x14ac:dyDescent="0.25">
      <c r="A583" s="146" t="s">
        <v>250</v>
      </c>
      <c r="B583" s="147">
        <v>415</v>
      </c>
      <c r="C583" s="147">
        <v>274</v>
      </c>
      <c r="D583" s="147">
        <v>282</v>
      </c>
      <c r="E583" s="147">
        <v>355</v>
      </c>
      <c r="F583" s="147">
        <v>284</v>
      </c>
      <c r="G583" s="147">
        <v>269</v>
      </c>
      <c r="H583" s="147">
        <v>263</v>
      </c>
      <c r="I583" s="147">
        <v>400</v>
      </c>
      <c r="J583" s="148">
        <v>0.52091254752851712</v>
      </c>
      <c r="K583" s="148">
        <v>0.30718954248366015</v>
      </c>
      <c r="L583" s="147"/>
      <c r="M583" s="155">
        <v>0.303951367781155</v>
      </c>
      <c r="N583" s="144"/>
      <c r="P583" s="146" t="s">
        <v>250</v>
      </c>
      <c r="Q583" s="147">
        <v>1779</v>
      </c>
      <c r="R583" s="147">
        <v>1296</v>
      </c>
      <c r="S583" s="147">
        <v>1342</v>
      </c>
      <c r="T583" s="147">
        <v>1343</v>
      </c>
      <c r="U583" s="147">
        <v>1104</v>
      </c>
      <c r="V583" s="147">
        <v>1281</v>
      </c>
      <c r="W583" s="147">
        <v>1214</v>
      </c>
      <c r="X583" s="147">
        <v>1316</v>
      </c>
      <c r="Y583" s="148">
        <v>8.4019769357495888E-2</v>
      </c>
      <c r="Z583" s="148">
        <v>-1.5706806282722512E-2</v>
      </c>
      <c r="AA583" s="147"/>
      <c r="AB583" s="144"/>
      <c r="AC583" s="144"/>
      <c r="AD583" s="150">
        <v>306</v>
      </c>
      <c r="AE583" s="150">
        <v>1337</v>
      </c>
      <c r="AF583" s="144"/>
    </row>
    <row r="584" spans="1:32" x14ac:dyDescent="0.25">
      <c r="A584" s="149" t="s">
        <v>251</v>
      </c>
      <c r="B584" s="150">
        <v>0</v>
      </c>
      <c r="C584" s="150">
        <v>1682</v>
      </c>
      <c r="D584" s="150">
        <v>1124</v>
      </c>
      <c r="E584" s="150">
        <v>883</v>
      </c>
      <c r="F584" s="150">
        <v>905</v>
      </c>
      <c r="G584" s="150">
        <v>949</v>
      </c>
      <c r="H584" s="150">
        <v>1104</v>
      </c>
      <c r="I584" s="150">
        <v>1315</v>
      </c>
      <c r="J584" s="148">
        <v>0.19112318840579709</v>
      </c>
      <c r="K584" s="157">
        <v>0.18700165488190168</v>
      </c>
      <c r="L584" s="147"/>
      <c r="M584" s="155">
        <v>0.27719224283305227</v>
      </c>
      <c r="N584" s="144"/>
      <c r="P584" s="149" t="s">
        <v>251</v>
      </c>
      <c r="Q584" s="150">
        <v>0</v>
      </c>
      <c r="R584" s="150">
        <v>7221</v>
      </c>
      <c r="S584" s="150">
        <v>6045</v>
      </c>
      <c r="T584" s="150">
        <v>4850</v>
      </c>
      <c r="U584" s="150">
        <v>4541</v>
      </c>
      <c r="V584" s="150">
        <v>4166</v>
      </c>
      <c r="W584" s="150">
        <v>4230</v>
      </c>
      <c r="X584" s="150">
        <v>4744</v>
      </c>
      <c r="Y584" s="148">
        <v>0.12151300236406619</v>
      </c>
      <c r="Z584" s="157">
        <v>-8.3373587093034496E-2</v>
      </c>
      <c r="AA584" s="147"/>
      <c r="AB584" s="144"/>
      <c r="AC584" s="144"/>
      <c r="AD584" s="158">
        <v>1107.8333333333333</v>
      </c>
      <c r="AE584" s="158">
        <v>5175.5</v>
      </c>
      <c r="AF584" s="144"/>
    </row>
    <row r="585" spans="1:32" x14ac:dyDescent="0.25">
      <c r="A585" s="159" t="s">
        <v>252</v>
      </c>
      <c r="B585" s="147">
        <v>312</v>
      </c>
      <c r="C585" s="147">
        <v>379</v>
      </c>
      <c r="D585" s="147">
        <v>310</v>
      </c>
      <c r="E585" s="147">
        <v>343</v>
      </c>
      <c r="F585" s="147">
        <v>308</v>
      </c>
      <c r="G585" s="147">
        <v>233</v>
      </c>
      <c r="H585" s="147">
        <v>393</v>
      </c>
      <c r="I585" s="147">
        <v>221</v>
      </c>
      <c r="J585" s="148">
        <v>-0.43765903307888043</v>
      </c>
      <c r="K585" s="148">
        <v>-0.32089552238805974</v>
      </c>
      <c r="L585" s="147"/>
      <c r="M585" s="155">
        <v>0.22436548223350253</v>
      </c>
      <c r="N585" s="144"/>
      <c r="P585" s="159" t="s">
        <v>252</v>
      </c>
      <c r="Q585" s="147">
        <v>1715</v>
      </c>
      <c r="R585" s="147">
        <v>1659</v>
      </c>
      <c r="S585" s="147">
        <v>1888</v>
      </c>
      <c r="T585" s="147">
        <v>1373</v>
      </c>
      <c r="U585" s="147">
        <v>1607</v>
      </c>
      <c r="V585" s="147">
        <v>1394</v>
      </c>
      <c r="W585" s="147">
        <v>1288</v>
      </c>
      <c r="X585" s="147">
        <v>985</v>
      </c>
      <c r="Y585" s="148">
        <v>-0.23524844720496896</v>
      </c>
      <c r="Z585" s="148">
        <v>-0.36882094470889787</v>
      </c>
      <c r="AA585" s="147"/>
      <c r="AB585" s="144"/>
      <c r="AC585" s="144"/>
      <c r="AD585" s="150">
        <v>325.42857142857144</v>
      </c>
      <c r="AE585" s="150">
        <v>1560.5714285714287</v>
      </c>
      <c r="AF585" s="144"/>
    </row>
    <row r="586" spans="1:32" x14ac:dyDescent="0.25">
      <c r="A586" s="159" t="s">
        <v>253</v>
      </c>
      <c r="B586" s="147">
        <v>32</v>
      </c>
      <c r="C586" s="147">
        <v>19</v>
      </c>
      <c r="D586" s="147">
        <v>33</v>
      </c>
      <c r="E586" s="147">
        <v>17</v>
      </c>
      <c r="F586" s="147">
        <v>15</v>
      </c>
      <c r="G586" s="147">
        <v>14</v>
      </c>
      <c r="H586" s="147">
        <v>18</v>
      </c>
      <c r="I586" s="147">
        <v>19</v>
      </c>
      <c r="J586" s="148">
        <v>5.5555555555555552E-2</v>
      </c>
      <c r="K586" s="148">
        <v>-0.10135135135135133</v>
      </c>
      <c r="L586" s="147"/>
      <c r="M586" s="155">
        <v>0.26760563380281688</v>
      </c>
      <c r="N586" s="144"/>
      <c r="P586" s="159" t="s">
        <v>253</v>
      </c>
      <c r="Q586" s="147">
        <v>120</v>
      </c>
      <c r="R586" s="147">
        <v>107</v>
      </c>
      <c r="S586" s="147">
        <v>175</v>
      </c>
      <c r="T586" s="147">
        <v>73</v>
      </c>
      <c r="U586" s="147">
        <v>89</v>
      </c>
      <c r="V586" s="147">
        <v>107</v>
      </c>
      <c r="W586" s="147">
        <v>60</v>
      </c>
      <c r="X586" s="147">
        <v>71</v>
      </c>
      <c r="Y586" s="148">
        <v>0.18333333333333332</v>
      </c>
      <c r="Z586" s="148">
        <v>-0.32010943912448703</v>
      </c>
      <c r="AA586" s="147"/>
      <c r="AB586" s="144"/>
      <c r="AC586" s="144"/>
      <c r="AD586" s="150">
        <v>21.142857142857142</v>
      </c>
      <c r="AE586" s="150">
        <v>104.42857142857143</v>
      </c>
      <c r="AF586" s="144"/>
    </row>
    <row r="587" spans="1:32" x14ac:dyDescent="0.25">
      <c r="A587" s="159" t="s">
        <v>254</v>
      </c>
      <c r="B587" s="160">
        <v>9.3023255813953487E-2</v>
      </c>
      <c r="C587" s="160">
        <v>4.7738693467336682E-2</v>
      </c>
      <c r="D587" s="160">
        <v>9.6209912536443148E-2</v>
      </c>
      <c r="E587" s="160">
        <v>4.7222222222222221E-2</v>
      </c>
      <c r="F587" s="160">
        <v>4.6439628482972138E-2</v>
      </c>
      <c r="G587" s="160">
        <v>5.6680161943319839E-2</v>
      </c>
      <c r="H587" s="160">
        <v>4.3795620437956206E-2</v>
      </c>
      <c r="I587" s="160">
        <v>7.9166666666666663E-2</v>
      </c>
      <c r="J587" s="172">
        <v>3.5371046228710457</v>
      </c>
      <c r="K587" s="172">
        <v>1.816089585050839</v>
      </c>
      <c r="L587" s="147"/>
      <c r="M587" s="203">
        <v>1.1931818181818183</v>
      </c>
      <c r="N587" s="144"/>
      <c r="P587" s="159" t="s">
        <v>254</v>
      </c>
      <c r="Q587" s="160">
        <v>6.5395095367847406E-2</v>
      </c>
      <c r="R587" s="160">
        <v>6.0588901472253681E-2</v>
      </c>
      <c r="S587" s="160">
        <v>8.4827920504120219E-2</v>
      </c>
      <c r="T587" s="160">
        <v>5.0484094052558784E-2</v>
      </c>
      <c r="U587" s="160">
        <v>5.2476415094339625E-2</v>
      </c>
      <c r="V587" s="160">
        <v>7.1285809460359756E-2</v>
      </c>
      <c r="W587" s="160">
        <v>4.4510385756676561E-2</v>
      </c>
      <c r="X587" s="160">
        <v>6.7234848484848481E-2</v>
      </c>
      <c r="Y587" s="172">
        <v>2.2724462728171919</v>
      </c>
      <c r="Z587" s="172">
        <v>0.45149857649857544</v>
      </c>
      <c r="AA587" s="147"/>
      <c r="AB587" s="144"/>
      <c r="AC587" s="144"/>
      <c r="AD587" s="191">
        <v>6.1005770816158274E-2</v>
      </c>
      <c r="AE587" s="191">
        <v>6.2719862719862726E-2</v>
      </c>
      <c r="AF587" s="144"/>
    </row>
    <row r="588" spans="1:32" x14ac:dyDescent="0.25">
      <c r="A588" s="161" t="s">
        <v>255</v>
      </c>
      <c r="B588" s="161"/>
      <c r="C588" s="161"/>
      <c r="D588" s="161"/>
      <c r="E588" s="144"/>
      <c r="F588" s="144"/>
      <c r="G588" s="144"/>
      <c r="H588" s="144"/>
      <c r="I588" s="144"/>
      <c r="J588" s="144"/>
      <c r="K588" s="144"/>
      <c r="L588" s="144"/>
      <c r="M588" s="144"/>
      <c r="N588" s="144"/>
      <c r="O588" s="204"/>
      <c r="P588" s="161" t="s">
        <v>255</v>
      </c>
      <c r="Q588" s="161"/>
      <c r="R588" s="161"/>
      <c r="S588" s="161"/>
      <c r="T588" s="144"/>
      <c r="U588" s="144"/>
      <c r="V588" s="144"/>
      <c r="W588" s="144"/>
      <c r="X588" s="144"/>
      <c r="Y588" s="144"/>
      <c r="Z588" s="144"/>
      <c r="AA588" s="144"/>
      <c r="AB588" s="144"/>
      <c r="AC588" s="144"/>
      <c r="AD588" s="144"/>
      <c r="AE588" s="144"/>
      <c r="AF588" s="144"/>
    </row>
  </sheetData>
  <dataConsolidate/>
  <mergeCells count="1">
    <mergeCell ref="B1:D1"/>
  </mergeCell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ABB73DFA-6127-45DD-B9E2-1A979F87DB45}">
          <x14:formula1>
            <xm:f>'L:\FELLES\Avdeling EF\Statistikk\Hovedtall-tabeller\[Hovedtall T1 2017-26.xlsx]Hjelpetabell'!#REF!</xm:f>
          </x14:formula1>
          <xm:sqref>B1</xm:sqref>
        </x14:dataValidation>
      </x14:dataValidations>
    </ext>
    <ext xmlns:x14="http://schemas.microsoft.com/office/spreadsheetml/2009/9/main" uri="{05C60535-1F16-4fd2-B633-F4F36F0B64E0}">
      <x14:sparklineGroups xmlns:xm="http://schemas.microsoft.com/office/excel/2006/main">
        <x14:sparklineGroup displayEmptyCellsAs="gap" high="1" low="1" xr2:uid="{194844E1-A4BE-4B74-B07B-F7445B3E0EA2}">
          <x14:colorSeries rgb="FF376092"/>
          <x14:colorNegative rgb="FFD00000"/>
          <x14:colorAxis rgb="FF000000"/>
          <x14:colorMarkers rgb="FFD00000"/>
          <x14:colorFirst rgb="FFD00000"/>
          <x14:colorLast rgb="FFD00000"/>
          <x14:colorHigh theme="1"/>
          <x14:colorLow rgb="FFD00000"/>
          <x14:sparklines>
            <x14:sparkline>
              <xm:f>'Oslo PD'!Q569:X569</xm:f>
              <xm:sqref>AA569</xm:sqref>
            </x14:sparkline>
            <x14:sparkline>
              <xm:f>'Oslo PD'!Q570:X570</xm:f>
              <xm:sqref>AA570</xm:sqref>
            </x14:sparkline>
            <x14:sparkline>
              <xm:f>'Oslo PD'!Q571:X571</xm:f>
              <xm:sqref>AA571</xm:sqref>
            </x14:sparkline>
            <x14:sparkline>
              <xm:f>'Oslo PD'!Q572:X572</xm:f>
              <xm:sqref>AA572</xm:sqref>
            </x14:sparkline>
            <x14:sparkline>
              <xm:f>'Oslo PD'!Q573:X573</xm:f>
              <xm:sqref>AA573</xm:sqref>
            </x14:sparkline>
            <x14:sparkline>
              <xm:f>'Oslo PD'!Q574:X574</xm:f>
              <xm:sqref>AA574</xm:sqref>
            </x14:sparkline>
            <x14:sparkline>
              <xm:f>'Oslo PD'!Q575:X575</xm:f>
              <xm:sqref>AA575</xm:sqref>
            </x14:sparkline>
            <x14:sparkline>
              <xm:f>'Oslo PD'!Q576:X576</xm:f>
              <xm:sqref>AA576</xm:sqref>
            </x14:sparkline>
            <x14:sparkline>
              <xm:f>'Oslo PD'!Q577:X577</xm:f>
              <xm:sqref>AA577</xm:sqref>
            </x14:sparkline>
            <x14:sparkline>
              <xm:f>'Oslo PD'!Q578:X578</xm:f>
              <xm:sqref>AA578</xm:sqref>
            </x14:sparkline>
            <x14:sparkline>
              <xm:f>'Oslo PD'!Q579:X579</xm:f>
              <xm:sqref>AA579</xm:sqref>
            </x14:sparkline>
            <x14:sparkline>
              <xm:f>'Oslo PD'!Q580:X580</xm:f>
              <xm:sqref>AA580</xm:sqref>
            </x14:sparkline>
            <x14:sparkline>
              <xm:f>'Oslo PD'!Q581:X581</xm:f>
              <xm:sqref>AA581</xm:sqref>
            </x14:sparkline>
            <x14:sparkline>
              <xm:f>'Oslo PD'!Q582:X582</xm:f>
              <xm:sqref>AA582</xm:sqref>
            </x14:sparkline>
            <x14:sparkline>
              <xm:f>'Oslo PD'!Q583:X583</xm:f>
              <xm:sqref>AA583</xm:sqref>
            </x14:sparkline>
            <x14:sparkline>
              <xm:f>'Oslo PD'!R584:X584</xm:f>
              <xm:sqref>AA584</xm:sqref>
            </x14:sparkline>
            <x14:sparkline>
              <xm:f>'Oslo PD'!Q585:X585</xm:f>
              <xm:sqref>AA585</xm:sqref>
            </x14:sparkline>
            <x14:sparkline>
              <xm:f>'Oslo PD'!Q586:X586</xm:f>
              <xm:sqref>AA586</xm:sqref>
            </x14:sparkline>
            <x14:sparkline>
              <xm:f>'Oslo PD'!Q587:X587</xm:f>
              <xm:sqref>AA587</xm:sqref>
            </x14:sparkline>
          </x14:sparklines>
        </x14:sparklineGroup>
        <x14:sparklineGroup displayEmptyCellsAs="gap" high="1" low="1" xr2:uid="{2FF94845-16B1-4BCA-B291-85FFD220075A}">
          <x14:colorSeries rgb="FF376092"/>
          <x14:colorNegative rgb="FFD00000"/>
          <x14:colorAxis rgb="FF000000"/>
          <x14:colorMarkers rgb="FFD00000"/>
          <x14:colorFirst rgb="FFD00000"/>
          <x14:colorLast rgb="FFD00000"/>
          <x14:colorHigh theme="1"/>
          <x14:colorLow rgb="FFD00000"/>
          <x14:sparklines>
            <x14:sparkline>
              <xm:f>'Oslo PD'!Q543:X543</xm:f>
              <xm:sqref>AA543</xm:sqref>
            </x14:sparkline>
            <x14:sparkline>
              <xm:f>'Oslo PD'!Q544:X544</xm:f>
              <xm:sqref>AA544</xm:sqref>
            </x14:sparkline>
            <x14:sparkline>
              <xm:f>'Oslo PD'!Q545:X545</xm:f>
              <xm:sqref>AA545</xm:sqref>
            </x14:sparkline>
            <x14:sparkline>
              <xm:f>'Oslo PD'!Q546:X546</xm:f>
              <xm:sqref>AA546</xm:sqref>
            </x14:sparkline>
            <x14:sparkline>
              <xm:f>'Oslo PD'!Q547:X547</xm:f>
              <xm:sqref>AA547</xm:sqref>
            </x14:sparkline>
            <x14:sparkline>
              <xm:f>'Oslo PD'!Q548:X548</xm:f>
              <xm:sqref>AA548</xm:sqref>
            </x14:sparkline>
            <x14:sparkline>
              <xm:f>'Oslo PD'!Q549:X549</xm:f>
              <xm:sqref>AA549</xm:sqref>
            </x14:sparkline>
            <x14:sparkline>
              <xm:f>'Oslo PD'!Q550:X550</xm:f>
              <xm:sqref>AA550</xm:sqref>
            </x14:sparkline>
            <x14:sparkline>
              <xm:f>'Oslo PD'!Q551:X551</xm:f>
              <xm:sqref>AA551</xm:sqref>
            </x14:sparkline>
            <x14:sparkline>
              <xm:f>'Oslo PD'!Q552:X552</xm:f>
              <xm:sqref>AA552</xm:sqref>
            </x14:sparkline>
            <x14:sparkline>
              <xm:f>'Oslo PD'!Q553:X553</xm:f>
              <xm:sqref>AA553</xm:sqref>
            </x14:sparkline>
            <x14:sparkline>
              <xm:f>'Oslo PD'!Q554:X554</xm:f>
              <xm:sqref>AA554</xm:sqref>
            </x14:sparkline>
            <x14:sparkline>
              <xm:f>'Oslo PD'!Q555:X555</xm:f>
              <xm:sqref>AA555</xm:sqref>
            </x14:sparkline>
            <x14:sparkline>
              <xm:f>'Oslo PD'!Q556:X556</xm:f>
              <xm:sqref>AA556</xm:sqref>
            </x14:sparkline>
            <x14:sparkline>
              <xm:f>'Oslo PD'!Q557:X557</xm:f>
              <xm:sqref>AA557</xm:sqref>
            </x14:sparkline>
            <x14:sparkline>
              <xm:f>'Oslo PD'!R558:X558</xm:f>
              <xm:sqref>AA558</xm:sqref>
            </x14:sparkline>
            <x14:sparkline>
              <xm:f>'Oslo PD'!Q559:X559</xm:f>
              <xm:sqref>AA559</xm:sqref>
            </x14:sparkline>
            <x14:sparkline>
              <xm:f>'Oslo PD'!Q560:X560</xm:f>
              <xm:sqref>AA560</xm:sqref>
            </x14:sparkline>
            <x14:sparkline>
              <xm:f>'Oslo PD'!Q561:X561</xm:f>
              <xm:sqref>AA561</xm:sqref>
            </x14:sparkline>
          </x14:sparklines>
        </x14:sparklineGroup>
        <x14:sparklineGroup displayEmptyCellsAs="gap" high="1" low="1" xr2:uid="{15E95E6B-5578-4786-8404-B5DD73FC7792}">
          <x14:colorSeries rgb="FF376092"/>
          <x14:colorNegative rgb="FFD00000"/>
          <x14:colorAxis rgb="FF000000"/>
          <x14:colorMarkers rgb="FFD00000"/>
          <x14:colorFirst rgb="FFD00000"/>
          <x14:colorLast rgb="FFD00000"/>
          <x14:colorHigh theme="1"/>
          <x14:colorLow rgb="FFD00000"/>
          <x14:sparklines>
            <x14:sparkline>
              <xm:f>'Oslo PD'!Q517:X517</xm:f>
              <xm:sqref>AA517</xm:sqref>
            </x14:sparkline>
            <x14:sparkline>
              <xm:f>'Oslo PD'!Q518:X518</xm:f>
              <xm:sqref>AA518</xm:sqref>
            </x14:sparkline>
            <x14:sparkline>
              <xm:f>'Oslo PD'!Q519:X519</xm:f>
              <xm:sqref>AA519</xm:sqref>
            </x14:sparkline>
            <x14:sparkline>
              <xm:f>'Oslo PD'!Q520:X520</xm:f>
              <xm:sqref>AA520</xm:sqref>
            </x14:sparkline>
            <x14:sparkline>
              <xm:f>'Oslo PD'!Q521:X521</xm:f>
              <xm:sqref>AA521</xm:sqref>
            </x14:sparkline>
            <x14:sparkline>
              <xm:f>'Oslo PD'!Q522:X522</xm:f>
              <xm:sqref>AA522</xm:sqref>
            </x14:sparkline>
            <x14:sparkline>
              <xm:f>'Oslo PD'!Q523:X523</xm:f>
              <xm:sqref>AA523</xm:sqref>
            </x14:sparkline>
            <x14:sparkline>
              <xm:f>'Oslo PD'!Q524:X524</xm:f>
              <xm:sqref>AA524</xm:sqref>
            </x14:sparkline>
            <x14:sparkline>
              <xm:f>'Oslo PD'!Q525:X525</xm:f>
              <xm:sqref>AA525</xm:sqref>
            </x14:sparkline>
            <x14:sparkline>
              <xm:f>'Oslo PD'!Q526:X526</xm:f>
              <xm:sqref>AA526</xm:sqref>
            </x14:sparkline>
            <x14:sparkline>
              <xm:f>'Oslo PD'!Q527:X527</xm:f>
              <xm:sqref>AA527</xm:sqref>
            </x14:sparkline>
            <x14:sparkline>
              <xm:f>'Oslo PD'!Q528:X528</xm:f>
              <xm:sqref>AA528</xm:sqref>
            </x14:sparkline>
            <x14:sparkline>
              <xm:f>'Oslo PD'!Q529:X529</xm:f>
              <xm:sqref>AA529</xm:sqref>
            </x14:sparkline>
            <x14:sparkline>
              <xm:f>'Oslo PD'!Q530:X530</xm:f>
              <xm:sqref>AA530</xm:sqref>
            </x14:sparkline>
            <x14:sparkline>
              <xm:f>'Oslo PD'!Q531:X531</xm:f>
              <xm:sqref>AA531</xm:sqref>
            </x14:sparkline>
            <x14:sparkline>
              <xm:f>'Oslo PD'!R532:X532</xm:f>
              <xm:sqref>AA532</xm:sqref>
            </x14:sparkline>
            <x14:sparkline>
              <xm:f>'Oslo PD'!Q533:X533</xm:f>
              <xm:sqref>AA533</xm:sqref>
            </x14:sparkline>
            <x14:sparkline>
              <xm:f>'Oslo PD'!Q534:X534</xm:f>
              <xm:sqref>AA534</xm:sqref>
            </x14:sparkline>
            <x14:sparkline>
              <xm:f>'Oslo PD'!Q535:X535</xm:f>
              <xm:sqref>AA535</xm:sqref>
            </x14:sparkline>
          </x14:sparklines>
        </x14:sparklineGroup>
        <x14:sparklineGroup displayEmptyCellsAs="gap" high="1" low="1" xr2:uid="{BC3EA355-54B4-4270-8816-A35C059B28BE}">
          <x14:colorSeries rgb="FF376092"/>
          <x14:colorNegative rgb="FFD00000"/>
          <x14:colorAxis rgb="FF000000"/>
          <x14:colorMarkers rgb="FFD00000"/>
          <x14:colorFirst rgb="FFD00000"/>
          <x14:colorLast rgb="FFD00000"/>
          <x14:colorHigh theme="1"/>
          <x14:colorLow rgb="FFD00000"/>
          <x14:sparklines>
            <x14:sparkline>
              <xm:f>'Oslo PD'!Q491:X491</xm:f>
              <xm:sqref>AA491</xm:sqref>
            </x14:sparkline>
            <x14:sparkline>
              <xm:f>'Oslo PD'!Q492:X492</xm:f>
              <xm:sqref>AA492</xm:sqref>
            </x14:sparkline>
            <x14:sparkline>
              <xm:f>'Oslo PD'!Q493:X493</xm:f>
              <xm:sqref>AA493</xm:sqref>
            </x14:sparkline>
            <x14:sparkline>
              <xm:f>'Oslo PD'!Q494:X494</xm:f>
              <xm:sqref>AA494</xm:sqref>
            </x14:sparkline>
            <x14:sparkline>
              <xm:f>'Oslo PD'!Q495:X495</xm:f>
              <xm:sqref>AA495</xm:sqref>
            </x14:sparkline>
            <x14:sparkline>
              <xm:f>'Oslo PD'!Q496:X496</xm:f>
              <xm:sqref>AA496</xm:sqref>
            </x14:sparkline>
            <x14:sparkline>
              <xm:f>'Oslo PD'!Q497:X497</xm:f>
              <xm:sqref>AA497</xm:sqref>
            </x14:sparkline>
            <x14:sparkline>
              <xm:f>'Oslo PD'!Q498:X498</xm:f>
              <xm:sqref>AA498</xm:sqref>
            </x14:sparkline>
            <x14:sparkline>
              <xm:f>'Oslo PD'!Q499:X499</xm:f>
              <xm:sqref>AA499</xm:sqref>
            </x14:sparkline>
            <x14:sparkline>
              <xm:f>'Oslo PD'!Q500:X500</xm:f>
              <xm:sqref>AA500</xm:sqref>
            </x14:sparkline>
            <x14:sparkline>
              <xm:f>'Oslo PD'!Q501:X501</xm:f>
              <xm:sqref>AA501</xm:sqref>
            </x14:sparkline>
            <x14:sparkline>
              <xm:f>'Oslo PD'!Q502:X502</xm:f>
              <xm:sqref>AA502</xm:sqref>
            </x14:sparkline>
            <x14:sparkline>
              <xm:f>'Oslo PD'!Q503:X503</xm:f>
              <xm:sqref>AA503</xm:sqref>
            </x14:sparkline>
            <x14:sparkline>
              <xm:f>'Oslo PD'!Q504:X504</xm:f>
              <xm:sqref>AA504</xm:sqref>
            </x14:sparkline>
            <x14:sparkline>
              <xm:f>'Oslo PD'!Q505:X505</xm:f>
              <xm:sqref>AA505</xm:sqref>
            </x14:sparkline>
            <x14:sparkline>
              <xm:f>'Oslo PD'!R506:X506</xm:f>
              <xm:sqref>AA506</xm:sqref>
            </x14:sparkline>
            <x14:sparkline>
              <xm:f>'Oslo PD'!Q507:X507</xm:f>
              <xm:sqref>AA507</xm:sqref>
            </x14:sparkline>
            <x14:sparkline>
              <xm:f>'Oslo PD'!Q508:X508</xm:f>
              <xm:sqref>AA508</xm:sqref>
            </x14:sparkline>
            <x14:sparkline>
              <xm:f>'Oslo PD'!Q509:X509</xm:f>
              <xm:sqref>AA509</xm:sqref>
            </x14:sparkline>
          </x14:sparklines>
        </x14:sparklineGroup>
        <x14:sparklineGroup displayEmptyCellsAs="gap" high="1" low="1" xr2:uid="{27C7748C-CE86-483D-8045-B957C95898E5}">
          <x14:colorSeries rgb="FF376092"/>
          <x14:colorNegative rgb="FFD00000"/>
          <x14:colorAxis rgb="FF000000"/>
          <x14:colorMarkers rgb="FFD00000"/>
          <x14:colorFirst rgb="FFD00000"/>
          <x14:colorLast rgb="FFD00000"/>
          <x14:colorHigh theme="1"/>
          <x14:colorLow rgb="FFD00000"/>
          <x14:sparklines>
            <x14:sparkline>
              <xm:f>'Oslo PD'!Q465:X465</xm:f>
              <xm:sqref>AA465</xm:sqref>
            </x14:sparkline>
            <x14:sparkline>
              <xm:f>'Oslo PD'!Q466:X466</xm:f>
              <xm:sqref>AA466</xm:sqref>
            </x14:sparkline>
            <x14:sparkline>
              <xm:f>'Oslo PD'!Q467:X467</xm:f>
              <xm:sqref>AA467</xm:sqref>
            </x14:sparkline>
            <x14:sparkline>
              <xm:f>'Oslo PD'!Q468:X468</xm:f>
              <xm:sqref>AA468</xm:sqref>
            </x14:sparkline>
            <x14:sparkline>
              <xm:f>'Oslo PD'!Q469:X469</xm:f>
              <xm:sqref>AA469</xm:sqref>
            </x14:sparkline>
            <x14:sparkline>
              <xm:f>'Oslo PD'!Q470:X470</xm:f>
              <xm:sqref>AA470</xm:sqref>
            </x14:sparkline>
            <x14:sparkline>
              <xm:f>'Oslo PD'!Q471:X471</xm:f>
              <xm:sqref>AA471</xm:sqref>
            </x14:sparkline>
            <x14:sparkline>
              <xm:f>'Oslo PD'!Q472:X472</xm:f>
              <xm:sqref>AA472</xm:sqref>
            </x14:sparkline>
            <x14:sparkline>
              <xm:f>'Oslo PD'!Q473:X473</xm:f>
              <xm:sqref>AA473</xm:sqref>
            </x14:sparkline>
            <x14:sparkline>
              <xm:f>'Oslo PD'!Q474:X474</xm:f>
              <xm:sqref>AA474</xm:sqref>
            </x14:sparkline>
            <x14:sparkline>
              <xm:f>'Oslo PD'!Q475:X475</xm:f>
              <xm:sqref>AA475</xm:sqref>
            </x14:sparkline>
            <x14:sparkline>
              <xm:f>'Oslo PD'!Q476:X476</xm:f>
              <xm:sqref>AA476</xm:sqref>
            </x14:sparkline>
            <x14:sparkline>
              <xm:f>'Oslo PD'!Q477:X477</xm:f>
              <xm:sqref>AA477</xm:sqref>
            </x14:sparkline>
            <x14:sparkline>
              <xm:f>'Oslo PD'!Q478:X478</xm:f>
              <xm:sqref>AA478</xm:sqref>
            </x14:sparkline>
            <x14:sparkline>
              <xm:f>'Oslo PD'!Q479:X479</xm:f>
              <xm:sqref>AA479</xm:sqref>
            </x14:sparkline>
            <x14:sparkline>
              <xm:f>'Oslo PD'!R480:X480</xm:f>
              <xm:sqref>AA480</xm:sqref>
            </x14:sparkline>
            <x14:sparkline>
              <xm:f>'Oslo PD'!Q481:X481</xm:f>
              <xm:sqref>AA481</xm:sqref>
            </x14:sparkline>
            <x14:sparkline>
              <xm:f>'Oslo PD'!Q482:X482</xm:f>
              <xm:sqref>AA482</xm:sqref>
            </x14:sparkline>
            <x14:sparkline>
              <xm:f>'Oslo PD'!Q483:X483</xm:f>
              <xm:sqref>AA483</xm:sqref>
            </x14:sparkline>
          </x14:sparklines>
        </x14:sparklineGroup>
        <x14:sparklineGroup displayEmptyCellsAs="gap" high="1" low="1" xr2:uid="{4969DC9C-50EA-489C-BBA8-D6F30483CB35}">
          <x14:colorSeries rgb="FF376092"/>
          <x14:colorNegative rgb="FFD00000"/>
          <x14:colorAxis rgb="FF000000"/>
          <x14:colorMarkers rgb="FFD00000"/>
          <x14:colorFirst rgb="FFD00000"/>
          <x14:colorLast rgb="FFD00000"/>
          <x14:colorHigh theme="1"/>
          <x14:colorLow rgb="FFD00000"/>
          <x14:sparklines>
            <x14:sparkline>
              <xm:f>'Oslo PD'!Q439:X439</xm:f>
              <xm:sqref>AA439</xm:sqref>
            </x14:sparkline>
            <x14:sparkline>
              <xm:f>'Oslo PD'!Q440:X440</xm:f>
              <xm:sqref>AA440</xm:sqref>
            </x14:sparkline>
            <x14:sparkline>
              <xm:f>'Oslo PD'!Q441:X441</xm:f>
              <xm:sqref>AA441</xm:sqref>
            </x14:sparkline>
            <x14:sparkline>
              <xm:f>'Oslo PD'!Q442:X442</xm:f>
              <xm:sqref>AA442</xm:sqref>
            </x14:sparkline>
            <x14:sparkline>
              <xm:f>'Oslo PD'!Q443:X443</xm:f>
              <xm:sqref>AA443</xm:sqref>
            </x14:sparkline>
            <x14:sparkline>
              <xm:f>'Oslo PD'!Q444:X444</xm:f>
              <xm:sqref>AA444</xm:sqref>
            </x14:sparkline>
            <x14:sparkline>
              <xm:f>'Oslo PD'!Q445:X445</xm:f>
              <xm:sqref>AA445</xm:sqref>
            </x14:sparkline>
            <x14:sparkline>
              <xm:f>'Oslo PD'!Q446:X446</xm:f>
              <xm:sqref>AA446</xm:sqref>
            </x14:sparkline>
            <x14:sparkline>
              <xm:f>'Oslo PD'!Q447:X447</xm:f>
              <xm:sqref>AA447</xm:sqref>
            </x14:sparkline>
            <x14:sparkline>
              <xm:f>'Oslo PD'!Q448:X448</xm:f>
              <xm:sqref>AA448</xm:sqref>
            </x14:sparkline>
            <x14:sparkline>
              <xm:f>'Oslo PD'!Q449:X449</xm:f>
              <xm:sqref>AA449</xm:sqref>
            </x14:sparkline>
            <x14:sparkline>
              <xm:f>'Oslo PD'!Q450:X450</xm:f>
              <xm:sqref>AA450</xm:sqref>
            </x14:sparkline>
            <x14:sparkline>
              <xm:f>'Oslo PD'!Q451:X451</xm:f>
              <xm:sqref>AA451</xm:sqref>
            </x14:sparkline>
            <x14:sparkline>
              <xm:f>'Oslo PD'!Q452:X452</xm:f>
              <xm:sqref>AA452</xm:sqref>
            </x14:sparkline>
            <x14:sparkline>
              <xm:f>'Oslo PD'!Q453:X453</xm:f>
              <xm:sqref>AA453</xm:sqref>
            </x14:sparkline>
            <x14:sparkline>
              <xm:f>'Oslo PD'!R454:X454</xm:f>
              <xm:sqref>AA454</xm:sqref>
            </x14:sparkline>
            <x14:sparkline>
              <xm:f>'Oslo PD'!Q455:X455</xm:f>
              <xm:sqref>AA455</xm:sqref>
            </x14:sparkline>
            <x14:sparkline>
              <xm:f>'Oslo PD'!Q456:X456</xm:f>
              <xm:sqref>AA456</xm:sqref>
            </x14:sparkline>
            <x14:sparkline>
              <xm:f>'Oslo PD'!Q457:X457</xm:f>
              <xm:sqref>AA457</xm:sqref>
            </x14:sparkline>
          </x14:sparklines>
        </x14:sparklineGroup>
        <x14:sparklineGroup displayEmptyCellsAs="gap" high="1" low="1" xr2:uid="{72B5D1E8-920C-462D-97B4-3781FC8F6247}">
          <x14:colorSeries rgb="FF376092"/>
          <x14:colorNegative rgb="FFD00000"/>
          <x14:colorAxis rgb="FF000000"/>
          <x14:colorMarkers rgb="FFD00000"/>
          <x14:colorFirst rgb="FFD00000"/>
          <x14:colorLast rgb="FFD00000"/>
          <x14:colorHigh theme="1"/>
          <x14:colorLow rgb="FFD00000"/>
          <x14:sparklines>
            <x14:sparkline>
              <xm:f>'Oslo PD'!Q413:X413</xm:f>
              <xm:sqref>AA413</xm:sqref>
            </x14:sparkline>
            <x14:sparkline>
              <xm:f>'Oslo PD'!Q414:X414</xm:f>
              <xm:sqref>AA414</xm:sqref>
            </x14:sparkline>
            <x14:sparkline>
              <xm:f>'Oslo PD'!Q415:X415</xm:f>
              <xm:sqref>AA415</xm:sqref>
            </x14:sparkline>
            <x14:sparkline>
              <xm:f>'Oslo PD'!Q416:X416</xm:f>
              <xm:sqref>AA416</xm:sqref>
            </x14:sparkline>
            <x14:sparkline>
              <xm:f>'Oslo PD'!Q417:X417</xm:f>
              <xm:sqref>AA417</xm:sqref>
            </x14:sparkline>
            <x14:sparkline>
              <xm:f>'Oslo PD'!Q418:X418</xm:f>
              <xm:sqref>AA418</xm:sqref>
            </x14:sparkline>
            <x14:sparkline>
              <xm:f>'Oslo PD'!Q419:X419</xm:f>
              <xm:sqref>AA419</xm:sqref>
            </x14:sparkline>
            <x14:sparkline>
              <xm:f>'Oslo PD'!Q420:X420</xm:f>
              <xm:sqref>AA420</xm:sqref>
            </x14:sparkline>
            <x14:sparkline>
              <xm:f>'Oslo PD'!Q421:X421</xm:f>
              <xm:sqref>AA421</xm:sqref>
            </x14:sparkline>
            <x14:sparkline>
              <xm:f>'Oslo PD'!Q422:X422</xm:f>
              <xm:sqref>AA422</xm:sqref>
            </x14:sparkline>
            <x14:sparkline>
              <xm:f>'Oslo PD'!Q423:X423</xm:f>
              <xm:sqref>AA423</xm:sqref>
            </x14:sparkline>
            <x14:sparkline>
              <xm:f>'Oslo PD'!Q424:X424</xm:f>
              <xm:sqref>AA424</xm:sqref>
            </x14:sparkline>
            <x14:sparkline>
              <xm:f>'Oslo PD'!Q425:X425</xm:f>
              <xm:sqref>AA425</xm:sqref>
            </x14:sparkline>
            <x14:sparkline>
              <xm:f>'Oslo PD'!Q426:X426</xm:f>
              <xm:sqref>AA426</xm:sqref>
            </x14:sparkline>
            <x14:sparkline>
              <xm:f>'Oslo PD'!Q427:X427</xm:f>
              <xm:sqref>AA427</xm:sqref>
            </x14:sparkline>
            <x14:sparkline>
              <xm:f>'Oslo PD'!R428:X428</xm:f>
              <xm:sqref>AA428</xm:sqref>
            </x14:sparkline>
            <x14:sparkline>
              <xm:f>'Oslo PD'!Q429:X429</xm:f>
              <xm:sqref>AA429</xm:sqref>
            </x14:sparkline>
            <x14:sparkline>
              <xm:f>'Oslo PD'!Q430:X430</xm:f>
              <xm:sqref>AA430</xm:sqref>
            </x14:sparkline>
            <x14:sparkline>
              <xm:f>'Oslo PD'!Q431:X431</xm:f>
              <xm:sqref>AA431</xm:sqref>
            </x14:sparkline>
          </x14:sparklines>
        </x14:sparklineGroup>
        <x14:sparklineGroup displayEmptyCellsAs="gap" high="1" low="1" xr2:uid="{072AC1C8-9E60-4F82-A6F9-9950795C1AB4}">
          <x14:colorSeries rgb="FF376092"/>
          <x14:colorNegative rgb="FFD00000"/>
          <x14:colorAxis rgb="FF000000"/>
          <x14:colorMarkers rgb="FFD00000"/>
          <x14:colorFirst rgb="FFD00000"/>
          <x14:colorLast rgb="FFD00000"/>
          <x14:colorHigh theme="1"/>
          <x14:colorLow rgb="FFD00000"/>
          <x14:sparklines>
            <x14:sparkline>
              <xm:f>'Oslo PD'!Q387:X387</xm:f>
              <xm:sqref>AA387</xm:sqref>
            </x14:sparkline>
            <x14:sparkline>
              <xm:f>'Oslo PD'!Q388:X388</xm:f>
              <xm:sqref>AA388</xm:sqref>
            </x14:sparkline>
            <x14:sparkline>
              <xm:f>'Oslo PD'!Q389:X389</xm:f>
              <xm:sqref>AA389</xm:sqref>
            </x14:sparkline>
            <x14:sparkline>
              <xm:f>'Oslo PD'!Q390:X390</xm:f>
              <xm:sqref>AA390</xm:sqref>
            </x14:sparkline>
            <x14:sparkline>
              <xm:f>'Oslo PD'!Q391:X391</xm:f>
              <xm:sqref>AA391</xm:sqref>
            </x14:sparkline>
            <x14:sparkline>
              <xm:f>'Oslo PD'!Q392:X392</xm:f>
              <xm:sqref>AA392</xm:sqref>
            </x14:sparkline>
            <x14:sparkline>
              <xm:f>'Oslo PD'!Q393:X393</xm:f>
              <xm:sqref>AA393</xm:sqref>
            </x14:sparkline>
            <x14:sparkline>
              <xm:f>'Oslo PD'!Q394:X394</xm:f>
              <xm:sqref>AA394</xm:sqref>
            </x14:sparkline>
            <x14:sparkline>
              <xm:f>'Oslo PD'!Q395:X395</xm:f>
              <xm:sqref>AA395</xm:sqref>
            </x14:sparkline>
            <x14:sparkline>
              <xm:f>'Oslo PD'!Q396:X396</xm:f>
              <xm:sqref>AA396</xm:sqref>
            </x14:sparkline>
            <x14:sparkline>
              <xm:f>'Oslo PD'!Q397:X397</xm:f>
              <xm:sqref>AA397</xm:sqref>
            </x14:sparkline>
            <x14:sparkline>
              <xm:f>'Oslo PD'!Q398:X398</xm:f>
              <xm:sqref>AA398</xm:sqref>
            </x14:sparkline>
            <x14:sparkline>
              <xm:f>'Oslo PD'!Q399:X399</xm:f>
              <xm:sqref>AA399</xm:sqref>
            </x14:sparkline>
            <x14:sparkline>
              <xm:f>'Oslo PD'!Q400:X400</xm:f>
              <xm:sqref>AA400</xm:sqref>
            </x14:sparkline>
            <x14:sparkline>
              <xm:f>'Oslo PD'!Q401:X401</xm:f>
              <xm:sqref>AA401</xm:sqref>
            </x14:sparkline>
            <x14:sparkline>
              <xm:f>'Oslo PD'!R402:X402</xm:f>
              <xm:sqref>AA402</xm:sqref>
            </x14:sparkline>
            <x14:sparkline>
              <xm:f>'Oslo PD'!Q403:X403</xm:f>
              <xm:sqref>AA403</xm:sqref>
            </x14:sparkline>
            <x14:sparkline>
              <xm:f>'Oslo PD'!Q404:X404</xm:f>
              <xm:sqref>AA404</xm:sqref>
            </x14:sparkline>
            <x14:sparkline>
              <xm:f>'Oslo PD'!Q405:X405</xm:f>
              <xm:sqref>AA405</xm:sqref>
            </x14:sparkline>
          </x14:sparklines>
        </x14:sparklineGroup>
        <x14:sparklineGroup displayEmptyCellsAs="gap" high="1" low="1" xr2:uid="{7F405893-75AC-48A8-8520-CADDA30CE40B}">
          <x14:colorSeries rgb="FF376092"/>
          <x14:colorNegative rgb="FFD00000"/>
          <x14:colorAxis rgb="FF000000"/>
          <x14:colorMarkers rgb="FFD00000"/>
          <x14:colorFirst rgb="FFD00000"/>
          <x14:colorLast rgb="FFD00000"/>
          <x14:colorHigh theme="1"/>
          <x14:colorLow rgb="FFD00000"/>
          <x14:sparklines>
            <x14:sparkline>
              <xm:f>'Oslo PD'!Q361:X361</xm:f>
              <xm:sqref>AA361</xm:sqref>
            </x14:sparkline>
            <x14:sparkline>
              <xm:f>'Oslo PD'!Q362:X362</xm:f>
              <xm:sqref>AA362</xm:sqref>
            </x14:sparkline>
            <x14:sparkline>
              <xm:f>'Oslo PD'!Q363:X363</xm:f>
              <xm:sqref>AA363</xm:sqref>
            </x14:sparkline>
            <x14:sparkline>
              <xm:f>'Oslo PD'!Q364:X364</xm:f>
              <xm:sqref>AA364</xm:sqref>
            </x14:sparkline>
            <x14:sparkline>
              <xm:f>'Oslo PD'!Q365:X365</xm:f>
              <xm:sqref>AA365</xm:sqref>
            </x14:sparkline>
            <x14:sparkline>
              <xm:f>'Oslo PD'!Q366:X366</xm:f>
              <xm:sqref>AA366</xm:sqref>
            </x14:sparkline>
            <x14:sparkline>
              <xm:f>'Oslo PD'!Q367:X367</xm:f>
              <xm:sqref>AA367</xm:sqref>
            </x14:sparkline>
            <x14:sparkline>
              <xm:f>'Oslo PD'!Q368:X368</xm:f>
              <xm:sqref>AA368</xm:sqref>
            </x14:sparkline>
            <x14:sparkline>
              <xm:f>'Oslo PD'!Q369:X369</xm:f>
              <xm:sqref>AA369</xm:sqref>
            </x14:sparkline>
            <x14:sparkline>
              <xm:f>'Oslo PD'!Q370:X370</xm:f>
              <xm:sqref>AA370</xm:sqref>
            </x14:sparkline>
            <x14:sparkline>
              <xm:f>'Oslo PD'!Q371:X371</xm:f>
              <xm:sqref>AA371</xm:sqref>
            </x14:sparkline>
            <x14:sparkline>
              <xm:f>'Oslo PD'!Q372:X372</xm:f>
              <xm:sqref>AA372</xm:sqref>
            </x14:sparkline>
            <x14:sparkline>
              <xm:f>'Oslo PD'!Q373:X373</xm:f>
              <xm:sqref>AA373</xm:sqref>
            </x14:sparkline>
            <x14:sparkline>
              <xm:f>'Oslo PD'!Q374:X374</xm:f>
              <xm:sqref>AA374</xm:sqref>
            </x14:sparkline>
            <x14:sparkline>
              <xm:f>'Oslo PD'!Q375:X375</xm:f>
              <xm:sqref>AA375</xm:sqref>
            </x14:sparkline>
            <x14:sparkline>
              <xm:f>'Oslo PD'!R376:X376</xm:f>
              <xm:sqref>AA376</xm:sqref>
            </x14:sparkline>
            <x14:sparkline>
              <xm:f>'Oslo PD'!Q377:X377</xm:f>
              <xm:sqref>AA377</xm:sqref>
            </x14:sparkline>
            <x14:sparkline>
              <xm:f>'Oslo PD'!Q378:X378</xm:f>
              <xm:sqref>AA378</xm:sqref>
            </x14:sparkline>
            <x14:sparkline>
              <xm:f>'Oslo PD'!Q379:X379</xm:f>
              <xm:sqref>AA379</xm:sqref>
            </x14:sparkline>
          </x14:sparklines>
        </x14:sparklineGroup>
        <x14:sparklineGroup displayEmptyCellsAs="gap" high="1" low="1" xr2:uid="{69BE8E2C-1EF5-4263-BD23-32136551CBF9}">
          <x14:colorSeries rgb="FF376092"/>
          <x14:colorNegative rgb="FFD00000"/>
          <x14:colorAxis rgb="FF000000"/>
          <x14:colorMarkers rgb="FFD00000"/>
          <x14:colorFirst rgb="FFD00000"/>
          <x14:colorLast rgb="FFD00000"/>
          <x14:colorHigh theme="1"/>
          <x14:colorLow rgb="FFD00000"/>
          <x14:sparklines>
            <x14:sparkline>
              <xm:f>'Oslo PD'!Q335:X335</xm:f>
              <xm:sqref>AA335</xm:sqref>
            </x14:sparkline>
            <x14:sparkline>
              <xm:f>'Oslo PD'!Q336:X336</xm:f>
              <xm:sqref>AA336</xm:sqref>
            </x14:sparkline>
            <x14:sparkline>
              <xm:f>'Oslo PD'!Q337:X337</xm:f>
              <xm:sqref>AA337</xm:sqref>
            </x14:sparkline>
            <x14:sparkline>
              <xm:f>'Oslo PD'!Q338:X338</xm:f>
              <xm:sqref>AA338</xm:sqref>
            </x14:sparkline>
            <x14:sparkline>
              <xm:f>'Oslo PD'!Q339:X339</xm:f>
              <xm:sqref>AA339</xm:sqref>
            </x14:sparkline>
            <x14:sparkline>
              <xm:f>'Oslo PD'!Q340:X340</xm:f>
              <xm:sqref>AA340</xm:sqref>
            </x14:sparkline>
            <x14:sparkline>
              <xm:f>'Oslo PD'!Q341:X341</xm:f>
              <xm:sqref>AA341</xm:sqref>
            </x14:sparkline>
            <x14:sparkline>
              <xm:f>'Oslo PD'!Q342:X342</xm:f>
              <xm:sqref>AA342</xm:sqref>
            </x14:sparkline>
            <x14:sparkline>
              <xm:f>'Oslo PD'!Q343:X343</xm:f>
              <xm:sqref>AA343</xm:sqref>
            </x14:sparkline>
            <x14:sparkline>
              <xm:f>'Oslo PD'!Q344:X344</xm:f>
              <xm:sqref>AA344</xm:sqref>
            </x14:sparkline>
            <x14:sparkline>
              <xm:f>'Oslo PD'!Q345:X345</xm:f>
              <xm:sqref>AA345</xm:sqref>
            </x14:sparkline>
            <x14:sparkline>
              <xm:f>'Oslo PD'!Q346:X346</xm:f>
              <xm:sqref>AA346</xm:sqref>
            </x14:sparkline>
            <x14:sparkline>
              <xm:f>'Oslo PD'!Q347:X347</xm:f>
              <xm:sqref>AA347</xm:sqref>
            </x14:sparkline>
            <x14:sparkline>
              <xm:f>'Oslo PD'!Q348:X348</xm:f>
              <xm:sqref>AA348</xm:sqref>
            </x14:sparkline>
            <x14:sparkline>
              <xm:f>'Oslo PD'!Q349:X349</xm:f>
              <xm:sqref>AA349</xm:sqref>
            </x14:sparkline>
            <x14:sparkline>
              <xm:f>'Oslo PD'!R350:X350</xm:f>
              <xm:sqref>AA350</xm:sqref>
            </x14:sparkline>
            <x14:sparkline>
              <xm:f>'Oslo PD'!Q351:X351</xm:f>
              <xm:sqref>AA351</xm:sqref>
            </x14:sparkline>
            <x14:sparkline>
              <xm:f>'Oslo PD'!Q352:X352</xm:f>
              <xm:sqref>AA352</xm:sqref>
            </x14:sparkline>
            <x14:sparkline>
              <xm:f>'Oslo PD'!Q353:X353</xm:f>
              <xm:sqref>AA353</xm:sqref>
            </x14:sparkline>
          </x14:sparklines>
        </x14:sparklineGroup>
        <x14:sparklineGroup displayEmptyCellsAs="gap" high="1" low="1" xr2:uid="{37D5D5CE-1E55-4D1B-A0FD-2CA56F311A2D}">
          <x14:colorSeries rgb="FF376092"/>
          <x14:colorNegative rgb="FFD00000"/>
          <x14:colorAxis rgb="FF000000"/>
          <x14:colorMarkers rgb="FFD00000"/>
          <x14:colorFirst rgb="FFD00000"/>
          <x14:colorLast rgb="FFD00000"/>
          <x14:colorHigh theme="1"/>
          <x14:colorLow rgb="FFD00000"/>
          <x14:sparklines>
            <x14:sparkline>
              <xm:f>'Oslo PD'!Q302:X302</xm:f>
              <xm:sqref>AA302</xm:sqref>
            </x14:sparkline>
            <x14:sparkline>
              <xm:f>'Oslo PD'!Q303:X303</xm:f>
              <xm:sqref>AA303</xm:sqref>
            </x14:sparkline>
            <x14:sparkline>
              <xm:f>'Oslo PD'!Q304:X304</xm:f>
              <xm:sqref>AA304</xm:sqref>
            </x14:sparkline>
            <x14:sparkline>
              <xm:f>'Oslo PD'!Q305:X305</xm:f>
              <xm:sqref>AA305</xm:sqref>
            </x14:sparkline>
            <x14:sparkline>
              <xm:f>'Oslo PD'!Q306:X306</xm:f>
              <xm:sqref>AA306</xm:sqref>
            </x14:sparkline>
            <x14:sparkline>
              <xm:f>'Oslo PD'!Q307:X307</xm:f>
              <xm:sqref>AA307</xm:sqref>
            </x14:sparkline>
            <x14:sparkline>
              <xm:f>'Oslo PD'!Q308:X308</xm:f>
              <xm:sqref>AA308</xm:sqref>
            </x14:sparkline>
            <x14:sparkline>
              <xm:f>'Oslo PD'!Q309:X309</xm:f>
              <xm:sqref>AA309</xm:sqref>
            </x14:sparkline>
            <x14:sparkline>
              <xm:f>'Oslo PD'!Q310:X310</xm:f>
              <xm:sqref>AA310</xm:sqref>
            </x14:sparkline>
            <x14:sparkline>
              <xm:f>'Oslo PD'!Q311:X311</xm:f>
              <xm:sqref>AA311</xm:sqref>
            </x14:sparkline>
            <x14:sparkline>
              <xm:f>'Oslo PD'!Q312:X312</xm:f>
              <xm:sqref>AA312</xm:sqref>
            </x14:sparkline>
            <x14:sparkline>
              <xm:f>'Oslo PD'!Q313:X313</xm:f>
              <xm:sqref>AA313</xm:sqref>
            </x14:sparkline>
            <x14:sparkline>
              <xm:f>'Oslo PD'!Q314:X314</xm:f>
              <xm:sqref>AA314</xm:sqref>
            </x14:sparkline>
            <x14:sparkline>
              <xm:f>'Oslo PD'!Q315:X315</xm:f>
              <xm:sqref>AA315</xm:sqref>
            </x14:sparkline>
            <x14:sparkline>
              <xm:f>'Oslo PD'!Q316:X316</xm:f>
              <xm:sqref>AA316</xm:sqref>
            </x14:sparkline>
            <x14:sparkline>
              <xm:f>'Oslo PD'!R317:X317</xm:f>
              <xm:sqref>AA317</xm:sqref>
            </x14:sparkline>
            <x14:sparkline>
              <xm:f>'Oslo PD'!Q318:X318</xm:f>
              <xm:sqref>AA318</xm:sqref>
            </x14:sparkline>
            <x14:sparkline>
              <xm:f>'Oslo PD'!Q319:X319</xm:f>
              <xm:sqref>AA319</xm:sqref>
            </x14:sparkline>
            <x14:sparkline>
              <xm:f>'Oslo PD'!Q320:X320</xm:f>
              <xm:sqref>AA320</xm:sqref>
            </x14:sparkline>
          </x14:sparklines>
        </x14:sparklineGroup>
        <x14:sparklineGroup displayEmptyCellsAs="gap" high="1" low="1" xr2:uid="{2096273C-6D6D-4DE3-9669-87A7029911DD}">
          <x14:colorSeries rgb="FF376092"/>
          <x14:colorNegative rgb="FFD00000"/>
          <x14:colorAxis rgb="FF000000"/>
          <x14:colorMarkers rgb="FFD00000"/>
          <x14:colorFirst rgb="FFD00000"/>
          <x14:colorLast rgb="FFD00000"/>
          <x14:colorHigh theme="1"/>
          <x14:colorLow rgb="FFD00000"/>
          <x14:sparklines>
            <x14:sparkline>
              <xm:f>'Oslo PD'!Q276:X276</xm:f>
              <xm:sqref>AA276</xm:sqref>
            </x14:sparkline>
            <x14:sparkline>
              <xm:f>'Oslo PD'!Q277:X277</xm:f>
              <xm:sqref>AA277</xm:sqref>
            </x14:sparkline>
            <x14:sparkline>
              <xm:f>'Oslo PD'!Q278:X278</xm:f>
              <xm:sqref>AA278</xm:sqref>
            </x14:sparkline>
            <x14:sparkline>
              <xm:f>'Oslo PD'!Q279:X279</xm:f>
              <xm:sqref>AA279</xm:sqref>
            </x14:sparkline>
            <x14:sparkline>
              <xm:f>'Oslo PD'!Q280:X280</xm:f>
              <xm:sqref>AA280</xm:sqref>
            </x14:sparkline>
            <x14:sparkline>
              <xm:f>'Oslo PD'!Q281:X281</xm:f>
              <xm:sqref>AA281</xm:sqref>
            </x14:sparkline>
            <x14:sparkline>
              <xm:f>'Oslo PD'!Q282:X282</xm:f>
              <xm:sqref>AA282</xm:sqref>
            </x14:sparkline>
            <x14:sparkline>
              <xm:f>'Oslo PD'!Q283:X283</xm:f>
              <xm:sqref>AA283</xm:sqref>
            </x14:sparkline>
            <x14:sparkline>
              <xm:f>'Oslo PD'!Q284:X284</xm:f>
              <xm:sqref>AA284</xm:sqref>
            </x14:sparkline>
            <x14:sparkline>
              <xm:f>'Oslo PD'!Q285:X285</xm:f>
              <xm:sqref>AA285</xm:sqref>
            </x14:sparkline>
            <x14:sparkline>
              <xm:f>'Oslo PD'!Q286:X286</xm:f>
              <xm:sqref>AA286</xm:sqref>
            </x14:sparkline>
            <x14:sparkline>
              <xm:f>'Oslo PD'!Q287:X287</xm:f>
              <xm:sqref>AA287</xm:sqref>
            </x14:sparkline>
            <x14:sparkline>
              <xm:f>'Oslo PD'!Q288:X288</xm:f>
              <xm:sqref>AA288</xm:sqref>
            </x14:sparkline>
            <x14:sparkline>
              <xm:f>'Oslo PD'!Q289:X289</xm:f>
              <xm:sqref>AA289</xm:sqref>
            </x14:sparkline>
            <x14:sparkline>
              <xm:f>'Oslo PD'!Q290:X290</xm:f>
              <xm:sqref>AA290</xm:sqref>
            </x14:sparkline>
            <x14:sparkline>
              <xm:f>'Oslo PD'!R291:X291</xm:f>
              <xm:sqref>AA291</xm:sqref>
            </x14:sparkline>
            <x14:sparkline>
              <xm:f>'Oslo PD'!Q292:X292</xm:f>
              <xm:sqref>AA292</xm:sqref>
            </x14:sparkline>
            <x14:sparkline>
              <xm:f>'Oslo PD'!Q293:X293</xm:f>
              <xm:sqref>AA293</xm:sqref>
            </x14:sparkline>
            <x14:sparkline>
              <xm:f>'Oslo PD'!Q294:X294</xm:f>
              <xm:sqref>AA294</xm:sqref>
            </x14:sparkline>
          </x14:sparklines>
        </x14:sparklineGroup>
        <x14:sparklineGroup displayEmptyCellsAs="gap" high="1" low="1" xr2:uid="{CEE852EA-2E1E-4184-87DB-0530DB32F166}">
          <x14:colorSeries rgb="FF376092"/>
          <x14:colorNegative rgb="FFD00000"/>
          <x14:colorAxis rgb="FF000000"/>
          <x14:colorMarkers rgb="FFD00000"/>
          <x14:colorFirst rgb="FFD00000"/>
          <x14:colorLast rgb="FFD00000"/>
          <x14:colorHigh theme="1"/>
          <x14:colorLow rgb="FFD00000"/>
          <x14:sparklines>
            <x14:sparkline>
              <xm:f>'Oslo PD'!Q250:X250</xm:f>
              <xm:sqref>AA250</xm:sqref>
            </x14:sparkline>
            <x14:sparkline>
              <xm:f>'Oslo PD'!Q251:X251</xm:f>
              <xm:sqref>AA251</xm:sqref>
            </x14:sparkline>
            <x14:sparkline>
              <xm:f>'Oslo PD'!Q252:X252</xm:f>
              <xm:sqref>AA252</xm:sqref>
            </x14:sparkline>
            <x14:sparkline>
              <xm:f>'Oslo PD'!Q253:X253</xm:f>
              <xm:sqref>AA253</xm:sqref>
            </x14:sparkline>
            <x14:sparkline>
              <xm:f>'Oslo PD'!Q254:X254</xm:f>
              <xm:sqref>AA254</xm:sqref>
            </x14:sparkline>
            <x14:sparkline>
              <xm:f>'Oslo PD'!Q255:X255</xm:f>
              <xm:sqref>AA255</xm:sqref>
            </x14:sparkline>
            <x14:sparkline>
              <xm:f>'Oslo PD'!Q256:X256</xm:f>
              <xm:sqref>AA256</xm:sqref>
            </x14:sparkline>
            <x14:sparkline>
              <xm:f>'Oslo PD'!Q257:X257</xm:f>
              <xm:sqref>AA257</xm:sqref>
            </x14:sparkline>
            <x14:sparkline>
              <xm:f>'Oslo PD'!Q258:X258</xm:f>
              <xm:sqref>AA258</xm:sqref>
            </x14:sparkline>
            <x14:sparkline>
              <xm:f>'Oslo PD'!Q259:X259</xm:f>
              <xm:sqref>AA259</xm:sqref>
            </x14:sparkline>
            <x14:sparkline>
              <xm:f>'Oslo PD'!Q260:X260</xm:f>
              <xm:sqref>AA260</xm:sqref>
            </x14:sparkline>
            <x14:sparkline>
              <xm:f>'Oslo PD'!Q261:X261</xm:f>
              <xm:sqref>AA261</xm:sqref>
            </x14:sparkline>
            <x14:sparkline>
              <xm:f>'Oslo PD'!Q262:X262</xm:f>
              <xm:sqref>AA262</xm:sqref>
            </x14:sparkline>
            <x14:sparkline>
              <xm:f>'Oslo PD'!Q263:X263</xm:f>
              <xm:sqref>AA263</xm:sqref>
            </x14:sparkline>
            <x14:sparkline>
              <xm:f>'Oslo PD'!Q264:X264</xm:f>
              <xm:sqref>AA264</xm:sqref>
            </x14:sparkline>
            <x14:sparkline>
              <xm:f>'Oslo PD'!R265:X265</xm:f>
              <xm:sqref>AA265</xm:sqref>
            </x14:sparkline>
            <x14:sparkline>
              <xm:f>'Oslo PD'!Q266:X266</xm:f>
              <xm:sqref>AA266</xm:sqref>
            </x14:sparkline>
            <x14:sparkline>
              <xm:f>'Oslo PD'!Q267:X267</xm:f>
              <xm:sqref>AA267</xm:sqref>
            </x14:sparkline>
            <x14:sparkline>
              <xm:f>'Oslo PD'!Q268:X268</xm:f>
              <xm:sqref>AA268</xm:sqref>
            </x14:sparkline>
          </x14:sparklines>
        </x14:sparklineGroup>
        <x14:sparklineGroup displayEmptyCellsAs="gap" high="1" low="1" xr2:uid="{303109BF-6DFD-4406-A725-C9D9D380A6D5}">
          <x14:colorSeries rgb="FF376092"/>
          <x14:colorNegative rgb="FFD00000"/>
          <x14:colorAxis rgb="FF000000"/>
          <x14:colorMarkers rgb="FFD00000"/>
          <x14:colorFirst rgb="FFD00000"/>
          <x14:colorLast rgb="FFD00000"/>
          <x14:colorHigh theme="1"/>
          <x14:colorLow rgb="FFD00000"/>
          <x14:sparklines>
            <x14:sparkline>
              <xm:f>'Oslo PD'!Q224:X224</xm:f>
              <xm:sqref>AA224</xm:sqref>
            </x14:sparkline>
            <x14:sparkline>
              <xm:f>'Oslo PD'!Q225:X225</xm:f>
              <xm:sqref>AA225</xm:sqref>
            </x14:sparkline>
            <x14:sparkline>
              <xm:f>'Oslo PD'!Q226:X226</xm:f>
              <xm:sqref>AA226</xm:sqref>
            </x14:sparkline>
            <x14:sparkline>
              <xm:f>'Oslo PD'!Q227:X227</xm:f>
              <xm:sqref>AA227</xm:sqref>
            </x14:sparkline>
            <x14:sparkline>
              <xm:f>'Oslo PD'!Q228:X228</xm:f>
              <xm:sqref>AA228</xm:sqref>
            </x14:sparkline>
            <x14:sparkline>
              <xm:f>'Oslo PD'!Q229:X229</xm:f>
              <xm:sqref>AA229</xm:sqref>
            </x14:sparkline>
            <x14:sparkline>
              <xm:f>'Oslo PD'!Q230:X230</xm:f>
              <xm:sqref>AA230</xm:sqref>
            </x14:sparkline>
            <x14:sparkline>
              <xm:f>'Oslo PD'!Q231:X231</xm:f>
              <xm:sqref>AA231</xm:sqref>
            </x14:sparkline>
            <x14:sparkline>
              <xm:f>'Oslo PD'!Q232:X232</xm:f>
              <xm:sqref>AA232</xm:sqref>
            </x14:sparkline>
            <x14:sparkline>
              <xm:f>'Oslo PD'!Q233:X233</xm:f>
              <xm:sqref>AA233</xm:sqref>
            </x14:sparkline>
            <x14:sparkline>
              <xm:f>'Oslo PD'!Q234:X234</xm:f>
              <xm:sqref>AA234</xm:sqref>
            </x14:sparkline>
            <x14:sparkline>
              <xm:f>'Oslo PD'!Q235:X235</xm:f>
              <xm:sqref>AA235</xm:sqref>
            </x14:sparkline>
            <x14:sparkline>
              <xm:f>'Oslo PD'!Q236:X236</xm:f>
              <xm:sqref>AA236</xm:sqref>
            </x14:sparkline>
            <x14:sparkline>
              <xm:f>'Oslo PD'!Q237:X237</xm:f>
              <xm:sqref>AA237</xm:sqref>
            </x14:sparkline>
            <x14:sparkline>
              <xm:f>'Oslo PD'!Q238:X238</xm:f>
              <xm:sqref>AA238</xm:sqref>
            </x14:sparkline>
            <x14:sparkline>
              <xm:f>'Oslo PD'!R239:X239</xm:f>
              <xm:sqref>AA239</xm:sqref>
            </x14:sparkline>
            <x14:sparkline>
              <xm:f>'Oslo PD'!Q240:X240</xm:f>
              <xm:sqref>AA240</xm:sqref>
            </x14:sparkline>
            <x14:sparkline>
              <xm:f>'Oslo PD'!Q241:X241</xm:f>
              <xm:sqref>AA241</xm:sqref>
            </x14:sparkline>
            <x14:sparkline>
              <xm:f>'Oslo PD'!Q242:X242</xm:f>
              <xm:sqref>AA242</xm:sqref>
            </x14:sparkline>
          </x14:sparklines>
        </x14:sparklineGroup>
        <x14:sparklineGroup displayEmptyCellsAs="gap" high="1" low="1" xr2:uid="{D5D4F5A0-86D8-4D72-B7AF-D56690B4617F}">
          <x14:colorSeries rgb="FF376092"/>
          <x14:colorNegative rgb="FFD00000"/>
          <x14:colorAxis rgb="FF000000"/>
          <x14:colorMarkers rgb="FFD00000"/>
          <x14:colorFirst rgb="FFD00000"/>
          <x14:colorLast rgb="FFD00000"/>
          <x14:colorHigh theme="1"/>
          <x14:colorLow rgb="FFD00000"/>
          <x14:sparklines>
            <x14:sparkline>
              <xm:f>'Oslo PD'!Q198:X198</xm:f>
              <xm:sqref>AA198</xm:sqref>
            </x14:sparkline>
            <x14:sparkline>
              <xm:f>'Oslo PD'!Q199:X199</xm:f>
              <xm:sqref>AA199</xm:sqref>
            </x14:sparkline>
            <x14:sparkline>
              <xm:f>'Oslo PD'!Q200:X200</xm:f>
              <xm:sqref>AA200</xm:sqref>
            </x14:sparkline>
            <x14:sparkline>
              <xm:f>'Oslo PD'!Q201:X201</xm:f>
              <xm:sqref>AA201</xm:sqref>
            </x14:sparkline>
            <x14:sparkline>
              <xm:f>'Oslo PD'!Q202:X202</xm:f>
              <xm:sqref>AA202</xm:sqref>
            </x14:sparkline>
            <x14:sparkline>
              <xm:f>'Oslo PD'!Q203:X203</xm:f>
              <xm:sqref>AA203</xm:sqref>
            </x14:sparkline>
            <x14:sparkline>
              <xm:f>'Oslo PD'!Q204:X204</xm:f>
              <xm:sqref>AA204</xm:sqref>
            </x14:sparkline>
            <x14:sparkline>
              <xm:f>'Oslo PD'!Q205:X205</xm:f>
              <xm:sqref>AA205</xm:sqref>
            </x14:sparkline>
            <x14:sparkline>
              <xm:f>'Oslo PD'!Q206:X206</xm:f>
              <xm:sqref>AA206</xm:sqref>
            </x14:sparkline>
            <x14:sparkline>
              <xm:f>'Oslo PD'!Q207:X207</xm:f>
              <xm:sqref>AA207</xm:sqref>
            </x14:sparkline>
            <x14:sparkline>
              <xm:f>'Oslo PD'!Q208:X208</xm:f>
              <xm:sqref>AA208</xm:sqref>
            </x14:sparkline>
            <x14:sparkline>
              <xm:f>'Oslo PD'!Q209:X209</xm:f>
              <xm:sqref>AA209</xm:sqref>
            </x14:sparkline>
            <x14:sparkline>
              <xm:f>'Oslo PD'!Q210:X210</xm:f>
              <xm:sqref>AA210</xm:sqref>
            </x14:sparkline>
            <x14:sparkline>
              <xm:f>'Oslo PD'!Q211:X211</xm:f>
              <xm:sqref>AA211</xm:sqref>
            </x14:sparkline>
            <x14:sparkline>
              <xm:f>'Oslo PD'!Q212:X212</xm:f>
              <xm:sqref>AA212</xm:sqref>
            </x14:sparkline>
            <x14:sparkline>
              <xm:f>'Oslo PD'!R213:X213</xm:f>
              <xm:sqref>AA213</xm:sqref>
            </x14:sparkline>
            <x14:sparkline>
              <xm:f>'Oslo PD'!Q214:X214</xm:f>
              <xm:sqref>AA214</xm:sqref>
            </x14:sparkline>
            <x14:sparkline>
              <xm:f>'Oslo PD'!Q215:X215</xm:f>
              <xm:sqref>AA215</xm:sqref>
            </x14:sparkline>
            <x14:sparkline>
              <xm:f>'Oslo PD'!Q216:X216</xm:f>
              <xm:sqref>AA216</xm:sqref>
            </x14:sparkline>
          </x14:sparklines>
        </x14:sparklineGroup>
        <x14:sparklineGroup displayEmptyCellsAs="gap" high="1" low="1" xr2:uid="{C418010C-FF6F-4ADA-BDC5-1C68A4EF4981}">
          <x14:colorSeries rgb="FF376092"/>
          <x14:colorNegative rgb="FFD00000"/>
          <x14:colorAxis rgb="FF000000"/>
          <x14:colorMarkers rgb="FFD00000"/>
          <x14:colorFirst rgb="FFD00000"/>
          <x14:colorLast rgb="FFD00000"/>
          <x14:colorHigh theme="1"/>
          <x14:colorLow rgb="FFD00000"/>
          <x14:sparklines>
            <x14:sparkline>
              <xm:f>'Oslo PD'!Q171:X171</xm:f>
              <xm:sqref>AA171</xm:sqref>
            </x14:sparkline>
          </x14:sparklines>
        </x14:sparklineGroup>
        <x14:sparklineGroup displayEmptyCellsAs="gap" high="1" low="1" xr2:uid="{2138CBAD-DF0D-4FBE-8913-9ED8C80B7F87}">
          <x14:colorSeries rgb="FF376092"/>
          <x14:colorNegative rgb="FFD00000"/>
          <x14:colorAxis rgb="FF000000"/>
          <x14:colorMarkers rgb="FFD00000"/>
          <x14:colorFirst rgb="FFD00000"/>
          <x14:colorLast rgb="FFD00000"/>
          <x14:colorHigh theme="1"/>
          <x14:colorLow rgb="FFD00000"/>
          <x14:sparklines>
            <x14:sparkline>
              <xm:f>'Oslo PD'!R150:X150</xm:f>
              <xm:sqref>AA150</xm:sqref>
            </x14:sparkline>
          </x14:sparklines>
        </x14:sparklineGroup>
        <x14:sparklineGroup displayEmptyCellsAs="gap" high="1" low="1" xr2:uid="{B89A8596-03B0-4040-8111-634C8E42DC81}">
          <x14:colorSeries rgb="FF376092"/>
          <x14:colorNegative rgb="FFD00000"/>
          <x14:colorAxis rgb="FF000000"/>
          <x14:colorMarkers rgb="FFD00000"/>
          <x14:colorFirst rgb="FFD00000"/>
          <x14:colorLast rgb="FFD00000"/>
          <x14:colorHigh theme="1"/>
          <x14:colorLow rgb="FFD00000"/>
          <x14:sparklines>
            <x14:sparkline>
              <xm:f>'Oslo PD'!Q133:X133</xm:f>
              <xm:sqref>AA133</xm:sqref>
            </x14:sparkline>
          </x14:sparklines>
        </x14:sparklineGroup>
        <x14:sparklineGroup displayEmptyCellsAs="gap" high="1" low="1" xr2:uid="{4E025667-460F-45E1-9C23-3DA2AFC1C43A}">
          <x14:colorSeries rgb="FF376092"/>
          <x14:colorNegative rgb="FFD00000"/>
          <x14:colorAxis rgb="FF000000"/>
          <x14:colorMarkers rgb="FFD00000"/>
          <x14:colorFirst rgb="FFD00000"/>
          <x14:colorLast rgb="FFD00000"/>
          <x14:colorHigh theme="1"/>
          <x14:colorLow rgb="FFD00000"/>
          <x14:sparklines>
            <x14:sparkline>
              <xm:f>'Oslo PD'!Q116:X116</xm:f>
              <xm:sqref>AA116</xm:sqref>
            </x14:sparkline>
          </x14:sparklines>
        </x14:sparklineGroup>
        <x14:sparklineGroup displayEmptyCellsAs="gap" high="1" low="1" xr2:uid="{B6CBD68C-DF23-47AB-8F62-2199F9560DDE}">
          <x14:colorSeries rgb="FF376092"/>
          <x14:colorNegative rgb="FFD00000"/>
          <x14:colorAxis rgb="FF000000"/>
          <x14:colorMarkers rgb="FFD00000"/>
          <x14:colorFirst rgb="FFD00000"/>
          <x14:colorLast rgb="FFD00000"/>
          <x14:colorHigh theme="1"/>
          <x14:colorLow rgb="FFD00000"/>
          <x14:sparklines>
            <x14:sparkline>
              <xm:f>'Oslo PD'!Q99:X99</xm:f>
              <xm:sqref>AA99</xm:sqref>
            </x14:sparkline>
          </x14:sparklines>
        </x14:sparklineGroup>
        <x14:sparklineGroup displayEmptyCellsAs="gap" high="1" low="1" xr2:uid="{577763A1-E245-479D-A471-34C66482DE51}">
          <x14:colorSeries rgb="FF376092"/>
          <x14:colorNegative rgb="FFD00000"/>
          <x14:colorAxis rgb="FF000000"/>
          <x14:colorMarkers rgb="FFD00000"/>
          <x14:colorFirst rgb="FFD00000"/>
          <x14:colorLast rgb="FFD00000"/>
          <x14:colorHigh theme="1"/>
          <x14:colorLow rgb="FFD00000"/>
          <x14:sparklines>
            <x14:sparkline>
              <xm:f>'Oslo PD'!Q82:X82</xm:f>
              <xm:sqref>AA82</xm:sqref>
            </x14:sparkline>
          </x14:sparklines>
        </x14:sparklineGroup>
        <x14:sparklineGroup displayEmptyCellsAs="gap" high="1" low="1" xr2:uid="{ADBB0DEA-35E4-4296-AEAD-F697142C2DE1}">
          <x14:colorSeries rgb="FF376092"/>
          <x14:colorNegative rgb="FFD00000"/>
          <x14:colorAxis rgb="FF000000"/>
          <x14:colorMarkers rgb="FFD00000"/>
          <x14:colorFirst rgb="FFD00000"/>
          <x14:colorLast rgb="FFD00000"/>
          <x14:colorHigh theme="1"/>
          <x14:colorLow rgb="FFD00000"/>
          <x14:sparklines>
            <x14:sparkline>
              <xm:f>'Oslo PD'!Q65:X65</xm:f>
              <xm:sqref>AA65</xm:sqref>
            </x14:sparkline>
          </x14:sparklines>
        </x14:sparklineGroup>
        <x14:sparklineGroup displayEmptyCellsAs="gap" high="1" low="1" xr2:uid="{A7AE51A6-5C87-4232-8C20-2D1FEACFEF3D}">
          <x14:colorSeries rgb="FF376092"/>
          <x14:colorNegative rgb="FFD00000"/>
          <x14:colorAxis rgb="FF000000"/>
          <x14:colorMarkers rgb="FFD00000"/>
          <x14:colorFirst rgb="FFD00000"/>
          <x14:colorLast rgb="FFD00000"/>
          <x14:colorHigh theme="1"/>
          <x14:colorLow rgb="FFD00000"/>
          <x14:sparklines>
            <x14:sparkline>
              <xm:f>'Oslo PD'!Q48:X48</xm:f>
              <xm:sqref>AA48</xm:sqref>
            </x14:sparkline>
          </x14:sparklines>
        </x14:sparklineGroup>
        <x14:sparklineGroup displayEmptyCellsAs="gap" high="1" low="1" xr2:uid="{0F364468-F93C-4DBD-B239-6CC9589B4172}">
          <x14:colorSeries rgb="FF376092"/>
          <x14:colorNegative rgb="FFD00000"/>
          <x14:colorAxis rgb="FF000000"/>
          <x14:colorMarkers rgb="FFD00000"/>
          <x14:colorFirst rgb="FFD00000"/>
          <x14:colorLast rgb="FFD00000"/>
          <x14:colorHigh theme="1"/>
          <x14:colorLow rgb="FFD00000"/>
          <x14:sparklines>
            <x14:sparkline>
              <xm:f>'Oslo PD'!Q32:X32</xm:f>
              <xm:sqref>AA32</xm:sqref>
            </x14:sparkline>
            <x14:sparkline>
              <xm:f>'Oslo PD'!Q33:X33</xm:f>
              <xm:sqref>AA33</xm:sqref>
            </x14:sparkline>
            <x14:sparkline>
              <xm:f>'Oslo PD'!Q34:X34</xm:f>
              <xm:sqref>AA34</xm:sqref>
            </x14:sparkline>
            <x14:sparkline>
              <xm:f>'Oslo PD'!Q35:X35</xm:f>
              <xm:sqref>AA35</xm:sqref>
            </x14:sparkline>
            <x14:sparkline>
              <xm:f>'Oslo PD'!Q36:X36</xm:f>
              <xm:sqref>AA36</xm:sqref>
            </x14:sparkline>
            <x14:sparkline>
              <xm:f>'Oslo PD'!Q37:X37</xm:f>
              <xm:sqref>AA37</xm:sqref>
            </x14:sparkline>
            <x14:sparkline>
              <xm:f>'Oslo PD'!Q38:X38</xm:f>
              <xm:sqref>AA38</xm:sqref>
            </x14:sparkline>
            <x14:sparkline>
              <xm:f>'Oslo PD'!Q39:X39</xm:f>
              <xm:sqref>AA39</xm:sqref>
            </x14:sparkline>
            <x14:sparkline>
              <xm:f>'Oslo PD'!Q40:X40</xm:f>
              <xm:sqref>AA40</xm:sqref>
            </x14:sparkline>
            <x14:sparkline>
              <xm:f>'Oslo PD'!Q41:X41</xm:f>
              <xm:sqref>AA41</xm:sqref>
            </x14:sparkline>
          </x14:sparklines>
        </x14:sparklineGroup>
        <x14:sparklineGroup displayEmptyCellsAs="gap" high="1" low="1" xr2:uid="{58A6C337-5411-4268-9587-C780EF4DE183}">
          <x14:colorSeries rgb="FF376092"/>
          <x14:colorNegative rgb="FFD00000"/>
          <x14:colorAxis rgb="FF000000"/>
          <x14:colorMarkers rgb="FFD00000"/>
          <x14:colorFirst rgb="FFD00000"/>
          <x14:colorLast rgb="FFD00000"/>
          <x14:colorHigh theme="1"/>
          <x14:colorLow rgb="FFD00000"/>
          <x14:sparklines>
            <x14:sparkline>
              <xm:f>'Oslo PD'!Q5:X5</xm:f>
              <xm:sqref>AA5</xm:sqref>
            </x14:sparkline>
          </x14:sparklines>
        </x14:sparklineGroup>
        <x14:sparklineGroup displayEmptyCellsAs="gap" high="1" low="1" xr2:uid="{128395F1-BCBB-4B77-A55B-BF050EBBB31A}">
          <x14:colorSeries rgb="FF376092"/>
          <x14:colorNegative rgb="FFD00000"/>
          <x14:colorAxis rgb="FF000000"/>
          <x14:colorMarkers rgb="FFD00000"/>
          <x14:colorFirst rgb="FFD00000"/>
          <x14:colorLast rgb="FFD00000"/>
          <x14:colorHigh theme="1"/>
          <x14:colorLow rgb="FFD00000"/>
          <x14:sparklines>
            <x14:sparkline>
              <xm:f>'Oslo PD'!B568:I568</xm:f>
              <xm:sqref>L568</xm:sqref>
            </x14:sparkline>
          </x14:sparklines>
        </x14:sparklineGroup>
        <x14:sparklineGroup displayEmptyCellsAs="gap" high="1" low="1" xr2:uid="{EE5F720B-52A7-4E10-9333-FE54BEFAA316}">
          <x14:colorSeries rgb="FF376092"/>
          <x14:colorNegative rgb="FFD00000"/>
          <x14:colorAxis rgb="FF000000"/>
          <x14:colorMarkers rgb="FFD00000"/>
          <x14:colorFirst rgb="FFD00000"/>
          <x14:colorLast rgb="FFD00000"/>
          <x14:colorHigh theme="1"/>
          <x14:colorLow rgb="FFD00000"/>
          <x14:sparklines>
            <x14:sparkline>
              <xm:f>'Oslo PD'!B542:I542</xm:f>
              <xm:sqref>L542</xm:sqref>
            </x14:sparkline>
          </x14:sparklines>
        </x14:sparklineGroup>
        <x14:sparklineGroup displayEmptyCellsAs="gap" high="1" low="1" xr2:uid="{4F8C312B-A1A0-44AE-82D8-5F7BB2B7AB01}">
          <x14:colorSeries rgb="FF376092"/>
          <x14:colorNegative rgb="FFD00000"/>
          <x14:colorAxis rgb="FF000000"/>
          <x14:colorMarkers rgb="FFD00000"/>
          <x14:colorFirst rgb="FFD00000"/>
          <x14:colorLast rgb="FFD00000"/>
          <x14:colorHigh theme="1"/>
          <x14:colorLow rgb="FFD00000"/>
          <x14:sparklines>
            <x14:sparkline>
              <xm:f>'Oslo PD'!B516:I516</xm:f>
              <xm:sqref>L516</xm:sqref>
            </x14:sparkline>
          </x14:sparklines>
        </x14:sparklineGroup>
        <x14:sparklineGroup displayEmptyCellsAs="gap" high="1" low="1" xr2:uid="{F33C0DF4-5014-4423-B340-E170DBED10E0}">
          <x14:colorSeries rgb="FF376092"/>
          <x14:colorNegative rgb="FFD00000"/>
          <x14:colorAxis rgb="FF000000"/>
          <x14:colorMarkers rgb="FFD00000"/>
          <x14:colorFirst rgb="FFD00000"/>
          <x14:colorLast rgb="FFD00000"/>
          <x14:colorHigh theme="1"/>
          <x14:colorLow rgb="FFD00000"/>
          <x14:sparklines>
            <x14:sparkline>
              <xm:f>'Oslo PD'!B490:I490</xm:f>
              <xm:sqref>L490</xm:sqref>
            </x14:sparkline>
          </x14:sparklines>
        </x14:sparklineGroup>
        <x14:sparklineGroup displayEmptyCellsAs="gap" high="1" low="1" xr2:uid="{A4DF5FD2-C763-4775-985F-3B38C17C33C3}">
          <x14:colorSeries rgb="FF376092"/>
          <x14:colorNegative rgb="FFD00000"/>
          <x14:colorAxis rgb="FF000000"/>
          <x14:colorMarkers rgb="FFD00000"/>
          <x14:colorFirst rgb="FFD00000"/>
          <x14:colorLast rgb="FFD00000"/>
          <x14:colorHigh theme="1"/>
          <x14:colorLow rgb="FFD00000"/>
          <x14:sparklines>
            <x14:sparkline>
              <xm:f>'Oslo PD'!B464:I464</xm:f>
              <xm:sqref>L464</xm:sqref>
            </x14:sparkline>
          </x14:sparklines>
        </x14:sparklineGroup>
        <x14:sparklineGroup displayEmptyCellsAs="gap" high="1" low="1" xr2:uid="{BB5AACBF-42A7-4545-AA69-5148F8926B1A}">
          <x14:colorSeries rgb="FF376092"/>
          <x14:colorNegative rgb="FFD00000"/>
          <x14:colorAxis rgb="FF000000"/>
          <x14:colorMarkers rgb="FFD00000"/>
          <x14:colorFirst rgb="FFD00000"/>
          <x14:colorLast rgb="FFD00000"/>
          <x14:colorHigh theme="1"/>
          <x14:colorLow rgb="FFD00000"/>
          <x14:sparklines>
            <x14:sparkline>
              <xm:f>'Oslo PD'!B438:I438</xm:f>
              <xm:sqref>L438</xm:sqref>
            </x14:sparkline>
          </x14:sparklines>
        </x14:sparklineGroup>
        <x14:sparklineGroup displayEmptyCellsAs="gap" high="1" low="1" xr2:uid="{7645C481-A839-4289-A314-6FCB1228BA16}">
          <x14:colorSeries rgb="FF376092"/>
          <x14:colorNegative rgb="FFD00000"/>
          <x14:colorAxis rgb="FF000000"/>
          <x14:colorMarkers rgb="FFD00000"/>
          <x14:colorFirst rgb="FFD00000"/>
          <x14:colorLast rgb="FFD00000"/>
          <x14:colorHigh theme="1"/>
          <x14:colorLow rgb="FFD00000"/>
          <x14:sparklines>
            <x14:sparkline>
              <xm:f>'Oslo PD'!B412:I412</xm:f>
              <xm:sqref>L412</xm:sqref>
            </x14:sparkline>
          </x14:sparklines>
        </x14:sparklineGroup>
        <x14:sparklineGroup displayEmptyCellsAs="gap" high="1" low="1" xr2:uid="{C674B5BE-C0A4-4605-8CF2-E9782036F5EC}">
          <x14:colorSeries rgb="FF376092"/>
          <x14:colorNegative rgb="FFD00000"/>
          <x14:colorAxis rgb="FF000000"/>
          <x14:colorMarkers rgb="FFD00000"/>
          <x14:colorFirst rgb="FFD00000"/>
          <x14:colorLast rgb="FFD00000"/>
          <x14:colorHigh theme="1"/>
          <x14:colorLow rgb="FFD00000"/>
          <x14:sparklines>
            <x14:sparkline>
              <xm:f>'Oslo PD'!B386:I386</xm:f>
              <xm:sqref>L386</xm:sqref>
            </x14:sparkline>
          </x14:sparklines>
        </x14:sparklineGroup>
        <x14:sparklineGroup displayEmptyCellsAs="gap" high="1" low="1" xr2:uid="{F8EA9A02-04DE-4997-B1EF-3C341FB62DE3}">
          <x14:colorSeries rgb="FF376092"/>
          <x14:colorNegative rgb="FFD00000"/>
          <x14:colorAxis rgb="FF000000"/>
          <x14:colorMarkers rgb="FFD00000"/>
          <x14:colorFirst rgb="FFD00000"/>
          <x14:colorLast rgb="FFD00000"/>
          <x14:colorHigh theme="1"/>
          <x14:colorLow rgb="FFD00000"/>
          <x14:sparklines>
            <x14:sparkline>
              <xm:f>'Oslo PD'!B360:I360</xm:f>
              <xm:sqref>L360</xm:sqref>
            </x14:sparkline>
          </x14:sparklines>
        </x14:sparklineGroup>
        <x14:sparklineGroup displayEmptyCellsAs="gap" high="1" low="1" xr2:uid="{6052CFF0-5A2A-4B93-9C87-A1A03F7F509D}">
          <x14:colorSeries rgb="FF376092"/>
          <x14:colorNegative rgb="FFD00000"/>
          <x14:colorAxis rgb="FF000000"/>
          <x14:colorMarkers rgb="FFD00000"/>
          <x14:colorFirst rgb="FFD00000"/>
          <x14:colorLast rgb="FFD00000"/>
          <x14:colorHigh theme="1"/>
          <x14:colorLow rgb="FFD00000"/>
          <x14:sparklines>
            <x14:sparkline>
              <xm:f>'Oslo PD'!B334:I334</xm:f>
              <xm:sqref>L334</xm:sqref>
            </x14:sparkline>
          </x14:sparklines>
        </x14:sparklineGroup>
        <x14:sparklineGroup displayEmptyCellsAs="gap" high="1" low="1" xr2:uid="{5182D3BB-0F31-49AF-BA3D-68ADAECC0990}">
          <x14:colorSeries rgb="FF376092"/>
          <x14:colorNegative rgb="FFD00000"/>
          <x14:colorAxis rgb="FF000000"/>
          <x14:colorMarkers rgb="FFD00000"/>
          <x14:colorFirst rgb="FFD00000"/>
          <x14:colorLast rgb="FFD00000"/>
          <x14:colorHigh theme="1"/>
          <x14:colorLow rgb="FFD00000"/>
          <x14:sparklines>
            <x14:sparkline>
              <xm:f>'Oslo PD'!B301:I301</xm:f>
              <xm:sqref>L301</xm:sqref>
            </x14:sparkline>
          </x14:sparklines>
        </x14:sparklineGroup>
        <x14:sparklineGroup displayEmptyCellsAs="gap" high="1" low="1" xr2:uid="{D2CB9EB5-9DAD-4272-B7D5-40FC979C4B6A}">
          <x14:colorSeries rgb="FF376092"/>
          <x14:colorNegative rgb="FFD00000"/>
          <x14:colorAxis rgb="FF000000"/>
          <x14:colorMarkers rgb="FFD00000"/>
          <x14:colorFirst rgb="FFD00000"/>
          <x14:colorLast rgb="FFD00000"/>
          <x14:colorHigh theme="1"/>
          <x14:colorLow rgb="FFD00000"/>
          <x14:sparklines>
            <x14:sparkline>
              <xm:f>'Oslo PD'!B275:I275</xm:f>
              <xm:sqref>L275</xm:sqref>
            </x14:sparkline>
          </x14:sparklines>
        </x14:sparklineGroup>
        <x14:sparklineGroup displayEmptyCellsAs="gap" high="1" low="1" xr2:uid="{453B4B74-334E-42DE-9EE2-29E79E11941B}">
          <x14:colorSeries rgb="FF376092"/>
          <x14:colorNegative rgb="FFD00000"/>
          <x14:colorAxis rgb="FF000000"/>
          <x14:colorMarkers rgb="FFD00000"/>
          <x14:colorFirst rgb="FFD00000"/>
          <x14:colorLast rgb="FFD00000"/>
          <x14:colorHigh theme="1"/>
          <x14:colorLow rgb="FFD00000"/>
          <x14:sparklines>
            <x14:sparkline>
              <xm:f>'Oslo PD'!B249:I249</xm:f>
              <xm:sqref>L249</xm:sqref>
            </x14:sparkline>
          </x14:sparklines>
        </x14:sparklineGroup>
        <x14:sparklineGroup displayEmptyCellsAs="gap" high="1" low="1" xr2:uid="{4498436D-B0F6-45ED-8F47-8E8D2BEDF17E}">
          <x14:colorSeries rgb="FF376092"/>
          <x14:colorNegative rgb="FFD00000"/>
          <x14:colorAxis rgb="FF000000"/>
          <x14:colorMarkers rgb="FFD00000"/>
          <x14:colorFirst rgb="FFD00000"/>
          <x14:colorLast rgb="FFD00000"/>
          <x14:colorHigh theme="1"/>
          <x14:colorLow rgb="FFD00000"/>
          <x14:sparklines>
            <x14:sparkline>
              <xm:f>'Oslo PD'!B223:I223</xm:f>
              <xm:sqref>L223</xm:sqref>
            </x14:sparkline>
          </x14:sparklines>
        </x14:sparklineGroup>
        <x14:sparklineGroup displayEmptyCellsAs="gap" high="1" low="1" xr2:uid="{F4BED979-2459-4ACC-B7E2-AED165973EB3}">
          <x14:colorSeries rgb="FF376092"/>
          <x14:colorNegative rgb="FFD00000"/>
          <x14:colorAxis rgb="FF000000"/>
          <x14:colorMarkers rgb="FFD00000"/>
          <x14:colorFirst rgb="FFD00000"/>
          <x14:colorLast rgb="FFD00000"/>
          <x14:colorHigh theme="1"/>
          <x14:colorLow rgb="FFD00000"/>
          <x14:sparklines>
            <x14:sparkline>
              <xm:f>'Oslo PD'!B197:I197</xm:f>
              <xm:sqref>L197</xm:sqref>
            </x14:sparkline>
          </x14:sparklines>
        </x14:sparklineGroup>
        <x14:sparklineGroup displayEmptyCellsAs="gap" high="1" low="1" xr2:uid="{FFE61802-3BCE-41E2-9AAD-3D4FD5BA53F4}">
          <x14:colorSeries rgb="FF376092"/>
          <x14:colorNegative rgb="FFD00000"/>
          <x14:colorAxis rgb="FF000000"/>
          <x14:colorMarkers rgb="FFD00000"/>
          <x14:colorFirst rgb="FFD00000"/>
          <x14:colorLast rgb="FFD00000"/>
          <x14:colorHigh theme="1"/>
          <x14:colorLow rgb="FFD00000"/>
          <x14:sparklines>
            <x14:sparkline>
              <xm:f>'Oslo PD'!B172:I172</xm:f>
              <xm:sqref>L172</xm:sqref>
            </x14:sparkline>
            <x14:sparkline>
              <xm:f>'Oslo PD'!B173:I173</xm:f>
              <xm:sqref>L173</xm:sqref>
            </x14:sparkline>
            <x14:sparkline>
              <xm:f>'Oslo PD'!B174:I174</xm:f>
              <xm:sqref>L174</xm:sqref>
            </x14:sparkline>
            <x14:sparkline>
              <xm:f>'Oslo PD'!B175:I175</xm:f>
              <xm:sqref>L175</xm:sqref>
            </x14:sparkline>
            <x14:sparkline>
              <xm:f>'Oslo PD'!B176:I176</xm:f>
              <xm:sqref>L176</xm:sqref>
            </x14:sparkline>
            <x14:sparkline>
              <xm:f>'Oslo PD'!B177:I177</xm:f>
              <xm:sqref>L177</xm:sqref>
            </x14:sparkline>
            <x14:sparkline>
              <xm:f>'Oslo PD'!B178:I178</xm:f>
              <xm:sqref>L178</xm:sqref>
            </x14:sparkline>
            <x14:sparkline>
              <xm:f>'Oslo PD'!B179:I179</xm:f>
              <xm:sqref>L179</xm:sqref>
            </x14:sparkline>
            <x14:sparkline>
              <xm:f>'Oslo PD'!B180:I180</xm:f>
              <xm:sqref>L180</xm:sqref>
            </x14:sparkline>
            <x14:sparkline>
              <xm:f>'Oslo PD'!B181:I181</xm:f>
              <xm:sqref>L181</xm:sqref>
            </x14:sparkline>
            <x14:sparkline>
              <xm:f>'Oslo PD'!B182:I182</xm:f>
              <xm:sqref>L182</xm:sqref>
            </x14:sparkline>
            <x14:sparkline>
              <xm:f>'Oslo PD'!B183:I183</xm:f>
              <xm:sqref>L183</xm:sqref>
            </x14:sparkline>
            <x14:sparkline>
              <xm:f>'Oslo PD'!B184:I184</xm:f>
              <xm:sqref>L184</xm:sqref>
            </x14:sparkline>
            <x14:sparkline>
              <xm:f>'Oslo PD'!B185:I185</xm:f>
              <xm:sqref>L185</xm:sqref>
            </x14:sparkline>
            <x14:sparkline>
              <xm:f>'Oslo PD'!B186:I186</xm:f>
              <xm:sqref>L186</xm:sqref>
            </x14:sparkline>
            <x14:sparkline>
              <xm:f>'Oslo PD'!C187:I187</xm:f>
              <xm:sqref>L187</xm:sqref>
            </x14:sparkline>
            <x14:sparkline>
              <xm:f>'Oslo PD'!B188:I188</xm:f>
              <xm:sqref>L188</xm:sqref>
            </x14:sparkline>
            <x14:sparkline>
              <xm:f>'Oslo PD'!B189:I189</xm:f>
              <xm:sqref>L189</xm:sqref>
            </x14:sparkline>
            <x14:sparkline>
              <xm:f>'Oslo PD'!B190:I190</xm:f>
              <xm:sqref>L190</xm:sqref>
            </x14:sparkline>
          </x14:sparklines>
        </x14:sparklineGroup>
        <x14:sparklineGroup displayEmptyCellsAs="gap" high="1" low="1" xr2:uid="{AFADEF54-2F6E-49E3-B276-30210E946D94}">
          <x14:colorSeries rgb="FF376092"/>
          <x14:colorNegative rgb="FFD00000"/>
          <x14:colorAxis rgb="FF000000"/>
          <x14:colorMarkers rgb="FFD00000"/>
          <x14:colorFirst rgb="FFD00000"/>
          <x14:colorLast rgb="FFD00000"/>
          <x14:colorHigh theme="1"/>
          <x14:colorLow rgb="FFD00000"/>
          <x14:sparklines>
            <x14:sparkline>
              <xm:f>'Oslo PD'!C151:I151</xm:f>
              <xm:sqref>L151</xm:sqref>
            </x14:sparkline>
            <x14:sparkline>
              <xm:f>'Oslo PD'!C152:I152</xm:f>
              <xm:sqref>L152</xm:sqref>
            </x14:sparkline>
            <x14:sparkline>
              <xm:f>'Oslo PD'!C153:I153</xm:f>
              <xm:sqref>L153</xm:sqref>
            </x14:sparkline>
            <x14:sparkline>
              <xm:f>'Oslo PD'!C154:I154</xm:f>
              <xm:sqref>L154</xm:sqref>
            </x14:sparkline>
            <x14:sparkline>
              <xm:f>'Oslo PD'!C155:I155</xm:f>
              <xm:sqref>L155</xm:sqref>
            </x14:sparkline>
            <x14:sparkline>
              <xm:f>'Oslo PD'!C156:I156</xm:f>
              <xm:sqref>L156</xm:sqref>
            </x14:sparkline>
            <x14:sparkline>
              <xm:f>'Oslo PD'!C157:I157</xm:f>
              <xm:sqref>L157</xm:sqref>
            </x14:sparkline>
            <x14:sparkline>
              <xm:f>'Oslo PD'!C158:I158</xm:f>
              <xm:sqref>L158</xm:sqref>
            </x14:sparkline>
            <x14:sparkline>
              <xm:f>'Oslo PD'!C159:I159</xm:f>
              <xm:sqref>L159</xm:sqref>
            </x14:sparkline>
            <x14:sparkline>
              <xm:f>'Oslo PD'!C160:I160</xm:f>
              <xm:sqref>L160</xm:sqref>
            </x14:sparkline>
          </x14:sparklines>
        </x14:sparklineGroup>
        <x14:sparklineGroup displayEmptyCellsAs="gap" high="1" low="1" xr2:uid="{F2B02944-BB13-4F3B-8D4C-622747894C67}">
          <x14:colorSeries rgb="FF376092"/>
          <x14:colorNegative rgb="FFD00000"/>
          <x14:colorAxis rgb="FF000000"/>
          <x14:colorMarkers rgb="FFD00000"/>
          <x14:colorFirst rgb="FFD00000"/>
          <x14:colorLast rgb="FFD00000"/>
          <x14:colorHigh theme="1"/>
          <x14:colorLow rgb="FFD00000"/>
          <x14:sparklines>
            <x14:sparkline>
              <xm:f>'Oslo PD'!B32:I32</xm:f>
              <xm:sqref>L32</xm:sqref>
            </x14:sparkline>
            <x14:sparkline>
              <xm:f>'Oslo PD'!B33:I33</xm:f>
              <xm:sqref>L33</xm:sqref>
            </x14:sparkline>
            <x14:sparkline>
              <xm:f>'Oslo PD'!B34:I34</xm:f>
              <xm:sqref>L34</xm:sqref>
            </x14:sparkline>
            <x14:sparkline>
              <xm:f>'Oslo PD'!B35:I35</xm:f>
              <xm:sqref>L35</xm:sqref>
            </x14:sparkline>
            <x14:sparkline>
              <xm:f>'Oslo PD'!B36:I36</xm:f>
              <xm:sqref>L36</xm:sqref>
            </x14:sparkline>
            <x14:sparkline>
              <xm:f>'Oslo PD'!B37:I37</xm:f>
              <xm:sqref>L37</xm:sqref>
            </x14:sparkline>
            <x14:sparkline>
              <xm:f>'Oslo PD'!B38:I38</xm:f>
              <xm:sqref>L38</xm:sqref>
            </x14:sparkline>
            <x14:sparkline>
              <xm:f>'Oslo PD'!B39:I39</xm:f>
              <xm:sqref>L39</xm:sqref>
            </x14:sparkline>
            <x14:sparkline>
              <xm:f>'Oslo PD'!B40:I40</xm:f>
              <xm:sqref>L40</xm:sqref>
            </x14:sparkline>
            <x14:sparkline>
              <xm:f>'Oslo PD'!B41:I41</xm:f>
              <xm:sqref>L41</xm:sqref>
            </x14:sparkline>
          </x14:sparklines>
        </x14:sparklineGroup>
        <x14:sparklineGroup displayEmptyCellsAs="gap" high="1" low="1" xr2:uid="{9DC00499-6AF3-47C0-A83D-C0043405E7D9}">
          <x14:colorSeries rgb="FF376092"/>
          <x14:colorNegative rgb="FFD00000"/>
          <x14:colorAxis rgb="FF000000"/>
          <x14:colorMarkers rgb="FFD00000"/>
          <x14:colorFirst rgb="FFD00000"/>
          <x14:colorLast rgb="FFD00000"/>
          <x14:colorHigh theme="1"/>
          <x14:colorLow rgb="FFD00000"/>
          <x14:sparklines>
            <x14:sparkline>
              <xm:f>'Oslo PD'!B6:I6</xm:f>
              <xm:sqref>L6</xm:sqref>
            </x14:sparkline>
            <x14:sparkline>
              <xm:f>'Oslo PD'!B7:I7</xm:f>
              <xm:sqref>L7</xm:sqref>
            </x14:sparkline>
            <x14:sparkline>
              <xm:f>'Oslo PD'!B8:I8</xm:f>
              <xm:sqref>L8</xm:sqref>
            </x14:sparkline>
            <x14:sparkline>
              <xm:f>'Oslo PD'!B9:I9</xm:f>
              <xm:sqref>L9</xm:sqref>
            </x14:sparkline>
            <x14:sparkline>
              <xm:f>'Oslo PD'!B10:I10</xm:f>
              <xm:sqref>L10</xm:sqref>
            </x14:sparkline>
            <x14:sparkline>
              <xm:f>'Oslo PD'!B11:I11</xm:f>
              <xm:sqref>L11</xm:sqref>
            </x14:sparkline>
            <x14:sparkline>
              <xm:f>'Oslo PD'!B12:I12</xm:f>
              <xm:sqref>L12</xm:sqref>
            </x14:sparkline>
            <x14:sparkline>
              <xm:f>'Oslo PD'!B13:I13</xm:f>
              <xm:sqref>L13</xm:sqref>
            </x14:sparkline>
            <x14:sparkline>
              <xm:f>'Oslo PD'!B14:I14</xm:f>
              <xm:sqref>L14</xm:sqref>
            </x14:sparkline>
            <x14:sparkline>
              <xm:f>'Oslo PD'!B15:I15</xm:f>
              <xm:sqref>L15</xm:sqref>
            </x14:sparkline>
            <x14:sparkline>
              <xm:f>'Oslo PD'!B16:I16</xm:f>
              <xm:sqref>L16</xm:sqref>
            </x14:sparkline>
            <x14:sparkline>
              <xm:f>'Oslo PD'!B17:I17</xm:f>
              <xm:sqref>L17</xm:sqref>
            </x14:sparkline>
            <x14:sparkline>
              <xm:f>'Oslo PD'!B18:I18</xm:f>
              <xm:sqref>L18</xm:sqref>
            </x14:sparkline>
            <x14:sparkline>
              <xm:f>'Oslo PD'!B19:I19</xm:f>
              <xm:sqref>L19</xm:sqref>
            </x14:sparkline>
            <x14:sparkline>
              <xm:f>'Oslo PD'!B20:I20</xm:f>
              <xm:sqref>L20</xm:sqref>
            </x14:sparkline>
            <x14:sparkline>
              <xm:f>'Oslo PD'!B21:I21</xm:f>
              <xm:sqref>L21</xm:sqref>
            </x14:sparkline>
            <x14:sparkline>
              <xm:f>'Oslo PD'!B22:I22</xm:f>
              <xm:sqref>L22</xm:sqref>
            </x14:sparkline>
            <x14:sparkline>
              <xm:f>'Oslo PD'!B23:I23</xm:f>
              <xm:sqref>L23</xm:sqref>
            </x14:sparkline>
            <x14:sparkline>
              <xm:f>'Oslo PD'!B24:I24</xm:f>
              <xm:sqref>L24</xm:sqref>
            </x14:sparkline>
          </x14:sparklines>
        </x14:sparklineGroup>
        <x14:sparklineGroup displayEmptyCellsAs="gap" high="1" low="1" xr2:uid="{4C7B5BE1-9E4C-48E6-BE80-EED73336C989}">
          <x14:colorSeries rgb="FF376092"/>
          <x14:colorNegative rgb="FFD00000"/>
          <x14:colorAxis rgb="FF000000"/>
          <x14:colorMarkers rgb="FFD00000"/>
          <x14:colorFirst rgb="FFD00000"/>
          <x14:colorLast rgb="FFD00000"/>
          <x14:colorHigh theme="1"/>
          <x14:colorLow rgb="FFD00000"/>
          <x14:sparklines>
            <x14:sparkline>
              <xm:f>'Oslo PD'!Q301:X301</xm:f>
              <xm:sqref>AA301</xm:sqref>
            </x14:sparkline>
          </x14:sparklines>
        </x14:sparklineGroup>
        <x14:sparklineGroup displayEmptyCellsAs="gap" high="1" low="1" xr2:uid="{BDB650D2-C50C-46A3-A1D4-F42B26BD97F1}">
          <x14:colorSeries rgb="FF376092"/>
          <x14:colorNegative rgb="FFD00000"/>
          <x14:colorAxis rgb="FF000000"/>
          <x14:colorMarkers rgb="FFD00000"/>
          <x14:colorFirst rgb="FFD00000"/>
          <x14:colorLast rgb="FFD00000"/>
          <x14:colorHigh theme="1"/>
          <x14:colorLow rgb="FFD00000"/>
          <x14:sparklines>
            <x14:sparkline>
              <xm:f>'Oslo PD'!B302:I302</xm:f>
              <xm:sqref>L302</xm:sqref>
            </x14:sparkline>
            <x14:sparkline>
              <xm:f>'Oslo PD'!B303:I303</xm:f>
              <xm:sqref>L303</xm:sqref>
            </x14:sparkline>
            <x14:sparkline>
              <xm:f>'Oslo PD'!B304:I304</xm:f>
              <xm:sqref>L304</xm:sqref>
            </x14:sparkline>
            <x14:sparkline>
              <xm:f>'Oslo PD'!B305:I305</xm:f>
              <xm:sqref>L305</xm:sqref>
            </x14:sparkline>
            <x14:sparkline>
              <xm:f>'Oslo PD'!B306:I306</xm:f>
              <xm:sqref>L306</xm:sqref>
            </x14:sparkline>
            <x14:sparkline>
              <xm:f>'Oslo PD'!B307:I307</xm:f>
              <xm:sqref>L307</xm:sqref>
            </x14:sparkline>
            <x14:sparkline>
              <xm:f>'Oslo PD'!B308:I308</xm:f>
              <xm:sqref>L308</xm:sqref>
            </x14:sparkline>
            <x14:sparkline>
              <xm:f>'Oslo PD'!B309:I309</xm:f>
              <xm:sqref>L309</xm:sqref>
            </x14:sparkline>
            <x14:sparkline>
              <xm:f>'Oslo PD'!B310:I310</xm:f>
              <xm:sqref>L310</xm:sqref>
            </x14:sparkline>
            <x14:sparkline>
              <xm:f>'Oslo PD'!B311:I311</xm:f>
              <xm:sqref>L311</xm:sqref>
            </x14:sparkline>
            <x14:sparkline>
              <xm:f>'Oslo PD'!B312:I312</xm:f>
              <xm:sqref>L312</xm:sqref>
            </x14:sparkline>
            <x14:sparkline>
              <xm:f>'Oslo PD'!B313:I313</xm:f>
              <xm:sqref>L313</xm:sqref>
            </x14:sparkline>
            <x14:sparkline>
              <xm:f>'Oslo PD'!B314:I314</xm:f>
              <xm:sqref>L314</xm:sqref>
            </x14:sparkline>
            <x14:sparkline>
              <xm:f>'Oslo PD'!B315:I315</xm:f>
              <xm:sqref>L315</xm:sqref>
            </x14:sparkline>
            <x14:sparkline>
              <xm:f>'Oslo PD'!B316:I316</xm:f>
              <xm:sqref>L316</xm:sqref>
            </x14:sparkline>
            <x14:sparkline>
              <xm:f>'Oslo PD'!C317:I317</xm:f>
              <xm:sqref>L317</xm:sqref>
            </x14:sparkline>
            <x14:sparkline>
              <xm:f>'Oslo PD'!B318:I318</xm:f>
              <xm:sqref>L318</xm:sqref>
            </x14:sparkline>
            <x14:sparkline>
              <xm:f>'Oslo PD'!B319:I319</xm:f>
              <xm:sqref>L319</xm:sqref>
            </x14:sparkline>
            <x14:sparkline>
              <xm:f>'Oslo PD'!B320:I320</xm:f>
              <xm:sqref>L320</xm:sqref>
            </x14:sparkline>
          </x14:sparklines>
        </x14:sparklineGroup>
        <x14:sparklineGroup displayEmptyCellsAs="gap" high="1" low="1" xr2:uid="{DCD503F4-F2F1-444F-BBF5-E451F9AE722D}">
          <x14:colorSeries rgb="FF376092"/>
          <x14:colorNegative rgb="FFD00000"/>
          <x14:colorAxis rgb="FF000000"/>
          <x14:colorMarkers rgb="FFD00000"/>
          <x14:colorFirst rgb="FFD00000"/>
          <x14:colorLast rgb="FFD00000"/>
          <x14:colorHigh theme="1"/>
          <x14:colorLow rgb="FFD00000"/>
          <x14:sparklines>
            <x14:sparkline>
              <xm:f>'Oslo PD'!B569:I569</xm:f>
              <xm:sqref>L569</xm:sqref>
            </x14:sparkline>
            <x14:sparkline>
              <xm:f>'Oslo PD'!B570:I570</xm:f>
              <xm:sqref>L570</xm:sqref>
            </x14:sparkline>
            <x14:sparkline>
              <xm:f>'Oslo PD'!B571:I571</xm:f>
              <xm:sqref>L571</xm:sqref>
            </x14:sparkline>
            <x14:sparkline>
              <xm:f>'Oslo PD'!B572:I572</xm:f>
              <xm:sqref>L572</xm:sqref>
            </x14:sparkline>
            <x14:sparkline>
              <xm:f>'Oslo PD'!B573:I573</xm:f>
              <xm:sqref>L573</xm:sqref>
            </x14:sparkline>
            <x14:sparkline>
              <xm:f>'Oslo PD'!B574:I574</xm:f>
              <xm:sqref>L574</xm:sqref>
            </x14:sparkline>
            <x14:sparkline>
              <xm:f>'Oslo PD'!B575:I575</xm:f>
              <xm:sqref>L575</xm:sqref>
            </x14:sparkline>
            <x14:sparkline>
              <xm:f>'Oslo PD'!B576:I576</xm:f>
              <xm:sqref>L576</xm:sqref>
            </x14:sparkline>
            <x14:sparkline>
              <xm:f>'Oslo PD'!B577:I577</xm:f>
              <xm:sqref>L577</xm:sqref>
            </x14:sparkline>
            <x14:sparkline>
              <xm:f>'Oslo PD'!B578:I578</xm:f>
              <xm:sqref>L578</xm:sqref>
            </x14:sparkline>
            <x14:sparkline>
              <xm:f>'Oslo PD'!B579:I579</xm:f>
              <xm:sqref>L579</xm:sqref>
            </x14:sparkline>
            <x14:sparkline>
              <xm:f>'Oslo PD'!B580:I580</xm:f>
              <xm:sqref>L580</xm:sqref>
            </x14:sparkline>
            <x14:sparkline>
              <xm:f>'Oslo PD'!B581:I581</xm:f>
              <xm:sqref>L581</xm:sqref>
            </x14:sparkline>
            <x14:sparkline>
              <xm:f>'Oslo PD'!B582:I582</xm:f>
              <xm:sqref>L582</xm:sqref>
            </x14:sparkline>
            <x14:sparkline>
              <xm:f>'Oslo PD'!B583:I583</xm:f>
              <xm:sqref>L583</xm:sqref>
            </x14:sparkline>
            <x14:sparkline>
              <xm:f>'Oslo PD'!C584:I584</xm:f>
              <xm:sqref>L584</xm:sqref>
            </x14:sparkline>
            <x14:sparkline>
              <xm:f>'Oslo PD'!B585:I585</xm:f>
              <xm:sqref>L585</xm:sqref>
            </x14:sparkline>
            <x14:sparkline>
              <xm:f>'Oslo PD'!B586:I586</xm:f>
              <xm:sqref>L586</xm:sqref>
            </x14:sparkline>
            <x14:sparkline>
              <xm:f>'Oslo PD'!B587:I587</xm:f>
              <xm:sqref>L587</xm:sqref>
            </x14:sparkline>
          </x14:sparklines>
        </x14:sparklineGroup>
        <x14:sparklineGroup displayEmptyCellsAs="gap" high="1" low="1" xr2:uid="{1291369B-CF9B-422F-AD23-5DFC54FA81FD}">
          <x14:colorSeries rgb="FF376092"/>
          <x14:colorNegative rgb="FFD00000"/>
          <x14:colorAxis rgb="FF000000"/>
          <x14:colorMarkers rgb="FFD00000"/>
          <x14:colorFirst rgb="FFD00000"/>
          <x14:colorLast rgb="FFD00000"/>
          <x14:colorHigh theme="1"/>
          <x14:colorLow rgb="FFD00000"/>
          <x14:sparklines>
            <x14:sparkline>
              <xm:f>'Oslo PD'!Q568:X568</xm:f>
              <xm:sqref>AA568</xm:sqref>
            </x14:sparkline>
          </x14:sparklines>
        </x14:sparklineGroup>
        <x14:sparklineGroup displayEmptyCellsAs="gap" high="1" low="1" xr2:uid="{1B7E1D11-A209-4AED-B6D7-701C129848E6}">
          <x14:colorSeries rgb="FF376092"/>
          <x14:colorNegative rgb="FFD00000"/>
          <x14:colorAxis rgb="FF000000"/>
          <x14:colorMarkers rgb="FFD00000"/>
          <x14:colorFirst rgb="FFD00000"/>
          <x14:colorLast rgb="FFD00000"/>
          <x14:colorHigh theme="1"/>
          <x14:colorLow rgb="FFD00000"/>
          <x14:sparklines>
            <x14:sparkline>
              <xm:f>'Oslo PD'!B543:I543</xm:f>
              <xm:sqref>L543</xm:sqref>
            </x14:sparkline>
            <x14:sparkline>
              <xm:f>'Oslo PD'!B544:I544</xm:f>
              <xm:sqref>L544</xm:sqref>
            </x14:sparkline>
            <x14:sparkline>
              <xm:f>'Oslo PD'!B545:I545</xm:f>
              <xm:sqref>L545</xm:sqref>
            </x14:sparkline>
            <x14:sparkline>
              <xm:f>'Oslo PD'!B546:I546</xm:f>
              <xm:sqref>L546</xm:sqref>
            </x14:sparkline>
            <x14:sparkline>
              <xm:f>'Oslo PD'!B547:I547</xm:f>
              <xm:sqref>L547</xm:sqref>
            </x14:sparkline>
            <x14:sparkline>
              <xm:f>'Oslo PD'!B548:I548</xm:f>
              <xm:sqref>L548</xm:sqref>
            </x14:sparkline>
            <x14:sparkline>
              <xm:f>'Oslo PD'!B549:I549</xm:f>
              <xm:sqref>L549</xm:sqref>
            </x14:sparkline>
            <x14:sparkline>
              <xm:f>'Oslo PD'!B550:I550</xm:f>
              <xm:sqref>L550</xm:sqref>
            </x14:sparkline>
            <x14:sparkline>
              <xm:f>'Oslo PD'!B551:I551</xm:f>
              <xm:sqref>L551</xm:sqref>
            </x14:sparkline>
            <x14:sparkline>
              <xm:f>'Oslo PD'!B552:I552</xm:f>
              <xm:sqref>L552</xm:sqref>
            </x14:sparkline>
            <x14:sparkline>
              <xm:f>'Oslo PD'!B553:I553</xm:f>
              <xm:sqref>L553</xm:sqref>
            </x14:sparkline>
            <x14:sparkline>
              <xm:f>'Oslo PD'!B554:I554</xm:f>
              <xm:sqref>L554</xm:sqref>
            </x14:sparkline>
            <x14:sparkline>
              <xm:f>'Oslo PD'!B555:I555</xm:f>
              <xm:sqref>L555</xm:sqref>
            </x14:sparkline>
            <x14:sparkline>
              <xm:f>'Oslo PD'!B556:I556</xm:f>
              <xm:sqref>L556</xm:sqref>
            </x14:sparkline>
            <x14:sparkline>
              <xm:f>'Oslo PD'!B557:I557</xm:f>
              <xm:sqref>L557</xm:sqref>
            </x14:sparkline>
            <x14:sparkline>
              <xm:f>'Oslo PD'!C558:I558</xm:f>
              <xm:sqref>L558</xm:sqref>
            </x14:sparkline>
            <x14:sparkline>
              <xm:f>'Oslo PD'!B559:I559</xm:f>
              <xm:sqref>L559</xm:sqref>
            </x14:sparkline>
            <x14:sparkline>
              <xm:f>'Oslo PD'!B560:I560</xm:f>
              <xm:sqref>L560</xm:sqref>
            </x14:sparkline>
            <x14:sparkline>
              <xm:f>'Oslo PD'!B561:I561</xm:f>
              <xm:sqref>L561</xm:sqref>
            </x14:sparkline>
          </x14:sparklines>
        </x14:sparklineGroup>
        <x14:sparklineGroup displayEmptyCellsAs="gap" high="1" low="1" xr2:uid="{E03BAEE4-CBF8-43D1-8173-302885D78E77}">
          <x14:colorSeries rgb="FF376092"/>
          <x14:colorNegative rgb="FFD00000"/>
          <x14:colorAxis rgb="FF000000"/>
          <x14:colorMarkers rgb="FFD00000"/>
          <x14:colorFirst rgb="FFD00000"/>
          <x14:colorLast rgb="FFD00000"/>
          <x14:colorHigh theme="1"/>
          <x14:colorLow rgb="FFD00000"/>
          <x14:sparklines>
            <x14:sparkline>
              <xm:f>'Oslo PD'!Q542:X542</xm:f>
              <xm:sqref>AA542</xm:sqref>
            </x14:sparkline>
          </x14:sparklines>
        </x14:sparklineGroup>
        <x14:sparklineGroup displayEmptyCellsAs="gap" high="1" low="1" xr2:uid="{A6324C65-27F0-4DFB-A9B0-2388D38FC878}">
          <x14:colorSeries rgb="FF376092"/>
          <x14:colorNegative rgb="FFD00000"/>
          <x14:colorAxis rgb="FF000000"/>
          <x14:colorMarkers rgb="FFD00000"/>
          <x14:colorFirst rgb="FFD00000"/>
          <x14:colorLast rgb="FFD00000"/>
          <x14:colorHigh theme="1"/>
          <x14:colorLow rgb="FFD00000"/>
          <x14:sparklines>
            <x14:sparkline>
              <xm:f>'Oslo PD'!Q249:X249</xm:f>
              <xm:sqref>AA249</xm:sqref>
            </x14:sparkline>
          </x14:sparklines>
        </x14:sparklineGroup>
        <x14:sparklineGroup displayEmptyCellsAs="gap" high="1" low="1" xr2:uid="{C3937B09-1C18-4F56-80FE-876F691E01E7}">
          <x14:colorSeries rgb="FF376092"/>
          <x14:colorNegative rgb="FFD00000"/>
          <x14:colorAxis rgb="FF000000"/>
          <x14:colorMarkers rgb="FFD00000"/>
          <x14:colorFirst rgb="FFD00000"/>
          <x14:colorLast rgb="FFD00000"/>
          <x14:colorHigh theme="1"/>
          <x14:colorLow rgb="FFD00000"/>
          <x14:sparklines>
            <x14:sparkline>
              <xm:f>'Oslo PD'!B250:I250</xm:f>
              <xm:sqref>L250</xm:sqref>
            </x14:sparkline>
            <x14:sparkline>
              <xm:f>'Oslo PD'!B251:I251</xm:f>
              <xm:sqref>L251</xm:sqref>
            </x14:sparkline>
            <x14:sparkline>
              <xm:f>'Oslo PD'!B252:I252</xm:f>
              <xm:sqref>L252</xm:sqref>
            </x14:sparkline>
            <x14:sparkline>
              <xm:f>'Oslo PD'!B253:I253</xm:f>
              <xm:sqref>L253</xm:sqref>
            </x14:sparkline>
            <x14:sparkline>
              <xm:f>'Oslo PD'!B254:I254</xm:f>
              <xm:sqref>L254</xm:sqref>
            </x14:sparkline>
            <x14:sparkline>
              <xm:f>'Oslo PD'!B255:I255</xm:f>
              <xm:sqref>L255</xm:sqref>
            </x14:sparkline>
            <x14:sparkline>
              <xm:f>'Oslo PD'!B256:I256</xm:f>
              <xm:sqref>L256</xm:sqref>
            </x14:sparkline>
            <x14:sparkline>
              <xm:f>'Oslo PD'!B257:I257</xm:f>
              <xm:sqref>L257</xm:sqref>
            </x14:sparkline>
            <x14:sparkline>
              <xm:f>'Oslo PD'!B258:I258</xm:f>
              <xm:sqref>L258</xm:sqref>
            </x14:sparkline>
            <x14:sparkline>
              <xm:f>'Oslo PD'!B259:I259</xm:f>
              <xm:sqref>L259</xm:sqref>
            </x14:sparkline>
            <x14:sparkline>
              <xm:f>'Oslo PD'!B260:I260</xm:f>
              <xm:sqref>L260</xm:sqref>
            </x14:sparkline>
            <x14:sparkline>
              <xm:f>'Oslo PD'!B261:I261</xm:f>
              <xm:sqref>L261</xm:sqref>
            </x14:sparkline>
            <x14:sparkline>
              <xm:f>'Oslo PD'!B262:I262</xm:f>
              <xm:sqref>L262</xm:sqref>
            </x14:sparkline>
            <x14:sparkline>
              <xm:f>'Oslo PD'!B263:I263</xm:f>
              <xm:sqref>L263</xm:sqref>
            </x14:sparkline>
            <x14:sparkline>
              <xm:f>'Oslo PD'!B264:I264</xm:f>
              <xm:sqref>L264</xm:sqref>
            </x14:sparkline>
            <x14:sparkline>
              <xm:f>'Oslo PD'!C265:I265</xm:f>
              <xm:sqref>L265</xm:sqref>
            </x14:sparkline>
            <x14:sparkline>
              <xm:f>'Oslo PD'!B266:I266</xm:f>
              <xm:sqref>L266</xm:sqref>
            </x14:sparkline>
            <x14:sparkline>
              <xm:f>'Oslo PD'!B267:I267</xm:f>
              <xm:sqref>L267</xm:sqref>
            </x14:sparkline>
            <x14:sparkline>
              <xm:f>'Oslo PD'!B268:I268</xm:f>
              <xm:sqref>L268</xm:sqref>
            </x14:sparkline>
          </x14:sparklines>
        </x14:sparklineGroup>
        <x14:sparklineGroup displayEmptyCellsAs="gap" high="1" low="1" xr2:uid="{8310B5CE-A770-4B67-BFC0-8B401B260324}">
          <x14:colorSeries rgb="FF376092"/>
          <x14:colorNegative rgb="FFD00000"/>
          <x14:colorAxis rgb="FF000000"/>
          <x14:colorMarkers rgb="FFD00000"/>
          <x14:colorFirst rgb="FFD00000"/>
          <x14:colorLast rgb="FFD00000"/>
          <x14:colorHigh theme="1"/>
          <x14:colorLow rgb="FFD00000"/>
          <x14:sparklines>
            <x14:sparkline>
              <xm:f>'Oslo PD'!B276:I276</xm:f>
              <xm:sqref>L276</xm:sqref>
            </x14:sparkline>
            <x14:sparkline>
              <xm:f>'Oslo PD'!B277:I277</xm:f>
              <xm:sqref>L277</xm:sqref>
            </x14:sparkline>
            <x14:sparkline>
              <xm:f>'Oslo PD'!B278:I278</xm:f>
              <xm:sqref>L278</xm:sqref>
            </x14:sparkline>
            <x14:sparkline>
              <xm:f>'Oslo PD'!B279:I279</xm:f>
              <xm:sqref>L279</xm:sqref>
            </x14:sparkline>
            <x14:sparkline>
              <xm:f>'Oslo PD'!B280:I280</xm:f>
              <xm:sqref>L280</xm:sqref>
            </x14:sparkline>
            <x14:sparkline>
              <xm:f>'Oslo PD'!B281:I281</xm:f>
              <xm:sqref>L281</xm:sqref>
            </x14:sparkline>
            <x14:sparkline>
              <xm:f>'Oslo PD'!B282:I282</xm:f>
              <xm:sqref>L282</xm:sqref>
            </x14:sparkline>
            <x14:sparkline>
              <xm:f>'Oslo PD'!B283:I283</xm:f>
              <xm:sqref>L283</xm:sqref>
            </x14:sparkline>
            <x14:sparkline>
              <xm:f>'Oslo PD'!B284:I284</xm:f>
              <xm:sqref>L284</xm:sqref>
            </x14:sparkline>
            <x14:sparkline>
              <xm:f>'Oslo PD'!B285:I285</xm:f>
              <xm:sqref>L285</xm:sqref>
            </x14:sparkline>
            <x14:sparkline>
              <xm:f>'Oslo PD'!B286:I286</xm:f>
              <xm:sqref>L286</xm:sqref>
            </x14:sparkline>
            <x14:sparkline>
              <xm:f>'Oslo PD'!B287:I287</xm:f>
              <xm:sqref>L287</xm:sqref>
            </x14:sparkline>
            <x14:sparkline>
              <xm:f>'Oslo PD'!B288:I288</xm:f>
              <xm:sqref>L288</xm:sqref>
            </x14:sparkline>
            <x14:sparkline>
              <xm:f>'Oslo PD'!B289:I289</xm:f>
              <xm:sqref>L289</xm:sqref>
            </x14:sparkline>
            <x14:sparkline>
              <xm:f>'Oslo PD'!B290:I290</xm:f>
              <xm:sqref>L290</xm:sqref>
            </x14:sparkline>
            <x14:sparkline>
              <xm:f>'Oslo PD'!C291:I291</xm:f>
              <xm:sqref>L291</xm:sqref>
            </x14:sparkline>
            <x14:sparkline>
              <xm:f>'Oslo PD'!B292:I292</xm:f>
              <xm:sqref>L292</xm:sqref>
            </x14:sparkline>
            <x14:sparkline>
              <xm:f>'Oslo PD'!B293:I293</xm:f>
              <xm:sqref>L293</xm:sqref>
            </x14:sparkline>
            <x14:sparkline>
              <xm:f>'Oslo PD'!B294:I294</xm:f>
              <xm:sqref>L294</xm:sqref>
            </x14:sparkline>
          </x14:sparklines>
        </x14:sparklineGroup>
        <x14:sparklineGroup displayEmptyCellsAs="gap" high="1" low="1" xr2:uid="{7A03FEF6-AF7D-4B19-940C-D135F8A18DD2}">
          <x14:colorSeries rgb="FF376092"/>
          <x14:colorNegative rgb="FFD00000"/>
          <x14:colorAxis rgb="FF000000"/>
          <x14:colorMarkers rgb="FFD00000"/>
          <x14:colorFirst rgb="FFD00000"/>
          <x14:colorLast rgb="FFD00000"/>
          <x14:colorHigh theme="1"/>
          <x14:colorLow rgb="FFD00000"/>
          <x14:sparklines>
            <x14:sparkline>
              <xm:f>'Oslo PD'!Q275:X275</xm:f>
              <xm:sqref>AA275</xm:sqref>
            </x14:sparkline>
          </x14:sparklines>
        </x14:sparklineGroup>
        <x14:sparklineGroup displayEmptyCellsAs="gap" high="1" low="1" xr2:uid="{1DE66B0C-959B-4826-8302-E54437FD6539}">
          <x14:colorSeries rgb="FF376092"/>
          <x14:colorNegative rgb="FFD00000"/>
          <x14:colorAxis rgb="FF000000"/>
          <x14:colorMarkers rgb="FFD00000"/>
          <x14:colorFirst rgb="FFD00000"/>
          <x14:colorLast rgb="FFD00000"/>
          <x14:colorHigh theme="1"/>
          <x14:colorLow rgb="FFD00000"/>
          <x14:sparklines>
            <x14:sparkline>
              <xm:f>'Oslo PD'!B439:I439</xm:f>
              <xm:sqref>L439</xm:sqref>
            </x14:sparkline>
            <x14:sparkline>
              <xm:f>'Oslo PD'!B440:I440</xm:f>
              <xm:sqref>L440</xm:sqref>
            </x14:sparkline>
            <x14:sparkline>
              <xm:f>'Oslo PD'!B441:I441</xm:f>
              <xm:sqref>L441</xm:sqref>
            </x14:sparkline>
            <x14:sparkline>
              <xm:f>'Oslo PD'!B442:I442</xm:f>
              <xm:sqref>L442</xm:sqref>
            </x14:sparkline>
            <x14:sparkline>
              <xm:f>'Oslo PD'!B443:I443</xm:f>
              <xm:sqref>L443</xm:sqref>
            </x14:sparkline>
            <x14:sparkline>
              <xm:f>'Oslo PD'!B444:I444</xm:f>
              <xm:sqref>L444</xm:sqref>
            </x14:sparkline>
            <x14:sparkline>
              <xm:f>'Oslo PD'!B445:I445</xm:f>
              <xm:sqref>L445</xm:sqref>
            </x14:sparkline>
            <x14:sparkline>
              <xm:f>'Oslo PD'!B446:I446</xm:f>
              <xm:sqref>L446</xm:sqref>
            </x14:sparkline>
            <x14:sparkline>
              <xm:f>'Oslo PD'!B447:I447</xm:f>
              <xm:sqref>L447</xm:sqref>
            </x14:sparkline>
            <x14:sparkline>
              <xm:f>'Oslo PD'!B448:I448</xm:f>
              <xm:sqref>L448</xm:sqref>
            </x14:sparkline>
            <x14:sparkline>
              <xm:f>'Oslo PD'!B449:I449</xm:f>
              <xm:sqref>L449</xm:sqref>
            </x14:sparkline>
            <x14:sparkline>
              <xm:f>'Oslo PD'!B450:I450</xm:f>
              <xm:sqref>L450</xm:sqref>
            </x14:sparkline>
            <x14:sparkline>
              <xm:f>'Oslo PD'!B451:I451</xm:f>
              <xm:sqref>L451</xm:sqref>
            </x14:sparkline>
            <x14:sparkline>
              <xm:f>'Oslo PD'!B452:I452</xm:f>
              <xm:sqref>L452</xm:sqref>
            </x14:sparkline>
            <x14:sparkline>
              <xm:f>'Oslo PD'!B453:I453</xm:f>
              <xm:sqref>L453</xm:sqref>
            </x14:sparkline>
            <x14:sparkline>
              <xm:f>'Oslo PD'!C454:I454</xm:f>
              <xm:sqref>L454</xm:sqref>
            </x14:sparkline>
            <x14:sparkline>
              <xm:f>'Oslo PD'!B455:I455</xm:f>
              <xm:sqref>L455</xm:sqref>
            </x14:sparkline>
            <x14:sparkline>
              <xm:f>'Oslo PD'!B456:I456</xm:f>
              <xm:sqref>L456</xm:sqref>
            </x14:sparkline>
            <x14:sparkline>
              <xm:f>'Oslo PD'!B457:I457</xm:f>
              <xm:sqref>L457</xm:sqref>
            </x14:sparkline>
          </x14:sparklines>
        </x14:sparklineGroup>
        <x14:sparklineGroup displayEmptyCellsAs="gap" high="1" low="1" xr2:uid="{1629EF4D-C362-4C1A-9184-6F28CBA983BB}">
          <x14:colorSeries rgb="FF376092"/>
          <x14:colorNegative rgb="FFD00000"/>
          <x14:colorAxis rgb="FF000000"/>
          <x14:colorMarkers rgb="FFD00000"/>
          <x14:colorFirst rgb="FFD00000"/>
          <x14:colorLast rgb="FFD00000"/>
          <x14:colorHigh theme="1"/>
          <x14:colorLow rgb="FFD00000"/>
          <x14:sparklines>
            <x14:sparkline>
              <xm:f>'Oslo PD'!Q438:X438</xm:f>
              <xm:sqref>AA438</xm:sqref>
            </x14:sparkline>
          </x14:sparklines>
        </x14:sparklineGroup>
        <x14:sparklineGroup displayEmptyCellsAs="gap" high="1" low="1" xr2:uid="{04AAA6C4-9E73-4C41-8BD8-8BDB368903D2}">
          <x14:colorSeries rgb="FF376092"/>
          <x14:colorNegative rgb="FFD00000"/>
          <x14:colorAxis rgb="FF000000"/>
          <x14:colorMarkers rgb="FFD00000"/>
          <x14:colorFirst rgb="FFD00000"/>
          <x14:colorLast rgb="FFD00000"/>
          <x14:colorHigh theme="1"/>
          <x14:colorLow rgb="FFD00000"/>
          <x14:sparklines>
            <x14:sparkline>
              <xm:f>'Oslo PD'!B517:I517</xm:f>
              <xm:sqref>L517</xm:sqref>
            </x14:sparkline>
            <x14:sparkline>
              <xm:f>'Oslo PD'!B518:I518</xm:f>
              <xm:sqref>L518</xm:sqref>
            </x14:sparkline>
            <x14:sparkline>
              <xm:f>'Oslo PD'!B519:I519</xm:f>
              <xm:sqref>L519</xm:sqref>
            </x14:sparkline>
            <x14:sparkline>
              <xm:f>'Oslo PD'!B520:I520</xm:f>
              <xm:sqref>L520</xm:sqref>
            </x14:sparkline>
            <x14:sparkline>
              <xm:f>'Oslo PD'!B521:I521</xm:f>
              <xm:sqref>L521</xm:sqref>
            </x14:sparkline>
            <x14:sparkline>
              <xm:f>'Oslo PD'!B522:I522</xm:f>
              <xm:sqref>L522</xm:sqref>
            </x14:sparkline>
            <x14:sparkline>
              <xm:f>'Oslo PD'!B523:I523</xm:f>
              <xm:sqref>L523</xm:sqref>
            </x14:sparkline>
            <x14:sparkline>
              <xm:f>'Oslo PD'!B524:I524</xm:f>
              <xm:sqref>L524</xm:sqref>
            </x14:sparkline>
            <x14:sparkline>
              <xm:f>'Oslo PD'!B525:I525</xm:f>
              <xm:sqref>L525</xm:sqref>
            </x14:sparkline>
            <x14:sparkline>
              <xm:f>'Oslo PD'!B526:I526</xm:f>
              <xm:sqref>L526</xm:sqref>
            </x14:sparkline>
            <x14:sparkline>
              <xm:f>'Oslo PD'!B527:I527</xm:f>
              <xm:sqref>L527</xm:sqref>
            </x14:sparkline>
            <x14:sparkline>
              <xm:f>'Oslo PD'!B528:I528</xm:f>
              <xm:sqref>L528</xm:sqref>
            </x14:sparkline>
            <x14:sparkline>
              <xm:f>'Oslo PD'!B529:I529</xm:f>
              <xm:sqref>L529</xm:sqref>
            </x14:sparkline>
            <x14:sparkline>
              <xm:f>'Oslo PD'!B530:I530</xm:f>
              <xm:sqref>L530</xm:sqref>
            </x14:sparkline>
            <x14:sparkline>
              <xm:f>'Oslo PD'!B531:I531</xm:f>
              <xm:sqref>L531</xm:sqref>
            </x14:sparkline>
            <x14:sparkline>
              <xm:f>'Oslo PD'!C532:I532</xm:f>
              <xm:sqref>L532</xm:sqref>
            </x14:sparkline>
            <x14:sparkline>
              <xm:f>'Oslo PD'!B533:I533</xm:f>
              <xm:sqref>L533</xm:sqref>
            </x14:sparkline>
            <x14:sparkline>
              <xm:f>'Oslo PD'!B534:I534</xm:f>
              <xm:sqref>L534</xm:sqref>
            </x14:sparkline>
            <x14:sparkline>
              <xm:f>'Oslo PD'!B535:I535</xm:f>
              <xm:sqref>L535</xm:sqref>
            </x14:sparkline>
          </x14:sparklines>
        </x14:sparklineGroup>
        <x14:sparklineGroup displayEmptyCellsAs="gap" high="1" low="1" xr2:uid="{48A3DA5B-2856-4B57-B7E2-E132C2FC2F19}">
          <x14:colorSeries rgb="FF376092"/>
          <x14:colorNegative rgb="FFD00000"/>
          <x14:colorAxis rgb="FF000000"/>
          <x14:colorMarkers rgb="FFD00000"/>
          <x14:colorFirst rgb="FFD00000"/>
          <x14:colorLast rgb="FFD00000"/>
          <x14:colorHigh theme="1"/>
          <x14:colorLow rgb="FFD00000"/>
          <x14:sparklines>
            <x14:sparkline>
              <xm:f>'Oslo PD'!Q516:X516</xm:f>
              <xm:sqref>AA516</xm:sqref>
            </x14:sparkline>
          </x14:sparklines>
        </x14:sparklineGroup>
        <x14:sparklineGroup displayEmptyCellsAs="gap" high="1" low="1" xr2:uid="{7CE37CC1-8486-4EA2-896C-6BD634069A5D}">
          <x14:colorSeries rgb="FF376092"/>
          <x14:colorNegative rgb="FFD00000"/>
          <x14:colorAxis rgb="FF000000"/>
          <x14:colorMarkers rgb="FFD00000"/>
          <x14:colorFirst rgb="FFD00000"/>
          <x14:colorLast rgb="FFD00000"/>
          <x14:colorHigh theme="1"/>
          <x14:colorLow rgb="FFD00000"/>
          <x14:sparklines>
            <x14:sparkline>
              <xm:f>'Oslo PD'!B361:I361</xm:f>
              <xm:sqref>L361</xm:sqref>
            </x14:sparkline>
            <x14:sparkline>
              <xm:f>'Oslo PD'!B362:I362</xm:f>
              <xm:sqref>L362</xm:sqref>
            </x14:sparkline>
            <x14:sparkline>
              <xm:f>'Oslo PD'!B363:I363</xm:f>
              <xm:sqref>L363</xm:sqref>
            </x14:sparkline>
            <x14:sparkline>
              <xm:f>'Oslo PD'!B364:I364</xm:f>
              <xm:sqref>L364</xm:sqref>
            </x14:sparkline>
            <x14:sparkline>
              <xm:f>'Oslo PD'!B365:I365</xm:f>
              <xm:sqref>L365</xm:sqref>
            </x14:sparkline>
            <x14:sparkline>
              <xm:f>'Oslo PD'!B366:I366</xm:f>
              <xm:sqref>L366</xm:sqref>
            </x14:sparkline>
            <x14:sparkline>
              <xm:f>'Oslo PD'!B367:I367</xm:f>
              <xm:sqref>L367</xm:sqref>
            </x14:sparkline>
            <x14:sparkline>
              <xm:f>'Oslo PD'!B368:I368</xm:f>
              <xm:sqref>L368</xm:sqref>
            </x14:sparkline>
            <x14:sparkline>
              <xm:f>'Oslo PD'!B369:I369</xm:f>
              <xm:sqref>L369</xm:sqref>
            </x14:sparkline>
            <x14:sparkline>
              <xm:f>'Oslo PD'!B370:I370</xm:f>
              <xm:sqref>L370</xm:sqref>
            </x14:sparkline>
            <x14:sparkline>
              <xm:f>'Oslo PD'!B371:I371</xm:f>
              <xm:sqref>L371</xm:sqref>
            </x14:sparkline>
            <x14:sparkline>
              <xm:f>'Oslo PD'!B372:I372</xm:f>
              <xm:sqref>L372</xm:sqref>
            </x14:sparkline>
            <x14:sparkline>
              <xm:f>'Oslo PD'!B373:I373</xm:f>
              <xm:sqref>L373</xm:sqref>
            </x14:sparkline>
            <x14:sparkline>
              <xm:f>'Oslo PD'!B374:I374</xm:f>
              <xm:sqref>L374</xm:sqref>
            </x14:sparkline>
            <x14:sparkline>
              <xm:f>'Oslo PD'!B375:I375</xm:f>
              <xm:sqref>L375</xm:sqref>
            </x14:sparkline>
            <x14:sparkline>
              <xm:f>'Oslo PD'!C376:I376</xm:f>
              <xm:sqref>L376</xm:sqref>
            </x14:sparkline>
            <x14:sparkline>
              <xm:f>'Oslo PD'!B377:I377</xm:f>
              <xm:sqref>L377</xm:sqref>
            </x14:sparkline>
            <x14:sparkline>
              <xm:f>'Oslo PD'!B378:I378</xm:f>
              <xm:sqref>L378</xm:sqref>
            </x14:sparkline>
            <x14:sparkline>
              <xm:f>'Oslo PD'!B379:I379</xm:f>
              <xm:sqref>L379</xm:sqref>
            </x14:sparkline>
          </x14:sparklines>
        </x14:sparklineGroup>
        <x14:sparklineGroup displayEmptyCellsAs="gap" high="1" low="1" xr2:uid="{B7B915DE-8FA5-45B5-8013-178876EB4C61}">
          <x14:colorSeries rgb="FF376092"/>
          <x14:colorNegative rgb="FFD00000"/>
          <x14:colorAxis rgb="FF000000"/>
          <x14:colorMarkers rgb="FFD00000"/>
          <x14:colorFirst rgb="FFD00000"/>
          <x14:colorLast rgb="FFD00000"/>
          <x14:colorHigh theme="1"/>
          <x14:colorLow rgb="FFD00000"/>
          <x14:sparklines>
            <x14:sparkline>
              <xm:f>'Oslo PD'!Q360:X360</xm:f>
              <xm:sqref>AA360</xm:sqref>
            </x14:sparkline>
          </x14:sparklines>
        </x14:sparklineGroup>
        <x14:sparklineGroup displayEmptyCellsAs="gap" high="1" low="1" xr2:uid="{83CA766F-93D9-4D7C-A495-1D78650F539C}">
          <x14:colorSeries rgb="FF376092"/>
          <x14:colorNegative rgb="FFD00000"/>
          <x14:colorAxis rgb="FF000000"/>
          <x14:colorMarkers rgb="FFD00000"/>
          <x14:colorFirst rgb="FFD00000"/>
          <x14:colorLast rgb="FFD00000"/>
          <x14:colorHigh theme="1"/>
          <x14:colorLow rgb="FFD00000"/>
          <x14:sparklines>
            <x14:sparkline>
              <xm:f>'Oslo PD'!C150:I150</xm:f>
              <xm:sqref>L150</xm:sqref>
            </x14:sparkline>
          </x14:sparklines>
        </x14:sparklineGroup>
        <x14:sparklineGroup displayEmptyCellsAs="gap" high="1" low="1" xr2:uid="{30F558F5-3323-4CB1-B447-6F20AF110AF8}">
          <x14:colorSeries rgb="FF376092"/>
          <x14:colorNegative rgb="FFD00000"/>
          <x14:colorAxis rgb="FF000000"/>
          <x14:colorMarkers rgb="FFD00000"/>
          <x14:colorFirst rgb="FFD00000"/>
          <x14:colorLast rgb="FFD00000"/>
          <x14:colorHigh theme="1"/>
          <x14:colorLow rgb="FFD00000"/>
          <x14:sparklines>
            <x14:sparkline>
              <xm:f>'Oslo PD'!B413:I413</xm:f>
              <xm:sqref>L413</xm:sqref>
            </x14:sparkline>
            <x14:sparkline>
              <xm:f>'Oslo PD'!B414:I414</xm:f>
              <xm:sqref>L414</xm:sqref>
            </x14:sparkline>
            <x14:sparkline>
              <xm:f>'Oslo PD'!B415:I415</xm:f>
              <xm:sqref>L415</xm:sqref>
            </x14:sparkline>
            <x14:sparkline>
              <xm:f>'Oslo PD'!B416:I416</xm:f>
              <xm:sqref>L416</xm:sqref>
            </x14:sparkline>
            <x14:sparkline>
              <xm:f>'Oslo PD'!B417:I417</xm:f>
              <xm:sqref>L417</xm:sqref>
            </x14:sparkline>
            <x14:sparkline>
              <xm:f>'Oslo PD'!B418:I418</xm:f>
              <xm:sqref>L418</xm:sqref>
            </x14:sparkline>
            <x14:sparkline>
              <xm:f>'Oslo PD'!B419:I419</xm:f>
              <xm:sqref>L419</xm:sqref>
            </x14:sparkline>
            <x14:sparkline>
              <xm:f>'Oslo PD'!B420:I420</xm:f>
              <xm:sqref>L420</xm:sqref>
            </x14:sparkline>
            <x14:sparkline>
              <xm:f>'Oslo PD'!B421:I421</xm:f>
              <xm:sqref>L421</xm:sqref>
            </x14:sparkline>
            <x14:sparkline>
              <xm:f>'Oslo PD'!B422:I422</xm:f>
              <xm:sqref>L422</xm:sqref>
            </x14:sparkline>
            <x14:sparkline>
              <xm:f>'Oslo PD'!B423:I423</xm:f>
              <xm:sqref>L423</xm:sqref>
            </x14:sparkline>
            <x14:sparkline>
              <xm:f>'Oslo PD'!B424:I424</xm:f>
              <xm:sqref>L424</xm:sqref>
            </x14:sparkline>
            <x14:sparkline>
              <xm:f>'Oslo PD'!B425:I425</xm:f>
              <xm:sqref>L425</xm:sqref>
            </x14:sparkline>
            <x14:sparkline>
              <xm:f>'Oslo PD'!B426:I426</xm:f>
              <xm:sqref>L426</xm:sqref>
            </x14:sparkline>
            <x14:sparkline>
              <xm:f>'Oslo PD'!B427:I427</xm:f>
              <xm:sqref>L427</xm:sqref>
            </x14:sparkline>
            <x14:sparkline>
              <xm:f>'Oslo PD'!C428:I428</xm:f>
              <xm:sqref>L428</xm:sqref>
            </x14:sparkline>
            <x14:sparkline>
              <xm:f>'Oslo PD'!B429:I429</xm:f>
              <xm:sqref>L429</xm:sqref>
            </x14:sparkline>
            <x14:sparkline>
              <xm:f>'Oslo PD'!B430:I430</xm:f>
              <xm:sqref>L430</xm:sqref>
            </x14:sparkline>
            <x14:sparkline>
              <xm:f>'Oslo PD'!B431:I431</xm:f>
              <xm:sqref>L431</xm:sqref>
            </x14:sparkline>
          </x14:sparklines>
        </x14:sparklineGroup>
        <x14:sparklineGroup displayEmptyCellsAs="gap" high="1" low="1" xr2:uid="{54FEC891-E62D-42FC-BB37-0A101683DD0D}">
          <x14:colorSeries rgb="FF376092"/>
          <x14:colorNegative rgb="FFD00000"/>
          <x14:colorAxis rgb="FF000000"/>
          <x14:colorMarkers rgb="FFD00000"/>
          <x14:colorFirst rgb="FFD00000"/>
          <x14:colorLast rgb="FFD00000"/>
          <x14:colorHigh theme="1"/>
          <x14:colorLow rgb="FFD00000"/>
          <x14:sparklines>
            <x14:sparkline>
              <xm:f>'Oslo PD'!Q412:X412</xm:f>
              <xm:sqref>AA412</xm:sqref>
            </x14:sparkline>
          </x14:sparklines>
        </x14:sparklineGroup>
        <x14:sparklineGroup displayEmptyCellsAs="gap" high="1" low="1" xr2:uid="{B75F1529-2C7B-45B0-A2E9-97C014C81D6D}">
          <x14:colorSeries rgb="FF376092"/>
          <x14:colorNegative rgb="FFD00000"/>
          <x14:colorAxis rgb="FF000000"/>
          <x14:colorMarkers rgb="FFD00000"/>
          <x14:colorFirst rgb="FFD00000"/>
          <x14:colorLast rgb="FFD00000"/>
          <x14:colorHigh theme="1"/>
          <x14:colorLow rgb="FFD00000"/>
          <x14:sparklines>
            <x14:sparkline>
              <xm:f>'Oslo PD'!R151:X151</xm:f>
              <xm:sqref>AA151</xm:sqref>
            </x14:sparkline>
            <x14:sparkline>
              <xm:f>'Oslo PD'!R152:X152</xm:f>
              <xm:sqref>AA152</xm:sqref>
            </x14:sparkline>
            <x14:sparkline>
              <xm:f>'Oslo PD'!R153:X153</xm:f>
              <xm:sqref>AA153</xm:sqref>
            </x14:sparkline>
            <x14:sparkline>
              <xm:f>'Oslo PD'!R154:X154</xm:f>
              <xm:sqref>AA154</xm:sqref>
            </x14:sparkline>
            <x14:sparkline>
              <xm:f>'Oslo PD'!R155:X155</xm:f>
              <xm:sqref>AA155</xm:sqref>
            </x14:sparkline>
            <x14:sparkline>
              <xm:f>'Oslo PD'!R156:X156</xm:f>
              <xm:sqref>AA156</xm:sqref>
            </x14:sparkline>
            <x14:sparkline>
              <xm:f>'Oslo PD'!R157:X157</xm:f>
              <xm:sqref>AA157</xm:sqref>
            </x14:sparkline>
            <x14:sparkline>
              <xm:f>'Oslo PD'!R158:X158</xm:f>
              <xm:sqref>AA158</xm:sqref>
            </x14:sparkline>
            <x14:sparkline>
              <xm:f>'Oslo PD'!R159:X159</xm:f>
              <xm:sqref>AA159</xm:sqref>
            </x14:sparkline>
            <x14:sparkline>
              <xm:f>'Oslo PD'!R160:X160</xm:f>
              <xm:sqref>AA160</xm:sqref>
            </x14:sparkline>
          </x14:sparklines>
        </x14:sparklineGroup>
        <x14:sparklineGroup displayEmptyCellsAs="gap" high="1" low="1" xr2:uid="{9AB60A9F-1A29-4B0A-A8AC-5CAA6B718C42}">
          <x14:colorSeries rgb="FF376092"/>
          <x14:colorNegative rgb="FFD00000"/>
          <x14:colorAxis rgb="FF000000"/>
          <x14:colorMarkers rgb="FFD00000"/>
          <x14:colorFirst rgb="FFD00000"/>
          <x14:colorLast rgb="FFD00000"/>
          <x14:colorHigh theme="1"/>
          <x14:colorLow rgb="FFD00000"/>
          <x14:sparklines>
            <x14:sparkline>
              <xm:f>'Oslo PD'!Q134:X134</xm:f>
              <xm:sqref>AA134</xm:sqref>
            </x14:sparkline>
            <x14:sparkline>
              <xm:f>'Oslo PD'!Q135:X135</xm:f>
              <xm:sqref>AA135</xm:sqref>
            </x14:sparkline>
            <x14:sparkline>
              <xm:f>'Oslo PD'!Q136:X136</xm:f>
              <xm:sqref>AA136</xm:sqref>
            </x14:sparkline>
            <x14:sparkline>
              <xm:f>'Oslo PD'!Q137:X137</xm:f>
              <xm:sqref>AA137</xm:sqref>
            </x14:sparkline>
            <x14:sparkline>
              <xm:f>'Oslo PD'!Q138:X138</xm:f>
              <xm:sqref>AA138</xm:sqref>
            </x14:sparkline>
            <x14:sparkline>
              <xm:f>'Oslo PD'!Q139:X139</xm:f>
              <xm:sqref>AA139</xm:sqref>
            </x14:sparkline>
            <x14:sparkline>
              <xm:f>'Oslo PD'!Q140:X140</xm:f>
              <xm:sqref>AA140</xm:sqref>
            </x14:sparkline>
            <x14:sparkline>
              <xm:f>'Oslo PD'!Q141:X141</xm:f>
              <xm:sqref>AA141</xm:sqref>
            </x14:sparkline>
            <x14:sparkline>
              <xm:f>'Oslo PD'!Q142:X142</xm:f>
              <xm:sqref>AA142</xm:sqref>
            </x14:sparkline>
            <x14:sparkline>
              <xm:f>'Oslo PD'!Q143:X143</xm:f>
              <xm:sqref>AA143</xm:sqref>
            </x14:sparkline>
          </x14:sparklines>
        </x14:sparklineGroup>
        <x14:sparklineGroup displayEmptyCellsAs="gap" high="1" low="1" xr2:uid="{BD4DB25E-6C1A-4D58-B922-F684C40A9E4A}">
          <x14:colorSeries rgb="FF376092"/>
          <x14:colorNegative rgb="FFD00000"/>
          <x14:colorAxis rgb="FF000000"/>
          <x14:colorMarkers rgb="FFD00000"/>
          <x14:colorFirst rgb="FFD00000"/>
          <x14:colorLast rgb="FFD00000"/>
          <x14:colorHigh theme="1"/>
          <x14:colorLow rgb="FFD00000"/>
          <x14:sparklines>
            <x14:sparkline>
              <xm:f>'Oslo PD'!Q117:X117</xm:f>
              <xm:sqref>AA117</xm:sqref>
            </x14:sparkline>
            <x14:sparkline>
              <xm:f>'Oslo PD'!Q118:X118</xm:f>
              <xm:sqref>AA118</xm:sqref>
            </x14:sparkline>
            <x14:sparkline>
              <xm:f>'Oslo PD'!Q119:X119</xm:f>
              <xm:sqref>AA119</xm:sqref>
            </x14:sparkline>
            <x14:sparkline>
              <xm:f>'Oslo PD'!Q120:X120</xm:f>
              <xm:sqref>AA120</xm:sqref>
            </x14:sparkline>
            <x14:sparkline>
              <xm:f>'Oslo PD'!Q121:X121</xm:f>
              <xm:sqref>AA121</xm:sqref>
            </x14:sparkline>
            <x14:sparkline>
              <xm:f>'Oslo PD'!Q122:X122</xm:f>
              <xm:sqref>AA122</xm:sqref>
            </x14:sparkline>
            <x14:sparkline>
              <xm:f>'Oslo PD'!Q123:X123</xm:f>
              <xm:sqref>AA123</xm:sqref>
            </x14:sparkline>
            <x14:sparkline>
              <xm:f>'Oslo PD'!Q124:X124</xm:f>
              <xm:sqref>AA124</xm:sqref>
            </x14:sparkline>
            <x14:sparkline>
              <xm:f>'Oslo PD'!Q125:X125</xm:f>
              <xm:sqref>AA125</xm:sqref>
            </x14:sparkline>
            <x14:sparkline>
              <xm:f>'Oslo PD'!Q126:X126</xm:f>
              <xm:sqref>AA126</xm:sqref>
            </x14:sparkline>
          </x14:sparklines>
        </x14:sparklineGroup>
        <x14:sparklineGroup displayEmptyCellsAs="gap" high="1" low="1" xr2:uid="{8DA3B158-EE10-4DEE-8815-8582701C15C3}">
          <x14:colorSeries rgb="FF376092"/>
          <x14:colorNegative rgb="FFD00000"/>
          <x14:colorAxis rgb="FF000000"/>
          <x14:colorMarkers rgb="FFD00000"/>
          <x14:colorFirst rgb="FFD00000"/>
          <x14:colorLast rgb="FFD00000"/>
          <x14:colorHigh theme="1"/>
          <x14:colorLow rgb="FFD00000"/>
          <x14:sparklines>
            <x14:sparkline>
              <xm:f>'Oslo PD'!Q100:X100</xm:f>
              <xm:sqref>AA100</xm:sqref>
            </x14:sparkline>
            <x14:sparkline>
              <xm:f>'Oslo PD'!Q101:X101</xm:f>
              <xm:sqref>AA101</xm:sqref>
            </x14:sparkline>
            <x14:sparkline>
              <xm:f>'Oslo PD'!Q102:X102</xm:f>
              <xm:sqref>AA102</xm:sqref>
            </x14:sparkline>
            <x14:sparkline>
              <xm:f>'Oslo PD'!Q103:X103</xm:f>
              <xm:sqref>AA103</xm:sqref>
            </x14:sparkline>
            <x14:sparkline>
              <xm:f>'Oslo PD'!Q104:X104</xm:f>
              <xm:sqref>AA104</xm:sqref>
            </x14:sparkline>
            <x14:sparkline>
              <xm:f>'Oslo PD'!Q105:X105</xm:f>
              <xm:sqref>AA105</xm:sqref>
            </x14:sparkline>
            <x14:sparkline>
              <xm:f>'Oslo PD'!Q106:X106</xm:f>
              <xm:sqref>AA106</xm:sqref>
            </x14:sparkline>
            <x14:sparkline>
              <xm:f>'Oslo PD'!Q107:X107</xm:f>
              <xm:sqref>AA107</xm:sqref>
            </x14:sparkline>
            <x14:sparkline>
              <xm:f>'Oslo PD'!Q108:X108</xm:f>
              <xm:sqref>AA108</xm:sqref>
            </x14:sparkline>
            <x14:sparkline>
              <xm:f>'Oslo PD'!Q109:X109</xm:f>
              <xm:sqref>AA109</xm:sqref>
            </x14:sparkline>
          </x14:sparklines>
        </x14:sparklineGroup>
        <x14:sparklineGroup displayEmptyCellsAs="gap" high="1" low="1" xr2:uid="{5C201404-4C6F-4AA6-88A4-6223381C49E9}">
          <x14:colorSeries rgb="FF376092"/>
          <x14:colorNegative rgb="FFD00000"/>
          <x14:colorAxis rgb="FF000000"/>
          <x14:colorMarkers rgb="FFD00000"/>
          <x14:colorFirst rgb="FFD00000"/>
          <x14:colorLast rgb="FFD00000"/>
          <x14:colorHigh theme="1"/>
          <x14:colorLow rgb="FFD00000"/>
          <x14:sparklines>
            <x14:sparkline>
              <xm:f>'Oslo PD'!Q83:X83</xm:f>
              <xm:sqref>AA83</xm:sqref>
            </x14:sparkline>
            <x14:sparkline>
              <xm:f>'Oslo PD'!Q84:X84</xm:f>
              <xm:sqref>AA84</xm:sqref>
            </x14:sparkline>
            <x14:sparkline>
              <xm:f>'Oslo PD'!Q85:X85</xm:f>
              <xm:sqref>AA85</xm:sqref>
            </x14:sparkline>
            <x14:sparkline>
              <xm:f>'Oslo PD'!Q86:X86</xm:f>
              <xm:sqref>AA86</xm:sqref>
            </x14:sparkline>
            <x14:sparkline>
              <xm:f>'Oslo PD'!Q87:X87</xm:f>
              <xm:sqref>AA87</xm:sqref>
            </x14:sparkline>
            <x14:sparkline>
              <xm:f>'Oslo PD'!Q88:X88</xm:f>
              <xm:sqref>AA88</xm:sqref>
            </x14:sparkline>
            <x14:sparkline>
              <xm:f>'Oslo PD'!Q89:X89</xm:f>
              <xm:sqref>AA89</xm:sqref>
            </x14:sparkline>
            <x14:sparkline>
              <xm:f>'Oslo PD'!Q90:X90</xm:f>
              <xm:sqref>AA90</xm:sqref>
            </x14:sparkline>
            <x14:sparkline>
              <xm:f>'Oslo PD'!Q91:X91</xm:f>
              <xm:sqref>AA91</xm:sqref>
            </x14:sparkline>
            <x14:sparkline>
              <xm:f>'Oslo PD'!Q92:X92</xm:f>
              <xm:sqref>AA92</xm:sqref>
            </x14:sparkline>
          </x14:sparklines>
        </x14:sparklineGroup>
        <x14:sparklineGroup displayEmptyCellsAs="gap" high="1" low="1" xr2:uid="{DF3B630E-2D08-4C02-A13D-D8F56D948D32}">
          <x14:colorSeries rgb="FF376092"/>
          <x14:colorNegative rgb="FFD00000"/>
          <x14:colorAxis rgb="FF000000"/>
          <x14:colorMarkers rgb="FFD00000"/>
          <x14:colorFirst rgb="FFD00000"/>
          <x14:colorLast rgb="FFD00000"/>
          <x14:colorHigh theme="1"/>
          <x14:colorLow rgb="FFD00000"/>
          <x14:sparklines>
            <x14:sparkline>
              <xm:f>'Oslo PD'!B133:I133</xm:f>
              <xm:sqref>L133</xm:sqref>
            </x14:sparkline>
            <x14:sparkline>
              <xm:f>'Oslo PD'!B134:I134</xm:f>
              <xm:sqref>L134</xm:sqref>
            </x14:sparkline>
            <x14:sparkline>
              <xm:f>'Oslo PD'!B135:I135</xm:f>
              <xm:sqref>L135</xm:sqref>
            </x14:sparkline>
            <x14:sparkline>
              <xm:f>'Oslo PD'!B136:I136</xm:f>
              <xm:sqref>L136</xm:sqref>
            </x14:sparkline>
            <x14:sparkline>
              <xm:f>'Oslo PD'!B137:I137</xm:f>
              <xm:sqref>L137</xm:sqref>
            </x14:sparkline>
            <x14:sparkline>
              <xm:f>'Oslo PD'!B138:I138</xm:f>
              <xm:sqref>L138</xm:sqref>
            </x14:sparkline>
            <x14:sparkline>
              <xm:f>'Oslo PD'!B139:I139</xm:f>
              <xm:sqref>L139</xm:sqref>
            </x14:sparkline>
            <x14:sparkline>
              <xm:f>'Oslo PD'!B140:I140</xm:f>
              <xm:sqref>L140</xm:sqref>
            </x14:sparkline>
            <x14:sparkline>
              <xm:f>'Oslo PD'!B141:I141</xm:f>
              <xm:sqref>L141</xm:sqref>
            </x14:sparkline>
            <x14:sparkline>
              <xm:f>'Oslo PD'!B142:I142</xm:f>
              <xm:sqref>L142</xm:sqref>
            </x14:sparkline>
            <x14:sparkline>
              <xm:f>'Oslo PD'!B143:I143</xm:f>
              <xm:sqref>L143</xm:sqref>
            </x14:sparkline>
          </x14:sparklines>
        </x14:sparklineGroup>
        <x14:sparklineGroup displayEmptyCellsAs="gap" high="1" low="1" xr2:uid="{2F9E675E-27CE-45E5-A390-99712CBCCC87}">
          <x14:colorSeries rgb="FF376092"/>
          <x14:colorNegative rgb="FFD00000"/>
          <x14:colorAxis rgb="FF000000"/>
          <x14:colorMarkers rgb="FFD00000"/>
          <x14:colorFirst rgb="FFD00000"/>
          <x14:colorLast rgb="FFD00000"/>
          <x14:colorHigh theme="1"/>
          <x14:colorLow rgb="FFD00000"/>
          <x14:sparklines>
            <x14:sparkline>
              <xm:f>'Oslo PD'!B116:I116</xm:f>
              <xm:sqref>L116</xm:sqref>
            </x14:sparkline>
            <x14:sparkline>
              <xm:f>'Oslo PD'!B117:I117</xm:f>
              <xm:sqref>L117</xm:sqref>
            </x14:sparkline>
            <x14:sparkline>
              <xm:f>'Oslo PD'!B118:I118</xm:f>
              <xm:sqref>L118</xm:sqref>
            </x14:sparkline>
            <x14:sparkline>
              <xm:f>'Oslo PD'!B119:I119</xm:f>
              <xm:sqref>L119</xm:sqref>
            </x14:sparkline>
            <x14:sparkline>
              <xm:f>'Oslo PD'!B120:I120</xm:f>
              <xm:sqref>L120</xm:sqref>
            </x14:sparkline>
            <x14:sparkline>
              <xm:f>'Oslo PD'!B121:I121</xm:f>
              <xm:sqref>L121</xm:sqref>
            </x14:sparkline>
            <x14:sparkline>
              <xm:f>'Oslo PD'!B122:I122</xm:f>
              <xm:sqref>L122</xm:sqref>
            </x14:sparkline>
            <x14:sparkline>
              <xm:f>'Oslo PD'!B123:I123</xm:f>
              <xm:sqref>L123</xm:sqref>
            </x14:sparkline>
            <x14:sparkline>
              <xm:f>'Oslo PD'!B124:I124</xm:f>
              <xm:sqref>L124</xm:sqref>
            </x14:sparkline>
            <x14:sparkline>
              <xm:f>'Oslo PD'!B125:I125</xm:f>
              <xm:sqref>L125</xm:sqref>
            </x14:sparkline>
            <x14:sparkline>
              <xm:f>'Oslo PD'!B126:I126</xm:f>
              <xm:sqref>L126</xm:sqref>
            </x14:sparkline>
          </x14:sparklines>
        </x14:sparklineGroup>
        <x14:sparklineGroup displayEmptyCellsAs="gap" high="1" low="1" xr2:uid="{C1257CD2-6C42-487C-BAEE-ABD4494EBBE6}">
          <x14:colorSeries rgb="FF376092"/>
          <x14:colorNegative rgb="FFD00000"/>
          <x14:colorAxis rgb="FF000000"/>
          <x14:colorMarkers rgb="FFD00000"/>
          <x14:colorFirst rgb="FFD00000"/>
          <x14:colorLast rgb="FFD00000"/>
          <x14:colorHigh theme="1"/>
          <x14:colorLow rgb="FFD00000"/>
          <x14:sparklines>
            <x14:sparkline>
              <xm:f>'Oslo PD'!B99:I99</xm:f>
              <xm:sqref>L99</xm:sqref>
            </x14:sparkline>
            <x14:sparkline>
              <xm:f>'Oslo PD'!B100:I100</xm:f>
              <xm:sqref>L100</xm:sqref>
            </x14:sparkline>
            <x14:sparkline>
              <xm:f>'Oslo PD'!B101:I101</xm:f>
              <xm:sqref>L101</xm:sqref>
            </x14:sparkline>
            <x14:sparkline>
              <xm:f>'Oslo PD'!B102:I102</xm:f>
              <xm:sqref>L102</xm:sqref>
            </x14:sparkline>
            <x14:sparkline>
              <xm:f>'Oslo PD'!B103:I103</xm:f>
              <xm:sqref>L103</xm:sqref>
            </x14:sparkline>
            <x14:sparkline>
              <xm:f>'Oslo PD'!B104:I104</xm:f>
              <xm:sqref>L104</xm:sqref>
            </x14:sparkline>
            <x14:sparkline>
              <xm:f>'Oslo PD'!B105:I105</xm:f>
              <xm:sqref>L105</xm:sqref>
            </x14:sparkline>
            <x14:sparkline>
              <xm:f>'Oslo PD'!B106:I106</xm:f>
              <xm:sqref>L106</xm:sqref>
            </x14:sparkline>
            <x14:sparkline>
              <xm:f>'Oslo PD'!B107:I107</xm:f>
              <xm:sqref>L107</xm:sqref>
            </x14:sparkline>
            <x14:sparkline>
              <xm:f>'Oslo PD'!B108:I108</xm:f>
              <xm:sqref>L108</xm:sqref>
            </x14:sparkline>
            <x14:sparkline>
              <xm:f>'Oslo PD'!B109:I109</xm:f>
              <xm:sqref>L109</xm:sqref>
            </x14:sparkline>
          </x14:sparklines>
        </x14:sparklineGroup>
        <x14:sparklineGroup displayEmptyCellsAs="gap" high="1" low="1" xr2:uid="{6476BAB4-D0C5-457F-8245-2D4E4B60D4CA}">
          <x14:colorSeries rgb="FF376092"/>
          <x14:colorNegative rgb="FFD00000"/>
          <x14:colorAxis rgb="FF000000"/>
          <x14:colorMarkers rgb="FFD00000"/>
          <x14:colorFirst rgb="FFD00000"/>
          <x14:colorLast rgb="FFD00000"/>
          <x14:colorHigh theme="1"/>
          <x14:colorLow rgb="FFD00000"/>
          <x14:sparklines>
            <x14:sparkline>
              <xm:f>'Oslo PD'!B82:I82</xm:f>
              <xm:sqref>L82</xm:sqref>
            </x14:sparkline>
            <x14:sparkline>
              <xm:f>'Oslo PD'!B83:I83</xm:f>
              <xm:sqref>L83</xm:sqref>
            </x14:sparkline>
            <x14:sparkline>
              <xm:f>'Oslo PD'!B84:I84</xm:f>
              <xm:sqref>L84</xm:sqref>
            </x14:sparkline>
            <x14:sparkline>
              <xm:f>'Oslo PD'!B85:I85</xm:f>
              <xm:sqref>L85</xm:sqref>
            </x14:sparkline>
            <x14:sparkline>
              <xm:f>'Oslo PD'!B86:I86</xm:f>
              <xm:sqref>L86</xm:sqref>
            </x14:sparkline>
            <x14:sparkline>
              <xm:f>'Oslo PD'!B87:I87</xm:f>
              <xm:sqref>L87</xm:sqref>
            </x14:sparkline>
            <x14:sparkline>
              <xm:f>'Oslo PD'!B88:I88</xm:f>
              <xm:sqref>L88</xm:sqref>
            </x14:sparkline>
            <x14:sparkline>
              <xm:f>'Oslo PD'!B89:I89</xm:f>
              <xm:sqref>L89</xm:sqref>
            </x14:sparkline>
            <x14:sparkline>
              <xm:f>'Oslo PD'!B90:I90</xm:f>
              <xm:sqref>L90</xm:sqref>
            </x14:sparkline>
            <x14:sparkline>
              <xm:f>'Oslo PD'!B91:I91</xm:f>
              <xm:sqref>L91</xm:sqref>
            </x14:sparkline>
            <x14:sparkline>
              <xm:f>'Oslo PD'!B92:I92</xm:f>
              <xm:sqref>L92</xm:sqref>
            </x14:sparkline>
          </x14:sparklines>
        </x14:sparklineGroup>
        <x14:sparklineGroup displayEmptyCellsAs="gap" high="1" low="1" xr2:uid="{24365509-F613-4563-9D98-3EC0731725CC}">
          <x14:colorSeries rgb="FF376092"/>
          <x14:colorNegative rgb="FFD00000"/>
          <x14:colorAxis rgb="FF000000"/>
          <x14:colorMarkers rgb="FFD00000"/>
          <x14:colorFirst rgb="FFD00000"/>
          <x14:colorLast rgb="FFD00000"/>
          <x14:colorHigh theme="1"/>
          <x14:colorLow rgb="FFD00000"/>
          <x14:sparklines>
            <x14:sparkline>
              <xm:f>'Oslo PD'!B65:I65</xm:f>
              <xm:sqref>L65</xm:sqref>
            </x14:sparkline>
            <x14:sparkline>
              <xm:f>'Oslo PD'!B66:I66</xm:f>
              <xm:sqref>L66</xm:sqref>
            </x14:sparkline>
            <x14:sparkline>
              <xm:f>'Oslo PD'!B67:I67</xm:f>
              <xm:sqref>L67</xm:sqref>
            </x14:sparkline>
            <x14:sparkline>
              <xm:f>'Oslo PD'!B68:I68</xm:f>
              <xm:sqref>L68</xm:sqref>
            </x14:sparkline>
            <x14:sparkline>
              <xm:f>'Oslo PD'!B69:I69</xm:f>
              <xm:sqref>L69</xm:sqref>
            </x14:sparkline>
            <x14:sparkline>
              <xm:f>'Oslo PD'!B70:I70</xm:f>
              <xm:sqref>L70</xm:sqref>
            </x14:sparkline>
            <x14:sparkline>
              <xm:f>'Oslo PD'!B71:I71</xm:f>
              <xm:sqref>L71</xm:sqref>
            </x14:sparkline>
            <x14:sparkline>
              <xm:f>'Oslo PD'!B72:I72</xm:f>
              <xm:sqref>L72</xm:sqref>
            </x14:sparkline>
            <x14:sparkline>
              <xm:f>'Oslo PD'!B73:I73</xm:f>
              <xm:sqref>L73</xm:sqref>
            </x14:sparkline>
            <x14:sparkline>
              <xm:f>'Oslo PD'!B74:I74</xm:f>
              <xm:sqref>L74</xm:sqref>
            </x14:sparkline>
            <x14:sparkline>
              <xm:f>'Oslo PD'!B75:I75</xm:f>
              <xm:sqref>L75</xm:sqref>
            </x14:sparkline>
          </x14:sparklines>
        </x14:sparklineGroup>
        <x14:sparklineGroup displayEmptyCellsAs="gap" high="1" low="1" xr2:uid="{C2A05E5F-E8CB-4469-9BDE-D6241DAA4126}">
          <x14:colorSeries rgb="FF376092"/>
          <x14:colorNegative rgb="FFD00000"/>
          <x14:colorAxis rgb="FF000000"/>
          <x14:colorMarkers rgb="FFD00000"/>
          <x14:colorFirst rgb="FFD00000"/>
          <x14:colorLast rgb="FFD00000"/>
          <x14:colorHigh theme="1"/>
          <x14:colorLow rgb="FFD00000"/>
          <x14:sparklines>
            <x14:sparkline>
              <xm:f>'Oslo PD'!B48:I48</xm:f>
              <xm:sqref>L48</xm:sqref>
            </x14:sparkline>
            <x14:sparkline>
              <xm:f>'Oslo PD'!B49:I49</xm:f>
              <xm:sqref>L49</xm:sqref>
            </x14:sparkline>
            <x14:sparkline>
              <xm:f>'Oslo PD'!B50:I50</xm:f>
              <xm:sqref>L50</xm:sqref>
            </x14:sparkline>
            <x14:sparkline>
              <xm:f>'Oslo PD'!B51:I51</xm:f>
              <xm:sqref>L51</xm:sqref>
            </x14:sparkline>
            <x14:sparkline>
              <xm:f>'Oslo PD'!B52:I52</xm:f>
              <xm:sqref>L52</xm:sqref>
            </x14:sparkline>
            <x14:sparkline>
              <xm:f>'Oslo PD'!B53:I53</xm:f>
              <xm:sqref>L53</xm:sqref>
            </x14:sparkline>
            <x14:sparkline>
              <xm:f>'Oslo PD'!B54:I54</xm:f>
              <xm:sqref>L54</xm:sqref>
            </x14:sparkline>
            <x14:sparkline>
              <xm:f>'Oslo PD'!B55:I55</xm:f>
              <xm:sqref>L55</xm:sqref>
            </x14:sparkline>
            <x14:sparkline>
              <xm:f>'Oslo PD'!B56:I56</xm:f>
              <xm:sqref>L56</xm:sqref>
            </x14:sparkline>
            <x14:sparkline>
              <xm:f>'Oslo PD'!B57:I57</xm:f>
              <xm:sqref>L57</xm:sqref>
            </x14:sparkline>
            <x14:sparkline>
              <xm:f>'Oslo PD'!B58:I58</xm:f>
              <xm:sqref>L58</xm:sqref>
            </x14:sparkline>
          </x14:sparklines>
        </x14:sparklineGroup>
        <x14:sparklineGroup displayEmptyCellsAs="gap" high="1" low="1" xr2:uid="{03D03567-D78B-41B5-9E6B-BCA2D57EDCCA}">
          <x14:colorSeries rgb="FF376092"/>
          <x14:colorNegative rgb="FFD00000"/>
          <x14:colorAxis rgb="FF000000"/>
          <x14:colorMarkers rgb="FFD00000"/>
          <x14:colorFirst rgb="FFD00000"/>
          <x14:colorLast rgb="FFD00000"/>
          <x14:colorHigh theme="1"/>
          <x14:colorLow rgb="FFD00000"/>
          <x14:sparklines>
            <x14:sparkline>
              <xm:f>'Oslo PD'!B31:I31</xm:f>
              <xm:sqref>L31</xm:sqref>
            </x14:sparkline>
          </x14:sparklines>
        </x14:sparklineGroup>
        <x14:sparklineGroup displayEmptyCellsAs="gap" high="1" low="1" xr2:uid="{54FE838A-8443-4476-95B2-4C5E7CB3E280}">
          <x14:colorSeries rgb="FF376092"/>
          <x14:colorNegative rgb="FFD00000"/>
          <x14:colorAxis rgb="FF000000"/>
          <x14:colorMarkers rgb="FFD00000"/>
          <x14:colorFirst rgb="FFD00000"/>
          <x14:colorLast rgb="FFD00000"/>
          <x14:colorHigh theme="1"/>
          <x14:colorLow rgb="FFD00000"/>
          <x14:sparklines>
            <x14:sparkline>
              <xm:f>'Oslo PD'!Q6:X6</xm:f>
              <xm:sqref>AA6</xm:sqref>
            </x14:sparkline>
            <x14:sparkline>
              <xm:f>'Oslo PD'!Q7:X7</xm:f>
              <xm:sqref>AA7</xm:sqref>
            </x14:sparkline>
            <x14:sparkline>
              <xm:f>'Oslo PD'!Q8:X8</xm:f>
              <xm:sqref>AA8</xm:sqref>
            </x14:sparkline>
            <x14:sparkline>
              <xm:f>'Oslo PD'!Q9:X9</xm:f>
              <xm:sqref>AA9</xm:sqref>
            </x14:sparkline>
            <x14:sparkline>
              <xm:f>'Oslo PD'!Q10:X10</xm:f>
              <xm:sqref>AA10</xm:sqref>
            </x14:sparkline>
            <x14:sparkline>
              <xm:f>'Oslo PD'!Q11:X11</xm:f>
              <xm:sqref>AA11</xm:sqref>
            </x14:sparkline>
            <x14:sparkline>
              <xm:f>'Oslo PD'!Q12:X12</xm:f>
              <xm:sqref>AA12</xm:sqref>
            </x14:sparkline>
            <x14:sparkline>
              <xm:f>'Oslo PD'!Q13:X13</xm:f>
              <xm:sqref>AA13</xm:sqref>
            </x14:sparkline>
            <x14:sparkline>
              <xm:f>'Oslo PD'!Q14:X14</xm:f>
              <xm:sqref>AA14</xm:sqref>
            </x14:sparkline>
            <x14:sparkline>
              <xm:f>'Oslo PD'!Q15:X15</xm:f>
              <xm:sqref>AA15</xm:sqref>
            </x14:sparkline>
            <x14:sparkline>
              <xm:f>'Oslo PD'!Q16:X16</xm:f>
              <xm:sqref>AA16</xm:sqref>
            </x14:sparkline>
            <x14:sparkline>
              <xm:f>'Oslo PD'!Q17:X17</xm:f>
              <xm:sqref>AA17</xm:sqref>
            </x14:sparkline>
            <x14:sparkline>
              <xm:f>'Oslo PD'!Q18:X18</xm:f>
              <xm:sqref>AA18</xm:sqref>
            </x14:sparkline>
            <x14:sparkline>
              <xm:f>'Oslo PD'!Q19:X19</xm:f>
              <xm:sqref>AA19</xm:sqref>
            </x14:sparkline>
            <x14:sparkline>
              <xm:f>'Oslo PD'!Q20:X20</xm:f>
              <xm:sqref>AA20</xm:sqref>
            </x14:sparkline>
            <x14:sparkline>
              <xm:f>'Oslo PD'!Q21:X21</xm:f>
              <xm:sqref>AA21</xm:sqref>
            </x14:sparkline>
            <x14:sparkline>
              <xm:f>'Oslo PD'!Q22:X22</xm:f>
              <xm:sqref>AA22</xm:sqref>
            </x14:sparkline>
            <x14:sparkline>
              <xm:f>'Oslo PD'!Q23:X23</xm:f>
              <xm:sqref>AA23</xm:sqref>
            </x14:sparkline>
            <x14:sparkline>
              <xm:f>'Oslo PD'!Q24:X24</xm:f>
              <xm:sqref>AA24</xm:sqref>
            </x14:sparkline>
          </x14:sparklines>
        </x14:sparklineGroup>
        <x14:sparklineGroup displayEmptyCellsAs="gap" high="1" low="1" xr2:uid="{041DA2D1-6926-4C63-8B91-4A9CEE87A4D4}">
          <x14:colorSeries rgb="FF376092"/>
          <x14:colorNegative rgb="FFD00000"/>
          <x14:colorAxis rgb="FF000000"/>
          <x14:colorMarkers rgb="FFD00000"/>
          <x14:colorFirst rgb="FFD00000"/>
          <x14:colorLast rgb="FFD00000"/>
          <x14:colorHigh theme="1"/>
          <x14:colorLow rgb="FFD00000"/>
          <x14:sparklines>
            <x14:sparkline>
              <xm:f>'Oslo PD'!Q66:X66</xm:f>
              <xm:sqref>AA66</xm:sqref>
            </x14:sparkline>
            <x14:sparkline>
              <xm:f>'Oslo PD'!Q67:X67</xm:f>
              <xm:sqref>AA67</xm:sqref>
            </x14:sparkline>
            <x14:sparkline>
              <xm:f>'Oslo PD'!Q68:X68</xm:f>
              <xm:sqref>AA68</xm:sqref>
            </x14:sparkline>
            <x14:sparkline>
              <xm:f>'Oslo PD'!Q69:X69</xm:f>
              <xm:sqref>AA69</xm:sqref>
            </x14:sparkline>
            <x14:sparkline>
              <xm:f>'Oslo PD'!Q70:X70</xm:f>
              <xm:sqref>AA70</xm:sqref>
            </x14:sparkline>
            <x14:sparkline>
              <xm:f>'Oslo PD'!Q71:X71</xm:f>
              <xm:sqref>AA71</xm:sqref>
            </x14:sparkline>
            <x14:sparkline>
              <xm:f>'Oslo PD'!Q72:X72</xm:f>
              <xm:sqref>AA72</xm:sqref>
            </x14:sparkline>
            <x14:sparkline>
              <xm:f>'Oslo PD'!Q73:X73</xm:f>
              <xm:sqref>AA73</xm:sqref>
            </x14:sparkline>
            <x14:sparkline>
              <xm:f>'Oslo PD'!Q74:X74</xm:f>
              <xm:sqref>AA74</xm:sqref>
            </x14:sparkline>
            <x14:sparkline>
              <xm:f>'Oslo PD'!Q75:X75</xm:f>
              <xm:sqref>AA75</xm:sqref>
            </x14:sparkline>
          </x14:sparklines>
        </x14:sparklineGroup>
        <x14:sparklineGroup displayEmptyCellsAs="gap" high="1" low="1" xr2:uid="{2A794DA2-807C-4B8B-B07D-EBD8FA887BA2}">
          <x14:colorSeries rgb="FF376092"/>
          <x14:colorNegative rgb="FFD00000"/>
          <x14:colorAxis rgb="FF000000"/>
          <x14:colorMarkers rgb="FFD00000"/>
          <x14:colorFirst rgb="FFD00000"/>
          <x14:colorLast rgb="FFD00000"/>
          <x14:colorHigh theme="1"/>
          <x14:colorLow rgb="FFD00000"/>
          <x14:sparklines>
            <x14:sparkline>
              <xm:f>'Oslo PD'!Q49:X49</xm:f>
              <xm:sqref>AA49</xm:sqref>
            </x14:sparkline>
            <x14:sparkline>
              <xm:f>'Oslo PD'!Q50:X50</xm:f>
              <xm:sqref>AA50</xm:sqref>
            </x14:sparkline>
            <x14:sparkline>
              <xm:f>'Oslo PD'!Q51:X51</xm:f>
              <xm:sqref>AA51</xm:sqref>
            </x14:sparkline>
            <x14:sparkline>
              <xm:f>'Oslo PD'!Q52:X52</xm:f>
              <xm:sqref>AA52</xm:sqref>
            </x14:sparkline>
            <x14:sparkline>
              <xm:f>'Oslo PD'!Q53:X53</xm:f>
              <xm:sqref>AA53</xm:sqref>
            </x14:sparkline>
            <x14:sparkline>
              <xm:f>'Oslo PD'!Q54:X54</xm:f>
              <xm:sqref>AA54</xm:sqref>
            </x14:sparkline>
            <x14:sparkline>
              <xm:f>'Oslo PD'!Q55:X55</xm:f>
              <xm:sqref>AA55</xm:sqref>
            </x14:sparkline>
            <x14:sparkline>
              <xm:f>'Oslo PD'!Q56:X56</xm:f>
              <xm:sqref>AA56</xm:sqref>
            </x14:sparkline>
            <x14:sparkline>
              <xm:f>'Oslo PD'!Q57:X57</xm:f>
              <xm:sqref>AA57</xm:sqref>
            </x14:sparkline>
            <x14:sparkline>
              <xm:f>'Oslo PD'!Q58:X58</xm:f>
              <xm:sqref>AA58</xm:sqref>
            </x14:sparkline>
          </x14:sparklines>
        </x14:sparklineGroup>
        <x14:sparklineGroup displayEmptyCellsAs="gap" high="1" low="1" xr2:uid="{3E2F2226-DD3C-4972-92ED-14D83DDFBD67}">
          <x14:colorSeries rgb="FF376092"/>
          <x14:colorNegative rgb="FFD00000"/>
          <x14:colorAxis rgb="FF000000"/>
          <x14:colorMarkers rgb="FFD00000"/>
          <x14:colorFirst rgb="FFD00000"/>
          <x14:colorLast rgb="FFD00000"/>
          <x14:colorHigh theme="1"/>
          <x14:colorLow rgb="FFD00000"/>
          <x14:sparklines>
            <x14:sparkline>
              <xm:f>'Oslo PD'!Q31:X31</xm:f>
              <xm:sqref>AA31</xm:sqref>
            </x14:sparkline>
          </x14:sparklines>
        </x14:sparklineGroup>
        <x14:sparklineGroup displayEmptyCellsAs="gap" high="1" low="1" xr2:uid="{04F72824-AAA3-4C4D-83B0-8E16F617671D}">
          <x14:colorSeries rgb="FF376092"/>
          <x14:colorNegative rgb="FFD00000"/>
          <x14:colorAxis rgb="FF000000"/>
          <x14:colorMarkers rgb="FFD00000"/>
          <x14:colorFirst rgb="FFD00000"/>
          <x14:colorLast rgb="FFD00000"/>
          <x14:colorHigh theme="1"/>
          <x14:colorLow rgb="FFD00000"/>
          <x14:sparklines>
            <x14:sparkline>
              <xm:f>'Oslo PD'!B5:I5</xm:f>
              <xm:sqref>L5</xm:sqref>
            </x14:sparkline>
          </x14:sparklines>
        </x14:sparklineGroup>
        <x14:sparklineGroup displayEmptyCellsAs="gap" high="1" low="1" xr2:uid="{996E2215-6BFF-492A-9BF4-27D04DA18D49}">
          <x14:colorSeries rgb="FF376092"/>
          <x14:colorNegative rgb="FFD00000"/>
          <x14:colorAxis rgb="FF000000"/>
          <x14:colorMarkers rgb="FFD00000"/>
          <x14:colorFirst rgb="FFD00000"/>
          <x14:colorLast rgb="FFD00000"/>
          <x14:colorHigh theme="1"/>
          <x14:colorLow rgb="FFD00000"/>
          <x14:sparklines>
            <x14:sparkline>
              <xm:f>'Oslo PD'!B387:I387</xm:f>
              <xm:sqref>L387</xm:sqref>
            </x14:sparkline>
            <x14:sparkline>
              <xm:f>'Oslo PD'!B388:I388</xm:f>
              <xm:sqref>L388</xm:sqref>
            </x14:sparkline>
            <x14:sparkline>
              <xm:f>'Oslo PD'!B389:I389</xm:f>
              <xm:sqref>L389</xm:sqref>
            </x14:sparkline>
            <x14:sparkline>
              <xm:f>'Oslo PD'!B390:I390</xm:f>
              <xm:sqref>L390</xm:sqref>
            </x14:sparkline>
            <x14:sparkline>
              <xm:f>'Oslo PD'!B391:I391</xm:f>
              <xm:sqref>L391</xm:sqref>
            </x14:sparkline>
            <x14:sparkline>
              <xm:f>'Oslo PD'!B392:I392</xm:f>
              <xm:sqref>L392</xm:sqref>
            </x14:sparkline>
            <x14:sparkline>
              <xm:f>'Oslo PD'!B393:I393</xm:f>
              <xm:sqref>L393</xm:sqref>
            </x14:sparkline>
            <x14:sparkline>
              <xm:f>'Oslo PD'!B394:I394</xm:f>
              <xm:sqref>L394</xm:sqref>
            </x14:sparkline>
            <x14:sparkline>
              <xm:f>'Oslo PD'!B395:I395</xm:f>
              <xm:sqref>L395</xm:sqref>
            </x14:sparkline>
            <x14:sparkline>
              <xm:f>'Oslo PD'!B396:I396</xm:f>
              <xm:sqref>L396</xm:sqref>
            </x14:sparkline>
            <x14:sparkline>
              <xm:f>'Oslo PD'!B397:I397</xm:f>
              <xm:sqref>L397</xm:sqref>
            </x14:sparkline>
            <x14:sparkline>
              <xm:f>'Oslo PD'!B398:I398</xm:f>
              <xm:sqref>L398</xm:sqref>
            </x14:sparkline>
            <x14:sparkline>
              <xm:f>'Oslo PD'!B399:I399</xm:f>
              <xm:sqref>L399</xm:sqref>
            </x14:sparkline>
            <x14:sparkline>
              <xm:f>'Oslo PD'!B400:I400</xm:f>
              <xm:sqref>L400</xm:sqref>
            </x14:sparkline>
            <x14:sparkline>
              <xm:f>'Oslo PD'!B401:I401</xm:f>
              <xm:sqref>L401</xm:sqref>
            </x14:sparkline>
            <x14:sparkline>
              <xm:f>'Oslo PD'!C402:I402</xm:f>
              <xm:sqref>L402</xm:sqref>
            </x14:sparkline>
            <x14:sparkline>
              <xm:f>'Oslo PD'!B403:I403</xm:f>
              <xm:sqref>L403</xm:sqref>
            </x14:sparkline>
            <x14:sparkline>
              <xm:f>'Oslo PD'!B404:I404</xm:f>
              <xm:sqref>L404</xm:sqref>
            </x14:sparkline>
            <x14:sparkline>
              <xm:f>'Oslo PD'!B405:I405</xm:f>
              <xm:sqref>L405</xm:sqref>
            </x14:sparkline>
          </x14:sparklines>
        </x14:sparklineGroup>
        <x14:sparklineGroup displayEmptyCellsAs="gap" high="1" low="1" xr2:uid="{9FBE2AEE-3E73-4432-A21C-B98E7BFA277F}">
          <x14:colorSeries rgb="FF376092"/>
          <x14:colorNegative rgb="FFD00000"/>
          <x14:colorAxis rgb="FF000000"/>
          <x14:colorMarkers rgb="FFD00000"/>
          <x14:colorFirst rgb="FFD00000"/>
          <x14:colorLast rgb="FFD00000"/>
          <x14:colorHigh theme="1"/>
          <x14:colorLow rgb="FFD00000"/>
          <x14:sparklines>
            <x14:sparkline>
              <xm:f>'Oslo PD'!Q386:X386</xm:f>
              <xm:sqref>AA386</xm:sqref>
            </x14:sparkline>
          </x14:sparklines>
        </x14:sparklineGroup>
        <x14:sparklineGroup displayEmptyCellsAs="gap" high="1" low="1" xr2:uid="{BBAEAB00-DD8C-42F8-971F-E89256CB5776}">
          <x14:colorSeries rgb="FF376092"/>
          <x14:colorNegative rgb="FFD00000"/>
          <x14:colorAxis rgb="FF000000"/>
          <x14:colorMarkers rgb="FFD00000"/>
          <x14:colorFirst rgb="FFD00000"/>
          <x14:colorLast rgb="FFD00000"/>
          <x14:colorHigh theme="1"/>
          <x14:colorLow rgb="FFD00000"/>
          <x14:sparklines>
            <x14:sparkline>
              <xm:f>'Oslo PD'!B491:I491</xm:f>
              <xm:sqref>L491</xm:sqref>
            </x14:sparkline>
            <x14:sparkline>
              <xm:f>'Oslo PD'!B492:I492</xm:f>
              <xm:sqref>L492</xm:sqref>
            </x14:sparkline>
            <x14:sparkline>
              <xm:f>'Oslo PD'!B493:I493</xm:f>
              <xm:sqref>L493</xm:sqref>
            </x14:sparkline>
            <x14:sparkline>
              <xm:f>'Oslo PD'!B494:I494</xm:f>
              <xm:sqref>L494</xm:sqref>
            </x14:sparkline>
            <x14:sparkline>
              <xm:f>'Oslo PD'!B495:I495</xm:f>
              <xm:sqref>L495</xm:sqref>
            </x14:sparkline>
            <x14:sparkline>
              <xm:f>'Oslo PD'!B496:I496</xm:f>
              <xm:sqref>L496</xm:sqref>
            </x14:sparkline>
            <x14:sparkline>
              <xm:f>'Oslo PD'!B497:I497</xm:f>
              <xm:sqref>L497</xm:sqref>
            </x14:sparkline>
            <x14:sparkline>
              <xm:f>'Oslo PD'!B498:I498</xm:f>
              <xm:sqref>L498</xm:sqref>
            </x14:sparkline>
            <x14:sparkline>
              <xm:f>'Oslo PD'!B499:I499</xm:f>
              <xm:sqref>L499</xm:sqref>
            </x14:sparkline>
            <x14:sparkline>
              <xm:f>'Oslo PD'!B500:I500</xm:f>
              <xm:sqref>L500</xm:sqref>
            </x14:sparkline>
            <x14:sparkline>
              <xm:f>'Oslo PD'!B501:I501</xm:f>
              <xm:sqref>L501</xm:sqref>
            </x14:sparkline>
            <x14:sparkline>
              <xm:f>'Oslo PD'!B502:I502</xm:f>
              <xm:sqref>L502</xm:sqref>
            </x14:sparkline>
            <x14:sparkline>
              <xm:f>'Oslo PD'!B503:I503</xm:f>
              <xm:sqref>L503</xm:sqref>
            </x14:sparkline>
            <x14:sparkline>
              <xm:f>'Oslo PD'!B504:I504</xm:f>
              <xm:sqref>L504</xm:sqref>
            </x14:sparkline>
            <x14:sparkline>
              <xm:f>'Oslo PD'!B505:I505</xm:f>
              <xm:sqref>L505</xm:sqref>
            </x14:sparkline>
            <x14:sparkline>
              <xm:f>'Oslo PD'!C506:I506</xm:f>
              <xm:sqref>L506</xm:sqref>
            </x14:sparkline>
            <x14:sparkline>
              <xm:f>'Oslo PD'!B507:I507</xm:f>
              <xm:sqref>L507</xm:sqref>
            </x14:sparkline>
            <x14:sparkline>
              <xm:f>'Oslo PD'!B508:I508</xm:f>
              <xm:sqref>L508</xm:sqref>
            </x14:sparkline>
            <x14:sparkline>
              <xm:f>'Oslo PD'!B509:I509</xm:f>
              <xm:sqref>L509</xm:sqref>
            </x14:sparkline>
          </x14:sparklines>
        </x14:sparklineGroup>
        <x14:sparklineGroup displayEmptyCellsAs="gap" high="1" low="1" xr2:uid="{34C28918-1220-458D-B909-3B16A171A728}">
          <x14:colorSeries rgb="FF376092"/>
          <x14:colorNegative rgb="FFD00000"/>
          <x14:colorAxis rgb="FF000000"/>
          <x14:colorMarkers rgb="FFD00000"/>
          <x14:colorFirst rgb="FFD00000"/>
          <x14:colorLast rgb="FFD00000"/>
          <x14:colorHigh theme="1"/>
          <x14:colorLow rgb="FFD00000"/>
          <x14:sparklines>
            <x14:sparkline>
              <xm:f>'Oslo PD'!Q490:X490</xm:f>
              <xm:sqref>AA490</xm:sqref>
            </x14:sparkline>
          </x14:sparklines>
        </x14:sparklineGroup>
        <x14:sparklineGroup displayEmptyCellsAs="gap" high="1" low="1" xr2:uid="{8C0D2513-09C6-45DB-A2FE-83B6E44FCB7E}">
          <x14:colorSeries rgb="FF376092"/>
          <x14:colorNegative rgb="FFD00000"/>
          <x14:colorAxis rgb="FF000000"/>
          <x14:colorMarkers rgb="FFD00000"/>
          <x14:colorFirst rgb="FFD00000"/>
          <x14:colorLast rgb="FFD00000"/>
          <x14:colorHigh theme="1"/>
          <x14:colorLow rgb="FFD00000"/>
          <x14:sparklines>
            <x14:sparkline>
              <xm:f>'Oslo PD'!Q334:X334</xm:f>
              <xm:sqref>AA334</xm:sqref>
            </x14:sparkline>
          </x14:sparklines>
        </x14:sparklineGroup>
        <x14:sparklineGroup displayEmptyCellsAs="gap" high="1" low="1" xr2:uid="{CE1D7CA8-7A7B-4549-9F50-2379A5010D24}">
          <x14:colorSeries rgb="FF376092"/>
          <x14:colorNegative rgb="FFD00000"/>
          <x14:colorAxis rgb="FF000000"/>
          <x14:colorMarkers rgb="FFD00000"/>
          <x14:colorFirst rgb="FFD00000"/>
          <x14:colorLast rgb="FFD00000"/>
          <x14:colorHigh theme="1"/>
          <x14:colorLow rgb="FFD00000"/>
          <x14:sparklines>
            <x14:sparkline>
              <xm:f>'Oslo PD'!B335:I335</xm:f>
              <xm:sqref>L335</xm:sqref>
            </x14:sparkline>
            <x14:sparkline>
              <xm:f>'Oslo PD'!B336:I336</xm:f>
              <xm:sqref>L336</xm:sqref>
            </x14:sparkline>
            <x14:sparkline>
              <xm:f>'Oslo PD'!B337:I337</xm:f>
              <xm:sqref>L337</xm:sqref>
            </x14:sparkline>
            <x14:sparkline>
              <xm:f>'Oslo PD'!B338:I338</xm:f>
              <xm:sqref>L338</xm:sqref>
            </x14:sparkline>
            <x14:sparkline>
              <xm:f>'Oslo PD'!B339:I339</xm:f>
              <xm:sqref>L339</xm:sqref>
            </x14:sparkline>
            <x14:sparkline>
              <xm:f>'Oslo PD'!B340:I340</xm:f>
              <xm:sqref>L340</xm:sqref>
            </x14:sparkline>
            <x14:sparkline>
              <xm:f>'Oslo PD'!B341:I341</xm:f>
              <xm:sqref>L341</xm:sqref>
            </x14:sparkline>
            <x14:sparkline>
              <xm:f>'Oslo PD'!B342:I342</xm:f>
              <xm:sqref>L342</xm:sqref>
            </x14:sparkline>
            <x14:sparkline>
              <xm:f>'Oslo PD'!B343:I343</xm:f>
              <xm:sqref>L343</xm:sqref>
            </x14:sparkline>
            <x14:sparkline>
              <xm:f>'Oslo PD'!B344:I344</xm:f>
              <xm:sqref>L344</xm:sqref>
            </x14:sparkline>
            <x14:sparkline>
              <xm:f>'Oslo PD'!B345:I345</xm:f>
              <xm:sqref>L345</xm:sqref>
            </x14:sparkline>
            <x14:sparkline>
              <xm:f>'Oslo PD'!B346:I346</xm:f>
              <xm:sqref>L346</xm:sqref>
            </x14:sparkline>
            <x14:sparkline>
              <xm:f>'Oslo PD'!B347:I347</xm:f>
              <xm:sqref>L347</xm:sqref>
            </x14:sparkline>
            <x14:sparkline>
              <xm:f>'Oslo PD'!B348:I348</xm:f>
              <xm:sqref>L348</xm:sqref>
            </x14:sparkline>
            <x14:sparkline>
              <xm:f>'Oslo PD'!B349:I349</xm:f>
              <xm:sqref>L349</xm:sqref>
            </x14:sparkline>
            <x14:sparkline>
              <xm:f>'Oslo PD'!C350:I350</xm:f>
              <xm:sqref>L350</xm:sqref>
            </x14:sparkline>
            <x14:sparkline>
              <xm:f>'Oslo PD'!B351:I351</xm:f>
              <xm:sqref>L351</xm:sqref>
            </x14:sparkline>
            <x14:sparkline>
              <xm:f>'Oslo PD'!B352:I352</xm:f>
              <xm:sqref>L352</xm:sqref>
            </x14:sparkline>
            <x14:sparkline>
              <xm:f>'Oslo PD'!B353:I353</xm:f>
              <xm:sqref>L353</xm:sqref>
            </x14:sparkline>
          </x14:sparklines>
        </x14:sparklineGroup>
        <x14:sparklineGroup displayEmptyCellsAs="gap" high="1" low="1" xr2:uid="{6B874193-A204-406B-A4F7-6FA3A6E827AA}">
          <x14:colorSeries rgb="FF376092"/>
          <x14:colorNegative rgb="FFD00000"/>
          <x14:colorAxis rgb="FF000000"/>
          <x14:colorMarkers rgb="FFD00000"/>
          <x14:colorFirst rgb="FFD00000"/>
          <x14:colorLast rgb="FFD00000"/>
          <x14:colorHigh theme="1"/>
          <x14:colorLow rgb="FFD00000"/>
          <x14:sparklines>
            <x14:sparkline>
              <xm:f>'Oslo PD'!B465:I465</xm:f>
              <xm:sqref>L465</xm:sqref>
            </x14:sparkline>
            <x14:sparkline>
              <xm:f>'Oslo PD'!B466:I466</xm:f>
              <xm:sqref>L466</xm:sqref>
            </x14:sparkline>
            <x14:sparkline>
              <xm:f>'Oslo PD'!B467:I467</xm:f>
              <xm:sqref>L467</xm:sqref>
            </x14:sparkline>
            <x14:sparkline>
              <xm:f>'Oslo PD'!B468:I468</xm:f>
              <xm:sqref>L468</xm:sqref>
            </x14:sparkline>
            <x14:sparkline>
              <xm:f>'Oslo PD'!B469:I469</xm:f>
              <xm:sqref>L469</xm:sqref>
            </x14:sparkline>
            <x14:sparkline>
              <xm:f>'Oslo PD'!B470:I470</xm:f>
              <xm:sqref>L470</xm:sqref>
            </x14:sparkline>
            <x14:sparkline>
              <xm:f>'Oslo PD'!B471:I471</xm:f>
              <xm:sqref>L471</xm:sqref>
            </x14:sparkline>
            <x14:sparkline>
              <xm:f>'Oslo PD'!B472:I472</xm:f>
              <xm:sqref>L472</xm:sqref>
            </x14:sparkline>
            <x14:sparkline>
              <xm:f>'Oslo PD'!B473:I473</xm:f>
              <xm:sqref>L473</xm:sqref>
            </x14:sparkline>
            <x14:sparkline>
              <xm:f>'Oslo PD'!B474:I474</xm:f>
              <xm:sqref>L474</xm:sqref>
            </x14:sparkline>
            <x14:sparkline>
              <xm:f>'Oslo PD'!B475:I475</xm:f>
              <xm:sqref>L475</xm:sqref>
            </x14:sparkline>
            <x14:sparkline>
              <xm:f>'Oslo PD'!B476:I476</xm:f>
              <xm:sqref>L476</xm:sqref>
            </x14:sparkline>
            <x14:sparkline>
              <xm:f>'Oslo PD'!B477:I477</xm:f>
              <xm:sqref>L477</xm:sqref>
            </x14:sparkline>
            <x14:sparkline>
              <xm:f>'Oslo PD'!B478:I478</xm:f>
              <xm:sqref>L478</xm:sqref>
            </x14:sparkline>
            <x14:sparkline>
              <xm:f>'Oslo PD'!B479:I479</xm:f>
              <xm:sqref>L479</xm:sqref>
            </x14:sparkline>
            <x14:sparkline>
              <xm:f>'Oslo PD'!C480:I480</xm:f>
              <xm:sqref>L480</xm:sqref>
            </x14:sparkline>
            <x14:sparkline>
              <xm:f>'Oslo PD'!B481:I481</xm:f>
              <xm:sqref>L481</xm:sqref>
            </x14:sparkline>
            <x14:sparkline>
              <xm:f>'Oslo PD'!B482:I482</xm:f>
              <xm:sqref>L482</xm:sqref>
            </x14:sparkline>
            <x14:sparkline>
              <xm:f>'Oslo PD'!B483:I483</xm:f>
              <xm:sqref>L483</xm:sqref>
            </x14:sparkline>
          </x14:sparklines>
        </x14:sparklineGroup>
        <x14:sparklineGroup displayEmptyCellsAs="gap" high="1" low="1" xr2:uid="{79CEABAC-C817-4AA0-BE85-8D3C767EB9F3}">
          <x14:colorSeries rgb="FF376092"/>
          <x14:colorNegative rgb="FFD00000"/>
          <x14:colorAxis rgb="FF000000"/>
          <x14:colorMarkers rgb="FFD00000"/>
          <x14:colorFirst rgb="FFD00000"/>
          <x14:colorLast rgb="FFD00000"/>
          <x14:colorHigh theme="1"/>
          <x14:colorLow rgb="FFD00000"/>
          <x14:sparklines>
            <x14:sparkline>
              <xm:f>'Oslo PD'!Q464:X464</xm:f>
              <xm:sqref>AA464</xm:sqref>
            </x14:sparkline>
          </x14:sparklines>
        </x14:sparklineGroup>
        <x14:sparklineGroup displayEmptyCellsAs="gap" high="1" low="1" xr2:uid="{F688D7AC-664B-4407-BD2D-3812381D9DAE}">
          <x14:colorSeries rgb="FF376092"/>
          <x14:colorNegative rgb="FFD00000"/>
          <x14:colorAxis rgb="FF000000"/>
          <x14:colorMarkers rgb="FFD00000"/>
          <x14:colorFirst rgb="FFD00000"/>
          <x14:colorLast rgb="FFD00000"/>
          <x14:colorHigh theme="1"/>
          <x14:colorLow rgb="FFD00000"/>
          <x14:sparklines>
            <x14:sparkline>
              <xm:f>'Oslo PD'!B171:I171</xm:f>
              <xm:sqref>L171</xm:sqref>
            </x14:sparkline>
          </x14:sparklines>
        </x14:sparklineGroup>
        <x14:sparklineGroup displayEmptyCellsAs="gap" high="1" low="1" xr2:uid="{052D41ED-7FEC-4D1A-AEA4-9267C74C36BA}">
          <x14:colorSeries rgb="FF376092"/>
          <x14:colorNegative rgb="FFD00000"/>
          <x14:colorAxis rgb="FF000000"/>
          <x14:colorMarkers rgb="FFD00000"/>
          <x14:colorFirst rgb="FFD00000"/>
          <x14:colorLast rgb="FFD00000"/>
          <x14:colorHigh theme="1"/>
          <x14:colorLow rgb="FFD00000"/>
          <x14:sparklines>
            <x14:sparkline>
              <xm:f>'Oslo PD'!Q172:X172</xm:f>
              <xm:sqref>AA172</xm:sqref>
            </x14:sparkline>
            <x14:sparkline>
              <xm:f>'Oslo PD'!Q173:X173</xm:f>
              <xm:sqref>AA173</xm:sqref>
            </x14:sparkline>
            <x14:sparkline>
              <xm:f>'Oslo PD'!Q174:X174</xm:f>
              <xm:sqref>AA174</xm:sqref>
            </x14:sparkline>
            <x14:sparkline>
              <xm:f>'Oslo PD'!Q175:X175</xm:f>
              <xm:sqref>AA175</xm:sqref>
            </x14:sparkline>
            <x14:sparkline>
              <xm:f>'Oslo PD'!Q176:X176</xm:f>
              <xm:sqref>AA176</xm:sqref>
            </x14:sparkline>
            <x14:sparkline>
              <xm:f>'Oslo PD'!Q177:X177</xm:f>
              <xm:sqref>AA177</xm:sqref>
            </x14:sparkline>
            <x14:sparkline>
              <xm:f>'Oslo PD'!Q178:X178</xm:f>
              <xm:sqref>AA178</xm:sqref>
            </x14:sparkline>
            <x14:sparkline>
              <xm:f>'Oslo PD'!Q179:X179</xm:f>
              <xm:sqref>AA179</xm:sqref>
            </x14:sparkline>
            <x14:sparkline>
              <xm:f>'Oslo PD'!Q180:X180</xm:f>
              <xm:sqref>AA180</xm:sqref>
            </x14:sparkline>
            <x14:sparkline>
              <xm:f>'Oslo PD'!Q181:X181</xm:f>
              <xm:sqref>AA181</xm:sqref>
            </x14:sparkline>
            <x14:sparkline>
              <xm:f>'Oslo PD'!Q182:X182</xm:f>
              <xm:sqref>AA182</xm:sqref>
            </x14:sparkline>
            <x14:sparkline>
              <xm:f>'Oslo PD'!Q183:X183</xm:f>
              <xm:sqref>AA183</xm:sqref>
            </x14:sparkline>
            <x14:sparkline>
              <xm:f>'Oslo PD'!Q184:X184</xm:f>
              <xm:sqref>AA184</xm:sqref>
            </x14:sparkline>
            <x14:sparkline>
              <xm:f>'Oslo PD'!Q185:X185</xm:f>
              <xm:sqref>AA185</xm:sqref>
            </x14:sparkline>
            <x14:sparkline>
              <xm:f>'Oslo PD'!Q186:X186</xm:f>
              <xm:sqref>AA186</xm:sqref>
            </x14:sparkline>
            <x14:sparkline>
              <xm:f>'Oslo PD'!R187:X187</xm:f>
              <xm:sqref>AA187</xm:sqref>
            </x14:sparkline>
            <x14:sparkline>
              <xm:f>'Oslo PD'!Q188:X188</xm:f>
              <xm:sqref>AA188</xm:sqref>
            </x14:sparkline>
            <x14:sparkline>
              <xm:f>'Oslo PD'!Q189:X189</xm:f>
              <xm:sqref>AA189</xm:sqref>
            </x14:sparkline>
            <x14:sparkline>
              <xm:f>'Oslo PD'!Q190:X190</xm:f>
              <xm:sqref>AA190</xm:sqref>
            </x14:sparkline>
          </x14:sparklines>
        </x14:sparklineGroup>
        <x14:sparklineGroup displayEmptyCellsAs="gap" high="1" low="1" xr2:uid="{9041E94D-435A-42D3-838C-1CB044ED83A0}">
          <x14:colorSeries rgb="FF376092"/>
          <x14:colorNegative rgb="FFD00000"/>
          <x14:colorAxis rgb="FF000000"/>
          <x14:colorMarkers rgb="FFD00000"/>
          <x14:colorFirst rgb="FFD00000"/>
          <x14:colorLast rgb="FFD00000"/>
          <x14:colorHigh theme="1"/>
          <x14:colorLow rgb="FFD00000"/>
          <x14:sparklines>
            <x14:sparkline>
              <xm:f>'Oslo PD'!Q197:X197</xm:f>
              <xm:sqref>AA197</xm:sqref>
            </x14:sparkline>
          </x14:sparklines>
        </x14:sparklineGroup>
        <x14:sparklineGroup displayEmptyCellsAs="gap" high="1" low="1" xr2:uid="{47DA61B1-0468-4C09-A7BF-09D8C57143F9}">
          <x14:colorSeries rgb="FF376092"/>
          <x14:colorNegative rgb="FFD00000"/>
          <x14:colorAxis rgb="FF000000"/>
          <x14:colorMarkers rgb="FFD00000"/>
          <x14:colorFirst rgb="FFD00000"/>
          <x14:colorLast rgb="FFD00000"/>
          <x14:colorHigh theme="1"/>
          <x14:colorLow rgb="FFD00000"/>
          <x14:sparklines>
            <x14:sparkline>
              <xm:f>'Oslo PD'!B198:I198</xm:f>
              <xm:sqref>L198</xm:sqref>
            </x14:sparkline>
            <x14:sparkline>
              <xm:f>'Oslo PD'!B199:I199</xm:f>
              <xm:sqref>L199</xm:sqref>
            </x14:sparkline>
            <x14:sparkline>
              <xm:f>'Oslo PD'!B200:I200</xm:f>
              <xm:sqref>L200</xm:sqref>
            </x14:sparkline>
            <x14:sparkline>
              <xm:f>'Oslo PD'!B201:I201</xm:f>
              <xm:sqref>L201</xm:sqref>
            </x14:sparkline>
            <x14:sparkline>
              <xm:f>'Oslo PD'!B202:I202</xm:f>
              <xm:sqref>L202</xm:sqref>
            </x14:sparkline>
            <x14:sparkline>
              <xm:f>'Oslo PD'!B203:I203</xm:f>
              <xm:sqref>L203</xm:sqref>
            </x14:sparkline>
            <x14:sparkline>
              <xm:f>'Oslo PD'!B204:I204</xm:f>
              <xm:sqref>L204</xm:sqref>
            </x14:sparkline>
            <x14:sparkline>
              <xm:f>'Oslo PD'!B205:I205</xm:f>
              <xm:sqref>L205</xm:sqref>
            </x14:sparkline>
            <x14:sparkline>
              <xm:f>'Oslo PD'!B206:I206</xm:f>
              <xm:sqref>L206</xm:sqref>
            </x14:sparkline>
            <x14:sparkline>
              <xm:f>'Oslo PD'!B207:I207</xm:f>
              <xm:sqref>L207</xm:sqref>
            </x14:sparkline>
            <x14:sparkline>
              <xm:f>'Oslo PD'!B208:I208</xm:f>
              <xm:sqref>L208</xm:sqref>
            </x14:sparkline>
            <x14:sparkline>
              <xm:f>'Oslo PD'!B209:I209</xm:f>
              <xm:sqref>L209</xm:sqref>
            </x14:sparkline>
            <x14:sparkline>
              <xm:f>'Oslo PD'!B210:I210</xm:f>
              <xm:sqref>L210</xm:sqref>
            </x14:sparkline>
            <x14:sparkline>
              <xm:f>'Oslo PD'!B211:I211</xm:f>
              <xm:sqref>L211</xm:sqref>
            </x14:sparkline>
            <x14:sparkline>
              <xm:f>'Oslo PD'!B212:I212</xm:f>
              <xm:sqref>L212</xm:sqref>
            </x14:sparkline>
            <x14:sparkline>
              <xm:f>'Oslo PD'!C213:I213</xm:f>
              <xm:sqref>L213</xm:sqref>
            </x14:sparkline>
            <x14:sparkline>
              <xm:f>'Oslo PD'!B214:I214</xm:f>
              <xm:sqref>L214</xm:sqref>
            </x14:sparkline>
            <x14:sparkline>
              <xm:f>'Oslo PD'!B215:I215</xm:f>
              <xm:sqref>L215</xm:sqref>
            </x14:sparkline>
            <x14:sparkline>
              <xm:f>'Oslo PD'!B216:I216</xm:f>
              <xm:sqref>L216</xm:sqref>
            </x14:sparkline>
          </x14:sparklines>
        </x14:sparklineGroup>
        <x14:sparklineGroup displayEmptyCellsAs="gap" high="1" low="1" xr2:uid="{79889435-623F-4352-9DEF-EAF61BC2C187}">
          <x14:colorSeries rgb="FF376092"/>
          <x14:colorNegative rgb="FFD00000"/>
          <x14:colorAxis rgb="FF000000"/>
          <x14:colorMarkers rgb="FFD00000"/>
          <x14:colorFirst rgb="FFD00000"/>
          <x14:colorLast rgb="FFD00000"/>
          <x14:colorHigh theme="1"/>
          <x14:colorLow rgb="FFD00000"/>
          <x14:sparklines>
            <x14:sparkline>
              <xm:f>'Oslo PD'!B224:I224</xm:f>
              <xm:sqref>L224</xm:sqref>
            </x14:sparkline>
            <x14:sparkline>
              <xm:f>'Oslo PD'!B225:I225</xm:f>
              <xm:sqref>L225</xm:sqref>
            </x14:sparkline>
            <x14:sparkline>
              <xm:f>'Oslo PD'!B226:I226</xm:f>
              <xm:sqref>L226</xm:sqref>
            </x14:sparkline>
            <x14:sparkline>
              <xm:f>'Oslo PD'!B227:I227</xm:f>
              <xm:sqref>L227</xm:sqref>
            </x14:sparkline>
            <x14:sparkline>
              <xm:f>'Oslo PD'!B228:I228</xm:f>
              <xm:sqref>L228</xm:sqref>
            </x14:sparkline>
            <x14:sparkline>
              <xm:f>'Oslo PD'!B229:I229</xm:f>
              <xm:sqref>L229</xm:sqref>
            </x14:sparkline>
            <x14:sparkline>
              <xm:f>'Oslo PD'!B230:I230</xm:f>
              <xm:sqref>L230</xm:sqref>
            </x14:sparkline>
            <x14:sparkline>
              <xm:f>'Oslo PD'!B231:I231</xm:f>
              <xm:sqref>L231</xm:sqref>
            </x14:sparkline>
            <x14:sparkline>
              <xm:f>'Oslo PD'!B232:I232</xm:f>
              <xm:sqref>L232</xm:sqref>
            </x14:sparkline>
            <x14:sparkline>
              <xm:f>'Oslo PD'!B233:I233</xm:f>
              <xm:sqref>L233</xm:sqref>
            </x14:sparkline>
            <x14:sparkline>
              <xm:f>'Oslo PD'!B234:I234</xm:f>
              <xm:sqref>L234</xm:sqref>
            </x14:sparkline>
            <x14:sparkline>
              <xm:f>'Oslo PD'!B235:I235</xm:f>
              <xm:sqref>L235</xm:sqref>
            </x14:sparkline>
            <x14:sparkline>
              <xm:f>'Oslo PD'!B236:I236</xm:f>
              <xm:sqref>L236</xm:sqref>
            </x14:sparkline>
            <x14:sparkline>
              <xm:f>'Oslo PD'!B237:I237</xm:f>
              <xm:sqref>L237</xm:sqref>
            </x14:sparkline>
            <x14:sparkline>
              <xm:f>'Oslo PD'!B238:I238</xm:f>
              <xm:sqref>L238</xm:sqref>
            </x14:sparkline>
            <x14:sparkline>
              <xm:f>'Oslo PD'!C239:I239</xm:f>
              <xm:sqref>L239</xm:sqref>
            </x14:sparkline>
            <x14:sparkline>
              <xm:f>'Oslo PD'!B240:I240</xm:f>
              <xm:sqref>L240</xm:sqref>
            </x14:sparkline>
            <x14:sparkline>
              <xm:f>'Oslo PD'!B241:I241</xm:f>
              <xm:sqref>L241</xm:sqref>
            </x14:sparkline>
            <x14:sparkline>
              <xm:f>'Oslo PD'!B242:I242</xm:f>
              <xm:sqref>L242</xm:sqref>
            </x14:sparkline>
          </x14:sparklines>
        </x14:sparklineGroup>
        <x14:sparklineGroup displayEmptyCellsAs="gap" high="1" low="1" xr2:uid="{FA286615-993F-4B34-A432-23399764E2C7}">
          <x14:colorSeries rgb="FF376092"/>
          <x14:colorNegative rgb="FFD00000"/>
          <x14:colorAxis rgb="FF000000"/>
          <x14:colorMarkers rgb="FFD00000"/>
          <x14:colorFirst rgb="FFD00000"/>
          <x14:colorLast rgb="FFD00000"/>
          <x14:colorHigh theme="1"/>
          <x14:colorLow rgb="FFD00000"/>
          <x14:sparklines>
            <x14:sparkline>
              <xm:f>'Oslo PD'!Q223:X223</xm:f>
              <xm:sqref>AA223</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30052-0AA2-4B87-BA79-7418716B8EE8}">
  <sheetPr>
    <tabColor theme="4" tint="0.79998168889431442"/>
    <pageSetUpPr fitToPage="1"/>
  </sheetPr>
  <dimension ref="A1:AF588"/>
  <sheetViews>
    <sheetView zoomScaleNormal="100" workbookViewId="0">
      <selection activeCell="A30" sqref="A30"/>
    </sheetView>
  </sheetViews>
  <sheetFormatPr baseColWidth="10" defaultRowHeight="15" outlineLevelRow="2" x14ac:dyDescent="0.25"/>
  <cols>
    <col min="1" max="1" width="42.5703125" customWidth="1"/>
    <col min="2" max="9" width="8.140625" customWidth="1"/>
    <col min="10" max="10" width="9.28515625" customWidth="1"/>
    <col min="11" max="11" width="10.7109375" customWidth="1"/>
    <col min="12" max="12" width="13" customWidth="1"/>
    <col min="13" max="14" width="10.140625" customWidth="1"/>
    <col min="15" max="15" width="4.85546875" style="202" customWidth="1"/>
    <col min="16" max="16" width="42.5703125" customWidth="1"/>
    <col min="17" max="19" width="8.7109375" customWidth="1"/>
    <col min="20" max="20" width="8.5703125" customWidth="1"/>
    <col min="21" max="24" width="8.140625" customWidth="1"/>
    <col min="25" max="25" width="8.85546875" customWidth="1"/>
    <col min="26" max="26" width="10" customWidth="1"/>
    <col min="27" max="28" width="10.28515625" customWidth="1"/>
  </cols>
  <sheetData>
    <row r="1" spans="1:32" x14ac:dyDescent="0.25">
      <c r="A1" s="190" t="s">
        <v>142</v>
      </c>
      <c r="B1" s="260" t="s">
        <v>144</v>
      </c>
      <c r="C1" s="260"/>
      <c r="D1" s="260"/>
      <c r="E1" s="198"/>
      <c r="F1" s="162"/>
      <c r="G1" s="162"/>
      <c r="H1" s="162"/>
      <c r="I1" s="162"/>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x14ac:dyDescent="0.25">
      <c r="A2" s="198"/>
      <c r="B2" s="198"/>
      <c r="C2" s="198"/>
      <c r="D2" s="198"/>
      <c r="E2" s="162"/>
      <c r="F2" s="162"/>
      <c r="G2" s="162"/>
      <c r="H2" s="162"/>
      <c r="I2" s="162"/>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x14ac:dyDescent="0.25">
      <c r="A3" s="199"/>
      <c r="B3" s="199"/>
      <c r="C3" s="199"/>
      <c r="D3" s="199"/>
      <c r="E3" s="200"/>
      <c r="F3" s="200"/>
      <c r="G3" s="200"/>
      <c r="H3" s="200"/>
      <c r="I3" s="200"/>
      <c r="J3" s="200"/>
      <c r="K3" s="167"/>
      <c r="L3" s="167"/>
      <c r="M3" s="144"/>
      <c r="N3" s="144"/>
      <c r="O3" s="144"/>
      <c r="P3" s="167"/>
      <c r="Q3" s="167"/>
      <c r="R3" s="167"/>
      <c r="S3" s="167"/>
      <c r="T3" s="167"/>
      <c r="U3" s="167"/>
      <c r="V3" s="167"/>
      <c r="W3" s="167"/>
      <c r="X3" s="167"/>
      <c r="Y3" s="167"/>
      <c r="Z3" s="167"/>
      <c r="AA3" s="167"/>
      <c r="AB3" s="144"/>
      <c r="AC3" s="144"/>
      <c r="AD3" s="144"/>
      <c r="AE3" s="144"/>
      <c r="AF3" s="144"/>
    </row>
    <row r="4" spans="1:32" ht="31.5" x14ac:dyDescent="0.25">
      <c r="A4" s="201" t="s">
        <v>295</v>
      </c>
      <c r="B4" s="141">
        <v>2019</v>
      </c>
      <c r="C4" s="141">
        <v>2020</v>
      </c>
      <c r="D4" s="141">
        <v>2021</v>
      </c>
      <c r="E4" s="141">
        <v>2022</v>
      </c>
      <c r="F4" s="141">
        <v>2023</v>
      </c>
      <c r="G4" s="141">
        <v>2024</v>
      </c>
      <c r="H4" s="141">
        <v>2025</v>
      </c>
      <c r="I4" s="141">
        <v>2026</v>
      </c>
      <c r="J4" s="142" t="s">
        <v>232</v>
      </c>
      <c r="K4" s="142" t="s">
        <v>233</v>
      </c>
      <c r="L4" s="143" t="s">
        <v>234</v>
      </c>
      <c r="M4" s="145" t="s">
        <v>287</v>
      </c>
      <c r="N4" s="144"/>
      <c r="P4" s="140" t="s">
        <v>231</v>
      </c>
      <c r="Q4" s="141">
        <v>2019</v>
      </c>
      <c r="R4" s="141">
        <v>2020</v>
      </c>
      <c r="S4" s="141">
        <v>2021</v>
      </c>
      <c r="T4" s="141">
        <v>2022</v>
      </c>
      <c r="U4" s="141">
        <v>2023</v>
      </c>
      <c r="V4" s="141">
        <v>2024</v>
      </c>
      <c r="W4" s="141">
        <v>2025</v>
      </c>
      <c r="X4" s="141">
        <v>2026</v>
      </c>
      <c r="Y4" s="142" t="s">
        <v>232</v>
      </c>
      <c r="Z4" s="142" t="s">
        <v>233</v>
      </c>
      <c r="AA4" s="143" t="s">
        <v>234</v>
      </c>
      <c r="AB4" s="144"/>
      <c r="AC4" s="144"/>
      <c r="AD4" s="145" t="s">
        <v>296</v>
      </c>
      <c r="AE4" s="145" t="s">
        <v>235</v>
      </c>
      <c r="AF4" s="144"/>
    </row>
    <row r="5" spans="1:32" ht="15" customHeight="1" x14ac:dyDescent="0.25">
      <c r="A5" s="146" t="s">
        <v>236</v>
      </c>
      <c r="B5" s="147">
        <v>14042</v>
      </c>
      <c r="C5" s="147">
        <v>15058</v>
      </c>
      <c r="D5" s="147">
        <v>12246</v>
      </c>
      <c r="E5" s="147">
        <v>12569</v>
      </c>
      <c r="F5" s="147">
        <v>14414</v>
      </c>
      <c r="G5" s="147">
        <v>14586</v>
      </c>
      <c r="H5" s="147">
        <v>14623</v>
      </c>
      <c r="I5" s="147">
        <v>15884</v>
      </c>
      <c r="J5" s="148">
        <v>8.6234014908021614E-2</v>
      </c>
      <c r="K5" s="148">
        <v>0.13994545715516005</v>
      </c>
      <c r="L5" s="147"/>
      <c r="M5" s="155">
        <v>0.14027588886730133</v>
      </c>
      <c r="N5" s="144"/>
      <c r="P5" s="146" t="s">
        <v>236</v>
      </c>
      <c r="Q5" s="147">
        <v>102075</v>
      </c>
      <c r="R5" s="147">
        <v>111313</v>
      </c>
      <c r="S5" s="147">
        <v>87419</v>
      </c>
      <c r="T5" s="147">
        <v>87558</v>
      </c>
      <c r="U5" s="147">
        <v>101531</v>
      </c>
      <c r="V5" s="147">
        <v>105258</v>
      </c>
      <c r="W5" s="147">
        <v>103935</v>
      </c>
      <c r="X5" s="147">
        <v>113234</v>
      </c>
      <c r="Y5" s="148">
        <v>8.9469379900899607E-2</v>
      </c>
      <c r="Z5" s="148">
        <v>0.13381557999053051</v>
      </c>
      <c r="AA5" s="147"/>
      <c r="AB5" s="144"/>
      <c r="AC5" s="144"/>
      <c r="AD5" s="147">
        <v>13934</v>
      </c>
      <c r="AE5" s="147">
        <v>99869.857142857145</v>
      </c>
      <c r="AF5" s="144"/>
    </row>
    <row r="6" spans="1:32" ht="15" customHeight="1" x14ac:dyDescent="0.25">
      <c r="A6" s="149" t="s">
        <v>237</v>
      </c>
      <c r="B6" s="150">
        <v>8127</v>
      </c>
      <c r="C6" s="150">
        <v>8087</v>
      </c>
      <c r="D6" s="150">
        <v>6914</v>
      </c>
      <c r="E6" s="150">
        <v>6355</v>
      </c>
      <c r="F6" s="150">
        <v>6604</v>
      </c>
      <c r="G6" s="150">
        <v>6111</v>
      </c>
      <c r="H6" s="150">
        <v>5866</v>
      </c>
      <c r="I6" s="150">
        <v>6137</v>
      </c>
      <c r="J6" s="148">
        <v>4.6198431639959084E-2</v>
      </c>
      <c r="K6" s="148">
        <v>-0.10621254993342215</v>
      </c>
      <c r="L6" s="147"/>
      <c r="M6" s="155">
        <v>0.14108370307363388</v>
      </c>
      <c r="N6" s="144"/>
      <c r="P6" s="149" t="s">
        <v>237</v>
      </c>
      <c r="Q6" s="150">
        <v>51356</v>
      </c>
      <c r="R6" s="150">
        <v>55656</v>
      </c>
      <c r="S6" s="150">
        <v>43760</v>
      </c>
      <c r="T6" s="150">
        <v>39458</v>
      </c>
      <c r="U6" s="150">
        <v>42067</v>
      </c>
      <c r="V6" s="150">
        <v>40278</v>
      </c>
      <c r="W6" s="150">
        <v>39488</v>
      </c>
      <c r="X6" s="150">
        <v>43499</v>
      </c>
      <c r="Y6" s="148">
        <v>0.10157516207455429</v>
      </c>
      <c r="Z6" s="148">
        <v>-2.4257922278514296E-2</v>
      </c>
      <c r="AA6" s="147"/>
      <c r="AB6" s="144"/>
      <c r="AC6" s="144"/>
      <c r="AD6" s="150">
        <v>6866.2857142857147</v>
      </c>
      <c r="AE6" s="150">
        <v>44580.428571428572</v>
      </c>
      <c r="AF6" s="144"/>
    </row>
    <row r="7" spans="1:32" ht="15" customHeight="1" x14ac:dyDescent="0.25">
      <c r="A7" s="146" t="s">
        <v>90</v>
      </c>
      <c r="B7" s="151">
        <v>0.61155843178568736</v>
      </c>
      <c r="C7" s="151">
        <v>0.57083362744406019</v>
      </c>
      <c r="D7" s="151">
        <v>0.59521349862258954</v>
      </c>
      <c r="E7" s="151">
        <v>0.53988616090391639</v>
      </c>
      <c r="F7" s="151">
        <v>0.49542385596399102</v>
      </c>
      <c r="G7" s="151">
        <v>0.4589905362776025</v>
      </c>
      <c r="H7" s="151">
        <v>0.44045652500375432</v>
      </c>
      <c r="I7" s="151">
        <v>0.43782549761004497</v>
      </c>
      <c r="J7" s="152">
        <v>-0.26310273937093509</v>
      </c>
      <c r="K7" s="152">
        <v>-9.1484562408676418</v>
      </c>
      <c r="L7" s="147"/>
      <c r="M7" s="203">
        <v>0.88412767027471473</v>
      </c>
      <c r="N7" s="144"/>
      <c r="P7" s="146" t="s">
        <v>90</v>
      </c>
      <c r="Q7" s="151">
        <v>0.541461511697787</v>
      </c>
      <c r="R7" s="151">
        <v>0.53382441803585301</v>
      </c>
      <c r="S7" s="151">
        <v>0.53412752660872964</v>
      </c>
      <c r="T7" s="151">
        <v>0.48477774774553406</v>
      </c>
      <c r="U7" s="151">
        <v>0.45379229997518905</v>
      </c>
      <c r="V7" s="151">
        <v>0.42279512102953837</v>
      </c>
      <c r="W7" s="151">
        <v>0.4158470060447777</v>
      </c>
      <c r="X7" s="151">
        <v>0.42898422090729782</v>
      </c>
      <c r="Y7" s="152">
        <v>1.3137214862520119</v>
      </c>
      <c r="Z7" s="152">
        <v>-5.4569741032911621</v>
      </c>
      <c r="AA7" s="147"/>
      <c r="AB7" s="144"/>
      <c r="AC7" s="144"/>
      <c r="AD7" s="151">
        <v>0.52931006001872138</v>
      </c>
      <c r="AE7" s="151">
        <v>0.48355396194020944</v>
      </c>
      <c r="AF7" s="144"/>
    </row>
    <row r="8" spans="1:32" ht="15" customHeight="1" x14ac:dyDescent="0.25">
      <c r="A8" s="149" t="s">
        <v>238</v>
      </c>
      <c r="B8" s="150">
        <v>7168</v>
      </c>
      <c r="C8" s="150">
        <v>7147</v>
      </c>
      <c r="D8" s="150">
        <v>5939</v>
      </c>
      <c r="E8" s="150">
        <v>5517</v>
      </c>
      <c r="F8" s="150">
        <v>5678</v>
      </c>
      <c r="G8" s="150">
        <v>5346</v>
      </c>
      <c r="H8" s="150">
        <v>5164</v>
      </c>
      <c r="I8" s="150">
        <v>5419</v>
      </c>
      <c r="J8" s="148">
        <v>4.9380325329202168E-2</v>
      </c>
      <c r="K8" s="148">
        <v>-9.5950809123191649E-2</v>
      </c>
      <c r="L8" s="147"/>
      <c r="M8" s="155">
        <v>0.14302304098814961</v>
      </c>
      <c r="N8" s="144"/>
      <c r="P8" s="149" t="s">
        <v>238</v>
      </c>
      <c r="Q8" s="150">
        <v>44530</v>
      </c>
      <c r="R8" s="150">
        <v>48369</v>
      </c>
      <c r="S8" s="150">
        <v>37439</v>
      </c>
      <c r="T8" s="150">
        <v>33385</v>
      </c>
      <c r="U8" s="150">
        <v>35556</v>
      </c>
      <c r="V8" s="150">
        <v>34137</v>
      </c>
      <c r="W8" s="150">
        <v>33546</v>
      </c>
      <c r="X8" s="150">
        <v>37889</v>
      </c>
      <c r="Y8" s="148">
        <v>0.12946401955523759</v>
      </c>
      <c r="Z8" s="148">
        <v>-6.5140357054562347E-3</v>
      </c>
      <c r="AA8" s="147"/>
      <c r="AB8" s="144"/>
      <c r="AC8" s="144"/>
      <c r="AD8" s="150">
        <v>5994.1428571428569</v>
      </c>
      <c r="AE8" s="150">
        <v>38137.428571428572</v>
      </c>
      <c r="AF8" s="144"/>
    </row>
    <row r="9" spans="1:32" ht="15" customHeight="1" x14ac:dyDescent="0.25">
      <c r="A9" s="149" t="s">
        <v>239</v>
      </c>
      <c r="B9" s="153">
        <v>0.51046859421734792</v>
      </c>
      <c r="C9" s="153">
        <v>0.47463142515606321</v>
      </c>
      <c r="D9" s="153">
        <v>0.48497468561162826</v>
      </c>
      <c r="E9" s="153">
        <v>0.43893706738801813</v>
      </c>
      <c r="F9" s="153">
        <v>0.39392257527403912</v>
      </c>
      <c r="G9" s="153">
        <v>0.36651583710407237</v>
      </c>
      <c r="H9" s="153">
        <v>0.35314231005949531</v>
      </c>
      <c r="I9" s="153">
        <v>0.34116091664568121</v>
      </c>
      <c r="J9" s="152">
        <v>-1.1981393413814101</v>
      </c>
      <c r="K9" s="152">
        <v>-8.9020140993392776</v>
      </c>
      <c r="L9" s="147"/>
      <c r="M9" s="203">
        <v>0.65529367103260849</v>
      </c>
      <c r="N9" s="144"/>
      <c r="P9" s="149" t="s">
        <v>239</v>
      </c>
      <c r="Q9" s="153">
        <v>0.43624785696791574</v>
      </c>
      <c r="R9" s="153">
        <v>0.43453145634382329</v>
      </c>
      <c r="S9" s="153">
        <v>0.42827074205836257</v>
      </c>
      <c r="T9" s="153">
        <v>0.38129011626578951</v>
      </c>
      <c r="U9" s="153">
        <v>0.35019846155361417</v>
      </c>
      <c r="V9" s="153">
        <v>0.32431739155218603</v>
      </c>
      <c r="W9" s="153">
        <v>0.32275941694328186</v>
      </c>
      <c r="X9" s="153">
        <v>0.33460797993535513</v>
      </c>
      <c r="Y9" s="152">
        <v>1.1848562992073264</v>
      </c>
      <c r="Z9" s="152">
        <v>-4.7263283952361625</v>
      </c>
      <c r="AA9" s="147"/>
      <c r="AB9" s="144"/>
      <c r="AC9" s="144"/>
      <c r="AD9" s="153">
        <v>0.43018105763907399</v>
      </c>
      <c r="AE9" s="153">
        <v>0.38187126388771675</v>
      </c>
      <c r="AF9" s="144"/>
    </row>
    <row r="10" spans="1:32" ht="15" customHeight="1" x14ac:dyDescent="0.25">
      <c r="A10" s="149" t="s">
        <v>240</v>
      </c>
      <c r="B10" s="153">
        <v>0.88199827734711456</v>
      </c>
      <c r="C10" s="153">
        <v>0.88376406578459255</v>
      </c>
      <c r="D10" s="153">
        <v>0.85898177610645066</v>
      </c>
      <c r="E10" s="153">
        <v>0.86813532651455549</v>
      </c>
      <c r="F10" s="153">
        <v>0.85978195033313143</v>
      </c>
      <c r="G10" s="153">
        <v>0.8748159057437408</v>
      </c>
      <c r="H10" s="153">
        <v>0.88032730992158204</v>
      </c>
      <c r="I10" s="153">
        <v>0.88300472543588071</v>
      </c>
      <c r="J10" s="152">
        <v>0.26774155142986755</v>
      </c>
      <c r="K10" s="152">
        <v>1.0022867912578559</v>
      </c>
      <c r="L10" s="147"/>
      <c r="M10" s="203">
        <v>1.1973207469950453</v>
      </c>
      <c r="N10" s="144"/>
      <c r="P10" s="149" t="s">
        <v>240</v>
      </c>
      <c r="Q10" s="153">
        <v>0.86708466391463512</v>
      </c>
      <c r="R10" s="153">
        <v>0.86907072013799047</v>
      </c>
      <c r="S10" s="153">
        <v>0.85555301645338211</v>
      </c>
      <c r="T10" s="153">
        <v>0.84608951289979217</v>
      </c>
      <c r="U10" s="153">
        <v>0.84522309648893434</v>
      </c>
      <c r="V10" s="153">
        <v>0.84753463429167286</v>
      </c>
      <c r="W10" s="153">
        <v>0.84952390599675853</v>
      </c>
      <c r="X10" s="153">
        <v>0.87103151796593026</v>
      </c>
      <c r="Y10" s="152">
        <v>2.1507611969171725</v>
      </c>
      <c r="Z10" s="152">
        <v>1.5556822151303051</v>
      </c>
      <c r="AA10" s="147"/>
      <c r="AB10" s="144"/>
      <c r="AC10" s="144"/>
      <c r="AD10" s="153">
        <v>0.87298185752330215</v>
      </c>
      <c r="AE10" s="153">
        <v>0.85547469581462721</v>
      </c>
      <c r="AF10" s="144"/>
    </row>
    <row r="11" spans="1:32" ht="21.6" customHeight="1" x14ac:dyDescent="0.25">
      <c r="A11" s="154" t="s">
        <v>241</v>
      </c>
      <c r="B11" s="155">
        <v>3.9497969730527868E-2</v>
      </c>
      <c r="C11" s="155">
        <v>4.0311611227896622E-2</v>
      </c>
      <c r="D11" s="155">
        <v>5.4816314723748913E-2</v>
      </c>
      <c r="E11" s="155">
        <v>5.5074744295830057E-2</v>
      </c>
      <c r="F11" s="155">
        <v>5.8903694730466381E-2</v>
      </c>
      <c r="G11" s="155">
        <v>4.4837178857797415E-2</v>
      </c>
      <c r="H11" s="155">
        <v>4.4834640300034097E-2</v>
      </c>
      <c r="I11" s="155">
        <v>4.6113736353267071E-2</v>
      </c>
      <c r="J11" s="152">
        <v>0.1279096053232974</v>
      </c>
      <c r="K11" s="152">
        <v>-0.17807376813534365</v>
      </c>
      <c r="L11" s="147"/>
      <c r="M11" s="203">
        <v>-0.3657522756137746</v>
      </c>
      <c r="N11" s="144"/>
      <c r="P11" s="154" t="s">
        <v>241</v>
      </c>
      <c r="Q11" s="155">
        <v>4.4804891346678088E-2</v>
      </c>
      <c r="R11" s="155">
        <v>4.3894638493603567E-2</v>
      </c>
      <c r="S11" s="155">
        <v>5.4844606946983544E-2</v>
      </c>
      <c r="T11" s="155">
        <v>5.4792437528511331E-2</v>
      </c>
      <c r="U11" s="155">
        <v>5.724201868447952E-2</v>
      </c>
      <c r="V11" s="155">
        <v>5.0424549381796517E-2</v>
      </c>
      <c r="W11" s="155">
        <v>5.1129457050243111E-2</v>
      </c>
      <c r="X11" s="155">
        <v>4.9771259109404817E-2</v>
      </c>
      <c r="Y11" s="152">
        <v>-0.13581979408382946</v>
      </c>
      <c r="Z11" s="152">
        <v>-7.4418168299927867E-2</v>
      </c>
      <c r="AA11" s="147"/>
      <c r="AB11" s="144"/>
      <c r="AC11" s="144"/>
      <c r="AD11" s="151">
        <v>4.7894474034620507E-2</v>
      </c>
      <c r="AE11" s="151">
        <v>5.0515440792404095E-2</v>
      </c>
      <c r="AF11" s="144"/>
    </row>
    <row r="12" spans="1:32" ht="21.6" customHeight="1" x14ac:dyDescent="0.25">
      <c r="A12" s="154" t="s">
        <v>242</v>
      </c>
      <c r="B12" s="155">
        <v>2.2859991454208802E-2</v>
      </c>
      <c r="C12" s="155">
        <v>2.1649621463673795E-2</v>
      </c>
      <c r="D12" s="155">
        <v>3.0948881267352606E-2</v>
      </c>
      <c r="E12" s="155">
        <v>2.7846288487548731E-2</v>
      </c>
      <c r="F12" s="155">
        <v>2.698765089496323E-2</v>
      </c>
      <c r="G12" s="155">
        <v>1.8785136432195256E-2</v>
      </c>
      <c r="H12" s="155">
        <v>1.7985365520071121E-2</v>
      </c>
      <c r="I12" s="155">
        <v>1.7816670863762277E-2</v>
      </c>
      <c r="J12" s="152">
        <v>-1.6869465630884456E-2</v>
      </c>
      <c r="K12" s="152">
        <v>-0.57843871854083018</v>
      </c>
      <c r="L12" s="147"/>
      <c r="M12" s="203">
        <v>-0.13030281665643051</v>
      </c>
      <c r="N12" s="144"/>
      <c r="P12" s="154" t="s">
        <v>242</v>
      </c>
      <c r="Q12" s="155">
        <v>2.2542248346803819E-2</v>
      </c>
      <c r="R12" s="155">
        <v>2.1947122079182126E-2</v>
      </c>
      <c r="S12" s="155">
        <v>2.7453985975588832E-2</v>
      </c>
      <c r="T12" s="155">
        <v>2.4692204024760731E-2</v>
      </c>
      <c r="U12" s="155">
        <v>2.3716894347539177E-2</v>
      </c>
      <c r="V12" s="155">
        <v>1.9295445476828363E-2</v>
      </c>
      <c r="W12" s="155">
        <v>1.9425602540049068E-2</v>
      </c>
      <c r="X12" s="155">
        <v>1.9119699030326582E-2</v>
      </c>
      <c r="Y12" s="152">
        <v>-3.0590350972248617E-2</v>
      </c>
      <c r="Z12" s="152">
        <v>-0.34296473332980776</v>
      </c>
      <c r="AA12" s="147"/>
      <c r="AB12" s="144"/>
      <c r="AC12" s="144"/>
      <c r="AD12" s="151">
        <v>2.3601058049170578E-2</v>
      </c>
      <c r="AE12" s="151">
        <v>2.254934636362466E-2</v>
      </c>
      <c r="AF12" s="144"/>
    </row>
    <row r="13" spans="1:32" ht="21.6" customHeight="1" x14ac:dyDescent="0.25">
      <c r="A13" s="154" t="s">
        <v>243</v>
      </c>
      <c r="B13" s="155">
        <v>0.11109528557185586</v>
      </c>
      <c r="C13" s="155">
        <v>0.13135874618143178</v>
      </c>
      <c r="D13" s="155">
        <v>0.14559856279601502</v>
      </c>
      <c r="E13" s="155">
        <v>0.13978836820749463</v>
      </c>
      <c r="F13" s="155">
        <v>0.14853614541418067</v>
      </c>
      <c r="G13" s="155">
        <v>0.12854792266556972</v>
      </c>
      <c r="H13" s="155">
        <v>0.12199958968747864</v>
      </c>
      <c r="I13" s="155">
        <v>0.116217577436414</v>
      </c>
      <c r="J13" s="152">
        <v>-0.57820122510646299</v>
      </c>
      <c r="K13" s="152">
        <v>-1.5813015768285699</v>
      </c>
      <c r="L13" s="147"/>
      <c r="M13" s="203">
        <v>-0.76144871378304857</v>
      </c>
      <c r="N13" s="144"/>
      <c r="P13" s="154" t="s">
        <v>243</v>
      </c>
      <c r="Q13" s="155">
        <v>0.13755571883419054</v>
      </c>
      <c r="R13" s="155">
        <v>0.14265180167635405</v>
      </c>
      <c r="S13" s="155">
        <v>0.15236962216451802</v>
      </c>
      <c r="T13" s="155">
        <v>0.14529797391443386</v>
      </c>
      <c r="U13" s="155">
        <v>0.14262638996956595</v>
      </c>
      <c r="V13" s="155">
        <v>0.13409907085447187</v>
      </c>
      <c r="W13" s="155">
        <v>0.12740655217203059</v>
      </c>
      <c r="X13" s="155">
        <v>0.12383206457424449</v>
      </c>
      <c r="Y13" s="152">
        <v>-0.35744875977860996</v>
      </c>
      <c r="Z13" s="152">
        <v>-1.6064286248039947</v>
      </c>
      <c r="AA13" s="147"/>
      <c r="AB13" s="144"/>
      <c r="AC13" s="144"/>
      <c r="AD13" s="151">
        <v>0.1320305932046997</v>
      </c>
      <c r="AE13" s="151">
        <v>0.13989635082228444</v>
      </c>
      <c r="AF13" s="144"/>
    </row>
    <row r="14" spans="1:32" ht="21.6" customHeight="1" x14ac:dyDescent="0.25">
      <c r="A14" s="154" t="s">
        <v>244</v>
      </c>
      <c r="B14" s="155">
        <v>0.23686084603332858</v>
      </c>
      <c r="C14" s="155">
        <v>0.22639128702350911</v>
      </c>
      <c r="D14" s="155">
        <v>0.19957537154989385</v>
      </c>
      <c r="E14" s="155">
        <v>0.25069615721218874</v>
      </c>
      <c r="F14" s="155">
        <v>0.25926182877757736</v>
      </c>
      <c r="G14" s="155">
        <v>0.28924996572055395</v>
      </c>
      <c r="H14" s="155">
        <v>0.32790808999521304</v>
      </c>
      <c r="I14" s="155">
        <v>0.29104759506421557</v>
      </c>
      <c r="J14" s="152">
        <v>-3.6860494930997465</v>
      </c>
      <c r="K14" s="152">
        <v>3.3906788404247159</v>
      </c>
      <c r="L14" s="147"/>
      <c r="M14" s="203">
        <v>-4.8718763786648189E-3</v>
      </c>
      <c r="N14" s="144"/>
      <c r="P14" s="154" t="s">
        <v>244</v>
      </c>
      <c r="Q14" s="155">
        <v>0.25849620377173649</v>
      </c>
      <c r="R14" s="155">
        <v>0.24034030167186224</v>
      </c>
      <c r="S14" s="155">
        <v>0.2378659101568309</v>
      </c>
      <c r="T14" s="155">
        <v>0.29218346695904429</v>
      </c>
      <c r="U14" s="155">
        <v>0.2982143384779033</v>
      </c>
      <c r="V14" s="155">
        <v>0.30440441581637501</v>
      </c>
      <c r="W14" s="155">
        <v>0.31380189541540388</v>
      </c>
      <c r="X14" s="155">
        <v>0.29109631382800222</v>
      </c>
      <c r="Y14" s="152">
        <v>-2.2705581587401658</v>
      </c>
      <c r="Z14" s="152">
        <v>1.2948610173674935</v>
      </c>
      <c r="AA14" s="147"/>
      <c r="AB14" s="144"/>
      <c r="AC14" s="144"/>
      <c r="AD14" s="151">
        <v>0.25714080665996841</v>
      </c>
      <c r="AE14" s="151">
        <v>0.27814770365432728</v>
      </c>
      <c r="AF14" s="144"/>
    </row>
    <row r="15" spans="1:32" ht="21.6" customHeight="1" x14ac:dyDescent="0.25">
      <c r="A15" s="154" t="s">
        <v>245</v>
      </c>
      <c r="B15" s="155">
        <v>2.4284289987181313E-2</v>
      </c>
      <c r="C15" s="155">
        <v>4.4959489972107851E-2</v>
      </c>
      <c r="D15" s="155">
        <v>4.1482933202678422E-2</v>
      </c>
      <c r="E15" s="155">
        <v>4.1371628610072403E-2</v>
      </c>
      <c r="F15" s="155">
        <v>6.1051755237963093E-2</v>
      </c>
      <c r="G15" s="155">
        <v>8.0556698203757021E-2</v>
      </c>
      <c r="H15" s="155">
        <v>5.6212815427750806E-2</v>
      </c>
      <c r="I15" s="155">
        <v>6.9440946864769579E-2</v>
      </c>
      <c r="J15" s="152">
        <v>1.3228131437018773</v>
      </c>
      <c r="K15" s="152">
        <v>1.8968310558919552</v>
      </c>
      <c r="L15" s="147"/>
      <c r="M15" s="203">
        <v>-0.87069592411703334</v>
      </c>
      <c r="N15" s="144"/>
      <c r="P15" s="154" t="s">
        <v>245</v>
      </c>
      <c r="Q15" s="155">
        <v>3.7932892481018859E-2</v>
      </c>
      <c r="R15" s="155">
        <v>5.5438268665834178E-2</v>
      </c>
      <c r="S15" s="155">
        <v>4.7804253079994051E-2</v>
      </c>
      <c r="T15" s="155">
        <v>4.5135795701135246E-2</v>
      </c>
      <c r="U15" s="155">
        <v>5.9085402487910096E-2</v>
      </c>
      <c r="V15" s="155">
        <v>8.6216724619506357E-2</v>
      </c>
      <c r="W15" s="155">
        <v>8.9786886034540825E-2</v>
      </c>
      <c r="X15" s="155">
        <v>7.8147906105939913E-2</v>
      </c>
      <c r="Y15" s="152">
        <v>-1.1638979928600912</v>
      </c>
      <c r="Z15" s="152">
        <v>1.7240067475951457</v>
      </c>
      <c r="AA15" s="147"/>
      <c r="AB15" s="144"/>
      <c r="AC15" s="144"/>
      <c r="AD15" s="151">
        <v>5.0472636305850027E-2</v>
      </c>
      <c r="AE15" s="151">
        <v>6.0907838629988456E-2</v>
      </c>
      <c r="AF15" s="144"/>
    </row>
    <row r="16" spans="1:32" ht="21.6" customHeight="1" x14ac:dyDescent="0.25">
      <c r="A16" s="154" t="s">
        <v>246</v>
      </c>
      <c r="B16" s="155">
        <v>4.0592508189716561E-2</v>
      </c>
      <c r="C16" s="155">
        <v>4.031079824677912E-2</v>
      </c>
      <c r="D16" s="155">
        <v>3.6746692797648209E-2</v>
      </c>
      <c r="E16" s="155">
        <v>4.2724162622324764E-2</v>
      </c>
      <c r="F16" s="155">
        <v>5.7305397530178992E-2</v>
      </c>
      <c r="G16" s="155">
        <v>6.7050596462361167E-2</v>
      </c>
      <c r="H16" s="155">
        <v>7.385625384667989E-2</v>
      </c>
      <c r="I16" s="155">
        <v>0.10507428859229413</v>
      </c>
      <c r="J16" s="152">
        <v>3.1218034745614243</v>
      </c>
      <c r="K16" s="152">
        <v>5.3320100480993924</v>
      </c>
      <c r="L16" s="147"/>
      <c r="M16" s="203">
        <v>1.4774555296640888</v>
      </c>
      <c r="N16" s="144"/>
      <c r="P16" s="154" t="s">
        <v>246</v>
      </c>
      <c r="Q16" s="155">
        <v>5.3147195689444038E-2</v>
      </c>
      <c r="R16" s="155">
        <v>4.800876806841968E-2</v>
      </c>
      <c r="S16" s="155">
        <v>4.6911998535787418E-2</v>
      </c>
      <c r="T16" s="155">
        <v>5.4409648461591173E-2</v>
      </c>
      <c r="U16" s="155">
        <v>6.808757916301425E-2</v>
      </c>
      <c r="V16" s="155">
        <v>7.8112827528548895E-2</v>
      </c>
      <c r="W16" s="155">
        <v>7.1352287487371921E-2</v>
      </c>
      <c r="X16" s="155">
        <v>9.0299733295653245E-2</v>
      </c>
      <c r="Y16" s="152">
        <v>1.8947445808281325</v>
      </c>
      <c r="Z16" s="152">
        <v>2.99569157144869</v>
      </c>
      <c r="AA16" s="147"/>
      <c r="AB16" s="144"/>
      <c r="AC16" s="144"/>
      <c r="AD16" s="151">
        <v>5.1754188111300212E-2</v>
      </c>
      <c r="AE16" s="151">
        <v>6.0342817581166344E-2</v>
      </c>
      <c r="AF16" s="144"/>
    </row>
    <row r="17" spans="1:32" ht="15" customHeight="1" x14ac:dyDescent="0.25">
      <c r="A17" s="149" t="s">
        <v>247</v>
      </c>
      <c r="B17" s="150">
        <v>91.554906708446069</v>
      </c>
      <c r="C17" s="150">
        <v>89.139593571523449</v>
      </c>
      <c r="D17" s="150">
        <v>77.729544341009287</v>
      </c>
      <c r="E17" s="150">
        <v>67.268756464316994</v>
      </c>
      <c r="F17" s="150">
        <v>60.101845428056052</v>
      </c>
      <c r="G17" s="150">
        <v>42.753050870697926</v>
      </c>
      <c r="H17" s="150">
        <v>42.4812282021473</v>
      </c>
      <c r="I17" s="150">
        <v>40.598023167967767</v>
      </c>
      <c r="J17" s="156">
        <v>-1.8832050341795323</v>
      </c>
      <c r="K17" s="156">
        <v>-26.415469009440017</v>
      </c>
      <c r="L17" s="147"/>
      <c r="M17" s="203">
        <v>-20.487958074415303</v>
      </c>
      <c r="N17" s="144"/>
      <c r="P17" s="149" t="s">
        <v>247</v>
      </c>
      <c r="Q17" s="150">
        <v>81.930345334313031</v>
      </c>
      <c r="R17" s="150">
        <v>89.007456451627391</v>
      </c>
      <c r="S17" s="150">
        <v>69.819615872979554</v>
      </c>
      <c r="T17" s="150">
        <v>64.360081317526664</v>
      </c>
      <c r="U17" s="150">
        <v>63.788734475184931</v>
      </c>
      <c r="V17" s="150">
        <v>53.668310247202101</v>
      </c>
      <c r="W17" s="150">
        <v>59.952566507913588</v>
      </c>
      <c r="X17" s="150">
        <v>61.08598124238307</v>
      </c>
      <c r="Y17" s="156">
        <v>1.1334147344694827</v>
      </c>
      <c r="Z17" s="156">
        <v>-8.0987019667648354</v>
      </c>
      <c r="AA17" s="147"/>
      <c r="AB17" s="144"/>
      <c r="AC17" s="144"/>
      <c r="AD17" s="150">
        <v>67.013492177407784</v>
      </c>
      <c r="AE17" s="150">
        <v>69.184683209147906</v>
      </c>
      <c r="AF17" s="144"/>
    </row>
    <row r="18" spans="1:32" ht="15" customHeight="1" x14ac:dyDescent="0.25">
      <c r="A18" s="149" t="s">
        <v>248</v>
      </c>
      <c r="B18" s="150">
        <v>110.06213855051064</v>
      </c>
      <c r="C18" s="150">
        <v>102.72325955236799</v>
      </c>
      <c r="D18" s="150">
        <v>94.358692507954913</v>
      </c>
      <c r="E18" s="150">
        <v>86.162391817466556</v>
      </c>
      <c r="F18" s="150">
        <v>84.542852816474863</v>
      </c>
      <c r="G18" s="150">
        <v>66.104892816233018</v>
      </c>
      <c r="H18" s="150">
        <v>64.038356631435391</v>
      </c>
      <c r="I18" s="150">
        <v>63.107707348867528</v>
      </c>
      <c r="J18" s="156">
        <v>-0.93064928256786317</v>
      </c>
      <c r="K18" s="156">
        <v>-25.588468583223012</v>
      </c>
      <c r="L18" s="147"/>
      <c r="M18" s="203">
        <v>-33.470535829136587</v>
      </c>
      <c r="N18" s="144"/>
      <c r="P18" s="149" t="s">
        <v>248</v>
      </c>
      <c r="Q18" s="150">
        <v>104.8986875924916</v>
      </c>
      <c r="R18" s="150">
        <v>116.97383929854823</v>
      </c>
      <c r="S18" s="150">
        <v>91.945246800731255</v>
      </c>
      <c r="T18" s="150">
        <v>90.549216888843887</v>
      </c>
      <c r="U18" s="150">
        <v>94.422231202605388</v>
      </c>
      <c r="V18" s="150">
        <v>84.71582501613787</v>
      </c>
      <c r="W18" s="150">
        <v>96.045760737439167</v>
      </c>
      <c r="X18" s="150">
        <v>96.578243178004115</v>
      </c>
      <c r="Y18" s="156">
        <v>0.53248244056494798</v>
      </c>
      <c r="Z18" s="156">
        <v>-1.7057155098249268</v>
      </c>
      <c r="AA18" s="147"/>
      <c r="AB18" s="144"/>
      <c r="AC18" s="144"/>
      <c r="AD18" s="150">
        <v>88.69617593209054</v>
      </c>
      <c r="AE18" s="150">
        <v>98.283958687829042</v>
      </c>
      <c r="AF18" s="144"/>
    </row>
    <row r="19" spans="1:32" ht="15" customHeight="1" x14ac:dyDescent="0.25">
      <c r="A19" s="146" t="s">
        <v>249</v>
      </c>
      <c r="B19" s="147">
        <v>5197</v>
      </c>
      <c r="C19" s="147">
        <v>5440</v>
      </c>
      <c r="D19" s="147">
        <v>6102</v>
      </c>
      <c r="E19" s="147">
        <v>4085</v>
      </c>
      <c r="F19" s="147">
        <v>3325</v>
      </c>
      <c r="G19" s="147">
        <v>2720</v>
      </c>
      <c r="H19" s="147">
        <v>3729</v>
      </c>
      <c r="I19" s="147">
        <v>3846</v>
      </c>
      <c r="J19" s="148">
        <v>3.1375703942075624E-2</v>
      </c>
      <c r="K19" s="148">
        <v>-0.12013857114844102</v>
      </c>
      <c r="L19" s="147"/>
      <c r="M19" s="155">
        <v>0.12726249958638033</v>
      </c>
      <c r="N19" s="144"/>
      <c r="P19" s="146" t="s">
        <v>249</v>
      </c>
      <c r="Q19" s="147">
        <v>36464</v>
      </c>
      <c r="R19" s="147">
        <v>28208</v>
      </c>
      <c r="S19" s="147">
        <v>29286</v>
      </c>
      <c r="T19" s="147">
        <v>27959</v>
      </c>
      <c r="U19" s="147">
        <v>26902</v>
      </c>
      <c r="V19" s="147">
        <v>27118</v>
      </c>
      <c r="W19" s="147">
        <v>30582</v>
      </c>
      <c r="X19" s="147">
        <v>30221</v>
      </c>
      <c r="Y19" s="148">
        <v>-1.1804329344058596E-2</v>
      </c>
      <c r="Z19" s="148">
        <v>2.4346428173678918E-2</v>
      </c>
      <c r="AA19" s="147"/>
      <c r="AB19" s="144"/>
      <c r="AC19" s="144"/>
      <c r="AD19" s="147">
        <v>4371.1428571428569</v>
      </c>
      <c r="AE19" s="147">
        <v>29502.714285714286</v>
      </c>
      <c r="AF19" s="144"/>
    </row>
    <row r="20" spans="1:32" ht="15" customHeight="1" x14ac:dyDescent="0.25">
      <c r="A20" s="146" t="s">
        <v>250</v>
      </c>
      <c r="B20" s="147">
        <v>1348</v>
      </c>
      <c r="C20" s="147">
        <v>1063</v>
      </c>
      <c r="D20" s="147">
        <v>1253</v>
      </c>
      <c r="E20" s="147">
        <v>807</v>
      </c>
      <c r="F20" s="147">
        <v>591</v>
      </c>
      <c r="G20" s="147">
        <v>459</v>
      </c>
      <c r="H20" s="147">
        <v>566</v>
      </c>
      <c r="I20" s="147">
        <v>761</v>
      </c>
      <c r="J20" s="148">
        <v>0.34452296819787986</v>
      </c>
      <c r="K20" s="148">
        <v>-0.12485625102677836</v>
      </c>
      <c r="L20" s="147"/>
      <c r="M20" s="155">
        <v>0.10256064690026954</v>
      </c>
      <c r="N20" s="144"/>
      <c r="P20" s="146" t="s">
        <v>250</v>
      </c>
      <c r="Q20" s="147">
        <v>7584</v>
      </c>
      <c r="R20" s="147">
        <v>5676</v>
      </c>
      <c r="S20" s="147">
        <v>5517</v>
      </c>
      <c r="T20" s="147">
        <v>5325</v>
      </c>
      <c r="U20" s="147">
        <v>4926</v>
      </c>
      <c r="V20" s="147">
        <v>5420</v>
      </c>
      <c r="W20" s="147">
        <v>6381</v>
      </c>
      <c r="X20" s="147">
        <v>7420</v>
      </c>
      <c r="Y20" s="148">
        <v>0.16282714308102178</v>
      </c>
      <c r="Z20" s="148">
        <v>0.27213500208185365</v>
      </c>
      <c r="AA20" s="147"/>
      <c r="AB20" s="144"/>
      <c r="AC20" s="144"/>
      <c r="AD20" s="147">
        <v>869.57142857142856</v>
      </c>
      <c r="AE20" s="147">
        <v>5832.7142857142853</v>
      </c>
      <c r="AF20" s="144"/>
    </row>
    <row r="21" spans="1:32" ht="15" customHeight="1" x14ac:dyDescent="0.25">
      <c r="A21" s="149" t="s">
        <v>251</v>
      </c>
      <c r="B21" s="150">
        <v>0</v>
      </c>
      <c r="C21" s="150">
        <v>15214</v>
      </c>
      <c r="D21" s="150">
        <v>12862</v>
      </c>
      <c r="E21" s="150">
        <v>11837</v>
      </c>
      <c r="F21" s="150">
        <v>9417</v>
      </c>
      <c r="G21" s="150">
        <v>7809</v>
      </c>
      <c r="H21" s="150">
        <v>7680</v>
      </c>
      <c r="I21" s="150">
        <v>9030</v>
      </c>
      <c r="J21" s="148">
        <v>0.17578125</v>
      </c>
      <c r="K21" s="157">
        <v>-0.16413397306345356</v>
      </c>
      <c r="L21" s="147"/>
      <c r="M21" s="155">
        <v>0.16774409273294694</v>
      </c>
      <c r="N21" s="144"/>
      <c r="P21" s="149" t="s">
        <v>251</v>
      </c>
      <c r="Q21" s="150">
        <v>0</v>
      </c>
      <c r="R21" s="150">
        <v>78700</v>
      </c>
      <c r="S21" s="150">
        <v>63006</v>
      </c>
      <c r="T21" s="150">
        <v>54197</v>
      </c>
      <c r="U21" s="150">
        <v>49382</v>
      </c>
      <c r="V21" s="150">
        <v>47901</v>
      </c>
      <c r="W21" s="150">
        <v>48943</v>
      </c>
      <c r="X21" s="150">
        <v>53832</v>
      </c>
      <c r="Y21" s="148">
        <v>9.9891710765584452E-2</v>
      </c>
      <c r="Z21" s="157">
        <v>-5.5935042045544225E-2</v>
      </c>
      <c r="AA21" s="147"/>
      <c r="AB21" s="144"/>
      <c r="AC21" s="144"/>
      <c r="AD21" s="158">
        <v>10803.166666666666</v>
      </c>
      <c r="AE21" s="158">
        <v>57021.5</v>
      </c>
      <c r="AF21" s="144"/>
    </row>
    <row r="22" spans="1:32" ht="15" customHeight="1" x14ac:dyDescent="0.25">
      <c r="A22" s="159" t="s">
        <v>252</v>
      </c>
      <c r="B22" s="147">
        <v>3169</v>
      </c>
      <c r="C22" s="147">
        <v>2681</v>
      </c>
      <c r="D22" s="147">
        <v>2939</v>
      </c>
      <c r="E22" s="147">
        <v>3059</v>
      </c>
      <c r="F22" s="147">
        <v>2769</v>
      </c>
      <c r="G22" s="147">
        <v>2699</v>
      </c>
      <c r="H22" s="147">
        <v>2291</v>
      </c>
      <c r="I22" s="147">
        <v>2349</v>
      </c>
      <c r="J22" s="148">
        <v>2.5316455696202531E-2</v>
      </c>
      <c r="K22" s="148">
        <v>-0.16137093895037485</v>
      </c>
      <c r="L22" s="147"/>
      <c r="M22" s="155">
        <v>0.14075139313320151</v>
      </c>
      <c r="N22" s="144"/>
      <c r="P22" s="159" t="s">
        <v>252</v>
      </c>
      <c r="Q22" s="147">
        <v>22046</v>
      </c>
      <c r="R22" s="147">
        <v>20459</v>
      </c>
      <c r="S22" s="147">
        <v>20642</v>
      </c>
      <c r="T22" s="147">
        <v>16985</v>
      </c>
      <c r="U22" s="147">
        <v>16657</v>
      </c>
      <c r="V22" s="147">
        <v>16735</v>
      </c>
      <c r="W22" s="147">
        <v>15730</v>
      </c>
      <c r="X22" s="147">
        <v>16689</v>
      </c>
      <c r="Y22" s="148">
        <v>6.0966306420851872E-2</v>
      </c>
      <c r="Z22" s="148">
        <v>-9.6174973308369494E-2</v>
      </c>
      <c r="AA22" s="147"/>
      <c r="AB22" s="144"/>
      <c r="AC22" s="144"/>
      <c r="AD22" s="147">
        <v>2801</v>
      </c>
      <c r="AE22" s="147">
        <v>18464.857142857141</v>
      </c>
      <c r="AF22" s="144"/>
    </row>
    <row r="23" spans="1:32" ht="15" customHeight="1" x14ac:dyDescent="0.25">
      <c r="A23" s="159" t="s">
        <v>253</v>
      </c>
      <c r="B23" s="147">
        <v>271</v>
      </c>
      <c r="C23" s="147">
        <v>219</v>
      </c>
      <c r="D23" s="147">
        <v>337</v>
      </c>
      <c r="E23" s="147">
        <v>255</v>
      </c>
      <c r="F23" s="147">
        <v>185</v>
      </c>
      <c r="G23" s="147">
        <v>192</v>
      </c>
      <c r="H23" s="147">
        <v>197</v>
      </c>
      <c r="I23" s="147">
        <v>253</v>
      </c>
      <c r="J23" s="148">
        <v>0.28426395939086296</v>
      </c>
      <c r="K23" s="148">
        <v>6.9444444444444392E-2</v>
      </c>
      <c r="L23" s="147"/>
      <c r="M23" s="155">
        <v>0.18838421444527179</v>
      </c>
      <c r="N23" s="144"/>
      <c r="P23" s="159" t="s">
        <v>253</v>
      </c>
      <c r="Q23" s="147">
        <v>1453</v>
      </c>
      <c r="R23" s="147">
        <v>1476</v>
      </c>
      <c r="S23" s="147">
        <v>1841</v>
      </c>
      <c r="T23" s="147">
        <v>1505</v>
      </c>
      <c r="U23" s="147">
        <v>1274</v>
      </c>
      <c r="V23" s="147">
        <v>1299</v>
      </c>
      <c r="W23" s="147">
        <v>1201</v>
      </c>
      <c r="X23" s="147">
        <v>1343</v>
      </c>
      <c r="Y23" s="148">
        <v>0.11823480432972523</v>
      </c>
      <c r="Z23" s="148">
        <v>-6.4484028261518625E-2</v>
      </c>
      <c r="AA23" s="147"/>
      <c r="AB23" s="144"/>
      <c r="AC23" s="144"/>
      <c r="AD23" s="147">
        <v>236.57142857142858</v>
      </c>
      <c r="AE23" s="147">
        <v>1435.5714285714287</v>
      </c>
      <c r="AF23" s="144"/>
    </row>
    <row r="24" spans="1:32" ht="15" customHeight="1" x14ac:dyDescent="0.25">
      <c r="A24" s="159" t="s">
        <v>254</v>
      </c>
      <c r="B24" s="160">
        <v>7.8779069767441867E-2</v>
      </c>
      <c r="C24" s="160">
        <v>7.5517241379310346E-2</v>
      </c>
      <c r="D24" s="160">
        <v>0.10286935286935286</v>
      </c>
      <c r="E24" s="160">
        <v>7.6946288473144234E-2</v>
      </c>
      <c r="F24" s="160">
        <v>6.2626946513202442E-2</v>
      </c>
      <c r="G24" s="160">
        <v>6.6413005880318232E-2</v>
      </c>
      <c r="H24" s="160">
        <v>7.9180064308681672E-2</v>
      </c>
      <c r="I24" s="160">
        <v>9.7232897770945431E-2</v>
      </c>
      <c r="J24" s="152">
        <v>1.805283346226376</v>
      </c>
      <c r="K24" s="152">
        <v>1.9351131322184663</v>
      </c>
      <c r="L24" s="147"/>
      <c r="M24" s="203">
        <v>2.2754193245657057</v>
      </c>
      <c r="N24" s="144"/>
      <c r="P24" s="159" t="s">
        <v>254</v>
      </c>
      <c r="Q24" s="160">
        <v>6.1832418400783011E-2</v>
      </c>
      <c r="R24" s="160">
        <v>6.7289719626168226E-2</v>
      </c>
      <c r="S24" s="160">
        <v>8.1884090201485571E-2</v>
      </c>
      <c r="T24" s="160">
        <v>8.1395348837209308E-2</v>
      </c>
      <c r="U24" s="160">
        <v>7.105013663487815E-2</v>
      </c>
      <c r="V24" s="160">
        <v>7.2030608849950092E-2</v>
      </c>
      <c r="W24" s="160">
        <v>7.0934971354320475E-2</v>
      </c>
      <c r="X24" s="160">
        <v>7.4478704525288375E-2</v>
      </c>
      <c r="Y24" s="152">
        <v>0.35437331709678999</v>
      </c>
      <c r="Z24" s="152">
        <v>0.23409903339213362</v>
      </c>
      <c r="AA24" s="147"/>
      <c r="AB24" s="144"/>
      <c r="AC24" s="144"/>
      <c r="AD24" s="160">
        <v>7.788176644876077E-2</v>
      </c>
      <c r="AE24" s="160">
        <v>7.2137714191367039E-2</v>
      </c>
      <c r="AF24" s="144"/>
    </row>
    <row r="25" spans="1:32" x14ac:dyDescent="0.25">
      <c r="A25" s="161" t="s">
        <v>255</v>
      </c>
      <c r="B25" s="161"/>
      <c r="C25" s="161"/>
      <c r="D25" s="161"/>
      <c r="E25" s="162"/>
      <c r="F25" s="162"/>
      <c r="G25" s="162"/>
      <c r="H25" s="162"/>
      <c r="I25" s="162"/>
      <c r="J25" s="162"/>
      <c r="K25" s="162"/>
      <c r="L25" s="162"/>
      <c r="M25" s="144"/>
      <c r="N25" s="144"/>
      <c r="O25" s="204"/>
      <c r="P25" s="161" t="s">
        <v>255</v>
      </c>
      <c r="Q25" s="161"/>
      <c r="R25" s="161"/>
      <c r="S25" s="161"/>
      <c r="T25" s="162"/>
      <c r="U25" s="162"/>
      <c r="V25" s="162"/>
      <c r="W25" s="162"/>
      <c r="X25" s="162"/>
      <c r="Y25" s="162"/>
      <c r="Z25" s="162"/>
      <c r="AA25" s="162"/>
      <c r="AB25" s="144"/>
      <c r="AC25" s="144"/>
      <c r="AD25" s="144"/>
      <c r="AE25" s="144"/>
      <c r="AF25" s="144"/>
    </row>
    <row r="26" spans="1:32" x14ac:dyDescent="0.25">
      <c r="A26" s="205"/>
      <c r="B26" s="205"/>
      <c r="C26" s="205"/>
      <c r="D26" s="205"/>
      <c r="E26" s="144"/>
      <c r="F26" s="144"/>
      <c r="G26" s="144"/>
      <c r="H26" s="144"/>
      <c r="I26" s="162"/>
      <c r="J26" s="162"/>
      <c r="K26" s="162"/>
      <c r="L26" s="162"/>
      <c r="M26" s="144"/>
      <c r="N26" s="144"/>
      <c r="O26" s="144"/>
      <c r="P26" s="163"/>
      <c r="Q26" s="163"/>
      <c r="R26" s="163"/>
      <c r="S26" s="163"/>
      <c r="T26" s="144"/>
      <c r="U26" s="144"/>
      <c r="V26" s="144"/>
      <c r="W26" s="144"/>
      <c r="X26" s="162"/>
      <c r="Y26" s="162"/>
      <c r="Z26" s="162"/>
      <c r="AA26" s="162"/>
      <c r="AB26" s="144"/>
      <c r="AC26" s="144"/>
      <c r="AD26" s="144"/>
      <c r="AE26" s="144"/>
      <c r="AF26" s="144"/>
    </row>
    <row r="27" spans="1:32" x14ac:dyDescent="0.25">
      <c r="A27" s="164"/>
      <c r="B27" s="164"/>
      <c r="C27" s="164"/>
      <c r="D27" s="164"/>
      <c r="E27" s="144"/>
      <c r="F27" s="144"/>
      <c r="G27" s="144"/>
      <c r="H27" s="144"/>
      <c r="I27" s="144"/>
      <c r="J27" s="144"/>
      <c r="K27" s="144"/>
      <c r="L27" s="144"/>
      <c r="M27" s="144"/>
      <c r="N27" s="144"/>
      <c r="O27" s="204"/>
      <c r="P27" s="164"/>
      <c r="Q27" s="164"/>
      <c r="R27" s="164"/>
      <c r="S27" s="164"/>
      <c r="T27" s="144"/>
      <c r="U27" s="144"/>
      <c r="V27" s="144"/>
      <c r="W27" s="144"/>
      <c r="X27" s="144"/>
      <c r="Y27" s="144"/>
      <c r="Z27" s="144"/>
      <c r="AA27" s="144"/>
      <c r="AB27" s="144"/>
      <c r="AC27" s="144"/>
      <c r="AD27" s="144"/>
      <c r="AE27" s="144"/>
      <c r="AF27" s="144"/>
    </row>
    <row r="28" spans="1:32" x14ac:dyDescent="0.25">
      <c r="A28" s="165" t="s">
        <v>256</v>
      </c>
      <c r="B28" s="165"/>
      <c r="C28" s="165"/>
      <c r="D28" s="165"/>
      <c r="E28" s="144"/>
      <c r="F28" s="144"/>
      <c r="G28" s="144"/>
      <c r="H28" s="144"/>
      <c r="I28" s="144"/>
      <c r="J28" s="144"/>
      <c r="K28" s="144"/>
      <c r="L28" s="144"/>
      <c r="M28" s="144"/>
      <c r="N28" s="144"/>
      <c r="O28" s="204"/>
      <c r="P28" s="165" t="s">
        <v>256</v>
      </c>
      <c r="Q28" s="165"/>
      <c r="R28" s="165"/>
      <c r="S28" s="165"/>
      <c r="T28" s="144"/>
      <c r="U28" s="144"/>
      <c r="V28" s="144"/>
      <c r="W28" s="144"/>
      <c r="X28" s="144"/>
      <c r="Y28" s="144"/>
      <c r="Z28" s="144"/>
      <c r="AA28" s="144"/>
      <c r="AB28" s="144"/>
      <c r="AC28" s="144"/>
      <c r="AD28" s="144"/>
      <c r="AE28" s="144"/>
      <c r="AF28" s="144"/>
    </row>
    <row r="29" spans="1:32" outlineLevel="1" x14ac:dyDescent="0.25">
      <c r="A29" s="166" t="s">
        <v>295</v>
      </c>
      <c r="B29" s="166"/>
      <c r="C29" s="166"/>
      <c r="D29" s="166"/>
      <c r="E29" s="167"/>
      <c r="F29" s="167"/>
      <c r="G29" s="167"/>
      <c r="H29" s="167"/>
      <c r="I29" s="167"/>
      <c r="J29" s="167"/>
      <c r="K29" s="167"/>
      <c r="L29" s="167"/>
      <c r="M29" s="144"/>
      <c r="N29" s="144"/>
      <c r="P29" s="166" t="s">
        <v>231</v>
      </c>
      <c r="Q29" s="166"/>
      <c r="R29" s="166"/>
      <c r="S29" s="166"/>
      <c r="T29" s="167"/>
      <c r="U29" s="167"/>
      <c r="V29" s="167"/>
      <c r="W29" s="167"/>
      <c r="X29" s="167"/>
      <c r="Y29" s="167"/>
      <c r="Z29" s="167"/>
      <c r="AA29" s="167"/>
      <c r="AB29" s="144"/>
      <c r="AC29" s="144"/>
      <c r="AD29" s="144"/>
      <c r="AE29" s="144"/>
      <c r="AF29" s="144"/>
    </row>
    <row r="30" spans="1:32" ht="31.5" outlineLevel="1" x14ac:dyDescent="0.25">
      <c r="A30" s="168" t="s">
        <v>257</v>
      </c>
      <c r="B30" s="141">
        <v>2019</v>
      </c>
      <c r="C30" s="141">
        <v>2020</v>
      </c>
      <c r="D30" s="141">
        <v>2021</v>
      </c>
      <c r="E30" s="141">
        <v>2022</v>
      </c>
      <c r="F30" s="141">
        <v>2023</v>
      </c>
      <c r="G30" s="141">
        <v>2024</v>
      </c>
      <c r="H30" s="141">
        <v>2025</v>
      </c>
      <c r="I30" s="141">
        <v>2026</v>
      </c>
      <c r="J30" s="142" t="s">
        <v>232</v>
      </c>
      <c r="K30" s="142" t="s">
        <v>258</v>
      </c>
      <c r="L30" s="143" t="s">
        <v>234</v>
      </c>
      <c r="M30" s="145" t="s">
        <v>287</v>
      </c>
      <c r="N30" s="144"/>
      <c r="P30" s="168" t="s">
        <v>257</v>
      </c>
      <c r="Q30" s="141">
        <v>2019</v>
      </c>
      <c r="R30" s="141">
        <v>2020</v>
      </c>
      <c r="S30" s="141">
        <v>2021</v>
      </c>
      <c r="T30" s="141">
        <v>2022</v>
      </c>
      <c r="U30" s="141">
        <v>2023</v>
      </c>
      <c r="V30" s="141">
        <v>2024</v>
      </c>
      <c r="W30" s="141">
        <v>2025</v>
      </c>
      <c r="X30" s="141">
        <v>2026</v>
      </c>
      <c r="Y30" s="142" t="s">
        <v>232</v>
      </c>
      <c r="Z30" s="142" t="s">
        <v>258</v>
      </c>
      <c r="AA30" s="143" t="s">
        <v>234</v>
      </c>
      <c r="AB30" s="144"/>
      <c r="AC30" s="144"/>
      <c r="AD30" s="145" t="s">
        <v>296</v>
      </c>
      <c r="AE30" s="145" t="s">
        <v>235</v>
      </c>
      <c r="AF30" s="144"/>
    </row>
    <row r="31" spans="1:32" outlineLevel="1" x14ac:dyDescent="0.25">
      <c r="A31" s="169" t="s">
        <v>259</v>
      </c>
      <c r="B31" s="150">
        <v>1651</v>
      </c>
      <c r="C31" s="150">
        <v>1951</v>
      </c>
      <c r="D31" s="150">
        <v>1728</v>
      </c>
      <c r="E31" s="150">
        <v>1622</v>
      </c>
      <c r="F31" s="150">
        <v>1818</v>
      </c>
      <c r="G31" s="150">
        <v>2029</v>
      </c>
      <c r="H31" s="150">
        <v>1979</v>
      </c>
      <c r="I31" s="150">
        <v>2054</v>
      </c>
      <c r="J31" s="148">
        <v>3.7897928246589184E-2</v>
      </c>
      <c r="K31" s="148">
        <v>0.12521521364845833</v>
      </c>
      <c r="L31" s="147"/>
      <c r="M31" s="155">
        <v>0.13381107491856678</v>
      </c>
      <c r="N31" s="144"/>
      <c r="P31" s="169" t="s">
        <v>259</v>
      </c>
      <c r="Q31" s="150">
        <v>12909</v>
      </c>
      <c r="R31" s="150">
        <v>14576</v>
      </c>
      <c r="S31" s="150">
        <v>11804</v>
      </c>
      <c r="T31" s="150">
        <v>11312</v>
      </c>
      <c r="U31" s="150">
        <v>13326</v>
      </c>
      <c r="V31" s="150">
        <v>13708</v>
      </c>
      <c r="W31" s="150">
        <v>13724</v>
      </c>
      <c r="X31" s="150">
        <v>15350</v>
      </c>
      <c r="Y31" s="148">
        <v>0.11847857767414748</v>
      </c>
      <c r="Z31" s="148">
        <v>0.17612933591654906</v>
      </c>
      <c r="AA31" s="147"/>
      <c r="AB31" s="144"/>
      <c r="AC31" s="144"/>
      <c r="AD31" s="147">
        <v>1825.4285714285713</v>
      </c>
      <c r="AE31" s="147">
        <v>13051.285714285714</v>
      </c>
      <c r="AF31" s="144"/>
    </row>
    <row r="32" spans="1:32" outlineLevel="1" x14ac:dyDescent="0.25">
      <c r="A32" s="169" t="s">
        <v>260</v>
      </c>
      <c r="B32" s="150">
        <v>31</v>
      </c>
      <c r="C32" s="150">
        <v>34</v>
      </c>
      <c r="D32" s="150">
        <v>27</v>
      </c>
      <c r="E32" s="150">
        <v>22</v>
      </c>
      <c r="F32" s="150">
        <v>21</v>
      </c>
      <c r="G32" s="150">
        <v>35</v>
      </c>
      <c r="H32" s="150">
        <v>28</v>
      </c>
      <c r="I32" s="150">
        <v>31</v>
      </c>
      <c r="J32" s="148">
        <v>0.10714285714285714</v>
      </c>
      <c r="K32" s="148">
        <v>9.5959595959595995E-2</v>
      </c>
      <c r="L32" s="147"/>
      <c r="M32" s="155">
        <v>9.6875000000000003E-2</v>
      </c>
      <c r="N32" s="144"/>
      <c r="P32" s="169" t="s">
        <v>260</v>
      </c>
      <c r="Q32" s="150">
        <v>335</v>
      </c>
      <c r="R32" s="150">
        <v>314</v>
      </c>
      <c r="S32" s="150">
        <v>298</v>
      </c>
      <c r="T32" s="150">
        <v>235</v>
      </c>
      <c r="U32" s="150">
        <v>305</v>
      </c>
      <c r="V32" s="150">
        <v>292</v>
      </c>
      <c r="W32" s="150">
        <v>283</v>
      </c>
      <c r="X32" s="150">
        <v>320</v>
      </c>
      <c r="Y32" s="148">
        <v>0.13074204946996468</v>
      </c>
      <c r="Z32" s="148">
        <v>8.6323957322987449E-2</v>
      </c>
      <c r="AA32" s="147"/>
      <c r="AB32" s="144"/>
      <c r="AC32" s="144"/>
      <c r="AD32" s="147">
        <v>28.285714285714285</v>
      </c>
      <c r="AE32" s="147">
        <v>294.57142857142856</v>
      </c>
      <c r="AF32" s="144"/>
    </row>
    <row r="33" spans="1:32" outlineLevel="1" x14ac:dyDescent="0.25">
      <c r="A33" s="169" t="s">
        <v>261</v>
      </c>
      <c r="B33" s="150">
        <v>62</v>
      </c>
      <c r="C33" s="150">
        <v>74</v>
      </c>
      <c r="D33" s="150">
        <v>84</v>
      </c>
      <c r="E33" s="150">
        <v>48</v>
      </c>
      <c r="F33" s="150">
        <v>64</v>
      </c>
      <c r="G33" s="150">
        <v>55</v>
      </c>
      <c r="H33" s="150">
        <v>54</v>
      </c>
      <c r="I33" s="150">
        <v>57</v>
      </c>
      <c r="J33" s="148">
        <v>5.5555555555555552E-2</v>
      </c>
      <c r="K33" s="148">
        <v>-9.5238095238095233E-2</v>
      </c>
      <c r="L33" s="147"/>
      <c r="M33" s="155">
        <v>7.0110701107011064E-2</v>
      </c>
      <c r="N33" s="144"/>
      <c r="P33" s="169" t="s">
        <v>261</v>
      </c>
      <c r="Q33" s="150">
        <v>648</v>
      </c>
      <c r="R33" s="150">
        <v>849</v>
      </c>
      <c r="S33" s="150">
        <v>1022</v>
      </c>
      <c r="T33" s="150">
        <v>685</v>
      </c>
      <c r="U33" s="150">
        <v>809</v>
      </c>
      <c r="V33" s="150">
        <v>743</v>
      </c>
      <c r="W33" s="150">
        <v>677</v>
      </c>
      <c r="X33" s="150">
        <v>813</v>
      </c>
      <c r="Y33" s="148">
        <v>0.20088626292466766</v>
      </c>
      <c r="Z33" s="148">
        <v>4.7487575924903415E-2</v>
      </c>
      <c r="AA33" s="147"/>
      <c r="AB33" s="144"/>
      <c r="AC33" s="144"/>
      <c r="AD33" s="147">
        <v>63</v>
      </c>
      <c r="AE33" s="147">
        <v>776.14285714285711</v>
      </c>
      <c r="AF33" s="144"/>
    </row>
    <row r="34" spans="1:32" outlineLevel="1" x14ac:dyDescent="0.25">
      <c r="A34" s="169" t="s">
        <v>262</v>
      </c>
      <c r="B34" s="150">
        <v>1426</v>
      </c>
      <c r="C34" s="150">
        <v>1725</v>
      </c>
      <c r="D34" s="150">
        <v>1380</v>
      </c>
      <c r="E34" s="150">
        <v>1171</v>
      </c>
      <c r="F34" s="150">
        <v>1176</v>
      </c>
      <c r="G34" s="150">
        <v>1179</v>
      </c>
      <c r="H34" s="150">
        <v>1087</v>
      </c>
      <c r="I34" s="150">
        <v>1006</v>
      </c>
      <c r="J34" s="148">
        <v>-7.4517019319227232E-2</v>
      </c>
      <c r="K34" s="148">
        <v>-0.22987751531058614</v>
      </c>
      <c r="L34" s="147"/>
      <c r="M34" s="155">
        <v>0.17016238159675237</v>
      </c>
      <c r="N34" s="144"/>
      <c r="P34" s="169" t="s">
        <v>262</v>
      </c>
      <c r="Q34" s="150">
        <v>11856</v>
      </c>
      <c r="R34" s="150">
        <v>11965</v>
      </c>
      <c r="S34" s="150">
        <v>8987</v>
      </c>
      <c r="T34" s="150">
        <v>6063</v>
      </c>
      <c r="U34" s="150">
        <v>6174</v>
      </c>
      <c r="V34" s="150">
        <v>6520</v>
      </c>
      <c r="W34" s="150">
        <v>6169</v>
      </c>
      <c r="X34" s="150">
        <v>5912</v>
      </c>
      <c r="Y34" s="148">
        <v>-4.1659912465553575E-2</v>
      </c>
      <c r="Z34" s="148">
        <v>-0.28319534416461706</v>
      </c>
      <c r="AA34" s="147"/>
      <c r="AB34" s="144"/>
      <c r="AC34" s="144"/>
      <c r="AD34" s="147">
        <v>1306.2857142857142</v>
      </c>
      <c r="AE34" s="147">
        <v>8247.7142857142862</v>
      </c>
      <c r="AF34" s="144"/>
    </row>
    <row r="35" spans="1:32" outlineLevel="1" x14ac:dyDescent="0.25">
      <c r="A35" s="169" t="s">
        <v>53</v>
      </c>
      <c r="B35" s="150">
        <v>854</v>
      </c>
      <c r="C35" s="150">
        <v>377</v>
      </c>
      <c r="D35" s="150">
        <v>267</v>
      </c>
      <c r="E35" s="150">
        <v>258</v>
      </c>
      <c r="F35" s="150">
        <v>261</v>
      </c>
      <c r="G35" s="150">
        <v>217</v>
      </c>
      <c r="H35" s="150">
        <v>303</v>
      </c>
      <c r="I35" s="150">
        <v>266</v>
      </c>
      <c r="J35" s="148">
        <v>-0.12211221122112212</v>
      </c>
      <c r="K35" s="148">
        <v>-0.26606227828143481</v>
      </c>
      <c r="L35" s="147"/>
      <c r="M35" s="155">
        <v>0.11832740213523131</v>
      </c>
      <c r="N35" s="144"/>
      <c r="P35" s="169" t="s">
        <v>53</v>
      </c>
      <c r="Q35" s="150">
        <v>3058</v>
      </c>
      <c r="R35" s="150">
        <v>2798</v>
      </c>
      <c r="S35" s="150">
        <v>2668</v>
      </c>
      <c r="T35" s="150">
        <v>2221</v>
      </c>
      <c r="U35" s="150">
        <v>2390</v>
      </c>
      <c r="V35" s="150">
        <v>2332</v>
      </c>
      <c r="W35" s="150">
        <v>2360</v>
      </c>
      <c r="X35" s="150">
        <v>2248</v>
      </c>
      <c r="Y35" s="148">
        <v>-4.7457627118644069E-2</v>
      </c>
      <c r="Z35" s="148">
        <v>-0.1172939922589331</v>
      </c>
      <c r="AA35" s="147"/>
      <c r="AB35" s="144"/>
      <c r="AC35" s="144"/>
      <c r="AD35" s="147">
        <v>362.42857142857144</v>
      </c>
      <c r="AE35" s="147">
        <v>2546.7142857142858</v>
      </c>
      <c r="AF35" s="144"/>
    </row>
    <row r="36" spans="1:32" outlineLevel="1" x14ac:dyDescent="0.25">
      <c r="A36" s="169" t="s">
        <v>11</v>
      </c>
      <c r="B36" s="150">
        <v>577</v>
      </c>
      <c r="C36" s="150">
        <v>680</v>
      </c>
      <c r="D36" s="150">
        <v>579</v>
      </c>
      <c r="E36" s="150">
        <v>575</v>
      </c>
      <c r="F36" s="150">
        <v>696</v>
      </c>
      <c r="G36" s="150">
        <v>698</v>
      </c>
      <c r="H36" s="150">
        <v>823</v>
      </c>
      <c r="I36" s="150">
        <v>781</v>
      </c>
      <c r="J36" s="148">
        <v>-5.1032806804374241E-2</v>
      </c>
      <c r="K36" s="148">
        <v>0.18128781331028529</v>
      </c>
      <c r="L36" s="147"/>
      <c r="M36" s="155">
        <v>0.10615740111458474</v>
      </c>
      <c r="N36" s="144"/>
      <c r="P36" s="169" t="s">
        <v>11</v>
      </c>
      <c r="Q36" s="150">
        <v>5545</v>
      </c>
      <c r="R36" s="150">
        <v>7081</v>
      </c>
      <c r="S36" s="150">
        <v>5662</v>
      </c>
      <c r="T36" s="150">
        <v>5708</v>
      </c>
      <c r="U36" s="150">
        <v>7037</v>
      </c>
      <c r="V36" s="150">
        <v>6454</v>
      </c>
      <c r="W36" s="150">
        <v>6947</v>
      </c>
      <c r="X36" s="150">
        <v>7357</v>
      </c>
      <c r="Y36" s="148">
        <v>5.9018281272491722E-2</v>
      </c>
      <c r="Z36" s="148">
        <v>0.15899986496826762</v>
      </c>
      <c r="AA36" s="147"/>
      <c r="AB36" s="144"/>
      <c r="AC36" s="144"/>
      <c r="AD36" s="147">
        <v>661.14285714285711</v>
      </c>
      <c r="AE36" s="147">
        <v>6347.7142857142853</v>
      </c>
      <c r="AF36" s="144"/>
    </row>
    <row r="37" spans="1:32" outlineLevel="1" x14ac:dyDescent="0.25">
      <c r="A37" s="169" t="s">
        <v>263</v>
      </c>
      <c r="B37" s="150">
        <v>2699</v>
      </c>
      <c r="C37" s="150">
        <v>3067</v>
      </c>
      <c r="D37" s="150">
        <v>2801</v>
      </c>
      <c r="E37" s="150">
        <v>2776</v>
      </c>
      <c r="F37" s="150">
        <v>2946</v>
      </c>
      <c r="G37" s="150">
        <v>2533</v>
      </c>
      <c r="H37" s="150">
        <v>2397</v>
      </c>
      <c r="I37" s="150">
        <v>2729</v>
      </c>
      <c r="J37" s="148">
        <v>0.13850646641635378</v>
      </c>
      <c r="K37" s="148">
        <v>-6.0356938446328679E-3</v>
      </c>
      <c r="L37" s="147"/>
      <c r="M37" s="155">
        <v>0.14484369194841037</v>
      </c>
      <c r="N37" s="144"/>
      <c r="P37" s="169" t="s">
        <v>263</v>
      </c>
      <c r="Q37" s="150">
        <v>17298</v>
      </c>
      <c r="R37" s="150">
        <v>20039</v>
      </c>
      <c r="S37" s="150">
        <v>16891</v>
      </c>
      <c r="T37" s="150">
        <v>16358</v>
      </c>
      <c r="U37" s="150">
        <v>18199</v>
      </c>
      <c r="V37" s="150">
        <v>16976</v>
      </c>
      <c r="W37" s="150">
        <v>16991</v>
      </c>
      <c r="X37" s="150">
        <v>18841</v>
      </c>
      <c r="Y37" s="148">
        <v>0.10888117238538049</v>
      </c>
      <c r="Z37" s="148">
        <v>7.4418339416058396E-2</v>
      </c>
      <c r="AA37" s="147"/>
      <c r="AB37" s="144"/>
      <c r="AC37" s="144"/>
      <c r="AD37" s="147">
        <v>2745.5714285714284</v>
      </c>
      <c r="AE37" s="147">
        <v>17536</v>
      </c>
      <c r="AF37" s="144"/>
    </row>
    <row r="38" spans="1:32" outlineLevel="1" x14ac:dyDescent="0.25">
      <c r="A38" s="169" t="s">
        <v>264</v>
      </c>
      <c r="B38" s="150">
        <v>3963</v>
      </c>
      <c r="C38" s="150">
        <v>4004</v>
      </c>
      <c r="D38" s="150">
        <v>2969</v>
      </c>
      <c r="E38" s="150">
        <v>3845</v>
      </c>
      <c r="F38" s="150">
        <v>4554</v>
      </c>
      <c r="G38" s="150">
        <v>4686</v>
      </c>
      <c r="H38" s="150">
        <v>4749</v>
      </c>
      <c r="I38" s="150">
        <v>4992</v>
      </c>
      <c r="J38" s="148">
        <v>5.1168667087807956E-2</v>
      </c>
      <c r="K38" s="148">
        <v>0.21459854014598539</v>
      </c>
      <c r="L38" s="147"/>
      <c r="M38" s="155">
        <v>0.14258375938990603</v>
      </c>
      <c r="N38" s="144"/>
      <c r="P38" s="169" t="s">
        <v>264</v>
      </c>
      <c r="Q38" s="150">
        <v>29719</v>
      </c>
      <c r="R38" s="150">
        <v>30357</v>
      </c>
      <c r="S38" s="150">
        <v>22700</v>
      </c>
      <c r="T38" s="150">
        <v>28141</v>
      </c>
      <c r="U38" s="150">
        <v>32999</v>
      </c>
      <c r="V38" s="150">
        <v>35838</v>
      </c>
      <c r="W38" s="150">
        <v>34289</v>
      </c>
      <c r="X38" s="150">
        <v>35011</v>
      </c>
      <c r="Y38" s="148">
        <v>2.105631543643734E-2</v>
      </c>
      <c r="Z38" s="148">
        <v>0.14498955817289053</v>
      </c>
      <c r="AA38" s="147"/>
      <c r="AB38" s="144"/>
      <c r="AC38" s="144"/>
      <c r="AD38" s="147">
        <v>4110</v>
      </c>
      <c r="AE38" s="147">
        <v>30577.571428571428</v>
      </c>
      <c r="AF38" s="144"/>
    </row>
    <row r="39" spans="1:32" outlineLevel="1" x14ac:dyDescent="0.25">
      <c r="A39" s="169" t="s">
        <v>265</v>
      </c>
      <c r="B39" s="150">
        <v>1604</v>
      </c>
      <c r="C39" s="150">
        <v>1853</v>
      </c>
      <c r="D39" s="150">
        <v>1204</v>
      </c>
      <c r="E39" s="150">
        <v>1212</v>
      </c>
      <c r="F39" s="150">
        <v>1551</v>
      </c>
      <c r="G39" s="150">
        <v>1518</v>
      </c>
      <c r="H39" s="150">
        <v>1553</v>
      </c>
      <c r="I39" s="150">
        <v>1682</v>
      </c>
      <c r="J39" s="148">
        <v>8.3065035415325172E-2</v>
      </c>
      <c r="K39" s="148">
        <v>0.12186755597903769</v>
      </c>
      <c r="L39" s="147"/>
      <c r="M39" s="155">
        <v>0.13283841415258252</v>
      </c>
      <c r="N39" s="144"/>
      <c r="P39" s="169" t="s">
        <v>265</v>
      </c>
      <c r="Q39" s="150">
        <v>11823</v>
      </c>
      <c r="R39" s="150">
        <v>13216</v>
      </c>
      <c r="S39" s="150">
        <v>9209</v>
      </c>
      <c r="T39" s="150">
        <v>9024</v>
      </c>
      <c r="U39" s="150">
        <v>11275</v>
      </c>
      <c r="V39" s="150">
        <v>11078</v>
      </c>
      <c r="W39" s="150">
        <v>11554</v>
      </c>
      <c r="X39" s="150">
        <v>12662</v>
      </c>
      <c r="Y39" s="148">
        <v>9.5897524666782072E-2</v>
      </c>
      <c r="Z39" s="148">
        <v>0.14842120265875425</v>
      </c>
      <c r="AA39" s="147"/>
      <c r="AB39" s="144"/>
      <c r="AC39" s="144"/>
      <c r="AD39" s="147">
        <v>1499.2857142857142</v>
      </c>
      <c r="AE39" s="147">
        <v>11025.571428571429</v>
      </c>
      <c r="AF39" s="144"/>
    </row>
    <row r="40" spans="1:32" outlineLevel="1" x14ac:dyDescent="0.25">
      <c r="A40" s="169" t="s">
        <v>266</v>
      </c>
      <c r="B40" s="150">
        <v>1175</v>
      </c>
      <c r="C40" s="150">
        <v>1293</v>
      </c>
      <c r="D40" s="150">
        <v>1207</v>
      </c>
      <c r="E40" s="150">
        <v>1040</v>
      </c>
      <c r="F40" s="150">
        <v>1327</v>
      </c>
      <c r="G40" s="150">
        <v>1636</v>
      </c>
      <c r="H40" s="150">
        <v>1650</v>
      </c>
      <c r="I40" s="150">
        <v>2286</v>
      </c>
      <c r="J40" s="148">
        <v>0.38545454545454544</v>
      </c>
      <c r="K40" s="148">
        <v>0.71548027444253848</v>
      </c>
      <c r="L40" s="147"/>
      <c r="M40" s="155">
        <v>0.15529891304347826</v>
      </c>
      <c r="N40" s="144"/>
      <c r="P40" s="169" t="s">
        <v>266</v>
      </c>
      <c r="Q40" s="150">
        <v>8884</v>
      </c>
      <c r="R40" s="150">
        <v>10118</v>
      </c>
      <c r="S40" s="150">
        <v>8178</v>
      </c>
      <c r="T40" s="150">
        <v>7811</v>
      </c>
      <c r="U40" s="150">
        <v>9017</v>
      </c>
      <c r="V40" s="150">
        <v>11317</v>
      </c>
      <c r="W40" s="150">
        <v>10941</v>
      </c>
      <c r="X40" s="150">
        <v>14720</v>
      </c>
      <c r="Y40" s="148">
        <v>0.345398044054474</v>
      </c>
      <c r="Z40" s="148">
        <v>0.55494522077686881</v>
      </c>
      <c r="AA40" s="147"/>
      <c r="AB40" s="144"/>
      <c r="AC40" s="144"/>
      <c r="AD40" s="147">
        <v>1332.5714285714287</v>
      </c>
      <c r="AE40" s="147">
        <v>9466.5714285714294</v>
      </c>
      <c r="AF40" s="144"/>
    </row>
    <row r="41" spans="1:32" outlineLevel="1" x14ac:dyDescent="0.25">
      <c r="A41" s="168" t="s">
        <v>267</v>
      </c>
      <c r="B41" s="170">
        <v>14042</v>
      </c>
      <c r="C41" s="170">
        <v>15058</v>
      </c>
      <c r="D41" s="170">
        <v>12246</v>
      </c>
      <c r="E41" s="170">
        <v>12569</v>
      </c>
      <c r="F41" s="170">
        <v>14414</v>
      </c>
      <c r="G41" s="170">
        <v>14586</v>
      </c>
      <c r="H41" s="170">
        <v>14623</v>
      </c>
      <c r="I41" s="170">
        <v>15884</v>
      </c>
      <c r="J41" s="171">
        <v>8.6234014908021614E-2</v>
      </c>
      <c r="K41" s="171">
        <v>0.13994545715516005</v>
      </c>
      <c r="L41" s="147"/>
      <c r="M41" s="206">
        <v>0.14027588886730133</v>
      </c>
      <c r="N41" s="144"/>
      <c r="P41" s="168" t="s">
        <v>267</v>
      </c>
      <c r="Q41" s="170">
        <v>102075</v>
      </c>
      <c r="R41" s="170">
        <v>111313</v>
      </c>
      <c r="S41" s="170">
        <v>87419</v>
      </c>
      <c r="T41" s="170">
        <v>87558</v>
      </c>
      <c r="U41" s="170">
        <v>101531</v>
      </c>
      <c r="V41" s="170">
        <v>105258</v>
      </c>
      <c r="W41" s="170">
        <v>103935</v>
      </c>
      <c r="X41" s="170">
        <v>113234</v>
      </c>
      <c r="Y41" s="171">
        <v>8.9469379900899607E-2</v>
      </c>
      <c r="Z41" s="171">
        <v>0.13381557999053051</v>
      </c>
      <c r="AA41" s="147"/>
      <c r="AB41" s="144"/>
      <c r="AC41" s="144"/>
      <c r="AD41" s="147">
        <v>13934</v>
      </c>
      <c r="AE41" s="147">
        <v>99869.857142857145</v>
      </c>
      <c r="AF41" s="144"/>
    </row>
    <row r="42" spans="1:32" outlineLevel="1" x14ac:dyDescent="0.25">
      <c r="A42" s="163" t="s">
        <v>289</v>
      </c>
      <c r="B42" s="163"/>
      <c r="C42" s="163"/>
      <c r="D42" s="163"/>
      <c r="E42" s="144"/>
      <c r="F42" s="144"/>
      <c r="G42" s="144"/>
      <c r="H42" s="144"/>
      <c r="I42" s="162"/>
      <c r="J42" s="162"/>
      <c r="K42" s="162"/>
      <c r="L42" s="144"/>
      <c r="M42" s="144"/>
      <c r="N42" s="144"/>
      <c r="O42" s="144"/>
      <c r="P42" s="163" t="s">
        <v>268</v>
      </c>
      <c r="Q42" s="163"/>
      <c r="R42" s="163"/>
      <c r="S42" s="163"/>
      <c r="T42" s="144"/>
      <c r="U42" s="144"/>
      <c r="V42" s="144"/>
      <c r="W42" s="144"/>
      <c r="X42" s="162"/>
      <c r="Y42" s="162"/>
      <c r="Z42" s="162"/>
      <c r="AA42" s="144"/>
      <c r="AB42" s="144"/>
      <c r="AC42" s="144"/>
      <c r="AD42" s="144"/>
      <c r="AE42" s="144"/>
      <c r="AF42" s="144"/>
    </row>
    <row r="43" spans="1:32" x14ac:dyDescent="0.25">
      <c r="A43" s="204"/>
      <c r="B43" s="204"/>
      <c r="C43" s="204"/>
      <c r="D43" s="20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row>
    <row r="44" spans="1:32" x14ac:dyDescent="0.25">
      <c r="A44" s="204"/>
      <c r="B44" s="204"/>
      <c r="C44" s="204"/>
      <c r="D44" s="20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row>
    <row r="45" spans="1:32" x14ac:dyDescent="0.25">
      <c r="A45" s="165" t="s">
        <v>237</v>
      </c>
      <c r="B45" s="165"/>
      <c r="C45" s="165"/>
      <c r="D45" s="165"/>
      <c r="E45" s="144"/>
      <c r="F45" s="144"/>
      <c r="G45" s="144"/>
      <c r="H45" s="144"/>
      <c r="I45" s="144"/>
      <c r="J45" s="144"/>
      <c r="K45" s="144"/>
      <c r="L45" s="144"/>
      <c r="M45" s="144"/>
      <c r="N45" s="144"/>
      <c r="O45" s="204"/>
      <c r="P45" s="165" t="s">
        <v>237</v>
      </c>
      <c r="Q45" s="165"/>
      <c r="R45" s="165"/>
      <c r="S45" s="165"/>
      <c r="T45" s="144"/>
      <c r="U45" s="144"/>
      <c r="V45" s="144"/>
      <c r="W45" s="144"/>
      <c r="X45" s="144"/>
      <c r="Y45" s="144"/>
      <c r="Z45" s="144"/>
      <c r="AA45" s="144"/>
      <c r="AB45" s="144"/>
      <c r="AC45" s="144"/>
      <c r="AD45" s="144"/>
      <c r="AE45" s="144"/>
      <c r="AF45" s="144"/>
    </row>
    <row r="46" spans="1:32" outlineLevel="1" x14ac:dyDescent="0.25">
      <c r="A46" s="166" t="s">
        <v>295</v>
      </c>
      <c r="B46" s="166"/>
      <c r="C46" s="166"/>
      <c r="D46" s="166"/>
      <c r="E46" s="167"/>
      <c r="F46" s="167"/>
      <c r="G46" s="167"/>
      <c r="H46" s="167"/>
      <c r="I46" s="167"/>
      <c r="J46" s="167"/>
      <c r="K46" s="167"/>
      <c r="L46" s="167"/>
      <c r="M46" s="144"/>
      <c r="N46" s="144"/>
      <c r="P46" s="166" t="s">
        <v>231</v>
      </c>
      <c r="Q46" s="166"/>
      <c r="R46" s="166"/>
      <c r="S46" s="166"/>
      <c r="T46" s="167"/>
      <c r="U46" s="167"/>
      <c r="V46" s="167"/>
      <c r="W46" s="167"/>
      <c r="X46" s="167"/>
      <c r="Y46" s="167"/>
      <c r="Z46" s="167"/>
      <c r="AA46" s="167"/>
      <c r="AB46" s="144"/>
      <c r="AC46" s="144"/>
      <c r="AD46" s="144"/>
      <c r="AE46" s="144"/>
      <c r="AF46" s="144"/>
    </row>
    <row r="47" spans="1:32" ht="31.5" outlineLevel="1" x14ac:dyDescent="0.25">
      <c r="A47" s="168" t="s">
        <v>257</v>
      </c>
      <c r="B47" s="141">
        <v>2019</v>
      </c>
      <c r="C47" s="141">
        <v>2020</v>
      </c>
      <c r="D47" s="141">
        <v>2021</v>
      </c>
      <c r="E47" s="141">
        <v>2022</v>
      </c>
      <c r="F47" s="141">
        <v>2023</v>
      </c>
      <c r="G47" s="141">
        <v>2024</v>
      </c>
      <c r="H47" s="141">
        <v>2025</v>
      </c>
      <c r="I47" s="141">
        <v>2026</v>
      </c>
      <c r="J47" s="142" t="s">
        <v>232</v>
      </c>
      <c r="K47" s="142" t="s">
        <v>258</v>
      </c>
      <c r="L47" s="143" t="s">
        <v>234</v>
      </c>
      <c r="M47" s="145" t="s">
        <v>287</v>
      </c>
      <c r="N47" s="144"/>
      <c r="P47" s="168" t="s">
        <v>257</v>
      </c>
      <c r="Q47" s="141">
        <v>2019</v>
      </c>
      <c r="R47" s="141">
        <v>2020</v>
      </c>
      <c r="S47" s="141">
        <v>2021</v>
      </c>
      <c r="T47" s="141">
        <v>2022</v>
      </c>
      <c r="U47" s="141">
        <v>2023</v>
      </c>
      <c r="V47" s="141">
        <v>2024</v>
      </c>
      <c r="W47" s="141">
        <v>2025</v>
      </c>
      <c r="X47" s="141">
        <v>2026</v>
      </c>
      <c r="Y47" s="142" t="s">
        <v>232</v>
      </c>
      <c r="Z47" s="142" t="s">
        <v>258</v>
      </c>
      <c r="AA47" s="143" t="s">
        <v>234</v>
      </c>
      <c r="AB47" s="144"/>
      <c r="AC47" s="144"/>
      <c r="AD47" s="145" t="s">
        <v>296</v>
      </c>
      <c r="AE47" s="145" t="s">
        <v>235</v>
      </c>
      <c r="AF47" s="144"/>
    </row>
    <row r="48" spans="1:32" outlineLevel="1" x14ac:dyDescent="0.25">
      <c r="A48" s="169" t="s">
        <v>259</v>
      </c>
      <c r="B48" s="150">
        <v>1186</v>
      </c>
      <c r="C48" s="150">
        <v>1243</v>
      </c>
      <c r="D48" s="150">
        <v>1034</v>
      </c>
      <c r="E48" s="150">
        <v>896</v>
      </c>
      <c r="F48" s="150">
        <v>950</v>
      </c>
      <c r="G48" s="150">
        <v>1044</v>
      </c>
      <c r="H48" s="150">
        <v>944</v>
      </c>
      <c r="I48" s="150">
        <v>1009</v>
      </c>
      <c r="J48" s="148">
        <v>6.8855932203389827E-2</v>
      </c>
      <c r="K48" s="148">
        <v>-3.2067973139646343E-2</v>
      </c>
      <c r="L48" s="147"/>
      <c r="M48" s="155">
        <v>0.13220649895178196</v>
      </c>
      <c r="N48" s="144"/>
      <c r="P48" s="169" t="s">
        <v>259</v>
      </c>
      <c r="Q48" s="150">
        <v>8136</v>
      </c>
      <c r="R48" s="150">
        <v>8810</v>
      </c>
      <c r="S48" s="150">
        <v>6630</v>
      </c>
      <c r="T48" s="150">
        <v>6331</v>
      </c>
      <c r="U48" s="150">
        <v>7003</v>
      </c>
      <c r="V48" s="150">
        <v>6893</v>
      </c>
      <c r="W48" s="150">
        <v>6958</v>
      </c>
      <c r="X48" s="150">
        <v>7632</v>
      </c>
      <c r="Y48" s="148">
        <v>9.6866915780396662E-2</v>
      </c>
      <c r="Z48" s="148">
        <v>5.2461535430744097E-2</v>
      </c>
      <c r="AA48" s="147"/>
      <c r="AB48" s="144"/>
      <c r="AC48" s="144"/>
      <c r="AD48" s="147">
        <v>1042.4285714285713</v>
      </c>
      <c r="AE48" s="147">
        <v>7251.5714285714284</v>
      </c>
      <c r="AF48" s="144"/>
    </row>
    <row r="49" spans="1:32" outlineLevel="1" x14ac:dyDescent="0.25">
      <c r="A49" s="169" t="s">
        <v>260</v>
      </c>
      <c r="B49" s="150">
        <v>15</v>
      </c>
      <c r="C49" s="150">
        <v>8</v>
      </c>
      <c r="D49" s="150">
        <v>10</v>
      </c>
      <c r="E49" s="150">
        <v>5</v>
      </c>
      <c r="F49" s="150">
        <v>2</v>
      </c>
      <c r="G49" s="150">
        <v>3</v>
      </c>
      <c r="H49" s="150">
        <v>6</v>
      </c>
      <c r="I49" s="150">
        <v>2</v>
      </c>
      <c r="J49" s="148">
        <v>-0.66666666666666663</v>
      </c>
      <c r="K49" s="148">
        <v>-0.7142857142857143</v>
      </c>
      <c r="L49" s="147"/>
      <c r="M49" s="155">
        <v>3.5714285714285712E-2</v>
      </c>
      <c r="N49" s="144"/>
      <c r="P49" s="169" t="s">
        <v>260</v>
      </c>
      <c r="Q49" s="150">
        <v>124</v>
      </c>
      <c r="R49" s="150">
        <v>95</v>
      </c>
      <c r="S49" s="150">
        <v>94</v>
      </c>
      <c r="T49" s="150">
        <v>72</v>
      </c>
      <c r="U49" s="150">
        <v>59</v>
      </c>
      <c r="V49" s="150">
        <v>52</v>
      </c>
      <c r="W49" s="150">
        <v>45</v>
      </c>
      <c r="X49" s="150">
        <v>56</v>
      </c>
      <c r="Y49" s="148">
        <v>0.24444444444444444</v>
      </c>
      <c r="Z49" s="148">
        <v>-0.27541589648798526</v>
      </c>
      <c r="AA49" s="147"/>
      <c r="AB49" s="144"/>
      <c r="AC49" s="144"/>
      <c r="AD49" s="147">
        <v>7</v>
      </c>
      <c r="AE49" s="147">
        <v>77.285714285714292</v>
      </c>
      <c r="AF49" s="144"/>
    </row>
    <row r="50" spans="1:32" outlineLevel="1" x14ac:dyDescent="0.25">
      <c r="A50" s="169" t="s">
        <v>261</v>
      </c>
      <c r="B50" s="150">
        <v>40</v>
      </c>
      <c r="C50" s="150">
        <v>42</v>
      </c>
      <c r="D50" s="150">
        <v>54</v>
      </c>
      <c r="E50" s="150">
        <v>22</v>
      </c>
      <c r="F50" s="150">
        <v>32</v>
      </c>
      <c r="G50" s="150">
        <v>22</v>
      </c>
      <c r="H50" s="150">
        <v>22</v>
      </c>
      <c r="I50" s="150">
        <v>20</v>
      </c>
      <c r="J50" s="148">
        <v>-9.0909090909090912E-2</v>
      </c>
      <c r="K50" s="148">
        <v>-0.40170940170940173</v>
      </c>
      <c r="L50" s="147"/>
      <c r="M50" s="155">
        <v>4.2462845010615709E-2</v>
      </c>
      <c r="N50" s="144"/>
      <c r="P50" s="169" t="s">
        <v>261</v>
      </c>
      <c r="Q50" s="150">
        <v>381</v>
      </c>
      <c r="R50" s="150">
        <v>538</v>
      </c>
      <c r="S50" s="150">
        <v>613</v>
      </c>
      <c r="T50" s="150">
        <v>366</v>
      </c>
      <c r="U50" s="150">
        <v>441</v>
      </c>
      <c r="V50" s="150">
        <v>438</v>
      </c>
      <c r="W50" s="150">
        <v>355</v>
      </c>
      <c r="X50" s="150">
        <v>471</v>
      </c>
      <c r="Y50" s="148">
        <v>0.3267605633802817</v>
      </c>
      <c r="Z50" s="148">
        <v>5.268199233716471E-2</v>
      </c>
      <c r="AA50" s="147"/>
      <c r="AB50" s="144"/>
      <c r="AC50" s="144"/>
      <c r="AD50" s="147">
        <v>33.428571428571431</v>
      </c>
      <c r="AE50" s="147">
        <v>447.42857142857144</v>
      </c>
      <c r="AF50" s="144"/>
    </row>
    <row r="51" spans="1:32" outlineLevel="1" x14ac:dyDescent="0.25">
      <c r="A51" s="169" t="s">
        <v>262</v>
      </c>
      <c r="B51" s="150">
        <v>1195</v>
      </c>
      <c r="C51" s="150">
        <v>1357</v>
      </c>
      <c r="D51" s="150">
        <v>1101</v>
      </c>
      <c r="E51" s="150">
        <v>891</v>
      </c>
      <c r="F51" s="150">
        <v>878</v>
      </c>
      <c r="G51" s="150">
        <v>764</v>
      </c>
      <c r="H51" s="150">
        <v>744</v>
      </c>
      <c r="I51" s="150">
        <v>681</v>
      </c>
      <c r="J51" s="148">
        <v>-8.4677419354838704E-2</v>
      </c>
      <c r="K51" s="148">
        <v>-0.31212121212121213</v>
      </c>
      <c r="L51" s="147"/>
      <c r="M51" s="155">
        <v>0.19231855408076814</v>
      </c>
      <c r="N51" s="144"/>
      <c r="P51" s="169" t="s">
        <v>262</v>
      </c>
      <c r="Q51" s="150">
        <v>9272</v>
      </c>
      <c r="R51" s="150">
        <v>9101</v>
      </c>
      <c r="S51" s="150">
        <v>6471</v>
      </c>
      <c r="T51" s="150">
        <v>4067</v>
      </c>
      <c r="U51" s="150">
        <v>3751</v>
      </c>
      <c r="V51" s="150">
        <v>3588</v>
      </c>
      <c r="W51" s="150">
        <v>3719</v>
      </c>
      <c r="X51" s="150">
        <v>3541</v>
      </c>
      <c r="Y51" s="148">
        <v>-4.7862328582952404E-2</v>
      </c>
      <c r="Z51" s="148">
        <v>-0.37984437939403043</v>
      </c>
      <c r="AA51" s="147"/>
      <c r="AB51" s="144"/>
      <c r="AC51" s="144"/>
      <c r="AD51" s="147">
        <v>990</v>
      </c>
      <c r="AE51" s="147">
        <v>5709.8571428571431</v>
      </c>
      <c r="AF51" s="144"/>
    </row>
    <row r="52" spans="1:32" outlineLevel="1" x14ac:dyDescent="0.25">
      <c r="A52" s="169" t="s">
        <v>53</v>
      </c>
      <c r="B52" s="150">
        <v>714</v>
      </c>
      <c r="C52" s="150">
        <v>234</v>
      </c>
      <c r="D52" s="150">
        <v>142</v>
      </c>
      <c r="E52" s="150">
        <v>136</v>
      </c>
      <c r="F52" s="150">
        <v>127</v>
      </c>
      <c r="G52" s="150">
        <v>115</v>
      </c>
      <c r="H52" s="150">
        <v>170</v>
      </c>
      <c r="I52" s="150">
        <v>135</v>
      </c>
      <c r="J52" s="148">
        <v>-0.20588235294117646</v>
      </c>
      <c r="K52" s="148">
        <v>-0.42307692307692307</v>
      </c>
      <c r="L52" s="147"/>
      <c r="M52" s="155">
        <v>0.12857142857142856</v>
      </c>
      <c r="N52" s="144"/>
      <c r="P52" s="169" t="s">
        <v>53</v>
      </c>
      <c r="Q52" s="150">
        <v>1873</v>
      </c>
      <c r="R52" s="150">
        <v>1530</v>
      </c>
      <c r="S52" s="150">
        <v>1525</v>
      </c>
      <c r="T52" s="150">
        <v>1178</v>
      </c>
      <c r="U52" s="150">
        <v>1165</v>
      </c>
      <c r="V52" s="150">
        <v>1283</v>
      </c>
      <c r="W52" s="150">
        <v>1179</v>
      </c>
      <c r="X52" s="150">
        <v>1050</v>
      </c>
      <c r="Y52" s="148">
        <v>-0.10941475826972011</v>
      </c>
      <c r="Z52" s="148">
        <v>-0.24483715195725875</v>
      </c>
      <c r="AA52" s="147"/>
      <c r="AB52" s="144"/>
      <c r="AC52" s="144"/>
      <c r="AD52" s="147">
        <v>234</v>
      </c>
      <c r="AE52" s="147">
        <v>1390.4285714285713</v>
      </c>
      <c r="AF52" s="144"/>
    </row>
    <row r="53" spans="1:32" outlineLevel="1" x14ac:dyDescent="0.25">
      <c r="A53" s="169" t="s">
        <v>11</v>
      </c>
      <c r="B53" s="150">
        <v>126</v>
      </c>
      <c r="C53" s="150">
        <v>150</v>
      </c>
      <c r="D53" s="150">
        <v>114</v>
      </c>
      <c r="E53" s="150">
        <v>103</v>
      </c>
      <c r="F53" s="150">
        <v>119</v>
      </c>
      <c r="G53" s="150">
        <v>114</v>
      </c>
      <c r="H53" s="150">
        <v>144</v>
      </c>
      <c r="I53" s="150">
        <v>126</v>
      </c>
      <c r="J53" s="148">
        <v>-0.125</v>
      </c>
      <c r="K53" s="148">
        <v>1.3793103448275812E-2</v>
      </c>
      <c r="L53" s="147"/>
      <c r="M53" s="155">
        <v>0.10880829015544041</v>
      </c>
      <c r="N53" s="144"/>
      <c r="P53" s="169" t="s">
        <v>11</v>
      </c>
      <c r="Q53" s="150">
        <v>1228</v>
      </c>
      <c r="R53" s="150">
        <v>1410</v>
      </c>
      <c r="S53" s="150">
        <v>1006</v>
      </c>
      <c r="T53" s="150">
        <v>963</v>
      </c>
      <c r="U53" s="150">
        <v>1061</v>
      </c>
      <c r="V53" s="150">
        <v>951</v>
      </c>
      <c r="W53" s="150">
        <v>1007</v>
      </c>
      <c r="X53" s="150">
        <v>1158</v>
      </c>
      <c r="Y53" s="148">
        <v>0.1499503475670308</v>
      </c>
      <c r="Z53" s="148">
        <v>6.294256490952016E-2</v>
      </c>
      <c r="AA53" s="147"/>
      <c r="AB53" s="144"/>
      <c r="AC53" s="144"/>
      <c r="AD53" s="147">
        <v>124.28571428571429</v>
      </c>
      <c r="AE53" s="147">
        <v>1089.4285714285713</v>
      </c>
      <c r="AF53" s="144"/>
    </row>
    <row r="54" spans="1:32" outlineLevel="1" x14ac:dyDescent="0.25">
      <c r="A54" s="169" t="s">
        <v>263</v>
      </c>
      <c r="B54" s="150">
        <v>2347</v>
      </c>
      <c r="C54" s="150">
        <v>2593</v>
      </c>
      <c r="D54" s="150">
        <v>2449</v>
      </c>
      <c r="E54" s="150">
        <v>2332</v>
      </c>
      <c r="F54" s="150">
        <v>2400</v>
      </c>
      <c r="G54" s="150">
        <v>2013</v>
      </c>
      <c r="H54" s="150">
        <v>1987</v>
      </c>
      <c r="I54" s="150">
        <v>2162</v>
      </c>
      <c r="J54" s="148">
        <v>8.8072471061902372E-2</v>
      </c>
      <c r="K54" s="148">
        <v>-6.1224489795918366E-2</v>
      </c>
      <c r="L54" s="147"/>
      <c r="M54" s="155">
        <v>0.14059045389517494</v>
      </c>
      <c r="N54" s="144"/>
      <c r="P54" s="169" t="s">
        <v>263</v>
      </c>
      <c r="Q54" s="150">
        <v>14465</v>
      </c>
      <c r="R54" s="150">
        <v>16545</v>
      </c>
      <c r="S54" s="150">
        <v>14341</v>
      </c>
      <c r="T54" s="150">
        <v>13650</v>
      </c>
      <c r="U54" s="150">
        <v>14844</v>
      </c>
      <c r="V54" s="150">
        <v>13660</v>
      </c>
      <c r="W54" s="150">
        <v>13858</v>
      </c>
      <c r="X54" s="150">
        <v>15378</v>
      </c>
      <c r="Y54" s="148">
        <v>0.10968393707605716</v>
      </c>
      <c r="Z54" s="148">
        <v>6.1985142507621181E-2</v>
      </c>
      <c r="AA54" s="147"/>
      <c r="AB54" s="144"/>
      <c r="AC54" s="144"/>
      <c r="AD54" s="147">
        <v>2303</v>
      </c>
      <c r="AE54" s="147">
        <v>14480.428571428571</v>
      </c>
      <c r="AF54" s="144"/>
    </row>
    <row r="55" spans="1:32" outlineLevel="1" x14ac:dyDescent="0.25">
      <c r="A55" s="169" t="s">
        <v>264</v>
      </c>
      <c r="B55" s="150">
        <v>1151</v>
      </c>
      <c r="C55" s="150">
        <v>1064</v>
      </c>
      <c r="D55" s="150">
        <v>889</v>
      </c>
      <c r="E55" s="150">
        <v>1065</v>
      </c>
      <c r="F55" s="150">
        <v>1041</v>
      </c>
      <c r="G55" s="150">
        <v>959</v>
      </c>
      <c r="H55" s="150">
        <v>868</v>
      </c>
      <c r="I55" s="150">
        <v>901</v>
      </c>
      <c r="J55" s="148">
        <v>3.8018433179723504E-2</v>
      </c>
      <c r="K55" s="148">
        <v>-0.10373738809151631</v>
      </c>
      <c r="L55" s="147"/>
      <c r="M55" s="155">
        <v>0.15317919075144509</v>
      </c>
      <c r="N55" s="144"/>
      <c r="P55" s="169" t="s">
        <v>264</v>
      </c>
      <c r="Q55" s="150">
        <v>7240</v>
      </c>
      <c r="R55" s="150">
        <v>7407</v>
      </c>
      <c r="S55" s="150">
        <v>5905</v>
      </c>
      <c r="T55" s="150">
        <v>6187</v>
      </c>
      <c r="U55" s="150">
        <v>6401</v>
      </c>
      <c r="V55" s="150">
        <v>6379</v>
      </c>
      <c r="W55" s="150">
        <v>5385</v>
      </c>
      <c r="X55" s="150">
        <v>5882</v>
      </c>
      <c r="Y55" s="148">
        <v>9.2293407613741871E-2</v>
      </c>
      <c r="Z55" s="148">
        <v>-8.3066096561553573E-2</v>
      </c>
      <c r="AA55" s="147"/>
      <c r="AB55" s="144"/>
      <c r="AC55" s="144"/>
      <c r="AD55" s="147">
        <v>1005.2857142857143</v>
      </c>
      <c r="AE55" s="147">
        <v>6414.8571428571431</v>
      </c>
      <c r="AF55" s="144"/>
    </row>
    <row r="56" spans="1:32" outlineLevel="1" x14ac:dyDescent="0.25">
      <c r="A56" s="169" t="s">
        <v>265</v>
      </c>
      <c r="B56" s="150">
        <v>952</v>
      </c>
      <c r="C56" s="150">
        <v>1002</v>
      </c>
      <c r="D56" s="150">
        <v>645</v>
      </c>
      <c r="E56" s="150">
        <v>611</v>
      </c>
      <c r="F56" s="150">
        <v>713</v>
      </c>
      <c r="G56" s="150">
        <v>749</v>
      </c>
      <c r="H56" s="150">
        <v>683</v>
      </c>
      <c r="I56" s="150">
        <v>755</v>
      </c>
      <c r="J56" s="148">
        <v>0.10541727672035139</v>
      </c>
      <c r="K56" s="148">
        <v>-1.3071895424836602E-2</v>
      </c>
      <c r="L56" s="147"/>
      <c r="M56" s="155">
        <v>0.12956924661060579</v>
      </c>
      <c r="N56" s="144"/>
      <c r="P56" s="169" t="s">
        <v>265</v>
      </c>
      <c r="Q56" s="150">
        <v>6329</v>
      </c>
      <c r="R56" s="150">
        <v>6840</v>
      </c>
      <c r="S56" s="150">
        <v>4665</v>
      </c>
      <c r="T56" s="150">
        <v>4553</v>
      </c>
      <c r="U56" s="150">
        <v>5246</v>
      </c>
      <c r="V56" s="150">
        <v>5203</v>
      </c>
      <c r="W56" s="150">
        <v>5212</v>
      </c>
      <c r="X56" s="150">
        <v>5827</v>
      </c>
      <c r="Y56" s="148">
        <v>0.11799693016116654</v>
      </c>
      <c r="Z56" s="148">
        <v>7.2040580319596273E-2</v>
      </c>
      <c r="AA56" s="147"/>
      <c r="AB56" s="144"/>
      <c r="AC56" s="144"/>
      <c r="AD56" s="147">
        <v>765</v>
      </c>
      <c r="AE56" s="147">
        <v>5435.4285714285716</v>
      </c>
      <c r="AF56" s="144"/>
    </row>
    <row r="57" spans="1:32" outlineLevel="1" x14ac:dyDescent="0.25">
      <c r="A57" s="169" t="s">
        <v>266</v>
      </c>
      <c r="B57" s="150">
        <v>401</v>
      </c>
      <c r="C57" s="150">
        <v>394</v>
      </c>
      <c r="D57" s="150">
        <v>476</v>
      </c>
      <c r="E57" s="150">
        <v>294</v>
      </c>
      <c r="F57" s="150">
        <v>342</v>
      </c>
      <c r="G57" s="150">
        <v>328</v>
      </c>
      <c r="H57" s="150">
        <v>298</v>
      </c>
      <c r="I57" s="150">
        <v>346</v>
      </c>
      <c r="J57" s="148">
        <v>0.16107382550335569</v>
      </c>
      <c r="K57" s="148">
        <v>-4.3821555467824652E-2</v>
      </c>
      <c r="L57" s="147"/>
      <c r="M57" s="155">
        <v>0.13817891373801916</v>
      </c>
      <c r="N57" s="144"/>
      <c r="P57" s="169" t="s">
        <v>266</v>
      </c>
      <c r="Q57" s="150">
        <v>2308</v>
      </c>
      <c r="R57" s="150">
        <v>3380</v>
      </c>
      <c r="S57" s="150">
        <v>2510</v>
      </c>
      <c r="T57" s="150">
        <v>2091</v>
      </c>
      <c r="U57" s="150">
        <v>2096</v>
      </c>
      <c r="V57" s="150">
        <v>1831</v>
      </c>
      <c r="W57" s="150">
        <v>1770</v>
      </c>
      <c r="X57" s="150">
        <v>2504</v>
      </c>
      <c r="Y57" s="148">
        <v>0.41468926553672314</v>
      </c>
      <c r="Z57" s="148">
        <v>9.6459401976729614E-2</v>
      </c>
      <c r="AA57" s="147"/>
      <c r="AB57" s="144"/>
      <c r="AC57" s="144"/>
      <c r="AD57" s="147">
        <v>361.85714285714283</v>
      </c>
      <c r="AE57" s="147">
        <v>2283.7142857142858</v>
      </c>
      <c r="AF57" s="144"/>
    </row>
    <row r="58" spans="1:32" outlineLevel="1" x14ac:dyDescent="0.25">
      <c r="A58" s="168" t="s">
        <v>267</v>
      </c>
      <c r="B58" s="170">
        <v>8127</v>
      </c>
      <c r="C58" s="170">
        <v>8087</v>
      </c>
      <c r="D58" s="170">
        <v>6914</v>
      </c>
      <c r="E58" s="170">
        <v>6355</v>
      </c>
      <c r="F58" s="170">
        <v>6604</v>
      </c>
      <c r="G58" s="170">
        <v>6111</v>
      </c>
      <c r="H58" s="170">
        <v>5866</v>
      </c>
      <c r="I58" s="170">
        <v>6137</v>
      </c>
      <c r="J58" s="171">
        <v>4.6198431639959084E-2</v>
      </c>
      <c r="K58" s="171">
        <v>-0.10621254993342215</v>
      </c>
      <c r="L58" s="147"/>
      <c r="M58" s="206">
        <v>0.14108370307363388</v>
      </c>
      <c r="N58" s="144"/>
      <c r="P58" s="168" t="s">
        <v>267</v>
      </c>
      <c r="Q58" s="170">
        <v>51356</v>
      </c>
      <c r="R58" s="170">
        <v>55656</v>
      </c>
      <c r="S58" s="170">
        <v>43760</v>
      </c>
      <c r="T58" s="170">
        <v>39458</v>
      </c>
      <c r="U58" s="170">
        <v>42067</v>
      </c>
      <c r="V58" s="170">
        <v>40278</v>
      </c>
      <c r="W58" s="170">
        <v>39488</v>
      </c>
      <c r="X58" s="170">
        <v>43499</v>
      </c>
      <c r="Y58" s="171">
        <v>0.10157516207455429</v>
      </c>
      <c r="Z58" s="171">
        <v>-2.4257922278514296E-2</v>
      </c>
      <c r="AA58" s="147"/>
      <c r="AB58" s="144"/>
      <c r="AC58" s="144"/>
      <c r="AD58" s="147">
        <v>6866.2857142857147</v>
      </c>
      <c r="AE58" s="147">
        <v>44580.428571428572</v>
      </c>
      <c r="AF58" s="144"/>
    </row>
    <row r="59" spans="1:32" outlineLevel="1" x14ac:dyDescent="0.25">
      <c r="A59" s="163" t="s">
        <v>289</v>
      </c>
      <c r="B59" s="163"/>
      <c r="C59" s="163"/>
      <c r="D59" s="163"/>
      <c r="E59" s="144"/>
      <c r="F59" s="144"/>
      <c r="G59" s="144"/>
      <c r="H59" s="144"/>
      <c r="I59" s="162"/>
      <c r="J59" s="162"/>
      <c r="K59" s="162"/>
      <c r="L59" s="144"/>
      <c r="M59" s="144"/>
      <c r="N59" s="144"/>
      <c r="O59" s="144"/>
      <c r="P59" s="163" t="s">
        <v>268</v>
      </c>
      <c r="Q59" s="163"/>
      <c r="R59" s="163"/>
      <c r="S59" s="163"/>
      <c r="T59" s="144"/>
      <c r="U59" s="144"/>
      <c r="V59" s="144"/>
      <c r="W59" s="144"/>
      <c r="X59" s="162"/>
      <c r="Y59" s="162"/>
      <c r="Z59" s="162"/>
      <c r="AA59" s="144"/>
      <c r="AB59" s="144"/>
      <c r="AC59" s="144"/>
      <c r="AD59" s="144"/>
      <c r="AE59" s="144"/>
      <c r="AF59" s="144"/>
    </row>
    <row r="60" spans="1:32" x14ac:dyDescent="0.25">
      <c r="A60" s="164"/>
      <c r="B60" s="164"/>
      <c r="C60" s="164"/>
      <c r="D60" s="164"/>
      <c r="E60" s="144"/>
      <c r="F60" s="144"/>
      <c r="G60" s="144"/>
      <c r="H60" s="144"/>
      <c r="I60" s="144"/>
      <c r="J60" s="144"/>
      <c r="K60" s="144"/>
      <c r="L60" s="144"/>
      <c r="M60" s="144"/>
      <c r="N60" s="144"/>
      <c r="O60" s="204"/>
      <c r="P60" s="164"/>
      <c r="Q60" s="164"/>
      <c r="R60" s="164"/>
      <c r="S60" s="164"/>
      <c r="T60" s="144"/>
      <c r="U60" s="144"/>
      <c r="V60" s="144"/>
      <c r="W60" s="144"/>
      <c r="X60" s="144"/>
      <c r="Y60" s="144"/>
      <c r="Z60" s="144"/>
      <c r="AA60" s="144"/>
      <c r="AB60" s="144"/>
      <c r="AC60" s="144"/>
      <c r="AD60" s="144"/>
      <c r="AE60" s="144"/>
      <c r="AF60" s="144"/>
    </row>
    <row r="61" spans="1:32" x14ac:dyDescent="0.25">
      <c r="A61" s="164"/>
      <c r="B61" s="164"/>
      <c r="C61" s="164"/>
      <c r="D61" s="164"/>
      <c r="E61" s="144"/>
      <c r="F61" s="144"/>
      <c r="G61" s="144"/>
      <c r="H61" s="144"/>
      <c r="I61" s="144"/>
      <c r="J61" s="144"/>
      <c r="K61" s="144"/>
      <c r="L61" s="144"/>
      <c r="M61" s="144"/>
      <c r="N61" s="144"/>
      <c r="O61" s="204"/>
      <c r="P61" s="164"/>
      <c r="Q61" s="164"/>
      <c r="R61" s="164"/>
      <c r="S61" s="164"/>
      <c r="T61" s="144"/>
      <c r="U61" s="144"/>
      <c r="V61" s="144"/>
      <c r="W61" s="144"/>
      <c r="X61" s="144"/>
      <c r="Y61" s="144"/>
      <c r="Z61" s="144"/>
      <c r="AA61" s="144"/>
      <c r="AB61" s="144"/>
      <c r="AC61" s="144"/>
      <c r="AD61" s="144"/>
      <c r="AE61" s="144"/>
      <c r="AF61" s="144"/>
    </row>
    <row r="62" spans="1:32" x14ac:dyDescent="0.25">
      <c r="A62" s="165" t="s">
        <v>90</v>
      </c>
      <c r="B62" s="165"/>
      <c r="C62" s="165"/>
      <c r="D62" s="165"/>
      <c r="E62" s="144"/>
      <c r="F62" s="144"/>
      <c r="G62" s="144"/>
      <c r="H62" s="144"/>
      <c r="I62" s="144"/>
      <c r="J62" s="144"/>
      <c r="K62" s="144"/>
      <c r="L62" s="144"/>
      <c r="M62" s="144"/>
      <c r="N62" s="144"/>
      <c r="O62" s="204"/>
      <c r="P62" s="165" t="s">
        <v>90</v>
      </c>
      <c r="Q62" s="165"/>
      <c r="R62" s="165"/>
      <c r="S62" s="165"/>
      <c r="T62" s="144"/>
      <c r="U62" s="144"/>
      <c r="V62" s="144"/>
      <c r="W62" s="144"/>
      <c r="X62" s="144"/>
      <c r="Y62" s="144"/>
      <c r="Z62" s="144"/>
      <c r="AA62" s="144"/>
      <c r="AB62" s="144"/>
      <c r="AC62" s="144"/>
      <c r="AD62" s="144"/>
      <c r="AE62" s="144"/>
      <c r="AF62" s="144"/>
    </row>
    <row r="63" spans="1:32" outlineLevel="1" x14ac:dyDescent="0.25">
      <c r="A63" s="166" t="s">
        <v>295</v>
      </c>
      <c r="B63" s="166"/>
      <c r="C63" s="166"/>
      <c r="D63" s="166"/>
      <c r="E63" s="167"/>
      <c r="F63" s="167"/>
      <c r="G63" s="167"/>
      <c r="H63" s="167"/>
      <c r="I63" s="167"/>
      <c r="J63" s="167"/>
      <c r="K63" s="167"/>
      <c r="L63" s="167"/>
      <c r="M63" s="144"/>
      <c r="N63" s="144"/>
      <c r="P63" s="166" t="s">
        <v>231</v>
      </c>
      <c r="Q63" s="166"/>
      <c r="R63" s="166"/>
      <c r="S63" s="166"/>
      <c r="T63" s="167"/>
      <c r="U63" s="167"/>
      <c r="V63" s="167"/>
      <c r="W63" s="167"/>
      <c r="X63" s="167"/>
      <c r="Y63" s="167"/>
      <c r="Z63" s="167"/>
      <c r="AA63" s="167"/>
      <c r="AB63" s="144"/>
      <c r="AC63" s="144"/>
      <c r="AD63" s="144"/>
      <c r="AE63" s="144"/>
      <c r="AF63" s="144"/>
    </row>
    <row r="64" spans="1:32" ht="52.5" outlineLevel="1" x14ac:dyDescent="0.25">
      <c r="A64" s="168" t="s">
        <v>257</v>
      </c>
      <c r="B64" s="141">
        <v>2019</v>
      </c>
      <c r="C64" s="141">
        <v>2020</v>
      </c>
      <c r="D64" s="141">
        <v>2021</v>
      </c>
      <c r="E64" s="141">
        <v>2022</v>
      </c>
      <c r="F64" s="141">
        <v>2023</v>
      </c>
      <c r="G64" s="141">
        <v>2024</v>
      </c>
      <c r="H64" s="141">
        <v>2025</v>
      </c>
      <c r="I64" s="141">
        <v>2026</v>
      </c>
      <c r="J64" s="142" t="s">
        <v>232</v>
      </c>
      <c r="K64" s="142" t="s">
        <v>258</v>
      </c>
      <c r="L64" s="143" t="s">
        <v>234</v>
      </c>
      <c r="M64" s="142" t="s">
        <v>290</v>
      </c>
      <c r="N64" s="142" t="s">
        <v>291</v>
      </c>
      <c r="P64" s="168" t="s">
        <v>257</v>
      </c>
      <c r="Q64" s="141">
        <v>2019</v>
      </c>
      <c r="R64" s="141">
        <v>2020</v>
      </c>
      <c r="S64" s="141">
        <v>2021</v>
      </c>
      <c r="T64" s="141">
        <v>2022</v>
      </c>
      <c r="U64" s="141">
        <v>2023</v>
      </c>
      <c r="V64" s="141">
        <v>2024</v>
      </c>
      <c r="W64" s="141">
        <v>2025</v>
      </c>
      <c r="X64" s="141">
        <v>2026</v>
      </c>
      <c r="Y64" s="142" t="s">
        <v>232</v>
      </c>
      <c r="Z64" s="142" t="s">
        <v>258</v>
      </c>
      <c r="AA64" s="143" t="s">
        <v>234</v>
      </c>
      <c r="AB64" s="142" t="s">
        <v>269</v>
      </c>
      <c r="AC64" s="144"/>
      <c r="AD64" s="145" t="s">
        <v>296</v>
      </c>
      <c r="AE64" s="145" t="s">
        <v>235</v>
      </c>
      <c r="AF64" s="144"/>
    </row>
    <row r="65" spans="1:32" outlineLevel="1" x14ac:dyDescent="0.25">
      <c r="A65" s="169" t="s">
        <v>259</v>
      </c>
      <c r="B65" s="153">
        <v>0.76614987080103358</v>
      </c>
      <c r="C65" s="153">
        <v>0.70665150653780562</v>
      </c>
      <c r="D65" s="153">
        <v>0.6619718309859155</v>
      </c>
      <c r="E65" s="153">
        <v>0.65211062590975255</v>
      </c>
      <c r="F65" s="153">
        <v>0.62376887721602103</v>
      </c>
      <c r="G65" s="153">
        <v>0.62929475587703432</v>
      </c>
      <c r="H65" s="153">
        <v>0.59746835443037971</v>
      </c>
      <c r="I65" s="153">
        <v>0.6263190564866542</v>
      </c>
      <c r="J65" s="172">
        <v>2.8850702056274491</v>
      </c>
      <c r="K65" s="172">
        <v>-3.6743187947693823</v>
      </c>
      <c r="L65" s="147"/>
      <c r="M65" s="178">
        <v>1.147977508812037</v>
      </c>
      <c r="N65" s="178">
        <v>0.37081028863729659</v>
      </c>
      <c r="P65" s="169" t="s">
        <v>259</v>
      </c>
      <c r="Q65" s="153">
        <v>0.71362161213928599</v>
      </c>
      <c r="R65" s="153">
        <v>0.68774395003903199</v>
      </c>
      <c r="S65" s="153">
        <v>0.65963585712864392</v>
      </c>
      <c r="T65" s="153">
        <v>0.66663156786353583</v>
      </c>
      <c r="U65" s="153">
        <v>0.6427719137218908</v>
      </c>
      <c r="V65" s="153">
        <v>0.61189525077674212</v>
      </c>
      <c r="W65" s="153">
        <v>0.61569772586496774</v>
      </c>
      <c r="X65" s="153">
        <v>0.61483928139853383</v>
      </c>
      <c r="Y65" s="172">
        <v>-8.5844446643390526E-2</v>
      </c>
      <c r="Z65" s="172">
        <v>-4.2516325957073553</v>
      </c>
      <c r="AA65" s="147"/>
      <c r="AB65" s="173">
        <v>0.19640390311012612</v>
      </c>
      <c r="AC65" s="144"/>
      <c r="AD65" s="151">
        <v>0.66306224443434802</v>
      </c>
      <c r="AE65" s="151">
        <v>0.65735560735560739</v>
      </c>
      <c r="AF65" s="144"/>
    </row>
    <row r="66" spans="1:32" outlineLevel="1" x14ac:dyDescent="0.25">
      <c r="A66" s="169" t="s">
        <v>260</v>
      </c>
      <c r="B66" s="153">
        <v>0.78947368421052633</v>
      </c>
      <c r="C66" s="153">
        <v>0.5</v>
      </c>
      <c r="D66" s="153">
        <v>0.83333333333333337</v>
      </c>
      <c r="E66" s="153">
        <v>0.45454545454545453</v>
      </c>
      <c r="F66" s="153">
        <v>0.33333333333333331</v>
      </c>
      <c r="G66" s="153">
        <v>0.23076923076923078</v>
      </c>
      <c r="H66" s="153">
        <v>0.66666666666666663</v>
      </c>
      <c r="I66" s="153">
        <v>0.14285714285714285</v>
      </c>
      <c r="J66" s="172">
        <v>-52.380952380952372</v>
      </c>
      <c r="K66" s="172">
        <v>-42.691029900332225</v>
      </c>
      <c r="L66" s="147"/>
      <c r="M66" s="178">
        <v>-34.409937888198762</v>
      </c>
      <c r="N66" s="178">
        <v>-4.1042617501174661E-2</v>
      </c>
      <c r="P66" s="169" t="s">
        <v>260</v>
      </c>
      <c r="Q66" s="153">
        <v>0.72514619883040932</v>
      </c>
      <c r="R66" s="153">
        <v>0.62091503267973858</v>
      </c>
      <c r="S66" s="153">
        <v>0.67625899280575541</v>
      </c>
      <c r="T66" s="153">
        <v>0.62608695652173918</v>
      </c>
      <c r="U66" s="153">
        <v>0.50862068965517238</v>
      </c>
      <c r="V66" s="153">
        <v>0.46846846846846846</v>
      </c>
      <c r="W66" s="153">
        <v>0.39823008849557523</v>
      </c>
      <c r="X66" s="153">
        <v>0.48695652173913045</v>
      </c>
      <c r="Y66" s="172">
        <v>8.8726433243555221</v>
      </c>
      <c r="Z66" s="172">
        <v>-10.236809699725297</v>
      </c>
      <c r="AA66" s="147"/>
      <c r="AB66" s="173">
        <v>1.0002200791126015E-2</v>
      </c>
      <c r="AC66" s="144"/>
      <c r="AD66" s="151">
        <v>0.56976744186046513</v>
      </c>
      <c r="AE66" s="151">
        <v>0.58932461873638342</v>
      </c>
      <c r="AF66" s="144"/>
    </row>
    <row r="67" spans="1:32" outlineLevel="1" x14ac:dyDescent="0.25">
      <c r="A67" s="169" t="s">
        <v>261</v>
      </c>
      <c r="B67" s="153">
        <v>0.66666666666666663</v>
      </c>
      <c r="C67" s="153">
        <v>0.63636363636363635</v>
      </c>
      <c r="D67" s="153">
        <v>0.6428571428571429</v>
      </c>
      <c r="E67" s="153">
        <v>0.46808510638297873</v>
      </c>
      <c r="F67" s="153">
        <v>0.53333333333333333</v>
      </c>
      <c r="G67" s="153">
        <v>0.47826086956521741</v>
      </c>
      <c r="H67" s="153">
        <v>0.5</v>
      </c>
      <c r="I67" s="153">
        <v>0.40816326530612246</v>
      </c>
      <c r="J67" s="172">
        <v>-9.1836734693877542</v>
      </c>
      <c r="K67" s="172">
        <v>-16.677530963245246</v>
      </c>
      <c r="L67" s="147"/>
      <c r="M67" s="178">
        <v>-24.149190710767066</v>
      </c>
      <c r="N67" s="178">
        <v>-2.6770156215227825E-2</v>
      </c>
      <c r="P67" s="169" t="s">
        <v>261</v>
      </c>
      <c r="Q67" s="153">
        <v>0.62254901960784315</v>
      </c>
      <c r="R67" s="153">
        <v>0.68710089399744567</v>
      </c>
      <c r="S67" s="153">
        <v>0.64526315789473687</v>
      </c>
      <c r="T67" s="153">
        <v>0.5903225806451613</v>
      </c>
      <c r="U67" s="153">
        <v>0.62376237623762376</v>
      </c>
      <c r="V67" s="153">
        <v>0.64506627393225335</v>
      </c>
      <c r="W67" s="153">
        <v>0.58872305140961856</v>
      </c>
      <c r="X67" s="153">
        <v>0.64965517241379311</v>
      </c>
      <c r="Y67" s="172">
        <v>6.0932121004174551</v>
      </c>
      <c r="Z67" s="172">
        <v>1.7438781618476229</v>
      </c>
      <c r="AA67" s="147"/>
      <c r="AB67" s="173">
        <v>6.2860567003009127E-2</v>
      </c>
      <c r="AC67" s="144"/>
      <c r="AD67" s="151">
        <v>0.57493857493857492</v>
      </c>
      <c r="AE67" s="151">
        <v>0.63221639079531688</v>
      </c>
      <c r="AF67" s="144"/>
    </row>
    <row r="68" spans="1:32" outlineLevel="1" x14ac:dyDescent="0.25">
      <c r="A68" s="169" t="s">
        <v>262</v>
      </c>
      <c r="B68" s="153">
        <v>0.85663082437275984</v>
      </c>
      <c r="C68" s="153">
        <v>0.79823529411764704</v>
      </c>
      <c r="D68" s="153">
        <v>0.80541331382589609</v>
      </c>
      <c r="E68" s="153">
        <v>0.77076124567474047</v>
      </c>
      <c r="F68" s="153">
        <v>0.75624461670973298</v>
      </c>
      <c r="G68" s="153">
        <v>0.65355004277159967</v>
      </c>
      <c r="H68" s="153">
        <v>0.69016697588126164</v>
      </c>
      <c r="I68" s="153">
        <v>0.6837349397590361</v>
      </c>
      <c r="J68" s="172">
        <v>-0.64320361222255373</v>
      </c>
      <c r="K68" s="172">
        <v>-8.4047023458335914</v>
      </c>
      <c r="L68" s="147"/>
      <c r="M68" s="178">
        <v>6.359483468022697</v>
      </c>
      <c r="N68" s="178">
        <v>-0.18908144466926458</v>
      </c>
      <c r="P68" s="169" t="s">
        <v>262</v>
      </c>
      <c r="Q68" s="153">
        <v>0.79254637148474227</v>
      </c>
      <c r="R68" s="153">
        <v>0.76912025690864527</v>
      </c>
      <c r="S68" s="153">
        <v>0.72797840026999661</v>
      </c>
      <c r="T68" s="153">
        <v>0.68375924680564892</v>
      </c>
      <c r="U68" s="153">
        <v>0.62673350041771092</v>
      </c>
      <c r="V68" s="153">
        <v>0.56512836667191679</v>
      </c>
      <c r="W68" s="153">
        <v>0.61828761429758938</v>
      </c>
      <c r="X68" s="153">
        <v>0.62014010507880912</v>
      </c>
      <c r="Y68" s="172">
        <v>0.185249078121974</v>
      </c>
      <c r="Z68" s="172">
        <v>-8.4556816533377432</v>
      </c>
      <c r="AA68" s="147"/>
      <c r="AB68" s="173">
        <v>-4.6369217465486168E-2</v>
      </c>
      <c r="AC68" s="144"/>
      <c r="AD68" s="151">
        <v>0.76778196321737202</v>
      </c>
      <c r="AE68" s="151">
        <v>0.70469692161218656</v>
      </c>
      <c r="AF68" s="144"/>
    </row>
    <row r="69" spans="1:32" outlineLevel="1" x14ac:dyDescent="0.25">
      <c r="A69" s="169" t="s">
        <v>53</v>
      </c>
      <c r="B69" s="153">
        <v>0.8530465949820788</v>
      </c>
      <c r="C69" s="153">
        <v>0.65546218487394958</v>
      </c>
      <c r="D69" s="153">
        <v>0.57723577235772361</v>
      </c>
      <c r="E69" s="153">
        <v>0.5787234042553191</v>
      </c>
      <c r="F69" s="153">
        <v>0.54042553191489362</v>
      </c>
      <c r="G69" s="153">
        <v>0.56372549019607843</v>
      </c>
      <c r="H69" s="153">
        <v>0.59859154929577463</v>
      </c>
      <c r="I69" s="153">
        <v>0.54655870445344135</v>
      </c>
      <c r="J69" s="172">
        <v>-5.2032844842333281</v>
      </c>
      <c r="K69" s="172">
        <v>-13.65105199001867</v>
      </c>
      <c r="L69" s="147"/>
      <c r="M69" s="178">
        <v>2.9317325143096484</v>
      </c>
      <c r="N69" s="178">
        <v>-0.13064838912001386</v>
      </c>
      <c r="P69" s="169" t="s">
        <v>53</v>
      </c>
      <c r="Q69" s="153">
        <v>0.6476486860304288</v>
      </c>
      <c r="R69" s="153">
        <v>0.5889145496535797</v>
      </c>
      <c r="S69" s="153">
        <v>0.60781187724192909</v>
      </c>
      <c r="T69" s="153">
        <v>0.5655304848775804</v>
      </c>
      <c r="U69" s="153">
        <v>0.53391384051329061</v>
      </c>
      <c r="V69" s="153">
        <v>0.59124423963133643</v>
      </c>
      <c r="W69" s="153">
        <v>0.54913833255705635</v>
      </c>
      <c r="X69" s="153">
        <v>0.51724137931034486</v>
      </c>
      <c r="Y69" s="172">
        <v>-3.189695324671149</v>
      </c>
      <c r="Z69" s="172">
        <v>-6.9755786119966912</v>
      </c>
      <c r="AA69" s="147"/>
      <c r="AB69" s="173">
        <v>-7.7631181136011973E-2</v>
      </c>
      <c r="AC69" s="144"/>
      <c r="AD69" s="151">
        <v>0.68306922435362805</v>
      </c>
      <c r="AE69" s="151">
        <v>0.58699716543031177</v>
      </c>
      <c r="AF69" s="144"/>
    </row>
    <row r="70" spans="1:32" outlineLevel="1" x14ac:dyDescent="0.25">
      <c r="A70" s="169" t="s">
        <v>11</v>
      </c>
      <c r="B70" s="153">
        <v>0.22419928825622776</v>
      </c>
      <c r="C70" s="153">
        <v>0.22900763358778625</v>
      </c>
      <c r="D70" s="153">
        <v>0.20840950639853748</v>
      </c>
      <c r="E70" s="153">
        <v>0.19074074074074074</v>
      </c>
      <c r="F70" s="153">
        <v>0.18195718654434251</v>
      </c>
      <c r="G70" s="153">
        <v>0.17457886676875958</v>
      </c>
      <c r="H70" s="153">
        <v>0.18872870249017037</v>
      </c>
      <c r="I70" s="153">
        <v>0.17872340425531916</v>
      </c>
      <c r="J70" s="172">
        <v>-1.0005298234851216</v>
      </c>
      <c r="K70" s="172">
        <v>-2.0179202054694563</v>
      </c>
      <c r="L70" s="147"/>
      <c r="M70" s="178">
        <v>0.80024843083930097</v>
      </c>
      <c r="N70" s="178">
        <v>5.5638706727711984E-2</v>
      </c>
      <c r="P70" s="169" t="s">
        <v>11</v>
      </c>
      <c r="Q70" s="153">
        <v>0.23004870738104158</v>
      </c>
      <c r="R70" s="153">
        <v>0.20467411815938452</v>
      </c>
      <c r="S70" s="153">
        <v>0.18691936083240432</v>
      </c>
      <c r="T70" s="153">
        <v>0.17810245977436656</v>
      </c>
      <c r="U70" s="153">
        <v>0.15895131086142322</v>
      </c>
      <c r="V70" s="153">
        <v>0.16020889487870621</v>
      </c>
      <c r="W70" s="153">
        <v>0.15276092233009708</v>
      </c>
      <c r="X70" s="153">
        <v>0.17072091994692615</v>
      </c>
      <c r="Y70" s="172">
        <v>1.7959997616829066</v>
      </c>
      <c r="Z70" s="172">
        <v>-0.99086544153278167</v>
      </c>
      <c r="AA70" s="147"/>
      <c r="AB70" s="173">
        <v>6.8239004245379542E-2</v>
      </c>
      <c r="AC70" s="144"/>
      <c r="AD70" s="151">
        <v>0.19890260631001372</v>
      </c>
      <c r="AE70" s="151">
        <v>0.18062957436225396</v>
      </c>
      <c r="AF70" s="144"/>
    </row>
    <row r="71" spans="1:32" outlineLevel="1" x14ac:dyDescent="0.25">
      <c r="A71" s="169" t="s">
        <v>263</v>
      </c>
      <c r="B71" s="153">
        <v>0.87836826347305386</v>
      </c>
      <c r="C71" s="153">
        <v>0.85775719483956336</v>
      </c>
      <c r="D71" s="153">
        <v>0.88125224901043542</v>
      </c>
      <c r="E71" s="153">
        <v>0.85358711566617862</v>
      </c>
      <c r="F71" s="153">
        <v>0.82787167988961707</v>
      </c>
      <c r="G71" s="153">
        <v>0.80649038461538458</v>
      </c>
      <c r="H71" s="153">
        <v>0.8419491525423729</v>
      </c>
      <c r="I71" s="153">
        <v>0.81095273818454616</v>
      </c>
      <c r="J71" s="172">
        <v>-3.099641435782674</v>
      </c>
      <c r="K71" s="172">
        <v>-3.926613212820107</v>
      </c>
      <c r="L71" s="147"/>
      <c r="M71" s="178">
        <v>-2.390068201089357</v>
      </c>
      <c r="N71" s="178">
        <v>0.30238640044440435</v>
      </c>
      <c r="P71" s="169" t="s">
        <v>263</v>
      </c>
      <c r="Q71" s="153">
        <v>0.84943331963121738</v>
      </c>
      <c r="R71" s="153">
        <v>0.83993298812062134</v>
      </c>
      <c r="S71" s="153">
        <v>0.86013314940322683</v>
      </c>
      <c r="T71" s="153">
        <v>0.84803677932405563</v>
      </c>
      <c r="U71" s="153">
        <v>0.83337076128452725</v>
      </c>
      <c r="V71" s="153">
        <v>0.82195077922859383</v>
      </c>
      <c r="W71" s="153">
        <v>0.82967131652996473</v>
      </c>
      <c r="X71" s="153">
        <v>0.83485342019543973</v>
      </c>
      <c r="Y71" s="172">
        <v>0.51821036654750019</v>
      </c>
      <c r="Z71" s="172">
        <v>-0.54267754441192917</v>
      </c>
      <c r="AA71" s="147"/>
      <c r="AB71" s="173">
        <v>0.78592547646255673</v>
      </c>
      <c r="AC71" s="144"/>
      <c r="AD71" s="151">
        <v>0.85021887031274723</v>
      </c>
      <c r="AE71" s="151">
        <v>0.84028019563955902</v>
      </c>
      <c r="AF71" s="144"/>
    </row>
    <row r="72" spans="1:32" outlineLevel="1" x14ac:dyDescent="0.25">
      <c r="A72" s="169" t="s">
        <v>264</v>
      </c>
      <c r="B72" s="153">
        <v>0.31141774891774893</v>
      </c>
      <c r="C72" s="153">
        <v>0.28449197860962566</v>
      </c>
      <c r="D72" s="153">
        <v>0.31569602272727271</v>
      </c>
      <c r="E72" s="153">
        <v>0.29501385041551248</v>
      </c>
      <c r="F72" s="153">
        <v>0.24615748403877985</v>
      </c>
      <c r="G72" s="153">
        <v>0.22422258592471359</v>
      </c>
      <c r="H72" s="153">
        <v>0.19839999999999999</v>
      </c>
      <c r="I72" s="153">
        <v>0.20224466891133558</v>
      </c>
      <c r="J72" s="172">
        <v>0.38446689113355859</v>
      </c>
      <c r="K72" s="172">
        <v>-6.0889609217520571</v>
      </c>
      <c r="L72" s="147"/>
      <c r="M72" s="178">
        <v>1.870174757704532</v>
      </c>
      <c r="N72" s="178">
        <v>-1.1394850847995519E-2</v>
      </c>
      <c r="P72" s="169" t="s">
        <v>264</v>
      </c>
      <c r="Q72" s="153">
        <v>0.26333975921143565</v>
      </c>
      <c r="R72" s="153">
        <v>0.25994034041059833</v>
      </c>
      <c r="S72" s="153">
        <v>0.2713570148430679</v>
      </c>
      <c r="T72" s="153">
        <v>0.23304079249689255</v>
      </c>
      <c r="U72" s="153">
        <v>0.20886902042680938</v>
      </c>
      <c r="V72" s="153">
        <v>0.19705909610453801</v>
      </c>
      <c r="W72" s="153">
        <v>0.1704059998101326</v>
      </c>
      <c r="X72" s="153">
        <v>0.18354292133429026</v>
      </c>
      <c r="Y72" s="172">
        <v>1.3136921524157659</v>
      </c>
      <c r="Z72" s="172">
        <v>-4.2200608597942448</v>
      </c>
      <c r="AA72" s="147"/>
      <c r="AB72" s="173">
        <v>0.30278447359722849</v>
      </c>
      <c r="AC72" s="144"/>
      <c r="AD72" s="151">
        <v>0.26313427812885615</v>
      </c>
      <c r="AE72" s="151">
        <v>0.22574352993223271</v>
      </c>
      <c r="AF72" s="144"/>
    </row>
    <row r="73" spans="1:32" outlineLevel="1" x14ac:dyDescent="0.25">
      <c r="A73" s="169" t="s">
        <v>265</v>
      </c>
      <c r="B73" s="153">
        <v>0.61498708010335912</v>
      </c>
      <c r="C73" s="153">
        <v>0.57289879931389365</v>
      </c>
      <c r="D73" s="153">
        <v>0.57537912578055306</v>
      </c>
      <c r="E73" s="153">
        <v>0.52946273830155977</v>
      </c>
      <c r="F73" s="153">
        <v>0.49206349206349204</v>
      </c>
      <c r="G73" s="153">
        <v>0.53614889047959913</v>
      </c>
      <c r="H73" s="153">
        <v>0.48234463276836159</v>
      </c>
      <c r="I73" s="153">
        <v>0.50299800133244499</v>
      </c>
      <c r="J73" s="172">
        <v>2.0653368564083396</v>
      </c>
      <c r="K73" s="172">
        <v>-4.1541351931740467</v>
      </c>
      <c r="L73" s="147"/>
      <c r="M73" s="178">
        <v>0.31695573454832426</v>
      </c>
      <c r="N73" s="178">
        <v>0.25280024546584512</v>
      </c>
      <c r="P73" s="169" t="s">
        <v>265</v>
      </c>
      <c r="Q73" s="153">
        <v>0.57043713384407391</v>
      </c>
      <c r="R73" s="153">
        <v>0.5477258167841127</v>
      </c>
      <c r="S73" s="153">
        <v>0.53880803880803885</v>
      </c>
      <c r="T73" s="153">
        <v>0.53476626732440691</v>
      </c>
      <c r="U73" s="153">
        <v>0.50563855421686743</v>
      </c>
      <c r="V73" s="153">
        <v>0.50994805449377634</v>
      </c>
      <c r="W73" s="153">
        <v>0.48966553927095074</v>
      </c>
      <c r="X73" s="153">
        <v>0.49982844398696175</v>
      </c>
      <c r="Y73" s="172">
        <v>1.0162904716011001</v>
      </c>
      <c r="Z73" s="172">
        <v>-2.8784863041672439</v>
      </c>
      <c r="AA73" s="147"/>
      <c r="AB73" s="173">
        <v>0.17931783316398331</v>
      </c>
      <c r="AC73" s="144"/>
      <c r="AD73" s="151">
        <v>0.54453935326418546</v>
      </c>
      <c r="AE73" s="151">
        <v>0.52861330702863418</v>
      </c>
      <c r="AF73" s="144"/>
    </row>
    <row r="74" spans="1:32" outlineLevel="1" x14ac:dyDescent="0.25">
      <c r="A74" s="169" t="s">
        <v>266</v>
      </c>
      <c r="B74" s="153">
        <v>0.42121848739495799</v>
      </c>
      <c r="C74" s="153">
        <v>0.35753176043557167</v>
      </c>
      <c r="D74" s="153">
        <v>0.43992606284658042</v>
      </c>
      <c r="E74" s="153">
        <v>0.32236842105263158</v>
      </c>
      <c r="F74" s="153">
        <v>0.30700179533213645</v>
      </c>
      <c r="G74" s="153">
        <v>0.23428571428571429</v>
      </c>
      <c r="H74" s="153">
        <v>0.21149751596877217</v>
      </c>
      <c r="I74" s="153">
        <v>0.19514946418499718</v>
      </c>
      <c r="J74" s="172">
        <v>-1.6348051783774991</v>
      </c>
      <c r="K74" s="172">
        <v>-12.262747722762358</v>
      </c>
      <c r="L74" s="147"/>
      <c r="M74" s="178">
        <v>-2.2608601733778375</v>
      </c>
      <c r="N74" s="178">
        <v>-0.81244071797602069</v>
      </c>
      <c r="P74" s="169" t="s">
        <v>266</v>
      </c>
      <c r="Q74" s="153">
        <v>0.32429394407756079</v>
      </c>
      <c r="R74" s="153">
        <v>0.39708646616541354</v>
      </c>
      <c r="S74" s="153">
        <v>0.36292654713707345</v>
      </c>
      <c r="T74" s="153">
        <v>0.3185072353389185</v>
      </c>
      <c r="U74" s="153">
        <v>0.28680897646414888</v>
      </c>
      <c r="V74" s="153">
        <v>0.19146711283070167</v>
      </c>
      <c r="W74" s="153">
        <v>0.19157917523541509</v>
      </c>
      <c r="X74" s="153">
        <v>0.21775806591877556</v>
      </c>
      <c r="Y74" s="172">
        <v>2.6178890683360461</v>
      </c>
      <c r="Z74" s="172">
        <v>-7.1738493298899195</v>
      </c>
      <c r="AA74" s="147"/>
      <c r="AB74" s="173">
        <v>-0.23754724556233064</v>
      </c>
      <c r="AC74" s="144"/>
      <c r="AD74" s="151">
        <v>0.31777694141262075</v>
      </c>
      <c r="AE74" s="151">
        <v>0.28949655921767475</v>
      </c>
      <c r="AF74" s="144"/>
    </row>
    <row r="75" spans="1:32" outlineLevel="1" x14ac:dyDescent="0.25">
      <c r="A75" s="168" t="s">
        <v>267</v>
      </c>
      <c r="B75" s="174">
        <v>0.61155843178568736</v>
      </c>
      <c r="C75" s="174">
        <v>0.57083362744406019</v>
      </c>
      <c r="D75" s="174">
        <v>0.59521349862258954</v>
      </c>
      <c r="E75" s="174">
        <v>0.53988616090391639</v>
      </c>
      <c r="F75" s="174">
        <v>0.49542385596399102</v>
      </c>
      <c r="G75" s="174">
        <v>0.4589905362776025</v>
      </c>
      <c r="H75" s="174">
        <v>0.44045652500375432</v>
      </c>
      <c r="I75" s="174">
        <v>0.43782549761004497</v>
      </c>
      <c r="J75" s="175">
        <v>-0.26310273937093509</v>
      </c>
      <c r="K75" s="175">
        <v>-9.1484562408676418</v>
      </c>
      <c r="L75" s="147"/>
      <c r="M75" s="207">
        <v>0.88412767027471473</v>
      </c>
      <c r="N75" s="207">
        <v>-0.22974253505443909</v>
      </c>
      <c r="P75" s="168" t="s">
        <v>267</v>
      </c>
      <c r="Q75" s="174">
        <v>0.541461511697787</v>
      </c>
      <c r="R75" s="174">
        <v>0.53382441803585301</v>
      </c>
      <c r="S75" s="174">
        <v>0.53412752660872964</v>
      </c>
      <c r="T75" s="174">
        <v>0.48477774774553406</v>
      </c>
      <c r="U75" s="174">
        <v>0.45379229997518905</v>
      </c>
      <c r="V75" s="174">
        <v>0.42279512102953837</v>
      </c>
      <c r="W75" s="174">
        <v>0.4158470060447777</v>
      </c>
      <c r="X75" s="174">
        <v>0.42898422090729782</v>
      </c>
      <c r="Y75" s="175">
        <v>1.3137214862520119</v>
      </c>
      <c r="Z75" s="175">
        <v>-5.4569741032911621</v>
      </c>
      <c r="AA75" s="147"/>
      <c r="AB75" s="173">
        <v>1.2439858142095805</v>
      </c>
      <c r="AC75" s="144"/>
      <c r="AD75" s="176">
        <v>0.52931006001872138</v>
      </c>
      <c r="AE75" s="176">
        <v>0.48355396194020944</v>
      </c>
      <c r="AF75" s="144"/>
    </row>
    <row r="76" spans="1:32" outlineLevel="1" x14ac:dyDescent="0.25">
      <c r="A76" s="163" t="s">
        <v>289</v>
      </c>
      <c r="B76" s="163"/>
      <c r="C76" s="163"/>
      <c r="D76" s="163"/>
      <c r="E76" s="144"/>
      <c r="F76" s="144"/>
      <c r="G76" s="144"/>
      <c r="H76" s="144"/>
      <c r="I76" s="162"/>
      <c r="J76" s="162"/>
      <c r="K76" s="162"/>
      <c r="L76" s="162"/>
      <c r="M76" s="162"/>
      <c r="N76" s="144"/>
      <c r="O76" s="144"/>
      <c r="P76" s="163" t="s">
        <v>268</v>
      </c>
      <c r="Q76" s="163"/>
      <c r="R76" s="163"/>
      <c r="S76" s="163"/>
      <c r="T76" s="144"/>
      <c r="U76" s="144"/>
      <c r="V76" s="144"/>
      <c r="W76" s="144"/>
      <c r="X76" s="162"/>
      <c r="Y76" s="162"/>
      <c r="Z76" s="162"/>
      <c r="AA76" s="162"/>
      <c r="AB76" s="144"/>
      <c r="AC76" s="144"/>
      <c r="AD76" s="144"/>
      <c r="AE76" s="144"/>
      <c r="AF76" s="144"/>
    </row>
    <row r="77" spans="1:32" x14ac:dyDescent="0.25">
      <c r="A77" s="204"/>
      <c r="B77" s="204"/>
      <c r="C77" s="204"/>
      <c r="D77" s="20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row>
    <row r="78" spans="1:32" x14ac:dyDescent="0.25">
      <c r="A78" s="204"/>
      <c r="B78" s="204"/>
      <c r="C78" s="204"/>
      <c r="D78" s="20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row>
    <row r="79" spans="1:32" x14ac:dyDescent="0.25">
      <c r="A79" s="165" t="s">
        <v>270</v>
      </c>
      <c r="B79" s="165"/>
      <c r="C79" s="165"/>
      <c r="D79" s="165"/>
      <c r="E79" s="144"/>
      <c r="F79" s="144"/>
      <c r="G79" s="144"/>
      <c r="H79" s="144"/>
      <c r="I79" s="144"/>
      <c r="J79" s="144"/>
      <c r="K79" s="144"/>
      <c r="L79" s="144"/>
      <c r="M79" s="144"/>
      <c r="N79" s="144"/>
      <c r="O79" s="204"/>
      <c r="P79" s="165" t="s">
        <v>270</v>
      </c>
      <c r="Q79" s="165"/>
      <c r="R79" s="165"/>
      <c r="S79" s="165"/>
      <c r="T79" s="144"/>
      <c r="U79" s="144"/>
      <c r="V79" s="144"/>
      <c r="W79" s="144"/>
      <c r="X79" s="144"/>
      <c r="Y79" s="144"/>
      <c r="Z79" s="144"/>
      <c r="AA79" s="144"/>
      <c r="AB79" s="144"/>
      <c r="AC79" s="144"/>
      <c r="AD79" s="144"/>
      <c r="AE79" s="144"/>
      <c r="AF79" s="144"/>
    </row>
    <row r="80" spans="1:32" outlineLevel="2" x14ac:dyDescent="0.25">
      <c r="A80" s="166" t="s">
        <v>295</v>
      </c>
      <c r="B80" s="166"/>
      <c r="C80" s="166"/>
      <c r="D80" s="166"/>
      <c r="E80" s="167"/>
      <c r="F80" s="167"/>
      <c r="G80" s="167"/>
      <c r="H80" s="167"/>
      <c r="I80" s="167"/>
      <c r="J80" s="167"/>
      <c r="K80" s="167"/>
      <c r="L80" s="167"/>
      <c r="M80" s="144"/>
      <c r="N80" s="144"/>
      <c r="P80" s="166" t="s">
        <v>231</v>
      </c>
      <c r="Q80" s="166"/>
      <c r="R80" s="166"/>
      <c r="S80" s="166"/>
      <c r="T80" s="167"/>
      <c r="U80" s="167"/>
      <c r="V80" s="167"/>
      <c r="W80" s="167"/>
      <c r="X80" s="167"/>
      <c r="Y80" s="167"/>
      <c r="Z80" s="167"/>
      <c r="AA80" s="167"/>
      <c r="AB80" s="144"/>
      <c r="AC80" s="144"/>
      <c r="AD80" s="144"/>
      <c r="AE80" s="144"/>
      <c r="AF80" s="144"/>
    </row>
    <row r="81" spans="1:32" ht="52.5" outlineLevel="2" x14ac:dyDescent="0.25">
      <c r="A81" s="168" t="s">
        <v>257</v>
      </c>
      <c r="B81" s="141">
        <v>2019</v>
      </c>
      <c r="C81" s="141">
        <v>2020</v>
      </c>
      <c r="D81" s="141">
        <v>2021</v>
      </c>
      <c r="E81" s="141">
        <v>2022</v>
      </c>
      <c r="F81" s="141">
        <v>2023</v>
      </c>
      <c r="G81" s="141">
        <v>2024</v>
      </c>
      <c r="H81" s="141">
        <v>2025</v>
      </c>
      <c r="I81" s="141">
        <v>2026</v>
      </c>
      <c r="J81" s="142" t="s">
        <v>232</v>
      </c>
      <c r="K81" s="142" t="s">
        <v>258</v>
      </c>
      <c r="L81" s="143" t="s">
        <v>234</v>
      </c>
      <c r="M81" s="142" t="s">
        <v>290</v>
      </c>
      <c r="N81" s="142" t="s">
        <v>292</v>
      </c>
      <c r="P81" s="168" t="s">
        <v>257</v>
      </c>
      <c r="Q81" s="141">
        <v>2019</v>
      </c>
      <c r="R81" s="141">
        <v>2020</v>
      </c>
      <c r="S81" s="141">
        <v>2021</v>
      </c>
      <c r="T81" s="141">
        <v>2022</v>
      </c>
      <c r="U81" s="141">
        <v>2023</v>
      </c>
      <c r="V81" s="141">
        <v>2024</v>
      </c>
      <c r="W81" s="141">
        <v>2025</v>
      </c>
      <c r="X81" s="141">
        <v>2026</v>
      </c>
      <c r="Y81" s="142" t="s">
        <v>232</v>
      </c>
      <c r="Z81" s="142" t="s">
        <v>258</v>
      </c>
      <c r="AA81" s="143" t="s">
        <v>234</v>
      </c>
      <c r="AB81" s="142" t="s">
        <v>271</v>
      </c>
      <c r="AC81" s="144"/>
      <c r="AD81" s="145" t="s">
        <v>296</v>
      </c>
      <c r="AE81" s="145" t="s">
        <v>235</v>
      </c>
      <c r="AF81" s="144"/>
    </row>
    <row r="82" spans="1:32" outlineLevel="2" x14ac:dyDescent="0.25">
      <c r="A82" s="169" t="s">
        <v>259</v>
      </c>
      <c r="B82" s="150">
        <v>108.47365233192001</v>
      </c>
      <c r="C82" s="150">
        <v>98.746796514607851</v>
      </c>
      <c r="D82" s="150">
        <v>92.609374999999986</v>
      </c>
      <c r="E82" s="150">
        <v>82.91245376078912</v>
      </c>
      <c r="F82" s="150">
        <v>74.661166116611625</v>
      </c>
      <c r="G82" s="150">
        <v>56.315919172005891</v>
      </c>
      <c r="H82" s="150">
        <v>55.916624557857496</v>
      </c>
      <c r="I82" s="150">
        <v>51.757546251217143</v>
      </c>
      <c r="J82" s="156">
        <v>-4.1590783066403532</v>
      </c>
      <c r="K82" s="156">
        <v>-28.608395210670473</v>
      </c>
      <c r="L82" s="147"/>
      <c r="M82" s="178">
        <v>-26.53365896050925</v>
      </c>
      <c r="N82" s="178">
        <v>-0.46769888908833934</v>
      </c>
      <c r="P82" s="169" t="s">
        <v>259</v>
      </c>
      <c r="Q82" s="150">
        <v>94.582461848322893</v>
      </c>
      <c r="R82" s="150">
        <v>103.59069703622383</v>
      </c>
      <c r="S82" s="150">
        <v>81.835055913249732</v>
      </c>
      <c r="T82" s="150">
        <v>77.125618811881182</v>
      </c>
      <c r="U82" s="150">
        <v>76.288908899894949</v>
      </c>
      <c r="V82" s="150">
        <v>66.627954479136264</v>
      </c>
      <c r="W82" s="150">
        <v>75.456718157971451</v>
      </c>
      <c r="X82" s="150">
        <v>78.291205211726393</v>
      </c>
      <c r="Y82" s="177">
        <v>2.8344870537549411</v>
      </c>
      <c r="Z82" s="177">
        <v>-4.1840736332697048</v>
      </c>
      <c r="AA82" s="147"/>
      <c r="AB82" s="178">
        <v>0.59920610081611869</v>
      </c>
      <c r="AC82" s="144"/>
      <c r="AD82" s="147">
        <v>80.365941461887616</v>
      </c>
      <c r="AE82" s="147">
        <v>82.475278844996097</v>
      </c>
      <c r="AF82" s="144"/>
    </row>
    <row r="83" spans="1:32" outlineLevel="2" x14ac:dyDescent="0.25">
      <c r="A83" s="169" t="s">
        <v>260</v>
      </c>
      <c r="B83" s="150">
        <v>360.38709677419354</v>
      </c>
      <c r="C83" s="150">
        <v>193.058823529412</v>
      </c>
      <c r="D83" s="150">
        <v>167.29629629629594</v>
      </c>
      <c r="E83" s="150">
        <v>112.54545454545482</v>
      </c>
      <c r="F83" s="150">
        <v>57.61904761904762</v>
      </c>
      <c r="G83" s="150">
        <v>52.257142857142824</v>
      </c>
      <c r="H83" s="150">
        <v>72.357142857142861</v>
      </c>
      <c r="I83" s="150">
        <v>68.096774193548384</v>
      </c>
      <c r="J83" s="156">
        <v>-4.2603686635944769</v>
      </c>
      <c r="K83" s="156">
        <v>-82.377973281199104</v>
      </c>
      <c r="L83" s="147"/>
      <c r="M83" s="178">
        <v>-91.181350806451604</v>
      </c>
      <c r="N83" s="178">
        <v>-2.3168609976664811E-3</v>
      </c>
      <c r="P83" s="169" t="s">
        <v>260</v>
      </c>
      <c r="Q83" s="150">
        <v>219.69850746268639</v>
      </c>
      <c r="R83" s="150">
        <v>183.33121019108307</v>
      </c>
      <c r="S83" s="150">
        <v>204.39597315436279</v>
      </c>
      <c r="T83" s="150">
        <v>151.44680851063836</v>
      </c>
      <c r="U83" s="150">
        <v>115.76721311475417</v>
      </c>
      <c r="V83" s="150">
        <v>92.869863013698591</v>
      </c>
      <c r="W83" s="150">
        <v>114.51943462897535</v>
      </c>
      <c r="X83" s="150">
        <v>159.27812499999999</v>
      </c>
      <c r="Y83" s="177">
        <v>44.758690371024642</v>
      </c>
      <c r="Z83" s="177">
        <v>2.8760881425799596</v>
      </c>
      <c r="AA83" s="147"/>
      <c r="AB83" s="178">
        <v>0.14399514734517282</v>
      </c>
      <c r="AC83" s="144"/>
      <c r="AD83" s="147">
        <v>150.47474747474749</v>
      </c>
      <c r="AE83" s="147">
        <v>156.40203685742003</v>
      </c>
      <c r="AF83" s="144"/>
    </row>
    <row r="84" spans="1:32" outlineLevel="2" x14ac:dyDescent="0.25">
      <c r="A84" s="169" t="s">
        <v>261</v>
      </c>
      <c r="B84" s="150">
        <v>212.30645161290309</v>
      </c>
      <c r="C84" s="150">
        <v>173.32432432432432</v>
      </c>
      <c r="D84" s="150">
        <v>80.095238095238059</v>
      </c>
      <c r="E84" s="150">
        <v>160.16666666666674</v>
      </c>
      <c r="F84" s="150">
        <v>107.79687499999991</v>
      </c>
      <c r="G84" s="150">
        <v>80</v>
      </c>
      <c r="H84" s="150">
        <v>92.092592592592624</v>
      </c>
      <c r="I84" s="150">
        <v>51.61403508771933</v>
      </c>
      <c r="J84" s="156">
        <v>-40.478557504873294</v>
      </c>
      <c r="K84" s="156">
        <v>-76.905239288697871</v>
      </c>
      <c r="L84" s="147"/>
      <c r="M84" s="178">
        <v>-62.724218294814392</v>
      </c>
      <c r="N84" s="178">
        <v>-0.13555784078482702</v>
      </c>
      <c r="P84" s="169" t="s">
        <v>261</v>
      </c>
      <c r="Q84" s="150">
        <v>145.89043209876544</v>
      </c>
      <c r="R84" s="150">
        <v>135.32862190812722</v>
      </c>
      <c r="S84" s="150">
        <v>104.62426614481413</v>
      </c>
      <c r="T84" s="150">
        <v>128.20583941605835</v>
      </c>
      <c r="U84" s="150">
        <v>116.71446229913469</v>
      </c>
      <c r="V84" s="150">
        <v>119.21803499327052</v>
      </c>
      <c r="W84" s="150">
        <v>115.47710487444608</v>
      </c>
      <c r="X84" s="150">
        <v>114.33825338253372</v>
      </c>
      <c r="Y84" s="177">
        <v>-1.1388514919123622</v>
      </c>
      <c r="Z84" s="177">
        <v>-8.1276034184970314</v>
      </c>
      <c r="AA84" s="147"/>
      <c r="AB84" s="178">
        <v>5.721857637655603E-2</v>
      </c>
      <c r="AC84" s="144"/>
      <c r="AD84" s="147">
        <v>128.5192743764172</v>
      </c>
      <c r="AE84" s="147">
        <v>122.46585680103075</v>
      </c>
      <c r="AF84" s="144"/>
    </row>
    <row r="85" spans="1:32" outlineLevel="2" x14ac:dyDescent="0.25">
      <c r="A85" s="169" t="s">
        <v>262</v>
      </c>
      <c r="B85" s="150">
        <v>84.987377279102404</v>
      </c>
      <c r="C85" s="150">
        <v>91.965217391304236</v>
      </c>
      <c r="D85" s="150">
        <v>82.444927536231887</v>
      </c>
      <c r="E85" s="150">
        <v>101.01366353543995</v>
      </c>
      <c r="F85" s="150">
        <v>76.815476190476204</v>
      </c>
      <c r="G85" s="150">
        <v>51.650551314673478</v>
      </c>
      <c r="H85" s="150">
        <v>57.377184912603518</v>
      </c>
      <c r="I85" s="150">
        <v>46.651093439363848</v>
      </c>
      <c r="J85" s="156">
        <v>-10.72609147323967</v>
      </c>
      <c r="K85" s="156">
        <v>-32.689785825728009</v>
      </c>
      <c r="L85" s="147"/>
      <c r="M85" s="178">
        <v>-43.763994517334368</v>
      </c>
      <c r="N85" s="178">
        <v>-0.76101222194767359</v>
      </c>
      <c r="P85" s="169" t="s">
        <v>262</v>
      </c>
      <c r="Q85" s="150">
        <v>102.16843792172757</v>
      </c>
      <c r="R85" s="150">
        <v>117.95904722106143</v>
      </c>
      <c r="S85" s="150">
        <v>85.59140981417606</v>
      </c>
      <c r="T85" s="150">
        <v>98.58304469734469</v>
      </c>
      <c r="U85" s="150">
        <v>83.267735665694843</v>
      </c>
      <c r="V85" s="150">
        <v>63.155674846625722</v>
      </c>
      <c r="W85" s="150">
        <v>83.532339114929471</v>
      </c>
      <c r="X85" s="150">
        <v>90.415087956698216</v>
      </c>
      <c r="Y85" s="177">
        <v>6.8827488417687448</v>
      </c>
      <c r="Z85" s="177">
        <v>-3.650609898984797</v>
      </c>
      <c r="AA85" s="147"/>
      <c r="AB85" s="178">
        <v>0.30770807534775457</v>
      </c>
      <c r="AC85" s="144"/>
      <c r="AD85" s="147">
        <v>79.340879265091857</v>
      </c>
      <c r="AE85" s="147">
        <v>94.065697855683013</v>
      </c>
      <c r="AF85" s="144"/>
    </row>
    <row r="86" spans="1:32" outlineLevel="2" x14ac:dyDescent="0.25">
      <c r="A86" s="169" t="s">
        <v>53</v>
      </c>
      <c r="B86" s="150">
        <v>264.30444964871202</v>
      </c>
      <c r="C86" s="150">
        <v>244.20689655172413</v>
      </c>
      <c r="D86" s="150">
        <v>159.9775280898877</v>
      </c>
      <c r="E86" s="150">
        <v>162.95736434108534</v>
      </c>
      <c r="F86" s="150">
        <v>173.02298850574704</v>
      </c>
      <c r="G86" s="150">
        <v>153.88479262672828</v>
      </c>
      <c r="H86" s="150">
        <v>169.16171617161717</v>
      </c>
      <c r="I86" s="150">
        <v>207.68421052631572</v>
      </c>
      <c r="J86" s="156">
        <v>38.522494354698551</v>
      </c>
      <c r="K86" s="156">
        <v>-2.1490571126279008</v>
      </c>
      <c r="L86" s="147"/>
      <c r="M86" s="178">
        <v>5.0912389960666076</v>
      </c>
      <c r="N86" s="178">
        <v>0.34483555412441547</v>
      </c>
      <c r="P86" s="169" t="s">
        <v>53</v>
      </c>
      <c r="Q86" s="150">
        <v>221.61870503597115</v>
      </c>
      <c r="R86" s="150">
        <v>211.64867762687638</v>
      </c>
      <c r="S86" s="150">
        <v>140.10194902548716</v>
      </c>
      <c r="T86" s="150">
        <v>158.36605132823067</v>
      </c>
      <c r="U86" s="150">
        <v>181.26610878661072</v>
      </c>
      <c r="V86" s="150">
        <v>165.36921097770164</v>
      </c>
      <c r="W86" s="150">
        <v>185.2686440677966</v>
      </c>
      <c r="X86" s="150">
        <v>202.59297153024912</v>
      </c>
      <c r="Y86" s="177">
        <v>17.324327462452516</v>
      </c>
      <c r="Z86" s="177">
        <v>20.199579484475862</v>
      </c>
      <c r="AA86" s="147"/>
      <c r="AB86" s="178">
        <v>0.22088675294361337</v>
      </c>
      <c r="AC86" s="144"/>
      <c r="AD86" s="147">
        <v>209.83326763894362</v>
      </c>
      <c r="AE86" s="147">
        <v>182.39339204577325</v>
      </c>
      <c r="AF86" s="144"/>
    </row>
    <row r="87" spans="1:32" outlineLevel="2" x14ac:dyDescent="0.25">
      <c r="A87" s="169" t="s">
        <v>11</v>
      </c>
      <c r="B87" s="150">
        <v>53.863084922010422</v>
      </c>
      <c r="C87" s="150">
        <v>49.520588235294106</v>
      </c>
      <c r="D87" s="150">
        <v>40.468048359240065</v>
      </c>
      <c r="E87" s="150">
        <v>43.782608695652165</v>
      </c>
      <c r="F87" s="150">
        <v>33.873563218390807</v>
      </c>
      <c r="G87" s="150">
        <v>28.828080229226373</v>
      </c>
      <c r="H87" s="150">
        <v>28.155528554070457</v>
      </c>
      <c r="I87" s="150">
        <v>24.494238156209974</v>
      </c>
      <c r="J87" s="156">
        <v>-3.6612903978604834</v>
      </c>
      <c r="K87" s="156">
        <v>-14.448933840332806</v>
      </c>
      <c r="L87" s="147"/>
      <c r="M87" s="178">
        <v>-9.1957169885500889</v>
      </c>
      <c r="N87" s="178">
        <v>-0.14673383316245747</v>
      </c>
      <c r="P87" s="169" t="s">
        <v>11</v>
      </c>
      <c r="Q87" s="150">
        <v>48.781424706943191</v>
      </c>
      <c r="R87" s="150">
        <v>42.672503883632245</v>
      </c>
      <c r="S87" s="150">
        <v>32.102260685270238</v>
      </c>
      <c r="T87" s="150">
        <v>35.714786264891387</v>
      </c>
      <c r="U87" s="150">
        <v>30.122921699587888</v>
      </c>
      <c r="V87" s="150">
        <v>28.453517198636504</v>
      </c>
      <c r="W87" s="150">
        <v>39.50453433136606</v>
      </c>
      <c r="X87" s="150">
        <v>33.689955144760063</v>
      </c>
      <c r="Y87" s="177">
        <v>-5.8145791866059966</v>
      </c>
      <c r="Z87" s="177">
        <v>-2.9561266844698082</v>
      </c>
      <c r="AA87" s="147"/>
      <c r="AB87" s="178">
        <v>-0.45758218383834048</v>
      </c>
      <c r="AC87" s="144"/>
      <c r="AD87" s="147">
        <v>38.94317199654278</v>
      </c>
      <c r="AE87" s="147">
        <v>36.646081829229871</v>
      </c>
      <c r="AF87" s="144"/>
    </row>
    <row r="88" spans="1:32" outlineLevel="2" x14ac:dyDescent="0.25">
      <c r="A88" s="169" t="s">
        <v>263</v>
      </c>
      <c r="B88" s="150">
        <v>65.467580585401933</v>
      </c>
      <c r="C88" s="150">
        <v>81.620149983697473</v>
      </c>
      <c r="D88" s="150">
        <v>62.144948232773935</v>
      </c>
      <c r="E88" s="150">
        <v>65.52665706051873</v>
      </c>
      <c r="F88" s="150">
        <v>59.495247793618454</v>
      </c>
      <c r="G88" s="150">
        <v>47.097118041847594</v>
      </c>
      <c r="H88" s="150">
        <v>40.59324155193994</v>
      </c>
      <c r="I88" s="150">
        <v>42.104800293147676</v>
      </c>
      <c r="J88" s="156">
        <v>1.511558741207736</v>
      </c>
      <c r="K88" s="156">
        <v>-19.025747602164245</v>
      </c>
      <c r="L88" s="147"/>
      <c r="M88" s="178">
        <v>-19.9536360955791</v>
      </c>
      <c r="N88" s="178">
        <v>0.26513993751509446</v>
      </c>
      <c r="P88" s="169" t="s">
        <v>263</v>
      </c>
      <c r="Q88" s="150">
        <v>73.18140825528971</v>
      </c>
      <c r="R88" s="150">
        <v>77.267727930535528</v>
      </c>
      <c r="S88" s="150">
        <v>59.765674027588709</v>
      </c>
      <c r="T88" s="150">
        <v>61.998838488812801</v>
      </c>
      <c r="U88" s="150">
        <v>64.927358646079526</v>
      </c>
      <c r="V88" s="150">
        <v>56.439502827521139</v>
      </c>
      <c r="W88" s="150">
        <v>58.512035783650113</v>
      </c>
      <c r="X88" s="150">
        <v>62.058436388726776</v>
      </c>
      <c r="Y88" s="177">
        <v>3.5464006050766628</v>
      </c>
      <c r="Z88" s="177">
        <v>-2.8842692291043335</v>
      </c>
      <c r="AA88" s="147"/>
      <c r="AB88" s="178">
        <v>0.55713508853688865</v>
      </c>
      <c r="AC88" s="144"/>
      <c r="AD88" s="147">
        <v>61.130547895311921</v>
      </c>
      <c r="AE88" s="147">
        <v>64.942705617831109</v>
      </c>
      <c r="AF88" s="144"/>
    </row>
    <row r="89" spans="1:32" outlineLevel="2" x14ac:dyDescent="0.25">
      <c r="A89" s="169" t="s">
        <v>264</v>
      </c>
      <c r="B89" s="150">
        <v>29.405248549078969</v>
      </c>
      <c r="C89" s="150">
        <v>34.372877122877114</v>
      </c>
      <c r="D89" s="150">
        <v>41.664870326709341</v>
      </c>
      <c r="E89" s="150">
        <v>26.324837451235368</v>
      </c>
      <c r="F89" s="150">
        <v>20.911067193675894</v>
      </c>
      <c r="G89" s="150">
        <v>14.160478019632949</v>
      </c>
      <c r="H89" s="150">
        <v>15.220046325542226</v>
      </c>
      <c r="I89" s="150">
        <v>12.174278846153847</v>
      </c>
      <c r="J89" s="156">
        <v>-3.0457674793883793</v>
      </c>
      <c r="K89" s="156">
        <v>-12.606708293227452</v>
      </c>
      <c r="L89" s="147"/>
      <c r="M89" s="178">
        <v>-13.677796215969472</v>
      </c>
      <c r="N89" s="178">
        <v>-1.3663652982428331</v>
      </c>
      <c r="P89" s="169" t="s">
        <v>264</v>
      </c>
      <c r="Q89" s="150">
        <v>39.56960193815403</v>
      </c>
      <c r="R89" s="150">
        <v>45.819712092762785</v>
      </c>
      <c r="S89" s="150">
        <v>37.223392070484572</v>
      </c>
      <c r="T89" s="150">
        <v>28.835968871042258</v>
      </c>
      <c r="U89" s="150">
        <v>26.790326979605457</v>
      </c>
      <c r="V89" s="150">
        <v>25.345080640660758</v>
      </c>
      <c r="W89" s="150">
        <v>26.828224795123802</v>
      </c>
      <c r="X89" s="150">
        <v>25.852075062123319</v>
      </c>
      <c r="Y89" s="177">
        <v>-0.97614973300048291</v>
      </c>
      <c r="Z89" s="177">
        <v>-6.5509747923451727</v>
      </c>
      <c r="AA89" s="147"/>
      <c r="AB89" s="178">
        <v>-0.52358929231549922</v>
      </c>
      <c r="AC89" s="144"/>
      <c r="AD89" s="147">
        <v>24.780987139381299</v>
      </c>
      <c r="AE89" s="147">
        <v>32.403049854468492</v>
      </c>
      <c r="AF89" s="144"/>
    </row>
    <row r="90" spans="1:32" outlineLevel="2" x14ac:dyDescent="0.25">
      <c r="A90" s="169" t="s">
        <v>265</v>
      </c>
      <c r="B90" s="150">
        <v>169.43640897755608</v>
      </c>
      <c r="C90" s="150">
        <v>163.74257960064773</v>
      </c>
      <c r="D90" s="150">
        <v>140.77574750830539</v>
      </c>
      <c r="E90" s="150">
        <v>117.61798679867982</v>
      </c>
      <c r="F90" s="150">
        <v>118.15087040618948</v>
      </c>
      <c r="G90" s="150">
        <v>88.797760210803688</v>
      </c>
      <c r="H90" s="150">
        <v>96.721828718609103</v>
      </c>
      <c r="I90" s="150">
        <v>101.55707491082038</v>
      </c>
      <c r="J90" s="156">
        <v>4.8352461922112724</v>
      </c>
      <c r="K90" s="156">
        <v>-27.599094693753216</v>
      </c>
      <c r="L90" s="147"/>
      <c r="M90" s="178">
        <v>-20.513609025366819</v>
      </c>
      <c r="N90" s="178">
        <v>0.97574452626672326</v>
      </c>
      <c r="P90" s="169" t="s">
        <v>265</v>
      </c>
      <c r="Q90" s="150">
        <v>128.89774168992636</v>
      </c>
      <c r="R90" s="150">
        <v>138.8627421307506</v>
      </c>
      <c r="S90" s="150">
        <v>112.37018134433688</v>
      </c>
      <c r="T90" s="150">
        <v>106.56615691489354</v>
      </c>
      <c r="U90" s="150">
        <v>110.9886474501108</v>
      </c>
      <c r="V90" s="150">
        <v>103.0278028525005</v>
      </c>
      <c r="W90" s="150">
        <v>113.3531244590618</v>
      </c>
      <c r="X90" s="150">
        <v>122.07068393618719</v>
      </c>
      <c r="Y90" s="177">
        <v>8.7175594771253913</v>
      </c>
      <c r="Z90" s="177">
        <v>4.7063879489367935</v>
      </c>
      <c r="AA90" s="147"/>
      <c r="AB90" s="178">
        <v>1.5009340633166488</v>
      </c>
      <c r="AC90" s="144"/>
      <c r="AD90" s="147">
        <v>129.15616960457359</v>
      </c>
      <c r="AE90" s="147">
        <v>117.3642959872504</v>
      </c>
      <c r="AF90" s="144"/>
    </row>
    <row r="91" spans="1:32" outlineLevel="2" x14ac:dyDescent="0.25">
      <c r="A91" s="169" t="s">
        <v>266</v>
      </c>
      <c r="B91" s="150">
        <v>118.46468085106386</v>
      </c>
      <c r="C91" s="150">
        <v>119.46326372776484</v>
      </c>
      <c r="D91" s="150">
        <v>110.53686826843416</v>
      </c>
      <c r="E91" s="150">
        <v>86.225000000000023</v>
      </c>
      <c r="F91" s="150">
        <v>82.623210248681204</v>
      </c>
      <c r="G91" s="150">
        <v>41.713325183374103</v>
      </c>
      <c r="H91" s="150">
        <v>28.458787878787852</v>
      </c>
      <c r="I91" s="150">
        <v>28.737532808398971</v>
      </c>
      <c r="J91" s="156">
        <v>0.27874492961111841</v>
      </c>
      <c r="K91" s="156">
        <v>-50.76450406981715</v>
      </c>
      <c r="L91" s="147"/>
      <c r="M91" s="178">
        <v>-19.732915561166219</v>
      </c>
      <c r="N91" s="178">
        <v>-0.46454241440368804</v>
      </c>
      <c r="P91" s="169" t="s">
        <v>266</v>
      </c>
      <c r="Q91" s="150">
        <v>95.520936515083264</v>
      </c>
      <c r="R91" s="150">
        <v>113.1671278908875</v>
      </c>
      <c r="S91" s="150">
        <v>92.405111274150173</v>
      </c>
      <c r="T91" s="150">
        <v>89.461144539751658</v>
      </c>
      <c r="U91" s="150">
        <v>94.689697238549471</v>
      </c>
      <c r="V91" s="150">
        <v>55.770522223203997</v>
      </c>
      <c r="W91" s="150">
        <v>57.970843615757225</v>
      </c>
      <c r="X91" s="150">
        <v>48.47044836956519</v>
      </c>
      <c r="Y91" s="177">
        <v>-9.5003952461920349</v>
      </c>
      <c r="Z91" s="177">
        <v>-35.544491418561449</v>
      </c>
      <c r="AA91" s="147"/>
      <c r="AB91" s="178">
        <v>-1.3852078307520514</v>
      </c>
      <c r="AC91" s="144"/>
      <c r="AD91" s="147">
        <v>79.502036878216117</v>
      </c>
      <c r="AE91" s="147">
        <v>84.01493978812664</v>
      </c>
      <c r="AF91" s="144"/>
    </row>
    <row r="92" spans="1:32" outlineLevel="2" x14ac:dyDescent="0.25">
      <c r="A92" s="168" t="s">
        <v>267</v>
      </c>
      <c r="B92" s="170">
        <v>91.554906708446069</v>
      </c>
      <c r="C92" s="170">
        <v>89.139593571523449</v>
      </c>
      <c r="D92" s="170">
        <v>77.729544341009287</v>
      </c>
      <c r="E92" s="170">
        <v>67.268756464316994</v>
      </c>
      <c r="F92" s="170">
        <v>60.101845428056052</v>
      </c>
      <c r="G92" s="170">
        <v>42.753050870697926</v>
      </c>
      <c r="H92" s="170">
        <v>42.4812282021473</v>
      </c>
      <c r="I92" s="170">
        <v>40.598023167967767</v>
      </c>
      <c r="J92" s="208">
        <v>-1.8832050341795323</v>
      </c>
      <c r="K92" s="208">
        <v>-26.415469009440017</v>
      </c>
      <c r="L92" s="147"/>
      <c r="M92" s="178">
        <v>-20.487958074415303</v>
      </c>
      <c r="N92" s="178">
        <v>-1.7585073407212519</v>
      </c>
      <c r="P92" s="168" t="s">
        <v>267</v>
      </c>
      <c r="Q92" s="170">
        <v>81.930345334313031</v>
      </c>
      <c r="R92" s="170">
        <v>89.007456451627391</v>
      </c>
      <c r="S92" s="170">
        <v>69.819615872979554</v>
      </c>
      <c r="T92" s="170">
        <v>64.360081317526664</v>
      </c>
      <c r="U92" s="170">
        <v>63.788734475184931</v>
      </c>
      <c r="V92" s="170">
        <v>53.668310247202101</v>
      </c>
      <c r="W92" s="170">
        <v>59.952566507913588</v>
      </c>
      <c r="X92" s="170">
        <v>61.08598124238307</v>
      </c>
      <c r="Y92" s="179">
        <v>1.1334147344694827</v>
      </c>
      <c r="Z92" s="179">
        <v>-8.0987019667648354</v>
      </c>
      <c r="AA92" s="147"/>
      <c r="AB92" s="178">
        <v>1.0207044977768618</v>
      </c>
      <c r="AC92" s="144"/>
      <c r="AD92" s="180">
        <v>67.013492177407784</v>
      </c>
      <c r="AE92" s="180">
        <v>69.184683209147906</v>
      </c>
      <c r="AF92" s="144"/>
    </row>
    <row r="93" spans="1:32" outlineLevel="2" x14ac:dyDescent="0.25">
      <c r="A93" s="163" t="s">
        <v>289</v>
      </c>
      <c r="B93" s="163"/>
      <c r="C93" s="163"/>
      <c r="D93" s="163"/>
      <c r="E93" s="144"/>
      <c r="F93" s="144"/>
      <c r="G93" s="144"/>
      <c r="H93" s="144"/>
      <c r="I93" s="162"/>
      <c r="J93" s="162"/>
      <c r="K93" s="162"/>
      <c r="L93" s="162"/>
      <c r="M93" s="144"/>
      <c r="N93" s="144"/>
      <c r="O93" s="144"/>
      <c r="P93" s="163" t="s">
        <v>268</v>
      </c>
      <c r="Q93" s="163"/>
      <c r="R93" s="163"/>
      <c r="S93" s="163"/>
      <c r="T93" s="144"/>
      <c r="U93" s="144"/>
      <c r="V93" s="144"/>
      <c r="W93" s="144"/>
      <c r="X93" s="162"/>
      <c r="Y93" s="162"/>
      <c r="Z93" s="162"/>
      <c r="AA93" s="162"/>
      <c r="AB93" s="144"/>
      <c r="AC93" s="144"/>
      <c r="AD93" s="144"/>
      <c r="AE93" s="144"/>
      <c r="AF93" s="144"/>
    </row>
    <row r="94" spans="1:32" x14ac:dyDescent="0.25">
      <c r="A94" s="204"/>
      <c r="B94" s="204"/>
      <c r="C94" s="204"/>
      <c r="D94" s="20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row>
    <row r="95" spans="1:32" x14ac:dyDescent="0.25">
      <c r="A95" s="204"/>
      <c r="B95" s="204"/>
      <c r="C95" s="204"/>
      <c r="D95" s="20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row>
    <row r="96" spans="1:32" x14ac:dyDescent="0.25">
      <c r="A96" s="165" t="s">
        <v>248</v>
      </c>
      <c r="B96" s="165"/>
      <c r="C96" s="165"/>
      <c r="D96" s="165"/>
      <c r="E96" s="181"/>
      <c r="F96" s="144"/>
      <c r="G96" s="144"/>
      <c r="H96" s="144"/>
      <c r="I96" s="144"/>
      <c r="J96" s="144"/>
      <c r="K96" s="144"/>
      <c r="L96" s="144"/>
      <c r="M96" s="144"/>
      <c r="N96" s="144"/>
      <c r="O96" s="204"/>
      <c r="P96" s="165" t="s">
        <v>248</v>
      </c>
      <c r="Q96" s="165"/>
      <c r="R96" s="165"/>
      <c r="S96" s="165"/>
      <c r="T96" s="181"/>
      <c r="U96" s="144"/>
      <c r="V96" s="144"/>
      <c r="W96" s="144"/>
      <c r="X96" s="144"/>
      <c r="Y96" s="144"/>
      <c r="Z96" s="144"/>
      <c r="AA96" s="144"/>
      <c r="AB96" s="144"/>
      <c r="AC96" s="144"/>
      <c r="AD96" s="144"/>
      <c r="AE96" s="144"/>
      <c r="AF96" s="144"/>
    </row>
    <row r="97" spans="1:32" outlineLevel="1" x14ac:dyDescent="0.25">
      <c r="A97" s="166" t="s">
        <v>295</v>
      </c>
      <c r="B97" s="166"/>
      <c r="C97" s="166"/>
      <c r="D97" s="166"/>
      <c r="E97" s="167"/>
      <c r="F97" s="167"/>
      <c r="G97" s="167"/>
      <c r="H97" s="167"/>
      <c r="I97" s="167"/>
      <c r="J97" s="167"/>
      <c r="K97" s="167"/>
      <c r="L97" s="167"/>
      <c r="M97" s="144"/>
      <c r="N97" s="144"/>
      <c r="P97" s="166" t="s">
        <v>231</v>
      </c>
      <c r="Q97" s="166"/>
      <c r="R97" s="166"/>
      <c r="S97" s="166"/>
      <c r="T97" s="167"/>
      <c r="U97" s="167"/>
      <c r="V97" s="167"/>
      <c r="W97" s="167"/>
      <c r="X97" s="167"/>
      <c r="Y97" s="167"/>
      <c r="Z97" s="167"/>
      <c r="AA97" s="167"/>
      <c r="AB97" s="144"/>
      <c r="AC97" s="144"/>
      <c r="AD97" s="144"/>
      <c r="AE97" s="144"/>
      <c r="AF97" s="144"/>
    </row>
    <row r="98" spans="1:32" ht="31.5" outlineLevel="1" x14ac:dyDescent="0.25">
      <c r="A98" s="168" t="s">
        <v>257</v>
      </c>
      <c r="B98" s="141">
        <v>2019</v>
      </c>
      <c r="C98" s="141">
        <v>2020</v>
      </c>
      <c r="D98" s="141">
        <v>2021</v>
      </c>
      <c r="E98" s="141">
        <v>2022</v>
      </c>
      <c r="F98" s="141">
        <v>2023</v>
      </c>
      <c r="G98" s="141">
        <v>2024</v>
      </c>
      <c r="H98" s="141">
        <v>2025</v>
      </c>
      <c r="I98" s="141">
        <v>2026</v>
      </c>
      <c r="J98" s="142" t="s">
        <v>232</v>
      </c>
      <c r="K98" s="142" t="s">
        <v>258</v>
      </c>
      <c r="L98" s="143" t="s">
        <v>234</v>
      </c>
      <c r="M98" s="142" t="s">
        <v>290</v>
      </c>
      <c r="N98" s="144"/>
      <c r="P98" s="168" t="s">
        <v>257</v>
      </c>
      <c r="Q98" s="141">
        <v>2019</v>
      </c>
      <c r="R98" s="141">
        <v>2020</v>
      </c>
      <c r="S98" s="141">
        <v>2021</v>
      </c>
      <c r="T98" s="141">
        <v>2022</v>
      </c>
      <c r="U98" s="141">
        <v>2023</v>
      </c>
      <c r="V98" s="141">
        <v>2024</v>
      </c>
      <c r="W98" s="141">
        <v>2025</v>
      </c>
      <c r="X98" s="141">
        <v>2026</v>
      </c>
      <c r="Y98" s="142" t="s">
        <v>232</v>
      </c>
      <c r="Z98" s="142" t="s">
        <v>258</v>
      </c>
      <c r="AA98" s="143" t="s">
        <v>234</v>
      </c>
      <c r="AB98" s="144"/>
      <c r="AC98" s="144"/>
      <c r="AD98" s="145" t="s">
        <v>296</v>
      </c>
      <c r="AE98" s="145" t="s">
        <v>235</v>
      </c>
      <c r="AF98" s="144"/>
    </row>
    <row r="99" spans="1:32" outlineLevel="1" x14ac:dyDescent="0.25">
      <c r="A99" s="169" t="s">
        <v>259</v>
      </c>
      <c r="B99" s="150">
        <v>104.17369308600333</v>
      </c>
      <c r="C99" s="150">
        <v>93.404666130329858</v>
      </c>
      <c r="D99" s="150">
        <v>104.46615087040618</v>
      </c>
      <c r="E99" s="150">
        <v>81.803571428571402</v>
      </c>
      <c r="F99" s="150">
        <v>85.597894736842136</v>
      </c>
      <c r="G99" s="150">
        <v>72.574712643678154</v>
      </c>
      <c r="H99" s="150">
        <v>70.644067796610173</v>
      </c>
      <c r="I99" s="150">
        <v>68.728444003964384</v>
      </c>
      <c r="J99" s="177">
        <v>-1.9156237926457891</v>
      </c>
      <c r="K99" s="177">
        <v>-19.628414979179368</v>
      </c>
      <c r="L99" s="147"/>
      <c r="M99" s="178">
        <v>-24.589952222450719</v>
      </c>
      <c r="N99" s="144"/>
      <c r="P99" s="169" t="s">
        <v>259</v>
      </c>
      <c r="Q99" s="150">
        <v>94.126720747295934</v>
      </c>
      <c r="R99" s="150">
        <v>112.11691259931891</v>
      </c>
      <c r="S99" s="150">
        <v>90.335746606334865</v>
      </c>
      <c r="T99" s="150">
        <v>86.461854367398558</v>
      </c>
      <c r="U99" s="150">
        <v>90.520205626160177</v>
      </c>
      <c r="V99" s="150">
        <v>76.420136370230651</v>
      </c>
      <c r="W99" s="150">
        <v>93.68827249209545</v>
      </c>
      <c r="X99" s="150">
        <v>93.318396226415103</v>
      </c>
      <c r="Y99" s="177">
        <v>-0.36987626568034671</v>
      </c>
      <c r="Z99" s="177">
        <v>0.4825379887917336</v>
      </c>
      <c r="AA99" s="147"/>
      <c r="AB99" s="144"/>
      <c r="AC99" s="144"/>
      <c r="AD99" s="147">
        <v>88.356858983143752</v>
      </c>
      <c r="AE99" s="147">
        <v>92.83585823762337</v>
      </c>
      <c r="AF99" s="144"/>
    </row>
    <row r="100" spans="1:32" outlineLevel="1" x14ac:dyDescent="0.25">
      <c r="A100" s="169" t="s">
        <v>260</v>
      </c>
      <c r="B100" s="150">
        <v>566.1999999999997</v>
      </c>
      <c r="C100" s="150">
        <v>362.87500000000011</v>
      </c>
      <c r="D100" s="150">
        <v>327.9</v>
      </c>
      <c r="E100" s="150">
        <v>300.39999999999998</v>
      </c>
      <c r="F100" s="150">
        <v>8.5</v>
      </c>
      <c r="G100" s="150">
        <v>169</v>
      </c>
      <c r="H100" s="150">
        <v>171.83333333333348</v>
      </c>
      <c r="I100" s="150">
        <v>159.5</v>
      </c>
      <c r="J100" s="177">
        <v>-12.333333333333485</v>
      </c>
      <c r="K100" s="177">
        <v>-202.37755102040819</v>
      </c>
      <c r="L100" s="147"/>
      <c r="M100" s="178">
        <v>-398.71428571428567</v>
      </c>
      <c r="N100" s="144"/>
      <c r="P100" s="169" t="s">
        <v>260</v>
      </c>
      <c r="Q100" s="150">
        <v>334.16935483870969</v>
      </c>
      <c r="R100" s="150">
        <v>317.7157894736842</v>
      </c>
      <c r="S100" s="150">
        <v>361.81914893617022</v>
      </c>
      <c r="T100" s="150">
        <v>257.74999999999994</v>
      </c>
      <c r="U100" s="150">
        <v>202.03389830508496</v>
      </c>
      <c r="V100" s="150">
        <v>193.8846153846151</v>
      </c>
      <c r="W100" s="150">
        <v>188.22222222222206</v>
      </c>
      <c r="X100" s="150">
        <v>558.21428571428567</v>
      </c>
      <c r="Y100" s="177">
        <v>369.99206349206361</v>
      </c>
      <c r="Z100" s="177">
        <v>272.3344335885925</v>
      </c>
      <c r="AA100" s="147"/>
      <c r="AB100" s="144"/>
      <c r="AC100" s="144"/>
      <c r="AD100" s="147">
        <v>361.87755102040819</v>
      </c>
      <c r="AE100" s="147">
        <v>285.87985212569316</v>
      </c>
      <c r="AF100" s="144"/>
    </row>
    <row r="101" spans="1:32" outlineLevel="1" x14ac:dyDescent="0.25">
      <c r="A101" s="169" t="s">
        <v>261</v>
      </c>
      <c r="B101" s="150">
        <v>224.64999999999992</v>
      </c>
      <c r="C101" s="150">
        <v>192.47619047619048</v>
      </c>
      <c r="D101" s="150">
        <v>71.870370370370367</v>
      </c>
      <c r="E101" s="150">
        <v>211.72727272727272</v>
      </c>
      <c r="F101" s="150">
        <v>147.0625</v>
      </c>
      <c r="G101" s="150">
        <v>102.49999999999996</v>
      </c>
      <c r="H101" s="150">
        <v>176.81818181818181</v>
      </c>
      <c r="I101" s="150">
        <v>108.05</v>
      </c>
      <c r="J101" s="177">
        <v>-68.768181818181816</v>
      </c>
      <c r="K101" s="177">
        <v>-47.761965811965823</v>
      </c>
      <c r="L101" s="147"/>
      <c r="M101" s="178">
        <v>-22.293949044585887</v>
      </c>
      <c r="N101" s="144"/>
      <c r="P101" s="169" t="s">
        <v>261</v>
      </c>
      <c r="Q101" s="150">
        <v>142.28871391076117</v>
      </c>
      <c r="R101" s="150">
        <v>146.20074349442379</v>
      </c>
      <c r="S101" s="150">
        <v>105.18433931484505</v>
      </c>
      <c r="T101" s="150">
        <v>147.61475409836069</v>
      </c>
      <c r="U101" s="150">
        <v>127.59637188208617</v>
      </c>
      <c r="V101" s="150">
        <v>116.76027397260277</v>
      </c>
      <c r="W101" s="150">
        <v>135.18873239436616</v>
      </c>
      <c r="X101" s="150">
        <v>130.34394904458588</v>
      </c>
      <c r="Y101" s="177">
        <v>-4.8447833497802719</v>
      </c>
      <c r="Z101" s="177">
        <v>0.46655440857054487</v>
      </c>
      <c r="AA101" s="147"/>
      <c r="AB101" s="144"/>
      <c r="AC101" s="144"/>
      <c r="AD101" s="147">
        <v>155.81196581196582</v>
      </c>
      <c r="AE101" s="147">
        <v>129.87739463601534</v>
      </c>
      <c r="AF101" s="144"/>
    </row>
    <row r="102" spans="1:32" outlineLevel="1" x14ac:dyDescent="0.25">
      <c r="A102" s="169" t="s">
        <v>262</v>
      </c>
      <c r="B102" s="150">
        <v>86.046861924686169</v>
      </c>
      <c r="C102" s="150">
        <v>98.73176123802493</v>
      </c>
      <c r="D102" s="150">
        <v>82.09445958219797</v>
      </c>
      <c r="E102" s="150">
        <v>109.61503928170602</v>
      </c>
      <c r="F102" s="150">
        <v>88.833712984054714</v>
      </c>
      <c r="G102" s="150">
        <v>66.248691099476432</v>
      </c>
      <c r="H102" s="150">
        <v>63.083333333333321</v>
      </c>
      <c r="I102" s="150">
        <v>55.333333333333357</v>
      </c>
      <c r="J102" s="177">
        <v>-7.7499999999999645</v>
      </c>
      <c r="K102" s="177">
        <v>-31.304761904761861</v>
      </c>
      <c r="L102" s="147"/>
      <c r="M102" s="178">
        <v>-56.222159465311236</v>
      </c>
      <c r="N102" s="144"/>
      <c r="P102" s="169" t="s">
        <v>262</v>
      </c>
      <c r="Q102" s="150">
        <v>105.49169542709214</v>
      </c>
      <c r="R102" s="150">
        <v>124.77134380837273</v>
      </c>
      <c r="S102" s="150">
        <v>92.658012671920758</v>
      </c>
      <c r="T102" s="150">
        <v>114.94492254733218</v>
      </c>
      <c r="U102" s="150">
        <v>102.5003998933618</v>
      </c>
      <c r="V102" s="150">
        <v>85.496655518394647</v>
      </c>
      <c r="W102" s="150">
        <v>100.22075826835149</v>
      </c>
      <c r="X102" s="150">
        <v>111.55549279864459</v>
      </c>
      <c r="Y102" s="177">
        <v>11.334734530293105</v>
      </c>
      <c r="Z102" s="177">
        <v>5.3557880274469909</v>
      </c>
      <c r="AA102" s="147"/>
      <c r="AB102" s="144"/>
      <c r="AC102" s="144"/>
      <c r="AD102" s="147">
        <v>86.638095238095218</v>
      </c>
      <c r="AE102" s="147">
        <v>106.1997047711976</v>
      </c>
      <c r="AF102" s="144"/>
    </row>
    <row r="103" spans="1:32" outlineLevel="1" x14ac:dyDescent="0.25">
      <c r="A103" s="169" t="s">
        <v>53</v>
      </c>
      <c r="B103" s="150">
        <v>275.55042016806721</v>
      </c>
      <c r="C103" s="150">
        <v>251.82905982905976</v>
      </c>
      <c r="D103" s="150">
        <v>181.53521126760569</v>
      </c>
      <c r="E103" s="150">
        <v>186.65441176470583</v>
      </c>
      <c r="F103" s="150">
        <v>220.77952755905517</v>
      </c>
      <c r="G103" s="150">
        <v>161.53913043478266</v>
      </c>
      <c r="H103" s="150">
        <v>175.50000000000003</v>
      </c>
      <c r="I103" s="150">
        <v>214.77777777777771</v>
      </c>
      <c r="J103" s="177">
        <v>39.277777777777686</v>
      </c>
      <c r="K103" s="177">
        <v>-19.217948717948786</v>
      </c>
      <c r="L103" s="147"/>
      <c r="M103" s="178">
        <v>-15.143174603174543</v>
      </c>
      <c r="N103" s="144"/>
      <c r="P103" s="169" t="s">
        <v>53</v>
      </c>
      <c r="Q103" s="150">
        <v>241.47624132407904</v>
      </c>
      <c r="R103" s="150">
        <v>232.33529411764701</v>
      </c>
      <c r="S103" s="150">
        <v>144.02360655737709</v>
      </c>
      <c r="T103" s="150">
        <v>176.84889643463512</v>
      </c>
      <c r="U103" s="150">
        <v>207.6575107296137</v>
      </c>
      <c r="V103" s="150">
        <v>184.12704598597037</v>
      </c>
      <c r="W103" s="150">
        <v>209.15182357930445</v>
      </c>
      <c r="X103" s="150">
        <v>229.92095238095226</v>
      </c>
      <c r="Y103" s="177">
        <v>20.76912880164781</v>
      </c>
      <c r="Z103" s="177">
        <v>28.496109064400343</v>
      </c>
      <c r="AA103" s="147"/>
      <c r="AB103" s="144"/>
      <c r="AC103" s="144"/>
      <c r="AD103" s="147">
        <v>233.9957264957265</v>
      </c>
      <c r="AE103" s="147">
        <v>201.42484331655191</v>
      </c>
      <c r="AF103" s="144"/>
    </row>
    <row r="104" spans="1:32" outlineLevel="1" x14ac:dyDescent="0.25">
      <c r="A104" s="169" t="s">
        <v>11</v>
      </c>
      <c r="B104" s="150">
        <v>157.16666666666666</v>
      </c>
      <c r="C104" s="150">
        <v>108.60000000000007</v>
      </c>
      <c r="D104" s="150">
        <v>118.12280701754378</v>
      </c>
      <c r="E104" s="150">
        <v>134.32038834951481</v>
      </c>
      <c r="F104" s="150">
        <v>102.89915966386556</v>
      </c>
      <c r="G104" s="150">
        <v>70.491228070175438</v>
      </c>
      <c r="H104" s="150">
        <v>76.847222222222229</v>
      </c>
      <c r="I104" s="150">
        <v>96.484126984126803</v>
      </c>
      <c r="J104" s="177">
        <v>19.636904761904574</v>
      </c>
      <c r="K104" s="177">
        <v>-12.413574165298499</v>
      </c>
      <c r="L104" s="147"/>
      <c r="M104" s="178">
        <v>-16.033144173040583</v>
      </c>
      <c r="N104" s="144"/>
      <c r="P104" s="169" t="s">
        <v>11</v>
      </c>
      <c r="Q104" s="150">
        <v>121.71661237785004</v>
      </c>
      <c r="R104" s="150">
        <v>120.71276595744671</v>
      </c>
      <c r="S104" s="150">
        <v>95.372763419483235</v>
      </c>
      <c r="T104" s="150">
        <v>109.57632398753876</v>
      </c>
      <c r="U104" s="150">
        <v>106.75683317624876</v>
      </c>
      <c r="V104" s="150">
        <v>92.769716088328082</v>
      </c>
      <c r="W104" s="150">
        <v>117.40218470705076</v>
      </c>
      <c r="X104" s="150">
        <v>112.51727115716739</v>
      </c>
      <c r="Y104" s="177">
        <v>-4.8849135498833789</v>
      </c>
      <c r="Z104" s="177">
        <v>2.2554038610750951</v>
      </c>
      <c r="AA104" s="147"/>
      <c r="AB104" s="144"/>
      <c r="AC104" s="144"/>
      <c r="AD104" s="147">
        <v>108.8977011494253</v>
      </c>
      <c r="AE104" s="147">
        <v>110.26186729609229</v>
      </c>
      <c r="AF104" s="144"/>
    </row>
    <row r="105" spans="1:32" outlineLevel="1" x14ac:dyDescent="0.25">
      <c r="A105" s="169" t="s">
        <v>263</v>
      </c>
      <c r="B105" s="150">
        <v>62.991052407328482</v>
      </c>
      <c r="C105" s="150">
        <v>78.519475510991214</v>
      </c>
      <c r="D105" s="150">
        <v>61.671702735810548</v>
      </c>
      <c r="E105" s="150">
        <v>65.228987993138929</v>
      </c>
      <c r="F105" s="150">
        <v>62.03083333333332</v>
      </c>
      <c r="G105" s="150">
        <v>51.10332836562344</v>
      </c>
      <c r="H105" s="150">
        <v>41.793155510820341</v>
      </c>
      <c r="I105" s="150">
        <v>43.034690101757619</v>
      </c>
      <c r="J105" s="177">
        <v>1.2415345909372775</v>
      </c>
      <c r="K105" s="177">
        <v>-18.337247122980315</v>
      </c>
      <c r="L105" s="147"/>
      <c r="M105" s="178">
        <v>-21.382334218700223</v>
      </c>
      <c r="N105" s="144"/>
      <c r="P105" s="169" t="s">
        <v>263</v>
      </c>
      <c r="Q105" s="150">
        <v>72.290563428966465</v>
      </c>
      <c r="R105" s="150">
        <v>78.092233303112749</v>
      </c>
      <c r="S105" s="150">
        <v>60.310089951886127</v>
      </c>
      <c r="T105" s="150">
        <v>62.863296703296768</v>
      </c>
      <c r="U105" s="150">
        <v>66.752627324171442</v>
      </c>
      <c r="V105" s="150">
        <v>57.263469985358739</v>
      </c>
      <c r="W105" s="150">
        <v>60.340813970269799</v>
      </c>
      <c r="X105" s="150">
        <v>64.417024320457841</v>
      </c>
      <c r="Y105" s="177">
        <v>4.0762103501880418</v>
      </c>
      <c r="Z105" s="177">
        <v>-1.3861583004196092</v>
      </c>
      <c r="AA105" s="147"/>
      <c r="AB105" s="144"/>
      <c r="AC105" s="144"/>
      <c r="AD105" s="147">
        <v>61.371937224737934</v>
      </c>
      <c r="AE105" s="147">
        <v>65.80318262087745</v>
      </c>
      <c r="AF105" s="144"/>
    </row>
    <row r="106" spans="1:32" outlineLevel="1" x14ac:dyDescent="0.25">
      <c r="A106" s="169" t="s">
        <v>264</v>
      </c>
      <c r="B106" s="150">
        <v>60.844483058210251</v>
      </c>
      <c r="C106" s="150">
        <v>68.056390977443627</v>
      </c>
      <c r="D106" s="150">
        <v>83.470191226096745</v>
      </c>
      <c r="E106" s="150">
        <v>50.813145539906081</v>
      </c>
      <c r="F106" s="150">
        <v>44.152737752161393</v>
      </c>
      <c r="G106" s="150">
        <v>35.564129301355592</v>
      </c>
      <c r="H106" s="150">
        <v>41.05069124423963</v>
      </c>
      <c r="I106" s="150">
        <v>33.086570477247506</v>
      </c>
      <c r="J106" s="177">
        <v>-7.9641207669921243</v>
      </c>
      <c r="K106" s="177">
        <v>-21.832571202445543</v>
      </c>
      <c r="L106" s="147"/>
      <c r="M106" s="178">
        <v>-48.785921872293528</v>
      </c>
      <c r="N106" s="144"/>
      <c r="P106" s="169" t="s">
        <v>264</v>
      </c>
      <c r="Q106" s="150">
        <v>85.649861878453024</v>
      </c>
      <c r="R106" s="150">
        <v>107.04158228702578</v>
      </c>
      <c r="S106" s="150">
        <v>85.66011854360714</v>
      </c>
      <c r="T106" s="150">
        <v>64.540003232584468</v>
      </c>
      <c r="U106" s="150">
        <v>68.260584283705683</v>
      </c>
      <c r="V106" s="150">
        <v>76.472487850760302</v>
      </c>
      <c r="W106" s="150">
        <v>93.711420612813328</v>
      </c>
      <c r="X106" s="150">
        <v>81.872492349541034</v>
      </c>
      <c r="Y106" s="177">
        <v>-11.838928263272294</v>
      </c>
      <c r="Z106" s="177">
        <v>-1.5829681884956699</v>
      </c>
      <c r="AA106" s="147"/>
      <c r="AB106" s="144"/>
      <c r="AC106" s="144"/>
      <c r="AD106" s="147">
        <v>54.919141679693048</v>
      </c>
      <c r="AE106" s="147">
        <v>83.455460538036704</v>
      </c>
      <c r="AF106" s="144"/>
    </row>
    <row r="107" spans="1:32" outlineLevel="1" x14ac:dyDescent="0.25">
      <c r="A107" s="169" t="s">
        <v>265</v>
      </c>
      <c r="B107" s="150">
        <v>144.94222689075639</v>
      </c>
      <c r="C107" s="150">
        <v>144.45508982035926</v>
      </c>
      <c r="D107" s="150">
        <v>139.91162790697666</v>
      </c>
      <c r="E107" s="150">
        <v>120.54009819967267</v>
      </c>
      <c r="F107" s="150">
        <v>137.90042075736315</v>
      </c>
      <c r="G107" s="150">
        <v>98.596795727636774</v>
      </c>
      <c r="H107" s="150">
        <v>108.23133235724741</v>
      </c>
      <c r="I107" s="150">
        <v>113.69271523178811</v>
      </c>
      <c r="J107" s="177">
        <v>5.4613828745407034</v>
      </c>
      <c r="K107" s="177">
        <v>-15.666014926942026</v>
      </c>
      <c r="L107" s="147"/>
      <c r="M107" s="178">
        <v>-22.403217495172598</v>
      </c>
      <c r="N107" s="144"/>
      <c r="P107" s="169" t="s">
        <v>265</v>
      </c>
      <c r="Q107" s="150">
        <v>127.56359614473045</v>
      </c>
      <c r="R107" s="150">
        <v>146.92865497076031</v>
      </c>
      <c r="S107" s="150">
        <v>116.11489817792086</v>
      </c>
      <c r="T107" s="150">
        <v>116.3077092027234</v>
      </c>
      <c r="U107" s="150">
        <v>124.35455585207767</v>
      </c>
      <c r="V107" s="150">
        <v>116.62752258312526</v>
      </c>
      <c r="W107" s="150">
        <v>129.1222179585572</v>
      </c>
      <c r="X107" s="150">
        <v>136.09593272696071</v>
      </c>
      <c r="Y107" s="177">
        <v>6.9737147684035108</v>
      </c>
      <c r="Z107" s="177">
        <v>9.5260998842357338</v>
      </c>
      <c r="AA107" s="147"/>
      <c r="AB107" s="144"/>
      <c r="AC107" s="144"/>
      <c r="AD107" s="147">
        <v>129.35873015873014</v>
      </c>
      <c r="AE107" s="147">
        <v>126.56983284272498</v>
      </c>
      <c r="AF107" s="144"/>
    </row>
    <row r="108" spans="1:32" outlineLevel="1" x14ac:dyDescent="0.25">
      <c r="A108" s="169" t="s">
        <v>266</v>
      </c>
      <c r="B108" s="150">
        <v>195.05486284289256</v>
      </c>
      <c r="C108" s="150">
        <v>187.00507614213194</v>
      </c>
      <c r="D108" s="150">
        <v>193.50000000000011</v>
      </c>
      <c r="E108" s="150">
        <v>174.62244897959167</v>
      </c>
      <c r="F108" s="150">
        <v>177.89473684210532</v>
      </c>
      <c r="G108" s="150">
        <v>113.97560975609761</v>
      </c>
      <c r="H108" s="150">
        <v>79.221476510067035</v>
      </c>
      <c r="I108" s="150">
        <v>80.75433526011561</v>
      </c>
      <c r="J108" s="177">
        <v>1.5328587500485753</v>
      </c>
      <c r="K108" s="177">
        <v>-83.941282584337571</v>
      </c>
      <c r="L108" s="147"/>
      <c r="M108" s="178">
        <v>-64.716511385251849</v>
      </c>
      <c r="N108" s="144"/>
      <c r="P108" s="169" t="s">
        <v>266</v>
      </c>
      <c r="Q108" s="150">
        <v>204.81065857885625</v>
      </c>
      <c r="R108" s="150">
        <v>196.03550295857994</v>
      </c>
      <c r="S108" s="150">
        <v>198.61832669322712</v>
      </c>
      <c r="T108" s="150">
        <v>183.95169775227191</v>
      </c>
      <c r="U108" s="150">
        <v>214.74809160305352</v>
      </c>
      <c r="V108" s="150">
        <v>172.65210267613321</v>
      </c>
      <c r="W108" s="150">
        <v>188.1079096045197</v>
      </c>
      <c r="X108" s="150">
        <v>145.47084664536746</v>
      </c>
      <c r="Y108" s="177">
        <v>-42.637062959152246</v>
      </c>
      <c r="Z108" s="177">
        <v>-49.553987584583837</v>
      </c>
      <c r="AA108" s="147"/>
      <c r="AB108" s="144"/>
      <c r="AC108" s="144"/>
      <c r="AD108" s="147">
        <v>164.69561784445318</v>
      </c>
      <c r="AE108" s="147">
        <v>195.0248342299513</v>
      </c>
      <c r="AF108" s="144"/>
    </row>
    <row r="109" spans="1:32" outlineLevel="1" x14ac:dyDescent="0.25">
      <c r="A109" s="168" t="s">
        <v>267</v>
      </c>
      <c r="B109" s="170">
        <v>110.06213855051064</v>
      </c>
      <c r="C109" s="170">
        <v>102.72325955236799</v>
      </c>
      <c r="D109" s="170">
        <v>94.358692507954913</v>
      </c>
      <c r="E109" s="170">
        <v>86.162391817466556</v>
      </c>
      <c r="F109" s="170">
        <v>84.542852816474863</v>
      </c>
      <c r="G109" s="170">
        <v>66.104892816233018</v>
      </c>
      <c r="H109" s="170">
        <v>64.038356631435391</v>
      </c>
      <c r="I109" s="170">
        <v>63.107707348867528</v>
      </c>
      <c r="J109" s="179">
        <v>-0.93064928256786317</v>
      </c>
      <c r="K109" s="179">
        <v>-25.588468583223012</v>
      </c>
      <c r="L109" s="147"/>
      <c r="M109" s="178">
        <v>-33.470535829136587</v>
      </c>
      <c r="N109" s="144"/>
      <c r="P109" s="168" t="s">
        <v>267</v>
      </c>
      <c r="Q109" s="170">
        <v>104.8986875924916</v>
      </c>
      <c r="R109" s="170">
        <v>116.97383929854823</v>
      </c>
      <c r="S109" s="170">
        <v>91.945246800731255</v>
      </c>
      <c r="T109" s="170">
        <v>90.549216888843887</v>
      </c>
      <c r="U109" s="170">
        <v>94.422231202605388</v>
      </c>
      <c r="V109" s="170">
        <v>84.71582501613787</v>
      </c>
      <c r="W109" s="170">
        <v>96.045760737439167</v>
      </c>
      <c r="X109" s="170">
        <v>96.578243178004115</v>
      </c>
      <c r="Y109" s="179">
        <v>0.53248244056494798</v>
      </c>
      <c r="Z109" s="179">
        <v>-1.7057155098249268</v>
      </c>
      <c r="AA109" s="147"/>
      <c r="AB109" s="144"/>
      <c r="AC109" s="144"/>
      <c r="AD109" s="180">
        <v>88.69617593209054</v>
      </c>
      <c r="AE109" s="180">
        <v>98.283958687829042</v>
      </c>
      <c r="AF109" s="144"/>
    </row>
    <row r="110" spans="1:32" outlineLevel="1" x14ac:dyDescent="0.25">
      <c r="A110" s="163" t="s">
        <v>289</v>
      </c>
      <c r="B110" s="163"/>
      <c r="C110" s="163"/>
      <c r="D110" s="163"/>
      <c r="E110" s="144"/>
      <c r="F110" s="144"/>
      <c r="G110" s="144"/>
      <c r="H110" s="144"/>
      <c r="I110" s="162"/>
      <c r="J110" s="162"/>
      <c r="K110" s="162"/>
      <c r="L110" s="162"/>
      <c r="M110" s="144"/>
      <c r="N110" s="144"/>
      <c r="O110" s="144"/>
      <c r="P110" s="163" t="s">
        <v>268</v>
      </c>
      <c r="Q110" s="163"/>
      <c r="R110" s="163"/>
      <c r="S110" s="163"/>
      <c r="T110" s="144"/>
      <c r="U110" s="144"/>
      <c r="V110" s="144"/>
      <c r="W110" s="144"/>
      <c r="X110" s="162"/>
      <c r="Y110" s="162"/>
      <c r="Z110" s="162"/>
      <c r="AA110" s="162"/>
      <c r="AB110" s="144"/>
      <c r="AC110" s="144"/>
      <c r="AD110" s="144"/>
      <c r="AE110" s="144"/>
      <c r="AF110" s="144"/>
    </row>
    <row r="111" spans="1:32" x14ac:dyDescent="0.25">
      <c r="A111" s="204"/>
      <c r="B111" s="204"/>
      <c r="C111" s="204"/>
      <c r="D111" s="20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row>
    <row r="112" spans="1:32" x14ac:dyDescent="0.25">
      <c r="A112" s="204"/>
      <c r="B112" s="204"/>
      <c r="C112" s="204"/>
      <c r="D112" s="20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row>
    <row r="113" spans="1:32" x14ac:dyDescent="0.25">
      <c r="A113" s="165" t="s">
        <v>249</v>
      </c>
      <c r="B113" s="165"/>
      <c r="C113" s="165"/>
      <c r="D113" s="165"/>
      <c r="E113" s="182"/>
      <c r="F113" s="144"/>
      <c r="G113" s="144"/>
      <c r="H113" s="144"/>
      <c r="I113" s="144"/>
      <c r="J113" s="144"/>
      <c r="K113" s="144"/>
      <c r="L113" s="144"/>
      <c r="M113" s="144"/>
      <c r="N113" s="144"/>
      <c r="O113" s="204"/>
      <c r="P113" s="165" t="s">
        <v>249</v>
      </c>
      <c r="Q113" s="165"/>
      <c r="R113" s="165"/>
      <c r="S113" s="165"/>
      <c r="T113" s="181"/>
      <c r="U113" s="144"/>
      <c r="V113" s="144"/>
      <c r="W113" s="144"/>
      <c r="X113" s="144"/>
      <c r="Y113" s="144"/>
      <c r="Z113" s="144"/>
      <c r="AA113" s="144"/>
      <c r="AB113" s="144"/>
      <c r="AC113" s="144"/>
      <c r="AD113" s="144"/>
      <c r="AE113" s="144"/>
      <c r="AF113" s="144"/>
    </row>
    <row r="114" spans="1:32" outlineLevel="1" x14ac:dyDescent="0.25">
      <c r="A114" s="166" t="s">
        <v>295</v>
      </c>
      <c r="B114" s="166"/>
      <c r="C114" s="166"/>
      <c r="D114" s="166"/>
      <c r="E114" s="167"/>
      <c r="F114" s="167"/>
      <c r="G114" s="167"/>
      <c r="H114" s="167"/>
      <c r="I114" s="167"/>
      <c r="J114" s="167"/>
      <c r="K114" s="167"/>
      <c r="L114" s="167"/>
      <c r="M114" s="144"/>
      <c r="N114" s="144"/>
      <c r="P114" s="166" t="s">
        <v>231</v>
      </c>
      <c r="Q114" s="166"/>
      <c r="R114" s="166"/>
      <c r="S114" s="166"/>
      <c r="T114" s="167"/>
      <c r="U114" s="167"/>
      <c r="V114" s="167"/>
      <c r="W114" s="167"/>
      <c r="X114" s="167"/>
      <c r="Y114" s="167"/>
      <c r="Z114" s="167"/>
      <c r="AA114" s="167"/>
      <c r="AB114" s="144"/>
      <c r="AC114" s="144"/>
      <c r="AD114" s="144"/>
      <c r="AE114" s="144"/>
      <c r="AF114" s="144"/>
    </row>
    <row r="115" spans="1:32" ht="31.5" outlineLevel="1" x14ac:dyDescent="0.25">
      <c r="A115" s="168" t="s">
        <v>257</v>
      </c>
      <c r="B115" s="141">
        <v>2019</v>
      </c>
      <c r="C115" s="141">
        <v>2020</v>
      </c>
      <c r="D115" s="141">
        <v>2021</v>
      </c>
      <c r="E115" s="141">
        <v>2022</v>
      </c>
      <c r="F115" s="141">
        <v>2023</v>
      </c>
      <c r="G115" s="141">
        <v>2024</v>
      </c>
      <c r="H115" s="141">
        <v>2025</v>
      </c>
      <c r="I115" s="141">
        <v>2026</v>
      </c>
      <c r="J115" s="142" t="s">
        <v>232</v>
      </c>
      <c r="K115" s="142" t="s">
        <v>258</v>
      </c>
      <c r="L115" s="143" t="s">
        <v>234</v>
      </c>
      <c r="M115" s="145" t="s">
        <v>287</v>
      </c>
      <c r="N115" s="144"/>
      <c r="P115" s="168" t="s">
        <v>257</v>
      </c>
      <c r="Q115" s="141">
        <v>2019</v>
      </c>
      <c r="R115" s="141">
        <v>2020</v>
      </c>
      <c r="S115" s="141">
        <v>2021</v>
      </c>
      <c r="T115" s="141">
        <v>2022</v>
      </c>
      <c r="U115" s="141">
        <v>2023</v>
      </c>
      <c r="V115" s="141">
        <v>2024</v>
      </c>
      <c r="W115" s="141">
        <v>2025</v>
      </c>
      <c r="X115" s="141">
        <v>2026</v>
      </c>
      <c r="Y115" s="142" t="s">
        <v>232</v>
      </c>
      <c r="Z115" s="142" t="s">
        <v>258</v>
      </c>
      <c r="AA115" s="143" t="s">
        <v>234</v>
      </c>
      <c r="AB115" s="144"/>
      <c r="AC115" s="144"/>
      <c r="AD115" s="145" t="s">
        <v>296</v>
      </c>
      <c r="AE115" s="145" t="s">
        <v>235</v>
      </c>
      <c r="AF115" s="144"/>
    </row>
    <row r="116" spans="1:32" outlineLevel="1" x14ac:dyDescent="0.25">
      <c r="A116" s="169" t="s">
        <v>259</v>
      </c>
      <c r="B116" s="150">
        <v>742</v>
      </c>
      <c r="C116" s="150">
        <v>851</v>
      </c>
      <c r="D116" s="150">
        <v>858</v>
      </c>
      <c r="E116" s="150">
        <v>644</v>
      </c>
      <c r="F116" s="150">
        <v>443</v>
      </c>
      <c r="G116" s="150">
        <v>359</v>
      </c>
      <c r="H116" s="150">
        <v>495</v>
      </c>
      <c r="I116" s="150">
        <v>576</v>
      </c>
      <c r="J116" s="148">
        <v>0.16363636363636364</v>
      </c>
      <c r="K116" s="148">
        <v>-8.196721311475412E-2</v>
      </c>
      <c r="L116" s="147"/>
      <c r="M116" s="155">
        <v>0.12413793103448276</v>
      </c>
      <c r="N116" s="144"/>
      <c r="P116" s="169" t="s">
        <v>259</v>
      </c>
      <c r="Q116" s="150">
        <v>4782</v>
      </c>
      <c r="R116" s="150">
        <v>3850</v>
      </c>
      <c r="S116" s="150">
        <v>3973</v>
      </c>
      <c r="T116" s="150">
        <v>4063</v>
      </c>
      <c r="U116" s="150">
        <v>3768</v>
      </c>
      <c r="V116" s="150">
        <v>3768</v>
      </c>
      <c r="W116" s="150">
        <v>4257</v>
      </c>
      <c r="X116" s="150">
        <v>4640</v>
      </c>
      <c r="Y116" s="148">
        <v>8.9969462062485323E-2</v>
      </c>
      <c r="Z116" s="148">
        <v>0.14121077966339909</v>
      </c>
      <c r="AA116" s="147"/>
      <c r="AB116" s="144"/>
      <c r="AC116" s="144"/>
      <c r="AD116" s="147">
        <v>627.42857142857144</v>
      </c>
      <c r="AE116" s="147">
        <v>4065.8571428571427</v>
      </c>
      <c r="AF116" s="144"/>
    </row>
    <row r="117" spans="1:32" outlineLevel="1" x14ac:dyDescent="0.25">
      <c r="A117" s="169" t="s">
        <v>260</v>
      </c>
      <c r="B117" s="150">
        <v>49</v>
      </c>
      <c r="C117" s="150">
        <v>29</v>
      </c>
      <c r="D117" s="150">
        <v>31</v>
      </c>
      <c r="E117" s="150">
        <v>22</v>
      </c>
      <c r="F117" s="150">
        <v>12</v>
      </c>
      <c r="G117" s="150">
        <v>18</v>
      </c>
      <c r="H117" s="150">
        <v>13</v>
      </c>
      <c r="I117" s="150">
        <v>12</v>
      </c>
      <c r="J117" s="148">
        <v>-7.6923076923076927E-2</v>
      </c>
      <c r="K117" s="148">
        <v>-0.51724137931034486</v>
      </c>
      <c r="L117" s="147"/>
      <c r="M117" s="155">
        <v>9.0909090909090912E-2</v>
      </c>
      <c r="N117" s="144"/>
      <c r="P117" s="169" t="s">
        <v>260</v>
      </c>
      <c r="Q117" s="150">
        <v>322</v>
      </c>
      <c r="R117" s="150">
        <v>238</v>
      </c>
      <c r="S117" s="150">
        <v>193</v>
      </c>
      <c r="T117" s="150">
        <v>170</v>
      </c>
      <c r="U117" s="150">
        <v>173</v>
      </c>
      <c r="V117" s="150">
        <v>216</v>
      </c>
      <c r="W117" s="150">
        <v>163</v>
      </c>
      <c r="X117" s="150">
        <v>132</v>
      </c>
      <c r="Y117" s="148">
        <v>-0.19018404907975461</v>
      </c>
      <c r="Z117" s="148">
        <v>-0.37355932203389836</v>
      </c>
      <c r="AA117" s="147"/>
      <c r="AB117" s="144"/>
      <c r="AC117" s="144"/>
      <c r="AD117" s="147">
        <v>24.857142857142858</v>
      </c>
      <c r="AE117" s="147">
        <v>210.71428571428572</v>
      </c>
      <c r="AF117" s="144"/>
    </row>
    <row r="118" spans="1:32" outlineLevel="1" x14ac:dyDescent="0.25">
      <c r="A118" s="169" t="s">
        <v>261</v>
      </c>
      <c r="B118" s="150">
        <v>65</v>
      </c>
      <c r="C118" s="150">
        <v>30</v>
      </c>
      <c r="D118" s="150">
        <v>57</v>
      </c>
      <c r="E118" s="150">
        <v>51</v>
      </c>
      <c r="F118" s="150">
        <v>33</v>
      </c>
      <c r="G118" s="150">
        <v>34</v>
      </c>
      <c r="H118" s="150">
        <v>19</v>
      </c>
      <c r="I118" s="150">
        <v>32</v>
      </c>
      <c r="J118" s="148">
        <v>0.68421052631578949</v>
      </c>
      <c r="K118" s="148">
        <v>-0.22491349480968856</v>
      </c>
      <c r="L118" s="147"/>
      <c r="M118" s="155">
        <v>7.7108433734939766E-2</v>
      </c>
      <c r="N118" s="144"/>
      <c r="P118" s="169" t="s">
        <v>261</v>
      </c>
      <c r="Q118" s="150">
        <v>602</v>
      </c>
      <c r="R118" s="150">
        <v>446</v>
      </c>
      <c r="S118" s="150">
        <v>467</v>
      </c>
      <c r="T118" s="150">
        <v>374</v>
      </c>
      <c r="U118" s="150">
        <v>356</v>
      </c>
      <c r="V118" s="150">
        <v>335</v>
      </c>
      <c r="W118" s="150">
        <v>379</v>
      </c>
      <c r="X118" s="150">
        <v>415</v>
      </c>
      <c r="Y118" s="148">
        <v>9.498680738786279E-2</v>
      </c>
      <c r="Z118" s="148">
        <v>-1.8249408583981094E-2</v>
      </c>
      <c r="AA118" s="147"/>
      <c r="AB118" s="144"/>
      <c r="AC118" s="144"/>
      <c r="AD118" s="147">
        <v>41.285714285714285</v>
      </c>
      <c r="AE118" s="147">
        <v>422.71428571428572</v>
      </c>
      <c r="AF118" s="144"/>
    </row>
    <row r="119" spans="1:32" outlineLevel="1" x14ac:dyDescent="0.25">
      <c r="A119" s="169" t="s">
        <v>262</v>
      </c>
      <c r="B119" s="150">
        <v>523</v>
      </c>
      <c r="C119" s="150">
        <v>598</v>
      </c>
      <c r="D119" s="150">
        <v>931</v>
      </c>
      <c r="E119" s="150">
        <v>438</v>
      </c>
      <c r="F119" s="150">
        <v>333</v>
      </c>
      <c r="G119" s="150">
        <v>205</v>
      </c>
      <c r="H119" s="150">
        <v>290</v>
      </c>
      <c r="I119" s="150">
        <v>308</v>
      </c>
      <c r="J119" s="148">
        <v>6.2068965517241378E-2</v>
      </c>
      <c r="K119" s="148">
        <v>-0.35021097046413502</v>
      </c>
      <c r="L119" s="147"/>
      <c r="M119" s="155">
        <v>0.12607449856733524</v>
      </c>
      <c r="N119" s="144"/>
      <c r="P119" s="169" t="s">
        <v>262</v>
      </c>
      <c r="Q119" s="150">
        <v>5037</v>
      </c>
      <c r="R119" s="150">
        <v>3463</v>
      </c>
      <c r="S119" s="150">
        <v>4106</v>
      </c>
      <c r="T119" s="150">
        <v>2627</v>
      </c>
      <c r="U119" s="150">
        <v>1933</v>
      </c>
      <c r="V119" s="150">
        <v>1999</v>
      </c>
      <c r="W119" s="150">
        <v>2487</v>
      </c>
      <c r="X119" s="150">
        <v>2443</v>
      </c>
      <c r="Y119" s="148">
        <v>-1.7691998391636508E-2</v>
      </c>
      <c r="Z119" s="148">
        <v>-0.21018843524847594</v>
      </c>
      <c r="AA119" s="147"/>
      <c r="AB119" s="144"/>
      <c r="AC119" s="144"/>
      <c r="AD119" s="147">
        <v>474</v>
      </c>
      <c r="AE119" s="147">
        <v>3093.1428571428573</v>
      </c>
      <c r="AF119" s="144"/>
    </row>
    <row r="120" spans="1:32" outlineLevel="1" x14ac:dyDescent="0.25">
      <c r="A120" s="169" t="s">
        <v>53</v>
      </c>
      <c r="B120" s="150">
        <v>514</v>
      </c>
      <c r="C120" s="150">
        <v>272</v>
      </c>
      <c r="D120" s="150">
        <v>250</v>
      </c>
      <c r="E120" s="150">
        <v>222</v>
      </c>
      <c r="F120" s="150">
        <v>295</v>
      </c>
      <c r="G120" s="150">
        <v>359</v>
      </c>
      <c r="H120" s="150">
        <v>401</v>
      </c>
      <c r="I120" s="150">
        <v>518</v>
      </c>
      <c r="J120" s="148">
        <v>0.29177057356608477</v>
      </c>
      <c r="K120" s="148">
        <v>0.56766104626026792</v>
      </c>
      <c r="L120" s="147"/>
      <c r="M120" s="155">
        <v>0.15711252653927812</v>
      </c>
      <c r="N120" s="144"/>
      <c r="P120" s="169" t="s">
        <v>53</v>
      </c>
      <c r="Q120" s="150">
        <v>2997</v>
      </c>
      <c r="R120" s="150">
        <v>1934</v>
      </c>
      <c r="S120" s="150">
        <v>1865</v>
      </c>
      <c r="T120" s="150">
        <v>2214</v>
      </c>
      <c r="U120" s="150">
        <v>2438</v>
      </c>
      <c r="V120" s="150">
        <v>2578</v>
      </c>
      <c r="W120" s="150">
        <v>2733</v>
      </c>
      <c r="X120" s="150">
        <v>3297</v>
      </c>
      <c r="Y120" s="148">
        <v>0.20636663007683864</v>
      </c>
      <c r="Z120" s="148">
        <v>0.37711080613401743</v>
      </c>
      <c r="AA120" s="147"/>
      <c r="AB120" s="144"/>
      <c r="AC120" s="144"/>
      <c r="AD120" s="147">
        <v>330.42857142857144</v>
      </c>
      <c r="AE120" s="147">
        <v>2394.1428571428573</v>
      </c>
      <c r="AF120" s="144"/>
    </row>
    <row r="121" spans="1:32" outlineLevel="1" x14ac:dyDescent="0.25">
      <c r="A121" s="169" t="s">
        <v>11</v>
      </c>
      <c r="B121" s="150">
        <v>150</v>
      </c>
      <c r="C121" s="150">
        <v>130</v>
      </c>
      <c r="D121" s="150">
        <v>162</v>
      </c>
      <c r="E121" s="150">
        <v>107</v>
      </c>
      <c r="F121" s="150">
        <v>111</v>
      </c>
      <c r="G121" s="150">
        <v>86</v>
      </c>
      <c r="H121" s="150">
        <v>199</v>
      </c>
      <c r="I121" s="150">
        <v>76</v>
      </c>
      <c r="J121" s="148">
        <v>-0.61809045226130654</v>
      </c>
      <c r="K121" s="148">
        <v>-0.43703703703703706</v>
      </c>
      <c r="L121" s="147"/>
      <c r="M121" s="155">
        <v>8.1720430107526887E-2</v>
      </c>
      <c r="N121" s="144"/>
      <c r="P121" s="169" t="s">
        <v>11</v>
      </c>
      <c r="Q121" s="150">
        <v>909</v>
      </c>
      <c r="R121" s="150">
        <v>741</v>
      </c>
      <c r="S121" s="150">
        <v>838</v>
      </c>
      <c r="T121" s="150">
        <v>793</v>
      </c>
      <c r="U121" s="150">
        <v>873</v>
      </c>
      <c r="V121" s="150">
        <v>775</v>
      </c>
      <c r="W121" s="150">
        <v>1044</v>
      </c>
      <c r="X121" s="150">
        <v>930</v>
      </c>
      <c r="Y121" s="148">
        <v>-0.10919540229885058</v>
      </c>
      <c r="Z121" s="148">
        <v>8.9904570567553937E-2</v>
      </c>
      <c r="AA121" s="147"/>
      <c r="AB121" s="144"/>
      <c r="AC121" s="144"/>
      <c r="AD121" s="147">
        <v>135</v>
      </c>
      <c r="AE121" s="147">
        <v>853.28571428571433</v>
      </c>
      <c r="AF121" s="144"/>
    </row>
    <row r="122" spans="1:32" outlineLevel="1" x14ac:dyDescent="0.25">
      <c r="A122" s="169" t="s">
        <v>263</v>
      </c>
      <c r="B122" s="150">
        <v>667</v>
      </c>
      <c r="C122" s="150">
        <v>861</v>
      </c>
      <c r="D122" s="150">
        <v>1158</v>
      </c>
      <c r="E122" s="150">
        <v>756</v>
      </c>
      <c r="F122" s="150">
        <v>419</v>
      </c>
      <c r="G122" s="150">
        <v>275</v>
      </c>
      <c r="H122" s="150">
        <v>360</v>
      </c>
      <c r="I122" s="150">
        <v>433</v>
      </c>
      <c r="J122" s="148">
        <v>0.20277777777777778</v>
      </c>
      <c r="K122" s="148">
        <v>-0.32584519572953741</v>
      </c>
      <c r="L122" s="147"/>
      <c r="M122" s="155">
        <v>0.13046098222356131</v>
      </c>
      <c r="N122" s="144"/>
      <c r="P122" s="169" t="s">
        <v>263</v>
      </c>
      <c r="Q122" s="150">
        <v>4405</v>
      </c>
      <c r="R122" s="150">
        <v>3399</v>
      </c>
      <c r="S122" s="150">
        <v>4248</v>
      </c>
      <c r="T122" s="150">
        <v>4120</v>
      </c>
      <c r="U122" s="150">
        <v>3527</v>
      </c>
      <c r="V122" s="150">
        <v>3393</v>
      </c>
      <c r="W122" s="150">
        <v>3695</v>
      </c>
      <c r="X122" s="150">
        <v>3319</v>
      </c>
      <c r="Y122" s="148">
        <v>-0.10175913396481732</v>
      </c>
      <c r="Z122" s="148">
        <v>-0.13267629820435287</v>
      </c>
      <c r="AA122" s="147"/>
      <c r="AB122" s="144"/>
      <c r="AC122" s="144"/>
      <c r="AD122" s="147">
        <v>642.28571428571433</v>
      </c>
      <c r="AE122" s="147">
        <v>3826.7142857142858</v>
      </c>
      <c r="AF122" s="144"/>
    </row>
    <row r="123" spans="1:32" outlineLevel="1" x14ac:dyDescent="0.25">
      <c r="A123" s="169" t="s">
        <v>264</v>
      </c>
      <c r="B123" s="150">
        <v>537</v>
      </c>
      <c r="C123" s="150">
        <v>622</v>
      </c>
      <c r="D123" s="150">
        <v>703</v>
      </c>
      <c r="E123" s="150">
        <v>447</v>
      </c>
      <c r="F123" s="150">
        <v>342</v>
      </c>
      <c r="G123" s="150">
        <v>262</v>
      </c>
      <c r="H123" s="150">
        <v>446</v>
      </c>
      <c r="I123" s="150">
        <v>344</v>
      </c>
      <c r="J123" s="148">
        <v>-0.22869955156950672</v>
      </c>
      <c r="K123" s="148">
        <v>-0.28311997618338786</v>
      </c>
      <c r="L123" s="147"/>
      <c r="M123" s="155">
        <v>9.552901971674535E-2</v>
      </c>
      <c r="N123" s="144"/>
      <c r="P123" s="169" t="s">
        <v>264</v>
      </c>
      <c r="Q123" s="150">
        <v>4528</v>
      </c>
      <c r="R123" s="150">
        <v>3695</v>
      </c>
      <c r="S123" s="150">
        <v>3949</v>
      </c>
      <c r="T123" s="150">
        <v>3775</v>
      </c>
      <c r="U123" s="150">
        <v>3494</v>
      </c>
      <c r="V123" s="150">
        <v>3397</v>
      </c>
      <c r="W123" s="150">
        <v>3849</v>
      </c>
      <c r="X123" s="150">
        <v>3601</v>
      </c>
      <c r="Y123" s="148">
        <v>-6.4432320083138483E-2</v>
      </c>
      <c r="Z123" s="148">
        <v>-5.5457713493461271E-2</v>
      </c>
      <c r="AA123" s="147"/>
      <c r="AB123" s="144"/>
      <c r="AC123" s="144"/>
      <c r="AD123" s="147">
        <v>479.85714285714283</v>
      </c>
      <c r="AE123" s="147">
        <v>3812.4285714285716</v>
      </c>
      <c r="AF123" s="144"/>
    </row>
    <row r="124" spans="1:32" outlineLevel="1" x14ac:dyDescent="0.25">
      <c r="A124" s="169" t="s">
        <v>265</v>
      </c>
      <c r="B124" s="150">
        <v>1081</v>
      </c>
      <c r="C124" s="150">
        <v>1097</v>
      </c>
      <c r="D124" s="150">
        <v>1012</v>
      </c>
      <c r="E124" s="150">
        <v>772</v>
      </c>
      <c r="F124" s="150">
        <v>716</v>
      </c>
      <c r="G124" s="150">
        <v>598</v>
      </c>
      <c r="H124" s="150">
        <v>886</v>
      </c>
      <c r="I124" s="150">
        <v>916</v>
      </c>
      <c r="J124" s="148">
        <v>3.3860045146726865E-2</v>
      </c>
      <c r="K124" s="148">
        <v>4.0571243102888614E-2</v>
      </c>
      <c r="L124" s="147"/>
      <c r="M124" s="155">
        <v>0.1319884726224784</v>
      </c>
      <c r="N124" s="144"/>
      <c r="P124" s="169" t="s">
        <v>265</v>
      </c>
      <c r="Q124" s="150">
        <v>6517</v>
      </c>
      <c r="R124" s="150">
        <v>5572</v>
      </c>
      <c r="S124" s="150">
        <v>4744</v>
      </c>
      <c r="T124" s="150">
        <v>4965</v>
      </c>
      <c r="U124" s="150">
        <v>5614</v>
      </c>
      <c r="V124" s="150">
        <v>5973</v>
      </c>
      <c r="W124" s="150">
        <v>7161</v>
      </c>
      <c r="X124" s="150">
        <v>6940</v>
      </c>
      <c r="Y124" s="148">
        <v>-3.0861611506772798E-2</v>
      </c>
      <c r="Z124" s="148">
        <v>0.19814531643072059</v>
      </c>
      <c r="AA124" s="147"/>
      <c r="AB124" s="144"/>
      <c r="AC124" s="144"/>
      <c r="AD124" s="147">
        <v>880.28571428571433</v>
      </c>
      <c r="AE124" s="147">
        <v>5792.2857142857147</v>
      </c>
      <c r="AF124" s="144"/>
    </row>
    <row r="125" spans="1:32" outlineLevel="1" x14ac:dyDescent="0.25">
      <c r="A125" s="169" t="s">
        <v>266</v>
      </c>
      <c r="B125" s="150">
        <v>725</v>
      </c>
      <c r="C125" s="150">
        <v>836</v>
      </c>
      <c r="D125" s="150">
        <v>821</v>
      </c>
      <c r="E125" s="150">
        <v>563</v>
      </c>
      <c r="F125" s="150">
        <v>506</v>
      </c>
      <c r="G125" s="150">
        <v>414</v>
      </c>
      <c r="H125" s="150">
        <v>471</v>
      </c>
      <c r="I125" s="150">
        <v>493</v>
      </c>
      <c r="J125" s="148">
        <v>4.6709129511677279E-2</v>
      </c>
      <c r="K125" s="148">
        <v>-0.20410516605166054</v>
      </c>
      <c r="L125" s="147"/>
      <c r="M125" s="155">
        <v>0.1400170406134621</v>
      </c>
      <c r="N125" s="144"/>
      <c r="P125" s="169" t="s">
        <v>266</v>
      </c>
      <c r="Q125" s="150">
        <v>5240</v>
      </c>
      <c r="R125" s="150">
        <v>4002</v>
      </c>
      <c r="S125" s="150">
        <v>4090</v>
      </c>
      <c r="T125" s="150">
        <v>4034</v>
      </c>
      <c r="U125" s="150">
        <v>3629</v>
      </c>
      <c r="V125" s="150">
        <v>3662</v>
      </c>
      <c r="W125" s="150">
        <v>3670</v>
      </c>
      <c r="X125" s="150">
        <v>3521</v>
      </c>
      <c r="Y125" s="148">
        <v>-4.0599455040871937E-2</v>
      </c>
      <c r="Z125" s="148">
        <v>-0.12991139195820245</v>
      </c>
      <c r="AA125" s="147"/>
      <c r="AB125" s="144"/>
      <c r="AC125" s="144"/>
      <c r="AD125" s="147">
        <v>619.42857142857144</v>
      </c>
      <c r="AE125" s="147">
        <v>4046.7142857142858</v>
      </c>
      <c r="AF125" s="144"/>
    </row>
    <row r="126" spans="1:32" outlineLevel="1" x14ac:dyDescent="0.25">
      <c r="A126" s="168" t="s">
        <v>272</v>
      </c>
      <c r="B126" s="170">
        <v>5197</v>
      </c>
      <c r="C126" s="170">
        <v>5440</v>
      </c>
      <c r="D126" s="170">
        <v>6102</v>
      </c>
      <c r="E126" s="170">
        <v>4085</v>
      </c>
      <c r="F126" s="170">
        <v>3325</v>
      </c>
      <c r="G126" s="170">
        <v>2720</v>
      </c>
      <c r="H126" s="170">
        <v>3729</v>
      </c>
      <c r="I126" s="170">
        <v>3846</v>
      </c>
      <c r="J126" s="171">
        <v>3.1375703942075624E-2</v>
      </c>
      <c r="K126" s="171">
        <v>-0.12013857114844102</v>
      </c>
      <c r="L126" s="147"/>
      <c r="M126" s="206">
        <v>0.12726249958638033</v>
      </c>
      <c r="N126" s="144"/>
      <c r="P126" s="168" t="s">
        <v>272</v>
      </c>
      <c r="Q126" s="170">
        <v>36464</v>
      </c>
      <c r="R126" s="170">
        <v>28208</v>
      </c>
      <c r="S126" s="170">
        <v>29286</v>
      </c>
      <c r="T126" s="170">
        <v>27959</v>
      </c>
      <c r="U126" s="170">
        <v>26902</v>
      </c>
      <c r="V126" s="170">
        <v>27118</v>
      </c>
      <c r="W126" s="170">
        <v>30582</v>
      </c>
      <c r="X126" s="170">
        <v>30221</v>
      </c>
      <c r="Y126" s="171">
        <v>-1.1804329344058596E-2</v>
      </c>
      <c r="Z126" s="171">
        <v>2.4346428173678918E-2</v>
      </c>
      <c r="AA126" s="147"/>
      <c r="AB126" s="144"/>
      <c r="AC126" s="144"/>
      <c r="AD126" s="180">
        <v>4371.1428571428569</v>
      </c>
      <c r="AE126" s="180">
        <v>29502.714285714286</v>
      </c>
      <c r="AF126" s="144"/>
    </row>
    <row r="127" spans="1:32" outlineLevel="1" x14ac:dyDescent="0.25">
      <c r="A127" s="163" t="s">
        <v>273</v>
      </c>
      <c r="B127" s="163"/>
      <c r="C127" s="163"/>
      <c r="D127" s="163"/>
      <c r="E127" s="144"/>
      <c r="F127" s="144"/>
      <c r="G127" s="144"/>
      <c r="H127" s="144"/>
      <c r="I127" s="162"/>
      <c r="J127" s="162"/>
      <c r="K127" s="162"/>
      <c r="L127" s="162"/>
      <c r="M127" s="144"/>
      <c r="N127" s="144"/>
      <c r="O127" s="144"/>
      <c r="P127" s="163" t="s">
        <v>273</v>
      </c>
      <c r="Q127" s="163"/>
      <c r="R127" s="163"/>
      <c r="S127" s="163"/>
      <c r="T127" s="144"/>
      <c r="U127" s="144"/>
      <c r="V127" s="144"/>
      <c r="W127" s="144"/>
      <c r="X127" s="162"/>
      <c r="Y127" s="162"/>
      <c r="Z127" s="162"/>
      <c r="AA127" s="162"/>
      <c r="AB127" s="144"/>
      <c r="AC127" s="144"/>
      <c r="AD127" s="144"/>
      <c r="AE127" s="144"/>
      <c r="AF127" s="144"/>
    </row>
    <row r="128" spans="1:32" x14ac:dyDescent="0.25">
      <c r="A128" s="204"/>
      <c r="B128" s="204"/>
      <c r="C128" s="204"/>
      <c r="D128" s="20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row>
    <row r="129" spans="1:32" x14ac:dyDescent="0.25">
      <c r="A129" s="204"/>
      <c r="B129" s="204"/>
      <c r="C129" s="204"/>
      <c r="D129" s="20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row>
    <row r="130" spans="1:32" x14ac:dyDescent="0.25">
      <c r="A130" s="165" t="s">
        <v>250</v>
      </c>
      <c r="B130" s="165"/>
      <c r="C130" s="165"/>
      <c r="D130" s="165"/>
      <c r="E130" s="182"/>
      <c r="F130" s="144"/>
      <c r="G130" s="144"/>
      <c r="H130" s="144"/>
      <c r="I130" s="144"/>
      <c r="J130" s="144"/>
      <c r="K130" s="144"/>
      <c r="L130" s="144"/>
      <c r="M130" s="144"/>
      <c r="N130" s="144"/>
      <c r="O130" s="204"/>
      <c r="P130" s="165" t="s">
        <v>250</v>
      </c>
      <c r="Q130" s="165"/>
      <c r="R130" s="165"/>
      <c r="S130" s="165"/>
      <c r="T130" s="182"/>
      <c r="U130" s="144"/>
      <c r="V130" s="144"/>
      <c r="W130" s="144"/>
      <c r="X130" s="144"/>
      <c r="Y130" s="144"/>
      <c r="Z130" s="144"/>
      <c r="AA130" s="144"/>
      <c r="AB130" s="144"/>
      <c r="AC130" s="144"/>
      <c r="AD130" s="144"/>
      <c r="AE130" s="144"/>
      <c r="AF130" s="144"/>
    </row>
    <row r="131" spans="1:32" outlineLevel="1" x14ac:dyDescent="0.25">
      <c r="A131" s="166" t="s">
        <v>295</v>
      </c>
      <c r="B131" s="166"/>
      <c r="C131" s="166"/>
      <c r="D131" s="166"/>
      <c r="E131" s="167"/>
      <c r="F131" s="167"/>
      <c r="G131" s="167"/>
      <c r="H131" s="167"/>
      <c r="I131" s="167"/>
      <c r="J131" s="167"/>
      <c r="K131" s="167"/>
      <c r="L131" s="167"/>
      <c r="M131" s="144"/>
      <c r="N131" s="144"/>
      <c r="P131" s="166" t="s">
        <v>231</v>
      </c>
      <c r="Q131" s="166"/>
      <c r="R131" s="166"/>
      <c r="S131" s="166"/>
      <c r="T131" s="167"/>
      <c r="U131" s="167"/>
      <c r="V131" s="167"/>
      <c r="W131" s="167"/>
      <c r="X131" s="167"/>
      <c r="Y131" s="167"/>
      <c r="Z131" s="167"/>
      <c r="AA131" s="167"/>
      <c r="AB131" s="144"/>
      <c r="AC131" s="144"/>
      <c r="AD131" s="144"/>
      <c r="AE131" s="144"/>
      <c r="AF131" s="144"/>
    </row>
    <row r="132" spans="1:32" ht="31.5" outlineLevel="1" x14ac:dyDescent="0.25">
      <c r="A132" s="168" t="s">
        <v>257</v>
      </c>
      <c r="B132" s="141">
        <v>2019</v>
      </c>
      <c r="C132" s="141">
        <v>2020</v>
      </c>
      <c r="D132" s="141">
        <v>2021</v>
      </c>
      <c r="E132" s="141">
        <v>2022</v>
      </c>
      <c r="F132" s="141">
        <v>2023</v>
      </c>
      <c r="G132" s="141">
        <v>2024</v>
      </c>
      <c r="H132" s="141">
        <v>2025</v>
      </c>
      <c r="I132" s="141">
        <v>2026</v>
      </c>
      <c r="J132" s="142" t="s">
        <v>232</v>
      </c>
      <c r="K132" s="142" t="s">
        <v>258</v>
      </c>
      <c r="L132" s="143" t="s">
        <v>234</v>
      </c>
      <c r="M132" s="145" t="s">
        <v>287</v>
      </c>
      <c r="N132" s="144"/>
      <c r="P132" s="168" t="s">
        <v>257</v>
      </c>
      <c r="Q132" s="141">
        <v>2019</v>
      </c>
      <c r="R132" s="141">
        <v>2020</v>
      </c>
      <c r="S132" s="141">
        <v>2021</v>
      </c>
      <c r="T132" s="141">
        <v>2022</v>
      </c>
      <c r="U132" s="141">
        <v>2023</v>
      </c>
      <c r="V132" s="141">
        <v>2024</v>
      </c>
      <c r="W132" s="141">
        <v>2025</v>
      </c>
      <c r="X132" s="141">
        <v>2026</v>
      </c>
      <c r="Y132" s="142" t="s">
        <v>232</v>
      </c>
      <c r="Z132" s="142" t="s">
        <v>258</v>
      </c>
      <c r="AA132" s="143" t="s">
        <v>234</v>
      </c>
      <c r="AB132" s="144"/>
      <c r="AC132" s="144"/>
      <c r="AD132" s="145" t="s">
        <v>296</v>
      </c>
      <c r="AE132" s="145" t="s">
        <v>235</v>
      </c>
      <c r="AF132" s="144"/>
    </row>
    <row r="133" spans="1:32" outlineLevel="1" x14ac:dyDescent="0.25">
      <c r="A133" s="169" t="s">
        <v>259</v>
      </c>
      <c r="B133" s="150">
        <v>146</v>
      </c>
      <c r="C133" s="150">
        <v>150</v>
      </c>
      <c r="D133" s="150">
        <v>187</v>
      </c>
      <c r="E133" s="150">
        <v>142</v>
      </c>
      <c r="F133" s="150">
        <v>82</v>
      </c>
      <c r="G133" s="150">
        <v>55</v>
      </c>
      <c r="H133" s="150">
        <v>42</v>
      </c>
      <c r="I133" s="150">
        <v>72</v>
      </c>
      <c r="J133" s="148">
        <v>0.7142857142857143</v>
      </c>
      <c r="K133" s="148">
        <v>-0.37313432835820898</v>
      </c>
      <c r="L133" s="147"/>
      <c r="M133" s="155">
        <v>6.7352666043030876E-2</v>
      </c>
      <c r="N133" s="144"/>
      <c r="P133" s="169" t="s">
        <v>259</v>
      </c>
      <c r="Q133" s="150">
        <v>915</v>
      </c>
      <c r="R133" s="150">
        <v>732</v>
      </c>
      <c r="S133" s="150">
        <v>758</v>
      </c>
      <c r="T133" s="150">
        <v>741</v>
      </c>
      <c r="U133" s="150">
        <v>668</v>
      </c>
      <c r="V133" s="150">
        <v>678</v>
      </c>
      <c r="W133" s="150">
        <v>760</v>
      </c>
      <c r="X133" s="150">
        <v>1069</v>
      </c>
      <c r="Y133" s="148">
        <v>0.40657894736842104</v>
      </c>
      <c r="Z133" s="148">
        <v>0.42479055597867471</v>
      </c>
      <c r="AA133" s="147"/>
      <c r="AB133" s="144"/>
      <c r="AC133" s="144"/>
      <c r="AD133" s="147">
        <v>114.85714285714286</v>
      </c>
      <c r="AE133" s="147">
        <v>750.28571428571433</v>
      </c>
      <c r="AF133" s="144"/>
    </row>
    <row r="134" spans="1:32" outlineLevel="1" x14ac:dyDescent="0.25">
      <c r="A134" s="169" t="s">
        <v>260</v>
      </c>
      <c r="B134" s="150">
        <v>16</v>
      </c>
      <c r="C134" s="150">
        <v>15</v>
      </c>
      <c r="D134" s="150">
        <v>7</v>
      </c>
      <c r="E134" s="150">
        <v>7</v>
      </c>
      <c r="F134" s="150">
        <v>5</v>
      </c>
      <c r="G134" s="150">
        <v>4</v>
      </c>
      <c r="H134" s="150">
        <v>1</v>
      </c>
      <c r="I134" s="150">
        <v>0</v>
      </c>
      <c r="J134" s="148">
        <v>-1</v>
      </c>
      <c r="K134" s="148">
        <v>-1</v>
      </c>
      <c r="L134" s="147"/>
      <c r="M134" s="155">
        <v>0</v>
      </c>
      <c r="N134" s="144"/>
      <c r="P134" s="169" t="s">
        <v>260</v>
      </c>
      <c r="Q134" s="150">
        <v>111</v>
      </c>
      <c r="R134" s="150">
        <v>96</v>
      </c>
      <c r="S134" s="150">
        <v>61</v>
      </c>
      <c r="T134" s="150">
        <v>57</v>
      </c>
      <c r="U134" s="150">
        <v>51</v>
      </c>
      <c r="V134" s="150">
        <v>60</v>
      </c>
      <c r="W134" s="150">
        <v>71</v>
      </c>
      <c r="X134" s="150">
        <v>36</v>
      </c>
      <c r="Y134" s="148">
        <v>-0.49295774647887325</v>
      </c>
      <c r="Z134" s="148">
        <v>-0.50295857988165682</v>
      </c>
      <c r="AA134" s="147"/>
      <c r="AB134" s="144"/>
      <c r="AC134" s="144"/>
      <c r="AD134" s="147">
        <v>7.8571428571428568</v>
      </c>
      <c r="AE134" s="147">
        <v>72.428571428571431</v>
      </c>
      <c r="AF134" s="144"/>
    </row>
    <row r="135" spans="1:32" outlineLevel="1" x14ac:dyDescent="0.25">
      <c r="A135" s="169" t="s">
        <v>261</v>
      </c>
      <c r="B135" s="150">
        <v>20</v>
      </c>
      <c r="C135" s="150">
        <v>10</v>
      </c>
      <c r="D135" s="150">
        <v>8</v>
      </c>
      <c r="E135" s="150">
        <v>13</v>
      </c>
      <c r="F135" s="150">
        <v>13</v>
      </c>
      <c r="G135" s="150">
        <v>11</v>
      </c>
      <c r="H135" s="150">
        <v>6</v>
      </c>
      <c r="I135" s="150">
        <v>7</v>
      </c>
      <c r="J135" s="148">
        <v>0.16666666666666666</v>
      </c>
      <c r="K135" s="148">
        <v>-0.39506172839506171</v>
      </c>
      <c r="L135" s="147"/>
      <c r="M135" s="155">
        <v>4.72972972972973E-2</v>
      </c>
      <c r="N135" s="144"/>
      <c r="P135" s="169" t="s">
        <v>261</v>
      </c>
      <c r="Q135" s="150">
        <v>180</v>
      </c>
      <c r="R135" s="150">
        <v>125</v>
      </c>
      <c r="S135" s="150">
        <v>102</v>
      </c>
      <c r="T135" s="150">
        <v>104</v>
      </c>
      <c r="U135" s="150">
        <v>116</v>
      </c>
      <c r="V135" s="150">
        <v>75</v>
      </c>
      <c r="W135" s="150">
        <v>132</v>
      </c>
      <c r="X135" s="150">
        <v>148</v>
      </c>
      <c r="Y135" s="148">
        <v>0.12121212121212122</v>
      </c>
      <c r="Z135" s="148">
        <v>0.24220623501199046</v>
      </c>
      <c r="AA135" s="147"/>
      <c r="AB135" s="144"/>
      <c r="AC135" s="144"/>
      <c r="AD135" s="147">
        <v>11.571428571428571</v>
      </c>
      <c r="AE135" s="147">
        <v>119.14285714285714</v>
      </c>
      <c r="AF135" s="144"/>
    </row>
    <row r="136" spans="1:32" outlineLevel="1" x14ac:dyDescent="0.25">
      <c r="A136" s="169" t="s">
        <v>262</v>
      </c>
      <c r="B136" s="150">
        <v>82</v>
      </c>
      <c r="C136" s="150">
        <v>87</v>
      </c>
      <c r="D136" s="150">
        <v>155</v>
      </c>
      <c r="E136" s="150">
        <v>96</v>
      </c>
      <c r="F136" s="150">
        <v>39</v>
      </c>
      <c r="G136" s="150">
        <v>27</v>
      </c>
      <c r="H136" s="150">
        <v>28</v>
      </c>
      <c r="I136" s="150">
        <v>52</v>
      </c>
      <c r="J136" s="148">
        <v>0.8571428571428571</v>
      </c>
      <c r="K136" s="148">
        <v>-0.29182879377431908</v>
      </c>
      <c r="L136" s="147"/>
      <c r="M136" s="155">
        <v>8.9193825042881647E-2</v>
      </c>
      <c r="N136" s="144"/>
      <c r="P136" s="169" t="s">
        <v>262</v>
      </c>
      <c r="Q136" s="150">
        <v>728</v>
      </c>
      <c r="R136" s="150">
        <v>609</v>
      </c>
      <c r="S136" s="150">
        <v>609</v>
      </c>
      <c r="T136" s="150">
        <v>565</v>
      </c>
      <c r="U136" s="150">
        <v>410</v>
      </c>
      <c r="V136" s="150">
        <v>391</v>
      </c>
      <c r="W136" s="150">
        <v>493</v>
      </c>
      <c r="X136" s="150">
        <v>583</v>
      </c>
      <c r="Y136" s="148">
        <v>0.18255578093306288</v>
      </c>
      <c r="Z136" s="148">
        <v>7.2536136662286491E-2</v>
      </c>
      <c r="AA136" s="147"/>
      <c r="AB136" s="144"/>
      <c r="AC136" s="144"/>
      <c r="AD136" s="147">
        <v>73.428571428571431</v>
      </c>
      <c r="AE136" s="147">
        <v>543.57142857142856</v>
      </c>
      <c r="AF136" s="144"/>
    </row>
    <row r="137" spans="1:32" outlineLevel="1" x14ac:dyDescent="0.25">
      <c r="A137" s="169" t="s">
        <v>53</v>
      </c>
      <c r="B137" s="150">
        <v>241</v>
      </c>
      <c r="C137" s="150">
        <v>70</v>
      </c>
      <c r="D137" s="150">
        <v>47</v>
      </c>
      <c r="E137" s="150">
        <v>45</v>
      </c>
      <c r="F137" s="150">
        <v>54</v>
      </c>
      <c r="G137" s="150">
        <v>115</v>
      </c>
      <c r="H137" s="150">
        <v>127</v>
      </c>
      <c r="I137" s="150">
        <v>184</v>
      </c>
      <c r="J137" s="148">
        <v>0.44881889763779526</v>
      </c>
      <c r="K137" s="148">
        <v>0.84263233190271813</v>
      </c>
      <c r="L137" s="147"/>
      <c r="M137" s="155">
        <v>0.17116279069767443</v>
      </c>
      <c r="N137" s="144"/>
      <c r="P137" s="169" t="s">
        <v>53</v>
      </c>
      <c r="Q137" s="150">
        <v>980</v>
      </c>
      <c r="R137" s="150">
        <v>515</v>
      </c>
      <c r="S137" s="150">
        <v>326</v>
      </c>
      <c r="T137" s="150">
        <v>444</v>
      </c>
      <c r="U137" s="150">
        <v>590</v>
      </c>
      <c r="V137" s="150">
        <v>741</v>
      </c>
      <c r="W137" s="150">
        <v>807</v>
      </c>
      <c r="X137" s="150">
        <v>1075</v>
      </c>
      <c r="Y137" s="148">
        <v>0.33209417596034696</v>
      </c>
      <c r="Z137" s="148">
        <v>0.70906200317965029</v>
      </c>
      <c r="AA137" s="147"/>
      <c r="AB137" s="144"/>
      <c r="AC137" s="144"/>
      <c r="AD137" s="147">
        <v>99.857142857142861</v>
      </c>
      <c r="AE137" s="147">
        <v>629</v>
      </c>
      <c r="AF137" s="144"/>
    </row>
    <row r="138" spans="1:32" outlineLevel="1" x14ac:dyDescent="0.25">
      <c r="A138" s="169" t="s">
        <v>11</v>
      </c>
      <c r="B138" s="150">
        <v>56</v>
      </c>
      <c r="C138" s="150">
        <v>23</v>
      </c>
      <c r="D138" s="150">
        <v>34</v>
      </c>
      <c r="E138" s="150">
        <v>7</v>
      </c>
      <c r="F138" s="150">
        <v>20</v>
      </c>
      <c r="G138" s="150">
        <v>7</v>
      </c>
      <c r="H138" s="150">
        <v>8</v>
      </c>
      <c r="I138" s="150">
        <v>19</v>
      </c>
      <c r="J138" s="148">
        <v>1.375</v>
      </c>
      <c r="K138" s="148">
        <v>-0.14193548387096772</v>
      </c>
      <c r="L138" s="147"/>
      <c r="M138" s="155">
        <v>9.7435897435897437E-2</v>
      </c>
      <c r="N138" s="144"/>
      <c r="P138" s="169" t="s">
        <v>11</v>
      </c>
      <c r="Q138" s="150">
        <v>141</v>
      </c>
      <c r="R138" s="150">
        <v>95</v>
      </c>
      <c r="S138" s="150">
        <v>119</v>
      </c>
      <c r="T138" s="150">
        <v>101</v>
      </c>
      <c r="U138" s="150">
        <v>117</v>
      </c>
      <c r="V138" s="150">
        <v>118</v>
      </c>
      <c r="W138" s="150">
        <v>145</v>
      </c>
      <c r="X138" s="150">
        <v>195</v>
      </c>
      <c r="Y138" s="148">
        <v>0.34482758620689657</v>
      </c>
      <c r="Z138" s="148">
        <v>0.63277511961722488</v>
      </c>
      <c r="AA138" s="147"/>
      <c r="AB138" s="144"/>
      <c r="AC138" s="144"/>
      <c r="AD138" s="147">
        <v>22.142857142857142</v>
      </c>
      <c r="AE138" s="147">
        <v>119.42857142857143</v>
      </c>
      <c r="AF138" s="144"/>
    </row>
    <row r="139" spans="1:32" outlineLevel="1" x14ac:dyDescent="0.25">
      <c r="A139" s="169" t="s">
        <v>263</v>
      </c>
      <c r="B139" s="150">
        <v>86</v>
      </c>
      <c r="C139" s="150">
        <v>77</v>
      </c>
      <c r="D139" s="150">
        <v>135</v>
      </c>
      <c r="E139" s="150">
        <v>80</v>
      </c>
      <c r="F139" s="150">
        <v>25</v>
      </c>
      <c r="G139" s="150">
        <v>15</v>
      </c>
      <c r="H139" s="150">
        <v>13</v>
      </c>
      <c r="I139" s="150">
        <v>26</v>
      </c>
      <c r="J139" s="148">
        <v>1</v>
      </c>
      <c r="K139" s="148">
        <v>-0.57772621809744773</v>
      </c>
      <c r="L139" s="147"/>
      <c r="M139" s="155">
        <v>5.9496567505720827E-2</v>
      </c>
      <c r="N139" s="144"/>
      <c r="P139" s="169" t="s">
        <v>263</v>
      </c>
      <c r="Q139" s="150">
        <v>449</v>
      </c>
      <c r="R139" s="150">
        <v>349</v>
      </c>
      <c r="S139" s="150">
        <v>479</v>
      </c>
      <c r="T139" s="150">
        <v>370</v>
      </c>
      <c r="U139" s="150">
        <v>324</v>
      </c>
      <c r="V139" s="150">
        <v>367</v>
      </c>
      <c r="W139" s="150">
        <v>395</v>
      </c>
      <c r="X139" s="150">
        <v>437</v>
      </c>
      <c r="Y139" s="148">
        <v>0.10632911392405063</v>
      </c>
      <c r="Z139" s="148">
        <v>0.11928283937065491</v>
      </c>
      <c r="AA139" s="147"/>
      <c r="AB139" s="144"/>
      <c r="AC139" s="144"/>
      <c r="AD139" s="147">
        <v>61.571428571428569</v>
      </c>
      <c r="AE139" s="147">
        <v>390.42857142857144</v>
      </c>
      <c r="AF139" s="144"/>
    </row>
    <row r="140" spans="1:32" outlineLevel="1" x14ac:dyDescent="0.25">
      <c r="A140" s="169" t="s">
        <v>264</v>
      </c>
      <c r="B140" s="150">
        <v>101</v>
      </c>
      <c r="C140" s="150">
        <v>123</v>
      </c>
      <c r="D140" s="150">
        <v>170</v>
      </c>
      <c r="E140" s="150">
        <v>111</v>
      </c>
      <c r="F140" s="150">
        <v>65</v>
      </c>
      <c r="G140" s="150">
        <v>40</v>
      </c>
      <c r="H140" s="150">
        <v>61</v>
      </c>
      <c r="I140" s="150">
        <v>62</v>
      </c>
      <c r="J140" s="148">
        <v>1.6393442622950821E-2</v>
      </c>
      <c r="K140" s="148">
        <v>-0.35320417287630407</v>
      </c>
      <c r="L140" s="147"/>
      <c r="M140" s="155">
        <v>7.6448828606658442E-2</v>
      </c>
      <c r="N140" s="144"/>
      <c r="P140" s="169" t="s">
        <v>264</v>
      </c>
      <c r="Q140" s="150">
        <v>859</v>
      </c>
      <c r="R140" s="150">
        <v>744</v>
      </c>
      <c r="S140" s="150">
        <v>781</v>
      </c>
      <c r="T140" s="150">
        <v>774</v>
      </c>
      <c r="U140" s="150">
        <v>605</v>
      </c>
      <c r="V140" s="150">
        <v>656</v>
      </c>
      <c r="W140" s="150">
        <v>798</v>
      </c>
      <c r="X140" s="150">
        <v>811</v>
      </c>
      <c r="Y140" s="148">
        <v>1.6290726817042606E-2</v>
      </c>
      <c r="Z140" s="148">
        <v>8.8173279662641296E-2</v>
      </c>
      <c r="AA140" s="147"/>
      <c r="AB140" s="144"/>
      <c r="AC140" s="144"/>
      <c r="AD140" s="147">
        <v>95.857142857142861</v>
      </c>
      <c r="AE140" s="147">
        <v>745.28571428571433</v>
      </c>
      <c r="AF140" s="144"/>
    </row>
    <row r="141" spans="1:32" outlineLevel="1" x14ac:dyDescent="0.25">
      <c r="A141" s="169" t="s">
        <v>265</v>
      </c>
      <c r="B141" s="150">
        <v>331</v>
      </c>
      <c r="C141" s="150">
        <v>229</v>
      </c>
      <c r="D141" s="150">
        <v>221</v>
      </c>
      <c r="E141" s="150">
        <v>96</v>
      </c>
      <c r="F141" s="150">
        <v>132</v>
      </c>
      <c r="G141" s="150">
        <v>87</v>
      </c>
      <c r="H141" s="150">
        <v>148</v>
      </c>
      <c r="I141" s="150">
        <v>181</v>
      </c>
      <c r="J141" s="148">
        <v>0.22297297297297297</v>
      </c>
      <c r="K141" s="148">
        <v>1.848874598070735E-2</v>
      </c>
      <c r="L141" s="147"/>
      <c r="M141" s="155">
        <v>0.11355081555834379</v>
      </c>
      <c r="N141" s="144"/>
      <c r="P141" s="169" t="s">
        <v>265</v>
      </c>
      <c r="Q141" s="150">
        <v>1230</v>
      </c>
      <c r="R141" s="150">
        <v>987</v>
      </c>
      <c r="S141" s="150">
        <v>816</v>
      </c>
      <c r="T141" s="150">
        <v>711</v>
      </c>
      <c r="U141" s="150">
        <v>846</v>
      </c>
      <c r="V141" s="150">
        <v>928</v>
      </c>
      <c r="W141" s="150">
        <v>1406</v>
      </c>
      <c r="X141" s="150">
        <v>1594</v>
      </c>
      <c r="Y141" s="148">
        <v>0.1337126600284495</v>
      </c>
      <c r="Z141" s="148">
        <v>0.61149624494511845</v>
      </c>
      <c r="AA141" s="147"/>
      <c r="AB141" s="144"/>
      <c r="AC141" s="144"/>
      <c r="AD141" s="147">
        <v>177.71428571428572</v>
      </c>
      <c r="AE141" s="147">
        <v>989.14285714285711</v>
      </c>
      <c r="AF141" s="144"/>
    </row>
    <row r="142" spans="1:32" outlineLevel="1" x14ac:dyDescent="0.25">
      <c r="A142" s="169" t="s">
        <v>266</v>
      </c>
      <c r="B142" s="150">
        <v>241</v>
      </c>
      <c r="C142" s="150">
        <v>265</v>
      </c>
      <c r="D142" s="150">
        <v>271</v>
      </c>
      <c r="E142" s="150">
        <v>199</v>
      </c>
      <c r="F142" s="150">
        <v>146</v>
      </c>
      <c r="G142" s="150">
        <v>88</v>
      </c>
      <c r="H142" s="150">
        <v>123</v>
      </c>
      <c r="I142" s="150">
        <v>139</v>
      </c>
      <c r="J142" s="148">
        <v>0.13008130081300814</v>
      </c>
      <c r="K142" s="148">
        <v>-0.27006751687921976</v>
      </c>
      <c r="L142" s="147"/>
      <c r="M142" s="155">
        <v>0.10562310030395136</v>
      </c>
      <c r="N142" s="144"/>
      <c r="P142" s="169" t="s">
        <v>266</v>
      </c>
      <c r="Q142" s="150">
        <v>1779</v>
      </c>
      <c r="R142" s="150">
        <v>1296</v>
      </c>
      <c r="S142" s="150">
        <v>1342</v>
      </c>
      <c r="T142" s="150">
        <v>1343</v>
      </c>
      <c r="U142" s="150">
        <v>1104</v>
      </c>
      <c r="V142" s="150">
        <v>1281</v>
      </c>
      <c r="W142" s="150">
        <v>1214</v>
      </c>
      <c r="X142" s="150">
        <v>1316</v>
      </c>
      <c r="Y142" s="148">
        <v>8.4019769357495888E-2</v>
      </c>
      <c r="Z142" s="148">
        <v>-1.5706806282722512E-2</v>
      </c>
      <c r="AA142" s="147"/>
      <c r="AB142" s="144"/>
      <c r="AC142" s="144"/>
      <c r="AD142" s="147">
        <v>190.42857142857142</v>
      </c>
      <c r="AE142" s="147">
        <v>1337</v>
      </c>
      <c r="AF142" s="144"/>
    </row>
    <row r="143" spans="1:32" outlineLevel="1" x14ac:dyDescent="0.25">
      <c r="A143" s="168" t="s">
        <v>272</v>
      </c>
      <c r="B143" s="170">
        <v>1348</v>
      </c>
      <c r="C143" s="170">
        <v>1063</v>
      </c>
      <c r="D143" s="170">
        <v>1253</v>
      </c>
      <c r="E143" s="170">
        <v>807</v>
      </c>
      <c r="F143" s="170">
        <v>591</v>
      </c>
      <c r="G143" s="170">
        <v>459</v>
      </c>
      <c r="H143" s="170">
        <v>566</v>
      </c>
      <c r="I143" s="170">
        <v>761</v>
      </c>
      <c r="J143" s="171">
        <v>0.34452296819787986</v>
      </c>
      <c r="K143" s="171">
        <v>-0.12485625102677836</v>
      </c>
      <c r="L143" s="147"/>
      <c r="M143" s="206">
        <v>0.10256064690026954</v>
      </c>
      <c r="N143" s="144"/>
      <c r="P143" s="168" t="s">
        <v>272</v>
      </c>
      <c r="Q143" s="170">
        <v>7584</v>
      </c>
      <c r="R143" s="170">
        <v>5676</v>
      </c>
      <c r="S143" s="170">
        <v>5517</v>
      </c>
      <c r="T143" s="170">
        <v>5325</v>
      </c>
      <c r="U143" s="170">
        <v>4926</v>
      </c>
      <c r="V143" s="170">
        <v>5420</v>
      </c>
      <c r="W143" s="170">
        <v>6381</v>
      </c>
      <c r="X143" s="170">
        <v>7420</v>
      </c>
      <c r="Y143" s="171">
        <v>0.16282714308102178</v>
      </c>
      <c r="Z143" s="171">
        <v>0.27213500208185365</v>
      </c>
      <c r="AA143" s="147"/>
      <c r="AB143" s="144"/>
      <c r="AC143" s="144"/>
      <c r="AD143" s="180">
        <v>869.57142857142856</v>
      </c>
      <c r="AE143" s="180">
        <v>5832.7142857142853</v>
      </c>
      <c r="AF143" s="144"/>
    </row>
    <row r="144" spans="1:32" outlineLevel="1" x14ac:dyDescent="0.25">
      <c r="A144" s="163" t="s">
        <v>273</v>
      </c>
      <c r="B144" s="163"/>
      <c r="C144" s="163"/>
      <c r="D144" s="163"/>
      <c r="E144" s="144"/>
      <c r="F144" s="144"/>
      <c r="G144" s="144"/>
      <c r="H144" s="144"/>
      <c r="I144" s="162"/>
      <c r="J144" s="162"/>
      <c r="K144" s="162"/>
      <c r="L144" s="162"/>
      <c r="M144" s="144"/>
      <c r="N144" s="144"/>
      <c r="O144" s="144"/>
      <c r="P144" s="163" t="s">
        <v>273</v>
      </c>
      <c r="Q144" s="163"/>
      <c r="R144" s="163"/>
      <c r="S144" s="163"/>
      <c r="T144" s="144"/>
      <c r="U144" s="144"/>
      <c r="V144" s="144"/>
      <c r="W144" s="144"/>
      <c r="X144" s="162"/>
      <c r="Y144" s="162"/>
      <c r="Z144" s="162"/>
      <c r="AA144" s="162"/>
      <c r="AB144" s="144"/>
      <c r="AC144" s="144"/>
      <c r="AD144" s="144"/>
      <c r="AE144" s="144"/>
      <c r="AF144" s="144"/>
    </row>
    <row r="145" spans="1:32" x14ac:dyDescent="0.25">
      <c r="A145" s="204"/>
      <c r="B145" s="204"/>
      <c r="C145" s="204"/>
      <c r="D145" s="20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row>
    <row r="146" spans="1:32" x14ac:dyDescent="0.25">
      <c r="A146" s="204"/>
      <c r="B146" s="204"/>
      <c r="C146" s="204"/>
      <c r="D146" s="20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row>
    <row r="147" spans="1:32" x14ac:dyDescent="0.25">
      <c r="A147" s="165" t="s">
        <v>251</v>
      </c>
      <c r="B147" s="165"/>
      <c r="C147" s="165"/>
      <c r="D147" s="165"/>
      <c r="E147" s="182"/>
      <c r="F147" s="144"/>
      <c r="G147" s="144"/>
      <c r="H147" s="144"/>
      <c r="I147" s="144"/>
      <c r="J147" s="144"/>
      <c r="K147" s="144"/>
      <c r="L147" s="144"/>
      <c r="M147" s="144"/>
      <c r="N147" s="144"/>
      <c r="O147" s="204"/>
      <c r="P147" s="165" t="s">
        <v>251</v>
      </c>
      <c r="Q147" s="165"/>
      <c r="R147" s="165"/>
      <c r="S147" s="165"/>
      <c r="T147" s="182"/>
      <c r="U147" s="144"/>
      <c r="V147" s="144"/>
      <c r="W147" s="144"/>
      <c r="X147" s="144"/>
      <c r="Y147" s="144"/>
      <c r="Z147" s="144"/>
      <c r="AA147" s="144"/>
      <c r="AB147" s="144"/>
      <c r="AC147" s="144"/>
      <c r="AD147" s="144"/>
      <c r="AE147" s="144"/>
      <c r="AF147" s="144"/>
    </row>
    <row r="148" spans="1:32" outlineLevel="1" x14ac:dyDescent="0.25">
      <c r="A148" s="166" t="s">
        <v>295</v>
      </c>
      <c r="B148" s="166"/>
      <c r="C148" s="166"/>
      <c r="D148" s="166"/>
      <c r="E148" s="167"/>
      <c r="F148" s="167"/>
      <c r="G148" s="167"/>
      <c r="H148" s="167"/>
      <c r="I148" s="167"/>
      <c r="J148" s="167"/>
      <c r="K148" s="167"/>
      <c r="L148" s="167"/>
      <c r="M148" s="144"/>
      <c r="N148" s="144"/>
      <c r="P148" s="166" t="s">
        <v>231</v>
      </c>
      <c r="Q148" s="166"/>
      <c r="R148" s="166"/>
      <c r="S148" s="166"/>
      <c r="T148" s="167"/>
      <c r="U148" s="167"/>
      <c r="V148" s="167"/>
      <c r="W148" s="167"/>
      <c r="X148" s="167"/>
      <c r="Y148" s="167"/>
      <c r="Z148" s="167"/>
      <c r="AA148" s="167"/>
      <c r="AB148" s="144"/>
      <c r="AC148" s="144"/>
      <c r="AD148" s="144"/>
      <c r="AE148" s="144"/>
      <c r="AF148" s="144"/>
    </row>
    <row r="149" spans="1:32" ht="31.5" outlineLevel="1" x14ac:dyDescent="0.25">
      <c r="A149" s="168" t="s">
        <v>257</v>
      </c>
      <c r="B149" s="141">
        <v>2019</v>
      </c>
      <c r="C149" s="141">
        <v>2020</v>
      </c>
      <c r="D149" s="141">
        <v>2021</v>
      </c>
      <c r="E149" s="141">
        <v>2022</v>
      </c>
      <c r="F149" s="141">
        <v>2023</v>
      </c>
      <c r="G149" s="141">
        <v>2024</v>
      </c>
      <c r="H149" s="141">
        <v>2025</v>
      </c>
      <c r="I149" s="141">
        <v>2026</v>
      </c>
      <c r="J149" s="142" t="s">
        <v>232</v>
      </c>
      <c r="K149" s="142" t="s">
        <v>274</v>
      </c>
      <c r="L149" s="143" t="s">
        <v>234</v>
      </c>
      <c r="M149" s="145" t="s">
        <v>287</v>
      </c>
      <c r="N149" s="144"/>
      <c r="P149" s="168" t="s">
        <v>257</v>
      </c>
      <c r="Q149" s="141">
        <v>2019</v>
      </c>
      <c r="R149" s="141">
        <v>2020</v>
      </c>
      <c r="S149" s="141">
        <v>2021</v>
      </c>
      <c r="T149" s="141">
        <v>2022</v>
      </c>
      <c r="U149" s="141">
        <v>2023</v>
      </c>
      <c r="V149" s="141">
        <v>2024</v>
      </c>
      <c r="W149" s="141">
        <v>2025</v>
      </c>
      <c r="X149" s="141">
        <v>2026</v>
      </c>
      <c r="Y149" s="142" t="s">
        <v>232</v>
      </c>
      <c r="Z149" s="142" t="s">
        <v>274</v>
      </c>
      <c r="AA149" s="143" t="s">
        <v>234</v>
      </c>
      <c r="AB149" s="144"/>
      <c r="AC149" s="144"/>
      <c r="AD149" s="183" t="s">
        <v>297</v>
      </c>
      <c r="AE149" s="183" t="s">
        <v>275</v>
      </c>
      <c r="AF149" s="144"/>
    </row>
    <row r="150" spans="1:32" outlineLevel="1" x14ac:dyDescent="0.25">
      <c r="A150" s="169" t="s">
        <v>259</v>
      </c>
      <c r="B150" s="150">
        <v>0</v>
      </c>
      <c r="C150" s="150">
        <v>2245</v>
      </c>
      <c r="D150" s="150">
        <v>1789</v>
      </c>
      <c r="E150" s="150">
        <v>1755</v>
      </c>
      <c r="F150" s="150">
        <v>1553</v>
      </c>
      <c r="G150" s="150">
        <v>1335</v>
      </c>
      <c r="H150" s="150">
        <v>1342</v>
      </c>
      <c r="I150" s="150">
        <v>1536</v>
      </c>
      <c r="J150" s="148">
        <v>0.14456035767511177</v>
      </c>
      <c r="K150" s="148">
        <v>-8.0147719333266754E-2</v>
      </c>
      <c r="L150" s="147"/>
      <c r="M150" s="155">
        <v>0.15773259396179914</v>
      </c>
      <c r="N150" s="144"/>
      <c r="P150" s="169" t="s">
        <v>259</v>
      </c>
      <c r="Q150" s="150">
        <v>0</v>
      </c>
      <c r="R150" s="150">
        <v>11806</v>
      </c>
      <c r="S150" s="150">
        <v>9626</v>
      </c>
      <c r="T150" s="150">
        <v>8678</v>
      </c>
      <c r="U150" s="150">
        <v>8521</v>
      </c>
      <c r="V150" s="150">
        <v>8308</v>
      </c>
      <c r="W150" s="150">
        <v>8613</v>
      </c>
      <c r="X150" s="150">
        <v>9738</v>
      </c>
      <c r="Y150" s="148">
        <v>0.13061650992685475</v>
      </c>
      <c r="Z150" s="148">
        <v>5.1771313364055369E-2</v>
      </c>
      <c r="AA150" s="147"/>
      <c r="AB150" s="144"/>
      <c r="AC150" s="144"/>
      <c r="AD150" s="147">
        <v>1669.8333333333333</v>
      </c>
      <c r="AE150" s="147">
        <v>9258.6666666666661</v>
      </c>
      <c r="AF150" s="144"/>
    </row>
    <row r="151" spans="1:32" outlineLevel="1" x14ac:dyDescent="0.25">
      <c r="A151" s="169" t="s">
        <v>260</v>
      </c>
      <c r="B151" s="150">
        <v>0</v>
      </c>
      <c r="C151" s="150">
        <v>41</v>
      </c>
      <c r="D151" s="150">
        <v>40</v>
      </c>
      <c r="E151" s="150">
        <v>31</v>
      </c>
      <c r="F151" s="150">
        <v>10</v>
      </c>
      <c r="G151" s="150">
        <v>8</v>
      </c>
      <c r="H151" s="150">
        <v>11</v>
      </c>
      <c r="I151" s="150">
        <v>13</v>
      </c>
      <c r="J151" s="148">
        <v>0.18181818181818182</v>
      </c>
      <c r="K151" s="148">
        <v>-0.44680851063829785</v>
      </c>
      <c r="L151" s="147"/>
      <c r="M151" s="155">
        <v>0.14285714285714285</v>
      </c>
      <c r="N151" s="144"/>
      <c r="P151" s="169" t="s">
        <v>260</v>
      </c>
      <c r="Q151" s="150">
        <v>0</v>
      </c>
      <c r="R151" s="150">
        <v>125</v>
      </c>
      <c r="S151" s="150">
        <v>100</v>
      </c>
      <c r="T151" s="150">
        <v>102</v>
      </c>
      <c r="U151" s="150">
        <v>55</v>
      </c>
      <c r="V151" s="150">
        <v>60</v>
      </c>
      <c r="W151" s="150">
        <v>73</v>
      </c>
      <c r="X151" s="150">
        <v>91</v>
      </c>
      <c r="Y151" s="148">
        <v>0.24657534246575341</v>
      </c>
      <c r="Z151" s="148">
        <v>6.0194174757281609E-2</v>
      </c>
      <c r="AA151" s="147"/>
      <c r="AB151" s="144"/>
      <c r="AC151" s="144"/>
      <c r="AD151" s="147">
        <v>23.5</v>
      </c>
      <c r="AE151" s="147">
        <v>85.833333333333329</v>
      </c>
      <c r="AF151" s="144"/>
    </row>
    <row r="152" spans="1:32" outlineLevel="1" x14ac:dyDescent="0.25">
      <c r="A152" s="169" t="s">
        <v>261</v>
      </c>
      <c r="B152" s="150">
        <v>0</v>
      </c>
      <c r="C152" s="150">
        <v>81</v>
      </c>
      <c r="D152" s="150">
        <v>85</v>
      </c>
      <c r="E152" s="150">
        <v>90</v>
      </c>
      <c r="F152" s="150">
        <v>67</v>
      </c>
      <c r="G152" s="150">
        <v>31</v>
      </c>
      <c r="H152" s="150">
        <v>26</v>
      </c>
      <c r="I152" s="150">
        <v>33</v>
      </c>
      <c r="J152" s="148">
        <v>0.26923076923076922</v>
      </c>
      <c r="K152" s="148">
        <v>-0.47894736842105268</v>
      </c>
      <c r="L152" s="147"/>
      <c r="M152" s="155">
        <v>7.8947368421052627E-2</v>
      </c>
      <c r="N152" s="144"/>
      <c r="P152" s="169" t="s">
        <v>261</v>
      </c>
      <c r="Q152" s="150">
        <v>0</v>
      </c>
      <c r="R152" s="150">
        <v>655</v>
      </c>
      <c r="S152" s="150">
        <v>558</v>
      </c>
      <c r="T152" s="150">
        <v>427</v>
      </c>
      <c r="U152" s="150">
        <v>379</v>
      </c>
      <c r="V152" s="150">
        <v>353</v>
      </c>
      <c r="W152" s="150">
        <v>342</v>
      </c>
      <c r="X152" s="150">
        <v>418</v>
      </c>
      <c r="Y152" s="148">
        <v>0.22222222222222221</v>
      </c>
      <c r="Z152" s="148">
        <v>-7.5902726602800258E-2</v>
      </c>
      <c r="AA152" s="147"/>
      <c r="AB152" s="144"/>
      <c r="AC152" s="144"/>
      <c r="AD152" s="147">
        <v>63.333333333333336</v>
      </c>
      <c r="AE152" s="147">
        <v>452.33333333333331</v>
      </c>
      <c r="AF152" s="144"/>
    </row>
    <row r="153" spans="1:32" outlineLevel="1" x14ac:dyDescent="0.25">
      <c r="A153" s="169" t="s">
        <v>262</v>
      </c>
      <c r="B153" s="150">
        <v>0</v>
      </c>
      <c r="C153" s="150">
        <v>2230</v>
      </c>
      <c r="D153" s="150">
        <v>1683</v>
      </c>
      <c r="E153" s="150">
        <v>1597</v>
      </c>
      <c r="F153" s="150">
        <v>1315</v>
      </c>
      <c r="G153" s="150">
        <v>968</v>
      </c>
      <c r="H153" s="150">
        <v>839</v>
      </c>
      <c r="I153" s="150">
        <v>1019</v>
      </c>
      <c r="J153" s="148">
        <v>0.21454112038140644</v>
      </c>
      <c r="K153" s="148">
        <v>-0.29170528266913814</v>
      </c>
      <c r="L153" s="147"/>
      <c r="M153" s="155">
        <v>0.19740410693529639</v>
      </c>
      <c r="N153" s="144"/>
      <c r="P153" s="169" t="s">
        <v>262</v>
      </c>
      <c r="Q153" s="150">
        <v>0</v>
      </c>
      <c r="R153" s="150">
        <v>13250</v>
      </c>
      <c r="S153" s="150">
        <v>9227</v>
      </c>
      <c r="T153" s="150">
        <v>6827</v>
      </c>
      <c r="U153" s="150">
        <v>5191</v>
      </c>
      <c r="V153" s="150">
        <v>4671</v>
      </c>
      <c r="W153" s="150">
        <v>4825</v>
      </c>
      <c r="X153" s="150">
        <v>5162</v>
      </c>
      <c r="Y153" s="148">
        <v>6.9844559585492225E-2</v>
      </c>
      <c r="Z153" s="148">
        <v>-0.29594689822918319</v>
      </c>
      <c r="AA153" s="147"/>
      <c r="AB153" s="144"/>
      <c r="AC153" s="144"/>
      <c r="AD153" s="147">
        <v>1438.6666666666667</v>
      </c>
      <c r="AE153" s="147">
        <v>7331.833333333333</v>
      </c>
      <c r="AF153" s="144"/>
    </row>
    <row r="154" spans="1:32" outlineLevel="1" x14ac:dyDescent="0.25">
      <c r="A154" s="169" t="s">
        <v>53</v>
      </c>
      <c r="B154" s="150">
        <v>0</v>
      </c>
      <c r="C154" s="150">
        <v>1616</v>
      </c>
      <c r="D154" s="150">
        <v>1517</v>
      </c>
      <c r="E154" s="150">
        <v>693</v>
      </c>
      <c r="F154" s="150">
        <v>212</v>
      </c>
      <c r="G154" s="150">
        <v>254</v>
      </c>
      <c r="H154" s="150">
        <v>307</v>
      </c>
      <c r="I154" s="150">
        <v>336</v>
      </c>
      <c r="J154" s="148">
        <v>9.4462540716612378E-2</v>
      </c>
      <c r="K154" s="148">
        <v>-0.56164383561643838</v>
      </c>
      <c r="L154" s="147"/>
      <c r="M154" s="155">
        <v>0.18025751072961374</v>
      </c>
      <c r="N154" s="144"/>
      <c r="P154" s="169" t="s">
        <v>53</v>
      </c>
      <c r="Q154" s="150">
        <v>0</v>
      </c>
      <c r="R154" s="150">
        <v>4211</v>
      </c>
      <c r="S154" s="150">
        <v>4163</v>
      </c>
      <c r="T154" s="150">
        <v>3111</v>
      </c>
      <c r="U154" s="150">
        <v>2033</v>
      </c>
      <c r="V154" s="150">
        <v>2167</v>
      </c>
      <c r="W154" s="150">
        <v>2357</v>
      </c>
      <c r="X154" s="150">
        <v>1864</v>
      </c>
      <c r="Y154" s="148">
        <v>-0.20916419176919812</v>
      </c>
      <c r="Z154" s="148">
        <v>-0.38011306950448953</v>
      </c>
      <c r="AA154" s="147"/>
      <c r="AB154" s="144"/>
      <c r="AC154" s="144"/>
      <c r="AD154" s="147">
        <v>766.5</v>
      </c>
      <c r="AE154" s="147">
        <v>3007</v>
      </c>
      <c r="AF154" s="144"/>
    </row>
    <row r="155" spans="1:32" outlineLevel="1" x14ac:dyDescent="0.25">
      <c r="A155" s="169" t="s">
        <v>11</v>
      </c>
      <c r="B155" s="150">
        <v>0</v>
      </c>
      <c r="C155" s="150">
        <v>229</v>
      </c>
      <c r="D155" s="150">
        <v>192</v>
      </c>
      <c r="E155" s="150">
        <v>167</v>
      </c>
      <c r="F155" s="150">
        <v>166</v>
      </c>
      <c r="G155" s="150">
        <v>171</v>
      </c>
      <c r="H155" s="150">
        <v>202</v>
      </c>
      <c r="I155" s="150">
        <v>227</v>
      </c>
      <c r="J155" s="148">
        <v>0.12376237623762376</v>
      </c>
      <c r="K155" s="148">
        <v>0.20851818988464946</v>
      </c>
      <c r="L155" s="147"/>
      <c r="M155" s="155">
        <v>0.16978309648466716</v>
      </c>
      <c r="N155" s="144"/>
      <c r="P155" s="169" t="s">
        <v>11</v>
      </c>
      <c r="Q155" s="150">
        <v>0</v>
      </c>
      <c r="R155" s="150">
        <v>1675</v>
      </c>
      <c r="S155" s="150">
        <v>1371</v>
      </c>
      <c r="T155" s="150">
        <v>1252</v>
      </c>
      <c r="U155" s="150">
        <v>1150</v>
      </c>
      <c r="V155" s="150">
        <v>1140</v>
      </c>
      <c r="W155" s="150">
        <v>1246</v>
      </c>
      <c r="X155" s="150">
        <v>1337</v>
      </c>
      <c r="Y155" s="148">
        <v>7.3033707865168537E-2</v>
      </c>
      <c r="Z155" s="148">
        <v>2.3997957620627973E-2</v>
      </c>
      <c r="AA155" s="147"/>
      <c r="AB155" s="144"/>
      <c r="AC155" s="144"/>
      <c r="AD155" s="147">
        <v>187.83333333333334</v>
      </c>
      <c r="AE155" s="147">
        <v>1305.6666666666667</v>
      </c>
      <c r="AF155" s="144"/>
    </row>
    <row r="156" spans="1:32" outlineLevel="1" x14ac:dyDescent="0.25">
      <c r="A156" s="169" t="s">
        <v>263</v>
      </c>
      <c r="B156" s="150">
        <v>0</v>
      </c>
      <c r="C156" s="150">
        <v>3708</v>
      </c>
      <c r="D156" s="150">
        <v>3231</v>
      </c>
      <c r="E156" s="150">
        <v>3283</v>
      </c>
      <c r="F156" s="150">
        <v>2812</v>
      </c>
      <c r="G156" s="150">
        <v>2094</v>
      </c>
      <c r="H156" s="150">
        <v>2095</v>
      </c>
      <c r="I156" s="150">
        <v>2627</v>
      </c>
      <c r="J156" s="148">
        <v>0.25393794749403342</v>
      </c>
      <c r="K156" s="148">
        <v>-8.4828427103292109E-2</v>
      </c>
      <c r="L156" s="147"/>
      <c r="M156" s="155">
        <v>0.17543742486977429</v>
      </c>
      <c r="N156" s="144"/>
      <c r="P156" s="169" t="s">
        <v>263</v>
      </c>
      <c r="Q156" s="150">
        <v>0</v>
      </c>
      <c r="R156" s="150">
        <v>18754</v>
      </c>
      <c r="S156" s="150">
        <v>15246</v>
      </c>
      <c r="T156" s="150">
        <v>13944</v>
      </c>
      <c r="U156" s="150">
        <v>13737</v>
      </c>
      <c r="V156" s="150">
        <v>12767</v>
      </c>
      <c r="W156" s="150">
        <v>12983</v>
      </c>
      <c r="X156" s="150">
        <v>14974</v>
      </c>
      <c r="Y156" s="148">
        <v>0.15335438650543018</v>
      </c>
      <c r="Z156" s="148">
        <v>2.7598906566320826E-2</v>
      </c>
      <c r="AA156" s="147"/>
      <c r="AB156" s="144"/>
      <c r="AC156" s="144"/>
      <c r="AD156" s="147">
        <v>2870.5</v>
      </c>
      <c r="AE156" s="147">
        <v>14571.833333333334</v>
      </c>
      <c r="AF156" s="144"/>
    </row>
    <row r="157" spans="1:32" outlineLevel="1" x14ac:dyDescent="0.25">
      <c r="A157" s="169" t="s">
        <v>264</v>
      </c>
      <c r="B157" s="150">
        <v>0</v>
      </c>
      <c r="C157" s="150">
        <v>1954</v>
      </c>
      <c r="D157" s="150">
        <v>1641</v>
      </c>
      <c r="E157" s="150">
        <v>1636</v>
      </c>
      <c r="F157" s="150">
        <v>1190</v>
      </c>
      <c r="G157" s="150">
        <v>1009</v>
      </c>
      <c r="H157" s="150">
        <v>943</v>
      </c>
      <c r="I157" s="150">
        <v>1118</v>
      </c>
      <c r="J157" s="148">
        <v>0.1855779427359491</v>
      </c>
      <c r="K157" s="148">
        <v>-0.1988534575420996</v>
      </c>
      <c r="L157" s="147"/>
      <c r="M157" s="155">
        <v>0.15903271692745377</v>
      </c>
      <c r="N157" s="144"/>
      <c r="P157" s="169" t="s">
        <v>264</v>
      </c>
      <c r="Q157" s="150">
        <v>0</v>
      </c>
      <c r="R157" s="150">
        <v>10740</v>
      </c>
      <c r="S157" s="150">
        <v>8328</v>
      </c>
      <c r="T157" s="150">
        <v>7400</v>
      </c>
      <c r="U157" s="150">
        <v>6638</v>
      </c>
      <c r="V157" s="150">
        <v>6901</v>
      </c>
      <c r="W157" s="150">
        <v>6408</v>
      </c>
      <c r="X157" s="150">
        <v>7030</v>
      </c>
      <c r="Y157" s="148">
        <v>9.7066167290886393E-2</v>
      </c>
      <c r="Z157" s="148">
        <v>-9.1242055370031203E-2</v>
      </c>
      <c r="AA157" s="147"/>
      <c r="AB157" s="144"/>
      <c r="AC157" s="144"/>
      <c r="AD157" s="147">
        <v>1395.5</v>
      </c>
      <c r="AE157" s="147">
        <v>7735.833333333333</v>
      </c>
      <c r="AF157" s="144"/>
    </row>
    <row r="158" spans="1:32" outlineLevel="1" x14ac:dyDescent="0.25">
      <c r="A158" s="169" t="s">
        <v>265</v>
      </c>
      <c r="B158" s="150">
        <v>0</v>
      </c>
      <c r="C158" s="150">
        <v>1985</v>
      </c>
      <c r="D158" s="150">
        <v>1617</v>
      </c>
      <c r="E158" s="150">
        <v>1440</v>
      </c>
      <c r="F158" s="150">
        <v>1227</v>
      </c>
      <c r="G158" s="150">
        <v>1280</v>
      </c>
      <c r="H158" s="150">
        <v>1317</v>
      </c>
      <c r="I158" s="150">
        <v>1423</v>
      </c>
      <c r="J158" s="148">
        <v>8.0485952923310553E-2</v>
      </c>
      <c r="K158" s="148">
        <v>-3.6995262801714467E-2</v>
      </c>
      <c r="L158" s="147"/>
      <c r="M158" s="155">
        <v>0.16792541892848714</v>
      </c>
      <c r="N158" s="144"/>
      <c r="P158" s="169" t="s">
        <v>265</v>
      </c>
      <c r="Q158" s="150">
        <v>0</v>
      </c>
      <c r="R158" s="150">
        <v>10263</v>
      </c>
      <c r="S158" s="150">
        <v>8342</v>
      </c>
      <c r="T158" s="150">
        <v>7606</v>
      </c>
      <c r="U158" s="150">
        <v>7137</v>
      </c>
      <c r="V158" s="150">
        <v>7368</v>
      </c>
      <c r="W158" s="150">
        <v>7866</v>
      </c>
      <c r="X158" s="150">
        <v>8474</v>
      </c>
      <c r="Y158" s="148">
        <v>7.7294685990338161E-2</v>
      </c>
      <c r="Z158" s="148">
        <v>4.6560454489317032E-2</v>
      </c>
      <c r="AA158" s="147"/>
      <c r="AB158" s="144"/>
      <c r="AC158" s="144"/>
      <c r="AD158" s="147">
        <v>1477.6666666666667</v>
      </c>
      <c r="AE158" s="147">
        <v>8097</v>
      </c>
      <c r="AF158" s="144"/>
    </row>
    <row r="159" spans="1:32" outlineLevel="1" x14ac:dyDescent="0.25">
      <c r="A159" s="169" t="s">
        <v>266</v>
      </c>
      <c r="B159" s="150">
        <v>0</v>
      </c>
      <c r="C159" s="150">
        <v>1125</v>
      </c>
      <c r="D159" s="150">
        <v>1067</v>
      </c>
      <c r="E159" s="150">
        <v>1145</v>
      </c>
      <c r="F159" s="150">
        <v>865</v>
      </c>
      <c r="G159" s="150">
        <v>659</v>
      </c>
      <c r="H159" s="150">
        <v>598</v>
      </c>
      <c r="I159" s="150">
        <v>698</v>
      </c>
      <c r="J159" s="148">
        <v>0.16722408026755853</v>
      </c>
      <c r="K159" s="148">
        <v>-0.23282652500457962</v>
      </c>
      <c r="L159" s="147"/>
      <c r="M159" s="155">
        <v>0.14713322091062395</v>
      </c>
      <c r="N159" s="144"/>
      <c r="P159" s="169" t="s">
        <v>266</v>
      </c>
      <c r="Q159" s="150">
        <v>0</v>
      </c>
      <c r="R159" s="150">
        <v>7221</v>
      </c>
      <c r="S159" s="150">
        <v>6045</v>
      </c>
      <c r="T159" s="150">
        <v>4850</v>
      </c>
      <c r="U159" s="150">
        <v>4541</v>
      </c>
      <c r="V159" s="150">
        <v>4166</v>
      </c>
      <c r="W159" s="150">
        <v>4230</v>
      </c>
      <c r="X159" s="150">
        <v>4744</v>
      </c>
      <c r="Y159" s="148">
        <v>0.12151300236406619</v>
      </c>
      <c r="Z159" s="148">
        <v>-8.3373587093034496E-2</v>
      </c>
      <c r="AA159" s="147"/>
      <c r="AB159" s="144"/>
      <c r="AC159" s="144"/>
      <c r="AD159" s="147">
        <v>909.83333333333337</v>
      </c>
      <c r="AE159" s="147">
        <v>5175.5</v>
      </c>
      <c r="AF159" s="144"/>
    </row>
    <row r="160" spans="1:32" outlineLevel="1" x14ac:dyDescent="0.25">
      <c r="A160" s="168" t="s">
        <v>267</v>
      </c>
      <c r="B160" s="170">
        <v>0</v>
      </c>
      <c r="C160" s="170">
        <v>15214</v>
      </c>
      <c r="D160" s="170">
        <v>12862</v>
      </c>
      <c r="E160" s="170">
        <v>11837</v>
      </c>
      <c r="F160" s="170">
        <v>9417</v>
      </c>
      <c r="G160" s="170">
        <v>7809</v>
      </c>
      <c r="H160" s="170">
        <v>7680</v>
      </c>
      <c r="I160" s="170">
        <v>9030</v>
      </c>
      <c r="J160" s="171">
        <v>0.17578125</v>
      </c>
      <c r="K160" s="171">
        <v>-0.16413397306345356</v>
      </c>
      <c r="L160" s="147"/>
      <c r="M160" s="206">
        <v>0.16774409273294694</v>
      </c>
      <c r="N160" s="144"/>
      <c r="P160" s="168" t="s">
        <v>267</v>
      </c>
      <c r="Q160" s="170">
        <v>0</v>
      </c>
      <c r="R160" s="170">
        <v>78700</v>
      </c>
      <c r="S160" s="170">
        <v>63006</v>
      </c>
      <c r="T160" s="170">
        <v>54197</v>
      </c>
      <c r="U160" s="170">
        <v>49382</v>
      </c>
      <c r="V160" s="170">
        <v>47901</v>
      </c>
      <c r="W160" s="170">
        <v>48943</v>
      </c>
      <c r="X160" s="170">
        <v>53832</v>
      </c>
      <c r="Y160" s="171">
        <v>9.9891710765584452E-2</v>
      </c>
      <c r="Z160" s="171">
        <v>-5.5935042045544225E-2</v>
      </c>
      <c r="AA160" s="147"/>
      <c r="AB160" s="144"/>
      <c r="AC160" s="144"/>
      <c r="AD160" s="180">
        <v>10803.166666666666</v>
      </c>
      <c r="AE160" s="180">
        <v>57021.5</v>
      </c>
      <c r="AF160" s="144"/>
    </row>
    <row r="161" spans="1:32" outlineLevel="1" x14ac:dyDescent="0.25">
      <c r="A161" s="163" t="s">
        <v>273</v>
      </c>
      <c r="B161" s="163"/>
      <c r="C161" s="163"/>
      <c r="D161" s="163"/>
      <c r="E161" s="144"/>
      <c r="F161" s="144"/>
      <c r="G161" s="144"/>
      <c r="H161" s="144"/>
      <c r="I161" s="162"/>
      <c r="J161" s="162"/>
      <c r="K161" s="162"/>
      <c r="L161" s="162"/>
      <c r="M161" s="144"/>
      <c r="N161" s="144"/>
      <c r="O161" s="144"/>
      <c r="P161" s="163" t="s">
        <v>273</v>
      </c>
      <c r="Q161" s="163"/>
      <c r="R161" s="163"/>
      <c r="S161" s="163"/>
      <c r="T161" s="144"/>
      <c r="U161" s="144"/>
      <c r="V161" s="144"/>
      <c r="W161" s="144"/>
      <c r="X161" s="162"/>
      <c r="Y161" s="162"/>
      <c r="Z161" s="162"/>
      <c r="AA161" s="162"/>
      <c r="AB161" s="144"/>
      <c r="AC161" s="144"/>
      <c r="AD161" s="144"/>
      <c r="AE161" s="144"/>
      <c r="AF161" s="144"/>
    </row>
    <row r="162" spans="1:32" x14ac:dyDescent="0.25">
      <c r="A162" s="204"/>
      <c r="B162" s="204"/>
      <c r="C162" s="204"/>
      <c r="D162" s="20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row>
    <row r="163" spans="1:32" x14ac:dyDescent="0.25">
      <c r="A163" s="209"/>
      <c r="B163" s="209"/>
      <c r="C163" s="209"/>
      <c r="D163" s="209"/>
      <c r="E163" s="167"/>
      <c r="F163" s="167"/>
      <c r="G163" s="167"/>
      <c r="H163" s="167"/>
      <c r="I163" s="167"/>
      <c r="J163" s="144"/>
      <c r="K163" s="144"/>
      <c r="L163" s="144"/>
      <c r="M163" s="144"/>
      <c r="N163" s="144"/>
      <c r="O163" s="144"/>
      <c r="P163" s="163"/>
      <c r="Q163" s="163"/>
      <c r="R163" s="163"/>
      <c r="S163" s="163"/>
      <c r="T163" s="144"/>
      <c r="U163" s="144"/>
      <c r="V163" s="144"/>
      <c r="W163" s="144"/>
      <c r="X163" s="162"/>
      <c r="Y163" s="162"/>
      <c r="Z163" s="162"/>
      <c r="AA163" s="162"/>
      <c r="AB163" s="144"/>
      <c r="AC163" s="144"/>
      <c r="AD163" s="144"/>
      <c r="AE163" s="144"/>
      <c r="AF163" s="144"/>
    </row>
    <row r="164" spans="1:32" x14ac:dyDescent="0.25">
      <c r="A164" s="204"/>
      <c r="B164" s="204"/>
      <c r="C164" s="204"/>
      <c r="D164" s="20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row>
    <row r="165" spans="1:32" x14ac:dyDescent="0.25">
      <c r="A165" s="210"/>
      <c r="B165" s="210"/>
      <c r="C165" s="210"/>
      <c r="D165" s="210"/>
      <c r="E165" s="184"/>
      <c r="F165" s="184"/>
      <c r="G165" s="184"/>
      <c r="H165" s="184"/>
      <c r="I165" s="184"/>
      <c r="J165" s="184"/>
      <c r="K165" s="184"/>
      <c r="L165" s="184"/>
      <c r="M165" s="184"/>
      <c r="N165" s="144"/>
      <c r="O165" s="184"/>
      <c r="P165" s="184"/>
      <c r="Q165" s="184"/>
      <c r="R165" s="184"/>
      <c r="S165" s="184"/>
      <c r="T165" s="184"/>
      <c r="U165" s="184"/>
      <c r="V165" s="184"/>
      <c r="W165" s="184"/>
      <c r="X165" s="184"/>
      <c r="Y165" s="184"/>
      <c r="Z165" s="185"/>
      <c r="AA165" s="184"/>
      <c r="AB165" s="144"/>
      <c r="AC165" s="144"/>
      <c r="AD165" s="144"/>
      <c r="AE165" s="144"/>
      <c r="AF165" s="144"/>
    </row>
    <row r="166" spans="1:32" x14ac:dyDescent="0.25">
      <c r="A166" s="186" t="s">
        <v>276</v>
      </c>
      <c r="B166" s="186"/>
      <c r="C166" s="186"/>
      <c r="D166" s="186"/>
      <c r="E166" s="144"/>
      <c r="F166" s="144"/>
      <c r="G166" s="144"/>
      <c r="H166" s="144"/>
      <c r="I166" s="144"/>
      <c r="J166" s="144"/>
      <c r="K166" s="144"/>
      <c r="L166" s="144"/>
      <c r="M166" s="144"/>
      <c r="N166" s="144"/>
      <c r="O166" s="204"/>
      <c r="P166" s="186" t="s">
        <v>276</v>
      </c>
      <c r="Q166" s="186"/>
      <c r="R166" s="186"/>
      <c r="S166" s="186"/>
      <c r="T166" s="144"/>
      <c r="U166" s="144"/>
      <c r="V166" s="144"/>
      <c r="W166" s="144"/>
      <c r="X166" s="144"/>
      <c r="Y166" s="144"/>
      <c r="Z166" s="144"/>
      <c r="AA166" s="144"/>
      <c r="AB166" s="144"/>
      <c r="AC166" s="144"/>
      <c r="AD166" s="144"/>
      <c r="AE166" s="144"/>
      <c r="AF166" s="144"/>
    </row>
    <row r="167" spans="1:32" x14ac:dyDescent="0.25">
      <c r="A167" s="187"/>
      <c r="B167" s="187"/>
      <c r="C167" s="187"/>
      <c r="D167" s="187"/>
      <c r="E167" s="167"/>
      <c r="F167" s="167"/>
      <c r="G167" s="167"/>
      <c r="H167" s="167"/>
      <c r="I167" s="167"/>
      <c r="J167" s="167"/>
      <c r="K167" s="167"/>
      <c r="L167" s="188"/>
      <c r="M167" s="211"/>
      <c r="N167" s="144"/>
      <c r="P167" s="187"/>
      <c r="Q167" s="187"/>
      <c r="R167" s="187"/>
      <c r="S167" s="187"/>
      <c r="T167" s="167"/>
      <c r="U167" s="144"/>
      <c r="V167" s="144"/>
      <c r="W167" s="144"/>
      <c r="X167" s="144"/>
      <c r="Y167" s="144"/>
      <c r="Z167" s="144"/>
      <c r="AA167" s="188"/>
      <c r="AB167" s="144"/>
      <c r="AC167" s="144"/>
      <c r="AD167" s="144"/>
      <c r="AE167" s="144"/>
      <c r="AF167" s="144"/>
    </row>
    <row r="168" spans="1:32" x14ac:dyDescent="0.25">
      <c r="A168" s="189" t="s">
        <v>277</v>
      </c>
      <c r="B168" s="189"/>
      <c r="C168" s="189"/>
      <c r="D168" s="189"/>
      <c r="E168" s="212" t="s">
        <v>294</v>
      </c>
      <c r="F168" s="167"/>
      <c r="G168" s="167"/>
      <c r="H168" s="167"/>
      <c r="I168" s="167"/>
      <c r="J168" s="167"/>
      <c r="K168" s="167"/>
      <c r="L168" s="188"/>
      <c r="M168" s="211"/>
      <c r="N168" s="144"/>
      <c r="O168" s="211"/>
      <c r="P168" s="189" t="s">
        <v>277</v>
      </c>
      <c r="Q168" s="189"/>
      <c r="R168" s="189"/>
      <c r="S168" s="189"/>
      <c r="T168" s="181"/>
      <c r="U168" s="144"/>
      <c r="V168" s="144"/>
      <c r="W168" s="144"/>
      <c r="X168" s="144"/>
      <c r="Y168" s="144"/>
      <c r="Z168" s="144"/>
      <c r="AA168" s="188"/>
      <c r="AB168" s="144"/>
      <c r="AC168" s="144"/>
      <c r="AD168" s="144"/>
      <c r="AE168" s="144"/>
      <c r="AF168" s="144"/>
    </row>
    <row r="169" spans="1:32" x14ac:dyDescent="0.25">
      <c r="A169" s="166" t="s">
        <v>295</v>
      </c>
      <c r="B169" s="166"/>
      <c r="C169" s="166"/>
      <c r="D169" s="166"/>
      <c r="E169" s="213"/>
      <c r="F169" s="167"/>
      <c r="G169" s="167"/>
      <c r="H169" s="167"/>
      <c r="I169" s="167"/>
      <c r="J169" s="167"/>
      <c r="K169" s="167"/>
      <c r="L169" s="167"/>
      <c r="M169" s="144"/>
      <c r="N169" s="144"/>
      <c r="P169" s="166" t="s">
        <v>231</v>
      </c>
      <c r="Q169" s="166"/>
      <c r="R169" s="166"/>
      <c r="S169" s="166"/>
      <c r="T169" s="162"/>
      <c r="U169" s="144"/>
      <c r="V169" s="144"/>
      <c r="W169" s="144"/>
      <c r="X169" s="144"/>
      <c r="Y169" s="144"/>
      <c r="Z169" s="144"/>
      <c r="AA169" s="167"/>
      <c r="AB169" s="144"/>
      <c r="AC169" s="144"/>
      <c r="AD169" s="144"/>
      <c r="AE169" s="144"/>
      <c r="AF169" s="144"/>
    </row>
    <row r="170" spans="1:32" ht="31.5" x14ac:dyDescent="0.25">
      <c r="A170" s="190"/>
      <c r="B170" s="141">
        <v>2019</v>
      </c>
      <c r="C170" s="141">
        <v>2020</v>
      </c>
      <c r="D170" s="141">
        <v>2021</v>
      </c>
      <c r="E170" s="141">
        <v>2022</v>
      </c>
      <c r="F170" s="141">
        <v>2023</v>
      </c>
      <c r="G170" s="141">
        <v>2024</v>
      </c>
      <c r="H170" s="141">
        <v>2025</v>
      </c>
      <c r="I170" s="141">
        <v>2026</v>
      </c>
      <c r="J170" s="142" t="s">
        <v>232</v>
      </c>
      <c r="K170" s="142" t="s">
        <v>233</v>
      </c>
      <c r="L170" s="143" t="s">
        <v>234</v>
      </c>
      <c r="M170" s="145" t="s">
        <v>287</v>
      </c>
      <c r="N170" s="144"/>
      <c r="P170" s="190"/>
      <c r="Q170" s="141">
        <v>2019</v>
      </c>
      <c r="R170" s="141">
        <v>2020</v>
      </c>
      <c r="S170" s="141">
        <v>2021</v>
      </c>
      <c r="T170" s="141">
        <v>2022</v>
      </c>
      <c r="U170" s="141">
        <v>2023</v>
      </c>
      <c r="V170" s="141">
        <v>2024</v>
      </c>
      <c r="W170" s="141">
        <v>2025</v>
      </c>
      <c r="X170" s="141">
        <v>2026</v>
      </c>
      <c r="Y170" s="142" t="s">
        <v>232</v>
      </c>
      <c r="Z170" s="142" t="s">
        <v>233</v>
      </c>
      <c r="AA170" s="143" t="s">
        <v>234</v>
      </c>
      <c r="AB170" s="144"/>
      <c r="AC170" s="144"/>
      <c r="AD170" s="145" t="s">
        <v>296</v>
      </c>
      <c r="AE170" s="145" t="s">
        <v>235</v>
      </c>
      <c r="AF170" s="144"/>
    </row>
    <row r="171" spans="1:32" x14ac:dyDescent="0.25">
      <c r="A171" s="146" t="s">
        <v>236</v>
      </c>
      <c r="B171" s="147">
        <v>762</v>
      </c>
      <c r="C171" s="147">
        <v>528</v>
      </c>
      <c r="D171" s="147">
        <v>389</v>
      </c>
      <c r="E171" s="147">
        <v>344</v>
      </c>
      <c r="F171" s="147">
        <v>341</v>
      </c>
      <c r="G171" s="147">
        <v>290</v>
      </c>
      <c r="H171" s="147">
        <v>369</v>
      </c>
      <c r="I171" s="147">
        <v>351</v>
      </c>
      <c r="J171" s="148">
        <v>-4.878048780487805E-2</v>
      </c>
      <c r="K171" s="148">
        <v>-0.18723122725769098</v>
      </c>
      <c r="L171" s="147"/>
      <c r="M171" s="155">
        <v>0.12942477876106195</v>
      </c>
      <c r="N171" s="144"/>
      <c r="P171" s="146" t="s">
        <v>236</v>
      </c>
      <c r="Q171" s="147">
        <v>3408</v>
      </c>
      <c r="R171" s="147">
        <v>3414</v>
      </c>
      <c r="S171" s="147">
        <v>3046</v>
      </c>
      <c r="T171" s="147">
        <v>2495</v>
      </c>
      <c r="U171" s="147">
        <v>2573</v>
      </c>
      <c r="V171" s="147">
        <v>2634</v>
      </c>
      <c r="W171" s="147">
        <v>2813</v>
      </c>
      <c r="X171" s="147">
        <v>2712</v>
      </c>
      <c r="Y171" s="148">
        <v>-3.5904728048346962E-2</v>
      </c>
      <c r="Z171" s="148">
        <v>-6.8635627728989776E-2</v>
      </c>
      <c r="AA171" s="147"/>
      <c r="AB171" s="144"/>
      <c r="AC171" s="144"/>
      <c r="AD171" s="147">
        <v>431.85714285714283</v>
      </c>
      <c r="AE171" s="147">
        <v>2911.8571428571427</v>
      </c>
      <c r="AF171" s="144"/>
    </row>
    <row r="172" spans="1:32" x14ac:dyDescent="0.25">
      <c r="A172" s="149" t="s">
        <v>237</v>
      </c>
      <c r="B172" s="150">
        <v>490</v>
      </c>
      <c r="C172" s="150">
        <v>268</v>
      </c>
      <c r="D172" s="150">
        <v>176</v>
      </c>
      <c r="E172" s="150">
        <v>161</v>
      </c>
      <c r="F172" s="150">
        <v>142</v>
      </c>
      <c r="G172" s="150">
        <v>134</v>
      </c>
      <c r="H172" s="150">
        <v>171</v>
      </c>
      <c r="I172" s="150">
        <v>101</v>
      </c>
      <c r="J172" s="148">
        <v>-0.40935672514619881</v>
      </c>
      <c r="K172" s="148">
        <v>-0.54150453955901423</v>
      </c>
      <c r="L172" s="147"/>
      <c r="M172" s="155">
        <v>0.10665258711721225</v>
      </c>
      <c r="N172" s="144"/>
      <c r="P172" s="149" t="s">
        <v>237</v>
      </c>
      <c r="Q172" s="150">
        <v>1636</v>
      </c>
      <c r="R172" s="150">
        <v>1526</v>
      </c>
      <c r="S172" s="150">
        <v>1414</v>
      </c>
      <c r="T172" s="150">
        <v>1147</v>
      </c>
      <c r="U172" s="150">
        <v>1032</v>
      </c>
      <c r="V172" s="150">
        <v>1285</v>
      </c>
      <c r="W172" s="150">
        <v>1169</v>
      </c>
      <c r="X172" s="150">
        <v>947</v>
      </c>
      <c r="Y172" s="148">
        <v>-0.18990590248075279</v>
      </c>
      <c r="Z172" s="148">
        <v>-0.28016071234661749</v>
      </c>
      <c r="AA172" s="147"/>
      <c r="AB172" s="144"/>
      <c r="AC172" s="144"/>
      <c r="AD172" s="150">
        <v>220.28571428571428</v>
      </c>
      <c r="AE172" s="150">
        <v>1315.5714285714287</v>
      </c>
      <c r="AF172" s="144"/>
    </row>
    <row r="173" spans="1:32" x14ac:dyDescent="0.25">
      <c r="A173" s="146" t="s">
        <v>90</v>
      </c>
      <c r="B173" s="151">
        <v>0.66848567530695768</v>
      </c>
      <c r="C173" s="151">
        <v>0.53600000000000003</v>
      </c>
      <c r="D173" s="151">
        <v>0.48888888888888887</v>
      </c>
      <c r="E173" s="151">
        <v>0.509493670886076</v>
      </c>
      <c r="F173" s="151">
        <v>0.4507936507936508</v>
      </c>
      <c r="G173" s="151">
        <v>0.48727272727272725</v>
      </c>
      <c r="H173" s="151">
        <v>0.49279538904899134</v>
      </c>
      <c r="I173" s="151">
        <v>0.30981595092024539</v>
      </c>
      <c r="J173" s="172">
        <v>-18.297943812874596</v>
      </c>
      <c r="K173" s="172">
        <v>-23.199712005656416</v>
      </c>
      <c r="L173" s="147"/>
      <c r="M173" s="203">
        <v>-7.592742993515178</v>
      </c>
      <c r="N173" s="144"/>
      <c r="P173" s="146" t="s">
        <v>90</v>
      </c>
      <c r="Q173" s="151">
        <v>0.52101910828025477</v>
      </c>
      <c r="R173" s="151">
        <v>0.47972335743476896</v>
      </c>
      <c r="S173" s="151">
        <v>0.49319846529473316</v>
      </c>
      <c r="T173" s="151">
        <v>0.48539991536182819</v>
      </c>
      <c r="U173" s="151">
        <v>0.44406196213425131</v>
      </c>
      <c r="V173" s="151">
        <v>0.518354175070593</v>
      </c>
      <c r="W173" s="151">
        <v>0.45257452574525747</v>
      </c>
      <c r="X173" s="151">
        <v>0.38574338085539717</v>
      </c>
      <c r="Y173" s="172">
        <v>-6.6831144889860301</v>
      </c>
      <c r="Z173" s="172">
        <v>-10.055328704342525</v>
      </c>
      <c r="AA173" s="147"/>
      <c r="AB173" s="144"/>
      <c r="AC173" s="144"/>
      <c r="AD173" s="151">
        <v>0.54181307097680953</v>
      </c>
      <c r="AE173" s="151">
        <v>0.48629666789882242</v>
      </c>
      <c r="AF173" s="144"/>
    </row>
    <row r="174" spans="1:32" x14ac:dyDescent="0.25">
      <c r="A174" s="149" t="s">
        <v>238</v>
      </c>
      <c r="B174" s="150">
        <v>425</v>
      </c>
      <c r="C174" s="150">
        <v>198</v>
      </c>
      <c r="D174" s="150">
        <v>99</v>
      </c>
      <c r="E174" s="150">
        <v>117</v>
      </c>
      <c r="F174" s="150">
        <v>99</v>
      </c>
      <c r="G174" s="150">
        <v>100</v>
      </c>
      <c r="H174" s="150">
        <v>132</v>
      </c>
      <c r="I174" s="150">
        <v>69</v>
      </c>
      <c r="J174" s="148">
        <v>-0.47727272727272729</v>
      </c>
      <c r="K174" s="148">
        <v>-0.5871794871794872</v>
      </c>
      <c r="L174" s="147"/>
      <c r="M174" s="155">
        <v>0.11311475409836065</v>
      </c>
      <c r="N174" s="144"/>
      <c r="P174" s="149" t="s">
        <v>238</v>
      </c>
      <c r="Q174" s="150">
        <v>1157</v>
      </c>
      <c r="R174" s="150">
        <v>1031</v>
      </c>
      <c r="S174" s="150">
        <v>955</v>
      </c>
      <c r="T174" s="150">
        <v>781</v>
      </c>
      <c r="U174" s="150">
        <v>691</v>
      </c>
      <c r="V174" s="150">
        <v>974</v>
      </c>
      <c r="W174" s="150">
        <v>794</v>
      </c>
      <c r="X174" s="150">
        <v>610</v>
      </c>
      <c r="Y174" s="148">
        <v>-0.23173803526448364</v>
      </c>
      <c r="Z174" s="148">
        <v>-0.33103556321478933</v>
      </c>
      <c r="AA174" s="147"/>
      <c r="AB174" s="144"/>
      <c r="AC174" s="144"/>
      <c r="AD174" s="150">
        <v>167.14285714285714</v>
      </c>
      <c r="AE174" s="150">
        <v>911.85714285714289</v>
      </c>
      <c r="AF174" s="144"/>
    </row>
    <row r="175" spans="1:32" x14ac:dyDescent="0.25">
      <c r="A175" s="149" t="s">
        <v>239</v>
      </c>
      <c r="B175" s="153">
        <v>0.55774278215223094</v>
      </c>
      <c r="C175" s="153">
        <v>0.375</v>
      </c>
      <c r="D175" s="153">
        <v>0.25449871465295631</v>
      </c>
      <c r="E175" s="153">
        <v>0.34011627906976744</v>
      </c>
      <c r="F175" s="153">
        <v>0.29032258064516131</v>
      </c>
      <c r="G175" s="153">
        <v>0.34482758620689657</v>
      </c>
      <c r="H175" s="153">
        <v>0.35772357723577236</v>
      </c>
      <c r="I175" s="153">
        <v>0.19658119658119658</v>
      </c>
      <c r="J175" s="172">
        <v>-16.114238065457577</v>
      </c>
      <c r="K175" s="172">
        <v>-19.045155234371244</v>
      </c>
      <c r="L175" s="147"/>
      <c r="M175" s="203">
        <v>-2.8345057106119063</v>
      </c>
      <c r="N175" s="144"/>
      <c r="P175" s="149" t="s">
        <v>239</v>
      </c>
      <c r="Q175" s="153">
        <v>0.33949530516431925</v>
      </c>
      <c r="R175" s="153">
        <v>0.30199179847685997</v>
      </c>
      <c r="S175" s="153">
        <v>0.31352593565331582</v>
      </c>
      <c r="T175" s="153">
        <v>0.31302605210420842</v>
      </c>
      <c r="U175" s="153">
        <v>0.26855810338126701</v>
      </c>
      <c r="V175" s="153">
        <v>0.36977980258162491</v>
      </c>
      <c r="W175" s="153">
        <v>0.2822609313899751</v>
      </c>
      <c r="X175" s="153">
        <v>0.22492625368731564</v>
      </c>
      <c r="Y175" s="172">
        <v>-5.7334677702659462</v>
      </c>
      <c r="Z175" s="172">
        <v>-8.8226864106924676</v>
      </c>
      <c r="AA175" s="147"/>
      <c r="AB175" s="144"/>
      <c r="AC175" s="144"/>
      <c r="AD175" s="153">
        <v>0.38703274892490902</v>
      </c>
      <c r="AE175" s="153">
        <v>0.31315311779424032</v>
      </c>
      <c r="AF175" s="144"/>
    </row>
    <row r="176" spans="1:32" x14ac:dyDescent="0.25">
      <c r="A176" s="149" t="s">
        <v>240</v>
      </c>
      <c r="B176" s="153">
        <v>0.86734693877551017</v>
      </c>
      <c r="C176" s="153">
        <v>0.73880597014925375</v>
      </c>
      <c r="D176" s="153">
        <v>0.5625</v>
      </c>
      <c r="E176" s="153">
        <v>0.72670807453416153</v>
      </c>
      <c r="F176" s="153">
        <v>0.69718309859154926</v>
      </c>
      <c r="G176" s="153">
        <v>0.74626865671641796</v>
      </c>
      <c r="H176" s="153">
        <v>0.77192982456140347</v>
      </c>
      <c r="I176" s="153">
        <v>0.68316831683168322</v>
      </c>
      <c r="J176" s="172">
        <v>-8.876150772972025</v>
      </c>
      <c r="K176" s="172">
        <v>-7.5586546981546316</v>
      </c>
      <c r="L176" s="147"/>
      <c r="M176" s="203">
        <v>3.9028929292084458</v>
      </c>
      <c r="N176" s="144"/>
      <c r="P176" s="149" t="s">
        <v>240</v>
      </c>
      <c r="Q176" s="153">
        <v>0.70721271393643037</v>
      </c>
      <c r="R176" s="153">
        <v>0.67562254259501964</v>
      </c>
      <c r="S176" s="153">
        <v>0.67538896746817534</v>
      </c>
      <c r="T176" s="153">
        <v>0.68090671316477769</v>
      </c>
      <c r="U176" s="153">
        <v>0.66957364341085268</v>
      </c>
      <c r="V176" s="153">
        <v>0.75797665369649803</v>
      </c>
      <c r="W176" s="153">
        <v>0.67921300256629602</v>
      </c>
      <c r="X176" s="153">
        <v>0.64413938753959876</v>
      </c>
      <c r="Y176" s="172">
        <v>-3.5073615026697258</v>
      </c>
      <c r="Z176" s="172">
        <v>-4.898690195980393</v>
      </c>
      <c r="AA176" s="147"/>
      <c r="AB176" s="144"/>
      <c r="AC176" s="144"/>
      <c r="AD176" s="153">
        <v>0.75875486381322954</v>
      </c>
      <c r="AE176" s="153">
        <v>0.69312628949940269</v>
      </c>
      <c r="AF176" s="144"/>
    </row>
    <row r="177" spans="1:32" ht="22.15" customHeight="1" x14ac:dyDescent="0.25">
      <c r="A177" s="154" t="s">
        <v>241</v>
      </c>
      <c r="B177" s="155">
        <v>6.5306122448979598E-2</v>
      </c>
      <c r="C177" s="155">
        <v>0.1044776119402985</v>
      </c>
      <c r="D177" s="155">
        <v>0.20454545454545456</v>
      </c>
      <c r="E177" s="155">
        <v>0.14906832298136646</v>
      </c>
      <c r="F177" s="155">
        <v>0.11971830985915492</v>
      </c>
      <c r="G177" s="155">
        <v>0.1044776119402985</v>
      </c>
      <c r="H177" s="155">
        <v>8.771929824561403E-2</v>
      </c>
      <c r="I177" s="155">
        <v>0.20792079207920791</v>
      </c>
      <c r="J177" s="172">
        <v>12.020149383359389</v>
      </c>
      <c r="K177" s="172">
        <v>10.026839259801465</v>
      </c>
      <c r="L177" s="147"/>
      <c r="M177" s="203">
        <v>4.6357962089767586</v>
      </c>
      <c r="N177" s="144"/>
      <c r="P177" s="154" t="s">
        <v>241</v>
      </c>
      <c r="Q177" s="155">
        <v>0.14303178484107579</v>
      </c>
      <c r="R177" s="155">
        <v>0.15203145478374835</v>
      </c>
      <c r="S177" s="155">
        <v>0.14144271570014144</v>
      </c>
      <c r="T177" s="155">
        <v>0.16739319965126417</v>
      </c>
      <c r="U177" s="155">
        <v>0.15988372093023256</v>
      </c>
      <c r="V177" s="155">
        <v>0.11517509727626458</v>
      </c>
      <c r="W177" s="155">
        <v>0.1377245508982036</v>
      </c>
      <c r="X177" s="155">
        <v>0.16156282998944033</v>
      </c>
      <c r="Y177" s="172">
        <v>2.3838279091236729</v>
      </c>
      <c r="Z177" s="172">
        <v>1.6921718033744815</v>
      </c>
      <c r="AA177" s="147"/>
      <c r="AB177" s="144"/>
      <c r="AC177" s="144"/>
      <c r="AD177" s="151">
        <v>0.10765239948119326</v>
      </c>
      <c r="AE177" s="151">
        <v>0.14464111195569551</v>
      </c>
      <c r="AF177" s="144"/>
    </row>
    <row r="178" spans="1:32" ht="22.15" customHeight="1" x14ac:dyDescent="0.25">
      <c r="A178" s="154" t="s">
        <v>242</v>
      </c>
      <c r="B178" s="155">
        <v>4.1994750656167978E-2</v>
      </c>
      <c r="C178" s="155">
        <v>5.3030303030303032E-2</v>
      </c>
      <c r="D178" s="155">
        <v>9.2544987146529561E-2</v>
      </c>
      <c r="E178" s="155">
        <v>6.9767441860465115E-2</v>
      </c>
      <c r="F178" s="155">
        <v>4.9853372434017593E-2</v>
      </c>
      <c r="G178" s="155">
        <v>4.8275862068965517E-2</v>
      </c>
      <c r="H178" s="155">
        <v>4.065040650406504E-2</v>
      </c>
      <c r="I178" s="155">
        <v>5.9829059829059832E-2</v>
      </c>
      <c r="J178" s="172">
        <v>1.9178653324994792</v>
      </c>
      <c r="K178" s="172">
        <v>0.49167210927052174</v>
      </c>
      <c r="L178" s="147"/>
      <c r="M178" s="203">
        <v>0.34131306255200111</v>
      </c>
      <c r="N178" s="144"/>
      <c r="P178" s="154" t="s">
        <v>242</v>
      </c>
      <c r="Q178" s="155">
        <v>6.8661971830985921E-2</v>
      </c>
      <c r="R178" s="155">
        <v>6.795547744581136E-2</v>
      </c>
      <c r="S178" s="155">
        <v>6.5659881812212745E-2</v>
      </c>
      <c r="T178" s="155">
        <v>7.6953907815631259E-2</v>
      </c>
      <c r="U178" s="155">
        <v>6.4127477652545672E-2</v>
      </c>
      <c r="V178" s="155">
        <v>5.6188306757782837E-2</v>
      </c>
      <c r="W178" s="155">
        <v>5.723426946320654E-2</v>
      </c>
      <c r="X178" s="155">
        <v>5.641592920353982E-2</v>
      </c>
      <c r="Y178" s="172">
        <v>-8.1834025966671942E-2</v>
      </c>
      <c r="Z178" s="172">
        <v>-0.89326455891796042</v>
      </c>
      <c r="AA178" s="147"/>
      <c r="AB178" s="144"/>
      <c r="AC178" s="144"/>
      <c r="AD178" s="151">
        <v>5.4912338736354614E-2</v>
      </c>
      <c r="AE178" s="151">
        <v>6.5348574792719424E-2</v>
      </c>
      <c r="AF178" s="144"/>
    </row>
    <row r="179" spans="1:32" ht="22.15" customHeight="1" x14ac:dyDescent="0.25">
      <c r="A179" s="154" t="s">
        <v>243</v>
      </c>
      <c r="B179" s="155">
        <v>0.30839895013123358</v>
      </c>
      <c r="C179" s="155">
        <v>0.40530303030303028</v>
      </c>
      <c r="D179" s="155">
        <v>0.46015424164524421</v>
      </c>
      <c r="E179" s="155">
        <v>0.41279069767441862</v>
      </c>
      <c r="F179" s="155">
        <v>0.47507331378299122</v>
      </c>
      <c r="G179" s="155">
        <v>0.43448275862068964</v>
      </c>
      <c r="H179" s="155">
        <v>0.45528455284552843</v>
      </c>
      <c r="I179" s="155">
        <v>0.60113960113960119</v>
      </c>
      <c r="J179" s="172">
        <v>14.585504829407276</v>
      </c>
      <c r="K179" s="172">
        <v>19.558220782170505</v>
      </c>
      <c r="L179" s="147"/>
      <c r="M179" s="203">
        <v>8.4915412349040764</v>
      </c>
      <c r="N179" s="144"/>
      <c r="P179" s="154" t="s">
        <v>243</v>
      </c>
      <c r="Q179" s="155">
        <v>0.40933098591549294</v>
      </c>
      <c r="R179" s="155">
        <v>0.44961921499707086</v>
      </c>
      <c r="S179" s="155">
        <v>0.44550229809586345</v>
      </c>
      <c r="T179" s="155">
        <v>0.46012024048096195</v>
      </c>
      <c r="U179" s="155">
        <v>0.46638165565487755</v>
      </c>
      <c r="V179" s="155">
        <v>0.41571753986332571</v>
      </c>
      <c r="W179" s="155">
        <v>0.47458229648062566</v>
      </c>
      <c r="X179" s="155">
        <v>0.51622418879056042</v>
      </c>
      <c r="Y179" s="172">
        <v>4.1641892309934754</v>
      </c>
      <c r="Z179" s="172">
        <v>7.1490832562331015</v>
      </c>
      <c r="AA179" s="147"/>
      <c r="AB179" s="144"/>
      <c r="AC179" s="144"/>
      <c r="AD179" s="151">
        <v>0.40555739331789614</v>
      </c>
      <c r="AE179" s="151">
        <v>0.4447333562282294</v>
      </c>
      <c r="AF179" s="144"/>
    </row>
    <row r="180" spans="1:32" ht="22.15" customHeight="1" x14ac:dyDescent="0.25">
      <c r="A180" s="154" t="s">
        <v>244</v>
      </c>
      <c r="B180" s="155">
        <v>1.3123359580052493E-2</v>
      </c>
      <c r="C180" s="155">
        <v>3.2196969696969696E-2</v>
      </c>
      <c r="D180" s="155">
        <v>1.5424164524421594E-2</v>
      </c>
      <c r="E180" s="155">
        <v>3.1976744186046513E-2</v>
      </c>
      <c r="F180" s="155">
        <v>1.1730205278592375E-2</v>
      </c>
      <c r="G180" s="155">
        <v>3.4482758620689655E-2</v>
      </c>
      <c r="H180" s="155">
        <v>1.0840108401084011E-2</v>
      </c>
      <c r="I180" s="155">
        <v>1.1396011396011397E-2</v>
      </c>
      <c r="J180" s="172">
        <v>5.5590299492738575E-2</v>
      </c>
      <c r="K180" s="172">
        <v>-0.911341632479575</v>
      </c>
      <c r="L180" s="147"/>
      <c r="M180" s="203">
        <v>-0.26157880140181017</v>
      </c>
      <c r="N180" s="144"/>
      <c r="P180" s="154" t="s">
        <v>244</v>
      </c>
      <c r="Q180" s="155">
        <v>2.7582159624413145E-2</v>
      </c>
      <c r="R180" s="155">
        <v>2.5483304042179262E-2</v>
      </c>
      <c r="S180" s="155">
        <v>2.8562048588312541E-2</v>
      </c>
      <c r="T180" s="155">
        <v>2.525050100200401E-2</v>
      </c>
      <c r="U180" s="155">
        <v>2.7982899339292655E-2</v>
      </c>
      <c r="V180" s="155">
        <v>3.0372057706909643E-2</v>
      </c>
      <c r="W180" s="155">
        <v>1.5997156061144685E-2</v>
      </c>
      <c r="X180" s="155">
        <v>1.4011799410029498E-2</v>
      </c>
      <c r="Y180" s="172">
        <v>-0.19853566511151866</v>
      </c>
      <c r="Z180" s="172">
        <v>-1.1892140147444867</v>
      </c>
      <c r="AA180" s="147"/>
      <c r="AB180" s="144"/>
      <c r="AC180" s="144"/>
      <c r="AD180" s="151">
        <v>2.0509427720807147E-2</v>
      </c>
      <c r="AE180" s="151">
        <v>2.5903939557474366E-2</v>
      </c>
      <c r="AF180" s="144"/>
    </row>
    <row r="181" spans="1:32" ht="22.15" customHeight="1" x14ac:dyDescent="0.25">
      <c r="A181" s="154" t="s">
        <v>245</v>
      </c>
      <c r="B181" s="155">
        <v>1.3123359580052493E-3</v>
      </c>
      <c r="C181" s="155">
        <v>0</v>
      </c>
      <c r="D181" s="155">
        <v>2.5706940874035988E-3</v>
      </c>
      <c r="E181" s="155">
        <v>0</v>
      </c>
      <c r="F181" s="155">
        <v>0</v>
      </c>
      <c r="G181" s="155">
        <v>0</v>
      </c>
      <c r="H181" s="155">
        <v>2.7100271002710027E-3</v>
      </c>
      <c r="I181" s="155">
        <v>5.6980056980056983E-3</v>
      </c>
      <c r="J181" s="172">
        <v>0.29879785977346957</v>
      </c>
      <c r="K181" s="172">
        <v>0.47056140340956754</v>
      </c>
      <c r="L181" s="147"/>
      <c r="M181" s="203">
        <v>1.6703224667826474E-2</v>
      </c>
      <c r="N181" s="144"/>
      <c r="P181" s="154" t="s">
        <v>245</v>
      </c>
      <c r="Q181" s="155">
        <v>1.1737089201877935E-3</v>
      </c>
      <c r="R181" s="155">
        <v>1.7574692442882249E-3</v>
      </c>
      <c r="S181" s="155">
        <v>1.969796454366382E-3</v>
      </c>
      <c r="T181" s="155">
        <v>8.0160320641282565E-4</v>
      </c>
      <c r="U181" s="155">
        <v>1.5546055188495919E-3</v>
      </c>
      <c r="V181" s="155">
        <v>1.5186028853454822E-3</v>
      </c>
      <c r="W181" s="155">
        <v>2.1329541414859582E-3</v>
      </c>
      <c r="X181" s="155">
        <v>5.5309734513274336E-3</v>
      </c>
      <c r="Y181" s="172">
        <v>0.33980193098414752</v>
      </c>
      <c r="Z181" s="172">
        <v>0.39610377205714115</v>
      </c>
      <c r="AA181" s="147"/>
      <c r="AB181" s="144"/>
      <c r="AC181" s="144"/>
      <c r="AD181" s="151">
        <v>9.9239166391002311E-4</v>
      </c>
      <c r="AE181" s="151">
        <v>1.5699357307560223E-3</v>
      </c>
      <c r="AF181" s="144"/>
    </row>
    <row r="182" spans="1:32" ht="22.15" customHeight="1" x14ac:dyDescent="0.25">
      <c r="A182" s="154" t="s">
        <v>246</v>
      </c>
      <c r="B182" s="155">
        <v>1.1811023622047244E-2</v>
      </c>
      <c r="C182" s="155">
        <v>1.893939393939394E-2</v>
      </c>
      <c r="D182" s="155">
        <v>3.8560411311053984E-2</v>
      </c>
      <c r="E182" s="155">
        <v>3.7790697674418602E-2</v>
      </c>
      <c r="F182" s="155">
        <v>5.2785923753665691E-2</v>
      </c>
      <c r="G182" s="155">
        <v>4.8275862068965517E-2</v>
      </c>
      <c r="H182" s="155">
        <v>4.6070460704607047E-2</v>
      </c>
      <c r="I182" s="155">
        <v>5.128205128205128E-2</v>
      </c>
      <c r="J182" s="172">
        <v>0.52115905774442339</v>
      </c>
      <c r="K182" s="172">
        <v>1.952551803693054</v>
      </c>
      <c r="L182" s="147"/>
      <c r="M182" s="203">
        <v>-1.3983435443612442</v>
      </c>
      <c r="N182" s="144"/>
      <c r="P182" s="154" t="s">
        <v>246</v>
      </c>
      <c r="Q182" s="155">
        <v>4.3720657276995305E-2</v>
      </c>
      <c r="R182" s="155">
        <v>4.3057996485061513E-2</v>
      </c>
      <c r="S182" s="155">
        <v>3.7754432042022328E-2</v>
      </c>
      <c r="T182" s="155">
        <v>3.0460921843687375E-2</v>
      </c>
      <c r="U182" s="155">
        <v>5.7909055577147296E-2</v>
      </c>
      <c r="V182" s="155">
        <v>3.9104024297646166E-2</v>
      </c>
      <c r="W182" s="155">
        <v>5.6167792392463563E-2</v>
      </c>
      <c r="X182" s="155">
        <v>6.5265486725663721E-2</v>
      </c>
      <c r="Y182" s="172">
        <v>0.90976943332001581</v>
      </c>
      <c r="Z182" s="172">
        <v>2.1258225772908972</v>
      </c>
      <c r="AA182" s="147"/>
      <c r="AB182" s="144"/>
      <c r="AC182" s="144"/>
      <c r="AD182" s="151">
        <v>3.175653324512074E-2</v>
      </c>
      <c r="AE182" s="151">
        <v>4.400726095275475E-2</v>
      </c>
      <c r="AF182" s="144"/>
    </row>
    <row r="183" spans="1:32" x14ac:dyDescent="0.25">
      <c r="A183" s="149" t="s">
        <v>247</v>
      </c>
      <c r="B183" s="150">
        <v>267.06036745406811</v>
      </c>
      <c r="C183" s="150">
        <v>269.43750000000011</v>
      </c>
      <c r="D183" s="150">
        <v>178.85861182519281</v>
      </c>
      <c r="E183" s="150">
        <v>180.45348837209295</v>
      </c>
      <c r="F183" s="150">
        <v>183.91788856304967</v>
      </c>
      <c r="G183" s="150">
        <v>153.85862068965523</v>
      </c>
      <c r="H183" s="150">
        <v>175.52303523035224</v>
      </c>
      <c r="I183" s="150">
        <v>218.92877492877471</v>
      </c>
      <c r="J183" s="177">
        <v>43.405739698422479</v>
      </c>
      <c r="K183" s="177">
        <v>4.0700253422712365</v>
      </c>
      <c r="L183" s="147"/>
      <c r="M183" s="203">
        <v>-4.8610480800748803</v>
      </c>
      <c r="N183" s="144"/>
      <c r="P183" s="149" t="s">
        <v>247</v>
      </c>
      <c r="Q183" s="150">
        <v>224.91754694835672</v>
      </c>
      <c r="R183" s="150">
        <v>226.89425893380192</v>
      </c>
      <c r="S183" s="150">
        <v>162.87655942219291</v>
      </c>
      <c r="T183" s="150">
        <v>180.81242484969951</v>
      </c>
      <c r="U183" s="150">
        <v>186.23902059852298</v>
      </c>
      <c r="V183" s="150">
        <v>168.43394077448755</v>
      </c>
      <c r="W183" s="150">
        <v>201.25346605047994</v>
      </c>
      <c r="X183" s="150">
        <v>223.78982300884959</v>
      </c>
      <c r="Y183" s="177">
        <v>22.536356958369652</v>
      </c>
      <c r="Z183" s="177">
        <v>28.658635254348354</v>
      </c>
      <c r="AA183" s="147"/>
      <c r="AB183" s="144"/>
      <c r="AC183" s="144"/>
      <c r="AD183" s="150">
        <v>214.85874958650348</v>
      </c>
      <c r="AE183" s="150">
        <v>195.13118775450124</v>
      </c>
      <c r="AF183" s="144"/>
    </row>
    <row r="184" spans="1:32" x14ac:dyDescent="0.25">
      <c r="A184" s="149" t="s">
        <v>248</v>
      </c>
      <c r="B184" s="150">
        <v>254.61224489795887</v>
      </c>
      <c r="C184" s="150">
        <v>227.17910447761187</v>
      </c>
      <c r="D184" s="150">
        <v>187.04545454545453</v>
      </c>
      <c r="E184" s="150">
        <v>205.91304347826087</v>
      </c>
      <c r="F184" s="150">
        <v>203.42957746478879</v>
      </c>
      <c r="G184" s="150">
        <v>170.82089552238807</v>
      </c>
      <c r="H184" s="150">
        <v>168.94152046783631</v>
      </c>
      <c r="I184" s="150">
        <v>225.95049504950495</v>
      </c>
      <c r="J184" s="177">
        <v>57.008974581668639</v>
      </c>
      <c r="K184" s="177">
        <v>10.39796586662564</v>
      </c>
      <c r="L184" s="147"/>
      <c r="M184" s="203">
        <v>-19.962915721350271</v>
      </c>
      <c r="N184" s="144"/>
      <c r="P184" s="149" t="s">
        <v>248</v>
      </c>
      <c r="Q184" s="150">
        <v>239.69376528117357</v>
      </c>
      <c r="R184" s="150">
        <v>237.69134993446929</v>
      </c>
      <c r="S184" s="150">
        <v>172.63366336633663</v>
      </c>
      <c r="T184" s="150">
        <v>205.86137750653876</v>
      </c>
      <c r="U184" s="150">
        <v>206.87500000000003</v>
      </c>
      <c r="V184" s="150">
        <v>180.24435797665379</v>
      </c>
      <c r="W184" s="150">
        <v>215.81094952951236</v>
      </c>
      <c r="X184" s="150">
        <v>245.91341077085522</v>
      </c>
      <c r="Y184" s="177">
        <v>30.102461241342866</v>
      </c>
      <c r="Z184" s="177">
        <v>36.067064804952281</v>
      </c>
      <c r="AA184" s="147"/>
      <c r="AB184" s="144"/>
      <c r="AC184" s="144"/>
      <c r="AD184" s="150">
        <v>215.55252918287931</v>
      </c>
      <c r="AE184" s="150">
        <v>209.84634596590294</v>
      </c>
      <c r="AF184" s="144"/>
    </row>
    <row r="185" spans="1:32" x14ac:dyDescent="0.25">
      <c r="A185" s="146" t="s">
        <v>249</v>
      </c>
      <c r="B185" s="147">
        <v>782</v>
      </c>
      <c r="C185" s="147">
        <v>515</v>
      </c>
      <c r="D185" s="147">
        <v>469</v>
      </c>
      <c r="E185" s="147">
        <v>366</v>
      </c>
      <c r="F185" s="147">
        <v>392</v>
      </c>
      <c r="G185" s="147">
        <v>381</v>
      </c>
      <c r="H185" s="147">
        <v>486</v>
      </c>
      <c r="I185" s="147">
        <v>633</v>
      </c>
      <c r="J185" s="148">
        <v>0.30246913580246915</v>
      </c>
      <c r="K185" s="148">
        <v>0.30669419050427599</v>
      </c>
      <c r="L185" s="147"/>
      <c r="M185" s="155">
        <v>0.14714086471408647</v>
      </c>
      <c r="N185" s="144"/>
      <c r="P185" s="146" t="s">
        <v>249</v>
      </c>
      <c r="Q185" s="147">
        <v>4051</v>
      </c>
      <c r="R185" s="147">
        <v>3134</v>
      </c>
      <c r="S185" s="147">
        <v>2826</v>
      </c>
      <c r="T185" s="147">
        <v>2849</v>
      </c>
      <c r="U185" s="147">
        <v>2880</v>
      </c>
      <c r="V185" s="147">
        <v>3256</v>
      </c>
      <c r="W185" s="147">
        <v>3869</v>
      </c>
      <c r="X185" s="147">
        <v>4302</v>
      </c>
      <c r="Y185" s="148">
        <v>0.11191522357198243</v>
      </c>
      <c r="Z185" s="148">
        <v>0.31703476929805374</v>
      </c>
      <c r="AA185" s="147"/>
      <c r="AB185" s="144"/>
      <c r="AC185" s="144"/>
      <c r="AD185" s="147">
        <v>484.42857142857144</v>
      </c>
      <c r="AE185" s="147">
        <v>3266.4285714285716</v>
      </c>
      <c r="AF185" s="144"/>
    </row>
    <row r="186" spans="1:32" x14ac:dyDescent="0.25">
      <c r="A186" s="146" t="s">
        <v>250</v>
      </c>
      <c r="B186" s="150">
        <v>371</v>
      </c>
      <c r="C186" s="150">
        <v>143</v>
      </c>
      <c r="D186" s="150">
        <v>122</v>
      </c>
      <c r="E186" s="150">
        <v>84</v>
      </c>
      <c r="F186" s="150">
        <v>96</v>
      </c>
      <c r="G186" s="150">
        <v>97</v>
      </c>
      <c r="H186" s="150">
        <v>120</v>
      </c>
      <c r="I186" s="150">
        <v>195</v>
      </c>
      <c r="J186" s="148">
        <v>0.625</v>
      </c>
      <c r="K186" s="148">
        <v>0.32139399806389146</v>
      </c>
      <c r="L186" s="147"/>
      <c r="M186" s="155">
        <v>0.14254385964912281</v>
      </c>
      <c r="N186" s="144"/>
      <c r="P186" s="146" t="s">
        <v>250</v>
      </c>
      <c r="Q186" s="150">
        <v>1234</v>
      </c>
      <c r="R186" s="150">
        <v>837</v>
      </c>
      <c r="S186" s="150">
        <v>564</v>
      </c>
      <c r="T186" s="150">
        <v>626</v>
      </c>
      <c r="U186" s="150">
        <v>657</v>
      </c>
      <c r="V186" s="150">
        <v>829</v>
      </c>
      <c r="W186" s="150">
        <v>1091</v>
      </c>
      <c r="X186" s="150">
        <v>1368</v>
      </c>
      <c r="Y186" s="148">
        <v>0.25389550870760769</v>
      </c>
      <c r="Z186" s="148">
        <v>0.64028776978417268</v>
      </c>
      <c r="AA186" s="147"/>
      <c r="AB186" s="144"/>
      <c r="AC186" s="144"/>
      <c r="AD186" s="150">
        <v>147.57142857142858</v>
      </c>
      <c r="AE186" s="150">
        <v>834</v>
      </c>
      <c r="AF186" s="144"/>
    </row>
    <row r="187" spans="1:32" x14ac:dyDescent="0.25">
      <c r="A187" s="149" t="s">
        <v>251</v>
      </c>
      <c r="B187" s="147">
        <v>0</v>
      </c>
      <c r="C187" s="147">
        <v>1349</v>
      </c>
      <c r="D187" s="147">
        <v>1258</v>
      </c>
      <c r="E187" s="147">
        <v>830</v>
      </c>
      <c r="F187" s="147">
        <v>460</v>
      </c>
      <c r="G187" s="147">
        <v>483</v>
      </c>
      <c r="H187" s="147">
        <v>498</v>
      </c>
      <c r="I187" s="147">
        <v>445</v>
      </c>
      <c r="J187" s="148">
        <v>-0.10642570281124498</v>
      </c>
      <c r="K187" s="157">
        <v>-0.45264452644526443</v>
      </c>
      <c r="L187" s="147"/>
      <c r="M187" s="155">
        <v>0.15094979647218454</v>
      </c>
      <c r="N187" s="144"/>
      <c r="P187" s="149" t="s">
        <v>251</v>
      </c>
      <c r="Q187" s="147">
        <v>0</v>
      </c>
      <c r="R187" s="147">
        <v>4678</v>
      </c>
      <c r="S187" s="147">
        <v>4720</v>
      </c>
      <c r="T187" s="147">
        <v>3769</v>
      </c>
      <c r="U187" s="147">
        <v>3055</v>
      </c>
      <c r="V187" s="147">
        <v>3238</v>
      </c>
      <c r="W187" s="147">
        <v>3433</v>
      </c>
      <c r="X187" s="147">
        <v>2948</v>
      </c>
      <c r="Y187" s="148">
        <v>-0.14127585202446841</v>
      </c>
      <c r="Z187" s="157">
        <v>-0.22736207574367712</v>
      </c>
      <c r="AA187" s="147"/>
      <c r="AB187" s="144"/>
      <c r="AC187" s="144"/>
      <c r="AD187" s="158">
        <v>813</v>
      </c>
      <c r="AE187" s="158">
        <v>3815.5</v>
      </c>
      <c r="AF187" s="144"/>
    </row>
    <row r="188" spans="1:32" x14ac:dyDescent="0.25">
      <c r="A188" s="159" t="s">
        <v>252</v>
      </c>
      <c r="B188" s="150">
        <v>122</v>
      </c>
      <c r="C188" s="150">
        <v>150</v>
      </c>
      <c r="D188" s="150">
        <v>181</v>
      </c>
      <c r="E188" s="150">
        <v>402</v>
      </c>
      <c r="F188" s="150">
        <v>91</v>
      </c>
      <c r="G188" s="150">
        <v>154</v>
      </c>
      <c r="H188" s="150">
        <v>141</v>
      </c>
      <c r="I188" s="150">
        <v>117</v>
      </c>
      <c r="J188" s="148">
        <v>-0.1702127659574468</v>
      </c>
      <c r="K188" s="148">
        <v>-0.34004834810636581</v>
      </c>
      <c r="L188" s="147"/>
      <c r="M188" s="155">
        <v>0.1264864864864865</v>
      </c>
      <c r="N188" s="144"/>
      <c r="P188" s="159" t="s">
        <v>252</v>
      </c>
      <c r="Q188" s="150">
        <v>936</v>
      </c>
      <c r="R188" s="150">
        <v>830</v>
      </c>
      <c r="S188" s="150">
        <v>990</v>
      </c>
      <c r="T188" s="150">
        <v>1095</v>
      </c>
      <c r="U188" s="150">
        <v>764</v>
      </c>
      <c r="V188" s="150">
        <v>850</v>
      </c>
      <c r="W188" s="150">
        <v>795</v>
      </c>
      <c r="X188" s="150">
        <v>925</v>
      </c>
      <c r="Y188" s="148">
        <v>0.16352201257861634</v>
      </c>
      <c r="Z188" s="148">
        <v>3.434504792332263E-2</v>
      </c>
      <c r="AA188" s="147"/>
      <c r="AB188" s="144"/>
      <c r="AC188" s="144"/>
      <c r="AD188" s="150">
        <v>177.28571428571428</v>
      </c>
      <c r="AE188" s="150">
        <v>894.28571428571433</v>
      </c>
      <c r="AF188" s="144"/>
    </row>
    <row r="189" spans="1:32" x14ac:dyDescent="0.25">
      <c r="A189" s="159" t="s">
        <v>253</v>
      </c>
      <c r="B189" s="150">
        <v>18</v>
      </c>
      <c r="C189" s="150">
        <v>15</v>
      </c>
      <c r="D189" s="150">
        <v>35</v>
      </c>
      <c r="E189" s="150">
        <v>9</v>
      </c>
      <c r="F189" s="150">
        <v>16</v>
      </c>
      <c r="G189" s="150">
        <v>11</v>
      </c>
      <c r="H189" s="150">
        <v>18</v>
      </c>
      <c r="I189" s="150">
        <v>16</v>
      </c>
      <c r="J189" s="148">
        <v>-0.1111111111111111</v>
      </c>
      <c r="K189" s="148">
        <v>-8.1967213114754023E-2</v>
      </c>
      <c r="L189" s="147"/>
      <c r="M189" s="155">
        <v>0.18181818181818182</v>
      </c>
      <c r="N189" s="144"/>
      <c r="P189" s="159" t="s">
        <v>253</v>
      </c>
      <c r="Q189" s="150">
        <v>81</v>
      </c>
      <c r="R189" s="150">
        <v>104</v>
      </c>
      <c r="S189" s="150">
        <v>130</v>
      </c>
      <c r="T189" s="150">
        <v>115</v>
      </c>
      <c r="U189" s="150">
        <v>90</v>
      </c>
      <c r="V189" s="150">
        <v>81</v>
      </c>
      <c r="W189" s="150">
        <v>106</v>
      </c>
      <c r="X189" s="150">
        <v>88</v>
      </c>
      <c r="Y189" s="148">
        <v>-0.16981132075471697</v>
      </c>
      <c r="Z189" s="148">
        <v>-0.12871287128712872</v>
      </c>
      <c r="AA189" s="147"/>
      <c r="AB189" s="144"/>
      <c r="AC189" s="144"/>
      <c r="AD189" s="150">
        <v>17.428571428571427</v>
      </c>
      <c r="AE189" s="150">
        <v>101</v>
      </c>
      <c r="AF189" s="144"/>
    </row>
    <row r="190" spans="1:32" x14ac:dyDescent="0.25">
      <c r="A190" s="159" t="s">
        <v>254</v>
      </c>
      <c r="B190" s="191">
        <v>0.12857142857142856</v>
      </c>
      <c r="C190" s="191">
        <v>9.0909090909090912E-2</v>
      </c>
      <c r="D190" s="191">
        <v>0.16203703703703703</v>
      </c>
      <c r="E190" s="191">
        <v>2.1897810218978103E-2</v>
      </c>
      <c r="F190" s="191">
        <v>0.14953271028037382</v>
      </c>
      <c r="G190" s="191">
        <v>6.6666666666666666E-2</v>
      </c>
      <c r="H190" s="191">
        <v>0.11320754716981132</v>
      </c>
      <c r="I190" s="191">
        <v>0.12030075187969924</v>
      </c>
      <c r="J190" s="172">
        <v>0.70932047098879181</v>
      </c>
      <c r="K190" s="172">
        <v>3.0792314608972902</v>
      </c>
      <c r="L190" s="147"/>
      <c r="M190" s="203">
        <v>3.3430070734585717</v>
      </c>
      <c r="N190" s="144"/>
      <c r="P190" s="159" t="s">
        <v>254</v>
      </c>
      <c r="Q190" s="191">
        <v>7.9646017699115043E-2</v>
      </c>
      <c r="R190" s="191">
        <v>0.11134903640256959</v>
      </c>
      <c r="S190" s="191">
        <v>0.11607142857142858</v>
      </c>
      <c r="T190" s="191">
        <v>9.5041322314049589E-2</v>
      </c>
      <c r="U190" s="191">
        <v>0.1053864168618267</v>
      </c>
      <c r="V190" s="191">
        <v>8.7003222341568209E-2</v>
      </c>
      <c r="W190" s="191">
        <v>0.11764705882352941</v>
      </c>
      <c r="X190" s="191">
        <v>8.6870681145113524E-2</v>
      </c>
      <c r="Y190" s="172">
        <v>-3.0776377678415887</v>
      </c>
      <c r="Z190" s="172">
        <v>-1.4607717017653801</v>
      </c>
      <c r="AA190" s="147"/>
      <c r="AB190" s="144"/>
      <c r="AC190" s="144"/>
      <c r="AD190" s="191">
        <v>8.950843727072634E-2</v>
      </c>
      <c r="AE190" s="191">
        <v>0.10147839816276732</v>
      </c>
      <c r="AF190" s="144"/>
    </row>
    <row r="191" spans="1:32" x14ac:dyDescent="0.25">
      <c r="A191" s="161" t="s">
        <v>255</v>
      </c>
      <c r="B191" s="161"/>
      <c r="C191" s="161"/>
      <c r="D191" s="161"/>
      <c r="E191" s="144"/>
      <c r="F191" s="144"/>
      <c r="G191" s="144"/>
      <c r="H191" s="144"/>
      <c r="I191" s="144"/>
      <c r="J191" s="144"/>
      <c r="K191" s="144"/>
      <c r="L191" s="144"/>
      <c r="M191" s="144"/>
      <c r="N191" s="144"/>
      <c r="O191" s="204"/>
      <c r="P191" s="161" t="s">
        <v>255</v>
      </c>
      <c r="Q191" s="161"/>
      <c r="R191" s="161"/>
      <c r="S191" s="161"/>
      <c r="T191" s="144"/>
      <c r="U191" s="144"/>
      <c r="V191" s="144"/>
      <c r="W191" s="144"/>
      <c r="X191" s="144"/>
      <c r="Y191" s="144"/>
      <c r="Z191" s="144"/>
      <c r="AA191" s="144"/>
      <c r="AB191" s="144"/>
      <c r="AC191" s="144"/>
      <c r="AD191" s="144"/>
      <c r="AE191" s="144"/>
      <c r="AF191" s="144"/>
    </row>
    <row r="192" spans="1:32" x14ac:dyDescent="0.25">
      <c r="A192" s="187"/>
      <c r="B192" s="187"/>
      <c r="C192" s="187"/>
      <c r="D192" s="187"/>
      <c r="E192" s="167"/>
      <c r="F192" s="167"/>
      <c r="G192" s="167"/>
      <c r="H192" s="167"/>
      <c r="I192" s="167"/>
      <c r="J192" s="167"/>
      <c r="K192" s="167"/>
      <c r="L192" s="188"/>
      <c r="M192" s="211"/>
      <c r="N192" s="144"/>
      <c r="P192" s="187"/>
      <c r="Q192" s="187"/>
      <c r="R192" s="187"/>
      <c r="S192" s="187"/>
      <c r="T192" s="167"/>
      <c r="U192" s="144"/>
      <c r="V192" s="144"/>
      <c r="W192" s="144"/>
      <c r="X192" s="144"/>
      <c r="Y192" s="144"/>
      <c r="Z192" s="144"/>
      <c r="AA192" s="188"/>
      <c r="AB192" s="144"/>
      <c r="AC192" s="144"/>
      <c r="AD192" s="144"/>
      <c r="AE192" s="144"/>
      <c r="AF192" s="144"/>
    </row>
    <row r="193" spans="1:32" x14ac:dyDescent="0.25">
      <c r="A193" s="187"/>
      <c r="B193" s="187"/>
      <c r="C193" s="187"/>
      <c r="D193" s="187"/>
      <c r="E193" s="167"/>
      <c r="F193" s="167"/>
      <c r="G193" s="167"/>
      <c r="H193" s="167"/>
      <c r="I193" s="167"/>
      <c r="J193" s="167"/>
      <c r="K193" s="167"/>
      <c r="L193" s="188"/>
      <c r="M193" s="211"/>
      <c r="N193" s="144"/>
      <c r="P193" s="187"/>
      <c r="Q193" s="187"/>
      <c r="R193" s="187"/>
      <c r="S193" s="187"/>
      <c r="T193" s="167"/>
      <c r="U193" s="144"/>
      <c r="V193" s="144"/>
      <c r="W193" s="144"/>
      <c r="X193" s="144"/>
      <c r="Y193" s="144"/>
      <c r="Z193" s="144"/>
      <c r="AA193" s="188"/>
      <c r="AB193" s="144"/>
      <c r="AC193" s="144"/>
      <c r="AD193" s="144"/>
      <c r="AE193" s="144"/>
      <c r="AF193" s="144"/>
    </row>
    <row r="194" spans="1:32" x14ac:dyDescent="0.25">
      <c r="A194" s="189" t="s">
        <v>278</v>
      </c>
      <c r="B194" s="189"/>
      <c r="C194" s="189"/>
      <c r="D194" s="189"/>
      <c r="E194" s="212" t="s">
        <v>294</v>
      </c>
      <c r="F194" s="167"/>
      <c r="G194" s="167"/>
      <c r="H194" s="167"/>
      <c r="I194" s="167"/>
      <c r="J194" s="167"/>
      <c r="K194" s="167"/>
      <c r="L194" s="188"/>
      <c r="M194" s="211"/>
      <c r="N194" s="144"/>
      <c r="O194" s="211"/>
      <c r="P194" s="189" t="s">
        <v>278</v>
      </c>
      <c r="Q194" s="189"/>
      <c r="R194" s="189"/>
      <c r="S194" s="189"/>
      <c r="T194" s="181"/>
      <c r="U194" s="144"/>
      <c r="V194" s="144"/>
      <c r="W194" s="144"/>
      <c r="X194" s="144"/>
      <c r="Y194" s="144"/>
      <c r="Z194" s="144"/>
      <c r="AA194" s="188"/>
      <c r="AB194" s="144"/>
      <c r="AC194" s="144"/>
      <c r="AD194" s="144"/>
      <c r="AE194" s="144"/>
      <c r="AF194" s="144"/>
    </row>
    <row r="195" spans="1:32" x14ac:dyDescent="0.25">
      <c r="A195" s="166" t="s">
        <v>295</v>
      </c>
      <c r="B195" s="166"/>
      <c r="C195" s="166"/>
      <c r="D195" s="166"/>
      <c r="E195" s="213"/>
      <c r="F195" s="167"/>
      <c r="G195" s="167"/>
      <c r="H195" s="167"/>
      <c r="I195" s="167"/>
      <c r="J195" s="167"/>
      <c r="K195" s="167"/>
      <c r="L195" s="167"/>
      <c r="M195" s="144"/>
      <c r="N195" s="144"/>
      <c r="P195" s="166" t="s">
        <v>231</v>
      </c>
      <c r="Q195" s="166"/>
      <c r="R195" s="166"/>
      <c r="S195" s="166"/>
      <c r="T195" s="162"/>
      <c r="U195" s="144"/>
      <c r="V195" s="144"/>
      <c r="W195" s="144"/>
      <c r="X195" s="144"/>
      <c r="Y195" s="144"/>
      <c r="Z195" s="144"/>
      <c r="AA195" s="167"/>
      <c r="AB195" s="144"/>
      <c r="AC195" s="144"/>
      <c r="AD195" s="144"/>
      <c r="AE195" s="144"/>
      <c r="AF195" s="144"/>
    </row>
    <row r="196" spans="1:32" ht="31.5" x14ac:dyDescent="0.25">
      <c r="A196" s="190"/>
      <c r="B196" s="141">
        <v>2019</v>
      </c>
      <c r="C196" s="141">
        <v>2020</v>
      </c>
      <c r="D196" s="141">
        <v>2021</v>
      </c>
      <c r="E196" s="141">
        <v>2022</v>
      </c>
      <c r="F196" s="141">
        <v>2023</v>
      </c>
      <c r="G196" s="141">
        <v>2024</v>
      </c>
      <c r="H196" s="141">
        <v>2025</v>
      </c>
      <c r="I196" s="141">
        <v>2026</v>
      </c>
      <c r="J196" s="142" t="s">
        <v>232</v>
      </c>
      <c r="K196" s="142" t="s">
        <v>233</v>
      </c>
      <c r="L196" s="143" t="s">
        <v>234</v>
      </c>
      <c r="M196" s="145" t="s">
        <v>287</v>
      </c>
      <c r="N196" s="144"/>
      <c r="P196" s="190"/>
      <c r="Q196" s="141">
        <v>2019</v>
      </c>
      <c r="R196" s="141">
        <v>2020</v>
      </c>
      <c r="S196" s="141">
        <v>2021</v>
      </c>
      <c r="T196" s="141">
        <v>2022</v>
      </c>
      <c r="U196" s="141">
        <v>2023</v>
      </c>
      <c r="V196" s="141">
        <v>2024</v>
      </c>
      <c r="W196" s="141">
        <v>2025</v>
      </c>
      <c r="X196" s="141">
        <v>2026</v>
      </c>
      <c r="Y196" s="142" t="s">
        <v>232</v>
      </c>
      <c r="Z196" s="142" t="s">
        <v>233</v>
      </c>
      <c r="AA196" s="143" t="s">
        <v>234</v>
      </c>
      <c r="AB196" s="144"/>
      <c r="AC196" s="144"/>
      <c r="AD196" s="145" t="s">
        <v>296</v>
      </c>
      <c r="AE196" s="145" t="s">
        <v>235</v>
      </c>
      <c r="AF196" s="144"/>
    </row>
    <row r="197" spans="1:32" x14ac:dyDescent="0.25">
      <c r="A197" s="146" t="s">
        <v>236</v>
      </c>
      <c r="B197" s="147">
        <v>2441</v>
      </c>
      <c r="C197" s="147">
        <v>2537</v>
      </c>
      <c r="D197" s="147">
        <v>1646</v>
      </c>
      <c r="E197" s="147">
        <v>1722</v>
      </c>
      <c r="F197" s="147">
        <v>2097</v>
      </c>
      <c r="G197" s="147">
        <v>2158</v>
      </c>
      <c r="H197" s="147">
        <v>2082</v>
      </c>
      <c r="I197" s="147">
        <v>2223</v>
      </c>
      <c r="J197" s="148">
        <v>6.7723342939481262E-2</v>
      </c>
      <c r="K197" s="148">
        <v>5.9797044200776472E-2</v>
      </c>
      <c r="L197" s="147"/>
      <c r="M197" s="155">
        <v>0.12510552085092014</v>
      </c>
      <c r="N197" s="144"/>
      <c r="P197" s="146" t="s">
        <v>236</v>
      </c>
      <c r="Q197" s="147">
        <v>16735</v>
      </c>
      <c r="R197" s="147">
        <v>19029</v>
      </c>
      <c r="S197" s="147">
        <v>13322</v>
      </c>
      <c r="T197" s="147">
        <v>12750</v>
      </c>
      <c r="U197" s="147">
        <v>15781</v>
      </c>
      <c r="V197" s="147">
        <v>15805</v>
      </c>
      <c r="W197" s="147">
        <v>15726</v>
      </c>
      <c r="X197" s="147">
        <v>17769</v>
      </c>
      <c r="Y197" s="148">
        <v>0.1299122472338802</v>
      </c>
      <c r="Z197" s="148">
        <v>0.13958111921427779</v>
      </c>
      <c r="AA197" s="147"/>
      <c r="AB197" s="144"/>
      <c r="AC197" s="144"/>
      <c r="AD197" s="147">
        <v>2097.5714285714284</v>
      </c>
      <c r="AE197" s="147">
        <v>15592.571428571429</v>
      </c>
      <c r="AF197" s="144"/>
    </row>
    <row r="198" spans="1:32" x14ac:dyDescent="0.25">
      <c r="A198" s="149" t="s">
        <v>237</v>
      </c>
      <c r="B198" s="150">
        <v>1433</v>
      </c>
      <c r="C198" s="150">
        <v>1233</v>
      </c>
      <c r="D198" s="150">
        <v>880</v>
      </c>
      <c r="E198" s="150">
        <v>804</v>
      </c>
      <c r="F198" s="150">
        <v>881</v>
      </c>
      <c r="G198" s="150">
        <v>910</v>
      </c>
      <c r="H198" s="150">
        <v>839</v>
      </c>
      <c r="I198" s="150">
        <v>911</v>
      </c>
      <c r="J198" s="148">
        <v>8.5816448152562577E-2</v>
      </c>
      <c r="K198" s="148">
        <v>-8.6389684813753545E-2</v>
      </c>
      <c r="L198" s="147"/>
      <c r="M198" s="155">
        <v>0.11069258809234508</v>
      </c>
      <c r="N198" s="144"/>
      <c r="P198" s="149" t="s">
        <v>237</v>
      </c>
      <c r="Q198" s="150">
        <v>8673</v>
      </c>
      <c r="R198" s="150">
        <v>9750</v>
      </c>
      <c r="S198" s="150">
        <v>7000</v>
      </c>
      <c r="T198" s="150">
        <v>6230</v>
      </c>
      <c r="U198" s="150">
        <v>7138</v>
      </c>
      <c r="V198" s="150">
        <v>6969</v>
      </c>
      <c r="W198" s="150">
        <v>6934</v>
      </c>
      <c r="X198" s="150">
        <v>8230</v>
      </c>
      <c r="Y198" s="148">
        <v>0.18690510527833862</v>
      </c>
      <c r="Z198" s="148">
        <v>9.329335408205873E-2</v>
      </c>
      <c r="AA198" s="147"/>
      <c r="AB198" s="144"/>
      <c r="AC198" s="144"/>
      <c r="AD198" s="150">
        <v>997.14285714285711</v>
      </c>
      <c r="AE198" s="150">
        <v>7527.7142857142853</v>
      </c>
      <c r="AF198" s="144"/>
    </row>
    <row r="199" spans="1:32" x14ac:dyDescent="0.25">
      <c r="A199" s="146" t="s">
        <v>90</v>
      </c>
      <c r="B199" s="151">
        <v>0.61900647948164145</v>
      </c>
      <c r="C199" s="151">
        <v>0.52201524132091448</v>
      </c>
      <c r="D199" s="151">
        <v>0.57971014492753625</v>
      </c>
      <c r="E199" s="151">
        <v>0.5</v>
      </c>
      <c r="F199" s="151">
        <v>0.45529715762273903</v>
      </c>
      <c r="G199" s="151">
        <v>0.46907216494845361</v>
      </c>
      <c r="H199" s="151">
        <v>0.44556558682952735</v>
      </c>
      <c r="I199" s="151">
        <v>0.46550843127235564</v>
      </c>
      <c r="J199" s="172">
        <v>1.9942844442828289</v>
      </c>
      <c r="K199" s="172">
        <v>-4.9202873203715409</v>
      </c>
      <c r="L199" s="147"/>
      <c r="M199" s="203">
        <v>-4.6052980960364369</v>
      </c>
      <c r="N199" s="144"/>
      <c r="P199" s="146" t="s">
        <v>90</v>
      </c>
      <c r="Q199" s="151">
        <v>0.55800038602586377</v>
      </c>
      <c r="R199" s="151">
        <v>0.55081633805999664</v>
      </c>
      <c r="S199" s="151">
        <v>0.56887444128403086</v>
      </c>
      <c r="T199" s="151">
        <v>0.52904211956521741</v>
      </c>
      <c r="U199" s="151">
        <v>0.50038555906063797</v>
      </c>
      <c r="V199" s="151">
        <v>0.48953357684742904</v>
      </c>
      <c r="W199" s="151">
        <v>0.48663064074671908</v>
      </c>
      <c r="X199" s="151">
        <v>0.51156141223272</v>
      </c>
      <c r="Y199" s="172">
        <v>2.4930771486000927</v>
      </c>
      <c r="Z199" s="172">
        <v>-1.4983678948893742</v>
      </c>
      <c r="AA199" s="147"/>
      <c r="AB199" s="144"/>
      <c r="AC199" s="144"/>
      <c r="AD199" s="151">
        <v>0.51471130447607105</v>
      </c>
      <c r="AE199" s="151">
        <v>0.52654509118161374</v>
      </c>
      <c r="AF199" s="144"/>
    </row>
    <row r="200" spans="1:32" x14ac:dyDescent="0.25">
      <c r="A200" s="149" t="s">
        <v>238</v>
      </c>
      <c r="B200" s="150">
        <v>1146</v>
      </c>
      <c r="C200" s="150">
        <v>987</v>
      </c>
      <c r="D200" s="150">
        <v>688</v>
      </c>
      <c r="E200" s="150">
        <v>630</v>
      </c>
      <c r="F200" s="150">
        <v>682</v>
      </c>
      <c r="G200" s="150">
        <v>694</v>
      </c>
      <c r="H200" s="150">
        <v>668</v>
      </c>
      <c r="I200" s="150">
        <v>742</v>
      </c>
      <c r="J200" s="148">
        <v>0.11077844311377245</v>
      </c>
      <c r="K200" s="148">
        <v>-5.4777070063694269E-2</v>
      </c>
      <c r="L200" s="147"/>
      <c r="M200" s="155">
        <v>0.10955263546434371</v>
      </c>
      <c r="N200" s="144"/>
      <c r="P200" s="149" t="s">
        <v>238</v>
      </c>
      <c r="Q200" s="150">
        <v>6924</v>
      </c>
      <c r="R200" s="150">
        <v>7996</v>
      </c>
      <c r="S200" s="150">
        <v>5546</v>
      </c>
      <c r="T200" s="150">
        <v>4869</v>
      </c>
      <c r="U200" s="150">
        <v>5503</v>
      </c>
      <c r="V200" s="150">
        <v>5333</v>
      </c>
      <c r="W200" s="150">
        <v>5415</v>
      </c>
      <c r="X200" s="150">
        <v>6773</v>
      </c>
      <c r="Y200" s="148">
        <v>0.25078485687903973</v>
      </c>
      <c r="Z200" s="148">
        <v>0.14007117780022119</v>
      </c>
      <c r="AA200" s="147"/>
      <c r="AB200" s="144"/>
      <c r="AC200" s="144"/>
      <c r="AD200" s="150">
        <v>785</v>
      </c>
      <c r="AE200" s="150">
        <v>5940.8571428571431</v>
      </c>
      <c r="AF200" s="144"/>
    </row>
    <row r="201" spans="1:32" x14ac:dyDescent="0.25">
      <c r="A201" s="149" t="s">
        <v>239</v>
      </c>
      <c r="B201" s="153">
        <v>0.4694797214256452</v>
      </c>
      <c r="C201" s="153">
        <v>0.38904217579818684</v>
      </c>
      <c r="D201" s="153">
        <v>0.41798298906439857</v>
      </c>
      <c r="E201" s="153">
        <v>0.36585365853658536</v>
      </c>
      <c r="F201" s="153">
        <v>0.3252265140677158</v>
      </c>
      <c r="G201" s="153">
        <v>0.32159406858202039</v>
      </c>
      <c r="H201" s="153">
        <v>0.32084534101825168</v>
      </c>
      <c r="I201" s="153">
        <v>0.33378317588843903</v>
      </c>
      <c r="J201" s="172">
        <v>1.2937834870187348</v>
      </c>
      <c r="K201" s="172">
        <v>-4.0459145163117221</v>
      </c>
      <c r="L201" s="147"/>
      <c r="M201" s="203">
        <v>-4.7386276528691926</v>
      </c>
      <c r="N201" s="144"/>
      <c r="P201" s="149" t="s">
        <v>239</v>
      </c>
      <c r="Q201" s="153">
        <v>0.41374365103077382</v>
      </c>
      <c r="R201" s="153">
        <v>0.42020074622943926</v>
      </c>
      <c r="S201" s="153">
        <v>0.41630385827953759</v>
      </c>
      <c r="T201" s="153">
        <v>0.38188235294117645</v>
      </c>
      <c r="U201" s="153">
        <v>0.34871047462138016</v>
      </c>
      <c r="V201" s="153">
        <v>0.33742486554887696</v>
      </c>
      <c r="W201" s="153">
        <v>0.34433422357878674</v>
      </c>
      <c r="X201" s="153">
        <v>0.38116945241713096</v>
      </c>
      <c r="Y201" s="172">
        <v>3.6835228838344225</v>
      </c>
      <c r="Z201" s="172">
        <v>1.6384535149532864E-2</v>
      </c>
      <c r="AA201" s="147"/>
      <c r="AB201" s="144"/>
      <c r="AC201" s="144"/>
      <c r="AD201" s="153">
        <v>0.37424232105155625</v>
      </c>
      <c r="AE201" s="153">
        <v>0.38100560706563563</v>
      </c>
      <c r="AF201" s="144"/>
    </row>
    <row r="202" spans="1:32" x14ac:dyDescent="0.25">
      <c r="A202" s="149" t="s">
        <v>240</v>
      </c>
      <c r="B202" s="153">
        <v>0.79972086531751574</v>
      </c>
      <c r="C202" s="153">
        <v>0.8004866180048662</v>
      </c>
      <c r="D202" s="153">
        <v>0.78181818181818186</v>
      </c>
      <c r="E202" s="153">
        <v>0.78358208955223885</v>
      </c>
      <c r="F202" s="153">
        <v>0.77412031782065838</v>
      </c>
      <c r="G202" s="153">
        <v>0.76263736263736259</v>
      </c>
      <c r="H202" s="153">
        <v>0.79618593563766393</v>
      </c>
      <c r="I202" s="153">
        <v>0.81448957189901205</v>
      </c>
      <c r="J202" s="172">
        <v>1.8303636261348122</v>
      </c>
      <c r="K202" s="172">
        <v>2.7240288231390242</v>
      </c>
      <c r="L202" s="147"/>
      <c r="M202" s="203">
        <v>-0.84751911629563637</v>
      </c>
      <c r="N202" s="144"/>
      <c r="P202" s="149" t="s">
        <v>240</v>
      </c>
      <c r="Q202" s="153">
        <v>0.79833967485299207</v>
      </c>
      <c r="R202" s="153">
        <v>0.8201025641025641</v>
      </c>
      <c r="S202" s="153">
        <v>0.79228571428571426</v>
      </c>
      <c r="T202" s="153">
        <v>0.78154093097913324</v>
      </c>
      <c r="U202" s="153">
        <v>0.77094424208461754</v>
      </c>
      <c r="V202" s="153">
        <v>0.76524608982637399</v>
      </c>
      <c r="W202" s="153">
        <v>0.78093452552639164</v>
      </c>
      <c r="X202" s="153">
        <v>0.82296476306196842</v>
      </c>
      <c r="Y202" s="172">
        <v>4.2030237535576775</v>
      </c>
      <c r="Z202" s="172">
        <v>3.3766751903202663</v>
      </c>
      <c r="AA202" s="147"/>
      <c r="AB202" s="144"/>
      <c r="AC202" s="144"/>
      <c r="AD202" s="153">
        <v>0.78724928366762181</v>
      </c>
      <c r="AE202" s="153">
        <v>0.78919801115876576</v>
      </c>
      <c r="AF202" s="144"/>
    </row>
    <row r="203" spans="1:32" ht="22.15" customHeight="1" x14ac:dyDescent="0.25">
      <c r="A203" s="154" t="s">
        <v>241</v>
      </c>
      <c r="B203" s="155">
        <v>3.7683182135380321E-2</v>
      </c>
      <c r="C203" s="155">
        <v>4.0551500405515001E-2</v>
      </c>
      <c r="D203" s="155">
        <v>4.3181818181818182E-2</v>
      </c>
      <c r="E203" s="155">
        <v>4.8507462686567165E-2</v>
      </c>
      <c r="F203" s="155">
        <v>4.5402951191827468E-2</v>
      </c>
      <c r="G203" s="155">
        <v>3.6263736263736267E-2</v>
      </c>
      <c r="H203" s="155">
        <v>4.7675804529201428E-2</v>
      </c>
      <c r="I203" s="155">
        <v>3.951701427003293E-2</v>
      </c>
      <c r="J203" s="172">
        <v>-0.8158790259168498</v>
      </c>
      <c r="K203" s="172">
        <v>-0.26033295695086156</v>
      </c>
      <c r="L203" s="147"/>
      <c r="M203" s="203">
        <v>0.12424091667522508</v>
      </c>
      <c r="N203" s="144"/>
      <c r="P203" s="154" t="s">
        <v>241</v>
      </c>
      <c r="Q203" s="155">
        <v>3.8971520811714518E-2</v>
      </c>
      <c r="R203" s="155">
        <v>4.0717948717948718E-2</v>
      </c>
      <c r="S203" s="155">
        <v>4.7857142857142855E-2</v>
      </c>
      <c r="T203" s="155">
        <v>5.0561797752808987E-2</v>
      </c>
      <c r="U203" s="155">
        <v>5.0714485850378258E-2</v>
      </c>
      <c r="V203" s="155">
        <v>4.8213517003874301E-2</v>
      </c>
      <c r="W203" s="155">
        <v>5.2494952408422266E-2</v>
      </c>
      <c r="X203" s="155">
        <v>3.8274605103280679E-2</v>
      </c>
      <c r="Y203" s="172">
        <v>-1.4220347305141587</v>
      </c>
      <c r="Z203" s="172">
        <v>-0.81633195181183416</v>
      </c>
      <c r="AA203" s="147"/>
      <c r="AB203" s="144"/>
      <c r="AC203" s="144"/>
      <c r="AD203" s="151">
        <v>4.2120343839541545E-2</v>
      </c>
      <c r="AE203" s="151">
        <v>4.6437924621399021E-2</v>
      </c>
      <c r="AF203" s="144"/>
    </row>
    <row r="204" spans="1:32" ht="22.15" customHeight="1" x14ac:dyDescent="0.25">
      <c r="A204" s="154" t="s">
        <v>242</v>
      </c>
      <c r="B204" s="155">
        <v>2.2122081114297421E-2</v>
      </c>
      <c r="C204" s="155">
        <v>1.9708316909735908E-2</v>
      </c>
      <c r="D204" s="155">
        <v>2.3086269744835967E-2</v>
      </c>
      <c r="E204" s="155">
        <v>2.2648083623693381E-2</v>
      </c>
      <c r="F204" s="155">
        <v>1.9074868860276584E-2</v>
      </c>
      <c r="G204" s="155">
        <v>1.5291936978683966E-2</v>
      </c>
      <c r="H204" s="155">
        <v>1.921229586935639E-2</v>
      </c>
      <c r="I204" s="155">
        <v>1.6194331983805668E-2</v>
      </c>
      <c r="J204" s="172">
        <v>-0.30179638855507218</v>
      </c>
      <c r="K204" s="172">
        <v>-0.3828824046978232</v>
      </c>
      <c r="L204" s="147"/>
      <c r="M204" s="203">
        <v>-0.1533170970778156</v>
      </c>
      <c r="N204" s="144"/>
      <c r="P204" s="154" t="s">
        <v>242</v>
      </c>
      <c r="Q204" s="155">
        <v>2.0197191514789364E-2</v>
      </c>
      <c r="R204" s="155">
        <v>2.0862893478375111E-2</v>
      </c>
      <c r="S204" s="155">
        <v>2.5146374418255516E-2</v>
      </c>
      <c r="T204" s="155">
        <v>2.4705882352941175E-2</v>
      </c>
      <c r="U204" s="155">
        <v>2.293897725112477E-2</v>
      </c>
      <c r="V204" s="155">
        <v>2.1259095223030686E-2</v>
      </c>
      <c r="W204" s="155">
        <v>2.3146381788121582E-2</v>
      </c>
      <c r="X204" s="155">
        <v>1.7727502954583824E-2</v>
      </c>
      <c r="Y204" s="172">
        <v>-0.5418878833537758</v>
      </c>
      <c r="Z204" s="172">
        <v>-0.46915977160652023</v>
      </c>
      <c r="AA204" s="147"/>
      <c r="AB204" s="144"/>
      <c r="AC204" s="144"/>
      <c r="AD204" s="151">
        <v>2.00231560307839E-2</v>
      </c>
      <c r="AE204" s="151">
        <v>2.2419100670649027E-2</v>
      </c>
      <c r="AF204" s="144"/>
    </row>
    <row r="205" spans="1:32" ht="22.15" customHeight="1" x14ac:dyDescent="0.25">
      <c r="A205" s="154" t="s">
        <v>243</v>
      </c>
      <c r="B205" s="155">
        <v>0.19909873002867678</v>
      </c>
      <c r="C205" s="155">
        <v>0.22901064249113126</v>
      </c>
      <c r="D205" s="155">
        <v>0.24726609963547996</v>
      </c>
      <c r="E205" s="155">
        <v>0.28164924506387923</v>
      </c>
      <c r="F205" s="155">
        <v>0.32379589890319505</v>
      </c>
      <c r="G205" s="155">
        <v>0.27154772937905469</v>
      </c>
      <c r="H205" s="155">
        <v>0.28674351585014407</v>
      </c>
      <c r="I205" s="155">
        <v>0.26315789473684209</v>
      </c>
      <c r="J205" s="172">
        <v>-2.358562111330198</v>
      </c>
      <c r="K205" s="172">
        <v>0.29249723095451929</v>
      </c>
      <c r="L205" s="147"/>
      <c r="M205" s="203">
        <v>-0.29797607305449558</v>
      </c>
      <c r="N205" s="144"/>
      <c r="P205" s="154" t="s">
        <v>243</v>
      </c>
      <c r="Q205" s="155">
        <v>0.24625037346877801</v>
      </c>
      <c r="R205" s="155">
        <v>0.25003941352672238</v>
      </c>
      <c r="S205" s="155">
        <v>0.27540909773307309</v>
      </c>
      <c r="T205" s="155">
        <v>0.28094117647058825</v>
      </c>
      <c r="U205" s="155">
        <v>0.2975096635194221</v>
      </c>
      <c r="V205" s="155">
        <v>0.28149319835495096</v>
      </c>
      <c r="W205" s="155">
        <v>0.28258934249014372</v>
      </c>
      <c r="X205" s="155">
        <v>0.26613765546738705</v>
      </c>
      <c r="Y205" s="172">
        <v>-1.6451687022756678</v>
      </c>
      <c r="Z205" s="172">
        <v>-0.61348552520031352</v>
      </c>
      <c r="AA205" s="147"/>
      <c r="AB205" s="144"/>
      <c r="AC205" s="144"/>
      <c r="AD205" s="151">
        <v>0.2602329224272969</v>
      </c>
      <c r="AE205" s="151">
        <v>0.27227251071939018</v>
      </c>
      <c r="AF205" s="144"/>
    </row>
    <row r="206" spans="1:32" ht="22.15" customHeight="1" x14ac:dyDescent="0.25">
      <c r="A206" s="154" t="s">
        <v>244</v>
      </c>
      <c r="B206" s="155">
        <v>0.14952888160589922</v>
      </c>
      <c r="C206" s="155">
        <v>0.18210484824595979</v>
      </c>
      <c r="D206" s="155">
        <v>0.1172539489671932</v>
      </c>
      <c r="E206" s="155">
        <v>0.16434378629500582</v>
      </c>
      <c r="F206" s="155">
        <v>0.15116833571769195</v>
      </c>
      <c r="G206" s="155">
        <v>0.17238183503243745</v>
      </c>
      <c r="H206" s="155">
        <v>0.17483189241114314</v>
      </c>
      <c r="I206" s="155">
        <v>0.12640575798470535</v>
      </c>
      <c r="J206" s="172">
        <v>-4.8426134426437786</v>
      </c>
      <c r="K206" s="172">
        <v>-3.4051914153141127</v>
      </c>
      <c r="L206" s="147"/>
      <c r="M206" s="203">
        <v>2.6231296844517389</v>
      </c>
      <c r="N206" s="144"/>
      <c r="P206" s="154" t="s">
        <v>244</v>
      </c>
      <c r="Q206" s="155">
        <v>0.13803406035255453</v>
      </c>
      <c r="R206" s="155">
        <v>0.12995953544589836</v>
      </c>
      <c r="S206" s="155">
        <v>9.8783966371415705E-2</v>
      </c>
      <c r="T206" s="155">
        <v>0.12901960784313726</v>
      </c>
      <c r="U206" s="155">
        <v>0.12147519168620494</v>
      </c>
      <c r="V206" s="155">
        <v>0.13565327428029106</v>
      </c>
      <c r="W206" s="155">
        <v>0.12450718555258806</v>
      </c>
      <c r="X206" s="155">
        <v>0.10017446114018796</v>
      </c>
      <c r="Y206" s="172">
        <v>-2.43327244124001</v>
      </c>
      <c r="Z206" s="172">
        <v>-2.5920382558276502</v>
      </c>
      <c r="AA206" s="147"/>
      <c r="AB206" s="144"/>
      <c r="AC206" s="144"/>
      <c r="AD206" s="151">
        <v>0.16045767213784648</v>
      </c>
      <c r="AE206" s="151">
        <v>0.12609484369846446</v>
      </c>
      <c r="AF206" s="144"/>
    </row>
    <row r="207" spans="1:32" ht="22.15" customHeight="1" x14ac:dyDescent="0.25">
      <c r="A207" s="154" t="s">
        <v>245</v>
      </c>
      <c r="B207" s="155">
        <v>1.7206063088897994E-2</v>
      </c>
      <c r="C207" s="155">
        <v>2.8379976350019709E-2</v>
      </c>
      <c r="D207" s="155">
        <v>2.4301336573511544E-2</v>
      </c>
      <c r="E207" s="155">
        <v>1.9744483159117306E-2</v>
      </c>
      <c r="F207" s="155">
        <v>2.7658559847401048E-2</v>
      </c>
      <c r="G207" s="155">
        <v>3.3364226135310475E-2</v>
      </c>
      <c r="H207" s="155">
        <v>3.3621517771373677E-2</v>
      </c>
      <c r="I207" s="155">
        <v>2.8340080971659919E-2</v>
      </c>
      <c r="J207" s="172">
        <v>-0.52814367997137579</v>
      </c>
      <c r="K207" s="172">
        <v>0.19149634888566761</v>
      </c>
      <c r="L207" s="147"/>
      <c r="M207" s="203">
        <v>-1.0772981102739314</v>
      </c>
      <c r="N207" s="144"/>
      <c r="P207" s="154" t="s">
        <v>245</v>
      </c>
      <c r="Q207" s="155">
        <v>2.7547057066029279E-2</v>
      </c>
      <c r="R207" s="155">
        <v>3.809974249829208E-2</v>
      </c>
      <c r="S207" s="155">
        <v>2.5897012460591503E-2</v>
      </c>
      <c r="T207" s="155">
        <v>2.3529411764705882E-2</v>
      </c>
      <c r="U207" s="155">
        <v>2.9782650022178569E-2</v>
      </c>
      <c r="V207" s="155">
        <v>4.1252768111357169E-2</v>
      </c>
      <c r="W207" s="155">
        <v>5.0871168765102379E-2</v>
      </c>
      <c r="X207" s="155">
        <v>3.9113062074399234E-2</v>
      </c>
      <c r="Y207" s="172">
        <v>-1.1758106690703145</v>
      </c>
      <c r="Z207" s="172">
        <v>0.47285566322472911</v>
      </c>
      <c r="AA207" s="147"/>
      <c r="AB207" s="144"/>
      <c r="AC207" s="144"/>
      <c r="AD207" s="151">
        <v>2.6425117482803243E-2</v>
      </c>
      <c r="AE207" s="151">
        <v>3.4384505442151943E-2</v>
      </c>
      <c r="AF207" s="144"/>
    </row>
    <row r="208" spans="1:32" ht="22.15" customHeight="1" x14ac:dyDescent="0.25">
      <c r="A208" s="154" t="s">
        <v>246</v>
      </c>
      <c r="B208" s="155">
        <v>3.6050798852929125E-2</v>
      </c>
      <c r="C208" s="155">
        <v>4.2175798186834847E-2</v>
      </c>
      <c r="D208" s="155">
        <v>4.9817739975698661E-2</v>
      </c>
      <c r="E208" s="155">
        <v>4.878048780487805E-2</v>
      </c>
      <c r="F208" s="155">
        <v>5.9132093466857417E-2</v>
      </c>
      <c r="G208" s="155">
        <v>7.4606116774791467E-2</v>
      </c>
      <c r="H208" s="155">
        <v>6.7723342939481262E-2</v>
      </c>
      <c r="I208" s="155">
        <v>0.103463787674314</v>
      </c>
      <c r="J208" s="172">
        <v>3.5740444734832733</v>
      </c>
      <c r="K208" s="172">
        <v>4.9864387006875459</v>
      </c>
      <c r="L208" s="147"/>
      <c r="M208" s="203">
        <v>2.912083083937675</v>
      </c>
      <c r="N208" s="144"/>
      <c r="P208" s="154" t="s">
        <v>246</v>
      </c>
      <c r="Q208" s="155">
        <v>4.3382133253659992E-2</v>
      </c>
      <c r="R208" s="155">
        <v>4.5982447842766304E-2</v>
      </c>
      <c r="S208" s="155">
        <v>4.9542110794175045E-2</v>
      </c>
      <c r="T208" s="155">
        <v>5.6627450980392159E-2</v>
      </c>
      <c r="U208" s="155">
        <v>6.7739686965338067E-2</v>
      </c>
      <c r="V208" s="155">
        <v>7.2951597595697568E-2</v>
      </c>
      <c r="W208" s="155">
        <v>6.8612488871931832E-2</v>
      </c>
      <c r="X208" s="155">
        <v>7.4342956834937246E-2</v>
      </c>
      <c r="Y208" s="172">
        <v>0.57304679630054145</v>
      </c>
      <c r="Z208" s="172">
        <v>1.6769753478027358</v>
      </c>
      <c r="AA208" s="147"/>
      <c r="AB208" s="144"/>
      <c r="AC208" s="144"/>
      <c r="AD208" s="151">
        <v>5.3599400667438533E-2</v>
      </c>
      <c r="AE208" s="151">
        <v>5.7573203356909887E-2</v>
      </c>
      <c r="AF208" s="144"/>
    </row>
    <row r="209" spans="1:32" x14ac:dyDescent="0.25">
      <c r="A209" s="149" t="s">
        <v>247</v>
      </c>
      <c r="B209" s="150">
        <v>171.44039328144203</v>
      </c>
      <c r="C209" s="150">
        <v>139.63224280646438</v>
      </c>
      <c r="D209" s="150">
        <v>146.53948967193179</v>
      </c>
      <c r="E209" s="150">
        <v>115.08943089430895</v>
      </c>
      <c r="F209" s="150">
        <v>111.80448259418213</v>
      </c>
      <c r="G209" s="150">
        <v>77.606116774791488</v>
      </c>
      <c r="H209" s="150">
        <v>86.470220941402516</v>
      </c>
      <c r="I209" s="150">
        <v>86.611785874943735</v>
      </c>
      <c r="J209" s="177">
        <v>0.14156493354121835</v>
      </c>
      <c r="K209" s="177">
        <v>-35.575777974405852</v>
      </c>
      <c r="L209" s="147"/>
      <c r="M209" s="203">
        <v>-31.650243502061272</v>
      </c>
      <c r="N209" s="144"/>
      <c r="P209" s="149" t="s">
        <v>247</v>
      </c>
      <c r="Q209" s="150">
        <v>136.63955781296684</v>
      </c>
      <c r="R209" s="150">
        <v>137.42535078038782</v>
      </c>
      <c r="S209" s="150">
        <v>122.26535054796568</v>
      </c>
      <c r="T209" s="150">
        <v>113.39380392156859</v>
      </c>
      <c r="U209" s="150">
        <v>120.71636778404408</v>
      </c>
      <c r="V209" s="150">
        <v>104.92812401138879</v>
      </c>
      <c r="W209" s="150">
        <v>114.88038916444103</v>
      </c>
      <c r="X209" s="150">
        <v>118.26202937700501</v>
      </c>
      <c r="Y209" s="177">
        <v>3.3816402125639797</v>
      </c>
      <c r="Z209" s="177">
        <v>-4.0154562388560038</v>
      </c>
      <c r="AA209" s="147"/>
      <c r="AB209" s="144"/>
      <c r="AC209" s="144"/>
      <c r="AD209" s="150">
        <v>122.18756384934959</v>
      </c>
      <c r="AE209" s="150">
        <v>122.27748561586101</v>
      </c>
      <c r="AF209" s="144"/>
    </row>
    <row r="210" spans="1:32" x14ac:dyDescent="0.25">
      <c r="A210" s="149" t="s">
        <v>248</v>
      </c>
      <c r="B210" s="150">
        <v>194.80669923237974</v>
      </c>
      <c r="C210" s="150">
        <v>158.26601784266012</v>
      </c>
      <c r="D210" s="150">
        <v>172.90113636363631</v>
      </c>
      <c r="E210" s="150">
        <v>143.92661691542287</v>
      </c>
      <c r="F210" s="150">
        <v>151.67990919409755</v>
      </c>
      <c r="G210" s="150">
        <v>103.48791208791206</v>
      </c>
      <c r="H210" s="150">
        <v>117.84624553039329</v>
      </c>
      <c r="I210" s="150">
        <v>122.62019758507139</v>
      </c>
      <c r="J210" s="177">
        <v>4.7739520546781051</v>
      </c>
      <c r="K210" s="177">
        <v>-30.509745108338336</v>
      </c>
      <c r="L210" s="147"/>
      <c r="M210" s="203">
        <v>-27.649790264260361</v>
      </c>
      <c r="N210" s="144"/>
      <c r="P210" s="149" t="s">
        <v>248</v>
      </c>
      <c r="Q210" s="150">
        <v>156.48599100657202</v>
      </c>
      <c r="R210" s="150">
        <v>160.12953846153849</v>
      </c>
      <c r="S210" s="150">
        <v>142.65557142857156</v>
      </c>
      <c r="T210" s="150">
        <v>137.39133226324236</v>
      </c>
      <c r="U210" s="150">
        <v>147.16615298402908</v>
      </c>
      <c r="V210" s="150">
        <v>131.93987659635533</v>
      </c>
      <c r="W210" s="150">
        <v>148.52797807903087</v>
      </c>
      <c r="X210" s="150">
        <v>150.26998784933176</v>
      </c>
      <c r="Y210" s="177">
        <v>1.7420097703008821</v>
      </c>
      <c r="Z210" s="177">
        <v>2.7606509229264589</v>
      </c>
      <c r="AA210" s="147"/>
      <c r="AB210" s="144"/>
      <c r="AC210" s="144"/>
      <c r="AD210" s="150">
        <v>153.12994269340973</v>
      </c>
      <c r="AE210" s="150">
        <v>147.5093369264053</v>
      </c>
      <c r="AF210" s="144"/>
    </row>
    <row r="211" spans="1:32" x14ac:dyDescent="0.25">
      <c r="A211" s="146" t="s">
        <v>249</v>
      </c>
      <c r="B211" s="147">
        <v>1430</v>
      </c>
      <c r="C211" s="147">
        <v>1436</v>
      </c>
      <c r="D211" s="147">
        <v>1427</v>
      </c>
      <c r="E211" s="147">
        <v>1079</v>
      </c>
      <c r="F211" s="147">
        <v>1037</v>
      </c>
      <c r="G211" s="147">
        <v>901</v>
      </c>
      <c r="H211" s="147">
        <v>1198</v>
      </c>
      <c r="I211" s="147">
        <v>1169</v>
      </c>
      <c r="J211" s="148">
        <v>-2.4207011686143573E-2</v>
      </c>
      <c r="K211" s="148">
        <v>-3.8199341795956666E-2</v>
      </c>
      <c r="L211" s="147"/>
      <c r="M211" s="155">
        <v>0.12297496318114874</v>
      </c>
      <c r="N211" s="144"/>
      <c r="P211" s="146" t="s">
        <v>249</v>
      </c>
      <c r="Q211" s="147">
        <v>10070</v>
      </c>
      <c r="R211" s="147">
        <v>8083</v>
      </c>
      <c r="S211" s="147">
        <v>7267</v>
      </c>
      <c r="T211" s="147">
        <v>7783</v>
      </c>
      <c r="U211" s="147">
        <v>8570</v>
      </c>
      <c r="V211" s="147">
        <v>8858</v>
      </c>
      <c r="W211" s="147">
        <v>9768</v>
      </c>
      <c r="X211" s="147">
        <v>9506</v>
      </c>
      <c r="Y211" s="148">
        <v>-2.6822276822276822E-2</v>
      </c>
      <c r="Z211" s="148">
        <v>0.101706981903674</v>
      </c>
      <c r="AA211" s="147"/>
      <c r="AB211" s="144"/>
      <c r="AC211" s="144"/>
      <c r="AD211" s="147">
        <v>1215.4285714285713</v>
      </c>
      <c r="AE211" s="147">
        <v>8628.4285714285706</v>
      </c>
      <c r="AF211" s="144"/>
    </row>
    <row r="212" spans="1:32" x14ac:dyDescent="0.25">
      <c r="A212" s="146" t="s">
        <v>250</v>
      </c>
      <c r="B212" s="150">
        <v>429</v>
      </c>
      <c r="C212" s="150">
        <v>369</v>
      </c>
      <c r="D212" s="150">
        <v>386</v>
      </c>
      <c r="E212" s="150">
        <v>249</v>
      </c>
      <c r="F212" s="150">
        <v>201</v>
      </c>
      <c r="G212" s="150">
        <v>194</v>
      </c>
      <c r="H212" s="150">
        <v>240</v>
      </c>
      <c r="I212" s="150">
        <v>271</v>
      </c>
      <c r="J212" s="148">
        <v>0.12916666666666668</v>
      </c>
      <c r="K212" s="148">
        <v>-8.2688588007736999E-2</v>
      </c>
      <c r="L212" s="147"/>
      <c r="M212" s="155">
        <v>0.10074349442379182</v>
      </c>
      <c r="N212" s="144"/>
      <c r="P212" s="146" t="s">
        <v>250</v>
      </c>
      <c r="Q212" s="150">
        <v>2624</v>
      </c>
      <c r="R212" s="150">
        <v>1956</v>
      </c>
      <c r="S212" s="150">
        <v>1793</v>
      </c>
      <c r="T212" s="150">
        <v>1765</v>
      </c>
      <c r="U212" s="150">
        <v>1929</v>
      </c>
      <c r="V212" s="150">
        <v>2088</v>
      </c>
      <c r="W212" s="150">
        <v>2414</v>
      </c>
      <c r="X212" s="150">
        <v>2690</v>
      </c>
      <c r="Y212" s="148">
        <v>0.11433305716652858</v>
      </c>
      <c r="Z212" s="148">
        <v>0.29247031367973098</v>
      </c>
      <c r="AA212" s="147"/>
      <c r="AB212" s="144"/>
      <c r="AC212" s="144"/>
      <c r="AD212" s="150">
        <v>295.42857142857144</v>
      </c>
      <c r="AE212" s="150">
        <v>2081.2857142857142</v>
      </c>
      <c r="AF212" s="144"/>
    </row>
    <row r="213" spans="1:32" x14ac:dyDescent="0.25">
      <c r="A213" s="149" t="s">
        <v>251</v>
      </c>
      <c r="B213" s="147">
        <v>0</v>
      </c>
      <c r="C213" s="147">
        <v>3160</v>
      </c>
      <c r="D213" s="147">
        <v>2740</v>
      </c>
      <c r="E213" s="147">
        <v>2288</v>
      </c>
      <c r="F213" s="147">
        <v>1728</v>
      </c>
      <c r="G213" s="147">
        <v>1659</v>
      </c>
      <c r="H213" s="147">
        <v>1639</v>
      </c>
      <c r="I213" s="147">
        <v>1864</v>
      </c>
      <c r="J213" s="148">
        <v>0.13727882855399634</v>
      </c>
      <c r="K213" s="157">
        <v>-0.15362494324201612</v>
      </c>
      <c r="L213" s="147"/>
      <c r="M213" s="155">
        <v>0.14621901474741136</v>
      </c>
      <c r="N213" s="144"/>
      <c r="P213" s="149" t="s">
        <v>251</v>
      </c>
      <c r="Q213" s="147">
        <v>0</v>
      </c>
      <c r="R213" s="147">
        <v>16781</v>
      </c>
      <c r="S213" s="147">
        <v>13899</v>
      </c>
      <c r="T213" s="147">
        <v>11837</v>
      </c>
      <c r="U213" s="147">
        <v>10650</v>
      </c>
      <c r="V213" s="147">
        <v>10681</v>
      </c>
      <c r="W213" s="147">
        <v>11677</v>
      </c>
      <c r="X213" s="147">
        <v>12748</v>
      </c>
      <c r="Y213" s="148">
        <v>9.1718763381005389E-2</v>
      </c>
      <c r="Z213" s="157">
        <v>1.2750744786494538E-2</v>
      </c>
      <c r="AA213" s="147"/>
      <c r="AB213" s="144"/>
      <c r="AC213" s="144"/>
      <c r="AD213" s="158">
        <v>2202.3333333333335</v>
      </c>
      <c r="AE213" s="158">
        <v>12587.5</v>
      </c>
      <c r="AF213" s="144"/>
    </row>
    <row r="214" spans="1:32" x14ac:dyDescent="0.25">
      <c r="A214" s="159" t="s">
        <v>252</v>
      </c>
      <c r="B214" s="150">
        <v>624</v>
      </c>
      <c r="C214" s="150">
        <v>560</v>
      </c>
      <c r="D214" s="150">
        <v>659</v>
      </c>
      <c r="E214" s="150">
        <v>675</v>
      </c>
      <c r="F214" s="150">
        <v>628</v>
      </c>
      <c r="G214" s="150">
        <v>523</v>
      </c>
      <c r="H214" s="150">
        <v>511</v>
      </c>
      <c r="I214" s="150">
        <v>697</v>
      </c>
      <c r="J214" s="148">
        <v>0.36399217221135027</v>
      </c>
      <c r="K214" s="148">
        <v>0.16722488038277519</v>
      </c>
      <c r="L214" s="147"/>
      <c r="M214" s="155">
        <v>0.17214126944924674</v>
      </c>
      <c r="N214" s="144"/>
      <c r="P214" s="159" t="s">
        <v>252</v>
      </c>
      <c r="Q214" s="150">
        <v>4971</v>
      </c>
      <c r="R214" s="150">
        <v>4800</v>
      </c>
      <c r="S214" s="150">
        <v>4665</v>
      </c>
      <c r="T214" s="150">
        <v>3585</v>
      </c>
      <c r="U214" s="150">
        <v>3820</v>
      </c>
      <c r="V214" s="150">
        <v>4011</v>
      </c>
      <c r="W214" s="150">
        <v>3788</v>
      </c>
      <c r="X214" s="150">
        <v>4049</v>
      </c>
      <c r="Y214" s="148">
        <v>6.8901795142555441E-2</v>
      </c>
      <c r="Z214" s="148">
        <v>-4.3758434547908322E-2</v>
      </c>
      <c r="AA214" s="147"/>
      <c r="AB214" s="144"/>
      <c r="AC214" s="144"/>
      <c r="AD214" s="150">
        <v>597.14285714285711</v>
      </c>
      <c r="AE214" s="150">
        <v>4234.2857142857147</v>
      </c>
      <c r="AF214" s="144"/>
    </row>
    <row r="215" spans="1:32" x14ac:dyDescent="0.25">
      <c r="A215" s="159" t="s">
        <v>253</v>
      </c>
      <c r="B215" s="150">
        <v>105</v>
      </c>
      <c r="C215" s="150">
        <v>70</v>
      </c>
      <c r="D215" s="150">
        <v>97</v>
      </c>
      <c r="E215" s="150">
        <v>108</v>
      </c>
      <c r="F215" s="150">
        <v>51</v>
      </c>
      <c r="G215" s="150">
        <v>64</v>
      </c>
      <c r="H215" s="150">
        <v>65</v>
      </c>
      <c r="I215" s="150">
        <v>44</v>
      </c>
      <c r="J215" s="148">
        <v>-0.32307692307692309</v>
      </c>
      <c r="K215" s="148">
        <v>-0.45</v>
      </c>
      <c r="L215" s="147"/>
      <c r="M215" s="155">
        <v>0.10891089108910891</v>
      </c>
      <c r="N215" s="144"/>
      <c r="P215" s="159" t="s">
        <v>253</v>
      </c>
      <c r="Q215" s="150">
        <v>465</v>
      </c>
      <c r="R215" s="150">
        <v>449</v>
      </c>
      <c r="S215" s="150">
        <v>586</v>
      </c>
      <c r="T215" s="150">
        <v>429</v>
      </c>
      <c r="U215" s="150">
        <v>415</v>
      </c>
      <c r="V215" s="150">
        <v>472</v>
      </c>
      <c r="W215" s="150">
        <v>409</v>
      </c>
      <c r="X215" s="150">
        <v>404</v>
      </c>
      <c r="Y215" s="148">
        <v>-1.2224938875305624E-2</v>
      </c>
      <c r="Z215" s="148">
        <v>-0.12310077519379846</v>
      </c>
      <c r="AA215" s="147"/>
      <c r="AB215" s="144"/>
      <c r="AC215" s="144"/>
      <c r="AD215" s="150">
        <v>80</v>
      </c>
      <c r="AE215" s="150">
        <v>460.71428571428572</v>
      </c>
      <c r="AF215" s="144"/>
    </row>
    <row r="216" spans="1:32" x14ac:dyDescent="0.25">
      <c r="A216" s="159" t="s">
        <v>254</v>
      </c>
      <c r="B216" s="191">
        <v>0.1440329218106996</v>
      </c>
      <c r="C216" s="191">
        <v>0.1111111111111111</v>
      </c>
      <c r="D216" s="191">
        <v>0.12830687830687831</v>
      </c>
      <c r="E216" s="191">
        <v>0.13793103448275862</v>
      </c>
      <c r="F216" s="191">
        <v>7.511045655375552E-2</v>
      </c>
      <c r="G216" s="191">
        <v>0.10902896081771721</v>
      </c>
      <c r="H216" s="191">
        <v>0.11284722222222222</v>
      </c>
      <c r="I216" s="191">
        <v>5.9379217273954114E-2</v>
      </c>
      <c r="J216" s="172">
        <v>-5.3468004948268106</v>
      </c>
      <c r="K216" s="172">
        <v>-5.8764242641657702</v>
      </c>
      <c r="L216" s="147"/>
      <c r="M216" s="203">
        <v>-3.1346136420184667</v>
      </c>
      <c r="N216" s="144"/>
      <c r="P216" s="159" t="s">
        <v>254</v>
      </c>
      <c r="Q216" s="191">
        <v>8.5540838852097137E-2</v>
      </c>
      <c r="R216" s="191">
        <v>8.5540102876738425E-2</v>
      </c>
      <c r="S216" s="191">
        <v>0.111597790896972</v>
      </c>
      <c r="T216" s="191">
        <v>0.10687593423019431</v>
      </c>
      <c r="U216" s="191">
        <v>9.7992916174734351E-2</v>
      </c>
      <c r="V216" s="191">
        <v>0.10528663841177782</v>
      </c>
      <c r="W216" s="191">
        <v>9.7450559923755065E-2</v>
      </c>
      <c r="X216" s="191">
        <v>9.0725353694138783E-2</v>
      </c>
      <c r="Y216" s="172">
        <v>-0.67252062296162818</v>
      </c>
      <c r="Z216" s="172">
        <v>-0.74033546582117493</v>
      </c>
      <c r="AA216" s="147"/>
      <c r="AB216" s="144"/>
      <c r="AC216" s="144"/>
      <c r="AD216" s="191">
        <v>0.11814345991561181</v>
      </c>
      <c r="AE216" s="191">
        <v>9.8128708352350533E-2</v>
      </c>
      <c r="AF216" s="144"/>
    </row>
    <row r="217" spans="1:32" x14ac:dyDescent="0.25">
      <c r="A217" s="161" t="s">
        <v>255</v>
      </c>
      <c r="B217" s="161"/>
      <c r="C217" s="161"/>
      <c r="D217" s="161"/>
      <c r="E217" s="144"/>
      <c r="F217" s="144"/>
      <c r="G217" s="144"/>
      <c r="H217" s="144"/>
      <c r="I217" s="144"/>
      <c r="J217" s="144"/>
      <c r="K217" s="144"/>
      <c r="L217" s="144"/>
      <c r="M217" s="144"/>
      <c r="N217" s="144"/>
      <c r="O217" s="204"/>
      <c r="P217" s="161" t="s">
        <v>255</v>
      </c>
      <c r="Q217" s="161"/>
      <c r="R217" s="161"/>
      <c r="S217" s="161"/>
      <c r="T217" s="144"/>
      <c r="U217" s="144"/>
      <c r="V217" s="144"/>
      <c r="W217" s="144"/>
      <c r="X217" s="144"/>
      <c r="Y217" s="144"/>
      <c r="Z217" s="144"/>
      <c r="AA217" s="144"/>
      <c r="AB217" s="144"/>
      <c r="AC217" s="144"/>
      <c r="AD217" s="144"/>
      <c r="AE217" s="144"/>
      <c r="AF217" s="144"/>
    </row>
    <row r="218" spans="1:32" x14ac:dyDescent="0.25">
      <c r="A218" s="187"/>
      <c r="B218" s="187"/>
      <c r="C218" s="187"/>
      <c r="D218" s="187"/>
      <c r="E218" s="192"/>
      <c r="F218" s="192"/>
      <c r="G218" s="192"/>
      <c r="H218" s="192"/>
      <c r="I218" s="192"/>
      <c r="J218" s="167"/>
      <c r="K218" s="167"/>
      <c r="L218" s="188"/>
      <c r="M218" s="211"/>
      <c r="N218" s="144"/>
      <c r="P218" s="187"/>
      <c r="Q218" s="187"/>
      <c r="R218" s="187"/>
      <c r="S218" s="187"/>
      <c r="T218" s="192"/>
      <c r="U218" s="192"/>
      <c r="V218" s="192"/>
      <c r="W218" s="192"/>
      <c r="X218" s="192"/>
      <c r="Y218" s="144"/>
      <c r="Z218" s="144"/>
      <c r="AA218" s="188"/>
      <c r="AB218" s="144"/>
      <c r="AC218" s="144"/>
      <c r="AD218" s="144"/>
      <c r="AE218" s="144"/>
      <c r="AF218" s="144"/>
    </row>
    <row r="219" spans="1:32" x14ac:dyDescent="0.25">
      <c r="A219" s="187"/>
      <c r="B219" s="187"/>
      <c r="C219" s="187"/>
      <c r="D219" s="187"/>
      <c r="E219" s="167"/>
      <c r="F219" s="167"/>
      <c r="G219" s="167"/>
      <c r="H219" s="167"/>
      <c r="I219" s="167"/>
      <c r="J219" s="167"/>
      <c r="K219" s="167"/>
      <c r="L219" s="188"/>
      <c r="M219" s="211"/>
      <c r="N219" s="144"/>
      <c r="P219" s="187"/>
      <c r="Q219" s="187"/>
      <c r="R219" s="187"/>
      <c r="S219" s="187"/>
      <c r="T219" s="167"/>
      <c r="U219" s="144"/>
      <c r="V219" s="144"/>
      <c r="W219" s="144"/>
      <c r="X219" s="144"/>
      <c r="Y219" s="144"/>
      <c r="Z219" s="144"/>
      <c r="AA219" s="188"/>
      <c r="AB219" s="144"/>
      <c r="AC219" s="144"/>
      <c r="AD219" s="144"/>
      <c r="AE219" s="144"/>
      <c r="AF219" s="144"/>
    </row>
    <row r="220" spans="1:32" x14ac:dyDescent="0.25">
      <c r="A220" s="193" t="s">
        <v>279</v>
      </c>
      <c r="B220" s="193"/>
      <c r="C220" s="193"/>
      <c r="D220" s="193"/>
      <c r="E220" s="212" t="s">
        <v>294</v>
      </c>
      <c r="F220" s="167"/>
      <c r="G220" s="167"/>
      <c r="H220" s="167"/>
      <c r="I220" s="167"/>
      <c r="J220" s="167"/>
      <c r="K220" s="167"/>
      <c r="L220" s="188"/>
      <c r="M220" s="211"/>
      <c r="N220" s="144"/>
      <c r="O220" s="211"/>
      <c r="P220" s="193" t="s">
        <v>279</v>
      </c>
      <c r="Q220" s="193"/>
      <c r="R220" s="193"/>
      <c r="S220" s="193"/>
      <c r="T220" s="181"/>
      <c r="U220" s="144"/>
      <c r="V220" s="144"/>
      <c r="W220" s="144"/>
      <c r="X220" s="144"/>
      <c r="Y220" s="144"/>
      <c r="Z220" s="144"/>
      <c r="AA220" s="188"/>
      <c r="AB220" s="144"/>
      <c r="AC220" s="144"/>
      <c r="AD220" s="144"/>
      <c r="AE220" s="144"/>
      <c r="AF220" s="144"/>
    </row>
    <row r="221" spans="1:32" x14ac:dyDescent="0.25">
      <c r="A221" s="166" t="s">
        <v>295</v>
      </c>
      <c r="B221" s="166"/>
      <c r="C221" s="166"/>
      <c r="D221" s="166"/>
      <c r="E221" s="194" t="s">
        <v>280</v>
      </c>
      <c r="F221" s="167"/>
      <c r="G221" s="167"/>
      <c r="H221" s="167"/>
      <c r="I221" s="167"/>
      <c r="J221" s="167"/>
      <c r="K221" s="167"/>
      <c r="L221" s="167"/>
      <c r="M221" s="144"/>
      <c r="N221" s="144"/>
      <c r="P221" s="166" t="s">
        <v>231</v>
      </c>
      <c r="Q221" s="166"/>
      <c r="R221" s="166"/>
      <c r="S221" s="166"/>
      <c r="T221" s="194" t="s">
        <v>280</v>
      </c>
      <c r="U221" s="144"/>
      <c r="V221" s="144"/>
      <c r="W221" s="144"/>
      <c r="X221" s="144"/>
      <c r="Y221" s="144"/>
      <c r="Z221" s="144"/>
      <c r="AA221" s="167"/>
      <c r="AB221" s="144"/>
      <c r="AC221" s="144"/>
      <c r="AD221" s="144"/>
      <c r="AE221" s="144"/>
      <c r="AF221" s="144"/>
    </row>
    <row r="222" spans="1:32" ht="31.5" x14ac:dyDescent="0.25">
      <c r="A222" s="190"/>
      <c r="B222" s="141">
        <v>2019</v>
      </c>
      <c r="C222" s="141">
        <v>2020</v>
      </c>
      <c r="D222" s="141">
        <v>2021</v>
      </c>
      <c r="E222" s="141">
        <v>2022</v>
      </c>
      <c r="F222" s="141">
        <v>2023</v>
      </c>
      <c r="G222" s="141">
        <v>2024</v>
      </c>
      <c r="H222" s="141">
        <v>2025</v>
      </c>
      <c r="I222" s="141">
        <v>2026</v>
      </c>
      <c r="J222" s="142" t="s">
        <v>232</v>
      </c>
      <c r="K222" s="142" t="s">
        <v>233</v>
      </c>
      <c r="L222" s="143" t="s">
        <v>234</v>
      </c>
      <c r="M222" s="145" t="s">
        <v>287</v>
      </c>
      <c r="N222" s="144"/>
      <c r="P222" s="190"/>
      <c r="Q222" s="141">
        <v>2019</v>
      </c>
      <c r="R222" s="141">
        <v>2020</v>
      </c>
      <c r="S222" s="141">
        <v>2021</v>
      </c>
      <c r="T222" s="141">
        <v>2022</v>
      </c>
      <c r="U222" s="141">
        <v>2023</v>
      </c>
      <c r="V222" s="141">
        <v>2024</v>
      </c>
      <c r="W222" s="141">
        <v>2025</v>
      </c>
      <c r="X222" s="141">
        <v>2026</v>
      </c>
      <c r="Y222" s="142" t="s">
        <v>232</v>
      </c>
      <c r="Z222" s="142" t="s">
        <v>233</v>
      </c>
      <c r="AA222" s="143" t="s">
        <v>234</v>
      </c>
      <c r="AB222" s="144"/>
      <c r="AC222" s="144"/>
      <c r="AD222" s="145" t="s">
        <v>296</v>
      </c>
      <c r="AE222" s="145" t="s">
        <v>235</v>
      </c>
      <c r="AF222" s="144"/>
    </row>
    <row r="223" spans="1:32" x14ac:dyDescent="0.25">
      <c r="A223" s="146" t="s">
        <v>236</v>
      </c>
      <c r="B223" s="147">
        <v>10838</v>
      </c>
      <c r="C223" s="147">
        <v>11991</v>
      </c>
      <c r="D223" s="147">
        <v>10207</v>
      </c>
      <c r="E223" s="147">
        <v>10501</v>
      </c>
      <c r="F223" s="147">
        <v>11975</v>
      </c>
      <c r="G223" s="147">
        <v>12138</v>
      </c>
      <c r="H223" s="147">
        <v>12171</v>
      </c>
      <c r="I223" s="147">
        <v>13309</v>
      </c>
      <c r="J223" s="148">
        <v>9.3500944868950789E-2</v>
      </c>
      <c r="K223" s="148">
        <v>0.16714899587827764</v>
      </c>
      <c r="L223" s="147"/>
      <c r="M223" s="155">
        <v>0.14396201107649706</v>
      </c>
      <c r="N223" s="144"/>
      <c r="P223" s="146" t="s">
        <v>236</v>
      </c>
      <c r="Q223" s="147">
        <v>81692</v>
      </c>
      <c r="R223" s="147">
        <v>88641</v>
      </c>
      <c r="S223" s="147">
        <v>70790</v>
      </c>
      <c r="T223" s="147">
        <v>72069</v>
      </c>
      <c r="U223" s="147">
        <v>82950</v>
      </c>
      <c r="V223" s="147">
        <v>86655</v>
      </c>
      <c r="W223" s="147">
        <v>85141</v>
      </c>
      <c r="X223" s="147">
        <v>92448</v>
      </c>
      <c r="Y223" s="148">
        <v>8.5822341762488111E-2</v>
      </c>
      <c r="Z223" s="148">
        <v>0.13944832006310548</v>
      </c>
      <c r="AA223" s="147"/>
      <c r="AB223" s="144"/>
      <c r="AC223" s="144"/>
      <c r="AD223" s="147">
        <v>11403</v>
      </c>
      <c r="AE223" s="147">
        <v>81134</v>
      </c>
      <c r="AF223" s="144"/>
    </row>
    <row r="224" spans="1:32" x14ac:dyDescent="0.25">
      <c r="A224" s="149" t="s">
        <v>237</v>
      </c>
      <c r="B224" s="150">
        <v>6204</v>
      </c>
      <c r="C224" s="150">
        <v>6585</v>
      </c>
      <c r="D224" s="150">
        <v>5854</v>
      </c>
      <c r="E224" s="150">
        <v>5390</v>
      </c>
      <c r="F224" s="150">
        <v>5580</v>
      </c>
      <c r="G224" s="150">
        <v>5067</v>
      </c>
      <c r="H224" s="150">
        <v>4856</v>
      </c>
      <c r="I224" s="150">
        <v>5125</v>
      </c>
      <c r="J224" s="148">
        <v>5.5395387149917624E-2</v>
      </c>
      <c r="K224" s="148">
        <v>-9.2599150141643063E-2</v>
      </c>
      <c r="L224" s="147"/>
      <c r="M224" s="155">
        <v>0.1495171689471074</v>
      </c>
      <c r="N224" s="144"/>
      <c r="P224" s="149" t="s">
        <v>237</v>
      </c>
      <c r="Q224" s="150">
        <v>40989</v>
      </c>
      <c r="R224" s="150">
        <v>44315</v>
      </c>
      <c r="S224" s="150">
        <v>35281</v>
      </c>
      <c r="T224" s="150">
        <v>32035</v>
      </c>
      <c r="U224" s="150">
        <v>33839</v>
      </c>
      <c r="V224" s="150">
        <v>31999</v>
      </c>
      <c r="W224" s="150">
        <v>31326</v>
      </c>
      <c r="X224" s="150">
        <v>34277</v>
      </c>
      <c r="Y224" s="148">
        <v>9.420289855072464E-2</v>
      </c>
      <c r="Z224" s="148">
        <v>-3.9414053742433487E-2</v>
      </c>
      <c r="AA224" s="147"/>
      <c r="AB224" s="144"/>
      <c r="AC224" s="144"/>
      <c r="AD224" s="150">
        <v>5648</v>
      </c>
      <c r="AE224" s="150">
        <v>35683.428571428572</v>
      </c>
      <c r="AF224" s="144"/>
    </row>
    <row r="225" spans="1:32" x14ac:dyDescent="0.25">
      <c r="A225" s="146" t="s">
        <v>90</v>
      </c>
      <c r="B225" s="151">
        <v>0.60585937499999998</v>
      </c>
      <c r="C225" s="151">
        <v>0.5825371549893843</v>
      </c>
      <c r="D225" s="151">
        <v>0.60139716457776859</v>
      </c>
      <c r="E225" s="151">
        <v>0.54743042860044688</v>
      </c>
      <c r="F225" s="151">
        <v>0.50365556458164096</v>
      </c>
      <c r="G225" s="151">
        <v>0.45652761510045953</v>
      </c>
      <c r="H225" s="151">
        <v>0.43799043925317938</v>
      </c>
      <c r="I225" s="151">
        <v>0.43680218188016706</v>
      </c>
      <c r="J225" s="172">
        <v>-0.11882573730123136</v>
      </c>
      <c r="K225" s="172">
        <v>-9.4659957357106315</v>
      </c>
      <c r="L225" s="147"/>
      <c r="M225" s="203">
        <v>2.2783749925002872</v>
      </c>
      <c r="N225" s="144"/>
      <c r="P225" s="146" t="s">
        <v>90</v>
      </c>
      <c r="Q225" s="151">
        <v>0.53871934390032328</v>
      </c>
      <c r="R225" s="151">
        <v>0.53200557036183338</v>
      </c>
      <c r="S225" s="151">
        <v>0.52912504874171395</v>
      </c>
      <c r="T225" s="151">
        <v>0.47674678175459484</v>
      </c>
      <c r="U225" s="151">
        <v>0.44496896696823057</v>
      </c>
      <c r="V225" s="151">
        <v>0.40753712524516672</v>
      </c>
      <c r="W225" s="151">
        <v>0.40137867411526534</v>
      </c>
      <c r="X225" s="151">
        <v>0.41401843195516419</v>
      </c>
      <c r="Y225" s="172">
        <v>1.2639757839898846</v>
      </c>
      <c r="Z225" s="172">
        <v>-6.0974389450927422</v>
      </c>
      <c r="AA225" s="147"/>
      <c r="AB225" s="144"/>
      <c r="AC225" s="144"/>
      <c r="AD225" s="151">
        <v>0.53146213923727337</v>
      </c>
      <c r="AE225" s="151">
        <v>0.47499282140609161</v>
      </c>
      <c r="AF225" s="144"/>
    </row>
    <row r="226" spans="1:32" x14ac:dyDescent="0.25">
      <c r="A226" s="149" t="s">
        <v>238</v>
      </c>
      <c r="B226" s="150">
        <v>5597</v>
      </c>
      <c r="C226" s="150">
        <v>5961</v>
      </c>
      <c r="D226" s="150">
        <v>5148</v>
      </c>
      <c r="E226" s="150">
        <v>4770</v>
      </c>
      <c r="F226" s="150">
        <v>4896</v>
      </c>
      <c r="G226" s="150">
        <v>4552</v>
      </c>
      <c r="H226" s="150">
        <v>4364</v>
      </c>
      <c r="I226" s="150">
        <v>4608</v>
      </c>
      <c r="J226" s="148">
        <v>5.5912007332722273E-2</v>
      </c>
      <c r="K226" s="148">
        <v>-8.5921559737021036E-2</v>
      </c>
      <c r="L226" s="147"/>
      <c r="M226" s="155">
        <v>0.1511216056670602</v>
      </c>
      <c r="N226" s="144"/>
      <c r="P226" s="149" t="s">
        <v>238</v>
      </c>
      <c r="Q226" s="150">
        <v>36446</v>
      </c>
      <c r="R226" s="150">
        <v>39336</v>
      </c>
      <c r="S226" s="150">
        <v>30921</v>
      </c>
      <c r="T226" s="150">
        <v>27729</v>
      </c>
      <c r="U226" s="150">
        <v>29351</v>
      </c>
      <c r="V226" s="150">
        <v>27825</v>
      </c>
      <c r="W226" s="150">
        <v>27315</v>
      </c>
      <c r="X226" s="150">
        <v>30492</v>
      </c>
      <c r="Y226" s="148">
        <v>0.11630971993410213</v>
      </c>
      <c r="Z226" s="148">
        <v>-2.5027064310282628E-2</v>
      </c>
      <c r="AA226" s="147"/>
      <c r="AB226" s="144"/>
      <c r="AC226" s="144"/>
      <c r="AD226" s="150">
        <v>5041.1428571428569</v>
      </c>
      <c r="AE226" s="150">
        <v>31274.714285714286</v>
      </c>
      <c r="AF226" s="144"/>
    </row>
    <row r="227" spans="1:32" x14ac:dyDescent="0.25">
      <c r="A227" s="149" t="s">
        <v>239</v>
      </c>
      <c r="B227" s="153">
        <v>0.51642369440856251</v>
      </c>
      <c r="C227" s="153">
        <v>0.49712284213159869</v>
      </c>
      <c r="D227" s="153">
        <v>0.50435975311061032</v>
      </c>
      <c r="E227" s="153">
        <v>0.45424245309970479</v>
      </c>
      <c r="F227" s="153">
        <v>0.40885177453027138</v>
      </c>
      <c r="G227" s="153">
        <v>0.37502059647388369</v>
      </c>
      <c r="H227" s="153">
        <v>0.35855722619341057</v>
      </c>
      <c r="I227" s="153">
        <v>0.34623187316853254</v>
      </c>
      <c r="J227" s="172">
        <v>-1.2325353024878027</v>
      </c>
      <c r="K227" s="172">
        <v>-9.5857301359473848</v>
      </c>
      <c r="L227" s="147"/>
      <c r="M227" s="203">
        <v>1.6403212732395478</v>
      </c>
      <c r="N227" s="144"/>
      <c r="P227" s="149" t="s">
        <v>239</v>
      </c>
      <c r="Q227" s="153">
        <v>0.44613915683298244</v>
      </c>
      <c r="R227" s="153">
        <v>0.44376755677395335</v>
      </c>
      <c r="S227" s="153">
        <v>0.43679898290719027</v>
      </c>
      <c r="T227" s="153">
        <v>0.38475627523623196</v>
      </c>
      <c r="U227" s="153">
        <v>0.3538396624472574</v>
      </c>
      <c r="V227" s="153">
        <v>0.32110091743119268</v>
      </c>
      <c r="W227" s="153">
        <v>0.32082075615743294</v>
      </c>
      <c r="X227" s="153">
        <v>0.32982866043613707</v>
      </c>
      <c r="Y227" s="172">
        <v>0.90079042787041264</v>
      </c>
      <c r="Z227" s="172">
        <v>-5.5641232404278593</v>
      </c>
      <c r="AA227" s="147"/>
      <c r="AB227" s="144"/>
      <c r="AC227" s="144"/>
      <c r="AD227" s="153">
        <v>0.44208917452800639</v>
      </c>
      <c r="AE227" s="153">
        <v>0.38546989284041566</v>
      </c>
      <c r="AF227" s="144"/>
    </row>
    <row r="228" spans="1:32" x14ac:dyDescent="0.25">
      <c r="A228" s="149" t="s">
        <v>240</v>
      </c>
      <c r="B228" s="153">
        <v>0.90215989684074793</v>
      </c>
      <c r="C228" s="153">
        <v>0.90523917995444192</v>
      </c>
      <c r="D228" s="153">
        <v>0.87939870174239831</v>
      </c>
      <c r="E228" s="153">
        <v>0.88497217068645639</v>
      </c>
      <c r="F228" s="153">
        <v>0.8774193548387097</v>
      </c>
      <c r="G228" s="153">
        <v>0.89836194987171891</v>
      </c>
      <c r="H228" s="153">
        <v>0.89868204283360786</v>
      </c>
      <c r="I228" s="153">
        <v>0.89912195121951222</v>
      </c>
      <c r="J228" s="172">
        <v>4.3990838590435288E-2</v>
      </c>
      <c r="K228" s="172">
        <v>0.65683292041338603</v>
      </c>
      <c r="L228" s="147"/>
      <c r="M228" s="203">
        <v>0.95458506272783072</v>
      </c>
      <c r="N228" s="144"/>
      <c r="P228" s="149" t="s">
        <v>240</v>
      </c>
      <c r="Q228" s="153">
        <v>0.88916538583522409</v>
      </c>
      <c r="R228" s="153">
        <v>0.88764526683967049</v>
      </c>
      <c r="S228" s="153">
        <v>0.87642073637368556</v>
      </c>
      <c r="T228" s="153">
        <v>0.86558451693460281</v>
      </c>
      <c r="U228" s="153">
        <v>0.86737196725671561</v>
      </c>
      <c r="V228" s="153">
        <v>0.86955842370074066</v>
      </c>
      <c r="W228" s="153">
        <v>0.87195939475196327</v>
      </c>
      <c r="X228" s="153">
        <v>0.88957610059223391</v>
      </c>
      <c r="Y228" s="172">
        <v>1.7616705840270641</v>
      </c>
      <c r="Z228" s="172">
        <v>1.3126848438372973</v>
      </c>
      <c r="AA228" s="147"/>
      <c r="AB228" s="144"/>
      <c r="AC228" s="144"/>
      <c r="AD228" s="153">
        <v>0.89255362201537836</v>
      </c>
      <c r="AE228" s="153">
        <v>0.87644925215386094</v>
      </c>
      <c r="AF228" s="144"/>
    </row>
    <row r="229" spans="1:32" ht="22.15" customHeight="1" x14ac:dyDescent="0.25">
      <c r="A229" s="154" t="s">
        <v>241</v>
      </c>
      <c r="B229" s="155">
        <v>3.787878787878788E-2</v>
      </c>
      <c r="C229" s="155">
        <v>3.7661351556567954E-2</v>
      </c>
      <c r="D229" s="155">
        <v>5.2101127434233001E-2</v>
      </c>
      <c r="E229" s="155">
        <v>5.3246753246753244E-2</v>
      </c>
      <c r="F229" s="155">
        <v>5.949820788530466E-2</v>
      </c>
      <c r="G229" s="155">
        <v>4.4799684231300575E-2</v>
      </c>
      <c r="H229" s="155">
        <v>4.2833607907743002E-2</v>
      </c>
      <c r="I229" s="155">
        <v>4.4097560975609754E-2</v>
      </c>
      <c r="J229" s="172">
        <v>0.12639530678667521</v>
      </c>
      <c r="K229" s="172">
        <v>-0.24928882352360585</v>
      </c>
      <c r="L229" s="147"/>
      <c r="M229" s="203">
        <v>-0.46815037033294749</v>
      </c>
      <c r="N229" s="144"/>
      <c r="P229" s="154" t="s">
        <v>241</v>
      </c>
      <c r="Q229" s="155">
        <v>4.2182048842372345E-2</v>
      </c>
      <c r="R229" s="155">
        <v>3.9693106171725147E-2</v>
      </c>
      <c r="S229" s="155">
        <v>5.1784246478274426E-2</v>
      </c>
      <c r="T229" s="155">
        <v>5.0476041829249259E-2</v>
      </c>
      <c r="U229" s="155">
        <v>5.434557758799019E-2</v>
      </c>
      <c r="V229" s="155">
        <v>4.7813994187318354E-2</v>
      </c>
      <c r="W229" s="155">
        <v>4.6638574985634937E-2</v>
      </c>
      <c r="X229" s="155">
        <v>4.8779064678939228E-2</v>
      </c>
      <c r="Y229" s="172">
        <v>0.21404896933042913</v>
      </c>
      <c r="Z229" s="172">
        <v>0.16863765964359456</v>
      </c>
      <c r="AA229" s="147"/>
      <c r="AB229" s="144"/>
      <c r="AC229" s="144"/>
      <c r="AD229" s="151">
        <v>4.6590449210845812E-2</v>
      </c>
      <c r="AE229" s="151">
        <v>4.7092688082503283E-2</v>
      </c>
      <c r="AF229" s="144"/>
    </row>
    <row r="230" spans="1:32" ht="22.15" customHeight="1" x14ac:dyDescent="0.25">
      <c r="A230" s="154" t="s">
        <v>242</v>
      </c>
      <c r="B230" s="155">
        <v>2.1682967337147075E-2</v>
      </c>
      <c r="C230" s="155">
        <v>2.068217830039196E-2</v>
      </c>
      <c r="D230" s="155">
        <v>2.9881453904183404E-2</v>
      </c>
      <c r="E230" s="155">
        <v>2.7330730406627941E-2</v>
      </c>
      <c r="F230" s="155">
        <v>2.7724425887265137E-2</v>
      </c>
      <c r="G230" s="155">
        <v>1.8701598286373373E-2</v>
      </c>
      <c r="H230" s="155">
        <v>1.7089803631583272E-2</v>
      </c>
      <c r="I230" s="155">
        <v>1.6980990307310841E-2</v>
      </c>
      <c r="J230" s="172">
        <v>-1.0881332427243109E-2</v>
      </c>
      <c r="K230" s="172">
        <v>-0.60956436611936882</v>
      </c>
      <c r="L230" s="147"/>
      <c r="M230" s="203">
        <v>-0.11048525448871527</v>
      </c>
      <c r="N230" s="144"/>
      <c r="P230" s="154" t="s">
        <v>242</v>
      </c>
      <c r="Q230" s="155">
        <v>2.1164863144493954E-2</v>
      </c>
      <c r="R230" s="155">
        <v>1.9844090206563553E-2</v>
      </c>
      <c r="S230" s="155">
        <v>2.5808730046616754E-2</v>
      </c>
      <c r="T230" s="155">
        <v>2.2436831369937144E-2</v>
      </c>
      <c r="U230" s="155">
        <v>2.216998191681736E-2</v>
      </c>
      <c r="V230" s="155">
        <v>1.7656222953089839E-2</v>
      </c>
      <c r="W230" s="155">
        <v>1.7159770263445343E-2</v>
      </c>
      <c r="X230" s="155">
        <v>1.8085842852197994E-2</v>
      </c>
      <c r="Y230" s="172">
        <v>9.260725887526508E-2</v>
      </c>
      <c r="Z230" s="172">
        <v>-0.262592498161485</v>
      </c>
      <c r="AA230" s="147"/>
      <c r="AB230" s="144"/>
      <c r="AC230" s="144"/>
      <c r="AD230" s="151">
        <v>2.3076633968504529E-2</v>
      </c>
      <c r="AE230" s="151">
        <v>2.0711767833812844E-2</v>
      </c>
      <c r="AF230" s="144"/>
    </row>
    <row r="231" spans="1:32" ht="22.15" customHeight="1" x14ac:dyDescent="0.25">
      <c r="A231" s="154" t="s">
        <v>243</v>
      </c>
      <c r="B231" s="155">
        <v>7.741280679092083E-2</v>
      </c>
      <c r="C231" s="155">
        <v>9.8657326328079387E-2</v>
      </c>
      <c r="D231" s="155">
        <v>0.11727246007641814</v>
      </c>
      <c r="E231" s="155">
        <v>0.10760879916198457</v>
      </c>
      <c r="F231" s="155">
        <v>0.10855949895615867</v>
      </c>
      <c r="G231" s="155">
        <v>9.5814796506838024E-2</v>
      </c>
      <c r="H231" s="155">
        <v>8.3641442773806585E-2</v>
      </c>
      <c r="I231" s="155">
        <v>7.8818844391013596E-2</v>
      </c>
      <c r="J231" s="172">
        <v>-0.48225983827929891</v>
      </c>
      <c r="K231" s="172">
        <v>-1.9288170053806688</v>
      </c>
      <c r="L231" s="147"/>
      <c r="M231" s="203">
        <v>-0.63858111991560162</v>
      </c>
      <c r="N231" s="144"/>
      <c r="P231" s="154" t="s">
        <v>243</v>
      </c>
      <c r="Q231" s="155">
        <v>0.10433090143465701</v>
      </c>
      <c r="R231" s="155">
        <v>0.10806511659390124</v>
      </c>
      <c r="S231" s="155">
        <v>0.11710693600791072</v>
      </c>
      <c r="T231" s="155">
        <v>0.11082434888787135</v>
      </c>
      <c r="U231" s="155">
        <v>0.10341169379144062</v>
      </c>
      <c r="V231" s="155">
        <v>9.8840228492297039E-2</v>
      </c>
      <c r="W231" s="155">
        <v>8.7454927708154703E-2</v>
      </c>
      <c r="X231" s="155">
        <v>8.5204655590169612E-2</v>
      </c>
      <c r="Y231" s="172">
        <v>-0.22502721179850915</v>
      </c>
      <c r="Z231" s="172">
        <v>-1.8628861448662091</v>
      </c>
      <c r="AA231" s="147"/>
      <c r="AB231" s="144"/>
      <c r="AC231" s="144"/>
      <c r="AD231" s="151">
        <v>9.8107014444820284E-2</v>
      </c>
      <c r="AE231" s="151">
        <v>0.1038335170388317</v>
      </c>
      <c r="AF231" s="144"/>
    </row>
    <row r="232" spans="1:32" ht="22.15" customHeight="1" x14ac:dyDescent="0.25">
      <c r="A232" s="154" t="s">
        <v>244</v>
      </c>
      <c r="B232" s="155">
        <v>0.27219044104078244</v>
      </c>
      <c r="C232" s="155">
        <v>0.24434992911350178</v>
      </c>
      <c r="D232" s="155">
        <v>0.21994709513079258</v>
      </c>
      <c r="E232" s="155">
        <v>0.27206932673078754</v>
      </c>
      <c r="F232" s="155">
        <v>0.2852609603340292</v>
      </c>
      <c r="G232" s="155">
        <v>0.31611468116658425</v>
      </c>
      <c r="H232" s="155">
        <v>0.36373346479336127</v>
      </c>
      <c r="I232" s="155">
        <v>0.32594484935006385</v>
      </c>
      <c r="J232" s="172">
        <v>-3.7788615443297422</v>
      </c>
      <c r="K232" s="172">
        <v>4.2022072136047477</v>
      </c>
      <c r="L232" s="147"/>
      <c r="M232" s="203">
        <v>-1.0925607555439809</v>
      </c>
      <c r="N232" s="144"/>
      <c r="P232" s="154" t="s">
        <v>244</v>
      </c>
      <c r="Q232" s="155">
        <v>0.29351711305880623</v>
      </c>
      <c r="R232" s="155">
        <v>0.27286470143613001</v>
      </c>
      <c r="S232" s="155">
        <v>0.27385223901681027</v>
      </c>
      <c r="T232" s="155">
        <v>0.33125199461627053</v>
      </c>
      <c r="U232" s="155">
        <v>0.34103676913803493</v>
      </c>
      <c r="V232" s="155">
        <v>0.34407708730021347</v>
      </c>
      <c r="W232" s="155">
        <v>0.35952126472557289</v>
      </c>
      <c r="X232" s="155">
        <v>0.33687045690550366</v>
      </c>
      <c r="Y232" s="172">
        <v>-2.265080782006923</v>
      </c>
      <c r="Z232" s="172">
        <v>1.9673861502484291</v>
      </c>
      <c r="AA232" s="147"/>
      <c r="AB232" s="144"/>
      <c r="AC232" s="144"/>
      <c r="AD232" s="151">
        <v>0.28392277721401638</v>
      </c>
      <c r="AE232" s="151">
        <v>0.31719659540301937</v>
      </c>
      <c r="AF232" s="144"/>
    </row>
    <row r="233" spans="1:32" ht="22.15" customHeight="1" x14ac:dyDescent="0.25">
      <c r="A233" s="154" t="s">
        <v>245</v>
      </c>
      <c r="B233" s="155">
        <v>2.7495847942424802E-2</v>
      </c>
      <c r="C233" s="155">
        <v>5.0454507547327165E-2</v>
      </c>
      <c r="D233" s="155">
        <v>4.5752914666405409E-2</v>
      </c>
      <c r="E233" s="155">
        <v>4.6186077516427004E-2</v>
      </c>
      <c r="F233" s="155">
        <v>6.864300626304802E-2</v>
      </c>
      <c r="G233" s="155">
        <v>9.0871642774756956E-2</v>
      </c>
      <c r="H233" s="155">
        <v>6.1704050612110754E-2</v>
      </c>
      <c r="I233" s="155">
        <v>7.7992336013224139E-2</v>
      </c>
      <c r="J233" s="172">
        <v>1.6288285401113385</v>
      </c>
      <c r="K233" s="172">
        <v>2.1227825420773532</v>
      </c>
      <c r="L233" s="147"/>
      <c r="M233" s="203">
        <v>-1.004634519134491</v>
      </c>
      <c r="N233" s="144"/>
      <c r="P233" s="154" t="s">
        <v>245</v>
      </c>
      <c r="Q233" s="155">
        <v>4.1680947950839736E-2</v>
      </c>
      <c r="R233" s="155">
        <v>6.1359867330016582E-2</v>
      </c>
      <c r="S233" s="155">
        <v>5.4075434383387487E-2</v>
      </c>
      <c r="T233" s="155">
        <v>5.0632033190414739E-2</v>
      </c>
      <c r="U233" s="155">
        <v>6.6606389391199519E-2</v>
      </c>
      <c r="V233" s="155">
        <v>9.7155386302002197E-2</v>
      </c>
      <c r="W233" s="155">
        <v>0.10013976814930527</v>
      </c>
      <c r="X233" s="155">
        <v>8.803868120456905E-2</v>
      </c>
      <c r="Y233" s="172">
        <v>-1.2101086944736217</v>
      </c>
      <c r="Z233" s="172">
        <v>1.97372116779658</v>
      </c>
      <c r="AA233" s="147"/>
      <c r="AB233" s="144"/>
      <c r="AC233" s="144"/>
      <c r="AD233" s="151">
        <v>5.6764510592450607E-2</v>
      </c>
      <c r="AE233" s="151">
        <v>6.8301469526603251E-2</v>
      </c>
      <c r="AF233" s="144"/>
    </row>
    <row r="234" spans="1:32" ht="22.15" customHeight="1" x14ac:dyDescent="0.25">
      <c r="A234" s="154" t="s">
        <v>246</v>
      </c>
      <c r="B234" s="155">
        <v>4.3642738512640708E-2</v>
      </c>
      <c r="C234" s="155">
        <v>4.0780585439079309E-2</v>
      </c>
      <c r="D234" s="155">
        <v>3.4584108944841777E-2</v>
      </c>
      <c r="E234" s="155">
        <v>4.1900771355109036E-2</v>
      </c>
      <c r="F234" s="155">
        <v>5.7118997912317331E-2</v>
      </c>
      <c r="G234" s="155">
        <v>6.6155874114351629E-2</v>
      </c>
      <c r="H234" s="155">
        <v>7.5753841097691232E-2</v>
      </c>
      <c r="I234" s="155">
        <v>0.10669471786009467</v>
      </c>
      <c r="J234" s="172">
        <v>3.0940876762403438</v>
      </c>
      <c r="K234" s="172">
        <v>5.4515466785815976</v>
      </c>
      <c r="L234" s="147"/>
      <c r="M234" s="203">
        <v>1.4805223225272932</v>
      </c>
      <c r="N234" s="144"/>
      <c r="P234" s="154" t="s">
        <v>246</v>
      </c>
      <c r="Q234" s="155">
        <v>5.5586838368506093E-2</v>
      </c>
      <c r="R234" s="155">
        <v>4.7179070633228418E-2</v>
      </c>
      <c r="S234" s="155">
        <v>4.4582568159344541E-2</v>
      </c>
      <c r="T234" s="155">
        <v>5.2685620724583389E-2</v>
      </c>
      <c r="U234" s="155">
        <v>6.6751054852320676E-2</v>
      </c>
      <c r="V234" s="155">
        <v>7.8933702613813397E-2</v>
      </c>
      <c r="W234" s="155">
        <v>7.0565297565215346E-2</v>
      </c>
      <c r="X234" s="155">
        <v>9.1889494634821739E-2</v>
      </c>
      <c r="Y234" s="172">
        <v>2.1324197069606394</v>
      </c>
      <c r="Z234" s="172">
        <v>3.1905834446561752</v>
      </c>
      <c r="AA234" s="147"/>
      <c r="AB234" s="144"/>
      <c r="AC234" s="144"/>
      <c r="AD234" s="151">
        <v>5.2179251074278697E-2</v>
      </c>
      <c r="AE234" s="151">
        <v>5.9983660188259985E-2</v>
      </c>
      <c r="AF234" s="144"/>
    </row>
    <row r="235" spans="1:32" x14ac:dyDescent="0.25">
      <c r="A235" s="149" t="s">
        <v>247</v>
      </c>
      <c r="B235" s="150">
        <v>61.217291013102034</v>
      </c>
      <c r="C235" s="150">
        <v>70.511216745892725</v>
      </c>
      <c r="D235" s="150">
        <v>62.807974919173091</v>
      </c>
      <c r="E235" s="150">
        <v>55.73107323112086</v>
      </c>
      <c r="F235" s="150">
        <v>47.527014613778704</v>
      </c>
      <c r="G235" s="150">
        <v>33.902043170209261</v>
      </c>
      <c r="H235" s="150">
        <v>30.926135896803878</v>
      </c>
      <c r="I235" s="150">
        <v>28.207002780073644</v>
      </c>
      <c r="J235" s="177">
        <v>-2.7191331167302337</v>
      </c>
      <c r="K235" s="177">
        <v>-25.653171860685056</v>
      </c>
      <c r="L235" s="147"/>
      <c r="M235" s="203">
        <v>-16.862852706253818</v>
      </c>
      <c r="N235" s="144"/>
      <c r="P235" s="149" t="s">
        <v>247</v>
      </c>
      <c r="Q235" s="150">
        <v>64.22778240219364</v>
      </c>
      <c r="R235" s="150">
        <v>72.985864329147915</v>
      </c>
      <c r="S235" s="150">
        <v>55.599110043791512</v>
      </c>
      <c r="T235" s="150">
        <v>51.469619392526603</v>
      </c>
      <c r="U235" s="150">
        <v>49.012019288728169</v>
      </c>
      <c r="V235" s="150">
        <v>40.740349662454548</v>
      </c>
      <c r="W235" s="150">
        <v>44.883722295956112</v>
      </c>
      <c r="X235" s="150">
        <v>45.069855486327462</v>
      </c>
      <c r="Y235" s="177">
        <v>0.18613319037135057</v>
      </c>
      <c r="Z235" s="177">
        <v>-9.1244544559549823</v>
      </c>
      <c r="AA235" s="147"/>
      <c r="AB235" s="144"/>
      <c r="AC235" s="144"/>
      <c r="AD235" s="150">
        <v>53.8601746407587</v>
      </c>
      <c r="AE235" s="150">
        <v>54.194309942282445</v>
      </c>
      <c r="AF235" s="144"/>
    </row>
    <row r="236" spans="1:32" x14ac:dyDescent="0.25">
      <c r="A236" s="149" t="s">
        <v>248</v>
      </c>
      <c r="B236" s="150">
        <v>79.07108317214697</v>
      </c>
      <c r="C236" s="150">
        <v>87.258010630220213</v>
      </c>
      <c r="D236" s="150">
        <v>79.827126750939541</v>
      </c>
      <c r="E236" s="150">
        <v>73.969016697588131</v>
      </c>
      <c r="F236" s="150">
        <v>70.932258064516134</v>
      </c>
      <c r="G236" s="150">
        <v>56.621866982435364</v>
      </c>
      <c r="H236" s="150">
        <v>51.047570016474474</v>
      </c>
      <c r="I236" s="150">
        <v>49.319804878048778</v>
      </c>
      <c r="J236" s="177">
        <v>-1.7277651384256956</v>
      </c>
      <c r="K236" s="177">
        <v>-23.063440771485809</v>
      </c>
      <c r="L236" s="147"/>
      <c r="M236" s="203">
        <v>-30.027249998399007</v>
      </c>
      <c r="N236" s="144"/>
      <c r="P236" s="149" t="s">
        <v>248</v>
      </c>
      <c r="Q236" s="150">
        <v>88.376784015223564</v>
      </c>
      <c r="R236" s="150">
        <v>103.08444093422092</v>
      </c>
      <c r="S236" s="150">
        <v>78.35444006689147</v>
      </c>
      <c r="T236" s="150">
        <v>77.118495395661029</v>
      </c>
      <c r="U236" s="150">
        <v>79.564348828275115</v>
      </c>
      <c r="V236" s="150">
        <v>70.45182661958188</v>
      </c>
      <c r="W236" s="150">
        <v>79.595990550979934</v>
      </c>
      <c r="X236" s="150">
        <v>79.347054876447785</v>
      </c>
      <c r="Y236" s="177">
        <v>-0.24893567453214871</v>
      </c>
      <c r="Z236" s="177">
        <v>-4.1881875730285429</v>
      </c>
      <c r="AA236" s="147"/>
      <c r="AB236" s="144"/>
      <c r="AC236" s="144"/>
      <c r="AD236" s="150">
        <v>72.383245649534587</v>
      </c>
      <c r="AE236" s="150">
        <v>83.535242449476328</v>
      </c>
      <c r="AF236" s="144"/>
    </row>
    <row r="237" spans="1:32" x14ac:dyDescent="0.25">
      <c r="A237" s="146" t="s">
        <v>249</v>
      </c>
      <c r="B237" s="147">
        <v>2982</v>
      </c>
      <c r="C237" s="147">
        <v>3488</v>
      </c>
      <c r="D237" s="147">
        <v>4205</v>
      </c>
      <c r="E237" s="147">
        <v>2639</v>
      </c>
      <c r="F237" s="147">
        <v>1896</v>
      </c>
      <c r="G237" s="147">
        <v>1438</v>
      </c>
      <c r="H237" s="147">
        <v>2044</v>
      </c>
      <c r="I237" s="147">
        <v>2042</v>
      </c>
      <c r="J237" s="148">
        <v>-9.7847358121330719E-4</v>
      </c>
      <c r="K237" s="148">
        <v>-0.23528782366787929</v>
      </c>
      <c r="L237" s="147"/>
      <c r="M237" s="155">
        <v>0.12445148707947343</v>
      </c>
      <c r="N237" s="144"/>
      <c r="P237" s="146" t="s">
        <v>249</v>
      </c>
      <c r="Q237" s="147">
        <v>22324</v>
      </c>
      <c r="R237" s="147">
        <v>16983</v>
      </c>
      <c r="S237" s="147">
        <v>19184</v>
      </c>
      <c r="T237" s="147">
        <v>17322</v>
      </c>
      <c r="U237" s="147">
        <v>15445</v>
      </c>
      <c r="V237" s="147">
        <v>14996</v>
      </c>
      <c r="W237" s="147">
        <v>16937</v>
      </c>
      <c r="X237" s="147">
        <v>16408</v>
      </c>
      <c r="Y237" s="148">
        <v>-3.1233394343744465E-2</v>
      </c>
      <c r="Z237" s="148">
        <v>-6.7659163412911685E-2</v>
      </c>
      <c r="AA237" s="147"/>
      <c r="AB237" s="144"/>
      <c r="AC237" s="144"/>
      <c r="AD237" s="147">
        <v>2670.2857142857142</v>
      </c>
      <c r="AE237" s="147">
        <v>17598.714285714286</v>
      </c>
      <c r="AF237" s="144"/>
    </row>
    <row r="238" spans="1:32" x14ac:dyDescent="0.25">
      <c r="A238" s="146" t="s">
        <v>250</v>
      </c>
      <c r="B238" s="150">
        <v>547</v>
      </c>
      <c r="C238" s="150">
        <v>550</v>
      </c>
      <c r="D238" s="150">
        <v>744</v>
      </c>
      <c r="E238" s="150">
        <v>474</v>
      </c>
      <c r="F238" s="150">
        <v>294</v>
      </c>
      <c r="G238" s="150">
        <v>168</v>
      </c>
      <c r="H238" s="150">
        <v>206</v>
      </c>
      <c r="I238" s="150">
        <v>294</v>
      </c>
      <c r="J238" s="148">
        <v>0.42718446601941745</v>
      </c>
      <c r="K238" s="148">
        <v>-0.31009051290647005</v>
      </c>
      <c r="L238" s="147"/>
      <c r="M238" s="155">
        <v>8.7552114353782018E-2</v>
      </c>
      <c r="N238" s="144"/>
      <c r="P238" s="146" t="s">
        <v>250</v>
      </c>
      <c r="Q238" s="150">
        <v>3712</v>
      </c>
      <c r="R238" s="150">
        <v>2876</v>
      </c>
      <c r="S238" s="150">
        <v>3154</v>
      </c>
      <c r="T238" s="150">
        <v>2931</v>
      </c>
      <c r="U238" s="150">
        <v>2336</v>
      </c>
      <c r="V238" s="150">
        <v>2499</v>
      </c>
      <c r="W238" s="150">
        <v>2873</v>
      </c>
      <c r="X238" s="150">
        <v>3358</v>
      </c>
      <c r="Y238" s="148">
        <v>0.16881308736512357</v>
      </c>
      <c r="Z238" s="148">
        <v>0.15332908100682013</v>
      </c>
      <c r="AA238" s="147"/>
      <c r="AB238" s="144"/>
      <c r="AC238" s="144"/>
      <c r="AD238" s="150">
        <v>426.14285714285717</v>
      </c>
      <c r="AE238" s="150">
        <v>2911.5714285714284</v>
      </c>
      <c r="AF238" s="144"/>
    </row>
    <row r="239" spans="1:32" x14ac:dyDescent="0.25">
      <c r="A239" s="149" t="s">
        <v>251</v>
      </c>
      <c r="B239" s="147">
        <v>0</v>
      </c>
      <c r="C239" s="147">
        <v>10703</v>
      </c>
      <c r="D239" s="147">
        <v>8859</v>
      </c>
      <c r="E239" s="147">
        <v>8714</v>
      </c>
      <c r="F239" s="147">
        <v>7228</v>
      </c>
      <c r="G239" s="147">
        <v>5667</v>
      </c>
      <c r="H239" s="147">
        <v>5543</v>
      </c>
      <c r="I239" s="147">
        <v>6721</v>
      </c>
      <c r="J239" s="148">
        <v>0.21252029586866317</v>
      </c>
      <c r="K239" s="157">
        <v>-0.13674701374320336</v>
      </c>
      <c r="L239" s="147"/>
      <c r="M239" s="155">
        <v>0.17631627272488784</v>
      </c>
      <c r="N239" s="144"/>
      <c r="P239" s="149" t="s">
        <v>251</v>
      </c>
      <c r="Q239" s="147">
        <v>0</v>
      </c>
      <c r="R239" s="147">
        <v>57225</v>
      </c>
      <c r="S239" s="147">
        <v>44353</v>
      </c>
      <c r="T239" s="147">
        <v>38574</v>
      </c>
      <c r="U239" s="147">
        <v>35656</v>
      </c>
      <c r="V239" s="147">
        <v>33969</v>
      </c>
      <c r="W239" s="147">
        <v>33799</v>
      </c>
      <c r="X239" s="147">
        <v>38119</v>
      </c>
      <c r="Y239" s="148">
        <v>0.1278144323796562</v>
      </c>
      <c r="Z239" s="157">
        <v>-6.1015863631884916E-2</v>
      </c>
      <c r="AA239" s="147"/>
      <c r="AB239" s="144"/>
      <c r="AC239" s="144"/>
      <c r="AD239" s="158">
        <v>7785.666666666667</v>
      </c>
      <c r="AE239" s="158">
        <v>40596</v>
      </c>
      <c r="AF239" s="144"/>
    </row>
    <row r="240" spans="1:32" x14ac:dyDescent="0.25">
      <c r="A240" s="159" t="s">
        <v>252</v>
      </c>
      <c r="B240" s="150">
        <v>2423</v>
      </c>
      <c r="C240" s="150">
        <v>1971</v>
      </c>
      <c r="D240" s="150">
        <v>2099</v>
      </c>
      <c r="E240" s="150">
        <v>1982</v>
      </c>
      <c r="F240" s="150">
        <v>2050</v>
      </c>
      <c r="G240" s="150">
        <v>2022</v>
      </c>
      <c r="H240" s="150">
        <v>1639</v>
      </c>
      <c r="I240" s="150">
        <v>1535</v>
      </c>
      <c r="J240" s="148">
        <v>-6.3453325198291638E-2</v>
      </c>
      <c r="K240" s="148">
        <v>-0.24256309037078813</v>
      </c>
      <c r="L240" s="147"/>
      <c r="M240" s="155">
        <v>0.13107334984202887</v>
      </c>
      <c r="N240" s="144"/>
      <c r="P240" s="159" t="s">
        <v>252</v>
      </c>
      <c r="Q240" s="150">
        <v>16137</v>
      </c>
      <c r="R240" s="150">
        <v>14829</v>
      </c>
      <c r="S240" s="150">
        <v>14987</v>
      </c>
      <c r="T240" s="150">
        <v>12305</v>
      </c>
      <c r="U240" s="150">
        <v>12073</v>
      </c>
      <c r="V240" s="150">
        <v>11874</v>
      </c>
      <c r="W240" s="150">
        <v>11144</v>
      </c>
      <c r="X240" s="150">
        <v>11711</v>
      </c>
      <c r="Y240" s="148">
        <v>5.0879396984924621E-2</v>
      </c>
      <c r="Z240" s="148">
        <v>-0.12182240838145031</v>
      </c>
      <c r="AA240" s="147"/>
      <c r="AB240" s="144"/>
      <c r="AC240" s="144"/>
      <c r="AD240" s="150">
        <v>2026.5714285714287</v>
      </c>
      <c r="AE240" s="150">
        <v>13335.571428571429</v>
      </c>
      <c r="AF240" s="144"/>
    </row>
    <row r="241" spans="1:32" x14ac:dyDescent="0.25">
      <c r="A241" s="159" t="s">
        <v>253</v>
      </c>
      <c r="B241" s="150">
        <v>148</v>
      </c>
      <c r="C241" s="150">
        <v>134</v>
      </c>
      <c r="D241" s="150">
        <v>205</v>
      </c>
      <c r="E241" s="150">
        <v>138</v>
      </c>
      <c r="F241" s="150">
        <v>118</v>
      </c>
      <c r="G241" s="150">
        <v>117</v>
      </c>
      <c r="H241" s="150">
        <v>114</v>
      </c>
      <c r="I241" s="150">
        <v>193</v>
      </c>
      <c r="J241" s="148">
        <v>0.69298245614035092</v>
      </c>
      <c r="K241" s="148">
        <v>0.38706365503080087</v>
      </c>
      <c r="L241" s="147"/>
      <c r="M241" s="155">
        <v>0.22679200940070504</v>
      </c>
      <c r="N241" s="144"/>
      <c r="P241" s="159" t="s">
        <v>253</v>
      </c>
      <c r="Q241" s="150">
        <v>907</v>
      </c>
      <c r="R241" s="150">
        <v>922</v>
      </c>
      <c r="S241" s="150">
        <v>1125</v>
      </c>
      <c r="T241" s="150">
        <v>961</v>
      </c>
      <c r="U241" s="150">
        <v>769</v>
      </c>
      <c r="V241" s="150">
        <v>746</v>
      </c>
      <c r="W241" s="150">
        <v>686</v>
      </c>
      <c r="X241" s="150">
        <v>851</v>
      </c>
      <c r="Y241" s="148">
        <v>0.24052478134110788</v>
      </c>
      <c r="Z241" s="148">
        <v>-2.5997383911052923E-2</v>
      </c>
      <c r="AA241" s="147"/>
      <c r="AB241" s="144"/>
      <c r="AC241" s="144"/>
      <c r="AD241" s="150">
        <v>139.14285714285714</v>
      </c>
      <c r="AE241" s="150">
        <v>873.71428571428567</v>
      </c>
      <c r="AF241" s="144"/>
    </row>
    <row r="242" spans="1:32" x14ac:dyDescent="0.25">
      <c r="A242" s="159" t="s">
        <v>254</v>
      </c>
      <c r="B242" s="191">
        <v>5.7565149747180085E-2</v>
      </c>
      <c r="C242" s="191">
        <v>6.3657957244655589E-2</v>
      </c>
      <c r="D242" s="191">
        <v>8.8975694444444448E-2</v>
      </c>
      <c r="E242" s="191">
        <v>6.5094339622641509E-2</v>
      </c>
      <c r="F242" s="191">
        <v>5.4428044280442803E-2</v>
      </c>
      <c r="G242" s="191">
        <v>5.4698457223001401E-2</v>
      </c>
      <c r="H242" s="191">
        <v>6.5031374786081009E-2</v>
      </c>
      <c r="I242" s="191">
        <v>0.11168981481481481</v>
      </c>
      <c r="J242" s="172">
        <v>4.6658440028733805</v>
      </c>
      <c r="K242" s="172">
        <v>4.7441793706635398</v>
      </c>
      <c r="L242" s="147"/>
      <c r="M242" s="203">
        <v>4.394582500427509</v>
      </c>
      <c r="N242" s="144"/>
      <c r="P242" s="159" t="s">
        <v>254</v>
      </c>
      <c r="Q242" s="191">
        <v>5.3215207697723539E-2</v>
      </c>
      <c r="R242" s="191">
        <v>5.8535965970414577E-2</v>
      </c>
      <c r="S242" s="191">
        <v>6.9823733862959286E-2</v>
      </c>
      <c r="T242" s="191">
        <v>7.2440826172169459E-2</v>
      </c>
      <c r="U242" s="191">
        <v>5.9881638374085035E-2</v>
      </c>
      <c r="V242" s="191">
        <v>5.9112519809825674E-2</v>
      </c>
      <c r="W242" s="191">
        <v>5.7988165680473373E-2</v>
      </c>
      <c r="X242" s="191">
        <v>6.7743989810539723E-2</v>
      </c>
      <c r="Y242" s="172">
        <v>0.97558241300663495</v>
      </c>
      <c r="Z242" s="172">
        <v>0.62550238426113125</v>
      </c>
      <c r="AA242" s="147"/>
      <c r="AB242" s="144"/>
      <c r="AC242" s="144"/>
      <c r="AD242" s="191">
        <v>6.4248021108179412E-2</v>
      </c>
      <c r="AE242" s="191">
        <v>6.1488965967928411E-2</v>
      </c>
      <c r="AF242" s="144"/>
    </row>
    <row r="243" spans="1:32" x14ac:dyDescent="0.25">
      <c r="A243" s="161" t="s">
        <v>255</v>
      </c>
      <c r="B243" s="161"/>
      <c r="C243" s="161"/>
      <c r="D243" s="161"/>
      <c r="E243" s="144"/>
      <c r="F243" s="144"/>
      <c r="G243" s="144"/>
      <c r="H243" s="144"/>
      <c r="I243" s="144"/>
      <c r="J243" s="144"/>
      <c r="K243" s="144"/>
      <c r="L243" s="144"/>
      <c r="M243" s="144"/>
      <c r="N243" s="144"/>
      <c r="O243" s="204"/>
      <c r="P243" s="161" t="s">
        <v>255</v>
      </c>
      <c r="Q243" s="161"/>
      <c r="R243" s="161"/>
      <c r="S243" s="161"/>
      <c r="T243" s="144"/>
      <c r="U243" s="144"/>
      <c r="V243" s="144"/>
      <c r="W243" s="144"/>
      <c r="X243" s="144"/>
      <c r="Y243" s="144"/>
      <c r="Z243" s="144"/>
      <c r="AA243" s="144"/>
      <c r="AB243" s="144"/>
      <c r="AC243" s="144"/>
      <c r="AD243" s="144"/>
      <c r="AE243" s="144"/>
      <c r="AF243" s="144"/>
    </row>
    <row r="244" spans="1:32" x14ac:dyDescent="0.25">
      <c r="A244" s="161"/>
      <c r="B244" s="161"/>
      <c r="C244" s="161"/>
      <c r="D244" s="161"/>
      <c r="E244" s="144"/>
      <c r="F244" s="144"/>
      <c r="G244" s="144"/>
      <c r="H244" s="144"/>
      <c r="I244" s="144"/>
      <c r="J244" s="144"/>
      <c r="K244" s="144"/>
      <c r="L244" s="144"/>
      <c r="M244" s="144"/>
      <c r="N244" s="144"/>
      <c r="O244" s="204"/>
      <c r="P244" s="161"/>
      <c r="Q244" s="161"/>
      <c r="R244" s="161"/>
      <c r="S244" s="161"/>
      <c r="T244" s="144"/>
      <c r="U244" s="144"/>
      <c r="V244" s="144"/>
      <c r="W244" s="144"/>
      <c r="X244" s="144"/>
      <c r="Y244" s="144"/>
      <c r="Z244" s="144"/>
      <c r="AA244" s="144"/>
      <c r="AB244" s="144"/>
      <c r="AC244" s="144"/>
      <c r="AD244" s="144"/>
      <c r="AE244" s="144"/>
      <c r="AF244" s="144"/>
    </row>
    <row r="245" spans="1:32" x14ac:dyDescent="0.25">
      <c r="A245" s="204"/>
      <c r="B245" s="204"/>
      <c r="C245" s="204"/>
      <c r="D245" s="20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row>
    <row r="246" spans="1:32" x14ac:dyDescent="0.25">
      <c r="A246" s="189" t="s">
        <v>281</v>
      </c>
      <c r="B246" s="189"/>
      <c r="C246" s="189"/>
      <c r="D246" s="189"/>
      <c r="E246" s="181"/>
      <c r="F246" s="167"/>
      <c r="G246" s="167"/>
      <c r="H246" s="167"/>
      <c r="I246" s="167"/>
      <c r="J246" s="167"/>
      <c r="K246" s="167"/>
      <c r="L246" s="188"/>
      <c r="M246" s="211"/>
      <c r="N246" s="144"/>
      <c r="O246" s="211"/>
      <c r="P246" s="189" t="s">
        <v>281</v>
      </c>
      <c r="Q246" s="189"/>
      <c r="R246" s="189"/>
      <c r="S246" s="189"/>
      <c r="T246" s="181"/>
      <c r="U246" s="144"/>
      <c r="V246" s="144"/>
      <c r="W246" s="144"/>
      <c r="X246" s="144"/>
      <c r="Y246" s="144"/>
      <c r="Z246" s="144"/>
      <c r="AA246" s="188"/>
      <c r="AB246" s="144"/>
      <c r="AC246" s="144"/>
      <c r="AD246" s="144"/>
      <c r="AE246" s="144"/>
      <c r="AF246" s="144"/>
    </row>
    <row r="247" spans="1:32" x14ac:dyDescent="0.25">
      <c r="A247" s="166" t="s">
        <v>295</v>
      </c>
      <c r="B247" s="166"/>
      <c r="C247" s="166"/>
      <c r="D247" s="166"/>
      <c r="E247" s="213"/>
      <c r="F247" s="167"/>
      <c r="G247" s="167"/>
      <c r="H247" s="167"/>
      <c r="I247" s="167"/>
      <c r="J247" s="167"/>
      <c r="K247" s="167"/>
      <c r="L247" s="167"/>
      <c r="M247" s="144"/>
      <c r="N247" s="144"/>
      <c r="P247" s="166" t="s">
        <v>231</v>
      </c>
      <c r="Q247" s="166"/>
      <c r="R247" s="166"/>
      <c r="S247" s="166"/>
      <c r="T247" s="162"/>
      <c r="U247" s="144"/>
      <c r="V247" s="144"/>
      <c r="W247" s="144"/>
      <c r="X247" s="144"/>
      <c r="Y247" s="144"/>
      <c r="Z247" s="144"/>
      <c r="AA247" s="167"/>
      <c r="AB247" s="144"/>
      <c r="AC247" s="144"/>
      <c r="AD247" s="144"/>
      <c r="AE247" s="144"/>
      <c r="AF247" s="144"/>
    </row>
    <row r="248" spans="1:32" ht="31.5" x14ac:dyDescent="0.25">
      <c r="A248" s="190"/>
      <c r="B248" s="141">
        <v>2019</v>
      </c>
      <c r="C248" s="141">
        <v>2020</v>
      </c>
      <c r="D248" s="141">
        <v>2021</v>
      </c>
      <c r="E248" s="141">
        <v>2022</v>
      </c>
      <c r="F248" s="141">
        <v>2023</v>
      </c>
      <c r="G248" s="141">
        <v>2024</v>
      </c>
      <c r="H248" s="141">
        <v>2025</v>
      </c>
      <c r="I248" s="141">
        <v>2026</v>
      </c>
      <c r="J248" s="142" t="s">
        <v>232</v>
      </c>
      <c r="K248" s="142" t="s">
        <v>233</v>
      </c>
      <c r="L248" s="143" t="s">
        <v>234</v>
      </c>
      <c r="M248" s="145" t="s">
        <v>287</v>
      </c>
      <c r="N248" s="144"/>
      <c r="P248" s="190"/>
      <c r="Q248" s="141">
        <v>2019</v>
      </c>
      <c r="R248" s="141">
        <v>2020</v>
      </c>
      <c r="S248" s="141">
        <v>2021</v>
      </c>
      <c r="T248" s="141">
        <v>2022</v>
      </c>
      <c r="U248" s="141">
        <v>2023</v>
      </c>
      <c r="V248" s="141">
        <v>2024</v>
      </c>
      <c r="W248" s="141">
        <v>2025</v>
      </c>
      <c r="X248" s="141">
        <v>2026</v>
      </c>
      <c r="Y248" s="142" t="s">
        <v>232</v>
      </c>
      <c r="Z248" s="142" t="s">
        <v>233</v>
      </c>
      <c r="AA248" s="143" t="s">
        <v>234</v>
      </c>
      <c r="AB248" s="144"/>
      <c r="AC248" s="144"/>
      <c r="AD248" s="145" t="s">
        <v>296</v>
      </c>
      <c r="AE248" s="145" t="s">
        <v>235</v>
      </c>
      <c r="AF248" s="144"/>
    </row>
    <row r="249" spans="1:32" x14ac:dyDescent="0.25">
      <c r="A249" s="146" t="s">
        <v>236</v>
      </c>
      <c r="B249" s="147">
        <v>236</v>
      </c>
      <c r="C249" s="147">
        <v>249</v>
      </c>
      <c r="D249" s="147">
        <v>154</v>
      </c>
      <c r="E249" s="147">
        <v>108</v>
      </c>
      <c r="F249" s="147">
        <v>128</v>
      </c>
      <c r="G249" s="147">
        <v>105</v>
      </c>
      <c r="H249" s="147">
        <v>144</v>
      </c>
      <c r="I249" s="147">
        <v>163</v>
      </c>
      <c r="J249" s="148">
        <v>0.13194444444444445</v>
      </c>
      <c r="K249" s="148">
        <v>1.5124555160142272E-2</v>
      </c>
      <c r="L249" s="147"/>
      <c r="M249" s="155">
        <v>0.15078630897317299</v>
      </c>
      <c r="N249" s="144"/>
      <c r="P249" s="146" t="s">
        <v>236</v>
      </c>
      <c r="Q249" s="147">
        <v>1195</v>
      </c>
      <c r="R249" s="147">
        <v>1342</v>
      </c>
      <c r="S249" s="147">
        <v>1044</v>
      </c>
      <c r="T249" s="147">
        <v>812</v>
      </c>
      <c r="U249" s="147">
        <v>923</v>
      </c>
      <c r="V249" s="147">
        <v>872</v>
      </c>
      <c r="W249" s="147">
        <v>1126</v>
      </c>
      <c r="X249" s="147">
        <v>1081</v>
      </c>
      <c r="Y249" s="148">
        <v>-3.9964476021314387E-2</v>
      </c>
      <c r="Z249" s="148">
        <v>3.4591194968553424E-2</v>
      </c>
      <c r="AA249" s="147"/>
      <c r="AB249" s="144"/>
      <c r="AC249" s="144"/>
      <c r="AD249" s="147">
        <v>160.57142857142858</v>
      </c>
      <c r="AE249" s="147">
        <v>1044.8571428571429</v>
      </c>
      <c r="AF249" s="144"/>
    </row>
    <row r="250" spans="1:32" x14ac:dyDescent="0.25">
      <c r="A250" s="149" t="s">
        <v>237</v>
      </c>
      <c r="B250" s="150">
        <v>70</v>
      </c>
      <c r="C250" s="150">
        <v>92</v>
      </c>
      <c r="D250" s="150">
        <v>41</v>
      </c>
      <c r="E250" s="150">
        <v>28</v>
      </c>
      <c r="F250" s="150">
        <v>24</v>
      </c>
      <c r="G250" s="150">
        <v>19</v>
      </c>
      <c r="H250" s="150">
        <v>36</v>
      </c>
      <c r="I250" s="150">
        <v>14</v>
      </c>
      <c r="J250" s="148">
        <v>-0.61111111111111116</v>
      </c>
      <c r="K250" s="148">
        <v>-0.68387096774193545</v>
      </c>
      <c r="L250" s="147"/>
      <c r="M250" s="155">
        <v>8.9171974522292988E-2</v>
      </c>
      <c r="N250" s="144"/>
      <c r="P250" s="149" t="s">
        <v>237</v>
      </c>
      <c r="Q250" s="150">
        <v>304</v>
      </c>
      <c r="R250" s="150">
        <v>346</v>
      </c>
      <c r="S250" s="150">
        <v>217</v>
      </c>
      <c r="T250" s="150">
        <v>177</v>
      </c>
      <c r="U250" s="150">
        <v>164</v>
      </c>
      <c r="V250" s="150">
        <v>203</v>
      </c>
      <c r="W250" s="150">
        <v>252</v>
      </c>
      <c r="X250" s="150">
        <v>157</v>
      </c>
      <c r="Y250" s="148">
        <v>-0.37698412698412698</v>
      </c>
      <c r="Z250" s="148">
        <v>-0.33914612146722795</v>
      </c>
      <c r="AA250" s="147"/>
      <c r="AB250" s="144"/>
      <c r="AC250" s="144"/>
      <c r="AD250" s="150">
        <v>44.285714285714285</v>
      </c>
      <c r="AE250" s="150">
        <v>237.57142857142858</v>
      </c>
      <c r="AF250" s="144"/>
    </row>
    <row r="251" spans="1:32" x14ac:dyDescent="0.25">
      <c r="A251" s="146" t="s">
        <v>90</v>
      </c>
      <c r="B251" s="151">
        <v>0.31390134529147984</v>
      </c>
      <c r="C251" s="151">
        <v>0.39316239316239315</v>
      </c>
      <c r="D251" s="151">
        <v>0.28873239436619719</v>
      </c>
      <c r="E251" s="151">
        <v>0.2857142857142857</v>
      </c>
      <c r="F251" s="151">
        <v>0.20168067226890757</v>
      </c>
      <c r="G251" s="151">
        <v>0.20212765957446807</v>
      </c>
      <c r="H251" s="151">
        <v>0.27272727272727271</v>
      </c>
      <c r="I251" s="151">
        <v>9.3959731543624164E-2</v>
      </c>
      <c r="J251" s="172">
        <v>-17.876754118364854</v>
      </c>
      <c r="K251" s="172">
        <v>-20.354506692086719</v>
      </c>
      <c r="L251" s="147"/>
      <c r="M251" s="203">
        <v>-7.1652082802367403</v>
      </c>
      <c r="N251" s="144"/>
      <c r="P251" s="146" t="s">
        <v>90</v>
      </c>
      <c r="Q251" s="151">
        <v>0.28760643330179753</v>
      </c>
      <c r="R251" s="151">
        <v>0.28061638280616386</v>
      </c>
      <c r="S251" s="151">
        <v>0.22627737226277372</v>
      </c>
      <c r="T251" s="151">
        <v>0.23381770145310435</v>
      </c>
      <c r="U251" s="151">
        <v>0.20398009950248755</v>
      </c>
      <c r="V251" s="151">
        <v>0.25343320848938827</v>
      </c>
      <c r="W251" s="151">
        <v>0.24778761061946902</v>
      </c>
      <c r="X251" s="151">
        <v>0.16561181434599156</v>
      </c>
      <c r="Y251" s="172">
        <v>-8.2175796273477459</v>
      </c>
      <c r="Z251" s="172">
        <v>-8.5293436106633678</v>
      </c>
      <c r="AA251" s="147"/>
      <c r="AB251" s="144"/>
      <c r="AC251" s="144"/>
      <c r="AD251" s="151">
        <v>0.29750479846449135</v>
      </c>
      <c r="AE251" s="151">
        <v>0.25090525045262524</v>
      </c>
      <c r="AF251" s="144"/>
    </row>
    <row r="252" spans="1:32" x14ac:dyDescent="0.25">
      <c r="A252" s="149" t="s">
        <v>238</v>
      </c>
      <c r="B252" s="150">
        <v>52</v>
      </c>
      <c r="C252" s="150">
        <v>70</v>
      </c>
      <c r="D252" s="150">
        <v>32</v>
      </c>
      <c r="E252" s="150">
        <v>19</v>
      </c>
      <c r="F252" s="150">
        <v>19</v>
      </c>
      <c r="G252" s="150">
        <v>13</v>
      </c>
      <c r="H252" s="150">
        <v>23</v>
      </c>
      <c r="I252" s="150">
        <v>11</v>
      </c>
      <c r="J252" s="148">
        <v>-0.52173913043478259</v>
      </c>
      <c r="K252" s="148">
        <v>-0.66228070175438591</v>
      </c>
      <c r="L252" s="147"/>
      <c r="M252" s="155">
        <v>0.125</v>
      </c>
      <c r="N252" s="144"/>
      <c r="P252" s="149" t="s">
        <v>238</v>
      </c>
      <c r="Q252" s="150">
        <v>189</v>
      </c>
      <c r="R252" s="150">
        <v>211</v>
      </c>
      <c r="S252" s="150">
        <v>126</v>
      </c>
      <c r="T252" s="150">
        <v>98</v>
      </c>
      <c r="U252" s="150">
        <v>94</v>
      </c>
      <c r="V252" s="150">
        <v>117</v>
      </c>
      <c r="W252" s="150">
        <v>135</v>
      </c>
      <c r="X252" s="150">
        <v>88</v>
      </c>
      <c r="Y252" s="148">
        <v>-0.34814814814814815</v>
      </c>
      <c r="Z252" s="148">
        <v>-0.36494845360824746</v>
      </c>
      <c r="AA252" s="147"/>
      <c r="AB252" s="144"/>
      <c r="AC252" s="144"/>
      <c r="AD252" s="150">
        <v>32.571428571428569</v>
      </c>
      <c r="AE252" s="150">
        <v>138.57142857142858</v>
      </c>
      <c r="AF252" s="144"/>
    </row>
    <row r="253" spans="1:32" x14ac:dyDescent="0.25">
      <c r="A253" s="149" t="s">
        <v>239</v>
      </c>
      <c r="B253" s="153">
        <v>0.22033898305084745</v>
      </c>
      <c r="C253" s="153">
        <v>0.28112449799196787</v>
      </c>
      <c r="D253" s="153">
        <v>0.20779220779220781</v>
      </c>
      <c r="E253" s="153">
        <v>0.17592592592592593</v>
      </c>
      <c r="F253" s="153">
        <v>0.1484375</v>
      </c>
      <c r="G253" s="153">
        <v>0.12380952380952381</v>
      </c>
      <c r="H253" s="153">
        <v>0.15972222222222221</v>
      </c>
      <c r="I253" s="153">
        <v>6.7484662576687116E-2</v>
      </c>
      <c r="J253" s="172">
        <v>-9.2237559645535097</v>
      </c>
      <c r="K253" s="172">
        <v>-13.536231251228084</v>
      </c>
      <c r="L253" s="147"/>
      <c r="M253" s="203">
        <v>-1.3921442881222226</v>
      </c>
      <c r="N253" s="144"/>
      <c r="P253" s="149" t="s">
        <v>239</v>
      </c>
      <c r="Q253" s="153">
        <v>0.15815899581589959</v>
      </c>
      <c r="R253" s="153">
        <v>0.15722801788375559</v>
      </c>
      <c r="S253" s="153">
        <v>0.1206896551724138</v>
      </c>
      <c r="T253" s="153">
        <v>0.1206896551724138</v>
      </c>
      <c r="U253" s="153">
        <v>0.10184182015167931</v>
      </c>
      <c r="V253" s="153">
        <v>0.13417431192660551</v>
      </c>
      <c r="W253" s="153">
        <v>0.11989342806394317</v>
      </c>
      <c r="X253" s="153">
        <v>8.1406105457909342E-2</v>
      </c>
      <c r="Y253" s="172">
        <v>-3.8487322606033825</v>
      </c>
      <c r="Z253" s="172">
        <v>-5.121626260334307</v>
      </c>
      <c r="AA253" s="147"/>
      <c r="AB253" s="144"/>
      <c r="AC253" s="144"/>
      <c r="AD253" s="153">
        <v>0.20284697508896796</v>
      </c>
      <c r="AE253" s="153">
        <v>0.13262236806125241</v>
      </c>
      <c r="AF253" s="144"/>
    </row>
    <row r="254" spans="1:32" x14ac:dyDescent="0.25">
      <c r="A254" s="149" t="s">
        <v>240</v>
      </c>
      <c r="B254" s="153">
        <v>0.74285714285714288</v>
      </c>
      <c r="C254" s="153">
        <v>0.76086956521739135</v>
      </c>
      <c r="D254" s="153">
        <v>0.78048780487804881</v>
      </c>
      <c r="E254" s="153">
        <v>0.6785714285714286</v>
      </c>
      <c r="F254" s="153">
        <v>0.79166666666666663</v>
      </c>
      <c r="G254" s="153">
        <v>0.68421052631578949</v>
      </c>
      <c r="H254" s="153">
        <v>0.63888888888888884</v>
      </c>
      <c r="I254" s="153">
        <v>0.7857142857142857</v>
      </c>
      <c r="J254" s="172">
        <v>14.682539682539685</v>
      </c>
      <c r="K254" s="172">
        <v>5.0230414746543772</v>
      </c>
      <c r="L254" s="147"/>
      <c r="M254" s="203">
        <v>22.520473157415832</v>
      </c>
      <c r="N254" s="144"/>
      <c r="P254" s="149" t="s">
        <v>240</v>
      </c>
      <c r="Q254" s="153">
        <v>0.62171052631578949</v>
      </c>
      <c r="R254" s="153">
        <v>0.60982658959537572</v>
      </c>
      <c r="S254" s="153">
        <v>0.58064516129032262</v>
      </c>
      <c r="T254" s="153">
        <v>0.5536723163841808</v>
      </c>
      <c r="U254" s="153">
        <v>0.57317073170731703</v>
      </c>
      <c r="V254" s="153">
        <v>0.57635467980295563</v>
      </c>
      <c r="W254" s="153">
        <v>0.5357142857142857</v>
      </c>
      <c r="X254" s="153">
        <v>0.56050955414012738</v>
      </c>
      <c r="Y254" s="172">
        <v>2.4795268425841677</v>
      </c>
      <c r="Z254" s="172">
        <v>-2.2773668950672454</v>
      </c>
      <c r="AA254" s="147"/>
      <c r="AB254" s="144"/>
      <c r="AC254" s="144"/>
      <c r="AD254" s="153">
        <v>0.73548387096774193</v>
      </c>
      <c r="AE254" s="153">
        <v>0.58328322309079983</v>
      </c>
      <c r="AF254" s="144"/>
    </row>
    <row r="255" spans="1:32" ht="22.15" customHeight="1" x14ac:dyDescent="0.25">
      <c r="A255" s="154" t="s">
        <v>241</v>
      </c>
      <c r="B255" s="155">
        <v>0.12857142857142856</v>
      </c>
      <c r="C255" s="155">
        <v>6.5217391304347824E-2</v>
      </c>
      <c r="D255" s="155">
        <v>0.14634146341463414</v>
      </c>
      <c r="E255" s="155">
        <v>0.17857142857142858</v>
      </c>
      <c r="F255" s="155">
        <v>8.3333333333333329E-2</v>
      </c>
      <c r="G255" s="155">
        <v>0.15789473684210525</v>
      </c>
      <c r="H255" s="155">
        <v>0.1111111111111111</v>
      </c>
      <c r="I255" s="155">
        <v>0.21428571428571427</v>
      </c>
      <c r="J255" s="172">
        <v>10.317460317460316</v>
      </c>
      <c r="K255" s="172">
        <v>10.138248847926267</v>
      </c>
      <c r="L255" s="147"/>
      <c r="M255" s="203">
        <v>-2.7752502274795283</v>
      </c>
      <c r="N255" s="144"/>
      <c r="P255" s="154" t="s">
        <v>241</v>
      </c>
      <c r="Q255" s="155">
        <v>0.21710526315789475</v>
      </c>
      <c r="R255" s="155">
        <v>0.18497109826589594</v>
      </c>
      <c r="S255" s="155">
        <v>0.24423963133640553</v>
      </c>
      <c r="T255" s="155">
        <v>0.25988700564971751</v>
      </c>
      <c r="U255" s="155">
        <v>0.27439024390243905</v>
      </c>
      <c r="V255" s="155">
        <v>0.23645320197044334</v>
      </c>
      <c r="W255" s="155">
        <v>0.23809523809523808</v>
      </c>
      <c r="X255" s="155">
        <v>0.24203821656050956</v>
      </c>
      <c r="Y255" s="172">
        <v>0.39429784652714739</v>
      </c>
      <c r="Z255" s="172">
        <v>1.2332864786606974</v>
      </c>
      <c r="AA255" s="147"/>
      <c r="AB255" s="144"/>
      <c r="AC255" s="144"/>
      <c r="AD255" s="151">
        <v>0.11290322580645161</v>
      </c>
      <c r="AE255" s="151">
        <v>0.22970535177390258</v>
      </c>
      <c r="AF255" s="144"/>
    </row>
    <row r="256" spans="1:32" ht="22.15" customHeight="1" x14ac:dyDescent="0.25">
      <c r="A256" s="154" t="s">
        <v>242</v>
      </c>
      <c r="B256" s="155">
        <v>3.8135593220338986E-2</v>
      </c>
      <c r="C256" s="155">
        <v>2.4096385542168676E-2</v>
      </c>
      <c r="D256" s="155">
        <v>3.896103896103896E-2</v>
      </c>
      <c r="E256" s="155">
        <v>4.6296296296296294E-2</v>
      </c>
      <c r="F256" s="155">
        <v>1.5625E-2</v>
      </c>
      <c r="G256" s="155">
        <v>2.8571428571428571E-2</v>
      </c>
      <c r="H256" s="155">
        <v>2.7777777777777776E-2</v>
      </c>
      <c r="I256" s="155">
        <v>1.8404907975460124E-2</v>
      </c>
      <c r="J256" s="172">
        <v>-0.93728698023176527</v>
      </c>
      <c r="K256" s="172">
        <v>-1.2733882060127064</v>
      </c>
      <c r="L256" s="147"/>
      <c r="M256" s="203">
        <v>-1.6747728472273455</v>
      </c>
      <c r="N256" s="144"/>
      <c r="P256" s="154" t="s">
        <v>242</v>
      </c>
      <c r="Q256" s="155">
        <v>5.5230125523012555E-2</v>
      </c>
      <c r="R256" s="155">
        <v>4.7690014903129657E-2</v>
      </c>
      <c r="S256" s="155">
        <v>5.0766283524904213E-2</v>
      </c>
      <c r="T256" s="155">
        <v>5.6650246305418719E-2</v>
      </c>
      <c r="U256" s="155">
        <v>4.8754062838569881E-2</v>
      </c>
      <c r="V256" s="155">
        <v>5.5045871559633031E-2</v>
      </c>
      <c r="W256" s="155">
        <v>5.328596802841918E-2</v>
      </c>
      <c r="X256" s="155">
        <v>3.515263644773358E-2</v>
      </c>
      <c r="Y256" s="172">
        <v>-1.8133331580685599</v>
      </c>
      <c r="Z256" s="172">
        <v>-1.7075966232058599</v>
      </c>
      <c r="AA256" s="147"/>
      <c r="AB256" s="144"/>
      <c r="AC256" s="144"/>
      <c r="AD256" s="151">
        <v>3.1138790035587189E-2</v>
      </c>
      <c r="AE256" s="151">
        <v>5.222860267979218E-2</v>
      </c>
      <c r="AF256" s="144"/>
    </row>
    <row r="257" spans="1:32" ht="22.15" customHeight="1" x14ac:dyDescent="0.25">
      <c r="A257" s="154" t="s">
        <v>243</v>
      </c>
      <c r="B257" s="155">
        <v>0.65254237288135597</v>
      </c>
      <c r="C257" s="155">
        <v>0.56224899598393574</v>
      </c>
      <c r="D257" s="155">
        <v>0.64935064935064934</v>
      </c>
      <c r="E257" s="155">
        <v>0.65740740740740744</v>
      </c>
      <c r="F257" s="155">
        <v>0.7265625</v>
      </c>
      <c r="G257" s="155">
        <v>0.69523809523809521</v>
      </c>
      <c r="H257" s="155">
        <v>0.65972222222222221</v>
      </c>
      <c r="I257" s="155">
        <v>0.81595092024539873</v>
      </c>
      <c r="J257" s="172">
        <v>15.622869802317652</v>
      </c>
      <c r="K257" s="172">
        <v>17.004344693579021</v>
      </c>
      <c r="L257" s="147"/>
      <c r="M257" s="203">
        <v>9.0696526165842783</v>
      </c>
      <c r="N257" s="144"/>
      <c r="P257" s="154" t="s">
        <v>243</v>
      </c>
      <c r="Q257" s="155">
        <v>0.63933054393305444</v>
      </c>
      <c r="R257" s="155">
        <v>0.65946348733233984</v>
      </c>
      <c r="S257" s="155">
        <v>0.71455938697318011</v>
      </c>
      <c r="T257" s="155">
        <v>0.73029556650246308</v>
      </c>
      <c r="U257" s="155">
        <v>0.68905742145178761</v>
      </c>
      <c r="V257" s="155">
        <v>0.67087155963302747</v>
      </c>
      <c r="W257" s="155">
        <v>0.67673179396092364</v>
      </c>
      <c r="X257" s="155">
        <v>0.72525439407955594</v>
      </c>
      <c r="Y257" s="172">
        <v>4.8522600118632297</v>
      </c>
      <c r="Z257" s="172">
        <v>4.5598938788333658</v>
      </c>
      <c r="AA257" s="147"/>
      <c r="AB257" s="144"/>
      <c r="AC257" s="144"/>
      <c r="AD257" s="151">
        <v>0.64590747330960852</v>
      </c>
      <c r="AE257" s="151">
        <v>0.67965545529122229</v>
      </c>
      <c r="AF257" s="144"/>
    </row>
    <row r="258" spans="1:32" ht="22.15" customHeight="1" x14ac:dyDescent="0.25">
      <c r="A258" s="154" t="s">
        <v>244</v>
      </c>
      <c r="B258" s="155">
        <v>0</v>
      </c>
      <c r="C258" s="155">
        <v>0</v>
      </c>
      <c r="D258" s="155">
        <v>0</v>
      </c>
      <c r="E258" s="155">
        <v>0</v>
      </c>
      <c r="F258" s="155">
        <v>0</v>
      </c>
      <c r="G258" s="155">
        <v>0</v>
      </c>
      <c r="H258" s="155">
        <v>0</v>
      </c>
      <c r="I258" s="155">
        <v>6.1349693251533744E-3</v>
      </c>
      <c r="J258" s="172">
        <v>0.61349693251533743</v>
      </c>
      <c r="K258" s="172">
        <v>0.61349693251533743</v>
      </c>
      <c r="L258" s="147"/>
      <c r="M258" s="203">
        <v>0.52098999449498595</v>
      </c>
      <c r="N258" s="144"/>
      <c r="P258" s="154" t="s">
        <v>244</v>
      </c>
      <c r="Q258" s="155">
        <v>0</v>
      </c>
      <c r="R258" s="155">
        <v>0</v>
      </c>
      <c r="S258" s="155">
        <v>0</v>
      </c>
      <c r="T258" s="155">
        <v>0</v>
      </c>
      <c r="U258" s="155">
        <v>2.1668472372697724E-3</v>
      </c>
      <c r="V258" s="155">
        <v>0</v>
      </c>
      <c r="W258" s="155">
        <v>0</v>
      </c>
      <c r="X258" s="155">
        <v>9.2506938020351531E-4</v>
      </c>
      <c r="Y258" s="172">
        <v>9.2506938020351537E-2</v>
      </c>
      <c r="Z258" s="172">
        <v>6.5162119863392265E-2</v>
      </c>
      <c r="AA258" s="147"/>
      <c r="AB258" s="144"/>
      <c r="AC258" s="144"/>
      <c r="AD258" s="151">
        <v>0</v>
      </c>
      <c r="AE258" s="151">
        <v>2.7344818156959256E-4</v>
      </c>
      <c r="AF258" s="144"/>
    </row>
    <row r="259" spans="1:32" ht="22.15" customHeight="1" x14ac:dyDescent="0.25">
      <c r="A259" s="154" t="s">
        <v>245</v>
      </c>
      <c r="B259" s="155">
        <v>0</v>
      </c>
      <c r="C259" s="155">
        <v>0</v>
      </c>
      <c r="D259" s="155">
        <v>0</v>
      </c>
      <c r="E259" s="155">
        <v>0</v>
      </c>
      <c r="F259" s="155">
        <v>0</v>
      </c>
      <c r="G259" s="155">
        <v>0</v>
      </c>
      <c r="H259" s="155">
        <v>6.9444444444444441E-3</v>
      </c>
      <c r="I259" s="155">
        <v>0</v>
      </c>
      <c r="J259" s="172">
        <v>-0.69444444444444442</v>
      </c>
      <c r="K259" s="172">
        <v>-8.8967971530249101E-2</v>
      </c>
      <c r="L259" s="147"/>
      <c r="M259" s="203">
        <v>-0.18501387604070307</v>
      </c>
      <c r="N259" s="144"/>
      <c r="P259" s="154" t="s">
        <v>245</v>
      </c>
      <c r="Q259" s="155">
        <v>0</v>
      </c>
      <c r="R259" s="155">
        <v>7.4515648286140089E-4</v>
      </c>
      <c r="S259" s="155">
        <v>9.5785440613026815E-4</v>
      </c>
      <c r="T259" s="155">
        <v>0</v>
      </c>
      <c r="U259" s="155">
        <v>1.0834236186348862E-3</v>
      </c>
      <c r="V259" s="155">
        <v>0</v>
      </c>
      <c r="W259" s="155">
        <v>1.7761989342806395E-3</v>
      </c>
      <c r="X259" s="155">
        <v>1.8501387604070306E-3</v>
      </c>
      <c r="Y259" s="172">
        <v>7.3939826126391116E-3</v>
      </c>
      <c r="Z259" s="172">
        <v>0.11665183064830491</v>
      </c>
      <c r="AA259" s="147"/>
      <c r="AB259" s="144"/>
      <c r="AC259" s="144"/>
      <c r="AD259" s="151">
        <v>8.8967971530249106E-4</v>
      </c>
      <c r="AE259" s="151">
        <v>6.8362045392398143E-4</v>
      </c>
      <c r="AF259" s="144"/>
    </row>
    <row r="260" spans="1:32" ht="22.15" customHeight="1" x14ac:dyDescent="0.25">
      <c r="A260" s="154" t="s">
        <v>246</v>
      </c>
      <c r="B260" s="155">
        <v>2.1186440677966101E-2</v>
      </c>
      <c r="C260" s="155">
        <v>2.4096385542168676E-2</v>
      </c>
      <c r="D260" s="155">
        <v>5.844155844155844E-2</v>
      </c>
      <c r="E260" s="155">
        <v>8.3333333333333329E-2</v>
      </c>
      <c r="F260" s="155">
        <v>5.46875E-2</v>
      </c>
      <c r="G260" s="155">
        <v>9.5238095238095233E-2</v>
      </c>
      <c r="H260" s="155">
        <v>7.6388888888888895E-2</v>
      </c>
      <c r="I260" s="155">
        <v>7.3619631901840496E-2</v>
      </c>
      <c r="J260" s="172">
        <v>-0.27692569870483991</v>
      </c>
      <c r="K260" s="172">
        <v>2.2907888129598502</v>
      </c>
      <c r="L260" s="147"/>
      <c r="M260" s="203">
        <v>-2.5362791779935638</v>
      </c>
      <c r="N260" s="144"/>
      <c r="P260" s="154" t="s">
        <v>246</v>
      </c>
      <c r="Q260" s="155">
        <v>9.0376569037656909E-2</v>
      </c>
      <c r="R260" s="155">
        <v>6.7064083457526083E-2</v>
      </c>
      <c r="S260" s="155">
        <v>6.0344827586206899E-2</v>
      </c>
      <c r="T260" s="155">
        <v>5.5418719211822662E-2</v>
      </c>
      <c r="U260" s="155">
        <v>7.5839653304442034E-2</v>
      </c>
      <c r="V260" s="155">
        <v>6.5366972477064217E-2</v>
      </c>
      <c r="W260" s="155">
        <v>7.8152753108348141E-2</v>
      </c>
      <c r="X260" s="155">
        <v>9.8982423681776135E-2</v>
      </c>
      <c r="Y260" s="172">
        <v>2.0829670573427994</v>
      </c>
      <c r="Z260" s="172">
        <v>2.7749172382897274</v>
      </c>
      <c r="AA260" s="147"/>
      <c r="AB260" s="144"/>
      <c r="AC260" s="144"/>
      <c r="AD260" s="151">
        <v>5.0711743772241996E-2</v>
      </c>
      <c r="AE260" s="151">
        <v>7.1233251298878864E-2</v>
      </c>
      <c r="AF260" s="144"/>
    </row>
    <row r="261" spans="1:32" x14ac:dyDescent="0.25">
      <c r="A261" s="149" t="s">
        <v>247</v>
      </c>
      <c r="B261" s="150">
        <v>300.71610169491515</v>
      </c>
      <c r="C261" s="150">
        <v>303.29317269076336</v>
      </c>
      <c r="D261" s="150">
        <v>193.41558441558445</v>
      </c>
      <c r="E261" s="150">
        <v>154.90740740740719</v>
      </c>
      <c r="F261" s="150">
        <v>170.5234374999996</v>
      </c>
      <c r="G261" s="150">
        <v>126.76190476190466</v>
      </c>
      <c r="H261" s="150">
        <v>167.347222222222</v>
      </c>
      <c r="I261" s="150">
        <v>234.32515337423283</v>
      </c>
      <c r="J261" s="177">
        <v>66.977931152010825</v>
      </c>
      <c r="K261" s="177">
        <v>9.9123419863325353</v>
      </c>
      <c r="L261" s="147"/>
      <c r="M261" s="203">
        <v>-0.42970324001328208</v>
      </c>
      <c r="N261" s="144"/>
      <c r="P261" s="149" t="s">
        <v>247</v>
      </c>
      <c r="Q261" s="150">
        <v>210.08870292887039</v>
      </c>
      <c r="R261" s="150">
        <v>232.27943368107282</v>
      </c>
      <c r="S261" s="150">
        <v>162.34195402298843</v>
      </c>
      <c r="T261" s="150">
        <v>163.39655172413785</v>
      </c>
      <c r="U261" s="150">
        <v>163.72697724810362</v>
      </c>
      <c r="V261" s="150">
        <v>170.53211009174339</v>
      </c>
      <c r="W261" s="150">
        <v>184.31793960923625</v>
      </c>
      <c r="X261" s="150">
        <v>234.75485661424611</v>
      </c>
      <c r="Y261" s="177">
        <v>50.43691700500986</v>
      </c>
      <c r="Z261" s="177">
        <v>47.127839933907097</v>
      </c>
      <c r="AA261" s="147"/>
      <c r="AB261" s="144"/>
      <c r="AC261" s="144"/>
      <c r="AD261" s="150">
        <v>224.41281138790029</v>
      </c>
      <c r="AE261" s="150">
        <v>187.62701668033901</v>
      </c>
      <c r="AF261" s="144"/>
    </row>
    <row r="262" spans="1:32" x14ac:dyDescent="0.25">
      <c r="A262" s="149" t="s">
        <v>248</v>
      </c>
      <c r="B262" s="150">
        <v>243.35714285714261</v>
      </c>
      <c r="C262" s="150">
        <v>234.40217391304364</v>
      </c>
      <c r="D262" s="150">
        <v>200.80487804878058</v>
      </c>
      <c r="E262" s="150">
        <v>137.1785714285713</v>
      </c>
      <c r="F262" s="150">
        <v>124.62500000000021</v>
      </c>
      <c r="G262" s="150">
        <v>132.31578947368459</v>
      </c>
      <c r="H262" s="150">
        <v>196.69444444444443</v>
      </c>
      <c r="I262" s="150">
        <v>259.28571428571456</v>
      </c>
      <c r="J262" s="177">
        <v>62.591269841270133</v>
      </c>
      <c r="K262" s="177">
        <v>55.22119815668222</v>
      </c>
      <c r="L262" s="147"/>
      <c r="M262" s="203">
        <v>-8.7970882620559792</v>
      </c>
      <c r="N262" s="144"/>
      <c r="P262" s="149" t="s">
        <v>248</v>
      </c>
      <c r="Q262" s="150">
        <v>220.50986842105286</v>
      </c>
      <c r="R262" s="150">
        <v>260.85260115606934</v>
      </c>
      <c r="S262" s="150">
        <v>186.2903225806453</v>
      </c>
      <c r="T262" s="150">
        <v>197.71751412429344</v>
      </c>
      <c r="U262" s="150">
        <v>188.24390243902454</v>
      </c>
      <c r="V262" s="150">
        <v>194.5221674876851</v>
      </c>
      <c r="W262" s="150">
        <v>191.9285714285713</v>
      </c>
      <c r="X262" s="150">
        <v>268.08280254777054</v>
      </c>
      <c r="Y262" s="177">
        <v>76.154231119199238</v>
      </c>
      <c r="Z262" s="177">
        <v>56.755682884511259</v>
      </c>
      <c r="AA262" s="147"/>
      <c r="AB262" s="144"/>
      <c r="AC262" s="144"/>
      <c r="AD262" s="150">
        <v>204.06451612903234</v>
      </c>
      <c r="AE262" s="150">
        <v>211.32711966325928</v>
      </c>
      <c r="AF262" s="144"/>
    </row>
    <row r="263" spans="1:32" x14ac:dyDescent="0.25">
      <c r="A263" s="146" t="s">
        <v>249</v>
      </c>
      <c r="B263" s="147">
        <v>385</v>
      </c>
      <c r="C263" s="147">
        <v>251</v>
      </c>
      <c r="D263" s="147">
        <v>177</v>
      </c>
      <c r="E263" s="147">
        <v>152</v>
      </c>
      <c r="F263" s="147">
        <v>160</v>
      </c>
      <c r="G263" s="147">
        <v>136</v>
      </c>
      <c r="H263" s="147">
        <v>213</v>
      </c>
      <c r="I263" s="147">
        <v>266</v>
      </c>
      <c r="J263" s="148">
        <v>0.24882629107981222</v>
      </c>
      <c r="K263" s="148">
        <v>0.26322930800542732</v>
      </c>
      <c r="L263" s="147"/>
      <c r="M263" s="155">
        <v>0.14472252448313383</v>
      </c>
      <c r="N263" s="144"/>
      <c r="P263" s="146" t="s">
        <v>249</v>
      </c>
      <c r="Q263" s="147">
        <v>1639</v>
      </c>
      <c r="R263" s="147">
        <v>1291</v>
      </c>
      <c r="S263" s="147">
        <v>1020</v>
      </c>
      <c r="T263" s="147">
        <v>1036</v>
      </c>
      <c r="U263" s="147">
        <v>1091</v>
      </c>
      <c r="V263" s="147">
        <v>1277</v>
      </c>
      <c r="W263" s="147">
        <v>1682</v>
      </c>
      <c r="X263" s="147">
        <v>1838</v>
      </c>
      <c r="Y263" s="148">
        <v>9.2746730083234238E-2</v>
      </c>
      <c r="Z263" s="148">
        <v>0.42386011509517479</v>
      </c>
      <c r="AA263" s="147"/>
      <c r="AB263" s="144"/>
      <c r="AC263" s="144"/>
      <c r="AD263" s="147">
        <v>210.57142857142858</v>
      </c>
      <c r="AE263" s="147">
        <v>1290.8571428571429</v>
      </c>
      <c r="AF263" s="144"/>
    </row>
    <row r="264" spans="1:32" x14ac:dyDescent="0.25">
      <c r="A264" s="146" t="s">
        <v>250</v>
      </c>
      <c r="B264" s="150">
        <v>205</v>
      </c>
      <c r="C264" s="150">
        <v>81</v>
      </c>
      <c r="D264" s="150">
        <v>52</v>
      </c>
      <c r="E264" s="150">
        <v>24</v>
      </c>
      <c r="F264" s="150">
        <v>43</v>
      </c>
      <c r="G264" s="150">
        <v>34</v>
      </c>
      <c r="H264" s="150">
        <v>58</v>
      </c>
      <c r="I264" s="150">
        <v>81</v>
      </c>
      <c r="J264" s="148">
        <v>0.39655172413793105</v>
      </c>
      <c r="K264" s="148">
        <v>0.14084507042253522</v>
      </c>
      <c r="L264" s="147"/>
      <c r="M264" s="155">
        <v>0.13822525597269625</v>
      </c>
      <c r="N264" s="144"/>
      <c r="P264" s="146" t="s">
        <v>250</v>
      </c>
      <c r="Q264" s="150">
        <v>532</v>
      </c>
      <c r="R264" s="150">
        <v>339</v>
      </c>
      <c r="S264" s="150">
        <v>206</v>
      </c>
      <c r="T264" s="150">
        <v>219</v>
      </c>
      <c r="U264" s="150">
        <v>204</v>
      </c>
      <c r="V264" s="150">
        <v>286</v>
      </c>
      <c r="W264" s="150">
        <v>487</v>
      </c>
      <c r="X264" s="150">
        <v>586</v>
      </c>
      <c r="Y264" s="148">
        <v>0.20328542094455851</v>
      </c>
      <c r="Z264" s="148">
        <v>0.80466344038715354</v>
      </c>
      <c r="AA264" s="147"/>
      <c r="AB264" s="144"/>
      <c r="AC264" s="144"/>
      <c r="AD264" s="150">
        <v>71</v>
      </c>
      <c r="AE264" s="150">
        <v>324.71428571428572</v>
      </c>
      <c r="AF264" s="144"/>
    </row>
    <row r="265" spans="1:32" x14ac:dyDescent="0.25">
      <c r="A265" s="149" t="s">
        <v>251</v>
      </c>
      <c r="B265" s="147">
        <v>0</v>
      </c>
      <c r="C265" s="147">
        <v>222</v>
      </c>
      <c r="D265" s="147">
        <v>237</v>
      </c>
      <c r="E265" s="147">
        <v>155</v>
      </c>
      <c r="F265" s="147">
        <v>120</v>
      </c>
      <c r="G265" s="147">
        <v>117</v>
      </c>
      <c r="H265" s="147">
        <v>121</v>
      </c>
      <c r="I265" s="147">
        <v>78</v>
      </c>
      <c r="J265" s="148">
        <v>-0.35537190082644626</v>
      </c>
      <c r="K265" s="157">
        <v>-0.51851851851851849</v>
      </c>
      <c r="L265" s="147"/>
      <c r="M265" s="155">
        <v>0.15145631067961166</v>
      </c>
      <c r="N265" s="144"/>
      <c r="P265" s="149" t="s">
        <v>251</v>
      </c>
      <c r="Q265" s="147">
        <v>0</v>
      </c>
      <c r="R265" s="147">
        <v>828</v>
      </c>
      <c r="S265" s="147">
        <v>857</v>
      </c>
      <c r="T265" s="147">
        <v>661</v>
      </c>
      <c r="U265" s="147">
        <v>530</v>
      </c>
      <c r="V265" s="147">
        <v>582</v>
      </c>
      <c r="W265" s="147">
        <v>648</v>
      </c>
      <c r="X265" s="147">
        <v>515</v>
      </c>
      <c r="Y265" s="148">
        <v>-0.20524691358024691</v>
      </c>
      <c r="Z265" s="157">
        <v>-0.2474427666829031</v>
      </c>
      <c r="AA265" s="147"/>
      <c r="AB265" s="144"/>
      <c r="AC265" s="144"/>
      <c r="AD265" s="158">
        <v>162</v>
      </c>
      <c r="AE265" s="158">
        <v>684.33333333333337</v>
      </c>
      <c r="AF265" s="167"/>
    </row>
    <row r="266" spans="1:32" x14ac:dyDescent="0.25">
      <c r="A266" s="159" t="s">
        <v>252</v>
      </c>
      <c r="B266" s="150">
        <v>27</v>
      </c>
      <c r="C266" s="150">
        <v>38</v>
      </c>
      <c r="D266" s="150">
        <v>52</v>
      </c>
      <c r="E266" s="150">
        <v>27</v>
      </c>
      <c r="F266" s="150">
        <v>18</v>
      </c>
      <c r="G266" s="150">
        <v>32</v>
      </c>
      <c r="H266" s="150">
        <v>23</v>
      </c>
      <c r="I266" s="150">
        <v>18</v>
      </c>
      <c r="J266" s="148">
        <v>-0.21739130434782608</v>
      </c>
      <c r="K266" s="148">
        <v>-0.41935483870967744</v>
      </c>
      <c r="L266" s="147"/>
      <c r="M266" s="155">
        <v>0.12413793103448276</v>
      </c>
      <c r="N266" s="144"/>
      <c r="P266" s="159" t="s">
        <v>252</v>
      </c>
      <c r="Q266" s="150">
        <v>171</v>
      </c>
      <c r="R266" s="150">
        <v>160</v>
      </c>
      <c r="S266" s="150">
        <v>196</v>
      </c>
      <c r="T266" s="150">
        <v>117</v>
      </c>
      <c r="U266" s="150">
        <v>131</v>
      </c>
      <c r="V266" s="150">
        <v>112</v>
      </c>
      <c r="W266" s="150">
        <v>123</v>
      </c>
      <c r="X266" s="150">
        <v>145</v>
      </c>
      <c r="Y266" s="148">
        <v>0.17886178861788618</v>
      </c>
      <c r="Z266" s="148">
        <v>4.9504950495050069E-3</v>
      </c>
      <c r="AA266" s="147"/>
      <c r="AB266" s="144"/>
      <c r="AC266" s="144"/>
      <c r="AD266" s="150">
        <v>31</v>
      </c>
      <c r="AE266" s="150">
        <v>144.28571428571428</v>
      </c>
      <c r="AF266" s="144"/>
    </row>
    <row r="267" spans="1:32" x14ac:dyDescent="0.25">
      <c r="A267" s="159" t="s">
        <v>253</v>
      </c>
      <c r="B267" s="150">
        <v>4</v>
      </c>
      <c r="C267" s="150">
        <v>9</v>
      </c>
      <c r="D267" s="150">
        <v>15</v>
      </c>
      <c r="E267" s="150">
        <v>0</v>
      </c>
      <c r="F267" s="150">
        <v>11</v>
      </c>
      <c r="G267" s="150">
        <v>2</v>
      </c>
      <c r="H267" s="150">
        <v>1</v>
      </c>
      <c r="I267" s="150">
        <v>7</v>
      </c>
      <c r="J267" s="148">
        <v>6</v>
      </c>
      <c r="K267" s="148">
        <v>0.16666666666666666</v>
      </c>
      <c r="L267" s="147"/>
      <c r="M267" s="155">
        <v>0.26923076923076922</v>
      </c>
      <c r="N267" s="144"/>
      <c r="P267" s="159" t="s">
        <v>253</v>
      </c>
      <c r="Q267" s="150">
        <v>19</v>
      </c>
      <c r="R267" s="150">
        <v>32</v>
      </c>
      <c r="S267" s="150">
        <v>49</v>
      </c>
      <c r="T267" s="150">
        <v>29</v>
      </c>
      <c r="U267" s="150">
        <v>36</v>
      </c>
      <c r="V267" s="150">
        <v>15</v>
      </c>
      <c r="W267" s="150">
        <v>25</v>
      </c>
      <c r="X267" s="150">
        <v>26</v>
      </c>
      <c r="Y267" s="148">
        <v>0.04</v>
      </c>
      <c r="Z267" s="148">
        <v>-0.11219512195121949</v>
      </c>
      <c r="AA267" s="147"/>
      <c r="AB267" s="144"/>
      <c r="AC267" s="144"/>
      <c r="AD267" s="150">
        <v>6</v>
      </c>
      <c r="AE267" s="150">
        <v>29.285714285714285</v>
      </c>
      <c r="AF267" s="144"/>
    </row>
    <row r="268" spans="1:32" x14ac:dyDescent="0.25">
      <c r="A268" s="159" t="s">
        <v>254</v>
      </c>
      <c r="B268" s="191">
        <v>0.12903225806451613</v>
      </c>
      <c r="C268" s="191">
        <v>0.19148936170212766</v>
      </c>
      <c r="D268" s="191">
        <v>0.22388059701492538</v>
      </c>
      <c r="E268" s="191">
        <v>0</v>
      </c>
      <c r="F268" s="191">
        <v>0.37931034482758619</v>
      </c>
      <c r="G268" s="191">
        <v>5.8823529411764705E-2</v>
      </c>
      <c r="H268" s="191">
        <v>4.1666666666666664E-2</v>
      </c>
      <c r="I268" s="191">
        <v>0.28000000000000003</v>
      </c>
      <c r="J268" s="172">
        <v>23.833333333333336</v>
      </c>
      <c r="K268" s="172">
        <v>11.783783783783786</v>
      </c>
      <c r="L268" s="147"/>
      <c r="M268" s="203">
        <v>12.795321637426904</v>
      </c>
      <c r="N268" s="144"/>
      <c r="P268" s="159" t="s">
        <v>254</v>
      </c>
      <c r="Q268" s="191">
        <v>0.1</v>
      </c>
      <c r="R268" s="191">
        <v>0.16666666666666666</v>
      </c>
      <c r="S268" s="191">
        <v>0.2</v>
      </c>
      <c r="T268" s="191">
        <v>0.19863013698630136</v>
      </c>
      <c r="U268" s="191">
        <v>0.21556886227544911</v>
      </c>
      <c r="V268" s="191">
        <v>0.11811023622047244</v>
      </c>
      <c r="W268" s="191">
        <v>0.16891891891891891</v>
      </c>
      <c r="X268" s="191">
        <v>0.15204678362573099</v>
      </c>
      <c r="Y268" s="172">
        <v>-1.6872135293187929</v>
      </c>
      <c r="Z268" s="172">
        <v>-1.667749620965997</v>
      </c>
      <c r="AA268" s="147"/>
      <c r="AB268" s="144"/>
      <c r="AC268" s="144"/>
      <c r="AD268" s="191">
        <v>0.16216216216216217</v>
      </c>
      <c r="AE268" s="191">
        <v>0.16872427983539096</v>
      </c>
      <c r="AF268" s="144"/>
    </row>
    <row r="269" spans="1:32" x14ac:dyDescent="0.25">
      <c r="A269" s="161" t="s">
        <v>255</v>
      </c>
      <c r="B269" s="161"/>
      <c r="C269" s="161"/>
      <c r="D269" s="161"/>
      <c r="E269" s="144"/>
      <c r="F269" s="144"/>
      <c r="G269" s="144"/>
      <c r="H269" s="144"/>
      <c r="I269" s="144"/>
      <c r="J269" s="144"/>
      <c r="K269" s="144"/>
      <c r="L269" s="144"/>
      <c r="M269" s="144"/>
      <c r="N269" s="144"/>
      <c r="O269" s="204"/>
      <c r="P269" s="161" t="s">
        <v>255</v>
      </c>
      <c r="Q269" s="161"/>
      <c r="R269" s="161"/>
      <c r="S269" s="161"/>
      <c r="T269" s="144"/>
      <c r="U269" s="144"/>
      <c r="V269" s="144"/>
      <c r="W269" s="144"/>
      <c r="X269" s="144"/>
      <c r="Y269" s="144"/>
      <c r="Z269" s="144"/>
      <c r="AA269" s="144"/>
      <c r="AB269" s="144"/>
      <c r="AC269" s="144"/>
      <c r="AD269" s="144"/>
      <c r="AE269" s="144"/>
      <c r="AF269" s="144"/>
    </row>
    <row r="270" spans="1:32" x14ac:dyDescent="0.25">
      <c r="A270" s="161"/>
      <c r="B270" s="161"/>
      <c r="C270" s="161"/>
      <c r="D270" s="161"/>
      <c r="E270" s="144"/>
      <c r="F270" s="144"/>
      <c r="G270" s="144"/>
      <c r="H270" s="144"/>
      <c r="I270" s="144"/>
      <c r="J270" s="144"/>
      <c r="K270" s="144"/>
      <c r="L270" s="144"/>
      <c r="M270" s="144"/>
      <c r="N270" s="144"/>
      <c r="O270" s="204"/>
      <c r="P270" s="161"/>
      <c r="Q270" s="161"/>
      <c r="R270" s="161"/>
      <c r="S270" s="161"/>
      <c r="T270" s="144"/>
      <c r="U270" s="144"/>
      <c r="V270" s="144"/>
      <c r="W270" s="144"/>
      <c r="X270" s="144"/>
      <c r="Y270" s="144"/>
      <c r="Z270" s="144"/>
      <c r="AA270" s="144"/>
      <c r="AB270" s="144"/>
      <c r="AC270" s="144"/>
      <c r="AD270" s="144"/>
      <c r="AE270" s="144"/>
      <c r="AF270" s="144"/>
    </row>
    <row r="271" spans="1:32" x14ac:dyDescent="0.25">
      <c r="A271" s="161"/>
      <c r="B271" s="161"/>
      <c r="C271" s="161"/>
      <c r="D271" s="161"/>
      <c r="E271" s="144"/>
      <c r="F271" s="144"/>
      <c r="G271" s="144"/>
      <c r="H271" s="144"/>
      <c r="I271" s="144"/>
      <c r="J271" s="144"/>
      <c r="K271" s="144"/>
      <c r="L271" s="144"/>
      <c r="M271" s="144"/>
      <c r="N271" s="144"/>
      <c r="O271" s="204"/>
      <c r="P271" s="161"/>
      <c r="Q271" s="161"/>
      <c r="R271" s="161"/>
      <c r="S271" s="161"/>
      <c r="T271" s="144"/>
      <c r="U271" s="144"/>
      <c r="V271" s="144"/>
      <c r="W271" s="144"/>
      <c r="X271" s="144"/>
      <c r="Y271" s="144"/>
      <c r="Z271" s="144"/>
      <c r="AA271" s="144"/>
      <c r="AB271" s="144"/>
      <c r="AC271" s="144"/>
      <c r="AD271" s="144"/>
      <c r="AE271" s="144"/>
      <c r="AF271" s="144"/>
    </row>
    <row r="272" spans="1:32" x14ac:dyDescent="0.25">
      <c r="A272" s="189" t="s">
        <v>282</v>
      </c>
      <c r="B272" s="189"/>
      <c r="C272" s="189"/>
      <c r="D272" s="189"/>
      <c r="E272" s="181"/>
      <c r="F272" s="167"/>
      <c r="G272" s="167"/>
      <c r="H272" s="167"/>
      <c r="I272" s="167"/>
      <c r="J272" s="167"/>
      <c r="K272" s="167"/>
      <c r="L272" s="188"/>
      <c r="M272" s="211"/>
      <c r="N272" s="144"/>
      <c r="O272" s="211"/>
      <c r="P272" s="189" t="s">
        <v>282</v>
      </c>
      <c r="Q272" s="189"/>
      <c r="R272" s="189"/>
      <c r="S272" s="189"/>
      <c r="T272" s="181"/>
      <c r="U272" s="144"/>
      <c r="V272" s="144"/>
      <c r="W272" s="144"/>
      <c r="X272" s="144"/>
      <c r="Y272" s="144"/>
      <c r="Z272" s="144"/>
      <c r="AA272" s="188"/>
      <c r="AB272" s="144"/>
      <c r="AC272" s="144"/>
      <c r="AD272" s="144"/>
      <c r="AE272" s="144"/>
      <c r="AF272" s="144"/>
    </row>
    <row r="273" spans="1:32" x14ac:dyDescent="0.25">
      <c r="A273" s="166" t="s">
        <v>295</v>
      </c>
      <c r="B273" s="166"/>
      <c r="C273" s="166"/>
      <c r="D273" s="166"/>
      <c r="E273" s="213"/>
      <c r="F273" s="167"/>
      <c r="G273" s="167"/>
      <c r="H273" s="167"/>
      <c r="I273" s="167"/>
      <c r="J273" s="167"/>
      <c r="K273" s="167"/>
      <c r="L273" s="167"/>
      <c r="M273" s="144"/>
      <c r="N273" s="144"/>
      <c r="P273" s="166" t="s">
        <v>231</v>
      </c>
      <c r="Q273" s="166"/>
      <c r="R273" s="166"/>
      <c r="S273" s="166"/>
      <c r="T273" s="162"/>
      <c r="U273" s="144"/>
      <c r="V273" s="144"/>
      <c r="W273" s="144"/>
      <c r="X273" s="144"/>
      <c r="Y273" s="144"/>
      <c r="Z273" s="144"/>
      <c r="AA273" s="167"/>
      <c r="AB273" s="144"/>
      <c r="AC273" s="144"/>
      <c r="AD273" s="144"/>
      <c r="AE273" s="144"/>
      <c r="AF273" s="144"/>
    </row>
    <row r="274" spans="1:32" ht="31.5" x14ac:dyDescent="0.25">
      <c r="A274" s="190"/>
      <c r="B274" s="141">
        <v>2019</v>
      </c>
      <c r="C274" s="141">
        <v>2020</v>
      </c>
      <c r="D274" s="141">
        <v>2021</v>
      </c>
      <c r="E274" s="141">
        <v>2022</v>
      </c>
      <c r="F274" s="141">
        <v>2023</v>
      </c>
      <c r="G274" s="141">
        <v>2024</v>
      </c>
      <c r="H274" s="141">
        <v>2025</v>
      </c>
      <c r="I274" s="141">
        <v>2026</v>
      </c>
      <c r="J274" s="142" t="s">
        <v>232</v>
      </c>
      <c r="K274" s="142" t="s">
        <v>233</v>
      </c>
      <c r="L274" s="143" t="s">
        <v>234</v>
      </c>
      <c r="M274" s="145" t="s">
        <v>287</v>
      </c>
      <c r="N274" s="144"/>
      <c r="P274" s="190"/>
      <c r="Q274" s="141">
        <v>2019</v>
      </c>
      <c r="R274" s="141">
        <v>2020</v>
      </c>
      <c r="S274" s="141">
        <v>2021</v>
      </c>
      <c r="T274" s="141">
        <v>2022</v>
      </c>
      <c r="U274" s="141">
        <v>2023</v>
      </c>
      <c r="V274" s="141">
        <v>2024</v>
      </c>
      <c r="W274" s="141">
        <v>2025</v>
      </c>
      <c r="X274" s="141">
        <v>2026</v>
      </c>
      <c r="Y274" s="142" t="s">
        <v>232</v>
      </c>
      <c r="Z274" s="142" t="s">
        <v>233</v>
      </c>
      <c r="AA274" s="143" t="s">
        <v>234</v>
      </c>
      <c r="AB274" s="144"/>
      <c r="AC274" s="144"/>
      <c r="AD274" s="145" t="s">
        <v>296</v>
      </c>
      <c r="AE274" s="145" t="s">
        <v>235</v>
      </c>
      <c r="AF274" s="144"/>
    </row>
    <row r="275" spans="1:32" x14ac:dyDescent="0.25">
      <c r="A275" s="146" t="s">
        <v>236</v>
      </c>
      <c r="B275" s="147">
        <v>36</v>
      </c>
      <c r="C275" s="147">
        <v>46</v>
      </c>
      <c r="D275" s="147">
        <v>31</v>
      </c>
      <c r="E275" s="147">
        <v>59</v>
      </c>
      <c r="F275" s="147">
        <v>49</v>
      </c>
      <c r="G275" s="147">
        <v>62</v>
      </c>
      <c r="H275" s="147">
        <v>63</v>
      </c>
      <c r="I275" s="147">
        <v>33</v>
      </c>
      <c r="J275" s="148">
        <v>-0.47619047619047616</v>
      </c>
      <c r="K275" s="148">
        <v>-0.33236994219653182</v>
      </c>
      <c r="L275" s="147"/>
      <c r="M275" s="155">
        <v>8.7533156498673742E-2</v>
      </c>
      <c r="N275" s="144"/>
      <c r="P275" s="146" t="s">
        <v>236</v>
      </c>
      <c r="Q275" s="147">
        <v>359</v>
      </c>
      <c r="R275" s="147">
        <v>377</v>
      </c>
      <c r="S275" s="147">
        <v>301</v>
      </c>
      <c r="T275" s="147">
        <v>319</v>
      </c>
      <c r="U275" s="147">
        <v>306</v>
      </c>
      <c r="V275" s="147">
        <v>311</v>
      </c>
      <c r="W275" s="147">
        <v>394</v>
      </c>
      <c r="X275" s="147">
        <v>377</v>
      </c>
      <c r="Y275" s="148">
        <v>-4.3147208121827409E-2</v>
      </c>
      <c r="Z275" s="148">
        <v>0.11491339247993232</v>
      </c>
      <c r="AA275" s="147"/>
      <c r="AB275" s="144"/>
      <c r="AC275" s="144"/>
      <c r="AD275" s="147">
        <v>49.428571428571431</v>
      </c>
      <c r="AE275" s="147">
        <v>338.14285714285717</v>
      </c>
      <c r="AF275" s="144"/>
    </row>
    <row r="276" spans="1:32" x14ac:dyDescent="0.25">
      <c r="A276" s="149" t="s">
        <v>237</v>
      </c>
      <c r="B276" s="150">
        <v>29</v>
      </c>
      <c r="C276" s="150">
        <v>42</v>
      </c>
      <c r="D276" s="150">
        <v>23</v>
      </c>
      <c r="E276" s="150">
        <v>46</v>
      </c>
      <c r="F276" s="150">
        <v>39</v>
      </c>
      <c r="G276" s="150">
        <v>52</v>
      </c>
      <c r="H276" s="150">
        <v>47</v>
      </c>
      <c r="I276" s="150">
        <v>22</v>
      </c>
      <c r="J276" s="148">
        <v>-0.53191489361702127</v>
      </c>
      <c r="K276" s="148">
        <v>-0.4460431654676259</v>
      </c>
      <c r="L276" s="147"/>
      <c r="M276" s="155">
        <v>8.6614173228346455E-2</v>
      </c>
      <c r="N276" s="144"/>
      <c r="P276" s="149" t="s">
        <v>237</v>
      </c>
      <c r="Q276" s="150">
        <v>278</v>
      </c>
      <c r="R276" s="150">
        <v>286</v>
      </c>
      <c r="S276" s="150">
        <v>230</v>
      </c>
      <c r="T276" s="150">
        <v>245</v>
      </c>
      <c r="U276" s="150">
        <v>229</v>
      </c>
      <c r="V276" s="150">
        <v>235</v>
      </c>
      <c r="W276" s="150">
        <v>274</v>
      </c>
      <c r="X276" s="150">
        <v>254</v>
      </c>
      <c r="Y276" s="148">
        <v>-7.2992700729927001E-2</v>
      </c>
      <c r="Z276" s="148">
        <v>5.6274620146312411E-4</v>
      </c>
      <c r="AA276" s="147"/>
      <c r="AB276" s="144"/>
      <c r="AC276" s="144"/>
      <c r="AD276" s="150">
        <v>39.714285714285715</v>
      </c>
      <c r="AE276" s="150">
        <v>253.85714285714286</v>
      </c>
      <c r="AF276" s="144"/>
    </row>
    <row r="277" spans="1:32" x14ac:dyDescent="0.25">
      <c r="A277" s="146" t="s">
        <v>90</v>
      </c>
      <c r="B277" s="151">
        <v>0.80555555555555558</v>
      </c>
      <c r="C277" s="151">
        <v>0.91304347826086951</v>
      </c>
      <c r="D277" s="151">
        <v>0.74193548387096775</v>
      </c>
      <c r="E277" s="151">
        <v>0.80701754385964908</v>
      </c>
      <c r="F277" s="151">
        <v>0.8125</v>
      </c>
      <c r="G277" s="151">
        <v>0.83870967741935487</v>
      </c>
      <c r="H277" s="151">
        <v>0.75806451612903225</v>
      </c>
      <c r="I277" s="151">
        <v>0.6875</v>
      </c>
      <c r="J277" s="172">
        <v>-7.0564516129032251</v>
      </c>
      <c r="K277" s="172">
        <v>-12.53654970760234</v>
      </c>
      <c r="L277" s="147"/>
      <c r="M277" s="203">
        <v>-1.8055555555555602</v>
      </c>
      <c r="N277" s="144"/>
      <c r="P277" s="146" t="s">
        <v>90</v>
      </c>
      <c r="Q277" s="151">
        <v>0.80813953488372092</v>
      </c>
      <c r="R277" s="151">
        <v>0.79224376731301938</v>
      </c>
      <c r="S277" s="151">
        <v>0.7931034482758621</v>
      </c>
      <c r="T277" s="151">
        <v>0.78778135048231512</v>
      </c>
      <c r="U277" s="151">
        <v>0.77891156462585032</v>
      </c>
      <c r="V277" s="151">
        <v>0.77814569536423839</v>
      </c>
      <c r="W277" s="151">
        <v>0.72295514511873349</v>
      </c>
      <c r="X277" s="151">
        <v>0.7055555555555556</v>
      </c>
      <c r="Y277" s="172">
        <v>-1.7399589563177886</v>
      </c>
      <c r="Z277" s="172">
        <v>-7.3488723269521161</v>
      </c>
      <c r="AA277" s="147"/>
      <c r="AB277" s="144"/>
      <c r="AC277" s="144"/>
      <c r="AD277" s="151">
        <v>0.8128654970760234</v>
      </c>
      <c r="AE277" s="151">
        <v>0.77904427882507676</v>
      </c>
      <c r="AF277" s="144"/>
    </row>
    <row r="278" spans="1:32" x14ac:dyDescent="0.25">
      <c r="A278" s="149" t="s">
        <v>238</v>
      </c>
      <c r="B278" s="150">
        <v>28</v>
      </c>
      <c r="C278" s="150">
        <v>38</v>
      </c>
      <c r="D278" s="150">
        <v>20</v>
      </c>
      <c r="E278" s="150">
        <v>46</v>
      </c>
      <c r="F278" s="150">
        <v>38</v>
      </c>
      <c r="G278" s="150">
        <v>49</v>
      </c>
      <c r="H278" s="150">
        <v>43</v>
      </c>
      <c r="I278" s="150">
        <v>18</v>
      </c>
      <c r="J278" s="148">
        <v>-0.58139534883720934</v>
      </c>
      <c r="K278" s="148">
        <v>-0.51908396946564883</v>
      </c>
      <c r="L278" s="147"/>
      <c r="M278" s="155">
        <v>7.9295154185022032E-2</v>
      </c>
      <c r="N278" s="144"/>
      <c r="P278" s="149" t="s">
        <v>238</v>
      </c>
      <c r="Q278" s="150">
        <v>261</v>
      </c>
      <c r="R278" s="150">
        <v>277</v>
      </c>
      <c r="S278" s="150">
        <v>220</v>
      </c>
      <c r="T278" s="150">
        <v>241</v>
      </c>
      <c r="U278" s="150">
        <v>214</v>
      </c>
      <c r="V278" s="150">
        <v>228</v>
      </c>
      <c r="W278" s="150">
        <v>253</v>
      </c>
      <c r="X278" s="150">
        <v>227</v>
      </c>
      <c r="Y278" s="148">
        <v>-0.10276679841897234</v>
      </c>
      <c r="Z278" s="148">
        <v>-6.1983471074380167E-2</v>
      </c>
      <c r="AA278" s="147"/>
      <c r="AB278" s="144"/>
      <c r="AC278" s="144"/>
      <c r="AD278" s="150">
        <v>37.428571428571431</v>
      </c>
      <c r="AE278" s="150">
        <v>242</v>
      </c>
      <c r="AF278" s="144"/>
    </row>
    <row r="279" spans="1:32" x14ac:dyDescent="0.25">
      <c r="A279" s="149" t="s">
        <v>239</v>
      </c>
      <c r="B279" s="153">
        <v>0.77777777777777779</v>
      </c>
      <c r="C279" s="153">
        <v>0.82608695652173914</v>
      </c>
      <c r="D279" s="153">
        <v>0.64516129032258063</v>
      </c>
      <c r="E279" s="153">
        <v>0.77966101694915257</v>
      </c>
      <c r="F279" s="153">
        <v>0.77551020408163263</v>
      </c>
      <c r="G279" s="153">
        <v>0.79032258064516125</v>
      </c>
      <c r="H279" s="153">
        <v>0.68253968253968256</v>
      </c>
      <c r="I279" s="153">
        <v>0.54545454545454541</v>
      </c>
      <c r="J279" s="172">
        <v>-13.708513708513713</v>
      </c>
      <c r="K279" s="172">
        <v>-21.177088807146617</v>
      </c>
      <c r="L279" s="147"/>
      <c r="M279" s="203">
        <v>-5.666747046057397</v>
      </c>
      <c r="N279" s="144"/>
      <c r="P279" s="149" t="s">
        <v>239</v>
      </c>
      <c r="Q279" s="153">
        <v>0.72701949860724235</v>
      </c>
      <c r="R279" s="153">
        <v>0.73474801061007955</v>
      </c>
      <c r="S279" s="153">
        <v>0.73089700996677742</v>
      </c>
      <c r="T279" s="153">
        <v>0.75548589341692785</v>
      </c>
      <c r="U279" s="153">
        <v>0.69934640522875813</v>
      </c>
      <c r="V279" s="153">
        <v>0.73311897106109325</v>
      </c>
      <c r="W279" s="153">
        <v>0.64213197969543145</v>
      </c>
      <c r="X279" s="153">
        <v>0.60212201591511938</v>
      </c>
      <c r="Y279" s="172">
        <v>-4.000996378031207</v>
      </c>
      <c r="Z279" s="172">
        <v>-11.355183283857729</v>
      </c>
      <c r="AA279" s="147"/>
      <c r="AB279" s="144"/>
      <c r="AC279" s="144"/>
      <c r="AD279" s="153">
        <v>0.75722543352601157</v>
      </c>
      <c r="AE279" s="153">
        <v>0.71567384875369666</v>
      </c>
      <c r="AF279" s="144"/>
    </row>
    <row r="280" spans="1:32" x14ac:dyDescent="0.25">
      <c r="A280" s="149" t="s">
        <v>240</v>
      </c>
      <c r="B280" s="153">
        <v>0.96551724137931039</v>
      </c>
      <c r="C280" s="153">
        <v>0.90476190476190477</v>
      </c>
      <c r="D280" s="153">
        <v>0.86956521739130432</v>
      </c>
      <c r="E280" s="153">
        <v>1</v>
      </c>
      <c r="F280" s="153">
        <v>0.97435897435897434</v>
      </c>
      <c r="G280" s="153">
        <v>0.94230769230769229</v>
      </c>
      <c r="H280" s="153">
        <v>0.91489361702127658</v>
      </c>
      <c r="I280" s="153">
        <v>0.81818181818181823</v>
      </c>
      <c r="J280" s="172">
        <v>-9.6711798839458361</v>
      </c>
      <c r="K280" s="172">
        <v>-12.426422498364943</v>
      </c>
      <c r="L280" s="147"/>
      <c r="M280" s="203">
        <v>-7.5518969219756542</v>
      </c>
      <c r="N280" s="144"/>
      <c r="P280" s="149" t="s">
        <v>240</v>
      </c>
      <c r="Q280" s="153">
        <v>0.9388489208633094</v>
      </c>
      <c r="R280" s="153">
        <v>0.96853146853146854</v>
      </c>
      <c r="S280" s="153">
        <v>0.95652173913043481</v>
      </c>
      <c r="T280" s="153">
        <v>0.98367346938775513</v>
      </c>
      <c r="U280" s="153">
        <v>0.93449781659388642</v>
      </c>
      <c r="V280" s="153">
        <v>0.97021276595744677</v>
      </c>
      <c r="W280" s="153">
        <v>0.92335766423357668</v>
      </c>
      <c r="X280" s="153">
        <v>0.89370078740157477</v>
      </c>
      <c r="Y280" s="172">
        <v>-2.965687683200191</v>
      </c>
      <c r="Z280" s="172">
        <v>-5.9591277876984599</v>
      </c>
      <c r="AA280" s="147"/>
      <c r="AB280" s="144"/>
      <c r="AC280" s="144"/>
      <c r="AD280" s="153">
        <v>0.94244604316546765</v>
      </c>
      <c r="AE280" s="153">
        <v>0.95329206527855936</v>
      </c>
      <c r="AF280" s="144"/>
    </row>
    <row r="281" spans="1:32" ht="22.15" customHeight="1" x14ac:dyDescent="0.25">
      <c r="A281" s="154" t="s">
        <v>241</v>
      </c>
      <c r="B281" s="155">
        <v>0</v>
      </c>
      <c r="C281" s="155">
        <v>2.3809523809523808E-2</v>
      </c>
      <c r="D281" s="155">
        <v>0.17391304347826086</v>
      </c>
      <c r="E281" s="155">
        <v>2.1739130434782608E-2</v>
      </c>
      <c r="F281" s="155">
        <v>2.564102564102564E-2</v>
      </c>
      <c r="G281" s="155">
        <v>1.9230769230769232E-2</v>
      </c>
      <c r="H281" s="155">
        <v>4.2553191489361701E-2</v>
      </c>
      <c r="I281" s="155">
        <v>9.0909090909090912E-2</v>
      </c>
      <c r="J281" s="172">
        <v>4.8355899419729207</v>
      </c>
      <c r="K281" s="172">
        <v>5.4937867887508176</v>
      </c>
      <c r="L281" s="147"/>
      <c r="M281" s="203">
        <v>4.7602004294917686</v>
      </c>
      <c r="N281" s="144"/>
      <c r="P281" s="154" t="s">
        <v>241</v>
      </c>
      <c r="Q281" s="155">
        <v>2.8776978417266189E-2</v>
      </c>
      <c r="R281" s="155">
        <v>3.4965034965034968E-2</v>
      </c>
      <c r="S281" s="155">
        <v>5.2173913043478258E-2</v>
      </c>
      <c r="T281" s="155">
        <v>6.1224489795918366E-2</v>
      </c>
      <c r="U281" s="155">
        <v>3.9301310043668124E-2</v>
      </c>
      <c r="V281" s="155">
        <v>2.1276595744680851E-2</v>
      </c>
      <c r="W281" s="155">
        <v>3.2846715328467155E-2</v>
      </c>
      <c r="X281" s="155">
        <v>4.3307086614173228E-2</v>
      </c>
      <c r="Y281" s="172">
        <v>1.0460371285706074</v>
      </c>
      <c r="Z281" s="172">
        <v>0.50403449146797019</v>
      </c>
      <c r="AA281" s="147"/>
      <c r="AB281" s="144"/>
      <c r="AC281" s="144"/>
      <c r="AD281" s="151">
        <v>3.5971223021582732E-2</v>
      </c>
      <c r="AE281" s="151">
        <v>3.8266741699493526E-2</v>
      </c>
      <c r="AF281" s="144"/>
    </row>
    <row r="282" spans="1:32" ht="22.15" customHeight="1" x14ac:dyDescent="0.25">
      <c r="A282" s="154" t="s">
        <v>242</v>
      </c>
      <c r="B282" s="155">
        <v>0</v>
      </c>
      <c r="C282" s="155">
        <v>2.1739130434782608E-2</v>
      </c>
      <c r="D282" s="155">
        <v>0.12903225806451613</v>
      </c>
      <c r="E282" s="155">
        <v>1.6949152542372881E-2</v>
      </c>
      <c r="F282" s="155">
        <v>2.0408163265306121E-2</v>
      </c>
      <c r="G282" s="155">
        <v>1.6129032258064516E-2</v>
      </c>
      <c r="H282" s="155">
        <v>3.1746031746031744E-2</v>
      </c>
      <c r="I282" s="155">
        <v>6.0606060606060608E-2</v>
      </c>
      <c r="J282" s="172">
        <v>2.8860028860028866</v>
      </c>
      <c r="K282" s="172">
        <v>3.1704326502014366</v>
      </c>
      <c r="L282" s="147"/>
      <c r="M282" s="203">
        <v>3.1428341773169359</v>
      </c>
      <c r="N282" s="144"/>
      <c r="P282" s="154" t="s">
        <v>242</v>
      </c>
      <c r="Q282" s="155">
        <v>2.2284122562674095E-2</v>
      </c>
      <c r="R282" s="155">
        <v>2.6525198938992044E-2</v>
      </c>
      <c r="S282" s="155">
        <v>3.9867109634551492E-2</v>
      </c>
      <c r="T282" s="155">
        <v>4.7021943573667714E-2</v>
      </c>
      <c r="U282" s="155">
        <v>2.9411764705882353E-2</v>
      </c>
      <c r="V282" s="155">
        <v>1.607717041800643E-2</v>
      </c>
      <c r="W282" s="155">
        <v>2.2842639593908629E-2</v>
      </c>
      <c r="X282" s="155">
        <v>2.9177718832891247E-2</v>
      </c>
      <c r="Y282" s="172">
        <v>0.63350792389826194</v>
      </c>
      <c r="Z282" s="172">
        <v>4.4937071290814673E-2</v>
      </c>
      <c r="AA282" s="147"/>
      <c r="AB282" s="144"/>
      <c r="AC282" s="144"/>
      <c r="AD282" s="151">
        <v>2.8901734104046242E-2</v>
      </c>
      <c r="AE282" s="151">
        <v>2.8728348119983101E-2</v>
      </c>
      <c r="AF282" s="144"/>
    </row>
    <row r="283" spans="1:32" ht="22.15" customHeight="1" x14ac:dyDescent="0.25">
      <c r="A283" s="154" t="s">
        <v>243</v>
      </c>
      <c r="B283" s="155">
        <v>0.1388888888888889</v>
      </c>
      <c r="C283" s="155">
        <v>6.5217391304347824E-2</v>
      </c>
      <c r="D283" s="155">
        <v>0.12903225806451613</v>
      </c>
      <c r="E283" s="155">
        <v>0.10169491525423729</v>
      </c>
      <c r="F283" s="155">
        <v>0.12244897959183673</v>
      </c>
      <c r="G283" s="155">
        <v>9.6774193548387094E-2</v>
      </c>
      <c r="H283" s="155">
        <v>0.22222222222222221</v>
      </c>
      <c r="I283" s="155">
        <v>0.24242424242424243</v>
      </c>
      <c r="J283" s="172">
        <v>2.0202020202020221</v>
      </c>
      <c r="K283" s="172">
        <v>11.525661236643897</v>
      </c>
      <c r="L283" s="147"/>
      <c r="M283" s="203">
        <v>2.491761112450769</v>
      </c>
      <c r="N283" s="144"/>
      <c r="P283" s="154" t="s">
        <v>243</v>
      </c>
      <c r="Q283" s="155">
        <v>0.12534818941504178</v>
      </c>
      <c r="R283" s="155">
        <v>0.15649867374005305</v>
      </c>
      <c r="S283" s="155">
        <v>0.15614617940199335</v>
      </c>
      <c r="T283" s="155">
        <v>0.14420062695924765</v>
      </c>
      <c r="U283" s="155">
        <v>0.16993464052287582</v>
      </c>
      <c r="V283" s="155">
        <v>0.16077170418006431</v>
      </c>
      <c r="W283" s="155">
        <v>0.23096446700507614</v>
      </c>
      <c r="X283" s="155">
        <v>0.21750663129973474</v>
      </c>
      <c r="Y283" s="172">
        <v>-1.3457835705341399</v>
      </c>
      <c r="Z283" s="172">
        <v>5.2741105317478718</v>
      </c>
      <c r="AA283" s="147"/>
      <c r="AB283" s="144"/>
      <c r="AC283" s="144"/>
      <c r="AD283" s="151">
        <v>0.12716763005780346</v>
      </c>
      <c r="AE283" s="151">
        <v>0.16476552598225602</v>
      </c>
      <c r="AF283" s="144"/>
    </row>
    <row r="284" spans="1:32" ht="22.15" customHeight="1" x14ac:dyDescent="0.25">
      <c r="A284" s="154" t="s">
        <v>244</v>
      </c>
      <c r="B284" s="155">
        <v>2.7777777777777776E-2</v>
      </c>
      <c r="C284" s="155">
        <v>6.5217391304347824E-2</v>
      </c>
      <c r="D284" s="155">
        <v>0</v>
      </c>
      <c r="E284" s="155">
        <v>3.3898305084745763E-2</v>
      </c>
      <c r="F284" s="155">
        <v>0</v>
      </c>
      <c r="G284" s="155">
        <v>3.2258064516129031E-2</v>
      </c>
      <c r="H284" s="155">
        <v>1.5873015873015872E-2</v>
      </c>
      <c r="I284" s="155">
        <v>0</v>
      </c>
      <c r="J284" s="172">
        <v>-1.5873015873015872</v>
      </c>
      <c r="K284" s="172">
        <v>-2.601156069364162</v>
      </c>
      <c r="L284" s="147"/>
      <c r="M284" s="203">
        <v>-2.3872679045092835</v>
      </c>
      <c r="N284" s="144"/>
      <c r="P284" s="154" t="s">
        <v>244</v>
      </c>
      <c r="Q284" s="155">
        <v>3.8997214484679667E-2</v>
      </c>
      <c r="R284" s="155">
        <v>2.6525198938992044E-2</v>
      </c>
      <c r="S284" s="155">
        <v>3.3222591362126247E-3</v>
      </c>
      <c r="T284" s="155">
        <v>2.5078369905956112E-2</v>
      </c>
      <c r="U284" s="155">
        <v>2.6143790849673203E-2</v>
      </c>
      <c r="V284" s="155">
        <v>3.8585209003215437E-2</v>
      </c>
      <c r="W284" s="155">
        <v>2.7918781725888325E-2</v>
      </c>
      <c r="X284" s="155">
        <v>2.3872679045092837E-2</v>
      </c>
      <c r="Y284" s="172">
        <v>-0.40461026807954886</v>
      </c>
      <c r="Z284" s="172">
        <v>-0.31657662443030227</v>
      </c>
      <c r="AA284" s="147"/>
      <c r="AB284" s="144"/>
      <c r="AC284" s="144"/>
      <c r="AD284" s="151">
        <v>2.6011560693641619E-2</v>
      </c>
      <c r="AE284" s="151">
        <v>2.7038445289395859E-2</v>
      </c>
      <c r="AF284" s="144"/>
    </row>
    <row r="285" spans="1:32" ht="22.15" customHeight="1" x14ac:dyDescent="0.25">
      <c r="A285" s="154" t="s">
        <v>245</v>
      </c>
      <c r="B285" s="155">
        <v>2.7777777777777776E-2</v>
      </c>
      <c r="C285" s="155">
        <v>0</v>
      </c>
      <c r="D285" s="155">
        <v>3.2258064516129031E-2</v>
      </c>
      <c r="E285" s="155">
        <v>0</v>
      </c>
      <c r="F285" s="155">
        <v>0</v>
      </c>
      <c r="G285" s="155">
        <v>0</v>
      </c>
      <c r="H285" s="155">
        <v>0</v>
      </c>
      <c r="I285" s="155">
        <v>6.0606060606060608E-2</v>
      </c>
      <c r="J285" s="172">
        <v>6.0606060606060606</v>
      </c>
      <c r="K285" s="172">
        <v>5.4825713785251367</v>
      </c>
      <c r="L285" s="147"/>
      <c r="M285" s="203">
        <v>3.6733381560967766</v>
      </c>
      <c r="N285" s="144"/>
      <c r="P285" s="154" t="s">
        <v>245</v>
      </c>
      <c r="Q285" s="155">
        <v>2.7855153203342618E-3</v>
      </c>
      <c r="R285" s="155">
        <v>0</v>
      </c>
      <c r="S285" s="155">
        <v>9.9667774086378731E-3</v>
      </c>
      <c r="T285" s="155">
        <v>0</v>
      </c>
      <c r="U285" s="155">
        <v>0</v>
      </c>
      <c r="V285" s="155">
        <v>1.2861736334405145E-2</v>
      </c>
      <c r="W285" s="155">
        <v>7.6142131979695434E-3</v>
      </c>
      <c r="X285" s="155">
        <v>2.3872679045092837E-2</v>
      </c>
      <c r="Y285" s="172">
        <v>1.6258465847123296</v>
      </c>
      <c r="Z285" s="172">
        <v>1.9225446260977923</v>
      </c>
      <c r="AA285" s="147"/>
      <c r="AB285" s="144"/>
      <c r="AC285" s="144"/>
      <c r="AD285" s="151">
        <v>5.7803468208092483E-3</v>
      </c>
      <c r="AE285" s="151">
        <v>4.647232784114913E-3</v>
      </c>
      <c r="AF285" s="144"/>
    </row>
    <row r="286" spans="1:32" ht="22.15" customHeight="1" x14ac:dyDescent="0.25">
      <c r="A286" s="154" t="s">
        <v>246</v>
      </c>
      <c r="B286" s="155">
        <v>0</v>
      </c>
      <c r="C286" s="155">
        <v>0</v>
      </c>
      <c r="D286" s="155">
        <v>0</v>
      </c>
      <c r="E286" s="155">
        <v>0</v>
      </c>
      <c r="F286" s="155">
        <v>0</v>
      </c>
      <c r="G286" s="155">
        <v>0</v>
      </c>
      <c r="H286" s="155">
        <v>0</v>
      </c>
      <c r="I286" s="155">
        <v>0</v>
      </c>
      <c r="J286" s="172">
        <v>0</v>
      </c>
      <c r="K286" s="172">
        <v>0</v>
      </c>
      <c r="L286" s="147"/>
      <c r="M286" s="203">
        <v>-0.2652519893899204</v>
      </c>
      <c r="N286" s="144"/>
      <c r="P286" s="154" t="s">
        <v>246</v>
      </c>
      <c r="Q286" s="155">
        <v>2.7855153203342618E-3</v>
      </c>
      <c r="R286" s="155">
        <v>0</v>
      </c>
      <c r="S286" s="155">
        <v>0</v>
      </c>
      <c r="T286" s="155">
        <v>0</v>
      </c>
      <c r="U286" s="155">
        <v>3.2679738562091504E-3</v>
      </c>
      <c r="V286" s="155">
        <v>3.2154340836012861E-3</v>
      </c>
      <c r="W286" s="155">
        <v>0</v>
      </c>
      <c r="X286" s="155">
        <v>2.6525198938992041E-3</v>
      </c>
      <c r="Y286" s="172">
        <v>0.2652519893899204</v>
      </c>
      <c r="Z286" s="172">
        <v>0.13850927709587732</v>
      </c>
      <c r="AA286" s="147"/>
      <c r="AB286" s="144"/>
      <c r="AC286" s="144"/>
      <c r="AD286" s="151">
        <v>0</v>
      </c>
      <c r="AE286" s="151">
        <v>1.2674271229404308E-3</v>
      </c>
      <c r="AF286" s="144"/>
    </row>
    <row r="287" spans="1:32" x14ac:dyDescent="0.25">
      <c r="A287" s="149" t="s">
        <v>247</v>
      </c>
      <c r="B287" s="150">
        <v>318.8611111111108</v>
      </c>
      <c r="C287" s="150">
        <v>236.23913043478268</v>
      </c>
      <c r="D287" s="150">
        <v>209.67741935483843</v>
      </c>
      <c r="E287" s="150">
        <v>261.44067796610142</v>
      </c>
      <c r="F287" s="150">
        <v>218.85714285714278</v>
      </c>
      <c r="G287" s="150">
        <v>155.46774193548404</v>
      </c>
      <c r="H287" s="150">
        <v>198.14285714285711</v>
      </c>
      <c r="I287" s="150">
        <v>172.96969696969728</v>
      </c>
      <c r="J287" s="177">
        <v>-25.173160173159829</v>
      </c>
      <c r="K287" s="177">
        <v>-49.911805920476041</v>
      </c>
      <c r="L287" s="147"/>
      <c r="M287" s="203">
        <v>-73.712000643034429</v>
      </c>
      <c r="N287" s="144"/>
      <c r="P287" s="149" t="s">
        <v>247</v>
      </c>
      <c r="Q287" s="150">
        <v>275.66016713091898</v>
      </c>
      <c r="R287" s="150">
        <v>278.43766578249324</v>
      </c>
      <c r="S287" s="150">
        <v>232.61794019933546</v>
      </c>
      <c r="T287" s="150">
        <v>254.35423197492196</v>
      </c>
      <c r="U287" s="150">
        <v>233.90849673202587</v>
      </c>
      <c r="V287" s="150">
        <v>192.23151125401907</v>
      </c>
      <c r="W287" s="150">
        <v>265.36548223350241</v>
      </c>
      <c r="X287" s="150">
        <v>246.68169761273171</v>
      </c>
      <c r="Y287" s="177">
        <v>-18.683784620770695</v>
      </c>
      <c r="Z287" s="177">
        <v>-3.0031355093636591</v>
      </c>
      <c r="AA287" s="147"/>
      <c r="AB287" s="144"/>
      <c r="AC287" s="144"/>
      <c r="AD287" s="150">
        <v>222.88150289017332</v>
      </c>
      <c r="AE287" s="150">
        <v>249.68483312209537</v>
      </c>
      <c r="AF287" s="144"/>
    </row>
    <row r="288" spans="1:32" x14ac:dyDescent="0.25">
      <c r="A288" s="149" t="s">
        <v>248</v>
      </c>
      <c r="B288" s="150">
        <v>284.86206896551715</v>
      </c>
      <c r="C288" s="150">
        <v>244.95238095238051</v>
      </c>
      <c r="D288" s="150">
        <v>203.13043478260869</v>
      </c>
      <c r="E288" s="150">
        <v>269.45652173913049</v>
      </c>
      <c r="F288" s="150">
        <v>238.02564102564097</v>
      </c>
      <c r="G288" s="150">
        <v>157.53846153846138</v>
      </c>
      <c r="H288" s="150">
        <v>190.08510638297886</v>
      </c>
      <c r="I288" s="150">
        <v>216.22727272727272</v>
      </c>
      <c r="J288" s="177">
        <v>26.142166344293855</v>
      </c>
      <c r="K288" s="177">
        <v>-6.8842380640941201</v>
      </c>
      <c r="L288" s="147"/>
      <c r="M288" s="203">
        <v>-58.638869005010491</v>
      </c>
      <c r="N288" s="144"/>
      <c r="P288" s="149" t="s">
        <v>248</v>
      </c>
      <c r="Q288" s="150">
        <v>280.37050359712208</v>
      </c>
      <c r="R288" s="150">
        <v>279.73076923076962</v>
      </c>
      <c r="S288" s="150">
        <v>251.59130434782628</v>
      </c>
      <c r="T288" s="150">
        <v>265.89387755102064</v>
      </c>
      <c r="U288" s="150">
        <v>244.61572052401721</v>
      </c>
      <c r="V288" s="150">
        <v>197.19574468085125</v>
      </c>
      <c r="W288" s="150">
        <v>261.18978102189772</v>
      </c>
      <c r="X288" s="150">
        <v>274.86614173228321</v>
      </c>
      <c r="Y288" s="177">
        <v>13.676360710385495</v>
      </c>
      <c r="Z288" s="177">
        <v>18.884149610729963</v>
      </c>
      <c r="AA288" s="147"/>
      <c r="AB288" s="144"/>
      <c r="AC288" s="144"/>
      <c r="AD288" s="150">
        <v>223.11151079136684</v>
      </c>
      <c r="AE288" s="150">
        <v>255.98199212155325</v>
      </c>
      <c r="AF288" s="144"/>
    </row>
    <row r="289" spans="1:32" x14ac:dyDescent="0.25">
      <c r="A289" s="146" t="s">
        <v>249</v>
      </c>
      <c r="B289" s="147">
        <v>59</v>
      </c>
      <c r="C289" s="147">
        <v>62</v>
      </c>
      <c r="D289" s="147">
        <v>119</v>
      </c>
      <c r="E289" s="147">
        <v>66</v>
      </c>
      <c r="F289" s="147">
        <v>52</v>
      </c>
      <c r="G289" s="147">
        <v>40</v>
      </c>
      <c r="H289" s="147">
        <v>64</v>
      </c>
      <c r="I289" s="147">
        <v>73</v>
      </c>
      <c r="J289" s="148">
        <v>0.140625</v>
      </c>
      <c r="K289" s="148">
        <v>0.10606060606060606</v>
      </c>
      <c r="L289" s="147"/>
      <c r="M289" s="155">
        <v>0.11793214862681745</v>
      </c>
      <c r="N289" s="144"/>
      <c r="P289" s="146" t="s">
        <v>249</v>
      </c>
      <c r="Q289" s="147">
        <v>484</v>
      </c>
      <c r="R289" s="147">
        <v>448</v>
      </c>
      <c r="S289" s="147">
        <v>526</v>
      </c>
      <c r="T289" s="147">
        <v>485</v>
      </c>
      <c r="U289" s="147">
        <v>358</v>
      </c>
      <c r="V289" s="147">
        <v>439</v>
      </c>
      <c r="W289" s="147">
        <v>566</v>
      </c>
      <c r="X289" s="147">
        <v>619</v>
      </c>
      <c r="Y289" s="148">
        <v>9.3639575971731448E-2</v>
      </c>
      <c r="Z289" s="148">
        <v>0.31064730792498491</v>
      </c>
      <c r="AA289" s="147"/>
      <c r="AB289" s="144"/>
      <c r="AC289" s="144"/>
      <c r="AD289" s="147">
        <v>66</v>
      </c>
      <c r="AE289" s="147">
        <v>472.28571428571428</v>
      </c>
      <c r="AF289" s="144"/>
    </row>
    <row r="290" spans="1:32" x14ac:dyDescent="0.25">
      <c r="A290" s="146" t="s">
        <v>250</v>
      </c>
      <c r="B290" s="150">
        <v>17</v>
      </c>
      <c r="C290" s="150">
        <v>12</v>
      </c>
      <c r="D290" s="150">
        <v>33</v>
      </c>
      <c r="E290" s="150">
        <v>23</v>
      </c>
      <c r="F290" s="150">
        <v>10</v>
      </c>
      <c r="G290" s="150">
        <v>9</v>
      </c>
      <c r="H290" s="150">
        <v>13</v>
      </c>
      <c r="I290" s="150">
        <v>23</v>
      </c>
      <c r="J290" s="148">
        <v>0.76923076923076927</v>
      </c>
      <c r="K290" s="148">
        <v>0.37606837606837601</v>
      </c>
      <c r="L290" s="147"/>
      <c r="M290" s="155">
        <v>0.10454545454545454</v>
      </c>
      <c r="N290" s="144"/>
      <c r="P290" s="146" t="s">
        <v>250</v>
      </c>
      <c r="Q290" s="150">
        <v>135</v>
      </c>
      <c r="R290" s="150">
        <v>115</v>
      </c>
      <c r="S290" s="150">
        <v>129</v>
      </c>
      <c r="T290" s="150">
        <v>146</v>
      </c>
      <c r="U290" s="150">
        <v>133</v>
      </c>
      <c r="V290" s="150">
        <v>124</v>
      </c>
      <c r="W290" s="150">
        <v>175</v>
      </c>
      <c r="X290" s="150">
        <v>220</v>
      </c>
      <c r="Y290" s="148">
        <v>0.25714285714285712</v>
      </c>
      <c r="Z290" s="148">
        <v>0.6091954022988505</v>
      </c>
      <c r="AA290" s="147"/>
      <c r="AB290" s="144"/>
      <c r="AC290" s="144"/>
      <c r="AD290" s="150">
        <v>16.714285714285715</v>
      </c>
      <c r="AE290" s="150">
        <v>136.71428571428572</v>
      </c>
      <c r="AF290" s="144"/>
    </row>
    <row r="291" spans="1:32" x14ac:dyDescent="0.25">
      <c r="A291" s="149" t="s">
        <v>251</v>
      </c>
      <c r="B291" s="147">
        <v>0</v>
      </c>
      <c r="C291" s="147">
        <v>213</v>
      </c>
      <c r="D291" s="147">
        <v>151</v>
      </c>
      <c r="E291" s="147">
        <v>189</v>
      </c>
      <c r="F291" s="147">
        <v>179</v>
      </c>
      <c r="G291" s="147">
        <v>185</v>
      </c>
      <c r="H291" s="147">
        <v>143</v>
      </c>
      <c r="I291" s="147">
        <v>162</v>
      </c>
      <c r="J291" s="148">
        <v>0.13286713286713286</v>
      </c>
      <c r="K291" s="157">
        <v>-8.3018867924528256E-2</v>
      </c>
      <c r="L291" s="147"/>
      <c r="M291" s="155">
        <v>0.14660633484162897</v>
      </c>
      <c r="N291" s="144"/>
      <c r="P291" s="149" t="s">
        <v>251</v>
      </c>
      <c r="Q291" s="147">
        <v>0</v>
      </c>
      <c r="R291" s="147">
        <v>1107</v>
      </c>
      <c r="S291" s="147">
        <v>1016</v>
      </c>
      <c r="T291" s="147">
        <v>979</v>
      </c>
      <c r="U291" s="147">
        <v>975</v>
      </c>
      <c r="V291" s="147">
        <v>1016</v>
      </c>
      <c r="W291" s="147">
        <v>1035</v>
      </c>
      <c r="X291" s="147">
        <v>1105</v>
      </c>
      <c r="Y291" s="148">
        <v>6.7632850241545889E-2</v>
      </c>
      <c r="Z291" s="157">
        <v>8.1919060052219286E-2</v>
      </c>
      <c r="AA291" s="147"/>
      <c r="AB291" s="144"/>
      <c r="AC291" s="144"/>
      <c r="AD291" s="158">
        <v>176.66666666666666</v>
      </c>
      <c r="AE291" s="158">
        <v>1021.3333333333334</v>
      </c>
      <c r="AF291" s="144"/>
    </row>
    <row r="292" spans="1:32" x14ac:dyDescent="0.25">
      <c r="A292" s="159" t="s">
        <v>252</v>
      </c>
      <c r="B292" s="150">
        <v>55</v>
      </c>
      <c r="C292" s="150">
        <v>61</v>
      </c>
      <c r="D292" s="150">
        <v>60</v>
      </c>
      <c r="E292" s="150">
        <v>41</v>
      </c>
      <c r="F292" s="150">
        <v>38</v>
      </c>
      <c r="G292" s="150">
        <v>75</v>
      </c>
      <c r="H292" s="150">
        <v>70</v>
      </c>
      <c r="I292" s="150">
        <v>47</v>
      </c>
      <c r="J292" s="148">
        <v>-0.32857142857142857</v>
      </c>
      <c r="K292" s="148">
        <v>-0.17750000000000005</v>
      </c>
      <c r="L292" s="147"/>
      <c r="M292" s="155">
        <v>0.10904872389791183</v>
      </c>
      <c r="N292" s="144"/>
      <c r="P292" s="159" t="s">
        <v>252</v>
      </c>
      <c r="Q292" s="150">
        <v>311</v>
      </c>
      <c r="R292" s="150">
        <v>310</v>
      </c>
      <c r="S292" s="150">
        <v>329</v>
      </c>
      <c r="T292" s="150">
        <v>288</v>
      </c>
      <c r="U292" s="150">
        <v>250</v>
      </c>
      <c r="V292" s="150">
        <v>370</v>
      </c>
      <c r="W292" s="150">
        <v>299</v>
      </c>
      <c r="X292" s="150">
        <v>431</v>
      </c>
      <c r="Y292" s="148">
        <v>0.4414715719063545</v>
      </c>
      <c r="Z292" s="148">
        <v>0.39870190078813156</v>
      </c>
      <c r="AA292" s="147"/>
      <c r="AB292" s="144"/>
      <c r="AC292" s="144"/>
      <c r="AD292" s="150">
        <v>57.142857142857146</v>
      </c>
      <c r="AE292" s="150">
        <v>308.14285714285717</v>
      </c>
      <c r="AF292" s="144"/>
    </row>
    <row r="293" spans="1:32" x14ac:dyDescent="0.25">
      <c r="A293" s="159" t="s">
        <v>253</v>
      </c>
      <c r="B293" s="150">
        <v>7</v>
      </c>
      <c r="C293" s="150">
        <v>4</v>
      </c>
      <c r="D293" s="150">
        <v>9</v>
      </c>
      <c r="E293" s="150">
        <v>2</v>
      </c>
      <c r="F293" s="150">
        <v>1</v>
      </c>
      <c r="G293" s="150">
        <v>4</v>
      </c>
      <c r="H293" s="150">
        <v>5</v>
      </c>
      <c r="I293" s="150">
        <v>5</v>
      </c>
      <c r="J293" s="148">
        <v>0</v>
      </c>
      <c r="K293" s="148">
        <v>9.3750000000000056E-2</v>
      </c>
      <c r="L293" s="147"/>
      <c r="M293" s="155">
        <v>0.23809523809523808</v>
      </c>
      <c r="N293" s="144"/>
      <c r="P293" s="159" t="s">
        <v>253</v>
      </c>
      <c r="Q293" s="150">
        <v>24</v>
      </c>
      <c r="R293" s="150">
        <v>23</v>
      </c>
      <c r="S293" s="150">
        <v>20</v>
      </c>
      <c r="T293" s="150">
        <v>22</v>
      </c>
      <c r="U293" s="150">
        <v>7</v>
      </c>
      <c r="V293" s="150">
        <v>13</v>
      </c>
      <c r="W293" s="150">
        <v>15</v>
      </c>
      <c r="X293" s="150">
        <v>21</v>
      </c>
      <c r="Y293" s="148">
        <v>0.4</v>
      </c>
      <c r="Z293" s="148">
        <v>0.18548387096774185</v>
      </c>
      <c r="AA293" s="147"/>
      <c r="AB293" s="144"/>
      <c r="AC293" s="144"/>
      <c r="AD293" s="150">
        <v>4.5714285714285712</v>
      </c>
      <c r="AE293" s="150">
        <v>17.714285714285715</v>
      </c>
      <c r="AF293" s="144"/>
    </row>
    <row r="294" spans="1:32" x14ac:dyDescent="0.25">
      <c r="A294" s="159" t="s">
        <v>254</v>
      </c>
      <c r="B294" s="191">
        <v>0.11290322580645161</v>
      </c>
      <c r="C294" s="191">
        <v>6.1538461538461542E-2</v>
      </c>
      <c r="D294" s="191">
        <v>0.13043478260869565</v>
      </c>
      <c r="E294" s="191">
        <v>4.6511627906976744E-2</v>
      </c>
      <c r="F294" s="191">
        <v>2.564102564102564E-2</v>
      </c>
      <c r="G294" s="191">
        <v>5.0632911392405063E-2</v>
      </c>
      <c r="H294" s="191">
        <v>6.6666666666666666E-2</v>
      </c>
      <c r="I294" s="191">
        <v>9.6153846153846159E-2</v>
      </c>
      <c r="J294" s="172">
        <v>2.9487179487179493</v>
      </c>
      <c r="K294" s="172">
        <v>2.2079772079772089</v>
      </c>
      <c r="L294" s="147"/>
      <c r="M294" s="203">
        <v>4.9693669162695713</v>
      </c>
      <c r="N294" s="144"/>
      <c r="P294" s="159" t="s">
        <v>254</v>
      </c>
      <c r="Q294" s="191">
        <v>7.1641791044776124E-2</v>
      </c>
      <c r="R294" s="191">
        <v>6.9069069069069067E-2</v>
      </c>
      <c r="S294" s="191">
        <v>5.730659025787966E-2</v>
      </c>
      <c r="T294" s="191">
        <v>7.0967741935483872E-2</v>
      </c>
      <c r="U294" s="191">
        <v>2.7237354085603113E-2</v>
      </c>
      <c r="V294" s="191">
        <v>3.3942558746736295E-2</v>
      </c>
      <c r="W294" s="191">
        <v>4.7770700636942678E-2</v>
      </c>
      <c r="X294" s="191">
        <v>4.6460176991150445E-2</v>
      </c>
      <c r="Y294" s="172">
        <v>-0.13105236457922331</v>
      </c>
      <c r="Z294" s="172">
        <v>-0.79019448852195651</v>
      </c>
      <c r="AA294" s="147"/>
      <c r="AB294" s="144"/>
      <c r="AC294" s="144"/>
      <c r="AD294" s="191">
        <v>7.407407407407407E-2</v>
      </c>
      <c r="AE294" s="191">
        <v>5.4362121876370011E-2</v>
      </c>
      <c r="AF294" s="144"/>
    </row>
    <row r="295" spans="1:32" x14ac:dyDescent="0.25">
      <c r="A295" s="161" t="s">
        <v>255</v>
      </c>
      <c r="B295" s="161"/>
      <c r="C295" s="161"/>
      <c r="D295" s="161"/>
      <c r="E295" s="144"/>
      <c r="F295" s="144"/>
      <c r="G295" s="144"/>
      <c r="H295" s="144"/>
      <c r="I295" s="144"/>
      <c r="J295" s="144"/>
      <c r="K295" s="144"/>
      <c r="L295" s="144"/>
      <c r="M295" s="144"/>
      <c r="N295" s="144"/>
      <c r="O295" s="204"/>
      <c r="P295" s="161" t="s">
        <v>255</v>
      </c>
      <c r="Q295" s="161"/>
      <c r="R295" s="161"/>
      <c r="S295" s="161"/>
      <c r="T295" s="144"/>
      <c r="U295" s="144"/>
      <c r="V295" s="144"/>
      <c r="W295" s="144"/>
      <c r="X295" s="144"/>
      <c r="Y295" s="144"/>
      <c r="Z295" s="144"/>
      <c r="AA295" s="144"/>
      <c r="AB295" s="144"/>
      <c r="AC295" s="144"/>
      <c r="AD295" s="144"/>
      <c r="AE295" s="144"/>
      <c r="AF295" s="144"/>
    </row>
    <row r="296" spans="1:32" x14ac:dyDescent="0.25">
      <c r="N296" s="144"/>
      <c r="AB296" s="144"/>
    </row>
    <row r="297" spans="1:32" x14ac:dyDescent="0.25">
      <c r="N297" s="144"/>
      <c r="AB297" s="144"/>
    </row>
    <row r="298" spans="1:32" x14ac:dyDescent="0.25">
      <c r="A298" s="195" t="s">
        <v>283</v>
      </c>
      <c r="B298" s="189" t="s">
        <v>284</v>
      </c>
      <c r="C298" s="189"/>
      <c r="D298" s="181"/>
      <c r="E298" s="181"/>
      <c r="F298" s="167"/>
      <c r="G298" s="167"/>
      <c r="H298" s="167"/>
      <c r="I298" s="167"/>
      <c r="J298" s="167"/>
      <c r="K298" s="167"/>
      <c r="L298" s="188"/>
      <c r="M298" s="211"/>
      <c r="N298" s="144"/>
      <c r="O298" s="211"/>
      <c r="P298" s="195" t="s">
        <v>283</v>
      </c>
      <c r="Q298" s="189" t="s">
        <v>284</v>
      </c>
      <c r="R298" s="189"/>
      <c r="S298" s="181"/>
      <c r="T298" s="181"/>
      <c r="U298" s="144"/>
      <c r="V298" s="144"/>
      <c r="W298" s="144"/>
      <c r="X298" s="144"/>
      <c r="Y298" s="144"/>
      <c r="Z298" s="144"/>
      <c r="AA298" s="188"/>
      <c r="AB298" s="144"/>
      <c r="AC298" s="144"/>
      <c r="AD298" s="144"/>
      <c r="AE298" s="144"/>
      <c r="AF298" s="144"/>
    </row>
    <row r="299" spans="1:32" x14ac:dyDescent="0.25">
      <c r="A299" s="166" t="s">
        <v>295</v>
      </c>
      <c r="B299" s="166"/>
      <c r="C299" s="166"/>
      <c r="D299" s="166"/>
      <c r="E299" s="213"/>
      <c r="F299" s="167"/>
      <c r="G299" s="167"/>
      <c r="H299" s="167"/>
      <c r="I299" s="167"/>
      <c r="J299" s="167"/>
      <c r="K299" s="167"/>
      <c r="L299" s="167"/>
      <c r="M299" s="144"/>
      <c r="N299" s="144"/>
      <c r="P299" s="166" t="s">
        <v>231</v>
      </c>
      <c r="Q299" s="166"/>
      <c r="R299" s="166"/>
      <c r="S299" s="166"/>
      <c r="T299" s="162"/>
      <c r="U299" s="144"/>
      <c r="V299" s="144"/>
      <c r="W299" s="144"/>
      <c r="X299" s="144"/>
      <c r="Y299" s="144"/>
      <c r="Z299" s="144"/>
      <c r="AA299" s="167"/>
      <c r="AB299" s="144"/>
      <c r="AC299" s="144"/>
      <c r="AD299" s="144"/>
      <c r="AE299" s="144"/>
      <c r="AF299" s="144"/>
    </row>
    <row r="300" spans="1:32" ht="31.5" x14ac:dyDescent="0.25">
      <c r="A300" s="190"/>
      <c r="B300" s="141">
        <v>2019</v>
      </c>
      <c r="C300" s="141">
        <v>2020</v>
      </c>
      <c r="D300" s="141">
        <v>2021</v>
      </c>
      <c r="E300" s="141">
        <v>2022</v>
      </c>
      <c r="F300" s="141">
        <v>2023</v>
      </c>
      <c r="G300" s="141">
        <v>2024</v>
      </c>
      <c r="H300" s="141">
        <v>2025</v>
      </c>
      <c r="I300" s="141">
        <v>2026</v>
      </c>
      <c r="J300" s="142" t="s">
        <v>232</v>
      </c>
      <c r="K300" s="142" t="s">
        <v>233</v>
      </c>
      <c r="L300" s="143" t="s">
        <v>234</v>
      </c>
      <c r="M300" s="145" t="s">
        <v>287</v>
      </c>
      <c r="N300" s="144"/>
      <c r="P300" s="190"/>
      <c r="Q300" s="141">
        <v>2019</v>
      </c>
      <c r="R300" s="141">
        <v>2020</v>
      </c>
      <c r="S300" s="141">
        <v>2021</v>
      </c>
      <c r="T300" s="141">
        <v>2022</v>
      </c>
      <c r="U300" s="141">
        <v>2023</v>
      </c>
      <c r="V300" s="141">
        <v>2024</v>
      </c>
      <c r="W300" s="141">
        <v>2025</v>
      </c>
      <c r="X300" s="141">
        <v>2026</v>
      </c>
      <c r="Y300" s="142" t="s">
        <v>232</v>
      </c>
      <c r="Z300" s="142" t="s">
        <v>233</v>
      </c>
      <c r="AA300" s="143" t="s">
        <v>234</v>
      </c>
      <c r="AB300" s="144"/>
      <c r="AC300" s="144"/>
      <c r="AD300" s="145" t="s">
        <v>296</v>
      </c>
      <c r="AE300" s="145" t="s">
        <v>235</v>
      </c>
      <c r="AF300" s="144"/>
    </row>
    <row r="301" spans="1:32" x14ac:dyDescent="0.25">
      <c r="A301" s="146" t="s">
        <v>236</v>
      </c>
      <c r="B301" s="147">
        <v>222</v>
      </c>
      <c r="C301" s="147">
        <v>232</v>
      </c>
      <c r="D301" s="147">
        <v>221</v>
      </c>
      <c r="E301" s="147">
        <v>179</v>
      </c>
      <c r="F301" s="147">
        <v>168</v>
      </c>
      <c r="G301" s="147">
        <v>198</v>
      </c>
      <c r="H301" s="147">
        <v>130</v>
      </c>
      <c r="I301" s="147">
        <v>178</v>
      </c>
      <c r="J301" s="148">
        <v>0.36923076923076925</v>
      </c>
      <c r="K301" s="148">
        <v>-7.7037037037037057E-2</v>
      </c>
      <c r="L301" s="147"/>
      <c r="M301" s="155">
        <v>8.2522021325915629E-2</v>
      </c>
      <c r="N301" s="144"/>
      <c r="P301" s="146" t="s">
        <v>236</v>
      </c>
      <c r="Q301" s="147">
        <v>1612</v>
      </c>
      <c r="R301" s="147">
        <v>2505</v>
      </c>
      <c r="S301" s="147">
        <v>1610</v>
      </c>
      <c r="T301" s="147">
        <v>1370</v>
      </c>
      <c r="U301" s="147">
        <v>1591</v>
      </c>
      <c r="V301" s="147">
        <v>1674</v>
      </c>
      <c r="W301" s="147">
        <v>1545</v>
      </c>
      <c r="X301" s="147">
        <v>2157</v>
      </c>
      <c r="Y301" s="148">
        <v>0.39611650485436894</v>
      </c>
      <c r="Z301" s="148">
        <v>0.26807760141093473</v>
      </c>
      <c r="AA301" s="147"/>
      <c r="AB301" s="144"/>
      <c r="AC301" s="144"/>
      <c r="AD301" s="147">
        <v>192.85714285714286</v>
      </c>
      <c r="AE301" s="147">
        <v>1701</v>
      </c>
      <c r="AF301" s="144"/>
    </row>
    <row r="302" spans="1:32" x14ac:dyDescent="0.25">
      <c r="A302" s="149" t="s">
        <v>237</v>
      </c>
      <c r="B302" s="150">
        <v>132</v>
      </c>
      <c r="C302" s="150">
        <v>121</v>
      </c>
      <c r="D302" s="150">
        <v>147</v>
      </c>
      <c r="E302" s="150">
        <v>95</v>
      </c>
      <c r="F302" s="150">
        <v>71</v>
      </c>
      <c r="G302" s="150">
        <v>62</v>
      </c>
      <c r="H302" s="150">
        <v>38</v>
      </c>
      <c r="I302" s="150">
        <v>42</v>
      </c>
      <c r="J302" s="148">
        <v>0.10526315789473684</v>
      </c>
      <c r="K302" s="148">
        <v>-0.55855855855855852</v>
      </c>
      <c r="L302" s="147"/>
      <c r="M302" s="155">
        <v>3.6458333333333336E-2</v>
      </c>
      <c r="N302" s="144"/>
      <c r="P302" s="149" t="s">
        <v>237</v>
      </c>
      <c r="Q302" s="150">
        <v>887</v>
      </c>
      <c r="R302" s="150">
        <v>1510</v>
      </c>
      <c r="S302" s="150">
        <v>936</v>
      </c>
      <c r="T302" s="150">
        <v>743</v>
      </c>
      <c r="U302" s="150">
        <v>680</v>
      </c>
      <c r="V302" s="150">
        <v>629</v>
      </c>
      <c r="W302" s="150">
        <v>635</v>
      </c>
      <c r="X302" s="150">
        <v>1152</v>
      </c>
      <c r="Y302" s="148">
        <v>0.81417322834645667</v>
      </c>
      <c r="Z302" s="148">
        <v>0.33953488372093021</v>
      </c>
      <c r="AA302" s="147"/>
      <c r="AB302" s="144"/>
      <c r="AC302" s="144"/>
      <c r="AD302" s="150">
        <v>95.142857142857139</v>
      </c>
      <c r="AE302" s="150">
        <v>860</v>
      </c>
      <c r="AF302" s="144"/>
    </row>
    <row r="303" spans="1:32" x14ac:dyDescent="0.25">
      <c r="A303" s="146" t="s">
        <v>90</v>
      </c>
      <c r="B303" s="151">
        <v>0.70967741935483875</v>
      </c>
      <c r="C303" s="151">
        <v>0.62371134020618557</v>
      </c>
      <c r="D303" s="151">
        <v>0.76963350785340312</v>
      </c>
      <c r="E303" s="151">
        <v>0.65517241379310343</v>
      </c>
      <c r="F303" s="151">
        <v>0.51079136690647486</v>
      </c>
      <c r="G303" s="151">
        <v>0.40259740259740262</v>
      </c>
      <c r="H303" s="151">
        <v>0.37254901960784315</v>
      </c>
      <c r="I303" s="151">
        <v>0.32061068702290074</v>
      </c>
      <c r="J303" s="172">
        <v>-5.1938332584942408</v>
      </c>
      <c r="K303" s="172">
        <v>-27.884925897169875</v>
      </c>
      <c r="L303" s="147"/>
      <c r="M303" s="203">
        <v>-30.615753931006985</v>
      </c>
      <c r="N303" s="144"/>
      <c r="P303" s="146" t="s">
        <v>90</v>
      </c>
      <c r="Q303" s="151">
        <v>0.65124816446402345</v>
      </c>
      <c r="R303" s="151">
        <v>0.69266055045871555</v>
      </c>
      <c r="S303" s="151">
        <v>0.67144906743185084</v>
      </c>
      <c r="T303" s="151">
        <v>0.64273356401384085</v>
      </c>
      <c r="U303" s="151">
        <v>0.53501180173092056</v>
      </c>
      <c r="V303" s="151">
        <v>0.45945945945945948</v>
      </c>
      <c r="W303" s="151">
        <v>0.4945482866043614</v>
      </c>
      <c r="X303" s="151">
        <v>0.62676822633297058</v>
      </c>
      <c r="Y303" s="172">
        <v>13.221993972860918</v>
      </c>
      <c r="Z303" s="172">
        <v>2.5729887674823648</v>
      </c>
      <c r="AA303" s="147"/>
      <c r="AB303" s="144"/>
      <c r="AC303" s="144"/>
      <c r="AD303" s="151">
        <v>0.59945994599459951</v>
      </c>
      <c r="AE303" s="151">
        <v>0.60103833865814693</v>
      </c>
      <c r="AF303" s="144"/>
    </row>
    <row r="304" spans="1:32" x14ac:dyDescent="0.25">
      <c r="A304" s="149" t="s">
        <v>238</v>
      </c>
      <c r="B304" s="150">
        <v>118</v>
      </c>
      <c r="C304" s="150">
        <v>113</v>
      </c>
      <c r="D304" s="150">
        <v>151</v>
      </c>
      <c r="E304" s="150">
        <v>85</v>
      </c>
      <c r="F304" s="150">
        <v>62</v>
      </c>
      <c r="G304" s="150">
        <v>55</v>
      </c>
      <c r="H304" s="150">
        <v>35</v>
      </c>
      <c r="I304" s="150">
        <v>35</v>
      </c>
      <c r="J304" s="148">
        <v>0</v>
      </c>
      <c r="K304" s="148">
        <v>-0.60420032310177707</v>
      </c>
      <c r="L304" s="147"/>
      <c r="M304" s="155">
        <v>3.1588447653429601E-2</v>
      </c>
      <c r="N304" s="144"/>
      <c r="P304" s="149" t="s">
        <v>238</v>
      </c>
      <c r="Q304" s="150">
        <v>807</v>
      </c>
      <c r="R304" s="150">
        <v>1436</v>
      </c>
      <c r="S304" s="150">
        <v>903</v>
      </c>
      <c r="T304" s="150">
        <v>673</v>
      </c>
      <c r="U304" s="150">
        <v>552</v>
      </c>
      <c r="V304" s="150">
        <v>558</v>
      </c>
      <c r="W304" s="150">
        <v>602</v>
      </c>
      <c r="X304" s="150">
        <v>1108</v>
      </c>
      <c r="Y304" s="148">
        <v>0.84053156146179397</v>
      </c>
      <c r="Z304" s="148">
        <v>0.40227806906526853</v>
      </c>
      <c r="AA304" s="147"/>
      <c r="AB304" s="144"/>
      <c r="AC304" s="144"/>
      <c r="AD304" s="150">
        <v>88.428571428571431</v>
      </c>
      <c r="AE304" s="150">
        <v>790.14285714285711</v>
      </c>
      <c r="AF304" s="144"/>
    </row>
    <row r="305" spans="1:32" x14ac:dyDescent="0.25">
      <c r="A305" s="149" t="s">
        <v>239</v>
      </c>
      <c r="B305" s="153">
        <v>0.53153153153153154</v>
      </c>
      <c r="C305" s="153">
        <v>0.48706896551724138</v>
      </c>
      <c r="D305" s="153">
        <v>0.68325791855203621</v>
      </c>
      <c r="E305" s="153">
        <v>0.47486033519553073</v>
      </c>
      <c r="F305" s="153">
        <v>0.36904761904761907</v>
      </c>
      <c r="G305" s="153">
        <v>0.27777777777777779</v>
      </c>
      <c r="H305" s="153">
        <v>0.26923076923076922</v>
      </c>
      <c r="I305" s="153">
        <v>0.19662921348314608</v>
      </c>
      <c r="J305" s="172">
        <v>-7.2601555747623143</v>
      </c>
      <c r="K305" s="172">
        <v>-26.188930503537243</v>
      </c>
      <c r="L305" s="147"/>
      <c r="M305" s="203">
        <v>-31.704718892760951</v>
      </c>
      <c r="N305" s="144"/>
      <c r="P305" s="149" t="s">
        <v>239</v>
      </c>
      <c r="Q305" s="153">
        <v>0.50062034739454098</v>
      </c>
      <c r="R305" s="153">
        <v>0.5732534930139721</v>
      </c>
      <c r="S305" s="153">
        <v>0.56086956521739129</v>
      </c>
      <c r="T305" s="153">
        <v>0.49124087591240878</v>
      </c>
      <c r="U305" s="153">
        <v>0.34695160276555626</v>
      </c>
      <c r="V305" s="153">
        <v>0.33333333333333331</v>
      </c>
      <c r="W305" s="153">
        <v>0.3896440129449838</v>
      </c>
      <c r="X305" s="153">
        <v>0.51367640241075563</v>
      </c>
      <c r="Y305" s="172">
        <v>12.403238946577183</v>
      </c>
      <c r="Z305" s="172">
        <v>4.9159731544878404</v>
      </c>
      <c r="AA305" s="147"/>
      <c r="AB305" s="144"/>
      <c r="AC305" s="144"/>
      <c r="AD305" s="153">
        <v>0.45851851851851849</v>
      </c>
      <c r="AE305" s="153">
        <v>0.46451667086587722</v>
      </c>
      <c r="AF305" s="144"/>
    </row>
    <row r="306" spans="1:32" x14ac:dyDescent="0.25">
      <c r="A306" s="149" t="s">
        <v>240</v>
      </c>
      <c r="B306" s="153">
        <v>0.89393939393939392</v>
      </c>
      <c r="C306" s="153">
        <v>0.93388429752066116</v>
      </c>
      <c r="D306" s="153">
        <v>1.0272108843537415</v>
      </c>
      <c r="E306" s="153">
        <v>0.89473684210526316</v>
      </c>
      <c r="F306" s="153">
        <v>0.87323943661971826</v>
      </c>
      <c r="G306" s="153">
        <v>0.88709677419354838</v>
      </c>
      <c r="H306" s="153">
        <v>0.92105263157894735</v>
      </c>
      <c r="I306" s="153">
        <v>0.83333333333333337</v>
      </c>
      <c r="J306" s="172">
        <v>-8.771929824561397</v>
      </c>
      <c r="K306" s="172">
        <v>-9.6096096096096151</v>
      </c>
      <c r="L306" s="147"/>
      <c r="M306" s="203">
        <v>-12.847222222222221</v>
      </c>
      <c r="N306" s="144"/>
      <c r="P306" s="149" t="s">
        <v>240</v>
      </c>
      <c r="Q306" s="153">
        <v>0.90980834272829758</v>
      </c>
      <c r="R306" s="153">
        <v>0.9509933774834437</v>
      </c>
      <c r="S306" s="153">
        <v>0.96474358974358976</v>
      </c>
      <c r="T306" s="153">
        <v>0.9057873485868102</v>
      </c>
      <c r="U306" s="153">
        <v>0.81176470588235294</v>
      </c>
      <c r="V306" s="153">
        <v>0.88712241653418122</v>
      </c>
      <c r="W306" s="153">
        <v>0.94803149606299209</v>
      </c>
      <c r="X306" s="153">
        <v>0.96180555555555558</v>
      </c>
      <c r="Y306" s="172">
        <v>1.3774059492563495</v>
      </c>
      <c r="Z306" s="172">
        <v>4.3034791435954229</v>
      </c>
      <c r="AA306" s="147"/>
      <c r="AB306" s="144"/>
      <c r="AC306" s="144"/>
      <c r="AD306" s="153">
        <v>0.92942942942942952</v>
      </c>
      <c r="AE306" s="153">
        <v>0.91877076411960135</v>
      </c>
      <c r="AF306" s="144"/>
    </row>
    <row r="307" spans="1:32" ht="22.15" customHeight="1" x14ac:dyDescent="0.25">
      <c r="A307" s="154" t="s">
        <v>241</v>
      </c>
      <c r="B307" s="155">
        <v>3.0303030303030304E-2</v>
      </c>
      <c r="C307" s="155">
        <v>2.4793388429752067E-2</v>
      </c>
      <c r="D307" s="155">
        <v>0</v>
      </c>
      <c r="E307" s="155">
        <v>1.0526315789473684E-2</v>
      </c>
      <c r="F307" s="155">
        <v>7.0422535211267609E-2</v>
      </c>
      <c r="G307" s="155">
        <v>1.6129032258064516E-2</v>
      </c>
      <c r="H307" s="155">
        <v>0</v>
      </c>
      <c r="I307" s="155">
        <v>7.1428571428571425E-2</v>
      </c>
      <c r="J307" s="172">
        <v>7.1428571428571423</v>
      </c>
      <c r="K307" s="172">
        <v>5.040755040755041</v>
      </c>
      <c r="L307" s="147"/>
      <c r="M307" s="203">
        <v>5.23313492063492</v>
      </c>
      <c r="N307" s="144"/>
      <c r="P307" s="154" t="s">
        <v>241</v>
      </c>
      <c r="Q307" s="155">
        <v>1.5783540022547914E-2</v>
      </c>
      <c r="R307" s="155">
        <v>2.4503311258278145E-2</v>
      </c>
      <c r="S307" s="155">
        <v>2.7777777777777776E-2</v>
      </c>
      <c r="T307" s="155">
        <v>3.4993270524899055E-2</v>
      </c>
      <c r="U307" s="155">
        <v>3.6764705882352942E-2</v>
      </c>
      <c r="V307" s="155">
        <v>7.472178060413355E-2</v>
      </c>
      <c r="W307" s="155">
        <v>2.6771653543307086E-2</v>
      </c>
      <c r="X307" s="155">
        <v>1.9097222222222224E-2</v>
      </c>
      <c r="Y307" s="172">
        <v>-0.76744313210848625</v>
      </c>
      <c r="Z307" s="172">
        <v>-1.2796465485418969</v>
      </c>
      <c r="AA307" s="147"/>
      <c r="AB307" s="144"/>
      <c r="AC307" s="144"/>
      <c r="AD307" s="151">
        <v>2.1021021021021023E-2</v>
      </c>
      <c r="AE307" s="151">
        <v>3.1893687707641193E-2</v>
      </c>
      <c r="AF307" s="144"/>
    </row>
    <row r="308" spans="1:32" ht="22.15" customHeight="1" x14ac:dyDescent="0.25">
      <c r="A308" s="154" t="s">
        <v>242</v>
      </c>
      <c r="B308" s="155">
        <v>1.8018018018018018E-2</v>
      </c>
      <c r="C308" s="155">
        <v>1.2931034482758621E-2</v>
      </c>
      <c r="D308" s="155">
        <v>0</v>
      </c>
      <c r="E308" s="155">
        <v>5.5865921787709499E-3</v>
      </c>
      <c r="F308" s="155">
        <v>2.976190476190476E-2</v>
      </c>
      <c r="G308" s="155">
        <v>5.0505050505050509E-3</v>
      </c>
      <c r="H308" s="155">
        <v>0</v>
      </c>
      <c r="I308" s="155">
        <v>1.6853932584269662E-2</v>
      </c>
      <c r="J308" s="172">
        <v>1.6853932584269662</v>
      </c>
      <c r="K308" s="172">
        <v>0.64835622138992921</v>
      </c>
      <c r="L308" s="147"/>
      <c r="M308" s="203">
        <v>0.66545816338755959</v>
      </c>
      <c r="N308" s="144"/>
      <c r="P308" s="154" t="s">
        <v>242</v>
      </c>
      <c r="Q308" s="155">
        <v>8.6848635235732014E-3</v>
      </c>
      <c r="R308" s="155">
        <v>1.4770459081836327E-2</v>
      </c>
      <c r="S308" s="155">
        <v>1.6149068322981366E-2</v>
      </c>
      <c r="T308" s="155">
        <v>1.8978102189781021E-2</v>
      </c>
      <c r="U308" s="155">
        <v>1.5713387806411062E-2</v>
      </c>
      <c r="V308" s="155">
        <v>2.8076463560334528E-2</v>
      </c>
      <c r="W308" s="155">
        <v>1.1003236245954692E-2</v>
      </c>
      <c r="X308" s="155">
        <v>1.0199350950394067E-2</v>
      </c>
      <c r="Y308" s="172">
        <v>-8.038852955606253E-2</v>
      </c>
      <c r="Z308" s="172">
        <v>-0.5925617555526822</v>
      </c>
      <c r="AA308" s="147"/>
      <c r="AB308" s="144"/>
      <c r="AC308" s="144"/>
      <c r="AD308" s="151">
        <v>1.037037037037037E-2</v>
      </c>
      <c r="AE308" s="151">
        <v>1.6124968505920888E-2</v>
      </c>
      <c r="AF308" s="144"/>
    </row>
    <row r="309" spans="1:32" ht="22.15" customHeight="1" x14ac:dyDescent="0.25">
      <c r="A309" s="154" t="s">
        <v>243</v>
      </c>
      <c r="B309" s="155">
        <v>0.15315315315315314</v>
      </c>
      <c r="C309" s="155">
        <v>0.19827586206896552</v>
      </c>
      <c r="D309" s="155">
        <v>7.6923076923076927E-2</v>
      </c>
      <c r="E309" s="155">
        <v>0.16201117318435754</v>
      </c>
      <c r="F309" s="155">
        <v>0.20833333333333334</v>
      </c>
      <c r="G309" s="155">
        <v>0.12626262626262627</v>
      </c>
      <c r="H309" s="155">
        <v>0.16153846153846155</v>
      </c>
      <c r="I309" s="155">
        <v>0.15730337078651685</v>
      </c>
      <c r="J309" s="172">
        <v>-0.42350907519446979</v>
      </c>
      <c r="K309" s="172">
        <v>0.39700374531835281</v>
      </c>
      <c r="L309" s="147"/>
      <c r="M309" s="203">
        <v>7.5244956321982777</v>
      </c>
      <c r="N309" s="144"/>
      <c r="P309" s="154" t="s">
        <v>243</v>
      </c>
      <c r="Q309" s="155">
        <v>0.13399503722084366</v>
      </c>
      <c r="R309" s="155">
        <v>0.10978043912175649</v>
      </c>
      <c r="S309" s="155">
        <v>0.11739130434782609</v>
      </c>
      <c r="T309" s="155">
        <v>0.11167883211678832</v>
      </c>
      <c r="U309" s="155">
        <v>0.14707730986800754</v>
      </c>
      <c r="V309" s="155">
        <v>0.13201911589008364</v>
      </c>
      <c r="W309" s="155">
        <v>0.13333333333333333</v>
      </c>
      <c r="X309" s="155">
        <v>8.2058414464534074E-2</v>
      </c>
      <c r="Y309" s="172">
        <v>-5.127491886879926</v>
      </c>
      <c r="Z309" s="172">
        <v>-4.3413996722162835</v>
      </c>
      <c r="AA309" s="147"/>
      <c r="AB309" s="144"/>
      <c r="AC309" s="144"/>
      <c r="AD309" s="151">
        <v>0.15333333333333332</v>
      </c>
      <c r="AE309" s="151">
        <v>0.12547241118669691</v>
      </c>
      <c r="AF309" s="144"/>
    </row>
    <row r="310" spans="1:32" ht="22.15" customHeight="1" x14ac:dyDescent="0.25">
      <c r="A310" s="154" t="s">
        <v>244</v>
      </c>
      <c r="B310" s="155">
        <v>3.1531531531531529E-2</v>
      </c>
      <c r="C310" s="155">
        <v>4.7413793103448273E-2</v>
      </c>
      <c r="D310" s="155">
        <v>3.1674208144796379E-2</v>
      </c>
      <c r="E310" s="155">
        <v>8.9385474860335198E-2</v>
      </c>
      <c r="F310" s="155">
        <v>8.3333333333333329E-2</v>
      </c>
      <c r="G310" s="155">
        <v>0.12121212121212122</v>
      </c>
      <c r="H310" s="155">
        <v>0.11538461538461539</v>
      </c>
      <c r="I310" s="155">
        <v>0.11797752808988764</v>
      </c>
      <c r="J310" s="172">
        <v>0.25929127052722462</v>
      </c>
      <c r="K310" s="172">
        <v>4.8347898460258012</v>
      </c>
      <c r="L310" s="147"/>
      <c r="M310" s="203">
        <v>5.0754533189563107</v>
      </c>
      <c r="N310" s="144"/>
      <c r="P310" s="154" t="s">
        <v>244</v>
      </c>
      <c r="Q310" s="155">
        <v>6.699751861042183E-2</v>
      </c>
      <c r="R310" s="155">
        <v>4.7105788423153695E-2</v>
      </c>
      <c r="S310" s="155">
        <v>6.273291925465839E-2</v>
      </c>
      <c r="T310" s="155">
        <v>0.10145985401459855</v>
      </c>
      <c r="U310" s="155">
        <v>0.10622250157133878</v>
      </c>
      <c r="V310" s="155">
        <v>0.12843488649940263</v>
      </c>
      <c r="W310" s="155">
        <v>0.1087378640776699</v>
      </c>
      <c r="X310" s="155">
        <v>6.7222994900324531E-2</v>
      </c>
      <c r="Y310" s="172">
        <v>-4.1514869177345375</v>
      </c>
      <c r="Z310" s="172">
        <v>-1.82729318654435</v>
      </c>
      <c r="AA310" s="147"/>
      <c r="AB310" s="144"/>
      <c r="AC310" s="144"/>
      <c r="AD310" s="151">
        <v>6.9629629629629625E-2</v>
      </c>
      <c r="AE310" s="151">
        <v>8.5495926765768032E-2</v>
      </c>
      <c r="AF310" s="144"/>
    </row>
    <row r="311" spans="1:32" ht="22.15" customHeight="1" x14ac:dyDescent="0.25">
      <c r="A311" s="154" t="s">
        <v>245</v>
      </c>
      <c r="B311" s="155">
        <v>6.7567567567567571E-2</v>
      </c>
      <c r="C311" s="155">
        <v>9.0517241379310345E-2</v>
      </c>
      <c r="D311" s="155">
        <v>8.1447963800904979E-2</v>
      </c>
      <c r="E311" s="155">
        <v>6.7039106145251395E-2</v>
      </c>
      <c r="F311" s="155">
        <v>0.11904761904761904</v>
      </c>
      <c r="G311" s="155">
        <v>0.19191919191919191</v>
      </c>
      <c r="H311" s="155">
        <v>0.2076923076923077</v>
      </c>
      <c r="I311" s="155">
        <v>0.1348314606741573</v>
      </c>
      <c r="J311" s="172">
        <v>-7.2860847018150405</v>
      </c>
      <c r="K311" s="172">
        <v>2.2979608822305444</v>
      </c>
      <c r="L311" s="147"/>
      <c r="M311" s="203">
        <v>-0.37869908789256723</v>
      </c>
      <c r="N311" s="144"/>
      <c r="P311" s="154" t="s">
        <v>245</v>
      </c>
      <c r="Q311" s="155">
        <v>0.10421836228287841</v>
      </c>
      <c r="R311" s="155">
        <v>0.1125748502994012</v>
      </c>
      <c r="S311" s="155">
        <v>0.10745341614906832</v>
      </c>
      <c r="T311" s="155">
        <v>9.0510948905109495E-2</v>
      </c>
      <c r="U311" s="155">
        <v>0.11627906976744186</v>
      </c>
      <c r="V311" s="155">
        <v>0.17443249701314217</v>
      </c>
      <c r="W311" s="155">
        <v>0.17346278317152103</v>
      </c>
      <c r="X311" s="155">
        <v>0.13861845155308297</v>
      </c>
      <c r="Y311" s="172">
        <v>-3.4844331618438056</v>
      </c>
      <c r="Z311" s="172">
        <v>1.3314008788322758</v>
      </c>
      <c r="AA311" s="147"/>
      <c r="AB311" s="144"/>
      <c r="AC311" s="144"/>
      <c r="AD311" s="151">
        <v>0.11185185185185186</v>
      </c>
      <c r="AE311" s="151">
        <v>0.12530444276476022</v>
      </c>
      <c r="AF311" s="144"/>
    </row>
    <row r="312" spans="1:32" ht="22.15" customHeight="1" x14ac:dyDescent="0.25">
      <c r="A312" s="154" t="s">
        <v>246</v>
      </c>
      <c r="B312" s="155">
        <v>0.11711711711711711</v>
      </c>
      <c r="C312" s="155">
        <v>0.13793103448275862</v>
      </c>
      <c r="D312" s="155">
        <v>0.12669683257918551</v>
      </c>
      <c r="E312" s="155">
        <v>0.18435754189944134</v>
      </c>
      <c r="F312" s="155">
        <v>0.16071428571428573</v>
      </c>
      <c r="G312" s="155">
        <v>0.15151515151515152</v>
      </c>
      <c r="H312" s="155">
        <v>0.18461538461538463</v>
      </c>
      <c r="I312" s="155">
        <v>0.2303370786516854</v>
      </c>
      <c r="J312" s="172">
        <v>4.5721694036300775</v>
      </c>
      <c r="K312" s="172">
        <v>8.2188930503537261</v>
      </c>
      <c r="L312" s="147"/>
      <c r="M312" s="203">
        <v>11.768061133596913</v>
      </c>
      <c r="N312" s="144"/>
      <c r="P312" s="154" t="s">
        <v>246</v>
      </c>
      <c r="Q312" s="155">
        <v>0.11662531017369727</v>
      </c>
      <c r="R312" s="155">
        <v>9.9401197604790423E-2</v>
      </c>
      <c r="S312" s="155">
        <v>0.115527950310559</v>
      </c>
      <c r="T312" s="155">
        <v>0.13211678832116788</v>
      </c>
      <c r="U312" s="155">
        <v>0.14707730986800754</v>
      </c>
      <c r="V312" s="155">
        <v>0.13201911589008364</v>
      </c>
      <c r="W312" s="155">
        <v>0.13851132686084142</v>
      </c>
      <c r="X312" s="155">
        <v>0.11265646731571627</v>
      </c>
      <c r="Y312" s="172">
        <v>-2.5854859545125146</v>
      </c>
      <c r="Z312" s="172">
        <v>-1.1052275440645534</v>
      </c>
      <c r="AA312" s="147"/>
      <c r="AB312" s="144"/>
      <c r="AC312" s="144"/>
      <c r="AD312" s="151">
        <v>0.14814814814814814</v>
      </c>
      <c r="AE312" s="151">
        <v>0.1237087427563618</v>
      </c>
      <c r="AF312" s="144"/>
    </row>
    <row r="313" spans="1:32" x14ac:dyDescent="0.25">
      <c r="A313" s="149" t="s">
        <v>247</v>
      </c>
      <c r="B313" s="150">
        <v>333.00900900900916</v>
      </c>
      <c r="C313" s="150">
        <v>228.25431034482736</v>
      </c>
      <c r="D313" s="150">
        <v>263.23529411764702</v>
      </c>
      <c r="E313" s="150">
        <v>207.85474860335211</v>
      </c>
      <c r="F313" s="150">
        <v>221.97619047619048</v>
      </c>
      <c r="G313" s="150">
        <v>99.666666666666643</v>
      </c>
      <c r="H313" s="150">
        <v>103.36153846153844</v>
      </c>
      <c r="I313" s="150">
        <v>126.99438202247174</v>
      </c>
      <c r="J313" s="177">
        <v>23.632843560933296</v>
      </c>
      <c r="K313" s="177">
        <v>-89.84043279234308</v>
      </c>
      <c r="L313" s="147"/>
      <c r="M313" s="203">
        <v>-35.841964755460509</v>
      </c>
      <c r="N313" s="144"/>
      <c r="P313" s="149" t="s">
        <v>247</v>
      </c>
      <c r="Q313" s="150">
        <v>250.0403225806451</v>
      </c>
      <c r="R313" s="150">
        <v>200.0087824351296</v>
      </c>
      <c r="S313" s="150">
        <v>229.53043478260878</v>
      </c>
      <c r="T313" s="150">
        <v>216.9540145985402</v>
      </c>
      <c r="U313" s="150">
        <v>260.23004399748618</v>
      </c>
      <c r="V313" s="150">
        <v>181.36439665471903</v>
      </c>
      <c r="W313" s="150">
        <v>194.37605177993504</v>
      </c>
      <c r="X313" s="150">
        <v>162.83634677793225</v>
      </c>
      <c r="Y313" s="177">
        <v>-31.53970500200279</v>
      </c>
      <c r="Z313" s="177">
        <v>-54.581894592690048</v>
      </c>
      <c r="AA313" s="147"/>
      <c r="AB313" s="144"/>
      <c r="AC313" s="144"/>
      <c r="AD313" s="150">
        <v>216.83481481481482</v>
      </c>
      <c r="AE313" s="150">
        <v>217.4182413706223</v>
      </c>
      <c r="AF313" s="144"/>
    </row>
    <row r="314" spans="1:32" x14ac:dyDescent="0.25">
      <c r="A314" s="149" t="s">
        <v>248</v>
      </c>
      <c r="B314" s="150">
        <v>283.31060606060589</v>
      </c>
      <c r="C314" s="150">
        <v>212.21487603305772</v>
      </c>
      <c r="D314" s="150">
        <v>313.38775510204067</v>
      </c>
      <c r="E314" s="150">
        <v>268.35789473684218</v>
      </c>
      <c r="F314" s="150">
        <v>254.1830985915494</v>
      </c>
      <c r="G314" s="150">
        <v>184.72580645161318</v>
      </c>
      <c r="H314" s="150">
        <v>143.34210526315792</v>
      </c>
      <c r="I314" s="150">
        <v>210.57142857142875</v>
      </c>
      <c r="J314" s="177">
        <v>67.229323308270835</v>
      </c>
      <c r="K314" s="177">
        <v>-44.059202059201823</v>
      </c>
      <c r="L314" s="147"/>
      <c r="M314" s="203">
        <v>26.56361607142864</v>
      </c>
      <c r="N314" s="144"/>
      <c r="P314" s="149" t="s">
        <v>248</v>
      </c>
      <c r="Q314" s="150">
        <v>272.12965050732799</v>
      </c>
      <c r="R314" s="150">
        <v>201.6278145695365</v>
      </c>
      <c r="S314" s="150">
        <v>283.61004273504273</v>
      </c>
      <c r="T314" s="150">
        <v>251.37685060565306</v>
      </c>
      <c r="U314" s="150">
        <v>309.88235294117641</v>
      </c>
      <c r="V314" s="150">
        <v>253.8060413354529</v>
      </c>
      <c r="W314" s="150">
        <v>280.96535433070864</v>
      </c>
      <c r="X314" s="150">
        <v>184.00781250000011</v>
      </c>
      <c r="Y314" s="177">
        <v>-96.957541830708522</v>
      </c>
      <c r="Z314" s="177">
        <v>-72.943350290697595</v>
      </c>
      <c r="AA314" s="147"/>
      <c r="AB314" s="144"/>
      <c r="AC314" s="144"/>
      <c r="AD314" s="150">
        <v>254.63063063063058</v>
      </c>
      <c r="AE314" s="150">
        <v>256.95116279069771</v>
      </c>
      <c r="AF314" s="144"/>
    </row>
    <row r="315" spans="1:32" x14ac:dyDescent="0.25">
      <c r="A315" s="146" t="s">
        <v>249</v>
      </c>
      <c r="B315" s="147">
        <v>358</v>
      </c>
      <c r="C315" s="147">
        <v>332</v>
      </c>
      <c r="D315" s="147">
        <v>312</v>
      </c>
      <c r="E315" s="147">
        <v>233</v>
      </c>
      <c r="F315" s="147">
        <v>238</v>
      </c>
      <c r="G315" s="147">
        <v>188</v>
      </c>
      <c r="H315" s="147">
        <v>191</v>
      </c>
      <c r="I315" s="147">
        <v>189</v>
      </c>
      <c r="J315" s="148">
        <v>-1.0471204188481676E-2</v>
      </c>
      <c r="K315" s="148">
        <v>-0.28563714902807769</v>
      </c>
      <c r="L315" s="147"/>
      <c r="M315" s="155">
        <v>0.10053191489361703</v>
      </c>
      <c r="N315" s="144"/>
      <c r="P315" s="146" t="s">
        <v>249</v>
      </c>
      <c r="Q315" s="147">
        <v>2494</v>
      </c>
      <c r="R315" s="147">
        <v>2005</v>
      </c>
      <c r="S315" s="147">
        <v>1768</v>
      </c>
      <c r="T315" s="147">
        <v>1804</v>
      </c>
      <c r="U315" s="147">
        <v>1888</v>
      </c>
      <c r="V315" s="147">
        <v>2008</v>
      </c>
      <c r="W315" s="147">
        <v>1972</v>
      </c>
      <c r="X315" s="147">
        <v>1880</v>
      </c>
      <c r="Y315" s="148">
        <v>-4.665314401622718E-2</v>
      </c>
      <c r="Z315" s="148">
        <v>-5.5886362005882748E-2</v>
      </c>
      <c r="AA315" s="147"/>
      <c r="AB315" s="144"/>
      <c r="AC315" s="144"/>
      <c r="AD315" s="147">
        <v>264.57142857142856</v>
      </c>
      <c r="AE315" s="147">
        <v>1991.2857142857142</v>
      </c>
      <c r="AF315" s="144"/>
    </row>
    <row r="316" spans="1:32" x14ac:dyDescent="0.25">
      <c r="A316" s="146" t="s">
        <v>250</v>
      </c>
      <c r="B316" s="150">
        <v>161</v>
      </c>
      <c r="C316" s="150">
        <v>155</v>
      </c>
      <c r="D316" s="150">
        <v>147</v>
      </c>
      <c r="E316" s="150">
        <v>118</v>
      </c>
      <c r="F316" s="150">
        <v>78</v>
      </c>
      <c r="G316" s="150">
        <v>66</v>
      </c>
      <c r="H316" s="150">
        <v>67</v>
      </c>
      <c r="I316" s="150">
        <v>69</v>
      </c>
      <c r="J316" s="148">
        <v>2.9850746268656716E-2</v>
      </c>
      <c r="K316" s="148">
        <v>-0.39015151515151514</v>
      </c>
      <c r="L316" s="147"/>
      <c r="M316" s="155">
        <v>7.7790304396843299E-2</v>
      </c>
      <c r="N316" s="144"/>
      <c r="P316" s="146" t="s">
        <v>250</v>
      </c>
      <c r="Q316" s="150">
        <v>1095</v>
      </c>
      <c r="R316" s="150">
        <v>884</v>
      </c>
      <c r="S316" s="150">
        <v>815</v>
      </c>
      <c r="T316" s="150">
        <v>797</v>
      </c>
      <c r="U316" s="150">
        <v>786</v>
      </c>
      <c r="V316" s="150">
        <v>888</v>
      </c>
      <c r="W316" s="150">
        <v>818</v>
      </c>
      <c r="X316" s="150">
        <v>887</v>
      </c>
      <c r="Y316" s="148">
        <v>8.4352078239608802E-2</v>
      </c>
      <c r="Z316" s="148">
        <v>2.0713463751438434E-2</v>
      </c>
      <c r="AA316" s="147"/>
      <c r="AB316" s="144"/>
      <c r="AC316" s="144"/>
      <c r="AD316" s="150">
        <v>113.14285714285714</v>
      </c>
      <c r="AE316" s="150">
        <v>869</v>
      </c>
      <c r="AF316" s="144"/>
    </row>
    <row r="317" spans="1:32" x14ac:dyDescent="0.25">
      <c r="A317" s="149" t="s">
        <v>251</v>
      </c>
      <c r="B317" s="147">
        <v>0</v>
      </c>
      <c r="C317" s="147">
        <v>405</v>
      </c>
      <c r="D317" s="147">
        <v>426</v>
      </c>
      <c r="E317" s="147">
        <v>540</v>
      </c>
      <c r="F317" s="147">
        <v>353</v>
      </c>
      <c r="G317" s="147">
        <v>269</v>
      </c>
      <c r="H317" s="147">
        <v>213</v>
      </c>
      <c r="I317" s="147">
        <v>217</v>
      </c>
      <c r="J317" s="148">
        <v>1.8779342723004695E-2</v>
      </c>
      <c r="K317" s="157">
        <v>-0.40979147778785135</v>
      </c>
      <c r="L317" s="147"/>
      <c r="M317" s="155">
        <v>7.4468085106382975E-2</v>
      </c>
      <c r="N317" s="144"/>
      <c r="P317" s="149" t="s">
        <v>251</v>
      </c>
      <c r="Q317" s="147">
        <v>0</v>
      </c>
      <c r="R317" s="147">
        <v>3781</v>
      </c>
      <c r="S317" s="147">
        <v>3391</v>
      </c>
      <c r="T317" s="147">
        <v>2566</v>
      </c>
      <c r="U317" s="147">
        <v>2191</v>
      </c>
      <c r="V317" s="147">
        <v>2117</v>
      </c>
      <c r="W317" s="147">
        <v>2602</v>
      </c>
      <c r="X317" s="147">
        <v>2914</v>
      </c>
      <c r="Y317" s="148">
        <v>0.11990776325903152</v>
      </c>
      <c r="Z317" s="157">
        <v>5.0216242191254264E-2</v>
      </c>
      <c r="AA317" s="147"/>
      <c r="AB317" s="144"/>
      <c r="AC317" s="144"/>
      <c r="AD317" s="158">
        <v>367.66666666666669</v>
      </c>
      <c r="AE317" s="158">
        <v>2774.6666666666665</v>
      </c>
      <c r="AF317" s="144"/>
    </row>
    <row r="318" spans="1:32" x14ac:dyDescent="0.25">
      <c r="A318" s="159" t="s">
        <v>252</v>
      </c>
      <c r="B318" s="150">
        <v>154</v>
      </c>
      <c r="C318" s="150">
        <v>69</v>
      </c>
      <c r="D318" s="150">
        <v>183</v>
      </c>
      <c r="E318" s="150">
        <v>81</v>
      </c>
      <c r="F318" s="150">
        <v>241</v>
      </c>
      <c r="G318" s="150">
        <v>123</v>
      </c>
      <c r="H318" s="150">
        <v>74</v>
      </c>
      <c r="I318" s="150">
        <v>78</v>
      </c>
      <c r="J318" s="148">
        <v>5.4054054054054057E-2</v>
      </c>
      <c r="K318" s="148">
        <v>-0.40972972972972971</v>
      </c>
      <c r="L318" s="147"/>
      <c r="M318" s="155">
        <v>0.18055555555555555</v>
      </c>
      <c r="N318" s="144"/>
      <c r="P318" s="159" t="s">
        <v>252</v>
      </c>
      <c r="Q318" s="150">
        <v>848</v>
      </c>
      <c r="R318" s="150">
        <v>672</v>
      </c>
      <c r="S318" s="150">
        <v>927</v>
      </c>
      <c r="T318" s="150">
        <v>544</v>
      </c>
      <c r="U318" s="150">
        <v>839</v>
      </c>
      <c r="V318" s="150">
        <v>617</v>
      </c>
      <c r="W318" s="150">
        <v>659</v>
      </c>
      <c r="X318" s="150">
        <v>432</v>
      </c>
      <c r="Y318" s="148">
        <v>-0.34446130500758726</v>
      </c>
      <c r="Z318" s="148">
        <v>-0.40775558166862513</v>
      </c>
      <c r="AA318" s="147"/>
      <c r="AB318" s="144"/>
      <c r="AC318" s="144"/>
      <c r="AD318" s="150">
        <v>132.14285714285714</v>
      </c>
      <c r="AE318" s="150">
        <v>729.42857142857144</v>
      </c>
      <c r="AF318" s="144"/>
    </row>
    <row r="319" spans="1:32" x14ac:dyDescent="0.25">
      <c r="A319" s="159" t="s">
        <v>253</v>
      </c>
      <c r="B319" s="150">
        <v>11</v>
      </c>
      <c r="C319" s="150">
        <v>4</v>
      </c>
      <c r="D319" s="150">
        <v>13</v>
      </c>
      <c r="E319" s="150">
        <v>4</v>
      </c>
      <c r="F319" s="150">
        <v>1</v>
      </c>
      <c r="G319" s="150">
        <v>3</v>
      </c>
      <c r="H319" s="150">
        <v>3</v>
      </c>
      <c r="I319" s="150">
        <v>4</v>
      </c>
      <c r="J319" s="148">
        <v>0.33333333333333331</v>
      </c>
      <c r="K319" s="148">
        <v>-0.28205128205128199</v>
      </c>
      <c r="L319" s="147"/>
      <c r="M319" s="155">
        <v>0.10256410256410256</v>
      </c>
      <c r="N319" s="144"/>
      <c r="P319" s="159" t="s">
        <v>253</v>
      </c>
      <c r="Q319" s="150">
        <v>49</v>
      </c>
      <c r="R319" s="150">
        <v>44</v>
      </c>
      <c r="S319" s="150">
        <v>83</v>
      </c>
      <c r="T319" s="150">
        <v>27</v>
      </c>
      <c r="U319" s="150">
        <v>38</v>
      </c>
      <c r="V319" s="150">
        <v>69</v>
      </c>
      <c r="W319" s="150">
        <v>21</v>
      </c>
      <c r="X319" s="150">
        <v>39</v>
      </c>
      <c r="Y319" s="148">
        <v>0.8571428571428571</v>
      </c>
      <c r="Z319" s="148">
        <v>-0.17522658610271902</v>
      </c>
      <c r="AA319" s="147"/>
      <c r="AB319" s="144"/>
      <c r="AC319" s="144"/>
      <c r="AD319" s="150">
        <v>5.5714285714285712</v>
      </c>
      <c r="AE319" s="150">
        <v>47.285714285714285</v>
      </c>
      <c r="AF319" s="144"/>
    </row>
    <row r="320" spans="1:32" x14ac:dyDescent="0.25">
      <c r="A320" s="159" t="s">
        <v>254</v>
      </c>
      <c r="B320" s="191">
        <v>6.6666666666666666E-2</v>
      </c>
      <c r="C320" s="191">
        <v>5.4794520547945202E-2</v>
      </c>
      <c r="D320" s="191">
        <v>6.6326530612244902E-2</v>
      </c>
      <c r="E320" s="191">
        <v>4.7058823529411764E-2</v>
      </c>
      <c r="F320" s="191">
        <v>4.1322314049586778E-3</v>
      </c>
      <c r="G320" s="191">
        <v>2.3809523809523808E-2</v>
      </c>
      <c r="H320" s="191">
        <v>3.896103896103896E-2</v>
      </c>
      <c r="I320" s="191">
        <v>4.878048780487805E-2</v>
      </c>
      <c r="J320" s="172">
        <v>0.98194488438390903</v>
      </c>
      <c r="K320" s="172">
        <v>0.83240562696083464</v>
      </c>
      <c r="L320" s="147"/>
      <c r="M320" s="203">
        <v>-3.402205996582258</v>
      </c>
      <c r="N320" s="144"/>
      <c r="P320" s="159" t="s">
        <v>254</v>
      </c>
      <c r="Q320" s="191">
        <v>5.4626532887402456E-2</v>
      </c>
      <c r="R320" s="191">
        <v>6.1452513966480445E-2</v>
      </c>
      <c r="S320" s="191">
        <v>8.2178217821782182E-2</v>
      </c>
      <c r="T320" s="191">
        <v>4.7285464098073555E-2</v>
      </c>
      <c r="U320" s="191">
        <v>4.3329532497149374E-2</v>
      </c>
      <c r="V320" s="191">
        <v>0.10058309037900874</v>
      </c>
      <c r="W320" s="191">
        <v>3.0882352941176472E-2</v>
      </c>
      <c r="X320" s="191">
        <v>8.2802547770700632E-2</v>
      </c>
      <c r="Y320" s="172">
        <v>5.192019482952416</v>
      </c>
      <c r="Z320" s="172">
        <v>2.1923386468511934</v>
      </c>
      <c r="AA320" s="147"/>
      <c r="AB320" s="144"/>
      <c r="AC320" s="144"/>
      <c r="AD320" s="191">
        <v>4.0456431535269705E-2</v>
      </c>
      <c r="AE320" s="191">
        <v>6.0879161302188699E-2</v>
      </c>
      <c r="AF320" s="144"/>
    </row>
    <row r="321" spans="1:32" x14ac:dyDescent="0.25">
      <c r="A321" s="161" t="s">
        <v>255</v>
      </c>
      <c r="B321" s="161"/>
      <c r="C321" s="161"/>
      <c r="D321" s="161"/>
      <c r="E321" s="144"/>
      <c r="F321" s="144"/>
      <c r="G321" s="144"/>
      <c r="H321" s="144"/>
      <c r="I321" s="144"/>
      <c r="J321" s="144"/>
      <c r="K321" s="144"/>
      <c r="L321" s="144"/>
      <c r="M321" s="144"/>
      <c r="N321" s="144"/>
      <c r="O321" s="204"/>
      <c r="P321" s="161" t="s">
        <v>255</v>
      </c>
      <c r="Q321" s="161"/>
      <c r="R321" s="161"/>
      <c r="S321" s="161"/>
      <c r="T321" s="144"/>
      <c r="U321" s="144"/>
      <c r="V321" s="144"/>
      <c r="W321" s="144"/>
      <c r="X321" s="144"/>
      <c r="Y321" s="144"/>
      <c r="Z321" s="144"/>
      <c r="AA321" s="144"/>
      <c r="AB321" s="144"/>
      <c r="AC321" s="144"/>
      <c r="AD321" s="144"/>
      <c r="AE321" s="144"/>
      <c r="AF321" s="144"/>
    </row>
    <row r="322" spans="1:32" x14ac:dyDescent="0.25">
      <c r="N322" s="144"/>
      <c r="AB322" s="144"/>
    </row>
    <row r="323" spans="1:32" x14ac:dyDescent="0.25">
      <c r="N323" s="144"/>
      <c r="AB323" s="144"/>
    </row>
    <row r="324" spans="1:32" x14ac:dyDescent="0.25">
      <c r="N324" s="144"/>
      <c r="AB324" s="144"/>
    </row>
    <row r="325" spans="1:32" x14ac:dyDescent="0.25">
      <c r="N325" s="144"/>
      <c r="AB325" s="144"/>
    </row>
    <row r="326" spans="1:32" x14ac:dyDescent="0.25">
      <c r="N326" s="144"/>
      <c r="AB326" s="144"/>
    </row>
    <row r="327" spans="1:32" x14ac:dyDescent="0.25">
      <c r="N327" s="144"/>
      <c r="AB327" s="144"/>
    </row>
    <row r="328" spans="1:32" s="196" customFormat="1" x14ac:dyDescent="0.25">
      <c r="N328" s="197"/>
      <c r="O328" s="214"/>
      <c r="AB328" s="197"/>
    </row>
    <row r="329" spans="1:32" x14ac:dyDescent="0.25">
      <c r="N329" s="144"/>
      <c r="AB329" s="144"/>
    </row>
    <row r="330" spans="1:32" x14ac:dyDescent="0.25">
      <c r="N330" s="144"/>
      <c r="AB330" s="144"/>
    </row>
    <row r="331" spans="1:32" x14ac:dyDescent="0.25">
      <c r="A331" s="189" t="s">
        <v>259</v>
      </c>
      <c r="B331" s="189"/>
      <c r="C331" s="189"/>
      <c r="D331" s="189"/>
      <c r="E331" s="181"/>
      <c r="F331" s="167"/>
      <c r="G331" s="167"/>
      <c r="H331" s="167"/>
      <c r="I331" s="167"/>
      <c r="J331" s="167"/>
      <c r="K331" s="167"/>
      <c r="L331" s="188"/>
      <c r="M331" s="211"/>
      <c r="N331" s="144"/>
      <c r="O331" s="211"/>
      <c r="P331" s="189" t="s">
        <v>259</v>
      </c>
      <c r="Q331" s="189"/>
      <c r="R331" s="189"/>
      <c r="S331" s="189"/>
      <c r="T331" s="181"/>
      <c r="U331" s="144"/>
      <c r="V331" s="144"/>
      <c r="W331" s="144"/>
      <c r="X331" s="144"/>
      <c r="Y331" s="144"/>
      <c r="Z331" s="144"/>
      <c r="AA331" s="188"/>
      <c r="AB331" s="144"/>
      <c r="AC331" s="144"/>
      <c r="AD331" s="144"/>
      <c r="AE331" s="144"/>
      <c r="AF331" s="144"/>
    </row>
    <row r="332" spans="1:32" x14ac:dyDescent="0.25">
      <c r="A332" s="166" t="s">
        <v>295</v>
      </c>
      <c r="B332" s="166"/>
      <c r="C332" s="166"/>
      <c r="D332" s="166"/>
      <c r="E332" s="213"/>
      <c r="F332" s="167"/>
      <c r="G332" s="167"/>
      <c r="H332" s="167"/>
      <c r="I332" s="167"/>
      <c r="J332" s="167"/>
      <c r="K332" s="167"/>
      <c r="L332" s="167"/>
      <c r="M332" s="144"/>
      <c r="N332" s="144"/>
      <c r="P332" s="166" t="s">
        <v>231</v>
      </c>
      <c r="Q332" s="166"/>
      <c r="R332" s="166"/>
      <c r="S332" s="166"/>
      <c r="T332" s="162"/>
      <c r="U332" s="144"/>
      <c r="V332" s="144"/>
      <c r="W332" s="144"/>
      <c r="X332" s="144"/>
      <c r="Y332" s="144"/>
      <c r="Z332" s="144"/>
      <c r="AA332" s="167"/>
      <c r="AB332" s="144"/>
      <c r="AC332" s="144"/>
      <c r="AD332" s="144"/>
      <c r="AE332" s="144"/>
      <c r="AF332" s="144"/>
    </row>
    <row r="333" spans="1:32" ht="31.5" x14ac:dyDescent="0.25">
      <c r="A333" s="190"/>
      <c r="B333" s="141">
        <v>2019</v>
      </c>
      <c r="C333" s="141">
        <v>2020</v>
      </c>
      <c r="D333" s="141">
        <v>2021</v>
      </c>
      <c r="E333" s="141">
        <v>2022</v>
      </c>
      <c r="F333" s="141">
        <v>2023</v>
      </c>
      <c r="G333" s="141">
        <v>2024</v>
      </c>
      <c r="H333" s="141">
        <v>2025</v>
      </c>
      <c r="I333" s="141">
        <v>2026</v>
      </c>
      <c r="J333" s="142" t="s">
        <v>232</v>
      </c>
      <c r="K333" s="142" t="s">
        <v>233</v>
      </c>
      <c r="L333" s="143" t="s">
        <v>234</v>
      </c>
      <c r="M333" s="145" t="s">
        <v>287</v>
      </c>
      <c r="N333" s="144"/>
      <c r="P333" s="190"/>
      <c r="Q333" s="141">
        <v>2019</v>
      </c>
      <c r="R333" s="141">
        <v>2020</v>
      </c>
      <c r="S333" s="141">
        <v>2021</v>
      </c>
      <c r="T333" s="141">
        <v>2022</v>
      </c>
      <c r="U333" s="141">
        <v>2023</v>
      </c>
      <c r="V333" s="141">
        <v>2024</v>
      </c>
      <c r="W333" s="141">
        <v>2025</v>
      </c>
      <c r="X333" s="141">
        <v>2026</v>
      </c>
      <c r="Y333" s="142" t="s">
        <v>232</v>
      </c>
      <c r="Z333" s="142" t="s">
        <v>233</v>
      </c>
      <c r="AA333" s="143" t="s">
        <v>234</v>
      </c>
      <c r="AB333" s="144"/>
      <c r="AC333" s="144"/>
      <c r="AD333" s="145" t="s">
        <v>296</v>
      </c>
      <c r="AE333" s="145" t="s">
        <v>235</v>
      </c>
      <c r="AF333" s="144"/>
    </row>
    <row r="334" spans="1:32" x14ac:dyDescent="0.25">
      <c r="A334" s="146" t="s">
        <v>236</v>
      </c>
      <c r="B334" s="147">
        <v>1651</v>
      </c>
      <c r="C334" s="147">
        <v>1951</v>
      </c>
      <c r="D334" s="147">
        <v>1728</v>
      </c>
      <c r="E334" s="147">
        <v>1622</v>
      </c>
      <c r="F334" s="147">
        <v>1818</v>
      </c>
      <c r="G334" s="147">
        <v>2029</v>
      </c>
      <c r="H334" s="147">
        <v>1979</v>
      </c>
      <c r="I334" s="147">
        <v>2054</v>
      </c>
      <c r="J334" s="148">
        <v>3.7897928246589184E-2</v>
      </c>
      <c r="K334" s="148">
        <v>0.12521521364845833</v>
      </c>
      <c r="L334" s="147"/>
      <c r="M334" s="155">
        <v>0.13381107491856678</v>
      </c>
      <c r="N334" s="144"/>
      <c r="P334" s="146" t="s">
        <v>236</v>
      </c>
      <c r="Q334" s="147">
        <v>12909</v>
      </c>
      <c r="R334" s="147">
        <v>14576</v>
      </c>
      <c r="S334" s="147">
        <v>11804</v>
      </c>
      <c r="T334" s="147">
        <v>11312</v>
      </c>
      <c r="U334" s="147">
        <v>13326</v>
      </c>
      <c r="V334" s="147">
        <v>13708</v>
      </c>
      <c r="W334" s="147">
        <v>13724</v>
      </c>
      <c r="X334" s="147">
        <v>15350</v>
      </c>
      <c r="Y334" s="148">
        <v>0.11847857767414748</v>
      </c>
      <c r="Z334" s="148">
        <v>0.17612933591654906</v>
      </c>
      <c r="AA334" s="147"/>
      <c r="AB334" s="144"/>
      <c r="AC334" s="144"/>
      <c r="AD334" s="147">
        <v>1825.4285714285713</v>
      </c>
      <c r="AE334" s="147">
        <v>13051.285714285714</v>
      </c>
      <c r="AF334" s="144"/>
    </row>
    <row r="335" spans="1:32" x14ac:dyDescent="0.25">
      <c r="A335" s="149" t="s">
        <v>237</v>
      </c>
      <c r="B335" s="150">
        <v>1186</v>
      </c>
      <c r="C335" s="150">
        <v>1243</v>
      </c>
      <c r="D335" s="150">
        <v>1034</v>
      </c>
      <c r="E335" s="150">
        <v>896</v>
      </c>
      <c r="F335" s="150">
        <v>950</v>
      </c>
      <c r="G335" s="150">
        <v>1044</v>
      </c>
      <c r="H335" s="150">
        <v>944</v>
      </c>
      <c r="I335" s="150">
        <v>1009</v>
      </c>
      <c r="J335" s="148">
        <v>6.8855932203389827E-2</v>
      </c>
      <c r="K335" s="148">
        <v>-3.2067973139646343E-2</v>
      </c>
      <c r="L335" s="147"/>
      <c r="M335" s="155">
        <v>0.13220649895178196</v>
      </c>
      <c r="N335" s="144"/>
      <c r="P335" s="149" t="s">
        <v>237</v>
      </c>
      <c r="Q335" s="150">
        <v>8136</v>
      </c>
      <c r="R335" s="150">
        <v>8810</v>
      </c>
      <c r="S335" s="150">
        <v>6630</v>
      </c>
      <c r="T335" s="150">
        <v>6331</v>
      </c>
      <c r="U335" s="150">
        <v>7003</v>
      </c>
      <c r="V335" s="150">
        <v>6893</v>
      </c>
      <c r="W335" s="150">
        <v>6958</v>
      </c>
      <c r="X335" s="150">
        <v>7632</v>
      </c>
      <c r="Y335" s="148">
        <v>9.6866915780396662E-2</v>
      </c>
      <c r="Z335" s="148">
        <v>5.2461535430744097E-2</v>
      </c>
      <c r="AA335" s="147"/>
      <c r="AB335" s="144"/>
      <c r="AC335" s="144"/>
      <c r="AD335" s="150">
        <v>1042.4285714285713</v>
      </c>
      <c r="AE335" s="150">
        <v>7251.5714285714284</v>
      </c>
      <c r="AF335" s="144"/>
    </row>
    <row r="336" spans="1:32" x14ac:dyDescent="0.25">
      <c r="A336" s="146" t="s">
        <v>90</v>
      </c>
      <c r="B336" s="151">
        <v>0.76614987080103358</v>
      </c>
      <c r="C336" s="151">
        <v>0.70665150653780562</v>
      </c>
      <c r="D336" s="151">
        <v>0.6619718309859155</v>
      </c>
      <c r="E336" s="151">
        <v>0.65211062590975255</v>
      </c>
      <c r="F336" s="151">
        <v>0.62376887721602103</v>
      </c>
      <c r="G336" s="151">
        <v>0.62929475587703432</v>
      </c>
      <c r="H336" s="151">
        <v>0.59746835443037971</v>
      </c>
      <c r="I336" s="151">
        <v>0.6263190564866542</v>
      </c>
      <c r="J336" s="172">
        <v>2.8850702056274491</v>
      </c>
      <c r="K336" s="172">
        <v>-3.6743187947693823</v>
      </c>
      <c r="L336" s="147"/>
      <c r="M336" s="203">
        <v>1.147977508812037</v>
      </c>
      <c r="N336" s="144"/>
      <c r="P336" s="146" t="s">
        <v>90</v>
      </c>
      <c r="Q336" s="151">
        <v>0.71362161213928599</v>
      </c>
      <c r="R336" s="151">
        <v>0.68774395003903199</v>
      </c>
      <c r="S336" s="151">
        <v>0.65963585712864392</v>
      </c>
      <c r="T336" s="151">
        <v>0.66663156786353583</v>
      </c>
      <c r="U336" s="151">
        <v>0.6427719137218908</v>
      </c>
      <c r="V336" s="151">
        <v>0.61189525077674212</v>
      </c>
      <c r="W336" s="151">
        <v>0.61569772586496774</v>
      </c>
      <c r="X336" s="151">
        <v>0.61483928139853383</v>
      </c>
      <c r="Y336" s="172">
        <v>-8.5844446643390526E-2</v>
      </c>
      <c r="Z336" s="172">
        <v>-4.2516325957073553</v>
      </c>
      <c r="AA336" s="147"/>
      <c r="AB336" s="144"/>
      <c r="AC336" s="144"/>
      <c r="AD336" s="151">
        <v>0.66306224443434802</v>
      </c>
      <c r="AE336" s="151">
        <v>0.65735560735560739</v>
      </c>
      <c r="AF336" s="144"/>
    </row>
    <row r="337" spans="1:32" x14ac:dyDescent="0.25">
      <c r="A337" s="149" t="s">
        <v>238</v>
      </c>
      <c r="B337" s="150">
        <v>1006</v>
      </c>
      <c r="C337" s="150">
        <v>1036</v>
      </c>
      <c r="D337" s="150">
        <v>808</v>
      </c>
      <c r="E337" s="150">
        <v>756</v>
      </c>
      <c r="F337" s="150">
        <v>793</v>
      </c>
      <c r="G337" s="150">
        <v>888</v>
      </c>
      <c r="H337" s="150">
        <v>810</v>
      </c>
      <c r="I337" s="150">
        <v>862</v>
      </c>
      <c r="J337" s="148">
        <v>6.4197530864197536E-2</v>
      </c>
      <c r="K337" s="148">
        <v>-1.0332950631458095E-2</v>
      </c>
      <c r="L337" s="147"/>
      <c r="M337" s="155">
        <v>0.13281972265023112</v>
      </c>
      <c r="N337" s="144"/>
      <c r="P337" s="149" t="s">
        <v>238</v>
      </c>
      <c r="Q337" s="150">
        <v>6771</v>
      </c>
      <c r="R337" s="150">
        <v>7220</v>
      </c>
      <c r="S337" s="150">
        <v>5097</v>
      </c>
      <c r="T337" s="150">
        <v>5099</v>
      </c>
      <c r="U337" s="150">
        <v>5802</v>
      </c>
      <c r="V337" s="150">
        <v>5799</v>
      </c>
      <c r="W337" s="150">
        <v>5703</v>
      </c>
      <c r="X337" s="150">
        <v>6490</v>
      </c>
      <c r="Y337" s="148">
        <v>0.13799754515167456</v>
      </c>
      <c r="Z337" s="148">
        <v>9.4936251235207561E-2</v>
      </c>
      <c r="AA337" s="147"/>
      <c r="AB337" s="144"/>
      <c r="AC337" s="144"/>
      <c r="AD337" s="150">
        <v>871</v>
      </c>
      <c r="AE337" s="150">
        <v>5927.2857142857147</v>
      </c>
      <c r="AF337" s="144"/>
    </row>
    <row r="338" spans="1:32" x14ac:dyDescent="0.25">
      <c r="A338" s="149" t="s">
        <v>239</v>
      </c>
      <c r="B338" s="153">
        <v>0.60932768019382189</v>
      </c>
      <c r="C338" s="153">
        <v>0.53100973859559197</v>
      </c>
      <c r="D338" s="153">
        <v>0.46759259259259262</v>
      </c>
      <c r="E338" s="153">
        <v>0.46609124537607893</v>
      </c>
      <c r="F338" s="153">
        <v>0.43619361936193618</v>
      </c>
      <c r="G338" s="153">
        <v>0.43765401675702315</v>
      </c>
      <c r="H338" s="153">
        <v>0.4092976250631632</v>
      </c>
      <c r="I338" s="153">
        <v>0.41966893865628041</v>
      </c>
      <c r="J338" s="172">
        <v>1.0371313593117215</v>
      </c>
      <c r="K338" s="172">
        <v>-5.7479284852875958</v>
      </c>
      <c r="L338" s="147"/>
      <c r="M338" s="203">
        <v>-0.31323642753156578</v>
      </c>
      <c r="N338" s="144"/>
      <c r="P338" s="149" t="s">
        <v>239</v>
      </c>
      <c r="Q338" s="153">
        <v>0.52451777829421331</v>
      </c>
      <c r="R338" s="153">
        <v>0.49533479692645443</v>
      </c>
      <c r="S338" s="153">
        <v>0.4318027787190783</v>
      </c>
      <c r="T338" s="153">
        <v>0.45076025459688829</v>
      </c>
      <c r="U338" s="153">
        <v>0.43538946420531294</v>
      </c>
      <c r="V338" s="153">
        <v>0.42303764225269913</v>
      </c>
      <c r="W338" s="153">
        <v>0.41554940250655786</v>
      </c>
      <c r="X338" s="153">
        <v>0.42280130293159607</v>
      </c>
      <c r="Y338" s="172">
        <v>0.72519004250382046</v>
      </c>
      <c r="Z338" s="172">
        <v>-3.135209191729682</v>
      </c>
      <c r="AA338" s="147"/>
      <c r="AB338" s="144"/>
      <c r="AC338" s="144"/>
      <c r="AD338" s="153">
        <v>0.47714822350915637</v>
      </c>
      <c r="AE338" s="153">
        <v>0.45415339484889289</v>
      </c>
      <c r="AF338" s="144"/>
    </row>
    <row r="339" spans="1:32" x14ac:dyDescent="0.25">
      <c r="A339" s="149" t="s">
        <v>240</v>
      </c>
      <c r="B339" s="153">
        <v>0.84822934232715008</v>
      </c>
      <c r="C339" s="153">
        <v>0.83346741753821396</v>
      </c>
      <c r="D339" s="153">
        <v>0.78143133462282399</v>
      </c>
      <c r="E339" s="153">
        <v>0.84375</v>
      </c>
      <c r="F339" s="153">
        <v>0.83473684210526311</v>
      </c>
      <c r="G339" s="153">
        <v>0.85057471264367812</v>
      </c>
      <c r="H339" s="153">
        <v>0.85805084745762716</v>
      </c>
      <c r="I339" s="153">
        <v>0.85431119920713583</v>
      </c>
      <c r="J339" s="172">
        <v>-0.37396482504913342</v>
      </c>
      <c r="K339" s="172">
        <v>1.8762343513014867</v>
      </c>
      <c r="L339" s="147"/>
      <c r="M339" s="203">
        <v>0.39443228968633059</v>
      </c>
      <c r="N339" s="144"/>
      <c r="P339" s="149" t="s">
        <v>240</v>
      </c>
      <c r="Q339" s="153">
        <v>0.83222713864306785</v>
      </c>
      <c r="R339" s="153">
        <v>0.81952326901248584</v>
      </c>
      <c r="S339" s="153">
        <v>0.76877828054298647</v>
      </c>
      <c r="T339" s="153">
        <v>0.80540199020691838</v>
      </c>
      <c r="U339" s="153">
        <v>0.82850207054119662</v>
      </c>
      <c r="V339" s="153">
        <v>0.84128826345567964</v>
      </c>
      <c r="W339" s="153">
        <v>0.81963207818338601</v>
      </c>
      <c r="X339" s="153">
        <v>0.85036687631027252</v>
      </c>
      <c r="Y339" s="172">
        <v>3.0734798126886509</v>
      </c>
      <c r="Z339" s="172">
        <v>3.2987392060553233</v>
      </c>
      <c r="AA339" s="147"/>
      <c r="AB339" s="144"/>
      <c r="AC339" s="144"/>
      <c r="AD339" s="153">
        <v>0.83554885569412096</v>
      </c>
      <c r="AE339" s="153">
        <v>0.81737948424971929</v>
      </c>
      <c r="AF339" s="144"/>
    </row>
    <row r="340" spans="1:32" ht="22.15" customHeight="1" x14ac:dyDescent="0.25">
      <c r="A340" s="154" t="s">
        <v>241</v>
      </c>
      <c r="B340" s="155">
        <v>5.3962900505902189E-2</v>
      </c>
      <c r="C340" s="155">
        <v>5.0683829444891394E-2</v>
      </c>
      <c r="D340" s="155">
        <v>8.800773694390715E-2</v>
      </c>
      <c r="E340" s="155">
        <v>6.3616071428571425E-2</v>
      </c>
      <c r="F340" s="155">
        <v>6.6315789473684217E-2</v>
      </c>
      <c r="G340" s="155">
        <v>5.5555555555555552E-2</v>
      </c>
      <c r="H340" s="155">
        <v>6.0381355932203389E-2</v>
      </c>
      <c r="I340" s="155">
        <v>6.3429137760158572E-2</v>
      </c>
      <c r="J340" s="172">
        <v>0.30477818279551827</v>
      </c>
      <c r="K340" s="172">
        <v>0.13488307846891978</v>
      </c>
      <c r="L340" s="147"/>
      <c r="M340" s="203">
        <v>-0.2477570835229273</v>
      </c>
      <c r="N340" s="144"/>
      <c r="P340" s="154" t="s">
        <v>241</v>
      </c>
      <c r="Q340" s="155">
        <v>4.990167158308751E-2</v>
      </c>
      <c r="R340" s="155">
        <v>5.0737797956867198E-2</v>
      </c>
      <c r="S340" s="155">
        <v>8.1146304675716444E-2</v>
      </c>
      <c r="T340" s="155">
        <v>7.2026536092244506E-2</v>
      </c>
      <c r="U340" s="155">
        <v>6.9970012851635011E-2</v>
      </c>
      <c r="V340" s="155">
        <v>6.223705208182214E-2</v>
      </c>
      <c r="W340" s="155">
        <v>6.0074734118999711E-2</v>
      </c>
      <c r="X340" s="155">
        <v>6.5906708595387845E-2</v>
      </c>
      <c r="Y340" s="172">
        <v>0.58319744763881343</v>
      </c>
      <c r="Z340" s="172">
        <v>0.31813879752266988</v>
      </c>
      <c r="AA340" s="147"/>
      <c r="AB340" s="144"/>
      <c r="AC340" s="144"/>
      <c r="AD340" s="151">
        <v>6.2080306975469374E-2</v>
      </c>
      <c r="AE340" s="151">
        <v>6.2725320620161146E-2</v>
      </c>
      <c r="AF340" s="144"/>
    </row>
    <row r="341" spans="1:32" ht="22.15" customHeight="1" x14ac:dyDescent="0.25">
      <c r="A341" s="154" t="s">
        <v>242</v>
      </c>
      <c r="B341" s="155">
        <v>3.8764385221078133E-2</v>
      </c>
      <c r="C341" s="155">
        <v>3.2291132752434649E-2</v>
      </c>
      <c r="D341" s="155">
        <v>5.2662037037037035E-2</v>
      </c>
      <c r="E341" s="155">
        <v>3.5141800246609123E-2</v>
      </c>
      <c r="F341" s="155">
        <v>3.4653465346534656E-2</v>
      </c>
      <c r="G341" s="155">
        <v>2.8585510103499259E-2</v>
      </c>
      <c r="H341" s="155">
        <v>2.8802425467407782E-2</v>
      </c>
      <c r="I341" s="155">
        <v>3.1158714703018502E-2</v>
      </c>
      <c r="J341" s="172">
        <v>0.23562892356107196</v>
      </c>
      <c r="K341" s="172">
        <v>-0.42928426612012516</v>
      </c>
      <c r="L341" s="147"/>
      <c r="M341" s="203">
        <v>-0.1610014938675311</v>
      </c>
      <c r="N341" s="144"/>
      <c r="P341" s="154" t="s">
        <v>242</v>
      </c>
      <c r="Q341" s="155">
        <v>3.145092571074444E-2</v>
      </c>
      <c r="R341" s="155">
        <v>3.0666849615806804E-2</v>
      </c>
      <c r="S341" s="155">
        <v>4.5577770247373771E-2</v>
      </c>
      <c r="T341" s="155">
        <v>4.0311173974540308E-2</v>
      </c>
      <c r="U341" s="155">
        <v>3.6770223622992648E-2</v>
      </c>
      <c r="V341" s="155">
        <v>3.1295593813831339E-2</v>
      </c>
      <c r="W341" s="155">
        <v>3.0457592538618478E-2</v>
      </c>
      <c r="X341" s="155">
        <v>3.2768729641693813E-2</v>
      </c>
      <c r="Y341" s="172">
        <v>0.23111371030753342</v>
      </c>
      <c r="Z341" s="172">
        <v>-0.20827901866755857</v>
      </c>
      <c r="AA341" s="147"/>
      <c r="AB341" s="144"/>
      <c r="AC341" s="144"/>
      <c r="AD341" s="151">
        <v>3.5451557364219753E-2</v>
      </c>
      <c r="AE341" s="151">
        <v>3.4851519828369398E-2</v>
      </c>
      <c r="AF341" s="144"/>
    </row>
    <row r="342" spans="1:32" ht="22.15" customHeight="1" x14ac:dyDescent="0.25">
      <c r="A342" s="154" t="s">
        <v>243</v>
      </c>
      <c r="B342" s="155">
        <v>0.15202907328891579</v>
      </c>
      <c r="C342" s="155">
        <v>0.18503331624807792</v>
      </c>
      <c r="D342" s="155">
        <v>0.25868055555555558</v>
      </c>
      <c r="E342" s="155">
        <v>0.22503082614056721</v>
      </c>
      <c r="F342" s="155">
        <v>0.22607260726072606</v>
      </c>
      <c r="G342" s="155">
        <v>0.18728437654016758</v>
      </c>
      <c r="H342" s="155">
        <v>0.18696311268317331</v>
      </c>
      <c r="I342" s="155">
        <v>0.15871470301850049</v>
      </c>
      <c r="J342" s="172">
        <v>-2.8248409664672818</v>
      </c>
      <c r="K342" s="172">
        <v>-4.3586126532289935</v>
      </c>
      <c r="L342" s="147"/>
      <c r="M342" s="203">
        <v>-2.4216893072704719</v>
      </c>
      <c r="N342" s="144"/>
      <c r="P342" s="154" t="s">
        <v>243</v>
      </c>
      <c r="Q342" s="155">
        <v>0.17600123944534821</v>
      </c>
      <c r="R342" s="155">
        <v>0.18015916575192095</v>
      </c>
      <c r="S342" s="155">
        <v>0.2153507285665876</v>
      </c>
      <c r="T342" s="155">
        <v>0.20827439886845828</v>
      </c>
      <c r="U342" s="155">
        <v>0.20066036319975986</v>
      </c>
      <c r="V342" s="155">
        <v>0.20674058943682522</v>
      </c>
      <c r="W342" s="155">
        <v>0.1890119498688429</v>
      </c>
      <c r="X342" s="155">
        <v>0.18293159609120521</v>
      </c>
      <c r="Y342" s="172">
        <v>-0.6080353777637687</v>
      </c>
      <c r="Z342" s="172">
        <v>-1.297685299427076</v>
      </c>
      <c r="AA342" s="147"/>
      <c r="AB342" s="144"/>
      <c r="AC342" s="144"/>
      <c r="AD342" s="151">
        <v>0.20230082955079043</v>
      </c>
      <c r="AE342" s="151">
        <v>0.19590844908547597</v>
      </c>
      <c r="AF342" s="144"/>
    </row>
    <row r="343" spans="1:32" ht="22.15" customHeight="1" x14ac:dyDescent="0.25">
      <c r="A343" s="154" t="s">
        <v>244</v>
      </c>
      <c r="B343" s="155">
        <v>2.3622047244094488E-2</v>
      </c>
      <c r="C343" s="155">
        <v>2.2552537160430548E-2</v>
      </c>
      <c r="D343" s="155">
        <v>3.0092592592592591E-2</v>
      </c>
      <c r="E343" s="155">
        <v>3.76078914919852E-2</v>
      </c>
      <c r="F343" s="155">
        <v>3.7403740374037403E-2</v>
      </c>
      <c r="G343" s="155">
        <v>3.6964021685559387E-2</v>
      </c>
      <c r="H343" s="155">
        <v>6.8216270843860533E-2</v>
      </c>
      <c r="I343" s="155">
        <v>6.523855890944498E-2</v>
      </c>
      <c r="J343" s="172">
        <v>-0.29777119344155528</v>
      </c>
      <c r="K343" s="172">
        <v>2.8143551866089211</v>
      </c>
      <c r="L343" s="147"/>
      <c r="M343" s="203">
        <v>1.592259799739286</v>
      </c>
      <c r="N343" s="144"/>
      <c r="P343" s="154" t="s">
        <v>244</v>
      </c>
      <c r="Q343" s="155">
        <v>3.6563637772096987E-2</v>
      </c>
      <c r="R343" s="155">
        <v>2.9912184412733259E-2</v>
      </c>
      <c r="S343" s="155">
        <v>3.8546255506607931E-2</v>
      </c>
      <c r="T343" s="155">
        <v>4.2344413012729842E-2</v>
      </c>
      <c r="U343" s="155">
        <v>4.044724598529191E-2</v>
      </c>
      <c r="V343" s="155">
        <v>3.9028304639626497E-2</v>
      </c>
      <c r="W343" s="155">
        <v>4.2698921597201983E-2</v>
      </c>
      <c r="X343" s="155">
        <v>4.931596091205212E-2</v>
      </c>
      <c r="Y343" s="172">
        <v>0.66170393148501372</v>
      </c>
      <c r="Z343" s="172">
        <v>1.0983667432482511</v>
      </c>
      <c r="AA343" s="147"/>
      <c r="AB343" s="144"/>
      <c r="AC343" s="144"/>
      <c r="AD343" s="151">
        <v>3.709500704335577E-2</v>
      </c>
      <c r="AE343" s="151">
        <v>3.833229347956961E-2</v>
      </c>
      <c r="AF343" s="144"/>
    </row>
    <row r="344" spans="1:32" ht="22.15" customHeight="1" x14ac:dyDescent="0.25">
      <c r="A344" s="154" t="s">
        <v>245</v>
      </c>
      <c r="B344" s="155">
        <v>5.3301029678982433E-2</v>
      </c>
      <c r="C344" s="155">
        <v>6.3044592516658129E-2</v>
      </c>
      <c r="D344" s="155">
        <v>3.125E-2</v>
      </c>
      <c r="E344" s="155">
        <v>3.8840937114673242E-2</v>
      </c>
      <c r="F344" s="155">
        <v>6.1056105610561059E-2</v>
      </c>
      <c r="G344" s="155">
        <v>9.0192212912764913E-2</v>
      </c>
      <c r="H344" s="155">
        <v>6.0636685194542697E-2</v>
      </c>
      <c r="I344" s="155">
        <v>5.5014605647517041E-2</v>
      </c>
      <c r="J344" s="172">
        <v>-0.56220795470256557</v>
      </c>
      <c r="K344" s="172">
        <v>-0.30539496819554923</v>
      </c>
      <c r="L344" s="147"/>
      <c r="M344" s="203">
        <v>-0.41384888150236765</v>
      </c>
      <c r="N344" s="144"/>
      <c r="P344" s="154" t="s">
        <v>245</v>
      </c>
      <c r="Q344" s="155">
        <v>4.2296072507552872E-2</v>
      </c>
      <c r="R344" s="155">
        <v>6.7508232711306251E-2</v>
      </c>
      <c r="S344" s="155">
        <v>4.0325313453066759E-2</v>
      </c>
      <c r="T344" s="155">
        <v>3.4741867043847241E-2</v>
      </c>
      <c r="U344" s="155">
        <v>5.4705087798289059E-2</v>
      </c>
      <c r="V344" s="155">
        <v>8.0026262036766854E-2</v>
      </c>
      <c r="W344" s="155">
        <v>8.1317400174876125E-2</v>
      </c>
      <c r="X344" s="155">
        <v>5.9153094462540717E-2</v>
      </c>
      <c r="Y344" s="172">
        <v>-2.2164305712335408</v>
      </c>
      <c r="Z344" s="172">
        <v>6.9142128310573786E-2</v>
      </c>
      <c r="AA344" s="147"/>
      <c r="AB344" s="144"/>
      <c r="AC344" s="144"/>
      <c r="AD344" s="151">
        <v>5.8068555329472533E-2</v>
      </c>
      <c r="AE344" s="151">
        <v>5.8461673179434979E-2</v>
      </c>
      <c r="AF344" s="144"/>
    </row>
    <row r="345" spans="1:32" ht="22.15" customHeight="1" x14ac:dyDescent="0.25">
      <c r="A345" s="154" t="s">
        <v>246</v>
      </c>
      <c r="B345" s="155">
        <v>3.3918837068443369E-2</v>
      </c>
      <c r="C345" s="155">
        <v>5.0230650948231675E-2</v>
      </c>
      <c r="D345" s="155">
        <v>6.1921296296296294E-2</v>
      </c>
      <c r="E345" s="155">
        <v>7.274969173859433E-2</v>
      </c>
      <c r="F345" s="155">
        <v>9.8459845984598462E-2</v>
      </c>
      <c r="G345" s="155">
        <v>0.10645638245441104</v>
      </c>
      <c r="H345" s="155">
        <v>0.14957049014653864</v>
      </c>
      <c r="I345" s="155">
        <v>0.17380720545277506</v>
      </c>
      <c r="J345" s="172">
        <v>2.4236715306236416</v>
      </c>
      <c r="K345" s="172">
        <v>9.0069531325368573</v>
      </c>
      <c r="L345" s="147"/>
      <c r="M345" s="203">
        <v>1.895378525733532</v>
      </c>
      <c r="N345" s="144"/>
      <c r="P345" s="154" t="s">
        <v>246</v>
      </c>
      <c r="Q345" s="155">
        <v>6.7394840808738088E-2</v>
      </c>
      <c r="R345" s="155">
        <v>8.232711306256861E-2</v>
      </c>
      <c r="S345" s="155">
        <v>0.11089461199593358</v>
      </c>
      <c r="T345" s="155">
        <v>0.11271216407355021</v>
      </c>
      <c r="U345" s="155">
        <v>0.13169743358847366</v>
      </c>
      <c r="V345" s="155">
        <v>0.13488473883863436</v>
      </c>
      <c r="W345" s="155">
        <v>0.1409938793354707</v>
      </c>
      <c r="X345" s="155">
        <v>0.15485342019543974</v>
      </c>
      <c r="Y345" s="172">
        <v>1.3859540859969044</v>
      </c>
      <c r="Z345" s="172">
        <v>4.3282584262472001</v>
      </c>
      <c r="AA345" s="147"/>
      <c r="AB345" s="144"/>
      <c r="AC345" s="144"/>
      <c r="AD345" s="151">
        <v>8.3737674127406486E-2</v>
      </c>
      <c r="AE345" s="151">
        <v>0.11157083593296774</v>
      </c>
      <c r="AF345" s="144"/>
    </row>
    <row r="346" spans="1:32" x14ac:dyDescent="0.25">
      <c r="A346" s="149" t="s">
        <v>247</v>
      </c>
      <c r="B346" s="150">
        <v>108.47365233192001</v>
      </c>
      <c r="C346" s="150">
        <v>98.746796514607851</v>
      </c>
      <c r="D346" s="150">
        <v>92.609374999999986</v>
      </c>
      <c r="E346" s="150">
        <v>82.91245376078912</v>
      </c>
      <c r="F346" s="150">
        <v>74.661166116611625</v>
      </c>
      <c r="G346" s="150">
        <v>56.315919172005891</v>
      </c>
      <c r="H346" s="150">
        <v>55.916624557857496</v>
      </c>
      <c r="I346" s="150">
        <v>51.757546251217143</v>
      </c>
      <c r="J346" s="177">
        <v>-4.1590783066403532</v>
      </c>
      <c r="K346" s="177">
        <v>-28.608395210670473</v>
      </c>
      <c r="L346" s="147"/>
      <c r="M346" s="203">
        <v>-26.53365896050925</v>
      </c>
      <c r="N346" s="144"/>
      <c r="P346" s="149" t="s">
        <v>247</v>
      </c>
      <c r="Q346" s="150">
        <v>94.582461848322893</v>
      </c>
      <c r="R346" s="150">
        <v>103.59069703622383</v>
      </c>
      <c r="S346" s="150">
        <v>81.835055913249732</v>
      </c>
      <c r="T346" s="150">
        <v>77.125618811881182</v>
      </c>
      <c r="U346" s="150">
        <v>76.288908899894949</v>
      </c>
      <c r="V346" s="150">
        <v>66.627954479136264</v>
      </c>
      <c r="W346" s="150">
        <v>75.456718157971451</v>
      </c>
      <c r="X346" s="150">
        <v>78.291205211726393</v>
      </c>
      <c r="Y346" s="177">
        <v>2.8344870537549411</v>
      </c>
      <c r="Z346" s="177">
        <v>-4.1840736332697048</v>
      </c>
      <c r="AA346" s="147"/>
      <c r="AB346" s="144"/>
      <c r="AC346" s="144"/>
      <c r="AD346" s="150">
        <v>80.365941461887616</v>
      </c>
      <c r="AE346" s="150">
        <v>82.475278844996097</v>
      </c>
      <c r="AF346" s="144"/>
    </row>
    <row r="347" spans="1:32" x14ac:dyDescent="0.25">
      <c r="A347" s="149" t="s">
        <v>248</v>
      </c>
      <c r="B347" s="150">
        <v>104.17369308600333</v>
      </c>
      <c r="C347" s="150">
        <v>93.404666130329858</v>
      </c>
      <c r="D347" s="150">
        <v>104.46615087040618</v>
      </c>
      <c r="E347" s="150">
        <v>81.803571428571402</v>
      </c>
      <c r="F347" s="150">
        <v>85.597894736842136</v>
      </c>
      <c r="G347" s="150">
        <v>72.574712643678154</v>
      </c>
      <c r="H347" s="150">
        <v>70.644067796610173</v>
      </c>
      <c r="I347" s="150">
        <v>68.728444003964384</v>
      </c>
      <c r="J347" s="177">
        <v>-1.9156237926457891</v>
      </c>
      <c r="K347" s="177">
        <v>-19.628414979179368</v>
      </c>
      <c r="L347" s="147"/>
      <c r="M347" s="203">
        <v>-24.589952222450719</v>
      </c>
      <c r="N347" s="144"/>
      <c r="P347" s="149" t="s">
        <v>248</v>
      </c>
      <c r="Q347" s="150">
        <v>94.126720747295934</v>
      </c>
      <c r="R347" s="150">
        <v>112.11691259931891</v>
      </c>
      <c r="S347" s="150">
        <v>90.335746606334865</v>
      </c>
      <c r="T347" s="150">
        <v>86.461854367398558</v>
      </c>
      <c r="U347" s="150">
        <v>90.520205626160177</v>
      </c>
      <c r="V347" s="150">
        <v>76.420136370230651</v>
      </c>
      <c r="W347" s="150">
        <v>93.68827249209545</v>
      </c>
      <c r="X347" s="150">
        <v>93.318396226415103</v>
      </c>
      <c r="Y347" s="177">
        <v>-0.36987626568034671</v>
      </c>
      <c r="Z347" s="177">
        <v>0.4825379887917336</v>
      </c>
      <c r="AA347" s="147"/>
      <c r="AB347" s="144"/>
      <c r="AC347" s="144"/>
      <c r="AD347" s="150">
        <v>88.356858983143752</v>
      </c>
      <c r="AE347" s="150">
        <v>92.83585823762337</v>
      </c>
      <c r="AF347" s="144"/>
    </row>
    <row r="348" spans="1:32" x14ac:dyDescent="0.25">
      <c r="A348" s="146" t="s">
        <v>249</v>
      </c>
      <c r="B348" s="147">
        <v>742</v>
      </c>
      <c r="C348" s="147">
        <v>851</v>
      </c>
      <c r="D348" s="147">
        <v>858</v>
      </c>
      <c r="E348" s="147">
        <v>644</v>
      </c>
      <c r="F348" s="147">
        <v>443</v>
      </c>
      <c r="G348" s="147">
        <v>359</v>
      </c>
      <c r="H348" s="147">
        <v>495</v>
      </c>
      <c r="I348" s="147">
        <v>576</v>
      </c>
      <c r="J348" s="148">
        <v>0.16363636363636364</v>
      </c>
      <c r="K348" s="148">
        <v>-8.196721311475412E-2</v>
      </c>
      <c r="L348" s="147"/>
      <c r="M348" s="155">
        <v>0.12413793103448276</v>
      </c>
      <c r="N348" s="144"/>
      <c r="P348" s="146" t="s">
        <v>249</v>
      </c>
      <c r="Q348" s="147">
        <v>4782</v>
      </c>
      <c r="R348" s="147">
        <v>3850</v>
      </c>
      <c r="S348" s="147">
        <v>3973</v>
      </c>
      <c r="T348" s="147">
        <v>4063</v>
      </c>
      <c r="U348" s="147">
        <v>3768</v>
      </c>
      <c r="V348" s="147">
        <v>3768</v>
      </c>
      <c r="W348" s="147">
        <v>4257</v>
      </c>
      <c r="X348" s="147">
        <v>4640</v>
      </c>
      <c r="Y348" s="148">
        <v>8.9969462062485323E-2</v>
      </c>
      <c r="Z348" s="148">
        <v>0.14121077966339909</v>
      </c>
      <c r="AA348" s="147"/>
      <c r="AB348" s="144"/>
      <c r="AC348" s="144"/>
      <c r="AD348" s="147">
        <v>627.42857142857144</v>
      </c>
      <c r="AE348" s="147">
        <v>4065.8571428571427</v>
      </c>
      <c r="AF348" s="144"/>
    </row>
    <row r="349" spans="1:32" x14ac:dyDescent="0.25">
      <c r="A349" s="146" t="s">
        <v>250</v>
      </c>
      <c r="B349" s="147">
        <v>146</v>
      </c>
      <c r="C349" s="147">
        <v>150</v>
      </c>
      <c r="D349" s="147">
        <v>187</v>
      </c>
      <c r="E349" s="147">
        <v>142</v>
      </c>
      <c r="F349" s="147">
        <v>82</v>
      </c>
      <c r="G349" s="147">
        <v>55</v>
      </c>
      <c r="H349" s="147">
        <v>42</v>
      </c>
      <c r="I349" s="147">
        <v>72</v>
      </c>
      <c r="J349" s="148">
        <v>0.7142857142857143</v>
      </c>
      <c r="K349" s="148">
        <v>-0.37313432835820898</v>
      </c>
      <c r="L349" s="147"/>
      <c r="M349" s="155">
        <v>6.7352666043030876E-2</v>
      </c>
      <c r="N349" s="144"/>
      <c r="P349" s="146" t="s">
        <v>250</v>
      </c>
      <c r="Q349" s="147">
        <v>915</v>
      </c>
      <c r="R349" s="147">
        <v>732</v>
      </c>
      <c r="S349" s="147">
        <v>758</v>
      </c>
      <c r="T349" s="147">
        <v>741</v>
      </c>
      <c r="U349" s="147">
        <v>668</v>
      </c>
      <c r="V349" s="147">
        <v>678</v>
      </c>
      <c r="W349" s="147">
        <v>760</v>
      </c>
      <c r="X349" s="147">
        <v>1069</v>
      </c>
      <c r="Y349" s="148">
        <v>0.40657894736842104</v>
      </c>
      <c r="Z349" s="148">
        <v>0.42479055597867471</v>
      </c>
      <c r="AA349" s="147"/>
      <c r="AB349" s="144"/>
      <c r="AC349" s="144"/>
      <c r="AD349" s="150">
        <v>114.85714285714286</v>
      </c>
      <c r="AE349" s="150">
        <v>750.28571428571433</v>
      </c>
      <c r="AF349" s="144"/>
    </row>
    <row r="350" spans="1:32" x14ac:dyDescent="0.25">
      <c r="A350" s="149" t="s">
        <v>251</v>
      </c>
      <c r="B350" s="150">
        <v>0</v>
      </c>
      <c r="C350" s="150">
        <v>2245</v>
      </c>
      <c r="D350" s="150">
        <v>1789</v>
      </c>
      <c r="E350" s="150">
        <v>1755</v>
      </c>
      <c r="F350" s="150">
        <v>1553</v>
      </c>
      <c r="G350" s="150">
        <v>1335</v>
      </c>
      <c r="H350" s="150">
        <v>1342</v>
      </c>
      <c r="I350" s="150">
        <v>1536</v>
      </c>
      <c r="J350" s="148">
        <v>0.14456035767511177</v>
      </c>
      <c r="K350" s="157">
        <v>-8.0147719333266754E-2</v>
      </c>
      <c r="L350" s="147"/>
      <c r="M350" s="155">
        <v>0.15773259396179914</v>
      </c>
      <c r="N350" s="144"/>
      <c r="P350" s="149" t="s">
        <v>251</v>
      </c>
      <c r="Q350" s="150">
        <v>0</v>
      </c>
      <c r="R350" s="150">
        <v>11806</v>
      </c>
      <c r="S350" s="150">
        <v>9626</v>
      </c>
      <c r="T350" s="150">
        <v>8678</v>
      </c>
      <c r="U350" s="150">
        <v>8521</v>
      </c>
      <c r="V350" s="150">
        <v>8308</v>
      </c>
      <c r="W350" s="150">
        <v>8613</v>
      </c>
      <c r="X350" s="150">
        <v>9738</v>
      </c>
      <c r="Y350" s="148">
        <v>0.13061650992685475</v>
      </c>
      <c r="Z350" s="157">
        <v>5.1771313364055369E-2</v>
      </c>
      <c r="AA350" s="147"/>
      <c r="AB350" s="144"/>
      <c r="AC350" s="144"/>
      <c r="AD350" s="158">
        <v>1669.8333333333333</v>
      </c>
      <c r="AE350" s="158">
        <v>9258.6666666666661</v>
      </c>
      <c r="AF350" s="144"/>
    </row>
    <row r="351" spans="1:32" x14ac:dyDescent="0.25">
      <c r="A351" s="159" t="s">
        <v>252</v>
      </c>
      <c r="B351" s="147">
        <v>463</v>
      </c>
      <c r="C351" s="147">
        <v>396</v>
      </c>
      <c r="D351" s="147">
        <v>357</v>
      </c>
      <c r="E351" s="147">
        <v>309</v>
      </c>
      <c r="F351" s="147">
        <v>293</v>
      </c>
      <c r="G351" s="147">
        <v>351</v>
      </c>
      <c r="H351" s="147">
        <v>279</v>
      </c>
      <c r="I351" s="147">
        <v>334</v>
      </c>
      <c r="J351" s="148">
        <v>0.1971326164874552</v>
      </c>
      <c r="K351" s="148">
        <v>-4.4934640522875838E-2</v>
      </c>
      <c r="L351" s="147"/>
      <c r="M351" s="155">
        <v>0.12796934865900383</v>
      </c>
      <c r="N351" s="144"/>
      <c r="P351" s="159" t="s">
        <v>252</v>
      </c>
      <c r="Q351" s="147">
        <v>2848</v>
      </c>
      <c r="R351" s="147">
        <v>2677</v>
      </c>
      <c r="S351" s="147">
        <v>2620</v>
      </c>
      <c r="T351" s="147">
        <v>2185</v>
      </c>
      <c r="U351" s="147">
        <v>2280</v>
      </c>
      <c r="V351" s="147">
        <v>2397</v>
      </c>
      <c r="W351" s="147">
        <v>2239</v>
      </c>
      <c r="X351" s="147">
        <v>2610</v>
      </c>
      <c r="Y351" s="148">
        <v>0.16569897275569451</v>
      </c>
      <c r="Z351" s="148">
        <v>5.937608720862806E-2</v>
      </c>
      <c r="AA351" s="147"/>
      <c r="AB351" s="144"/>
      <c r="AC351" s="144"/>
      <c r="AD351" s="150">
        <v>349.71428571428572</v>
      </c>
      <c r="AE351" s="150">
        <v>2463.7142857142858</v>
      </c>
      <c r="AF351" s="144"/>
    </row>
    <row r="352" spans="1:32" x14ac:dyDescent="0.25">
      <c r="A352" s="159" t="s">
        <v>253</v>
      </c>
      <c r="B352" s="147">
        <v>42</v>
      </c>
      <c r="C352" s="147">
        <v>45</v>
      </c>
      <c r="D352" s="147">
        <v>63</v>
      </c>
      <c r="E352" s="147">
        <v>51</v>
      </c>
      <c r="F352" s="147">
        <v>37</v>
      </c>
      <c r="G352" s="147">
        <v>34</v>
      </c>
      <c r="H352" s="147">
        <v>37</v>
      </c>
      <c r="I352" s="147">
        <v>30</v>
      </c>
      <c r="J352" s="148">
        <v>-0.1891891891891892</v>
      </c>
      <c r="K352" s="148">
        <v>-0.32038834951456313</v>
      </c>
      <c r="L352" s="147"/>
      <c r="M352" s="155">
        <v>0.10714285714285714</v>
      </c>
      <c r="N352" s="144"/>
      <c r="P352" s="159" t="s">
        <v>253</v>
      </c>
      <c r="Q352" s="147">
        <v>259</v>
      </c>
      <c r="R352" s="147">
        <v>312</v>
      </c>
      <c r="S352" s="147">
        <v>362</v>
      </c>
      <c r="T352" s="147">
        <v>301</v>
      </c>
      <c r="U352" s="147">
        <v>253</v>
      </c>
      <c r="V352" s="147">
        <v>268</v>
      </c>
      <c r="W352" s="147">
        <v>261</v>
      </c>
      <c r="X352" s="147">
        <v>280</v>
      </c>
      <c r="Y352" s="148">
        <v>7.2796934865900387E-2</v>
      </c>
      <c r="Z352" s="148">
        <v>-2.7777777777777776E-2</v>
      </c>
      <c r="AA352" s="147"/>
      <c r="AB352" s="144"/>
      <c r="AC352" s="144"/>
      <c r="AD352" s="150">
        <v>44.142857142857146</v>
      </c>
      <c r="AE352" s="150">
        <v>288</v>
      </c>
      <c r="AF352" s="144"/>
    </row>
    <row r="353" spans="1:32" x14ac:dyDescent="0.25">
      <c r="A353" s="159" t="s">
        <v>254</v>
      </c>
      <c r="B353" s="160">
        <v>8.3168316831683173E-2</v>
      </c>
      <c r="C353" s="160">
        <v>0.10204081632653061</v>
      </c>
      <c r="D353" s="160">
        <v>0.15</v>
      </c>
      <c r="E353" s="160">
        <v>0.14166666666666666</v>
      </c>
      <c r="F353" s="160">
        <v>0.11212121212121212</v>
      </c>
      <c r="G353" s="160">
        <v>8.8311688311688313E-2</v>
      </c>
      <c r="H353" s="160">
        <v>0.11708860759493671</v>
      </c>
      <c r="I353" s="160">
        <v>8.2417582417582416E-2</v>
      </c>
      <c r="J353" s="172">
        <v>-3.4671025177354293</v>
      </c>
      <c r="K353" s="172">
        <v>-2.96607636107092</v>
      </c>
      <c r="L353" s="147"/>
      <c r="M353" s="203">
        <v>-1.4468230731206511</v>
      </c>
      <c r="N353" s="144"/>
      <c r="P353" s="159" t="s">
        <v>254</v>
      </c>
      <c r="Q353" s="160">
        <v>8.3360154489861601E-2</v>
      </c>
      <c r="R353" s="160">
        <v>0.10438273670123788</v>
      </c>
      <c r="S353" s="160">
        <v>0.12139503688799463</v>
      </c>
      <c r="T353" s="160">
        <v>0.12107803700724054</v>
      </c>
      <c r="U353" s="160">
        <v>9.9881563363600476E-2</v>
      </c>
      <c r="V353" s="160">
        <v>0.10056285178236397</v>
      </c>
      <c r="W353" s="160">
        <v>0.10440000000000001</v>
      </c>
      <c r="X353" s="160">
        <v>9.6885813148788927E-2</v>
      </c>
      <c r="Y353" s="172">
        <v>-0.75141868512110799</v>
      </c>
      <c r="Z353" s="172">
        <v>-0.77762157163341061</v>
      </c>
      <c r="AA353" s="147"/>
      <c r="AB353" s="144"/>
      <c r="AC353" s="144"/>
      <c r="AD353" s="191">
        <v>0.11207834602829161</v>
      </c>
      <c r="AE353" s="191">
        <v>0.10466202886512303</v>
      </c>
      <c r="AF353" s="144"/>
    </row>
    <row r="354" spans="1:32" x14ac:dyDescent="0.25">
      <c r="A354" s="161" t="s">
        <v>255</v>
      </c>
      <c r="B354" s="161"/>
      <c r="C354" s="161"/>
      <c r="D354" s="161"/>
      <c r="E354" s="144"/>
      <c r="F354" s="144"/>
      <c r="G354" s="144"/>
      <c r="H354" s="144"/>
      <c r="I354" s="144"/>
      <c r="J354" s="144"/>
      <c r="K354" s="144"/>
      <c r="L354" s="144"/>
      <c r="M354" s="144"/>
      <c r="N354" s="144"/>
      <c r="O354" s="204"/>
      <c r="P354" s="161" t="s">
        <v>255</v>
      </c>
      <c r="Q354" s="161"/>
      <c r="R354" s="161"/>
      <c r="S354" s="161"/>
      <c r="T354" s="144"/>
      <c r="U354" s="144"/>
      <c r="V354" s="144"/>
      <c r="W354" s="144"/>
      <c r="X354" s="144"/>
      <c r="Y354" s="144"/>
      <c r="Z354" s="144"/>
      <c r="AA354" s="144"/>
      <c r="AB354" s="144"/>
      <c r="AC354" s="144"/>
      <c r="AD354" s="144"/>
      <c r="AE354" s="144"/>
      <c r="AF354" s="144"/>
    </row>
    <row r="357" spans="1:32" x14ac:dyDescent="0.25">
      <c r="A357" s="189" t="s">
        <v>260</v>
      </c>
      <c r="B357" s="189"/>
      <c r="C357" s="189"/>
      <c r="D357" s="189"/>
      <c r="E357" s="181"/>
      <c r="F357" s="167"/>
      <c r="G357" s="167"/>
      <c r="H357" s="167"/>
      <c r="I357" s="167"/>
      <c r="J357" s="167"/>
      <c r="K357" s="167"/>
      <c r="L357" s="188"/>
      <c r="M357" s="211"/>
      <c r="N357" s="144"/>
      <c r="O357" s="211"/>
      <c r="P357" s="189" t="s">
        <v>260</v>
      </c>
      <c r="Q357" s="189"/>
      <c r="R357" s="189"/>
      <c r="S357" s="189"/>
      <c r="T357" s="181"/>
      <c r="U357" s="144"/>
      <c r="V357" s="144"/>
      <c r="W357" s="144"/>
      <c r="X357" s="144"/>
      <c r="Y357" s="144"/>
      <c r="Z357" s="144"/>
      <c r="AA357" s="188"/>
      <c r="AB357" s="144"/>
      <c r="AC357" s="144"/>
      <c r="AD357" s="144"/>
      <c r="AE357" s="144"/>
      <c r="AF357" s="144"/>
    </row>
    <row r="358" spans="1:32" x14ac:dyDescent="0.25">
      <c r="A358" s="166" t="s">
        <v>295</v>
      </c>
      <c r="B358" s="166"/>
      <c r="C358" s="166"/>
      <c r="D358" s="166"/>
      <c r="E358" s="213"/>
      <c r="F358" s="167"/>
      <c r="G358" s="167"/>
      <c r="H358" s="167"/>
      <c r="I358" s="167"/>
      <c r="J358" s="167"/>
      <c r="K358" s="167"/>
      <c r="L358" s="167"/>
      <c r="M358" s="144"/>
      <c r="N358" s="144"/>
      <c r="P358" s="166" t="s">
        <v>231</v>
      </c>
      <c r="Q358" s="166"/>
      <c r="R358" s="166"/>
      <c r="S358" s="166"/>
      <c r="T358" s="162"/>
      <c r="U358" s="144"/>
      <c r="V358" s="144"/>
      <c r="W358" s="144"/>
      <c r="X358" s="144"/>
      <c r="Y358" s="144"/>
      <c r="Z358" s="144"/>
      <c r="AA358" s="167"/>
      <c r="AB358" s="144"/>
      <c r="AC358" s="144"/>
      <c r="AD358" s="144"/>
      <c r="AE358" s="144"/>
      <c r="AF358" s="144"/>
    </row>
    <row r="359" spans="1:32" ht="31.5" x14ac:dyDescent="0.25">
      <c r="A359" s="190"/>
      <c r="B359" s="141">
        <v>2019</v>
      </c>
      <c r="C359" s="141">
        <v>2020</v>
      </c>
      <c r="D359" s="141">
        <v>2021</v>
      </c>
      <c r="E359" s="141">
        <v>2022</v>
      </c>
      <c r="F359" s="141">
        <v>2023</v>
      </c>
      <c r="G359" s="141">
        <v>2024</v>
      </c>
      <c r="H359" s="141">
        <v>2025</v>
      </c>
      <c r="I359" s="141">
        <v>2026</v>
      </c>
      <c r="J359" s="142" t="s">
        <v>232</v>
      </c>
      <c r="K359" s="142" t="s">
        <v>233</v>
      </c>
      <c r="L359" s="143" t="s">
        <v>234</v>
      </c>
      <c r="M359" s="145" t="s">
        <v>287</v>
      </c>
      <c r="N359" s="144"/>
      <c r="P359" s="190"/>
      <c r="Q359" s="141">
        <v>2019</v>
      </c>
      <c r="R359" s="141">
        <v>2020</v>
      </c>
      <c r="S359" s="141">
        <v>2021</v>
      </c>
      <c r="T359" s="141">
        <v>2022</v>
      </c>
      <c r="U359" s="141">
        <v>2023</v>
      </c>
      <c r="V359" s="141">
        <v>2024</v>
      </c>
      <c r="W359" s="141">
        <v>2025</v>
      </c>
      <c r="X359" s="141">
        <v>2026</v>
      </c>
      <c r="Y359" s="142" t="s">
        <v>232</v>
      </c>
      <c r="Z359" s="142" t="s">
        <v>233</v>
      </c>
      <c r="AA359" s="143" t="s">
        <v>234</v>
      </c>
      <c r="AB359" s="144"/>
      <c r="AC359" s="144"/>
      <c r="AD359" s="145" t="s">
        <v>296</v>
      </c>
      <c r="AE359" s="145" t="s">
        <v>235</v>
      </c>
      <c r="AF359" s="144"/>
    </row>
    <row r="360" spans="1:32" x14ac:dyDescent="0.25">
      <c r="A360" s="146" t="s">
        <v>236</v>
      </c>
      <c r="B360" s="147">
        <v>31</v>
      </c>
      <c r="C360" s="147">
        <v>34</v>
      </c>
      <c r="D360" s="147">
        <v>27</v>
      </c>
      <c r="E360" s="147">
        <v>22</v>
      </c>
      <c r="F360" s="147">
        <v>21</v>
      </c>
      <c r="G360" s="147">
        <v>35</v>
      </c>
      <c r="H360" s="147">
        <v>28</v>
      </c>
      <c r="I360" s="147">
        <v>31</v>
      </c>
      <c r="J360" s="148">
        <v>0.10714285714285714</v>
      </c>
      <c r="K360" s="148">
        <v>9.5959595959595995E-2</v>
      </c>
      <c r="L360" s="147"/>
      <c r="M360" s="155">
        <v>9.6875000000000003E-2</v>
      </c>
      <c r="N360" s="144"/>
      <c r="P360" s="146" t="s">
        <v>236</v>
      </c>
      <c r="Q360" s="147">
        <v>335</v>
      </c>
      <c r="R360" s="147">
        <v>314</v>
      </c>
      <c r="S360" s="147">
        <v>298</v>
      </c>
      <c r="T360" s="147">
        <v>235</v>
      </c>
      <c r="U360" s="147">
        <v>305</v>
      </c>
      <c r="V360" s="147">
        <v>292</v>
      </c>
      <c r="W360" s="147">
        <v>283</v>
      </c>
      <c r="X360" s="147">
        <v>320</v>
      </c>
      <c r="Y360" s="148">
        <v>0.13074204946996468</v>
      </c>
      <c r="Z360" s="148">
        <v>8.6323957322987449E-2</v>
      </c>
      <c r="AA360" s="147"/>
      <c r="AB360" s="144"/>
      <c r="AC360" s="144"/>
      <c r="AD360" s="147">
        <v>28.285714285714285</v>
      </c>
      <c r="AE360" s="147">
        <v>294.57142857142856</v>
      </c>
      <c r="AF360" s="144"/>
    </row>
    <row r="361" spans="1:32" x14ac:dyDescent="0.25">
      <c r="A361" s="149" t="s">
        <v>237</v>
      </c>
      <c r="B361" s="150">
        <v>15</v>
      </c>
      <c r="C361" s="150">
        <v>8</v>
      </c>
      <c r="D361" s="150">
        <v>10</v>
      </c>
      <c r="E361" s="150">
        <v>5</v>
      </c>
      <c r="F361" s="150">
        <v>2</v>
      </c>
      <c r="G361" s="150">
        <v>3</v>
      </c>
      <c r="H361" s="150">
        <v>6</v>
      </c>
      <c r="I361" s="150">
        <v>2</v>
      </c>
      <c r="J361" s="148">
        <v>-0.66666666666666663</v>
      </c>
      <c r="K361" s="148">
        <v>-0.7142857142857143</v>
      </c>
      <c r="L361" s="147"/>
      <c r="M361" s="155">
        <v>3.5714285714285712E-2</v>
      </c>
      <c r="N361" s="144"/>
      <c r="P361" s="149" t="s">
        <v>237</v>
      </c>
      <c r="Q361" s="150">
        <v>124</v>
      </c>
      <c r="R361" s="150">
        <v>95</v>
      </c>
      <c r="S361" s="150">
        <v>94</v>
      </c>
      <c r="T361" s="150">
        <v>72</v>
      </c>
      <c r="U361" s="150">
        <v>59</v>
      </c>
      <c r="V361" s="150">
        <v>52</v>
      </c>
      <c r="W361" s="150">
        <v>45</v>
      </c>
      <c r="X361" s="150">
        <v>56</v>
      </c>
      <c r="Y361" s="148">
        <v>0.24444444444444444</v>
      </c>
      <c r="Z361" s="148">
        <v>-0.27541589648798526</v>
      </c>
      <c r="AA361" s="147"/>
      <c r="AB361" s="144"/>
      <c r="AC361" s="144"/>
      <c r="AD361" s="150">
        <v>7</v>
      </c>
      <c r="AE361" s="150">
        <v>77.285714285714292</v>
      </c>
      <c r="AF361" s="144"/>
    </row>
    <row r="362" spans="1:32" x14ac:dyDescent="0.25">
      <c r="A362" s="146" t="s">
        <v>90</v>
      </c>
      <c r="B362" s="151">
        <v>0.78947368421052633</v>
      </c>
      <c r="C362" s="151">
        <v>0.5</v>
      </c>
      <c r="D362" s="151">
        <v>0.83333333333333337</v>
      </c>
      <c r="E362" s="151">
        <v>0.45454545454545453</v>
      </c>
      <c r="F362" s="151">
        <v>0.33333333333333331</v>
      </c>
      <c r="G362" s="151">
        <v>0.23076923076923078</v>
      </c>
      <c r="H362" s="151">
        <v>0.66666666666666663</v>
      </c>
      <c r="I362" s="151">
        <v>0.14285714285714285</v>
      </c>
      <c r="J362" s="172">
        <v>-52.380952380952372</v>
      </c>
      <c r="K362" s="172">
        <v>-42.691029900332225</v>
      </c>
      <c r="L362" s="147"/>
      <c r="M362" s="203">
        <v>-34.409937888198762</v>
      </c>
      <c r="N362" s="144"/>
      <c r="P362" s="146" t="s">
        <v>90</v>
      </c>
      <c r="Q362" s="151">
        <v>0.72514619883040932</v>
      </c>
      <c r="R362" s="151">
        <v>0.62091503267973858</v>
      </c>
      <c r="S362" s="151">
        <v>0.67625899280575541</v>
      </c>
      <c r="T362" s="151">
        <v>0.62608695652173918</v>
      </c>
      <c r="U362" s="151">
        <v>0.50862068965517238</v>
      </c>
      <c r="V362" s="151">
        <v>0.46846846846846846</v>
      </c>
      <c r="W362" s="151">
        <v>0.39823008849557523</v>
      </c>
      <c r="X362" s="151">
        <v>0.48695652173913045</v>
      </c>
      <c r="Y362" s="172">
        <v>8.8726433243555221</v>
      </c>
      <c r="Z362" s="172">
        <v>-10.236809699725297</v>
      </c>
      <c r="AA362" s="147"/>
      <c r="AB362" s="144"/>
      <c r="AC362" s="144"/>
      <c r="AD362" s="151">
        <v>0.56976744186046513</v>
      </c>
      <c r="AE362" s="151">
        <v>0.58932461873638342</v>
      </c>
      <c r="AF362" s="144"/>
    </row>
    <row r="363" spans="1:32" x14ac:dyDescent="0.25">
      <c r="A363" s="149" t="s">
        <v>238</v>
      </c>
      <c r="B363" s="150">
        <v>9</v>
      </c>
      <c r="C363" s="150">
        <v>7</v>
      </c>
      <c r="D363" s="150">
        <v>7</v>
      </c>
      <c r="E363" s="150">
        <v>3</v>
      </c>
      <c r="F363" s="150">
        <v>0</v>
      </c>
      <c r="G363" s="150">
        <v>2</v>
      </c>
      <c r="H363" s="150">
        <v>5</v>
      </c>
      <c r="I363" s="150">
        <v>0</v>
      </c>
      <c r="J363" s="148">
        <v>-1</v>
      </c>
      <c r="K363" s="148">
        <v>-1</v>
      </c>
      <c r="L363" s="147"/>
      <c r="M363" s="155">
        <v>0</v>
      </c>
      <c r="N363" s="144"/>
      <c r="P363" s="149" t="s">
        <v>238</v>
      </c>
      <c r="Q363" s="150">
        <v>62</v>
      </c>
      <c r="R363" s="150">
        <v>42</v>
      </c>
      <c r="S363" s="150">
        <v>53</v>
      </c>
      <c r="T363" s="150">
        <v>38</v>
      </c>
      <c r="U363" s="150">
        <v>37</v>
      </c>
      <c r="V363" s="150">
        <v>28</v>
      </c>
      <c r="W363" s="150">
        <v>25</v>
      </c>
      <c r="X363" s="150">
        <v>35</v>
      </c>
      <c r="Y363" s="148">
        <v>0.4</v>
      </c>
      <c r="Z363" s="148">
        <v>-0.14035087719298248</v>
      </c>
      <c r="AA363" s="147"/>
      <c r="AB363" s="144"/>
      <c r="AC363" s="144"/>
      <c r="AD363" s="150">
        <v>4.7142857142857144</v>
      </c>
      <c r="AE363" s="150">
        <v>40.714285714285715</v>
      </c>
      <c r="AF363" s="144"/>
    </row>
    <row r="364" spans="1:32" x14ac:dyDescent="0.25">
      <c r="A364" s="149" t="s">
        <v>239</v>
      </c>
      <c r="B364" s="153">
        <v>0.29032258064516131</v>
      </c>
      <c r="C364" s="153">
        <v>0.20588235294117646</v>
      </c>
      <c r="D364" s="153">
        <v>0.25925925925925924</v>
      </c>
      <c r="E364" s="153">
        <v>0.13636363636363635</v>
      </c>
      <c r="F364" s="153">
        <v>0</v>
      </c>
      <c r="G364" s="153">
        <v>5.7142857142857141E-2</v>
      </c>
      <c r="H364" s="153">
        <v>0.17857142857142858</v>
      </c>
      <c r="I364" s="153">
        <v>0</v>
      </c>
      <c r="J364" s="172">
        <v>-17.857142857142858</v>
      </c>
      <c r="K364" s="172">
        <v>-16.666666666666668</v>
      </c>
      <c r="L364" s="147"/>
      <c r="M364" s="203">
        <v>-10.9375</v>
      </c>
      <c r="N364" s="144"/>
      <c r="P364" s="149" t="s">
        <v>239</v>
      </c>
      <c r="Q364" s="153">
        <v>0.18507462686567164</v>
      </c>
      <c r="R364" s="153">
        <v>0.13375796178343949</v>
      </c>
      <c r="S364" s="153">
        <v>0.17785234899328858</v>
      </c>
      <c r="T364" s="153">
        <v>0.16170212765957448</v>
      </c>
      <c r="U364" s="153">
        <v>0.12131147540983607</v>
      </c>
      <c r="V364" s="153">
        <v>9.5890410958904104E-2</v>
      </c>
      <c r="W364" s="153">
        <v>8.8339222614840993E-2</v>
      </c>
      <c r="X364" s="153">
        <v>0.109375</v>
      </c>
      <c r="Y364" s="172">
        <v>2.1035777385159009</v>
      </c>
      <c r="Z364" s="172">
        <v>-2.8840324927255105</v>
      </c>
      <c r="AA364" s="147"/>
      <c r="AB364" s="144"/>
      <c r="AC364" s="144"/>
      <c r="AD364" s="153">
        <v>0.16666666666666669</v>
      </c>
      <c r="AE364" s="153">
        <v>0.13821532492725511</v>
      </c>
      <c r="AF364" s="144"/>
    </row>
    <row r="365" spans="1:32" x14ac:dyDescent="0.25">
      <c r="A365" s="149" t="s">
        <v>240</v>
      </c>
      <c r="B365" s="153">
        <v>0.6</v>
      </c>
      <c r="C365" s="153">
        <v>0.875</v>
      </c>
      <c r="D365" s="153">
        <v>0.7</v>
      </c>
      <c r="E365" s="153">
        <v>0.6</v>
      </c>
      <c r="F365" s="153">
        <v>0</v>
      </c>
      <c r="G365" s="153">
        <v>0.66666666666666663</v>
      </c>
      <c r="H365" s="153">
        <v>0.83333333333333337</v>
      </c>
      <c r="I365" s="153">
        <v>0</v>
      </c>
      <c r="J365" s="172">
        <v>-83.333333333333343</v>
      </c>
      <c r="K365" s="172">
        <v>-67.346938775510196</v>
      </c>
      <c r="L365" s="147"/>
      <c r="M365" s="203">
        <v>-62.5</v>
      </c>
      <c r="N365" s="144"/>
      <c r="P365" s="149" t="s">
        <v>240</v>
      </c>
      <c r="Q365" s="153">
        <v>0.5</v>
      </c>
      <c r="R365" s="153">
        <v>0.44210526315789472</v>
      </c>
      <c r="S365" s="153">
        <v>0.56382978723404253</v>
      </c>
      <c r="T365" s="153">
        <v>0.52777777777777779</v>
      </c>
      <c r="U365" s="153">
        <v>0.6271186440677966</v>
      </c>
      <c r="V365" s="153">
        <v>0.53846153846153844</v>
      </c>
      <c r="W365" s="153">
        <v>0.55555555555555558</v>
      </c>
      <c r="X365" s="153">
        <v>0.625</v>
      </c>
      <c r="Y365" s="172">
        <v>6.944444444444442</v>
      </c>
      <c r="Z365" s="172">
        <v>9.8197781885397397</v>
      </c>
      <c r="AA365" s="147"/>
      <c r="AB365" s="144"/>
      <c r="AC365" s="144"/>
      <c r="AD365" s="153">
        <v>0.67346938775510201</v>
      </c>
      <c r="AE365" s="153">
        <v>0.52680221811460259</v>
      </c>
      <c r="AF365" s="144"/>
    </row>
    <row r="366" spans="1:32" ht="22.15" customHeight="1" x14ac:dyDescent="0.25">
      <c r="A366" s="154" t="s">
        <v>241</v>
      </c>
      <c r="B366" s="155">
        <v>6.6666666666666666E-2</v>
      </c>
      <c r="C366" s="155">
        <v>0.125</v>
      </c>
      <c r="D366" s="155">
        <v>0.2</v>
      </c>
      <c r="E366" s="155">
        <v>0.4</v>
      </c>
      <c r="F366" s="155">
        <v>1</v>
      </c>
      <c r="G366" s="155">
        <v>0.33333333333333331</v>
      </c>
      <c r="H366" s="155">
        <v>0.16666666666666666</v>
      </c>
      <c r="I366" s="155">
        <v>1</v>
      </c>
      <c r="J366" s="172">
        <v>83.333333333333343</v>
      </c>
      <c r="K366" s="172">
        <v>79.591836734693871</v>
      </c>
      <c r="L366" s="147"/>
      <c r="M366" s="203">
        <v>80.357142857142861</v>
      </c>
      <c r="N366" s="144"/>
      <c r="P366" s="154" t="s">
        <v>241</v>
      </c>
      <c r="Q366" s="155">
        <v>0.23387096774193547</v>
      </c>
      <c r="R366" s="155">
        <v>0.26315789473684209</v>
      </c>
      <c r="S366" s="155">
        <v>0.30851063829787234</v>
      </c>
      <c r="T366" s="155">
        <v>0.29166666666666669</v>
      </c>
      <c r="U366" s="155">
        <v>0.2711864406779661</v>
      </c>
      <c r="V366" s="155">
        <v>0.42307692307692307</v>
      </c>
      <c r="W366" s="155">
        <v>0.42222222222222222</v>
      </c>
      <c r="X366" s="155">
        <v>0.19642857142857142</v>
      </c>
      <c r="Y366" s="172">
        <v>-22.579365079365079</v>
      </c>
      <c r="Z366" s="172">
        <v>-10.116847108529178</v>
      </c>
      <c r="AA366" s="147"/>
      <c r="AB366" s="144"/>
      <c r="AC366" s="144"/>
      <c r="AD366" s="151">
        <v>0.20408163265306123</v>
      </c>
      <c r="AE366" s="151">
        <v>0.29759704251386321</v>
      </c>
      <c r="AF366" s="144"/>
    </row>
    <row r="367" spans="1:32" ht="22.15" customHeight="1" x14ac:dyDescent="0.25">
      <c r="A367" s="154" t="s">
        <v>242</v>
      </c>
      <c r="B367" s="155">
        <v>3.2258064516129031E-2</v>
      </c>
      <c r="C367" s="155">
        <v>2.9411764705882353E-2</v>
      </c>
      <c r="D367" s="155">
        <v>7.407407407407407E-2</v>
      </c>
      <c r="E367" s="155">
        <v>9.0909090909090912E-2</v>
      </c>
      <c r="F367" s="155">
        <v>9.5238095238095233E-2</v>
      </c>
      <c r="G367" s="155">
        <v>2.8571428571428571E-2</v>
      </c>
      <c r="H367" s="155">
        <v>3.5714285714285712E-2</v>
      </c>
      <c r="I367" s="155">
        <v>6.4516129032258063E-2</v>
      </c>
      <c r="J367" s="172">
        <v>2.8801843317972349</v>
      </c>
      <c r="K367" s="172">
        <v>1.4011078527207559</v>
      </c>
      <c r="L367" s="147"/>
      <c r="M367" s="203">
        <v>3.0141129032258061</v>
      </c>
      <c r="N367" s="144"/>
      <c r="P367" s="154" t="s">
        <v>242</v>
      </c>
      <c r="Q367" s="155">
        <v>8.6567164179104483E-2</v>
      </c>
      <c r="R367" s="155">
        <v>7.9617834394904455E-2</v>
      </c>
      <c r="S367" s="155">
        <v>9.7315436241610737E-2</v>
      </c>
      <c r="T367" s="155">
        <v>8.9361702127659579E-2</v>
      </c>
      <c r="U367" s="155">
        <v>5.2459016393442623E-2</v>
      </c>
      <c r="V367" s="155">
        <v>7.5342465753424653E-2</v>
      </c>
      <c r="W367" s="155">
        <v>6.7137809187279157E-2</v>
      </c>
      <c r="X367" s="155">
        <v>3.4375000000000003E-2</v>
      </c>
      <c r="Y367" s="172">
        <v>-3.2762809187279154</v>
      </c>
      <c r="Z367" s="172">
        <v>-4.3704534432589721</v>
      </c>
      <c r="AA367" s="147"/>
      <c r="AB367" s="144"/>
      <c r="AC367" s="144"/>
      <c r="AD367" s="151">
        <v>5.0505050505050504E-2</v>
      </c>
      <c r="AE367" s="151">
        <v>7.807953443258972E-2</v>
      </c>
      <c r="AF367" s="144"/>
    </row>
    <row r="368" spans="1:32" ht="22.15" customHeight="1" x14ac:dyDescent="0.25">
      <c r="A368" s="154" t="s">
        <v>243</v>
      </c>
      <c r="B368" s="155">
        <v>6.4516129032258063E-2</v>
      </c>
      <c r="C368" s="155">
        <v>5.8823529411764705E-2</v>
      </c>
      <c r="D368" s="155">
        <v>3.7037037037037035E-2</v>
      </c>
      <c r="E368" s="155">
        <v>4.5454545454545456E-2</v>
      </c>
      <c r="F368" s="155">
        <v>0.14285714285714285</v>
      </c>
      <c r="G368" s="155">
        <v>5.7142857142857141E-2</v>
      </c>
      <c r="H368" s="155">
        <v>7.1428571428571425E-2</v>
      </c>
      <c r="I368" s="155">
        <v>9.6774193548387094E-2</v>
      </c>
      <c r="J368" s="172">
        <v>2.5345622119815667</v>
      </c>
      <c r="K368" s="172">
        <v>3.1117627891821433</v>
      </c>
      <c r="L368" s="147"/>
      <c r="M368" s="203">
        <v>-1.0080645161290869E-2</v>
      </c>
      <c r="N368" s="144"/>
      <c r="P368" s="154" t="s">
        <v>243</v>
      </c>
      <c r="Q368" s="155">
        <v>9.8507462686567168E-2</v>
      </c>
      <c r="R368" s="155">
        <v>9.8726114649681534E-2</v>
      </c>
      <c r="S368" s="155">
        <v>0.11073825503355705</v>
      </c>
      <c r="T368" s="155">
        <v>0.11914893617021277</v>
      </c>
      <c r="U368" s="155">
        <v>0.10819672131147541</v>
      </c>
      <c r="V368" s="155">
        <v>9.9315068493150679E-2</v>
      </c>
      <c r="W368" s="155">
        <v>0.12014134275618374</v>
      </c>
      <c r="X368" s="155">
        <v>9.6875000000000003E-2</v>
      </c>
      <c r="Y368" s="172">
        <v>-2.3266342756183738</v>
      </c>
      <c r="Z368" s="172">
        <v>-1.030249757516974</v>
      </c>
      <c r="AA368" s="147"/>
      <c r="AB368" s="144"/>
      <c r="AC368" s="144"/>
      <c r="AD368" s="151">
        <v>6.5656565656565663E-2</v>
      </c>
      <c r="AE368" s="151">
        <v>0.10717749757516974</v>
      </c>
      <c r="AF368" s="144"/>
    </row>
    <row r="369" spans="1:32" ht="22.15" customHeight="1" x14ac:dyDescent="0.25">
      <c r="A369" s="154" t="s">
        <v>244</v>
      </c>
      <c r="B369" s="155">
        <v>0</v>
      </c>
      <c r="C369" s="155">
        <v>0</v>
      </c>
      <c r="D369" s="155">
        <v>0</v>
      </c>
      <c r="E369" s="155">
        <v>4.5454545454545456E-2</v>
      </c>
      <c r="F369" s="155">
        <v>0</v>
      </c>
      <c r="G369" s="155">
        <v>0</v>
      </c>
      <c r="H369" s="155">
        <v>0</v>
      </c>
      <c r="I369" s="155">
        <v>0</v>
      </c>
      <c r="J369" s="172">
        <v>0</v>
      </c>
      <c r="K369" s="172">
        <v>-0.50505050505050508</v>
      </c>
      <c r="L369" s="147"/>
      <c r="M369" s="203">
        <v>0</v>
      </c>
      <c r="N369" s="144"/>
      <c r="P369" s="154" t="s">
        <v>244</v>
      </c>
      <c r="Q369" s="155">
        <v>0</v>
      </c>
      <c r="R369" s="155">
        <v>0</v>
      </c>
      <c r="S369" s="155">
        <v>6.7114093959731542E-3</v>
      </c>
      <c r="T369" s="155">
        <v>8.5106382978723406E-3</v>
      </c>
      <c r="U369" s="155">
        <v>3.2786885245901639E-3</v>
      </c>
      <c r="V369" s="155">
        <v>3.4246575342465752E-3</v>
      </c>
      <c r="W369" s="155">
        <v>3.5335689045936395E-3</v>
      </c>
      <c r="X369" s="155">
        <v>0</v>
      </c>
      <c r="Y369" s="172">
        <v>-0.35335689045936397</v>
      </c>
      <c r="Z369" s="172">
        <v>-0.33947623666343357</v>
      </c>
      <c r="AA369" s="147"/>
      <c r="AB369" s="144"/>
      <c r="AC369" s="144"/>
      <c r="AD369" s="151">
        <v>5.0505050505050509E-3</v>
      </c>
      <c r="AE369" s="151">
        <v>3.3947623666343357E-3</v>
      </c>
      <c r="AF369" s="144"/>
    </row>
    <row r="370" spans="1:32" ht="22.15" customHeight="1" x14ac:dyDescent="0.25">
      <c r="A370" s="154" t="s">
        <v>245</v>
      </c>
      <c r="B370" s="155">
        <v>9.6774193548387094E-2</v>
      </c>
      <c r="C370" s="155">
        <v>8.8235294117647065E-2</v>
      </c>
      <c r="D370" s="155">
        <v>0</v>
      </c>
      <c r="E370" s="155">
        <v>4.5454545454545456E-2</v>
      </c>
      <c r="F370" s="155">
        <v>0</v>
      </c>
      <c r="G370" s="155">
        <v>0.22857142857142856</v>
      </c>
      <c r="H370" s="155">
        <v>0</v>
      </c>
      <c r="I370" s="155">
        <v>0.19354838709677419</v>
      </c>
      <c r="J370" s="172">
        <v>19.35483870967742</v>
      </c>
      <c r="K370" s="172">
        <v>11.779081133919842</v>
      </c>
      <c r="L370" s="147"/>
      <c r="M370" s="203">
        <v>13.417338709677418</v>
      </c>
      <c r="N370" s="144"/>
      <c r="P370" s="154" t="s">
        <v>245</v>
      </c>
      <c r="Q370" s="155">
        <v>3.2835820895522387E-2</v>
      </c>
      <c r="R370" s="155">
        <v>4.4585987261146494E-2</v>
      </c>
      <c r="S370" s="155">
        <v>3.3557046979865771E-3</v>
      </c>
      <c r="T370" s="155">
        <v>1.7021276595744681E-2</v>
      </c>
      <c r="U370" s="155">
        <v>2.9508196721311476E-2</v>
      </c>
      <c r="V370" s="155">
        <v>7.8767123287671229E-2</v>
      </c>
      <c r="W370" s="155">
        <v>9.187279151943463E-2</v>
      </c>
      <c r="X370" s="155">
        <v>5.9374999999999997E-2</v>
      </c>
      <c r="Y370" s="172">
        <v>-3.2497791519434633</v>
      </c>
      <c r="Z370" s="172">
        <v>1.6697987390882636</v>
      </c>
      <c r="AA370" s="147"/>
      <c r="AB370" s="144"/>
      <c r="AC370" s="144"/>
      <c r="AD370" s="151">
        <v>7.575757575757576E-2</v>
      </c>
      <c r="AE370" s="151">
        <v>4.2677012609117361E-2</v>
      </c>
      <c r="AF370" s="144"/>
    </row>
    <row r="371" spans="1:32" ht="22.15" customHeight="1" x14ac:dyDescent="0.25">
      <c r="A371" s="154" t="s">
        <v>246</v>
      </c>
      <c r="B371" s="155">
        <v>9.6774193548387094E-2</v>
      </c>
      <c r="C371" s="155">
        <v>0.11764705882352941</v>
      </c>
      <c r="D371" s="155">
        <v>0.14814814814814814</v>
      </c>
      <c r="E371" s="155">
        <v>0.13636363636363635</v>
      </c>
      <c r="F371" s="155">
        <v>0.33333333333333331</v>
      </c>
      <c r="G371" s="155">
        <v>0.2</v>
      </c>
      <c r="H371" s="155">
        <v>0.25</v>
      </c>
      <c r="I371" s="155">
        <v>0.22580645161290322</v>
      </c>
      <c r="J371" s="172">
        <v>-2.4193548387096779</v>
      </c>
      <c r="K371" s="172">
        <v>4.9038774845226456</v>
      </c>
      <c r="L371" s="147"/>
      <c r="M371" s="203">
        <v>-10.231854838709678</v>
      </c>
      <c r="N371" s="144"/>
      <c r="P371" s="154" t="s">
        <v>246</v>
      </c>
      <c r="Q371" s="155">
        <v>0.17910447761194029</v>
      </c>
      <c r="R371" s="155">
        <v>0.16878980891719744</v>
      </c>
      <c r="S371" s="155">
        <v>0.21140939597315436</v>
      </c>
      <c r="T371" s="155">
        <v>0.26382978723404255</v>
      </c>
      <c r="U371" s="155">
        <v>0.24590163934426229</v>
      </c>
      <c r="V371" s="155">
        <v>0.25684931506849318</v>
      </c>
      <c r="W371" s="155">
        <v>0.28621908127208479</v>
      </c>
      <c r="X371" s="155">
        <v>0.328125</v>
      </c>
      <c r="Y371" s="172">
        <v>4.1905918727915212</v>
      </c>
      <c r="Z371" s="172">
        <v>10.067592143549952</v>
      </c>
      <c r="AA371" s="147"/>
      <c r="AB371" s="144"/>
      <c r="AC371" s="144"/>
      <c r="AD371" s="151">
        <v>0.17676767676767677</v>
      </c>
      <c r="AE371" s="151">
        <v>0.22744907856450047</v>
      </c>
      <c r="AF371" s="144"/>
    </row>
    <row r="372" spans="1:32" x14ac:dyDescent="0.25">
      <c r="A372" s="149" t="s">
        <v>247</v>
      </c>
      <c r="B372" s="150">
        <v>360.38709677419354</v>
      </c>
      <c r="C372" s="150">
        <v>193.058823529412</v>
      </c>
      <c r="D372" s="150">
        <v>167.29629629629594</v>
      </c>
      <c r="E372" s="150">
        <v>112.54545454545482</v>
      </c>
      <c r="F372" s="150">
        <v>57.61904761904762</v>
      </c>
      <c r="G372" s="150">
        <v>52.257142857142824</v>
      </c>
      <c r="H372" s="150">
        <v>72.357142857142861</v>
      </c>
      <c r="I372" s="150">
        <v>68.096774193548384</v>
      </c>
      <c r="J372" s="177">
        <v>-4.2603686635944769</v>
      </c>
      <c r="K372" s="177">
        <v>-82.377973281199104</v>
      </c>
      <c r="L372" s="147"/>
      <c r="M372" s="203">
        <v>-91.181350806451604</v>
      </c>
      <c r="N372" s="144"/>
      <c r="P372" s="149" t="s">
        <v>247</v>
      </c>
      <c r="Q372" s="150">
        <v>219.69850746268639</v>
      </c>
      <c r="R372" s="150">
        <v>183.33121019108307</v>
      </c>
      <c r="S372" s="150">
        <v>204.39597315436279</v>
      </c>
      <c r="T372" s="150">
        <v>151.44680851063836</v>
      </c>
      <c r="U372" s="150">
        <v>115.76721311475417</v>
      </c>
      <c r="V372" s="150">
        <v>92.869863013698591</v>
      </c>
      <c r="W372" s="150">
        <v>114.51943462897535</v>
      </c>
      <c r="X372" s="150">
        <v>159.27812499999999</v>
      </c>
      <c r="Y372" s="177">
        <v>44.758690371024642</v>
      </c>
      <c r="Z372" s="177">
        <v>2.8760881425799596</v>
      </c>
      <c r="AA372" s="147"/>
      <c r="AB372" s="144"/>
      <c r="AC372" s="144"/>
      <c r="AD372" s="150">
        <v>150.47474747474749</v>
      </c>
      <c r="AE372" s="150">
        <v>156.40203685742003</v>
      </c>
      <c r="AF372" s="144"/>
    </row>
    <row r="373" spans="1:32" x14ac:dyDescent="0.25">
      <c r="A373" s="149" t="s">
        <v>248</v>
      </c>
      <c r="B373" s="150">
        <v>566.1999999999997</v>
      </c>
      <c r="C373" s="150">
        <v>362.87500000000011</v>
      </c>
      <c r="D373" s="150">
        <v>327.9</v>
      </c>
      <c r="E373" s="150">
        <v>300.39999999999998</v>
      </c>
      <c r="F373" s="150">
        <v>8.5</v>
      </c>
      <c r="G373" s="150">
        <v>169</v>
      </c>
      <c r="H373" s="150">
        <v>171.83333333333348</v>
      </c>
      <c r="I373" s="150">
        <v>159.5</v>
      </c>
      <c r="J373" s="177">
        <v>-12.333333333333485</v>
      </c>
      <c r="K373" s="177">
        <v>-202.37755102040819</v>
      </c>
      <c r="L373" s="147"/>
      <c r="M373" s="203">
        <v>-398.71428571428567</v>
      </c>
      <c r="N373" s="144"/>
      <c r="P373" s="149" t="s">
        <v>248</v>
      </c>
      <c r="Q373" s="150">
        <v>334.16935483870969</v>
      </c>
      <c r="R373" s="150">
        <v>317.7157894736842</v>
      </c>
      <c r="S373" s="150">
        <v>361.81914893617022</v>
      </c>
      <c r="T373" s="150">
        <v>257.74999999999994</v>
      </c>
      <c r="U373" s="150">
        <v>202.03389830508496</v>
      </c>
      <c r="V373" s="150">
        <v>193.8846153846151</v>
      </c>
      <c r="W373" s="150">
        <v>188.22222222222206</v>
      </c>
      <c r="X373" s="150">
        <v>558.21428571428567</v>
      </c>
      <c r="Y373" s="177">
        <v>369.99206349206361</v>
      </c>
      <c r="Z373" s="177">
        <v>272.3344335885925</v>
      </c>
      <c r="AA373" s="147"/>
      <c r="AB373" s="144"/>
      <c r="AC373" s="144"/>
      <c r="AD373" s="150">
        <v>361.87755102040819</v>
      </c>
      <c r="AE373" s="150">
        <v>285.87985212569316</v>
      </c>
      <c r="AF373" s="144"/>
    </row>
    <row r="374" spans="1:32" x14ac:dyDescent="0.25">
      <c r="A374" s="146" t="s">
        <v>249</v>
      </c>
      <c r="B374" s="147">
        <v>49</v>
      </c>
      <c r="C374" s="147">
        <v>29</v>
      </c>
      <c r="D374" s="147">
        <v>31</v>
      </c>
      <c r="E374" s="147">
        <v>22</v>
      </c>
      <c r="F374" s="147">
        <v>12</v>
      </c>
      <c r="G374" s="147">
        <v>18</v>
      </c>
      <c r="H374" s="147">
        <v>13</v>
      </c>
      <c r="I374" s="147">
        <v>12</v>
      </c>
      <c r="J374" s="148">
        <v>-7.6923076923076927E-2</v>
      </c>
      <c r="K374" s="148">
        <v>-0.51724137931034486</v>
      </c>
      <c r="L374" s="147"/>
      <c r="M374" s="155">
        <v>9.0909090909090912E-2</v>
      </c>
      <c r="N374" s="144"/>
      <c r="P374" s="146" t="s">
        <v>249</v>
      </c>
      <c r="Q374" s="147">
        <v>322</v>
      </c>
      <c r="R374" s="147">
        <v>238</v>
      </c>
      <c r="S374" s="147">
        <v>193</v>
      </c>
      <c r="T374" s="147">
        <v>170</v>
      </c>
      <c r="U374" s="147">
        <v>173</v>
      </c>
      <c r="V374" s="147">
        <v>216</v>
      </c>
      <c r="W374" s="147">
        <v>163</v>
      </c>
      <c r="X374" s="147">
        <v>132</v>
      </c>
      <c r="Y374" s="148">
        <v>-0.19018404907975461</v>
      </c>
      <c r="Z374" s="148">
        <v>-0.37355932203389836</v>
      </c>
      <c r="AA374" s="147"/>
      <c r="AB374" s="144"/>
      <c r="AC374" s="144"/>
      <c r="AD374" s="147">
        <v>24.857142857142858</v>
      </c>
      <c r="AE374" s="147">
        <v>210.71428571428572</v>
      </c>
      <c r="AF374" s="144"/>
    </row>
    <row r="375" spans="1:32" x14ac:dyDescent="0.25">
      <c r="A375" s="146" t="s">
        <v>250</v>
      </c>
      <c r="B375" s="147">
        <v>16</v>
      </c>
      <c r="C375" s="147">
        <v>15</v>
      </c>
      <c r="D375" s="147">
        <v>7</v>
      </c>
      <c r="E375" s="147">
        <v>7</v>
      </c>
      <c r="F375" s="147">
        <v>5</v>
      </c>
      <c r="G375" s="147">
        <v>4</v>
      </c>
      <c r="H375" s="147">
        <v>1</v>
      </c>
      <c r="I375" s="147">
        <v>0</v>
      </c>
      <c r="J375" s="148">
        <v>-1</v>
      </c>
      <c r="K375" s="148">
        <v>-1</v>
      </c>
      <c r="L375" s="147"/>
      <c r="M375" s="155">
        <v>0</v>
      </c>
      <c r="N375" s="144"/>
      <c r="P375" s="146" t="s">
        <v>250</v>
      </c>
      <c r="Q375" s="147">
        <v>111</v>
      </c>
      <c r="R375" s="147">
        <v>96</v>
      </c>
      <c r="S375" s="147">
        <v>61</v>
      </c>
      <c r="T375" s="147">
        <v>57</v>
      </c>
      <c r="U375" s="147">
        <v>51</v>
      </c>
      <c r="V375" s="147">
        <v>60</v>
      </c>
      <c r="W375" s="147">
        <v>71</v>
      </c>
      <c r="X375" s="147">
        <v>36</v>
      </c>
      <c r="Y375" s="148">
        <v>-0.49295774647887325</v>
      </c>
      <c r="Z375" s="148">
        <v>-0.50295857988165682</v>
      </c>
      <c r="AA375" s="147"/>
      <c r="AB375" s="144"/>
      <c r="AC375" s="144"/>
      <c r="AD375" s="150">
        <v>7.8571428571428568</v>
      </c>
      <c r="AE375" s="150">
        <v>72.428571428571431</v>
      </c>
      <c r="AF375" s="144"/>
    </row>
    <row r="376" spans="1:32" x14ac:dyDescent="0.25">
      <c r="A376" s="149" t="s">
        <v>251</v>
      </c>
      <c r="B376" s="150">
        <v>0</v>
      </c>
      <c r="C376" s="150">
        <v>41</v>
      </c>
      <c r="D376" s="150">
        <v>40</v>
      </c>
      <c r="E376" s="150">
        <v>31</v>
      </c>
      <c r="F376" s="150">
        <v>10</v>
      </c>
      <c r="G376" s="150">
        <v>8</v>
      </c>
      <c r="H376" s="150">
        <v>11</v>
      </c>
      <c r="I376" s="150">
        <v>13</v>
      </c>
      <c r="J376" s="148">
        <v>0.18181818181818182</v>
      </c>
      <c r="K376" s="157">
        <v>-0.44680851063829785</v>
      </c>
      <c r="L376" s="147"/>
      <c r="M376" s="155">
        <v>0.14285714285714285</v>
      </c>
      <c r="N376" s="144"/>
      <c r="P376" s="149" t="s">
        <v>251</v>
      </c>
      <c r="Q376" s="150">
        <v>0</v>
      </c>
      <c r="R376" s="150">
        <v>125</v>
      </c>
      <c r="S376" s="150">
        <v>100</v>
      </c>
      <c r="T376" s="150">
        <v>102</v>
      </c>
      <c r="U376" s="150">
        <v>55</v>
      </c>
      <c r="V376" s="150">
        <v>60</v>
      </c>
      <c r="W376" s="150">
        <v>73</v>
      </c>
      <c r="X376" s="150">
        <v>91</v>
      </c>
      <c r="Y376" s="148">
        <v>0.24657534246575341</v>
      </c>
      <c r="Z376" s="157">
        <v>6.0194174757281609E-2</v>
      </c>
      <c r="AA376" s="147"/>
      <c r="AB376" s="144"/>
      <c r="AC376" s="144"/>
      <c r="AD376" s="158">
        <v>23.5</v>
      </c>
      <c r="AE376" s="158">
        <v>85.833333333333329</v>
      </c>
      <c r="AF376" s="144"/>
    </row>
    <row r="377" spans="1:32" x14ac:dyDescent="0.25">
      <c r="A377" s="159" t="s">
        <v>252</v>
      </c>
      <c r="B377" s="147">
        <v>2</v>
      </c>
      <c r="C377" s="147">
        <v>23</v>
      </c>
      <c r="D377" s="147">
        <v>0</v>
      </c>
      <c r="E377" s="147">
        <v>0</v>
      </c>
      <c r="F377" s="147">
        <v>0</v>
      </c>
      <c r="G377" s="147">
        <v>0</v>
      </c>
      <c r="H377" s="147">
        <v>1</v>
      </c>
      <c r="I377" s="147">
        <v>0</v>
      </c>
      <c r="J377" s="148">
        <v>-1</v>
      </c>
      <c r="K377" s="148">
        <v>-1</v>
      </c>
      <c r="L377" s="147"/>
      <c r="M377" s="155">
        <v>0</v>
      </c>
      <c r="N377" s="144"/>
      <c r="P377" s="159" t="s">
        <v>252</v>
      </c>
      <c r="Q377" s="147">
        <v>6</v>
      </c>
      <c r="R377" s="147">
        <v>31</v>
      </c>
      <c r="S377" s="147">
        <v>9</v>
      </c>
      <c r="T377" s="147">
        <v>6</v>
      </c>
      <c r="U377" s="147">
        <v>0</v>
      </c>
      <c r="V377" s="147">
        <v>1</v>
      </c>
      <c r="W377" s="147">
        <v>9</v>
      </c>
      <c r="X377" s="147">
        <v>4</v>
      </c>
      <c r="Y377" s="148">
        <v>-0.55555555555555558</v>
      </c>
      <c r="Z377" s="148">
        <v>-0.54838709677419362</v>
      </c>
      <c r="AA377" s="147"/>
      <c r="AB377" s="144"/>
      <c r="AC377" s="144"/>
      <c r="AD377" s="150">
        <v>3.7142857142857144</v>
      </c>
      <c r="AE377" s="150">
        <v>8.8571428571428577</v>
      </c>
      <c r="AF377" s="144"/>
    </row>
    <row r="378" spans="1:32" x14ac:dyDescent="0.25">
      <c r="A378" s="159" t="s">
        <v>253</v>
      </c>
      <c r="B378" s="147">
        <v>0</v>
      </c>
      <c r="C378" s="147">
        <v>12</v>
      </c>
      <c r="D378" s="147">
        <v>0</v>
      </c>
      <c r="E378" s="147">
        <v>0</v>
      </c>
      <c r="F378" s="147">
        <v>0</v>
      </c>
      <c r="G378" s="147">
        <v>0</v>
      </c>
      <c r="H378" s="147">
        <v>0</v>
      </c>
      <c r="I378" s="147">
        <v>0</v>
      </c>
      <c r="J378" s="148" t="e">
        <v>#DIV/0!</v>
      </c>
      <c r="K378" s="148">
        <v>-1</v>
      </c>
      <c r="L378" s="147"/>
      <c r="M378" s="155">
        <v>0</v>
      </c>
      <c r="N378" s="144"/>
      <c r="P378" s="159" t="s">
        <v>253</v>
      </c>
      <c r="Q378" s="147">
        <v>3</v>
      </c>
      <c r="R378" s="147">
        <v>14</v>
      </c>
      <c r="S378" s="147">
        <v>0</v>
      </c>
      <c r="T378" s="147">
        <v>1</v>
      </c>
      <c r="U378" s="147">
        <v>0</v>
      </c>
      <c r="V378" s="147">
        <v>1</v>
      </c>
      <c r="W378" s="147">
        <v>6</v>
      </c>
      <c r="X378" s="147">
        <v>2</v>
      </c>
      <c r="Y378" s="148">
        <v>-0.66666666666666663</v>
      </c>
      <c r="Z378" s="148">
        <v>-0.44</v>
      </c>
      <c r="AA378" s="147"/>
      <c r="AB378" s="144"/>
      <c r="AC378" s="144"/>
      <c r="AD378" s="150">
        <v>1.7142857142857142</v>
      </c>
      <c r="AE378" s="150">
        <v>3.5714285714285716</v>
      </c>
      <c r="AF378" s="144"/>
    </row>
    <row r="379" spans="1:32" x14ac:dyDescent="0.25">
      <c r="A379" s="159" t="s">
        <v>254</v>
      </c>
      <c r="B379" s="160">
        <v>0</v>
      </c>
      <c r="C379" s="160">
        <v>0.34285714285714286</v>
      </c>
      <c r="D379" s="160" t="s">
        <v>285</v>
      </c>
      <c r="E379" s="160" t="s">
        <v>285</v>
      </c>
      <c r="F379" s="160" t="s">
        <v>285</v>
      </c>
      <c r="G379" s="160" t="s">
        <v>285</v>
      </c>
      <c r="H379" s="160">
        <v>0</v>
      </c>
      <c r="I379" s="160" t="s">
        <v>285</v>
      </c>
      <c r="J379" s="172" t="e">
        <v>#VALUE!</v>
      </c>
      <c r="K379" s="172" t="e">
        <v>#VALUE!</v>
      </c>
      <c r="L379" s="147"/>
      <c r="M379" s="203" t="e">
        <v>#VALUE!</v>
      </c>
      <c r="N379" s="144"/>
      <c r="P379" s="159" t="s">
        <v>254</v>
      </c>
      <c r="Q379" s="160">
        <v>0.33333333333333331</v>
      </c>
      <c r="R379" s="160">
        <v>0.31111111111111112</v>
      </c>
      <c r="S379" s="160">
        <v>0</v>
      </c>
      <c r="T379" s="160">
        <v>0.14285714285714285</v>
      </c>
      <c r="U379" s="160" t="s">
        <v>285</v>
      </c>
      <c r="V379" s="160">
        <v>0.5</v>
      </c>
      <c r="W379" s="160">
        <v>0.4</v>
      </c>
      <c r="X379" s="160">
        <v>0.33333333333333331</v>
      </c>
      <c r="Y379" s="172">
        <v>-6.6666666666666705</v>
      </c>
      <c r="Z379" s="172">
        <v>4.5977011494252871</v>
      </c>
      <c r="AA379" s="147"/>
      <c r="AB379" s="144"/>
      <c r="AC379" s="144"/>
      <c r="AD379" s="191">
        <v>0.31578947368421051</v>
      </c>
      <c r="AE379" s="191">
        <v>0.28735632183908044</v>
      </c>
      <c r="AF379" s="144"/>
    </row>
    <row r="380" spans="1:32" x14ac:dyDescent="0.25">
      <c r="A380" s="161" t="s">
        <v>255</v>
      </c>
      <c r="B380" s="161"/>
      <c r="C380" s="161"/>
      <c r="D380" s="161"/>
      <c r="E380" s="144"/>
      <c r="F380" s="144"/>
      <c r="G380" s="144"/>
      <c r="H380" s="144"/>
      <c r="I380" s="144"/>
      <c r="J380" s="144"/>
      <c r="K380" s="144"/>
      <c r="L380" s="144"/>
      <c r="M380" s="144"/>
      <c r="N380" s="144"/>
      <c r="O380" s="204"/>
      <c r="P380" s="161" t="s">
        <v>255</v>
      </c>
      <c r="Q380" s="161"/>
      <c r="R380" s="161"/>
      <c r="S380" s="161"/>
      <c r="T380" s="144"/>
      <c r="U380" s="144"/>
      <c r="V380" s="144"/>
      <c r="W380" s="144"/>
      <c r="X380" s="144"/>
      <c r="Y380" s="144"/>
      <c r="Z380" s="144"/>
      <c r="AA380" s="144"/>
      <c r="AB380" s="144"/>
      <c r="AC380" s="144"/>
      <c r="AD380" s="144"/>
      <c r="AE380" s="144"/>
      <c r="AF380" s="144"/>
    </row>
    <row r="383" spans="1:32" x14ac:dyDescent="0.25">
      <c r="A383" s="189" t="s">
        <v>261</v>
      </c>
      <c r="B383" s="189"/>
      <c r="C383" s="189"/>
      <c r="D383" s="189"/>
      <c r="E383" s="181"/>
      <c r="F383" s="167"/>
      <c r="G383" s="167"/>
      <c r="H383" s="167"/>
      <c r="I383" s="167"/>
      <c r="J383" s="167"/>
      <c r="K383" s="167"/>
      <c r="L383" s="188"/>
      <c r="M383" s="211"/>
      <c r="N383" s="144"/>
      <c r="O383" s="211"/>
      <c r="P383" s="189" t="s">
        <v>261</v>
      </c>
      <c r="Q383" s="189"/>
      <c r="R383" s="189"/>
      <c r="S383" s="189"/>
      <c r="T383" s="181"/>
      <c r="U383" s="144"/>
      <c r="V383" s="144"/>
      <c r="W383" s="144"/>
      <c r="X383" s="144"/>
      <c r="Y383" s="144"/>
      <c r="Z383" s="144"/>
      <c r="AA383" s="188"/>
      <c r="AB383" s="144"/>
      <c r="AC383" s="144"/>
      <c r="AD383" s="144"/>
      <c r="AE383" s="144"/>
      <c r="AF383" s="144"/>
    </row>
    <row r="384" spans="1:32" x14ac:dyDescent="0.25">
      <c r="A384" s="166" t="s">
        <v>295</v>
      </c>
      <c r="B384" s="166"/>
      <c r="C384" s="166"/>
      <c r="D384" s="166"/>
      <c r="E384" s="213"/>
      <c r="F384" s="167"/>
      <c r="G384" s="167"/>
      <c r="H384" s="167"/>
      <c r="I384" s="167"/>
      <c r="J384" s="167"/>
      <c r="K384" s="167"/>
      <c r="L384" s="167"/>
      <c r="M384" s="144"/>
      <c r="N384" s="144"/>
      <c r="P384" s="166" t="s">
        <v>231</v>
      </c>
      <c r="Q384" s="166"/>
      <c r="R384" s="166"/>
      <c r="S384" s="166"/>
      <c r="T384" s="162"/>
      <c r="U384" s="144"/>
      <c r="V384" s="144"/>
      <c r="W384" s="144"/>
      <c r="X384" s="144"/>
      <c r="Y384" s="144"/>
      <c r="Z384" s="144"/>
      <c r="AA384" s="167"/>
      <c r="AB384" s="144"/>
      <c r="AC384" s="144"/>
      <c r="AD384" s="144"/>
      <c r="AE384" s="144"/>
      <c r="AF384" s="144"/>
    </row>
    <row r="385" spans="1:32" ht="31.5" x14ac:dyDescent="0.25">
      <c r="A385" s="190"/>
      <c r="B385" s="141">
        <v>2019</v>
      </c>
      <c r="C385" s="141">
        <v>2020</v>
      </c>
      <c r="D385" s="141">
        <v>2021</v>
      </c>
      <c r="E385" s="141">
        <v>2022</v>
      </c>
      <c r="F385" s="141">
        <v>2023</v>
      </c>
      <c r="G385" s="141">
        <v>2024</v>
      </c>
      <c r="H385" s="141">
        <v>2025</v>
      </c>
      <c r="I385" s="141">
        <v>2026</v>
      </c>
      <c r="J385" s="142" t="s">
        <v>232</v>
      </c>
      <c r="K385" s="142" t="s">
        <v>233</v>
      </c>
      <c r="L385" s="143" t="s">
        <v>234</v>
      </c>
      <c r="M385" s="145" t="s">
        <v>287</v>
      </c>
      <c r="N385" s="144"/>
      <c r="P385" s="190"/>
      <c r="Q385" s="141">
        <v>2019</v>
      </c>
      <c r="R385" s="141">
        <v>2020</v>
      </c>
      <c r="S385" s="141">
        <v>2021</v>
      </c>
      <c r="T385" s="141">
        <v>2022</v>
      </c>
      <c r="U385" s="141">
        <v>2023</v>
      </c>
      <c r="V385" s="141">
        <v>2024</v>
      </c>
      <c r="W385" s="141">
        <v>2025</v>
      </c>
      <c r="X385" s="141">
        <v>2026</v>
      </c>
      <c r="Y385" s="142" t="s">
        <v>232</v>
      </c>
      <c r="Z385" s="142" t="s">
        <v>233</v>
      </c>
      <c r="AA385" s="143" t="s">
        <v>234</v>
      </c>
      <c r="AB385" s="144"/>
      <c r="AC385" s="144"/>
      <c r="AD385" s="145" t="s">
        <v>296</v>
      </c>
      <c r="AE385" s="145" t="s">
        <v>235</v>
      </c>
      <c r="AF385" s="144"/>
    </row>
    <row r="386" spans="1:32" x14ac:dyDescent="0.25">
      <c r="A386" s="146" t="s">
        <v>236</v>
      </c>
      <c r="B386" s="147">
        <v>62</v>
      </c>
      <c r="C386" s="147">
        <v>74</v>
      </c>
      <c r="D386" s="147">
        <v>84</v>
      </c>
      <c r="E386" s="147">
        <v>48</v>
      </c>
      <c r="F386" s="147">
        <v>64</v>
      </c>
      <c r="G386" s="147">
        <v>55</v>
      </c>
      <c r="H386" s="147">
        <v>54</v>
      </c>
      <c r="I386" s="147">
        <v>57</v>
      </c>
      <c r="J386" s="148">
        <v>5.5555555555555552E-2</v>
      </c>
      <c r="K386" s="148">
        <v>-9.5238095238095233E-2</v>
      </c>
      <c r="L386" s="147"/>
      <c r="M386" s="155">
        <v>7.0110701107011064E-2</v>
      </c>
      <c r="N386" s="144"/>
      <c r="P386" s="146" t="s">
        <v>236</v>
      </c>
      <c r="Q386" s="147">
        <v>648</v>
      </c>
      <c r="R386" s="147">
        <v>849</v>
      </c>
      <c r="S386" s="147">
        <v>1022</v>
      </c>
      <c r="T386" s="147">
        <v>685</v>
      </c>
      <c r="U386" s="147">
        <v>809</v>
      </c>
      <c r="V386" s="147">
        <v>743</v>
      </c>
      <c r="W386" s="147">
        <v>677</v>
      </c>
      <c r="X386" s="147">
        <v>813</v>
      </c>
      <c r="Y386" s="148">
        <v>0.20088626292466766</v>
      </c>
      <c r="Z386" s="148">
        <v>4.7487575924903415E-2</v>
      </c>
      <c r="AA386" s="147"/>
      <c r="AB386" s="144"/>
      <c r="AC386" s="144"/>
      <c r="AD386" s="147">
        <v>63</v>
      </c>
      <c r="AE386" s="147">
        <v>776.14285714285711</v>
      </c>
      <c r="AF386" s="144"/>
    </row>
    <row r="387" spans="1:32" x14ac:dyDescent="0.25">
      <c r="A387" s="149" t="s">
        <v>237</v>
      </c>
      <c r="B387" s="150">
        <v>40</v>
      </c>
      <c r="C387" s="150">
        <v>42</v>
      </c>
      <c r="D387" s="150">
        <v>54</v>
      </c>
      <c r="E387" s="150">
        <v>22</v>
      </c>
      <c r="F387" s="150">
        <v>32</v>
      </c>
      <c r="G387" s="150">
        <v>22</v>
      </c>
      <c r="H387" s="150">
        <v>22</v>
      </c>
      <c r="I387" s="150">
        <v>20</v>
      </c>
      <c r="J387" s="148">
        <v>-9.0909090909090912E-2</v>
      </c>
      <c r="K387" s="148">
        <v>-0.40170940170940173</v>
      </c>
      <c r="L387" s="147"/>
      <c r="M387" s="155">
        <v>4.2462845010615709E-2</v>
      </c>
      <c r="N387" s="144"/>
      <c r="P387" s="149" t="s">
        <v>237</v>
      </c>
      <c r="Q387" s="150">
        <v>381</v>
      </c>
      <c r="R387" s="150">
        <v>538</v>
      </c>
      <c r="S387" s="150">
        <v>613</v>
      </c>
      <c r="T387" s="150">
        <v>366</v>
      </c>
      <c r="U387" s="150">
        <v>441</v>
      </c>
      <c r="V387" s="150">
        <v>438</v>
      </c>
      <c r="W387" s="150">
        <v>355</v>
      </c>
      <c r="X387" s="150">
        <v>471</v>
      </c>
      <c r="Y387" s="148">
        <v>0.3267605633802817</v>
      </c>
      <c r="Z387" s="148">
        <v>5.268199233716471E-2</v>
      </c>
      <c r="AA387" s="147"/>
      <c r="AB387" s="144"/>
      <c r="AC387" s="144"/>
      <c r="AD387" s="150">
        <v>33.428571428571431</v>
      </c>
      <c r="AE387" s="150">
        <v>447.42857142857144</v>
      </c>
      <c r="AF387" s="144"/>
    </row>
    <row r="388" spans="1:32" x14ac:dyDescent="0.25">
      <c r="A388" s="146" t="s">
        <v>90</v>
      </c>
      <c r="B388" s="151">
        <v>0.66666666666666663</v>
      </c>
      <c r="C388" s="151">
        <v>0.63636363636363635</v>
      </c>
      <c r="D388" s="151">
        <v>0.6428571428571429</v>
      </c>
      <c r="E388" s="151">
        <v>0.46808510638297873</v>
      </c>
      <c r="F388" s="151">
        <v>0.53333333333333333</v>
      </c>
      <c r="G388" s="151">
        <v>0.47826086956521741</v>
      </c>
      <c r="H388" s="151">
        <v>0.5</v>
      </c>
      <c r="I388" s="151">
        <v>0.40816326530612246</v>
      </c>
      <c r="J388" s="172">
        <v>-9.1836734693877542</v>
      </c>
      <c r="K388" s="172">
        <v>-16.677530963245246</v>
      </c>
      <c r="L388" s="147"/>
      <c r="M388" s="203">
        <v>-24.149190710767066</v>
      </c>
      <c r="N388" s="144"/>
      <c r="P388" s="146" t="s">
        <v>90</v>
      </c>
      <c r="Q388" s="151">
        <v>0.62254901960784315</v>
      </c>
      <c r="R388" s="151">
        <v>0.68710089399744567</v>
      </c>
      <c r="S388" s="151">
        <v>0.64526315789473687</v>
      </c>
      <c r="T388" s="151">
        <v>0.5903225806451613</v>
      </c>
      <c r="U388" s="151">
        <v>0.62376237623762376</v>
      </c>
      <c r="V388" s="151">
        <v>0.64506627393225335</v>
      </c>
      <c r="W388" s="151">
        <v>0.58872305140961856</v>
      </c>
      <c r="X388" s="151">
        <v>0.64965517241379311</v>
      </c>
      <c r="Y388" s="172">
        <v>6.0932121004174551</v>
      </c>
      <c r="Z388" s="172">
        <v>1.7438781618476229</v>
      </c>
      <c r="AA388" s="147"/>
      <c r="AB388" s="144"/>
      <c r="AC388" s="144"/>
      <c r="AD388" s="151">
        <v>0.57493857493857492</v>
      </c>
      <c r="AE388" s="151">
        <v>0.63221639079531688</v>
      </c>
      <c r="AF388" s="144"/>
    </row>
    <row r="389" spans="1:32" x14ac:dyDescent="0.25">
      <c r="A389" s="149" t="s">
        <v>238</v>
      </c>
      <c r="B389" s="150">
        <v>30</v>
      </c>
      <c r="C389" s="150">
        <v>37</v>
      </c>
      <c r="D389" s="150">
        <v>51</v>
      </c>
      <c r="E389" s="150">
        <v>17</v>
      </c>
      <c r="F389" s="150">
        <v>30</v>
      </c>
      <c r="G389" s="150">
        <v>21</v>
      </c>
      <c r="H389" s="150">
        <v>17</v>
      </c>
      <c r="I389" s="150">
        <v>20</v>
      </c>
      <c r="J389" s="148">
        <v>0.17647058823529413</v>
      </c>
      <c r="K389" s="148">
        <v>-0.31034482758620691</v>
      </c>
      <c r="L389" s="147"/>
      <c r="M389" s="155">
        <v>4.6189376443418015E-2</v>
      </c>
      <c r="N389" s="144"/>
      <c r="P389" s="149" t="s">
        <v>238</v>
      </c>
      <c r="Q389" s="150">
        <v>324</v>
      </c>
      <c r="R389" s="150">
        <v>458</v>
      </c>
      <c r="S389" s="150">
        <v>549</v>
      </c>
      <c r="T389" s="150">
        <v>305</v>
      </c>
      <c r="U389" s="150">
        <v>408</v>
      </c>
      <c r="V389" s="150">
        <v>405</v>
      </c>
      <c r="W389" s="150">
        <v>314</v>
      </c>
      <c r="X389" s="150">
        <v>433</v>
      </c>
      <c r="Y389" s="148">
        <v>0.37898089171974525</v>
      </c>
      <c r="Z389" s="148">
        <v>9.6996018820123028E-2</v>
      </c>
      <c r="AA389" s="147"/>
      <c r="AB389" s="144"/>
      <c r="AC389" s="144"/>
      <c r="AD389" s="150">
        <v>29</v>
      </c>
      <c r="AE389" s="150">
        <v>394.71428571428572</v>
      </c>
      <c r="AF389" s="144"/>
    </row>
    <row r="390" spans="1:32" x14ac:dyDescent="0.25">
      <c r="A390" s="149" t="s">
        <v>239</v>
      </c>
      <c r="B390" s="153">
        <v>0.4838709677419355</v>
      </c>
      <c r="C390" s="153">
        <v>0.5</v>
      </c>
      <c r="D390" s="153">
        <v>0.6071428571428571</v>
      </c>
      <c r="E390" s="153">
        <v>0.35416666666666669</v>
      </c>
      <c r="F390" s="153">
        <v>0.46875</v>
      </c>
      <c r="G390" s="153">
        <v>0.38181818181818183</v>
      </c>
      <c r="H390" s="153">
        <v>0.31481481481481483</v>
      </c>
      <c r="I390" s="153">
        <v>0.35087719298245612</v>
      </c>
      <c r="J390" s="172">
        <v>3.6062378167641294</v>
      </c>
      <c r="K390" s="172">
        <v>-10.944026733500417</v>
      </c>
      <c r="L390" s="147"/>
      <c r="M390" s="203">
        <v>-18.171813297080341</v>
      </c>
      <c r="N390" s="144"/>
      <c r="P390" s="149" t="s">
        <v>239</v>
      </c>
      <c r="Q390" s="153">
        <v>0.5</v>
      </c>
      <c r="R390" s="153">
        <v>0.53945818610129559</v>
      </c>
      <c r="S390" s="153">
        <v>0.53718199608610573</v>
      </c>
      <c r="T390" s="153">
        <v>0.44525547445255476</v>
      </c>
      <c r="U390" s="153">
        <v>0.50432632880098882</v>
      </c>
      <c r="V390" s="153">
        <v>0.54508748317631228</v>
      </c>
      <c r="W390" s="153">
        <v>0.46381093057607092</v>
      </c>
      <c r="X390" s="153">
        <v>0.53259532595325954</v>
      </c>
      <c r="Y390" s="172">
        <v>6.8784395377188616</v>
      </c>
      <c r="Z390" s="172">
        <v>2.4036518664468765</v>
      </c>
      <c r="AA390" s="147"/>
      <c r="AB390" s="144"/>
      <c r="AC390" s="144"/>
      <c r="AD390" s="153">
        <v>0.46031746031746029</v>
      </c>
      <c r="AE390" s="153">
        <v>0.50855880728879077</v>
      </c>
      <c r="AF390" s="144"/>
    </row>
    <row r="391" spans="1:32" x14ac:dyDescent="0.25">
      <c r="A391" s="149" t="s">
        <v>240</v>
      </c>
      <c r="B391" s="153">
        <v>0.75</v>
      </c>
      <c r="C391" s="153">
        <v>0.88095238095238093</v>
      </c>
      <c r="D391" s="153">
        <v>0.94444444444444442</v>
      </c>
      <c r="E391" s="153">
        <v>0.77272727272727271</v>
      </c>
      <c r="F391" s="153">
        <v>0.9375</v>
      </c>
      <c r="G391" s="153">
        <v>0.95454545454545459</v>
      </c>
      <c r="H391" s="153">
        <v>0.77272727272727271</v>
      </c>
      <c r="I391" s="153">
        <v>1</v>
      </c>
      <c r="J391" s="172">
        <v>22.72727272727273</v>
      </c>
      <c r="K391" s="172">
        <v>13.247863247863256</v>
      </c>
      <c r="L391" s="147"/>
      <c r="M391" s="203">
        <v>8.0679405520169833</v>
      </c>
      <c r="N391" s="144"/>
      <c r="P391" s="149" t="s">
        <v>240</v>
      </c>
      <c r="Q391" s="153">
        <v>0.85039370078740162</v>
      </c>
      <c r="R391" s="153">
        <v>0.85130111524163565</v>
      </c>
      <c r="S391" s="153">
        <v>0.89559543230016314</v>
      </c>
      <c r="T391" s="153">
        <v>0.83333333333333337</v>
      </c>
      <c r="U391" s="153">
        <v>0.92517006802721091</v>
      </c>
      <c r="V391" s="153">
        <v>0.92465753424657537</v>
      </c>
      <c r="W391" s="153">
        <v>0.88450704225352117</v>
      </c>
      <c r="X391" s="153">
        <v>0.91932059447983017</v>
      </c>
      <c r="Y391" s="172">
        <v>3.4813552226308997</v>
      </c>
      <c r="Z391" s="172">
        <v>3.713668643385315</v>
      </c>
      <c r="AA391" s="147"/>
      <c r="AB391" s="144"/>
      <c r="AC391" s="144"/>
      <c r="AD391" s="153">
        <v>0.86752136752136744</v>
      </c>
      <c r="AE391" s="153">
        <v>0.88218390804597702</v>
      </c>
      <c r="AF391" s="144"/>
    </row>
    <row r="392" spans="1:32" ht="22.15" customHeight="1" x14ac:dyDescent="0.25">
      <c r="A392" s="154" t="s">
        <v>241</v>
      </c>
      <c r="B392" s="155">
        <v>0.17499999999999999</v>
      </c>
      <c r="C392" s="155">
        <v>2.3809523809523808E-2</v>
      </c>
      <c r="D392" s="155">
        <v>3.7037037037037035E-2</v>
      </c>
      <c r="E392" s="155">
        <v>0.13636363636363635</v>
      </c>
      <c r="F392" s="155">
        <v>6.25E-2</v>
      </c>
      <c r="G392" s="155">
        <v>4.5454545454545456E-2</v>
      </c>
      <c r="H392" s="155">
        <v>9.0909090909090912E-2</v>
      </c>
      <c r="I392" s="155">
        <v>0</v>
      </c>
      <c r="J392" s="172">
        <v>-9.0909090909090917</v>
      </c>
      <c r="K392" s="172">
        <v>-7.6923076923076925</v>
      </c>
      <c r="L392" s="147"/>
      <c r="M392" s="203">
        <v>-3.6093418259023355</v>
      </c>
      <c r="N392" s="144"/>
      <c r="P392" s="154" t="s">
        <v>241</v>
      </c>
      <c r="Q392" s="155">
        <v>8.6614173228346455E-2</v>
      </c>
      <c r="R392" s="155">
        <v>5.3903345724907063E-2</v>
      </c>
      <c r="S392" s="155">
        <v>4.730831973898858E-2</v>
      </c>
      <c r="T392" s="155">
        <v>9.2896174863387984E-2</v>
      </c>
      <c r="U392" s="155">
        <v>3.8548752834467119E-2</v>
      </c>
      <c r="V392" s="155">
        <v>3.8812785388127852E-2</v>
      </c>
      <c r="W392" s="155">
        <v>5.0704225352112678E-2</v>
      </c>
      <c r="X392" s="155">
        <v>3.6093418259023353E-2</v>
      </c>
      <c r="Y392" s="172">
        <v>-1.4610807093089324</v>
      </c>
      <c r="Z392" s="172">
        <v>-2.041999170266247</v>
      </c>
      <c r="AA392" s="147"/>
      <c r="AB392" s="144"/>
      <c r="AC392" s="144"/>
      <c r="AD392" s="151">
        <v>7.6923076923076927E-2</v>
      </c>
      <c r="AE392" s="151">
        <v>5.6513409961685822E-2</v>
      </c>
      <c r="AF392" s="144"/>
    </row>
    <row r="393" spans="1:32" ht="22.15" customHeight="1" x14ac:dyDescent="0.25">
      <c r="A393" s="154" t="s">
        <v>242</v>
      </c>
      <c r="B393" s="155">
        <v>0.11290322580645161</v>
      </c>
      <c r="C393" s="155">
        <v>1.3513513513513514E-2</v>
      </c>
      <c r="D393" s="155">
        <v>2.3809523809523808E-2</v>
      </c>
      <c r="E393" s="155">
        <v>6.25E-2</v>
      </c>
      <c r="F393" s="155">
        <v>3.125E-2</v>
      </c>
      <c r="G393" s="155">
        <v>1.8181818181818181E-2</v>
      </c>
      <c r="H393" s="155">
        <v>3.7037037037037035E-2</v>
      </c>
      <c r="I393" s="155">
        <v>0</v>
      </c>
      <c r="J393" s="172">
        <v>-3.7037037037037033</v>
      </c>
      <c r="K393" s="172">
        <v>-4.0816326530612246</v>
      </c>
      <c r="L393" s="147"/>
      <c r="M393" s="203">
        <v>-2.0910209102091022</v>
      </c>
      <c r="N393" s="144"/>
      <c r="P393" s="154" t="s">
        <v>242</v>
      </c>
      <c r="Q393" s="155">
        <v>5.0925925925925923E-2</v>
      </c>
      <c r="R393" s="155">
        <v>3.4157832744405182E-2</v>
      </c>
      <c r="S393" s="155">
        <v>2.8375733855185908E-2</v>
      </c>
      <c r="T393" s="155">
        <v>4.9635036496350364E-2</v>
      </c>
      <c r="U393" s="155">
        <v>2.1013597033374538E-2</v>
      </c>
      <c r="V393" s="155">
        <v>2.2880215343203229E-2</v>
      </c>
      <c r="W393" s="155">
        <v>2.6587887740029542E-2</v>
      </c>
      <c r="X393" s="155">
        <v>2.0910209102091022E-2</v>
      </c>
      <c r="Y393" s="172">
        <v>-0.56776786379385202</v>
      </c>
      <c r="Z393" s="172">
        <v>-1.1668476706854316</v>
      </c>
      <c r="AA393" s="147"/>
      <c r="AB393" s="144"/>
      <c r="AC393" s="144"/>
      <c r="AD393" s="151">
        <v>4.0816326530612242E-2</v>
      </c>
      <c r="AE393" s="151">
        <v>3.2578685808945337E-2</v>
      </c>
      <c r="AF393" s="144"/>
    </row>
    <row r="394" spans="1:32" ht="22.15" customHeight="1" x14ac:dyDescent="0.25">
      <c r="A394" s="154" t="s">
        <v>243</v>
      </c>
      <c r="B394" s="155">
        <v>0.19354838709677419</v>
      </c>
      <c r="C394" s="155">
        <v>0.14864864864864866</v>
      </c>
      <c r="D394" s="155">
        <v>0.11904761904761904</v>
      </c>
      <c r="E394" s="155">
        <v>0.14583333333333334</v>
      </c>
      <c r="F394" s="155">
        <v>0.1875</v>
      </c>
      <c r="G394" s="155">
        <v>0.27272727272727271</v>
      </c>
      <c r="H394" s="155">
        <v>0.1111111111111111</v>
      </c>
      <c r="I394" s="155">
        <v>8.771929824561403E-2</v>
      </c>
      <c r="J394" s="172">
        <v>-2.3391812865497075</v>
      </c>
      <c r="K394" s="172">
        <v>-7.7813581572980075</v>
      </c>
      <c r="L394" s="147"/>
      <c r="M394" s="203">
        <v>-2.7901857965948089</v>
      </c>
      <c r="N394" s="144"/>
      <c r="P394" s="154" t="s">
        <v>243</v>
      </c>
      <c r="Q394" s="155">
        <v>0.18055555555555555</v>
      </c>
      <c r="R394" s="155">
        <v>0.14840989399293286</v>
      </c>
      <c r="S394" s="155">
        <v>0.17318982387475537</v>
      </c>
      <c r="T394" s="155">
        <v>0.17372262773722627</v>
      </c>
      <c r="U394" s="155">
        <v>0.21384425216316441</v>
      </c>
      <c r="V394" s="155">
        <v>0.17496635262449528</v>
      </c>
      <c r="W394" s="155">
        <v>0.15952732644017725</v>
      </c>
      <c r="X394" s="155">
        <v>0.11562115621156212</v>
      </c>
      <c r="Y394" s="172">
        <v>-4.3906170228615133</v>
      </c>
      <c r="Z394" s="172">
        <v>-5.9236197000291382</v>
      </c>
      <c r="AA394" s="147"/>
      <c r="AB394" s="144"/>
      <c r="AC394" s="144"/>
      <c r="AD394" s="151">
        <v>0.1655328798185941</v>
      </c>
      <c r="AE394" s="151">
        <v>0.1748573532118535</v>
      </c>
      <c r="AF394" s="144"/>
    </row>
    <row r="395" spans="1:32" ht="22.15" customHeight="1" x14ac:dyDescent="0.25">
      <c r="A395" s="154" t="s">
        <v>244</v>
      </c>
      <c r="B395" s="155">
        <v>0.11290322580645161</v>
      </c>
      <c r="C395" s="155">
        <v>0.10810810810810811</v>
      </c>
      <c r="D395" s="155">
        <v>0.13095238095238096</v>
      </c>
      <c r="E395" s="155">
        <v>0.22916666666666666</v>
      </c>
      <c r="F395" s="155">
        <v>0.1875</v>
      </c>
      <c r="G395" s="155">
        <v>9.0909090909090912E-2</v>
      </c>
      <c r="H395" s="155">
        <v>0.20370370370370369</v>
      </c>
      <c r="I395" s="155">
        <v>0.21052631578947367</v>
      </c>
      <c r="J395" s="172">
        <v>0.68226120857699801</v>
      </c>
      <c r="K395" s="172">
        <v>6.3134025540040577</v>
      </c>
      <c r="L395" s="147"/>
      <c r="M395" s="203">
        <v>8.2605036576681563</v>
      </c>
      <c r="N395" s="144"/>
      <c r="P395" s="154" t="s">
        <v>244</v>
      </c>
      <c r="Q395" s="155">
        <v>0.15432098765432098</v>
      </c>
      <c r="R395" s="155">
        <v>0.11778563015312132</v>
      </c>
      <c r="S395" s="155">
        <v>0.12720156555772993</v>
      </c>
      <c r="T395" s="155">
        <v>0.14890510948905109</v>
      </c>
      <c r="U395" s="155">
        <v>9.7651421508034617E-2</v>
      </c>
      <c r="V395" s="155">
        <v>0.12382234185733512</v>
      </c>
      <c r="W395" s="155">
        <v>0.14623338257016247</v>
      </c>
      <c r="X395" s="155">
        <v>0.12792127921279212</v>
      </c>
      <c r="Y395" s="172">
        <v>-1.8312103357370351</v>
      </c>
      <c r="Z395" s="172">
        <v>-0.1289101792177505</v>
      </c>
      <c r="AA395" s="147"/>
      <c r="AB395" s="144"/>
      <c r="AC395" s="144"/>
      <c r="AD395" s="151">
        <v>0.14739229024943309</v>
      </c>
      <c r="AE395" s="151">
        <v>0.12921038100496962</v>
      </c>
      <c r="AF395" s="144"/>
    </row>
    <row r="396" spans="1:32" ht="22.15" customHeight="1" x14ac:dyDescent="0.25">
      <c r="A396" s="154" t="s">
        <v>245</v>
      </c>
      <c r="B396" s="155">
        <v>3.2258064516129031E-2</v>
      </c>
      <c r="C396" s="155">
        <v>6.7567567567567571E-2</v>
      </c>
      <c r="D396" s="155">
        <v>7.1428571428571425E-2</v>
      </c>
      <c r="E396" s="155">
        <v>6.25E-2</v>
      </c>
      <c r="F396" s="155">
        <v>4.6875E-2</v>
      </c>
      <c r="G396" s="155">
        <v>7.2727272727272724E-2</v>
      </c>
      <c r="H396" s="155">
        <v>9.2592592592592587E-2</v>
      </c>
      <c r="I396" s="155">
        <v>0.15789473684210525</v>
      </c>
      <c r="J396" s="172">
        <v>6.530214424951267</v>
      </c>
      <c r="K396" s="172">
        <v>9.4402673350041759</v>
      </c>
      <c r="L396" s="147"/>
      <c r="M396" s="203">
        <v>10.25441833365702</v>
      </c>
      <c r="N396" s="144"/>
      <c r="P396" s="154" t="s">
        <v>245</v>
      </c>
      <c r="Q396" s="155">
        <v>2.3148148148148147E-2</v>
      </c>
      <c r="R396" s="155">
        <v>3.5335689045936397E-2</v>
      </c>
      <c r="S396" s="155">
        <v>3.131115459882583E-2</v>
      </c>
      <c r="T396" s="155">
        <v>4.8175182481751823E-2</v>
      </c>
      <c r="U396" s="155">
        <v>1.73053152039555E-2</v>
      </c>
      <c r="V396" s="155">
        <v>2.6917900403768506E-2</v>
      </c>
      <c r="W396" s="155">
        <v>5.3175775480059084E-2</v>
      </c>
      <c r="X396" s="155">
        <v>5.5350553505535055E-2</v>
      </c>
      <c r="Y396" s="172">
        <v>0.21747780254759708</v>
      </c>
      <c r="Z396" s="172">
        <v>2.2219686581183868</v>
      </c>
      <c r="AA396" s="147"/>
      <c r="AB396" s="144"/>
      <c r="AC396" s="144"/>
      <c r="AD396" s="151">
        <v>6.3492063492063489E-2</v>
      </c>
      <c r="AE396" s="151">
        <v>3.3130866924351188E-2</v>
      </c>
      <c r="AF396" s="144"/>
    </row>
    <row r="397" spans="1:32" ht="22.15" customHeight="1" x14ac:dyDescent="0.25">
      <c r="A397" s="154" t="s">
        <v>246</v>
      </c>
      <c r="B397" s="155">
        <v>1.6129032258064516E-2</v>
      </c>
      <c r="C397" s="155">
        <v>8.1081081081081086E-2</v>
      </c>
      <c r="D397" s="155">
        <v>0</v>
      </c>
      <c r="E397" s="155">
        <v>2.0833333333333332E-2</v>
      </c>
      <c r="F397" s="155">
        <v>1.5625E-2</v>
      </c>
      <c r="G397" s="155">
        <v>9.0909090909090912E-2</v>
      </c>
      <c r="H397" s="155">
        <v>9.2592592592592587E-2</v>
      </c>
      <c r="I397" s="155">
        <v>0.10526315789473684</v>
      </c>
      <c r="J397" s="172">
        <v>1.267056530214425</v>
      </c>
      <c r="K397" s="172">
        <v>6.2179257667979462</v>
      </c>
      <c r="L397" s="147"/>
      <c r="M397" s="203">
        <v>3.3922444487602759</v>
      </c>
      <c r="N397" s="144"/>
      <c r="P397" s="154" t="s">
        <v>246</v>
      </c>
      <c r="Q397" s="155">
        <v>4.3209876543209874E-2</v>
      </c>
      <c r="R397" s="155">
        <v>6.1248527679623084E-2</v>
      </c>
      <c r="S397" s="155">
        <v>5.0880626223091974E-2</v>
      </c>
      <c r="T397" s="155">
        <v>6.8613138686131392E-2</v>
      </c>
      <c r="U397" s="155">
        <v>6.1804697156983932E-2</v>
      </c>
      <c r="V397" s="155">
        <v>4.8452220726783311E-2</v>
      </c>
      <c r="W397" s="155">
        <v>7.5332348596750365E-2</v>
      </c>
      <c r="X397" s="155">
        <v>7.1340713407134076E-2</v>
      </c>
      <c r="Y397" s="172">
        <v>-0.39916351896162883</v>
      </c>
      <c r="Z397" s="172">
        <v>1.3177635917717547</v>
      </c>
      <c r="AA397" s="147"/>
      <c r="AB397" s="144"/>
      <c r="AC397" s="144"/>
      <c r="AD397" s="151">
        <v>4.3083900226757371E-2</v>
      </c>
      <c r="AE397" s="151">
        <v>5.8163077489416529E-2</v>
      </c>
      <c r="AF397" s="144"/>
    </row>
    <row r="398" spans="1:32" x14ac:dyDescent="0.25">
      <c r="A398" s="149" t="s">
        <v>247</v>
      </c>
      <c r="B398" s="150">
        <v>212.30645161290309</v>
      </c>
      <c r="C398" s="150">
        <v>173.32432432432432</v>
      </c>
      <c r="D398" s="150">
        <v>80.095238095238059</v>
      </c>
      <c r="E398" s="150">
        <v>160.16666666666674</v>
      </c>
      <c r="F398" s="150">
        <v>107.79687499999991</v>
      </c>
      <c r="G398" s="150">
        <v>80</v>
      </c>
      <c r="H398" s="150">
        <v>92.092592592592624</v>
      </c>
      <c r="I398" s="150">
        <v>51.61403508771933</v>
      </c>
      <c r="J398" s="177">
        <v>-40.478557504873294</v>
      </c>
      <c r="K398" s="177">
        <v>-76.905239288697871</v>
      </c>
      <c r="L398" s="147"/>
      <c r="M398" s="203">
        <v>-62.724218294814392</v>
      </c>
      <c r="N398" s="144"/>
      <c r="P398" s="149" t="s">
        <v>247</v>
      </c>
      <c r="Q398" s="150">
        <v>145.89043209876544</v>
      </c>
      <c r="R398" s="150">
        <v>135.32862190812722</v>
      </c>
      <c r="S398" s="150">
        <v>104.62426614481413</v>
      </c>
      <c r="T398" s="150">
        <v>128.20583941605835</v>
      </c>
      <c r="U398" s="150">
        <v>116.71446229913469</v>
      </c>
      <c r="V398" s="150">
        <v>119.21803499327052</v>
      </c>
      <c r="W398" s="150">
        <v>115.47710487444608</v>
      </c>
      <c r="X398" s="150">
        <v>114.33825338253372</v>
      </c>
      <c r="Y398" s="177">
        <v>-1.1388514919123622</v>
      </c>
      <c r="Z398" s="177">
        <v>-8.1276034184970314</v>
      </c>
      <c r="AA398" s="147"/>
      <c r="AB398" s="144"/>
      <c r="AC398" s="144"/>
      <c r="AD398" s="150">
        <v>128.5192743764172</v>
      </c>
      <c r="AE398" s="150">
        <v>122.46585680103075</v>
      </c>
      <c r="AF398" s="144"/>
    </row>
    <row r="399" spans="1:32" x14ac:dyDescent="0.25">
      <c r="A399" s="149" t="s">
        <v>248</v>
      </c>
      <c r="B399" s="150">
        <v>224.64999999999992</v>
      </c>
      <c r="C399" s="150">
        <v>192.47619047619048</v>
      </c>
      <c r="D399" s="150">
        <v>71.870370370370367</v>
      </c>
      <c r="E399" s="150">
        <v>211.72727272727272</v>
      </c>
      <c r="F399" s="150">
        <v>147.0625</v>
      </c>
      <c r="G399" s="150">
        <v>102.49999999999996</v>
      </c>
      <c r="H399" s="150">
        <v>176.81818181818181</v>
      </c>
      <c r="I399" s="150">
        <v>108.05</v>
      </c>
      <c r="J399" s="177">
        <v>-68.768181818181816</v>
      </c>
      <c r="K399" s="177">
        <v>-47.761965811965823</v>
      </c>
      <c r="L399" s="147"/>
      <c r="M399" s="203">
        <v>-22.293949044585887</v>
      </c>
      <c r="N399" s="144"/>
      <c r="P399" s="149" t="s">
        <v>248</v>
      </c>
      <c r="Q399" s="150">
        <v>142.28871391076117</v>
      </c>
      <c r="R399" s="150">
        <v>146.20074349442379</v>
      </c>
      <c r="S399" s="150">
        <v>105.18433931484505</v>
      </c>
      <c r="T399" s="150">
        <v>147.61475409836069</v>
      </c>
      <c r="U399" s="150">
        <v>127.59637188208617</v>
      </c>
      <c r="V399" s="150">
        <v>116.76027397260277</v>
      </c>
      <c r="W399" s="150">
        <v>135.18873239436616</v>
      </c>
      <c r="X399" s="150">
        <v>130.34394904458588</v>
      </c>
      <c r="Y399" s="177">
        <v>-4.8447833497802719</v>
      </c>
      <c r="Z399" s="177">
        <v>0.46655440857054487</v>
      </c>
      <c r="AA399" s="147"/>
      <c r="AB399" s="144"/>
      <c r="AC399" s="144"/>
      <c r="AD399" s="150">
        <v>155.81196581196582</v>
      </c>
      <c r="AE399" s="150">
        <v>129.87739463601534</v>
      </c>
      <c r="AF399" s="144"/>
    </row>
    <row r="400" spans="1:32" x14ac:dyDescent="0.25">
      <c r="A400" s="146" t="s">
        <v>249</v>
      </c>
      <c r="B400" s="147">
        <v>65</v>
      </c>
      <c r="C400" s="147">
        <v>30</v>
      </c>
      <c r="D400" s="147">
        <v>57</v>
      </c>
      <c r="E400" s="147">
        <v>51</v>
      </c>
      <c r="F400" s="147">
        <v>33</v>
      </c>
      <c r="G400" s="147">
        <v>34</v>
      </c>
      <c r="H400" s="147">
        <v>19</v>
      </c>
      <c r="I400" s="147">
        <v>32</v>
      </c>
      <c r="J400" s="148">
        <v>0.68421052631578949</v>
      </c>
      <c r="K400" s="148">
        <v>-0.22491349480968856</v>
      </c>
      <c r="L400" s="147"/>
      <c r="M400" s="155">
        <v>7.7108433734939766E-2</v>
      </c>
      <c r="N400" s="144"/>
      <c r="P400" s="146" t="s">
        <v>249</v>
      </c>
      <c r="Q400" s="147">
        <v>602</v>
      </c>
      <c r="R400" s="147">
        <v>446</v>
      </c>
      <c r="S400" s="147">
        <v>467</v>
      </c>
      <c r="T400" s="147">
        <v>374</v>
      </c>
      <c r="U400" s="147">
        <v>356</v>
      </c>
      <c r="V400" s="147">
        <v>335</v>
      </c>
      <c r="W400" s="147">
        <v>379</v>
      </c>
      <c r="X400" s="147">
        <v>415</v>
      </c>
      <c r="Y400" s="148">
        <v>9.498680738786279E-2</v>
      </c>
      <c r="Z400" s="148">
        <v>-1.8249408583981094E-2</v>
      </c>
      <c r="AA400" s="147"/>
      <c r="AB400" s="144"/>
      <c r="AC400" s="144"/>
      <c r="AD400" s="147">
        <v>41.285714285714285</v>
      </c>
      <c r="AE400" s="147">
        <v>422.71428571428572</v>
      </c>
      <c r="AF400" s="144"/>
    </row>
    <row r="401" spans="1:32" x14ac:dyDescent="0.25">
      <c r="A401" s="146" t="s">
        <v>250</v>
      </c>
      <c r="B401" s="147">
        <v>20</v>
      </c>
      <c r="C401" s="147">
        <v>10</v>
      </c>
      <c r="D401" s="147">
        <v>8</v>
      </c>
      <c r="E401" s="147">
        <v>13</v>
      </c>
      <c r="F401" s="147">
        <v>13</v>
      </c>
      <c r="G401" s="147">
        <v>11</v>
      </c>
      <c r="H401" s="147">
        <v>6</v>
      </c>
      <c r="I401" s="147">
        <v>7</v>
      </c>
      <c r="J401" s="148">
        <v>0.16666666666666666</v>
      </c>
      <c r="K401" s="148">
        <v>-0.39506172839506171</v>
      </c>
      <c r="L401" s="147"/>
      <c r="M401" s="155">
        <v>4.72972972972973E-2</v>
      </c>
      <c r="N401" s="144"/>
      <c r="P401" s="146" t="s">
        <v>250</v>
      </c>
      <c r="Q401" s="147">
        <v>180</v>
      </c>
      <c r="R401" s="147">
        <v>125</v>
      </c>
      <c r="S401" s="147">
        <v>102</v>
      </c>
      <c r="T401" s="147">
        <v>104</v>
      </c>
      <c r="U401" s="147">
        <v>116</v>
      </c>
      <c r="V401" s="147">
        <v>75</v>
      </c>
      <c r="W401" s="147">
        <v>132</v>
      </c>
      <c r="X401" s="147">
        <v>148</v>
      </c>
      <c r="Y401" s="148">
        <v>0.12121212121212122</v>
      </c>
      <c r="Z401" s="148">
        <v>0.24220623501199046</v>
      </c>
      <c r="AA401" s="147"/>
      <c r="AB401" s="144"/>
      <c r="AC401" s="144"/>
      <c r="AD401" s="150">
        <v>11.571428571428571</v>
      </c>
      <c r="AE401" s="150">
        <v>119.14285714285714</v>
      </c>
      <c r="AF401" s="144"/>
    </row>
    <row r="402" spans="1:32" x14ac:dyDescent="0.25">
      <c r="A402" s="149" t="s">
        <v>251</v>
      </c>
      <c r="B402" s="150">
        <v>0</v>
      </c>
      <c r="C402" s="150">
        <v>81</v>
      </c>
      <c r="D402" s="150">
        <v>85</v>
      </c>
      <c r="E402" s="150">
        <v>90</v>
      </c>
      <c r="F402" s="150">
        <v>67</v>
      </c>
      <c r="G402" s="150">
        <v>31</v>
      </c>
      <c r="H402" s="150">
        <v>26</v>
      </c>
      <c r="I402" s="150">
        <v>33</v>
      </c>
      <c r="J402" s="148">
        <v>0.26923076923076922</v>
      </c>
      <c r="K402" s="157">
        <v>-0.47894736842105268</v>
      </c>
      <c r="L402" s="147"/>
      <c r="M402" s="155">
        <v>7.8947368421052627E-2</v>
      </c>
      <c r="N402" s="144"/>
      <c r="P402" s="149" t="s">
        <v>251</v>
      </c>
      <c r="Q402" s="150">
        <v>0</v>
      </c>
      <c r="R402" s="150">
        <v>655</v>
      </c>
      <c r="S402" s="150">
        <v>558</v>
      </c>
      <c r="T402" s="150">
        <v>427</v>
      </c>
      <c r="U402" s="150">
        <v>379</v>
      </c>
      <c r="V402" s="150">
        <v>353</v>
      </c>
      <c r="W402" s="150">
        <v>342</v>
      </c>
      <c r="X402" s="150">
        <v>418</v>
      </c>
      <c r="Y402" s="148">
        <v>0.22222222222222221</v>
      </c>
      <c r="Z402" s="157">
        <v>-7.5902726602800258E-2</v>
      </c>
      <c r="AA402" s="147"/>
      <c r="AB402" s="144"/>
      <c r="AC402" s="144"/>
      <c r="AD402" s="158">
        <v>63.333333333333336</v>
      </c>
      <c r="AE402" s="158">
        <v>452.33333333333331</v>
      </c>
      <c r="AF402" s="144"/>
    </row>
    <row r="403" spans="1:32" x14ac:dyDescent="0.25">
      <c r="A403" s="159" t="s">
        <v>252</v>
      </c>
      <c r="B403" s="147">
        <v>2</v>
      </c>
      <c r="C403" s="147">
        <v>25</v>
      </c>
      <c r="D403" s="147">
        <v>5</v>
      </c>
      <c r="E403" s="147">
        <v>9</v>
      </c>
      <c r="F403" s="147">
        <v>9</v>
      </c>
      <c r="G403" s="147">
        <v>2</v>
      </c>
      <c r="H403" s="147">
        <v>6</v>
      </c>
      <c r="I403" s="147">
        <v>1</v>
      </c>
      <c r="J403" s="148">
        <v>-0.83333333333333337</v>
      </c>
      <c r="K403" s="148">
        <v>-0.87931034482758619</v>
      </c>
      <c r="L403" s="147"/>
      <c r="M403" s="155">
        <v>1.4925373134328358E-2</v>
      </c>
      <c r="N403" s="144"/>
      <c r="P403" s="159" t="s">
        <v>252</v>
      </c>
      <c r="Q403" s="147">
        <v>37</v>
      </c>
      <c r="R403" s="147">
        <v>71</v>
      </c>
      <c r="S403" s="147">
        <v>75</v>
      </c>
      <c r="T403" s="147">
        <v>63</v>
      </c>
      <c r="U403" s="147">
        <v>60</v>
      </c>
      <c r="V403" s="147">
        <v>61</v>
      </c>
      <c r="W403" s="147">
        <v>73</v>
      </c>
      <c r="X403" s="147">
        <v>67</v>
      </c>
      <c r="Y403" s="148">
        <v>-8.2191780821917804E-2</v>
      </c>
      <c r="Z403" s="148">
        <v>6.5909090909090959E-2</v>
      </c>
      <c r="AA403" s="147"/>
      <c r="AB403" s="144"/>
      <c r="AC403" s="144"/>
      <c r="AD403" s="150">
        <v>8.2857142857142865</v>
      </c>
      <c r="AE403" s="150">
        <v>62.857142857142854</v>
      </c>
      <c r="AF403" s="144"/>
    </row>
    <row r="404" spans="1:32" x14ac:dyDescent="0.25">
      <c r="A404" s="159" t="s">
        <v>253</v>
      </c>
      <c r="B404" s="147">
        <v>0</v>
      </c>
      <c r="C404" s="147">
        <v>3</v>
      </c>
      <c r="D404" s="147">
        <v>1</v>
      </c>
      <c r="E404" s="147">
        <v>3</v>
      </c>
      <c r="F404" s="147">
        <v>1</v>
      </c>
      <c r="G404" s="147">
        <v>0</v>
      </c>
      <c r="H404" s="147">
        <v>0</v>
      </c>
      <c r="I404" s="147">
        <v>0</v>
      </c>
      <c r="J404" s="148" t="e">
        <v>#DIV/0!</v>
      </c>
      <c r="K404" s="148">
        <v>-1</v>
      </c>
      <c r="L404" s="147"/>
      <c r="M404" s="155">
        <v>0</v>
      </c>
      <c r="N404" s="144"/>
      <c r="P404" s="159" t="s">
        <v>253</v>
      </c>
      <c r="Q404" s="147">
        <v>3</v>
      </c>
      <c r="R404" s="147">
        <v>18</v>
      </c>
      <c r="S404" s="147">
        <v>15</v>
      </c>
      <c r="T404" s="147">
        <v>10</v>
      </c>
      <c r="U404" s="147">
        <v>13</v>
      </c>
      <c r="V404" s="147">
        <v>13</v>
      </c>
      <c r="W404" s="147">
        <v>9</v>
      </c>
      <c r="X404" s="147">
        <v>11</v>
      </c>
      <c r="Y404" s="148">
        <v>0.22222222222222221</v>
      </c>
      <c r="Z404" s="148">
        <v>-4.9382716049382692E-2</v>
      </c>
      <c r="AA404" s="147"/>
      <c r="AB404" s="144"/>
      <c r="AC404" s="144"/>
      <c r="AD404" s="150">
        <v>1.1428571428571428</v>
      </c>
      <c r="AE404" s="150">
        <v>11.571428571428571</v>
      </c>
      <c r="AF404" s="144"/>
    </row>
    <row r="405" spans="1:32" x14ac:dyDescent="0.25">
      <c r="A405" s="159" t="s">
        <v>254</v>
      </c>
      <c r="B405" s="160">
        <v>0</v>
      </c>
      <c r="C405" s="160">
        <v>0.10714285714285714</v>
      </c>
      <c r="D405" s="160">
        <v>0.16666666666666666</v>
      </c>
      <c r="E405" s="160">
        <v>0.25</v>
      </c>
      <c r="F405" s="160">
        <v>0.1</v>
      </c>
      <c r="G405" s="160">
        <v>0</v>
      </c>
      <c r="H405" s="160">
        <v>0</v>
      </c>
      <c r="I405" s="160">
        <v>0</v>
      </c>
      <c r="J405" s="172">
        <v>0</v>
      </c>
      <c r="K405" s="172">
        <v>-12.121212121212119</v>
      </c>
      <c r="L405" s="147"/>
      <c r="M405" s="203">
        <v>-14.102564102564102</v>
      </c>
      <c r="N405" s="144"/>
      <c r="P405" s="159" t="s">
        <v>254</v>
      </c>
      <c r="Q405" s="160">
        <v>7.4999999999999997E-2</v>
      </c>
      <c r="R405" s="160">
        <v>0.20224719101123595</v>
      </c>
      <c r="S405" s="160">
        <v>0.16666666666666666</v>
      </c>
      <c r="T405" s="160">
        <v>0.13698630136986301</v>
      </c>
      <c r="U405" s="160">
        <v>0.17808219178082191</v>
      </c>
      <c r="V405" s="160">
        <v>0.17567567567567569</v>
      </c>
      <c r="W405" s="160">
        <v>0.10975609756097561</v>
      </c>
      <c r="X405" s="160">
        <v>0.14102564102564102</v>
      </c>
      <c r="Y405" s="172">
        <v>3.1269543464665412</v>
      </c>
      <c r="Z405" s="172">
        <v>-1.4444608494512512</v>
      </c>
      <c r="AA405" s="147"/>
      <c r="AB405" s="144"/>
      <c r="AC405" s="144"/>
      <c r="AD405" s="191">
        <v>0.1212121212121212</v>
      </c>
      <c r="AE405" s="191">
        <v>0.15547024952015354</v>
      </c>
      <c r="AF405" s="144"/>
    </row>
    <row r="406" spans="1:32" x14ac:dyDescent="0.25">
      <c r="A406" s="161" t="s">
        <v>255</v>
      </c>
      <c r="B406" s="161"/>
      <c r="C406" s="161"/>
      <c r="D406" s="161"/>
      <c r="E406" s="144"/>
      <c r="F406" s="144"/>
      <c r="G406" s="144"/>
      <c r="H406" s="144"/>
      <c r="I406" s="144"/>
      <c r="J406" s="144"/>
      <c r="K406" s="144"/>
      <c r="L406" s="144"/>
      <c r="M406" s="144"/>
      <c r="N406" s="144"/>
      <c r="O406" s="204"/>
      <c r="P406" s="161" t="s">
        <v>255</v>
      </c>
      <c r="Q406" s="161"/>
      <c r="R406" s="161"/>
      <c r="S406" s="161"/>
      <c r="T406" s="144"/>
      <c r="U406" s="144"/>
      <c r="V406" s="144"/>
      <c r="W406" s="144"/>
      <c r="X406" s="144"/>
      <c r="Y406" s="144"/>
      <c r="Z406" s="144"/>
      <c r="AA406" s="144"/>
      <c r="AB406" s="144"/>
      <c r="AC406" s="144"/>
      <c r="AD406" s="144"/>
      <c r="AE406" s="144"/>
      <c r="AF406" s="144"/>
    </row>
    <row r="409" spans="1:32" x14ac:dyDescent="0.25">
      <c r="A409" s="189" t="s">
        <v>262</v>
      </c>
      <c r="B409" s="189"/>
      <c r="C409" s="189"/>
      <c r="D409" s="189"/>
      <c r="E409" s="181"/>
      <c r="F409" s="167"/>
      <c r="G409" s="167"/>
      <c r="H409" s="167"/>
      <c r="I409" s="167"/>
      <c r="J409" s="167"/>
      <c r="K409" s="167"/>
      <c r="L409" s="188"/>
      <c r="M409" s="211"/>
      <c r="N409" s="144"/>
      <c r="O409" s="211"/>
      <c r="P409" s="189" t="s">
        <v>262</v>
      </c>
      <c r="Q409" s="189"/>
      <c r="R409" s="189"/>
      <c r="S409" s="189"/>
      <c r="T409" s="181"/>
      <c r="U409" s="144"/>
      <c r="V409" s="144"/>
      <c r="W409" s="144"/>
      <c r="X409" s="144"/>
      <c r="Y409" s="144"/>
      <c r="Z409" s="144"/>
      <c r="AA409" s="188"/>
      <c r="AB409" s="144"/>
      <c r="AC409" s="144"/>
      <c r="AD409" s="144"/>
      <c r="AE409" s="144"/>
      <c r="AF409" s="144"/>
    </row>
    <row r="410" spans="1:32" x14ac:dyDescent="0.25">
      <c r="A410" s="166" t="s">
        <v>295</v>
      </c>
      <c r="B410" s="166"/>
      <c r="C410" s="166"/>
      <c r="D410" s="166"/>
      <c r="E410" s="213"/>
      <c r="F410" s="167"/>
      <c r="G410" s="167"/>
      <c r="H410" s="167"/>
      <c r="I410" s="167"/>
      <c r="J410" s="167"/>
      <c r="K410" s="167"/>
      <c r="L410" s="167"/>
      <c r="M410" s="144"/>
      <c r="N410" s="144"/>
      <c r="P410" s="166" t="s">
        <v>231</v>
      </c>
      <c r="Q410" s="166"/>
      <c r="R410" s="166"/>
      <c r="S410" s="166"/>
      <c r="T410" s="162"/>
      <c r="U410" s="144"/>
      <c r="V410" s="144"/>
      <c r="W410" s="144"/>
      <c r="X410" s="144"/>
      <c r="Y410" s="144"/>
      <c r="Z410" s="144"/>
      <c r="AA410" s="167"/>
      <c r="AB410" s="144"/>
      <c r="AC410" s="144"/>
      <c r="AD410" s="144"/>
      <c r="AE410" s="144"/>
      <c r="AF410" s="144"/>
    </row>
    <row r="411" spans="1:32" ht="31.5" x14ac:dyDescent="0.25">
      <c r="A411" s="190"/>
      <c r="B411" s="141">
        <v>2019</v>
      </c>
      <c r="C411" s="141">
        <v>2020</v>
      </c>
      <c r="D411" s="141">
        <v>2021</v>
      </c>
      <c r="E411" s="141">
        <v>2022</v>
      </c>
      <c r="F411" s="141">
        <v>2023</v>
      </c>
      <c r="G411" s="141">
        <v>2024</v>
      </c>
      <c r="H411" s="141">
        <v>2025</v>
      </c>
      <c r="I411" s="141">
        <v>2026</v>
      </c>
      <c r="J411" s="142" t="s">
        <v>232</v>
      </c>
      <c r="K411" s="142" t="s">
        <v>233</v>
      </c>
      <c r="L411" s="143" t="s">
        <v>234</v>
      </c>
      <c r="M411" s="145" t="s">
        <v>287</v>
      </c>
      <c r="N411" s="144"/>
      <c r="P411" s="190"/>
      <c r="Q411" s="141">
        <v>2019</v>
      </c>
      <c r="R411" s="141">
        <v>2020</v>
      </c>
      <c r="S411" s="141">
        <v>2021</v>
      </c>
      <c r="T411" s="141">
        <v>2022</v>
      </c>
      <c r="U411" s="141">
        <v>2023</v>
      </c>
      <c r="V411" s="141">
        <v>2024</v>
      </c>
      <c r="W411" s="141">
        <v>2025</v>
      </c>
      <c r="X411" s="141">
        <v>2026</v>
      </c>
      <c r="Y411" s="142" t="s">
        <v>232</v>
      </c>
      <c r="Z411" s="142" t="s">
        <v>233</v>
      </c>
      <c r="AA411" s="143" t="s">
        <v>234</v>
      </c>
      <c r="AB411" s="144"/>
      <c r="AC411" s="144"/>
      <c r="AD411" s="145" t="s">
        <v>296</v>
      </c>
      <c r="AE411" s="145" t="s">
        <v>235</v>
      </c>
      <c r="AF411" s="144"/>
    </row>
    <row r="412" spans="1:32" x14ac:dyDescent="0.25">
      <c r="A412" s="146" t="s">
        <v>236</v>
      </c>
      <c r="B412" s="147">
        <v>1426</v>
      </c>
      <c r="C412" s="147">
        <v>1725</v>
      </c>
      <c r="D412" s="147">
        <v>1380</v>
      </c>
      <c r="E412" s="147">
        <v>1171</v>
      </c>
      <c r="F412" s="147">
        <v>1176</v>
      </c>
      <c r="G412" s="147">
        <v>1179</v>
      </c>
      <c r="H412" s="147">
        <v>1087</v>
      </c>
      <c r="I412" s="147">
        <v>1006</v>
      </c>
      <c r="J412" s="148">
        <v>-7.4517019319227232E-2</v>
      </c>
      <c r="K412" s="148">
        <v>-0.22987751531058614</v>
      </c>
      <c r="L412" s="147"/>
      <c r="M412" s="155">
        <v>0.17016238159675237</v>
      </c>
      <c r="N412" s="144"/>
      <c r="P412" s="146" t="s">
        <v>236</v>
      </c>
      <c r="Q412" s="147">
        <v>11856</v>
      </c>
      <c r="R412" s="147">
        <v>11965</v>
      </c>
      <c r="S412" s="147">
        <v>8987</v>
      </c>
      <c r="T412" s="147">
        <v>6063</v>
      </c>
      <c r="U412" s="147">
        <v>6174</v>
      </c>
      <c r="V412" s="147">
        <v>6520</v>
      </c>
      <c r="W412" s="147">
        <v>6169</v>
      </c>
      <c r="X412" s="147">
        <v>5912</v>
      </c>
      <c r="Y412" s="148">
        <v>-4.1659912465553575E-2</v>
      </c>
      <c r="Z412" s="148">
        <v>-0.28319534416461706</v>
      </c>
      <c r="AA412" s="147"/>
      <c r="AB412" s="144"/>
      <c r="AC412" s="144"/>
      <c r="AD412" s="147">
        <v>1306.2857142857142</v>
      </c>
      <c r="AE412" s="147">
        <v>8247.7142857142862</v>
      </c>
      <c r="AF412" s="144"/>
    </row>
    <row r="413" spans="1:32" x14ac:dyDescent="0.25">
      <c r="A413" s="149" t="s">
        <v>237</v>
      </c>
      <c r="B413" s="150">
        <v>1195</v>
      </c>
      <c r="C413" s="150">
        <v>1357</v>
      </c>
      <c r="D413" s="150">
        <v>1101</v>
      </c>
      <c r="E413" s="150">
        <v>891</v>
      </c>
      <c r="F413" s="150">
        <v>878</v>
      </c>
      <c r="G413" s="150">
        <v>764</v>
      </c>
      <c r="H413" s="150">
        <v>744</v>
      </c>
      <c r="I413" s="150">
        <v>681</v>
      </c>
      <c r="J413" s="148">
        <v>-8.4677419354838704E-2</v>
      </c>
      <c r="K413" s="148">
        <v>-0.31212121212121213</v>
      </c>
      <c r="L413" s="147"/>
      <c r="M413" s="155">
        <v>0.19231855408076814</v>
      </c>
      <c r="N413" s="144"/>
      <c r="P413" s="149" t="s">
        <v>237</v>
      </c>
      <c r="Q413" s="150">
        <v>9272</v>
      </c>
      <c r="R413" s="150">
        <v>9101</v>
      </c>
      <c r="S413" s="150">
        <v>6471</v>
      </c>
      <c r="T413" s="150">
        <v>4067</v>
      </c>
      <c r="U413" s="150">
        <v>3751</v>
      </c>
      <c r="V413" s="150">
        <v>3588</v>
      </c>
      <c r="W413" s="150">
        <v>3719</v>
      </c>
      <c r="X413" s="150">
        <v>3541</v>
      </c>
      <c r="Y413" s="148">
        <v>-4.7862328582952404E-2</v>
      </c>
      <c r="Z413" s="148">
        <v>-0.37984437939403043</v>
      </c>
      <c r="AA413" s="147"/>
      <c r="AB413" s="144"/>
      <c r="AC413" s="144"/>
      <c r="AD413" s="150">
        <v>990</v>
      </c>
      <c r="AE413" s="150">
        <v>5709.8571428571431</v>
      </c>
      <c r="AF413" s="144"/>
    </row>
    <row r="414" spans="1:32" x14ac:dyDescent="0.25">
      <c r="A414" s="146" t="s">
        <v>90</v>
      </c>
      <c r="B414" s="151">
        <v>0.85663082437275984</v>
      </c>
      <c r="C414" s="151">
        <v>0.79823529411764704</v>
      </c>
      <c r="D414" s="151">
        <v>0.80541331382589609</v>
      </c>
      <c r="E414" s="151">
        <v>0.77076124567474047</v>
      </c>
      <c r="F414" s="151">
        <v>0.75624461670973298</v>
      </c>
      <c r="G414" s="151">
        <v>0.65355004277159967</v>
      </c>
      <c r="H414" s="151">
        <v>0.69016697588126164</v>
      </c>
      <c r="I414" s="151">
        <v>0.6837349397590361</v>
      </c>
      <c r="J414" s="172">
        <v>-0.64320361222255373</v>
      </c>
      <c r="K414" s="172">
        <v>-8.4047023458335914</v>
      </c>
      <c r="L414" s="147"/>
      <c r="M414" s="203">
        <v>6.359483468022697</v>
      </c>
      <c r="N414" s="144"/>
      <c r="P414" s="146" t="s">
        <v>90</v>
      </c>
      <c r="Q414" s="151">
        <v>0.79254637148474227</v>
      </c>
      <c r="R414" s="151">
        <v>0.76912025690864527</v>
      </c>
      <c r="S414" s="151">
        <v>0.72797840026999661</v>
      </c>
      <c r="T414" s="151">
        <v>0.68375924680564892</v>
      </c>
      <c r="U414" s="151">
        <v>0.62673350041771092</v>
      </c>
      <c r="V414" s="151">
        <v>0.56512836667191679</v>
      </c>
      <c r="W414" s="151">
        <v>0.61828761429758938</v>
      </c>
      <c r="X414" s="151">
        <v>0.62014010507880912</v>
      </c>
      <c r="Y414" s="172">
        <v>0.185249078121974</v>
      </c>
      <c r="Z414" s="172">
        <v>-8.4556816533377432</v>
      </c>
      <c r="AA414" s="147"/>
      <c r="AB414" s="144"/>
      <c r="AC414" s="144"/>
      <c r="AD414" s="151">
        <v>0.76778196321737202</v>
      </c>
      <c r="AE414" s="151">
        <v>0.70469692161218656</v>
      </c>
      <c r="AF414" s="144"/>
    </row>
    <row r="415" spans="1:32" x14ac:dyDescent="0.25">
      <c r="A415" s="149" t="s">
        <v>238</v>
      </c>
      <c r="B415" s="150">
        <v>1106</v>
      </c>
      <c r="C415" s="150">
        <v>1283</v>
      </c>
      <c r="D415" s="150">
        <v>1001</v>
      </c>
      <c r="E415" s="150">
        <v>806</v>
      </c>
      <c r="F415" s="150">
        <v>804</v>
      </c>
      <c r="G415" s="150">
        <v>709</v>
      </c>
      <c r="H415" s="150">
        <v>669</v>
      </c>
      <c r="I415" s="150">
        <v>615</v>
      </c>
      <c r="J415" s="148">
        <v>-8.0717488789237665E-2</v>
      </c>
      <c r="K415" s="148">
        <v>-0.32502351834430854</v>
      </c>
      <c r="L415" s="147"/>
      <c r="M415" s="155">
        <v>0.19206745783885071</v>
      </c>
      <c r="N415" s="144"/>
      <c r="P415" s="149" t="s">
        <v>238</v>
      </c>
      <c r="Q415" s="150">
        <v>8501</v>
      </c>
      <c r="R415" s="150">
        <v>8397</v>
      </c>
      <c r="S415" s="150">
        <v>5831</v>
      </c>
      <c r="T415" s="150">
        <v>3672</v>
      </c>
      <c r="U415" s="150">
        <v>3365</v>
      </c>
      <c r="V415" s="150">
        <v>3219</v>
      </c>
      <c r="W415" s="150">
        <v>3310</v>
      </c>
      <c r="X415" s="150">
        <v>3202</v>
      </c>
      <c r="Y415" s="148">
        <v>-3.2628398791540787E-2</v>
      </c>
      <c r="Z415" s="148">
        <v>-0.3824493731918997</v>
      </c>
      <c r="AA415" s="147"/>
      <c r="AB415" s="144"/>
      <c r="AC415" s="144"/>
      <c r="AD415" s="150">
        <v>911.14285714285711</v>
      </c>
      <c r="AE415" s="150">
        <v>5185</v>
      </c>
      <c r="AF415" s="144"/>
    </row>
    <row r="416" spans="1:32" x14ac:dyDescent="0.25">
      <c r="A416" s="149" t="s">
        <v>239</v>
      </c>
      <c r="B416" s="153">
        <v>0.7755960729312763</v>
      </c>
      <c r="C416" s="153">
        <v>0.74376811594202896</v>
      </c>
      <c r="D416" s="153">
        <v>0.72536231884057967</v>
      </c>
      <c r="E416" s="153">
        <v>0.68830059777967545</v>
      </c>
      <c r="F416" s="153">
        <v>0.68367346938775508</v>
      </c>
      <c r="G416" s="153">
        <v>0.6013570822731128</v>
      </c>
      <c r="H416" s="153">
        <v>0.61545538178472858</v>
      </c>
      <c r="I416" s="153">
        <v>0.61133200795228626</v>
      </c>
      <c r="J416" s="172">
        <v>-0.4123373832442323</v>
      </c>
      <c r="K416" s="172">
        <v>-8.6174553727503813</v>
      </c>
      <c r="L416" s="147"/>
      <c r="M416" s="203">
        <v>6.9721723784491925</v>
      </c>
      <c r="N416" s="144"/>
      <c r="P416" s="149" t="s">
        <v>239</v>
      </c>
      <c r="Q416" s="153">
        <v>0.71702091767881238</v>
      </c>
      <c r="R416" s="153">
        <v>0.70179690764730462</v>
      </c>
      <c r="S416" s="153">
        <v>0.64882608211861581</v>
      </c>
      <c r="T416" s="153">
        <v>0.60564077189510146</v>
      </c>
      <c r="U416" s="153">
        <v>0.54502753482345323</v>
      </c>
      <c r="V416" s="153">
        <v>0.49371165644171777</v>
      </c>
      <c r="W416" s="153">
        <v>0.53655373642405579</v>
      </c>
      <c r="X416" s="153">
        <v>0.54161028416779433</v>
      </c>
      <c r="Y416" s="172">
        <v>0.50565477437385375</v>
      </c>
      <c r="Z416" s="172">
        <v>-8.7048738245341752</v>
      </c>
      <c r="AA416" s="147"/>
      <c r="AB416" s="144"/>
      <c r="AC416" s="144"/>
      <c r="AD416" s="153">
        <v>0.69750656167979008</v>
      </c>
      <c r="AE416" s="153">
        <v>0.62865902241313609</v>
      </c>
      <c r="AF416" s="144"/>
    </row>
    <row r="417" spans="1:32" x14ac:dyDescent="0.25">
      <c r="A417" s="149" t="s">
        <v>240</v>
      </c>
      <c r="B417" s="153">
        <v>0.92552301255230129</v>
      </c>
      <c r="C417" s="153">
        <v>0.94546794399410461</v>
      </c>
      <c r="D417" s="153">
        <v>0.90917347865576748</v>
      </c>
      <c r="E417" s="153">
        <v>0.90460157126823793</v>
      </c>
      <c r="F417" s="153">
        <v>0.91571753986332571</v>
      </c>
      <c r="G417" s="153">
        <v>0.92801047120418845</v>
      </c>
      <c r="H417" s="153">
        <v>0.89919354838709675</v>
      </c>
      <c r="I417" s="153">
        <v>0.90308370044052866</v>
      </c>
      <c r="J417" s="172">
        <v>0.38901520534319056</v>
      </c>
      <c r="K417" s="172">
        <v>-1.7262619905791698</v>
      </c>
      <c r="L417" s="147"/>
      <c r="M417" s="203">
        <v>-0.11806316690449181</v>
      </c>
      <c r="N417" s="144"/>
      <c r="P417" s="149" t="s">
        <v>240</v>
      </c>
      <c r="Q417" s="153">
        <v>0.91684641932700606</v>
      </c>
      <c r="R417" s="153">
        <v>0.92264586309196794</v>
      </c>
      <c r="S417" s="153">
        <v>0.90109720290526962</v>
      </c>
      <c r="T417" s="153">
        <v>0.90287681337595282</v>
      </c>
      <c r="U417" s="153">
        <v>0.89709410823780322</v>
      </c>
      <c r="V417" s="153">
        <v>0.89715719063545152</v>
      </c>
      <c r="W417" s="153">
        <v>0.89002420005377791</v>
      </c>
      <c r="X417" s="153">
        <v>0.90426433210957358</v>
      </c>
      <c r="Y417" s="172">
        <v>1.4240132055795662</v>
      </c>
      <c r="Z417" s="172">
        <v>-0.38144289302322054</v>
      </c>
      <c r="AA417" s="147"/>
      <c r="AB417" s="144"/>
      <c r="AC417" s="144"/>
      <c r="AD417" s="153">
        <v>0.92034632034632036</v>
      </c>
      <c r="AE417" s="153">
        <v>0.90807876103980578</v>
      </c>
      <c r="AF417" s="144"/>
    </row>
    <row r="418" spans="1:32" ht="22.15" customHeight="1" x14ac:dyDescent="0.25">
      <c r="A418" s="154" t="s">
        <v>241</v>
      </c>
      <c r="B418" s="155">
        <v>3.0962343096234309E-2</v>
      </c>
      <c r="C418" s="155">
        <v>2.2844509948415623E-2</v>
      </c>
      <c r="D418" s="155">
        <v>5.6312443233424159E-2</v>
      </c>
      <c r="E418" s="155">
        <v>5.7239057239057242E-2</v>
      </c>
      <c r="F418" s="155">
        <v>5.125284738041002E-2</v>
      </c>
      <c r="G418" s="155">
        <v>3.6649214659685861E-2</v>
      </c>
      <c r="H418" s="155">
        <v>5.779569892473118E-2</v>
      </c>
      <c r="I418" s="155">
        <v>6.6079295154185022E-2</v>
      </c>
      <c r="J418" s="172">
        <v>0.82835962294538423</v>
      </c>
      <c r="K418" s="172">
        <v>2.3222152297042165</v>
      </c>
      <c r="L418" s="147"/>
      <c r="M418" s="203">
        <v>1.6093415459183609</v>
      </c>
      <c r="N418" s="144"/>
      <c r="P418" s="154" t="s">
        <v>241</v>
      </c>
      <c r="Q418" s="155">
        <v>4.885677308024159E-2</v>
      </c>
      <c r="R418" s="155">
        <v>4.0874629161630593E-2</v>
      </c>
      <c r="S418" s="155">
        <v>6.1041570081903876E-2</v>
      </c>
      <c r="T418" s="155">
        <v>5.261863781657241E-2</v>
      </c>
      <c r="U418" s="155">
        <v>4.9320181284990668E-2</v>
      </c>
      <c r="V418" s="155">
        <v>4.5707915273132664E-2</v>
      </c>
      <c r="W418" s="155">
        <v>5.8080129066953479E-2</v>
      </c>
      <c r="X418" s="155">
        <v>4.9985879695001414E-2</v>
      </c>
      <c r="Y418" s="172">
        <v>-0.80942493719520647</v>
      </c>
      <c r="Z418" s="172">
        <v>-2.7880969513581488E-3</v>
      </c>
      <c r="AA418" s="147"/>
      <c r="AB418" s="144"/>
      <c r="AC418" s="144"/>
      <c r="AD418" s="151">
        <v>4.2857142857142858E-2</v>
      </c>
      <c r="AE418" s="151">
        <v>5.0013760664514996E-2</v>
      </c>
      <c r="AF418" s="144"/>
    </row>
    <row r="419" spans="1:32" ht="22.15" customHeight="1" x14ac:dyDescent="0.25">
      <c r="A419" s="154" t="s">
        <v>242</v>
      </c>
      <c r="B419" s="155">
        <v>2.5946704067321177E-2</v>
      </c>
      <c r="C419" s="155">
        <v>1.7971014492753623E-2</v>
      </c>
      <c r="D419" s="155">
        <v>4.4927536231884058E-2</v>
      </c>
      <c r="E419" s="155">
        <v>4.3552519214346712E-2</v>
      </c>
      <c r="F419" s="155">
        <v>3.826530612244898E-2</v>
      </c>
      <c r="G419" s="155">
        <v>2.3748939779474131E-2</v>
      </c>
      <c r="H419" s="155">
        <v>3.9558417663293467E-2</v>
      </c>
      <c r="I419" s="155">
        <v>4.4731610337972169E-2</v>
      </c>
      <c r="J419" s="172">
        <v>0.51731926746787016</v>
      </c>
      <c r="K419" s="172">
        <v>1.2251295377342251</v>
      </c>
      <c r="L419" s="147"/>
      <c r="M419" s="203">
        <v>1.4792503436754307</v>
      </c>
      <c r="N419" s="144"/>
      <c r="P419" s="154" t="s">
        <v>242</v>
      </c>
      <c r="Q419" s="155">
        <v>3.8208502024291498E-2</v>
      </c>
      <c r="R419" s="155">
        <v>3.109068115336398E-2</v>
      </c>
      <c r="S419" s="155">
        <v>4.3952375653722044E-2</v>
      </c>
      <c r="T419" s="155">
        <v>3.529605805706746E-2</v>
      </c>
      <c r="U419" s="155">
        <v>2.9964366699060576E-2</v>
      </c>
      <c r="V419" s="155">
        <v>2.5153374233128835E-2</v>
      </c>
      <c r="W419" s="155">
        <v>3.5013778570270708E-2</v>
      </c>
      <c r="X419" s="155">
        <v>2.9939106901217861E-2</v>
      </c>
      <c r="Y419" s="172">
        <v>-0.50746716690528471</v>
      </c>
      <c r="Z419" s="172">
        <v>-0.4685204596339903</v>
      </c>
      <c r="AA419" s="147"/>
      <c r="AB419" s="144"/>
      <c r="AC419" s="144"/>
      <c r="AD419" s="151">
        <v>3.2480314960629919E-2</v>
      </c>
      <c r="AE419" s="151">
        <v>3.4624311497557764E-2</v>
      </c>
      <c r="AF419" s="144"/>
    </row>
    <row r="420" spans="1:32" ht="22.15" customHeight="1" x14ac:dyDescent="0.25">
      <c r="A420" s="154" t="s">
        <v>243</v>
      </c>
      <c r="B420" s="155">
        <v>9.6774193548387094E-2</v>
      </c>
      <c r="C420" s="155">
        <v>0.10202898550724637</v>
      </c>
      <c r="D420" s="155">
        <v>0.12318840579710146</v>
      </c>
      <c r="E420" s="155">
        <v>0.12297181895815543</v>
      </c>
      <c r="F420" s="155">
        <v>0.10799319727891156</v>
      </c>
      <c r="G420" s="155">
        <v>0.10602205258693809</v>
      </c>
      <c r="H420" s="155">
        <v>0.13799448022079117</v>
      </c>
      <c r="I420" s="155">
        <v>0.1073558648111332</v>
      </c>
      <c r="J420" s="172">
        <v>-3.0638615409657968</v>
      </c>
      <c r="K420" s="172">
        <v>-0.52863049176507104</v>
      </c>
      <c r="L420" s="147"/>
      <c r="M420" s="203">
        <v>-4.1663079708487913</v>
      </c>
      <c r="N420" s="144"/>
      <c r="P420" s="154" t="s">
        <v>243</v>
      </c>
      <c r="Q420" s="155">
        <v>0.14456815114709851</v>
      </c>
      <c r="R420" s="155">
        <v>0.13781863769327204</v>
      </c>
      <c r="S420" s="155">
        <v>0.16457104706798709</v>
      </c>
      <c r="T420" s="155">
        <v>0.16707900379350157</v>
      </c>
      <c r="U420" s="155">
        <v>0.15808228053126011</v>
      </c>
      <c r="V420" s="155">
        <v>0.14877300613496933</v>
      </c>
      <c r="W420" s="155">
        <v>0.15010536553736423</v>
      </c>
      <c r="X420" s="155">
        <v>0.14901894451962111</v>
      </c>
      <c r="Y420" s="172">
        <v>-0.10864210177431166</v>
      </c>
      <c r="Z420" s="172">
        <v>-0.21398180812726431</v>
      </c>
      <c r="AA420" s="147"/>
      <c r="AB420" s="144"/>
      <c r="AC420" s="144"/>
      <c r="AD420" s="151">
        <v>0.11264216972878391</v>
      </c>
      <c r="AE420" s="151">
        <v>0.15115876260089375</v>
      </c>
      <c r="AF420" s="144"/>
    </row>
    <row r="421" spans="1:32" ht="22.15" customHeight="1" x14ac:dyDescent="0.25">
      <c r="A421" s="154" t="s">
        <v>244</v>
      </c>
      <c r="B421" s="155">
        <v>4.7685834502103785E-2</v>
      </c>
      <c r="C421" s="155">
        <v>6.3768115942028983E-2</v>
      </c>
      <c r="D421" s="155">
        <v>4.0579710144927533E-2</v>
      </c>
      <c r="E421" s="155">
        <v>8.0273270708795905E-2</v>
      </c>
      <c r="F421" s="155">
        <v>8.0782312925170074E-2</v>
      </c>
      <c r="G421" s="155">
        <v>8.5665818490245974E-2</v>
      </c>
      <c r="H421" s="155">
        <v>0.12051517939282429</v>
      </c>
      <c r="I421" s="155">
        <v>0.11232604373757456</v>
      </c>
      <c r="J421" s="172">
        <v>-0.81891356552497296</v>
      </c>
      <c r="K421" s="172">
        <v>4.0694372696454693</v>
      </c>
      <c r="L421" s="147"/>
      <c r="M421" s="203">
        <v>-0.3878286438338846</v>
      </c>
      <c r="N421" s="144"/>
      <c r="P421" s="154" t="s">
        <v>244</v>
      </c>
      <c r="Q421" s="155">
        <v>5.0775978407557355E-2</v>
      </c>
      <c r="R421" s="155">
        <v>5.2569995821145007E-2</v>
      </c>
      <c r="S421" s="155">
        <v>6.2979859797485258E-2</v>
      </c>
      <c r="T421" s="155">
        <v>9.0714167903678047E-2</v>
      </c>
      <c r="U421" s="155">
        <v>0.12196307094266277</v>
      </c>
      <c r="V421" s="155">
        <v>0.11779141104294479</v>
      </c>
      <c r="W421" s="155">
        <v>0.12903225806451613</v>
      </c>
      <c r="X421" s="155">
        <v>0.1162043301759134</v>
      </c>
      <c r="Y421" s="172">
        <v>-1.2827927888602721</v>
      </c>
      <c r="Z421" s="172">
        <v>3.542004362033091</v>
      </c>
      <c r="AA421" s="147"/>
      <c r="AB421" s="144"/>
      <c r="AC421" s="144"/>
      <c r="AD421" s="151">
        <v>7.1631671041119865E-2</v>
      </c>
      <c r="AE421" s="151">
        <v>8.0784286555582493E-2</v>
      </c>
      <c r="AF421" s="144"/>
    </row>
    <row r="422" spans="1:32" ht="22.15" customHeight="1" x14ac:dyDescent="0.25">
      <c r="A422" s="154" t="s">
        <v>245</v>
      </c>
      <c r="B422" s="155">
        <v>4.9088359046283309E-3</v>
      </c>
      <c r="C422" s="155">
        <v>4.0579710144927533E-2</v>
      </c>
      <c r="D422" s="155">
        <v>2.8985507246376812E-2</v>
      </c>
      <c r="E422" s="155">
        <v>2.7327070879590094E-2</v>
      </c>
      <c r="F422" s="155">
        <v>5.5272108843537414E-2</v>
      </c>
      <c r="G422" s="155">
        <v>0.15267175572519084</v>
      </c>
      <c r="H422" s="155">
        <v>4.875804967801288E-2</v>
      </c>
      <c r="I422" s="155">
        <v>9.0457256461232607E-2</v>
      </c>
      <c r="J422" s="172">
        <v>4.1699206783219731</v>
      </c>
      <c r="K422" s="172">
        <v>4.1572742025537064</v>
      </c>
      <c r="L422" s="147"/>
      <c r="M422" s="203">
        <v>1.3249326772786507E-2</v>
      </c>
      <c r="N422" s="144"/>
      <c r="P422" s="154" t="s">
        <v>245</v>
      </c>
      <c r="Q422" s="155">
        <v>1.6531713900134953E-2</v>
      </c>
      <c r="R422" s="155">
        <v>4.2206435436690344E-2</v>
      </c>
      <c r="S422" s="155">
        <v>4.2394569934349619E-2</v>
      </c>
      <c r="T422" s="155">
        <v>5.591291439881247E-2</v>
      </c>
      <c r="U422" s="155">
        <v>8.5843861354065437E-2</v>
      </c>
      <c r="V422" s="155">
        <v>0.15950920245398773</v>
      </c>
      <c r="W422" s="155">
        <v>9.2721672880531694E-2</v>
      </c>
      <c r="X422" s="155">
        <v>9.0324763193504742E-2</v>
      </c>
      <c r="Y422" s="172">
        <v>-0.23969096870269518</v>
      </c>
      <c r="Z422" s="172">
        <v>2.8610695226622145</v>
      </c>
      <c r="AA422" s="147"/>
      <c r="AB422" s="144"/>
      <c r="AC422" s="144"/>
      <c r="AD422" s="151">
        <v>4.8884514435695539E-2</v>
      </c>
      <c r="AE422" s="151">
        <v>6.1714067966882599E-2</v>
      </c>
      <c r="AF422" s="144"/>
    </row>
    <row r="423" spans="1:32" ht="22.15" customHeight="1" x14ac:dyDescent="0.25">
      <c r="A423" s="154" t="s">
        <v>246</v>
      </c>
      <c r="B423" s="155">
        <v>1.1220196353436185E-2</v>
      </c>
      <c r="C423" s="155">
        <v>6.3768115942028983E-3</v>
      </c>
      <c r="D423" s="155">
        <v>2.1739130434782609E-3</v>
      </c>
      <c r="E423" s="155">
        <v>0</v>
      </c>
      <c r="F423" s="155">
        <v>6.8027210884353739E-3</v>
      </c>
      <c r="G423" s="155">
        <v>3.3927056827820186E-3</v>
      </c>
      <c r="H423" s="155">
        <v>3.6798528058877645E-3</v>
      </c>
      <c r="I423" s="155">
        <v>4.970178926441352E-3</v>
      </c>
      <c r="J423" s="172">
        <v>0.12903261205535876</v>
      </c>
      <c r="K423" s="172">
        <v>-6.0442245912104009E-3</v>
      </c>
      <c r="L423" s="147"/>
      <c r="M423" s="203">
        <v>-1.9556208083030908</v>
      </c>
      <c r="N423" s="144"/>
      <c r="P423" s="154" t="s">
        <v>246</v>
      </c>
      <c r="Q423" s="155">
        <v>4.9763832658569502E-3</v>
      </c>
      <c r="R423" s="155">
        <v>3.8445465942331799E-3</v>
      </c>
      <c r="S423" s="155">
        <v>5.1185045065094024E-3</v>
      </c>
      <c r="T423" s="155">
        <v>1.0720765297707406E-2</v>
      </c>
      <c r="U423" s="155">
        <v>1.6034985422740525E-2</v>
      </c>
      <c r="V423" s="155">
        <v>1.6257668711656442E-2</v>
      </c>
      <c r="W423" s="155">
        <v>1.3130166963851516E-2</v>
      </c>
      <c r="X423" s="155">
        <v>2.452638700947226E-2</v>
      </c>
      <c r="Y423" s="172">
        <v>1.1396220045620744</v>
      </c>
      <c r="Z423" s="172">
        <v>1.5831337298729888</v>
      </c>
      <c r="AA423" s="147"/>
      <c r="AB423" s="144"/>
      <c r="AC423" s="144"/>
      <c r="AD423" s="151">
        <v>5.030621172353456E-3</v>
      </c>
      <c r="AE423" s="151">
        <v>8.695049710742371E-3</v>
      </c>
      <c r="AF423" s="144"/>
    </row>
    <row r="424" spans="1:32" x14ac:dyDescent="0.25">
      <c r="A424" s="149" t="s">
        <v>247</v>
      </c>
      <c r="B424" s="150">
        <v>84.987377279102404</v>
      </c>
      <c r="C424" s="150">
        <v>91.965217391304236</v>
      </c>
      <c r="D424" s="150">
        <v>82.444927536231887</v>
      </c>
      <c r="E424" s="150">
        <v>101.01366353543995</v>
      </c>
      <c r="F424" s="150">
        <v>76.815476190476204</v>
      </c>
      <c r="G424" s="150">
        <v>51.650551314673478</v>
      </c>
      <c r="H424" s="150">
        <v>57.377184912603518</v>
      </c>
      <c r="I424" s="150">
        <v>46.651093439363848</v>
      </c>
      <c r="J424" s="177">
        <v>-10.72609147323967</v>
      </c>
      <c r="K424" s="177">
        <v>-32.689785825728009</v>
      </c>
      <c r="L424" s="147"/>
      <c r="M424" s="203">
        <v>-43.763994517334368</v>
      </c>
      <c r="N424" s="144"/>
      <c r="P424" s="149" t="s">
        <v>247</v>
      </c>
      <c r="Q424" s="150">
        <v>102.16843792172757</v>
      </c>
      <c r="R424" s="150">
        <v>117.95904722106143</v>
      </c>
      <c r="S424" s="150">
        <v>85.59140981417606</v>
      </c>
      <c r="T424" s="150">
        <v>98.58304469734469</v>
      </c>
      <c r="U424" s="150">
        <v>83.267735665694843</v>
      </c>
      <c r="V424" s="150">
        <v>63.155674846625722</v>
      </c>
      <c r="W424" s="150">
        <v>83.532339114929471</v>
      </c>
      <c r="X424" s="150">
        <v>90.415087956698216</v>
      </c>
      <c r="Y424" s="177">
        <v>6.8827488417687448</v>
      </c>
      <c r="Z424" s="177">
        <v>-3.650609898984797</v>
      </c>
      <c r="AA424" s="147"/>
      <c r="AB424" s="144"/>
      <c r="AC424" s="144"/>
      <c r="AD424" s="150">
        <v>79.340879265091857</v>
      </c>
      <c r="AE424" s="150">
        <v>94.065697855683013</v>
      </c>
      <c r="AF424" s="144"/>
    </row>
    <row r="425" spans="1:32" x14ac:dyDescent="0.25">
      <c r="A425" s="149" t="s">
        <v>248</v>
      </c>
      <c r="B425" s="150">
        <v>86.046861924686169</v>
      </c>
      <c r="C425" s="150">
        <v>98.73176123802493</v>
      </c>
      <c r="D425" s="150">
        <v>82.09445958219797</v>
      </c>
      <c r="E425" s="150">
        <v>109.61503928170602</v>
      </c>
      <c r="F425" s="150">
        <v>88.833712984054714</v>
      </c>
      <c r="G425" s="150">
        <v>66.248691099476432</v>
      </c>
      <c r="H425" s="150">
        <v>63.083333333333321</v>
      </c>
      <c r="I425" s="150">
        <v>55.333333333333357</v>
      </c>
      <c r="J425" s="177">
        <v>-7.7499999999999645</v>
      </c>
      <c r="K425" s="177">
        <v>-31.304761904761861</v>
      </c>
      <c r="L425" s="147"/>
      <c r="M425" s="203">
        <v>-56.222159465311236</v>
      </c>
      <c r="N425" s="144"/>
      <c r="P425" s="149" t="s">
        <v>248</v>
      </c>
      <c r="Q425" s="150">
        <v>105.49169542709214</v>
      </c>
      <c r="R425" s="150">
        <v>124.77134380837273</v>
      </c>
      <c r="S425" s="150">
        <v>92.658012671920758</v>
      </c>
      <c r="T425" s="150">
        <v>114.94492254733218</v>
      </c>
      <c r="U425" s="150">
        <v>102.5003998933618</v>
      </c>
      <c r="V425" s="150">
        <v>85.496655518394647</v>
      </c>
      <c r="W425" s="150">
        <v>100.22075826835149</v>
      </c>
      <c r="X425" s="150">
        <v>111.55549279864459</v>
      </c>
      <c r="Y425" s="177">
        <v>11.334734530293105</v>
      </c>
      <c r="Z425" s="177">
        <v>5.3557880274469909</v>
      </c>
      <c r="AA425" s="147"/>
      <c r="AB425" s="144"/>
      <c r="AC425" s="144"/>
      <c r="AD425" s="150">
        <v>86.638095238095218</v>
      </c>
      <c r="AE425" s="150">
        <v>106.1997047711976</v>
      </c>
      <c r="AF425" s="144"/>
    </row>
    <row r="426" spans="1:32" x14ac:dyDescent="0.25">
      <c r="A426" s="146" t="s">
        <v>249</v>
      </c>
      <c r="B426" s="147">
        <v>523</v>
      </c>
      <c r="C426" s="147">
        <v>598</v>
      </c>
      <c r="D426" s="147">
        <v>931</v>
      </c>
      <c r="E426" s="147">
        <v>438</v>
      </c>
      <c r="F426" s="147">
        <v>333</v>
      </c>
      <c r="G426" s="147">
        <v>205</v>
      </c>
      <c r="H426" s="147">
        <v>290</v>
      </c>
      <c r="I426" s="147">
        <v>308</v>
      </c>
      <c r="J426" s="148">
        <v>6.2068965517241378E-2</v>
      </c>
      <c r="K426" s="148">
        <v>-0.35021097046413502</v>
      </c>
      <c r="L426" s="147"/>
      <c r="M426" s="155">
        <v>0.12607449856733524</v>
      </c>
      <c r="N426" s="144"/>
      <c r="P426" s="146" t="s">
        <v>249</v>
      </c>
      <c r="Q426" s="147">
        <v>5037</v>
      </c>
      <c r="R426" s="147">
        <v>3463</v>
      </c>
      <c r="S426" s="147">
        <v>4106</v>
      </c>
      <c r="T426" s="147">
        <v>2627</v>
      </c>
      <c r="U426" s="147">
        <v>1933</v>
      </c>
      <c r="V426" s="147">
        <v>1999</v>
      </c>
      <c r="W426" s="147">
        <v>2487</v>
      </c>
      <c r="X426" s="147">
        <v>2443</v>
      </c>
      <c r="Y426" s="148">
        <v>-1.7691998391636508E-2</v>
      </c>
      <c r="Z426" s="148">
        <v>-0.21018843524847594</v>
      </c>
      <c r="AA426" s="147"/>
      <c r="AB426" s="144"/>
      <c r="AC426" s="144"/>
      <c r="AD426" s="147">
        <v>474</v>
      </c>
      <c r="AE426" s="147">
        <v>3093.1428571428573</v>
      </c>
      <c r="AF426" s="144"/>
    </row>
    <row r="427" spans="1:32" x14ac:dyDescent="0.25">
      <c r="A427" s="146" t="s">
        <v>250</v>
      </c>
      <c r="B427" s="147">
        <v>82</v>
      </c>
      <c r="C427" s="147">
        <v>87</v>
      </c>
      <c r="D427" s="147">
        <v>155</v>
      </c>
      <c r="E427" s="147">
        <v>96</v>
      </c>
      <c r="F427" s="147">
        <v>39</v>
      </c>
      <c r="G427" s="147">
        <v>27</v>
      </c>
      <c r="H427" s="147">
        <v>28</v>
      </c>
      <c r="I427" s="147">
        <v>52</v>
      </c>
      <c r="J427" s="148">
        <v>0.8571428571428571</v>
      </c>
      <c r="K427" s="148">
        <v>-0.29182879377431908</v>
      </c>
      <c r="L427" s="147"/>
      <c r="M427" s="155">
        <v>8.9193825042881647E-2</v>
      </c>
      <c r="N427" s="144"/>
      <c r="P427" s="146" t="s">
        <v>250</v>
      </c>
      <c r="Q427" s="147">
        <v>728</v>
      </c>
      <c r="R427" s="147">
        <v>609</v>
      </c>
      <c r="S427" s="147">
        <v>609</v>
      </c>
      <c r="T427" s="147">
        <v>565</v>
      </c>
      <c r="U427" s="147">
        <v>410</v>
      </c>
      <c r="V427" s="147">
        <v>391</v>
      </c>
      <c r="W427" s="147">
        <v>493</v>
      </c>
      <c r="X427" s="147">
        <v>583</v>
      </c>
      <c r="Y427" s="148">
        <v>0.18255578093306288</v>
      </c>
      <c r="Z427" s="148">
        <v>7.2536136662286491E-2</v>
      </c>
      <c r="AA427" s="147"/>
      <c r="AB427" s="144"/>
      <c r="AC427" s="144"/>
      <c r="AD427" s="150">
        <v>73.428571428571431</v>
      </c>
      <c r="AE427" s="150">
        <v>543.57142857142856</v>
      </c>
      <c r="AF427" s="144"/>
    </row>
    <row r="428" spans="1:32" x14ac:dyDescent="0.25">
      <c r="A428" s="149" t="s">
        <v>251</v>
      </c>
      <c r="B428" s="150">
        <v>0</v>
      </c>
      <c r="C428" s="150">
        <v>2230</v>
      </c>
      <c r="D428" s="150">
        <v>1683</v>
      </c>
      <c r="E428" s="150">
        <v>1597</v>
      </c>
      <c r="F428" s="150">
        <v>1315</v>
      </c>
      <c r="G428" s="150">
        <v>968</v>
      </c>
      <c r="H428" s="150">
        <v>839</v>
      </c>
      <c r="I428" s="150">
        <v>1019</v>
      </c>
      <c r="J428" s="148">
        <v>0.21454112038140644</v>
      </c>
      <c r="K428" s="157">
        <v>-0.29170528266913814</v>
      </c>
      <c r="L428" s="147"/>
      <c r="M428" s="155">
        <v>0.19740410693529639</v>
      </c>
      <c r="N428" s="144"/>
      <c r="P428" s="149" t="s">
        <v>251</v>
      </c>
      <c r="Q428" s="150">
        <v>0</v>
      </c>
      <c r="R428" s="150">
        <v>13250</v>
      </c>
      <c r="S428" s="150">
        <v>9227</v>
      </c>
      <c r="T428" s="150">
        <v>6827</v>
      </c>
      <c r="U428" s="150">
        <v>5191</v>
      </c>
      <c r="V428" s="150">
        <v>4671</v>
      </c>
      <c r="W428" s="150">
        <v>4825</v>
      </c>
      <c r="X428" s="150">
        <v>5162</v>
      </c>
      <c r="Y428" s="148">
        <v>6.9844559585492225E-2</v>
      </c>
      <c r="Z428" s="157">
        <v>-0.29594689822918319</v>
      </c>
      <c r="AA428" s="147"/>
      <c r="AB428" s="144"/>
      <c r="AC428" s="144"/>
      <c r="AD428" s="158">
        <v>1438.6666666666667</v>
      </c>
      <c r="AE428" s="158">
        <v>7331.833333333333</v>
      </c>
      <c r="AF428" s="144"/>
    </row>
    <row r="429" spans="1:32" x14ac:dyDescent="0.25">
      <c r="A429" s="159" t="s">
        <v>252</v>
      </c>
      <c r="B429" s="147">
        <v>584</v>
      </c>
      <c r="C429" s="147">
        <v>484</v>
      </c>
      <c r="D429" s="147">
        <v>539</v>
      </c>
      <c r="E429" s="147">
        <v>483</v>
      </c>
      <c r="F429" s="147">
        <v>395</v>
      </c>
      <c r="G429" s="147">
        <v>390</v>
      </c>
      <c r="H429" s="147">
        <v>348</v>
      </c>
      <c r="I429" s="147">
        <v>270</v>
      </c>
      <c r="J429" s="148">
        <v>-0.22413793103448276</v>
      </c>
      <c r="K429" s="148">
        <v>-0.41358982314613718</v>
      </c>
      <c r="L429" s="147"/>
      <c r="M429" s="155">
        <v>0.15734265734265734</v>
      </c>
      <c r="N429" s="144"/>
      <c r="P429" s="159" t="s">
        <v>252</v>
      </c>
      <c r="Q429" s="147">
        <v>4536</v>
      </c>
      <c r="R429" s="147">
        <v>3956</v>
      </c>
      <c r="S429" s="147">
        <v>3540</v>
      </c>
      <c r="T429" s="147">
        <v>2505</v>
      </c>
      <c r="U429" s="147">
        <v>1717</v>
      </c>
      <c r="V429" s="147">
        <v>1746</v>
      </c>
      <c r="W429" s="147">
        <v>1594</v>
      </c>
      <c r="X429" s="147">
        <v>1716</v>
      </c>
      <c r="Y429" s="148">
        <v>7.6537013801756593E-2</v>
      </c>
      <c r="Z429" s="148">
        <v>-0.38695519036439729</v>
      </c>
      <c r="AA429" s="147"/>
      <c r="AB429" s="144"/>
      <c r="AC429" s="144"/>
      <c r="AD429" s="150">
        <v>460.42857142857144</v>
      </c>
      <c r="AE429" s="150">
        <v>2799.1428571428573</v>
      </c>
      <c r="AF429" s="144"/>
    </row>
    <row r="430" spans="1:32" x14ac:dyDescent="0.25">
      <c r="A430" s="159" t="s">
        <v>253</v>
      </c>
      <c r="B430" s="147">
        <v>20</v>
      </c>
      <c r="C430" s="147">
        <v>18</v>
      </c>
      <c r="D430" s="147">
        <v>31</v>
      </c>
      <c r="E430" s="147">
        <v>13</v>
      </c>
      <c r="F430" s="147">
        <v>11</v>
      </c>
      <c r="G430" s="147">
        <v>23</v>
      </c>
      <c r="H430" s="147">
        <v>16</v>
      </c>
      <c r="I430" s="147">
        <v>17</v>
      </c>
      <c r="J430" s="148">
        <v>6.25E-2</v>
      </c>
      <c r="K430" s="148">
        <v>-9.8484848484848508E-2</v>
      </c>
      <c r="L430" s="147"/>
      <c r="M430" s="155">
        <v>0.28813559322033899</v>
      </c>
      <c r="N430" s="144"/>
      <c r="P430" s="159" t="s">
        <v>253</v>
      </c>
      <c r="Q430" s="147">
        <v>123</v>
      </c>
      <c r="R430" s="147">
        <v>134</v>
      </c>
      <c r="S430" s="147">
        <v>137</v>
      </c>
      <c r="T430" s="147">
        <v>132</v>
      </c>
      <c r="U430" s="147">
        <v>69</v>
      </c>
      <c r="V430" s="147">
        <v>73</v>
      </c>
      <c r="W430" s="147">
        <v>56</v>
      </c>
      <c r="X430" s="147">
        <v>59</v>
      </c>
      <c r="Y430" s="148">
        <v>5.3571428571428568E-2</v>
      </c>
      <c r="Z430" s="148">
        <v>-0.42955801104972374</v>
      </c>
      <c r="AA430" s="147"/>
      <c r="AB430" s="144"/>
      <c r="AC430" s="144"/>
      <c r="AD430" s="150">
        <v>18.857142857142858</v>
      </c>
      <c r="AE430" s="150">
        <v>103.42857142857143</v>
      </c>
      <c r="AF430" s="144"/>
    </row>
    <row r="431" spans="1:32" x14ac:dyDescent="0.25">
      <c r="A431" s="159" t="s">
        <v>254</v>
      </c>
      <c r="B431" s="160">
        <v>3.3112582781456956E-2</v>
      </c>
      <c r="C431" s="160">
        <v>3.5856573705179286E-2</v>
      </c>
      <c r="D431" s="160">
        <v>5.4385964912280704E-2</v>
      </c>
      <c r="E431" s="160">
        <v>2.620967741935484E-2</v>
      </c>
      <c r="F431" s="160">
        <v>2.7093596059113302E-2</v>
      </c>
      <c r="G431" s="160">
        <v>5.569007263922518E-2</v>
      </c>
      <c r="H431" s="160">
        <v>4.3956043956043959E-2</v>
      </c>
      <c r="I431" s="160">
        <v>5.9233449477351915E-2</v>
      </c>
      <c r="J431" s="172">
        <v>1.5277405521307956</v>
      </c>
      <c r="K431" s="172">
        <v>1.9889187182269945</v>
      </c>
      <c r="L431" s="147"/>
      <c r="M431" s="203">
        <v>2.5994012857633608</v>
      </c>
      <c r="N431" s="144"/>
      <c r="P431" s="159" t="s">
        <v>254</v>
      </c>
      <c r="Q431" s="160">
        <v>2.6400515132002575E-2</v>
      </c>
      <c r="R431" s="160">
        <v>3.2762836185819072E-2</v>
      </c>
      <c r="S431" s="160">
        <v>3.7258634756595049E-2</v>
      </c>
      <c r="T431" s="160">
        <v>5.0056882821387941E-2</v>
      </c>
      <c r="U431" s="160">
        <v>3.8633818589025759E-2</v>
      </c>
      <c r="V431" s="160">
        <v>4.0131940626717974E-2</v>
      </c>
      <c r="W431" s="160">
        <v>3.3939393939393943E-2</v>
      </c>
      <c r="X431" s="160">
        <v>3.3239436619718309E-2</v>
      </c>
      <c r="Y431" s="172">
        <v>-6.9995731967563424E-2</v>
      </c>
      <c r="Z431" s="172">
        <v>-0.23939918673374985</v>
      </c>
      <c r="AA431" s="147"/>
      <c r="AB431" s="144"/>
      <c r="AC431" s="144"/>
      <c r="AD431" s="191">
        <v>3.9344262295081971E-2</v>
      </c>
      <c r="AE431" s="191">
        <v>3.5633428487055807E-2</v>
      </c>
      <c r="AF431" s="144"/>
    </row>
    <row r="432" spans="1:32" x14ac:dyDescent="0.25">
      <c r="A432" s="161" t="s">
        <v>255</v>
      </c>
      <c r="B432" s="161"/>
      <c r="C432" s="161"/>
      <c r="D432" s="161"/>
      <c r="E432" s="144"/>
      <c r="F432" s="144"/>
      <c r="G432" s="144"/>
      <c r="H432" s="144"/>
      <c r="I432" s="144"/>
      <c r="J432" s="144"/>
      <c r="K432" s="144"/>
      <c r="L432" s="144"/>
      <c r="M432" s="144"/>
      <c r="N432" s="144"/>
      <c r="O432" s="204"/>
      <c r="P432" s="161" t="s">
        <v>255</v>
      </c>
      <c r="Q432" s="161"/>
      <c r="R432" s="161"/>
      <c r="S432" s="161"/>
      <c r="T432" s="144"/>
      <c r="U432" s="144"/>
      <c r="V432" s="144"/>
      <c r="W432" s="144"/>
      <c r="X432" s="144"/>
      <c r="Y432" s="144"/>
      <c r="Z432" s="144"/>
      <c r="AA432" s="144"/>
      <c r="AB432" s="144"/>
      <c r="AC432" s="144"/>
      <c r="AD432" s="144"/>
      <c r="AE432" s="144"/>
      <c r="AF432" s="144"/>
    </row>
    <row r="435" spans="1:32" x14ac:dyDescent="0.25">
      <c r="A435" s="189" t="s">
        <v>53</v>
      </c>
      <c r="B435" s="189"/>
      <c r="C435" s="189"/>
      <c r="D435" s="189"/>
      <c r="E435" s="181"/>
      <c r="F435" s="167"/>
      <c r="G435" s="167"/>
      <c r="H435" s="167"/>
      <c r="I435" s="167"/>
      <c r="J435" s="167"/>
      <c r="K435" s="167"/>
      <c r="L435" s="188"/>
      <c r="M435" s="211"/>
      <c r="N435" s="144"/>
      <c r="O435" s="211"/>
      <c r="P435" s="189" t="s">
        <v>53</v>
      </c>
      <c r="Q435" s="189"/>
      <c r="R435" s="189"/>
      <c r="S435" s="189"/>
      <c r="T435" s="181"/>
      <c r="U435" s="144"/>
      <c r="V435" s="144"/>
      <c r="W435" s="144"/>
      <c r="X435" s="144"/>
      <c r="Y435" s="144"/>
      <c r="Z435" s="144"/>
      <c r="AA435" s="188"/>
      <c r="AB435" s="144"/>
      <c r="AC435" s="144"/>
      <c r="AD435" s="144"/>
      <c r="AE435" s="144"/>
      <c r="AF435" s="144"/>
    </row>
    <row r="436" spans="1:32" x14ac:dyDescent="0.25">
      <c r="A436" s="166" t="s">
        <v>295</v>
      </c>
      <c r="B436" s="166"/>
      <c r="C436" s="166"/>
      <c r="D436" s="166"/>
      <c r="E436" s="213"/>
      <c r="F436" s="167"/>
      <c r="G436" s="167"/>
      <c r="H436" s="167"/>
      <c r="I436" s="167"/>
      <c r="J436" s="167"/>
      <c r="K436" s="167"/>
      <c r="L436" s="167"/>
      <c r="M436" s="144"/>
      <c r="N436" s="144"/>
      <c r="P436" s="166" t="s">
        <v>231</v>
      </c>
      <c r="Q436" s="166"/>
      <c r="R436" s="166"/>
      <c r="S436" s="166"/>
      <c r="T436" s="162"/>
      <c r="U436" s="144"/>
      <c r="V436" s="144"/>
      <c r="W436" s="144"/>
      <c r="X436" s="144"/>
      <c r="Y436" s="144"/>
      <c r="Z436" s="144"/>
      <c r="AA436" s="167"/>
      <c r="AB436" s="144"/>
      <c r="AC436" s="144"/>
      <c r="AD436" s="144"/>
      <c r="AE436" s="144"/>
      <c r="AF436" s="144"/>
    </row>
    <row r="437" spans="1:32" ht="31.5" x14ac:dyDescent="0.25">
      <c r="A437" s="190"/>
      <c r="B437" s="141">
        <v>2019</v>
      </c>
      <c r="C437" s="141">
        <v>2020</v>
      </c>
      <c r="D437" s="141">
        <v>2021</v>
      </c>
      <c r="E437" s="141">
        <v>2022</v>
      </c>
      <c r="F437" s="141">
        <v>2023</v>
      </c>
      <c r="G437" s="141">
        <v>2024</v>
      </c>
      <c r="H437" s="141">
        <v>2025</v>
      </c>
      <c r="I437" s="141">
        <v>2026</v>
      </c>
      <c r="J437" s="142" t="s">
        <v>232</v>
      </c>
      <c r="K437" s="142" t="s">
        <v>233</v>
      </c>
      <c r="L437" s="143" t="s">
        <v>234</v>
      </c>
      <c r="M437" s="145" t="s">
        <v>287</v>
      </c>
      <c r="N437" s="144"/>
      <c r="P437" s="190"/>
      <c r="Q437" s="141">
        <v>2019</v>
      </c>
      <c r="R437" s="141">
        <v>2020</v>
      </c>
      <c r="S437" s="141">
        <v>2021</v>
      </c>
      <c r="T437" s="141">
        <v>2022</v>
      </c>
      <c r="U437" s="141">
        <v>2023</v>
      </c>
      <c r="V437" s="141">
        <v>2024</v>
      </c>
      <c r="W437" s="141">
        <v>2025</v>
      </c>
      <c r="X437" s="141">
        <v>2026</v>
      </c>
      <c r="Y437" s="142" t="s">
        <v>232</v>
      </c>
      <c r="Z437" s="142" t="s">
        <v>233</v>
      </c>
      <c r="AA437" s="143" t="s">
        <v>234</v>
      </c>
      <c r="AB437" s="144"/>
      <c r="AC437" s="144"/>
      <c r="AD437" s="145" t="s">
        <v>296</v>
      </c>
      <c r="AE437" s="145" t="s">
        <v>235</v>
      </c>
      <c r="AF437" s="144"/>
    </row>
    <row r="438" spans="1:32" x14ac:dyDescent="0.25">
      <c r="A438" s="146" t="s">
        <v>236</v>
      </c>
      <c r="B438" s="147">
        <v>854</v>
      </c>
      <c r="C438" s="147">
        <v>377</v>
      </c>
      <c r="D438" s="147">
        <v>267</v>
      </c>
      <c r="E438" s="147">
        <v>258</v>
      </c>
      <c r="F438" s="147">
        <v>261</v>
      </c>
      <c r="G438" s="147">
        <v>217</v>
      </c>
      <c r="H438" s="147">
        <v>303</v>
      </c>
      <c r="I438" s="147">
        <v>266</v>
      </c>
      <c r="J438" s="148">
        <v>-0.12211221122112212</v>
      </c>
      <c r="K438" s="148">
        <v>-0.26606227828143481</v>
      </c>
      <c r="L438" s="147"/>
      <c r="M438" s="155">
        <v>0.11832740213523131</v>
      </c>
      <c r="N438" s="144"/>
      <c r="P438" s="146" t="s">
        <v>236</v>
      </c>
      <c r="Q438" s="147">
        <v>3058</v>
      </c>
      <c r="R438" s="147">
        <v>2798</v>
      </c>
      <c r="S438" s="147">
        <v>2668</v>
      </c>
      <c r="T438" s="147">
        <v>2221</v>
      </c>
      <c r="U438" s="147">
        <v>2390</v>
      </c>
      <c r="V438" s="147">
        <v>2332</v>
      </c>
      <c r="W438" s="147">
        <v>2360</v>
      </c>
      <c r="X438" s="147">
        <v>2248</v>
      </c>
      <c r="Y438" s="148">
        <v>-4.7457627118644069E-2</v>
      </c>
      <c r="Z438" s="148">
        <v>-0.1172939922589331</v>
      </c>
      <c r="AA438" s="147"/>
      <c r="AB438" s="144"/>
      <c r="AC438" s="144"/>
      <c r="AD438" s="147">
        <v>362.42857142857144</v>
      </c>
      <c r="AE438" s="147">
        <v>2546.7142857142858</v>
      </c>
      <c r="AF438" s="144"/>
    </row>
    <row r="439" spans="1:32" x14ac:dyDescent="0.25">
      <c r="A439" s="149" t="s">
        <v>237</v>
      </c>
      <c r="B439" s="150">
        <v>714</v>
      </c>
      <c r="C439" s="150">
        <v>234</v>
      </c>
      <c r="D439" s="150">
        <v>142</v>
      </c>
      <c r="E439" s="150">
        <v>136</v>
      </c>
      <c r="F439" s="150">
        <v>127</v>
      </c>
      <c r="G439" s="150">
        <v>115</v>
      </c>
      <c r="H439" s="150">
        <v>170</v>
      </c>
      <c r="I439" s="150">
        <v>135</v>
      </c>
      <c r="J439" s="148">
        <v>-0.20588235294117646</v>
      </c>
      <c r="K439" s="148">
        <v>-0.42307692307692307</v>
      </c>
      <c r="L439" s="147"/>
      <c r="M439" s="155">
        <v>0.12857142857142856</v>
      </c>
      <c r="N439" s="144"/>
      <c r="P439" s="149" t="s">
        <v>237</v>
      </c>
      <c r="Q439" s="150">
        <v>1873</v>
      </c>
      <c r="R439" s="150">
        <v>1530</v>
      </c>
      <c r="S439" s="150">
        <v>1525</v>
      </c>
      <c r="T439" s="150">
        <v>1178</v>
      </c>
      <c r="U439" s="150">
        <v>1165</v>
      </c>
      <c r="V439" s="150">
        <v>1283</v>
      </c>
      <c r="W439" s="150">
        <v>1179</v>
      </c>
      <c r="X439" s="150">
        <v>1050</v>
      </c>
      <c r="Y439" s="148">
        <v>-0.10941475826972011</v>
      </c>
      <c r="Z439" s="148">
        <v>-0.24483715195725875</v>
      </c>
      <c r="AA439" s="147"/>
      <c r="AB439" s="144"/>
      <c r="AC439" s="144"/>
      <c r="AD439" s="150">
        <v>234</v>
      </c>
      <c r="AE439" s="150">
        <v>1390.4285714285713</v>
      </c>
      <c r="AF439" s="144"/>
    </row>
    <row r="440" spans="1:32" x14ac:dyDescent="0.25">
      <c r="A440" s="146" t="s">
        <v>90</v>
      </c>
      <c r="B440" s="151">
        <v>0.8530465949820788</v>
      </c>
      <c r="C440" s="151">
        <v>0.65546218487394958</v>
      </c>
      <c r="D440" s="151">
        <v>0.57723577235772361</v>
      </c>
      <c r="E440" s="151">
        <v>0.5787234042553191</v>
      </c>
      <c r="F440" s="151">
        <v>0.54042553191489362</v>
      </c>
      <c r="G440" s="151">
        <v>0.56372549019607843</v>
      </c>
      <c r="H440" s="151">
        <v>0.59859154929577463</v>
      </c>
      <c r="I440" s="151">
        <v>0.54655870445344135</v>
      </c>
      <c r="J440" s="172">
        <v>-5.2032844842333281</v>
      </c>
      <c r="K440" s="172">
        <v>-13.65105199001867</v>
      </c>
      <c r="L440" s="147"/>
      <c r="M440" s="203">
        <v>2.9317325143096484</v>
      </c>
      <c r="N440" s="144"/>
      <c r="P440" s="146" t="s">
        <v>90</v>
      </c>
      <c r="Q440" s="151">
        <v>0.6476486860304288</v>
      </c>
      <c r="R440" s="151">
        <v>0.5889145496535797</v>
      </c>
      <c r="S440" s="151">
        <v>0.60781187724192909</v>
      </c>
      <c r="T440" s="151">
        <v>0.5655304848775804</v>
      </c>
      <c r="U440" s="151">
        <v>0.53391384051329061</v>
      </c>
      <c r="V440" s="151">
        <v>0.59124423963133643</v>
      </c>
      <c r="W440" s="151">
        <v>0.54913833255705635</v>
      </c>
      <c r="X440" s="151">
        <v>0.51724137931034486</v>
      </c>
      <c r="Y440" s="172">
        <v>-3.189695324671149</v>
      </c>
      <c r="Z440" s="172">
        <v>-6.9755786119966912</v>
      </c>
      <c r="AA440" s="147"/>
      <c r="AB440" s="144"/>
      <c r="AC440" s="144"/>
      <c r="AD440" s="151">
        <v>0.68306922435362805</v>
      </c>
      <c r="AE440" s="151">
        <v>0.58699716543031177</v>
      </c>
      <c r="AF440" s="144"/>
    </row>
    <row r="441" spans="1:32" x14ac:dyDescent="0.25">
      <c r="A441" s="149" t="s">
        <v>238</v>
      </c>
      <c r="B441" s="150">
        <v>610</v>
      </c>
      <c r="C441" s="150">
        <v>171</v>
      </c>
      <c r="D441" s="150">
        <v>71</v>
      </c>
      <c r="E441" s="150">
        <v>88</v>
      </c>
      <c r="F441" s="150">
        <v>76</v>
      </c>
      <c r="G441" s="150">
        <v>76</v>
      </c>
      <c r="H441" s="150">
        <v>139</v>
      </c>
      <c r="I441" s="150">
        <v>96</v>
      </c>
      <c r="J441" s="148">
        <v>-0.30935251798561153</v>
      </c>
      <c r="K441" s="148">
        <v>-0.45410235580828595</v>
      </c>
      <c r="L441" s="147"/>
      <c r="M441" s="155">
        <v>0.13540197461212977</v>
      </c>
      <c r="N441" s="144"/>
      <c r="P441" s="149" t="s">
        <v>238</v>
      </c>
      <c r="Q441" s="150">
        <v>1380</v>
      </c>
      <c r="R441" s="150">
        <v>1053</v>
      </c>
      <c r="S441" s="150">
        <v>1043</v>
      </c>
      <c r="T441" s="150">
        <v>736</v>
      </c>
      <c r="U441" s="150">
        <v>774</v>
      </c>
      <c r="V441" s="150">
        <v>957</v>
      </c>
      <c r="W441" s="150">
        <v>829</v>
      </c>
      <c r="X441" s="150">
        <v>709</v>
      </c>
      <c r="Y441" s="148">
        <v>-0.14475271411338964</v>
      </c>
      <c r="Z441" s="148">
        <v>-0.26712935617247491</v>
      </c>
      <c r="AA441" s="147"/>
      <c r="AB441" s="144"/>
      <c r="AC441" s="144"/>
      <c r="AD441" s="150">
        <v>175.85714285714286</v>
      </c>
      <c r="AE441" s="150">
        <v>967.42857142857144</v>
      </c>
      <c r="AF441" s="144"/>
    </row>
    <row r="442" spans="1:32" x14ac:dyDescent="0.25">
      <c r="A442" s="149" t="s">
        <v>239</v>
      </c>
      <c r="B442" s="153">
        <v>0.7142857142857143</v>
      </c>
      <c r="C442" s="153">
        <v>0.45358090185676392</v>
      </c>
      <c r="D442" s="153">
        <v>0.26591760299625467</v>
      </c>
      <c r="E442" s="153">
        <v>0.34108527131782945</v>
      </c>
      <c r="F442" s="153">
        <v>0.29118773946360155</v>
      </c>
      <c r="G442" s="153">
        <v>0.35023041474654376</v>
      </c>
      <c r="H442" s="153">
        <v>0.45874587458745875</v>
      </c>
      <c r="I442" s="153">
        <v>0.36090225563909772</v>
      </c>
      <c r="J442" s="172">
        <v>-9.7843618948361026</v>
      </c>
      <c r="K442" s="172">
        <v>-12.431650667860033</v>
      </c>
      <c r="L442" s="147"/>
      <c r="M442" s="203">
        <v>4.5510796564364631</v>
      </c>
      <c r="N442" s="144"/>
      <c r="P442" s="149" t="s">
        <v>239</v>
      </c>
      <c r="Q442" s="153">
        <v>0.4512753433616743</v>
      </c>
      <c r="R442" s="153">
        <v>0.37634024303073627</v>
      </c>
      <c r="S442" s="153">
        <v>0.39092953523238383</v>
      </c>
      <c r="T442" s="153">
        <v>0.33138226024313372</v>
      </c>
      <c r="U442" s="153">
        <v>0.32384937238493722</v>
      </c>
      <c r="V442" s="153">
        <v>0.41037735849056606</v>
      </c>
      <c r="W442" s="153">
        <v>0.35127118644067795</v>
      </c>
      <c r="X442" s="153">
        <v>0.31539145907473309</v>
      </c>
      <c r="Y442" s="172">
        <v>-3.5879727365944856</v>
      </c>
      <c r="Z442" s="172">
        <v>-6.4481766930764186</v>
      </c>
      <c r="AA442" s="147"/>
      <c r="AB442" s="144"/>
      <c r="AC442" s="144"/>
      <c r="AD442" s="153">
        <v>0.48521876231769806</v>
      </c>
      <c r="AE442" s="153">
        <v>0.37987322600549728</v>
      </c>
      <c r="AF442" s="144"/>
    </row>
    <row r="443" spans="1:32" x14ac:dyDescent="0.25">
      <c r="A443" s="149" t="s">
        <v>240</v>
      </c>
      <c r="B443" s="153">
        <v>0.85434173669467783</v>
      </c>
      <c r="C443" s="153">
        <v>0.73076923076923073</v>
      </c>
      <c r="D443" s="153">
        <v>0.5</v>
      </c>
      <c r="E443" s="153">
        <v>0.6470588235294118</v>
      </c>
      <c r="F443" s="153">
        <v>0.59842519685039375</v>
      </c>
      <c r="G443" s="153">
        <v>0.66086956521739126</v>
      </c>
      <c r="H443" s="153">
        <v>0.81764705882352939</v>
      </c>
      <c r="I443" s="153">
        <v>0.71111111111111114</v>
      </c>
      <c r="J443" s="172">
        <v>-10.653594771241826</v>
      </c>
      <c r="K443" s="172">
        <v>-4.0415140415140378</v>
      </c>
      <c r="L443" s="147"/>
      <c r="M443" s="203">
        <v>3.5873015873015945</v>
      </c>
      <c r="N443" s="144"/>
      <c r="P443" s="149" t="s">
        <v>240</v>
      </c>
      <c r="Q443" s="153">
        <v>0.73678590496529628</v>
      </c>
      <c r="R443" s="153">
        <v>0.68823529411764706</v>
      </c>
      <c r="S443" s="153">
        <v>0.68393442622950817</v>
      </c>
      <c r="T443" s="153">
        <v>0.62478777589134127</v>
      </c>
      <c r="U443" s="153">
        <v>0.66437768240343342</v>
      </c>
      <c r="V443" s="153">
        <v>0.74590802805923617</v>
      </c>
      <c r="W443" s="153">
        <v>0.70313825275657338</v>
      </c>
      <c r="X443" s="153">
        <v>0.67523809523809519</v>
      </c>
      <c r="Y443" s="172">
        <v>-2.7900157518478186</v>
      </c>
      <c r="Z443" s="172">
        <v>-2.0539157407543418</v>
      </c>
      <c r="AA443" s="147"/>
      <c r="AB443" s="144"/>
      <c r="AC443" s="144"/>
      <c r="AD443" s="153">
        <v>0.75152625152625152</v>
      </c>
      <c r="AE443" s="153">
        <v>0.69577725264563861</v>
      </c>
      <c r="AF443" s="144"/>
    </row>
    <row r="444" spans="1:32" ht="22.15" customHeight="1" x14ac:dyDescent="0.25">
      <c r="A444" s="154" t="s">
        <v>241</v>
      </c>
      <c r="B444" s="155">
        <v>3.9215686274509803E-2</v>
      </c>
      <c r="C444" s="155">
        <v>0.11965811965811966</v>
      </c>
      <c r="D444" s="155">
        <v>0.19014084507042253</v>
      </c>
      <c r="E444" s="155">
        <v>0.15441176470588236</v>
      </c>
      <c r="F444" s="155">
        <v>0.13385826771653545</v>
      </c>
      <c r="G444" s="155">
        <v>0.14782608695652175</v>
      </c>
      <c r="H444" s="155">
        <v>8.2352941176470587E-2</v>
      </c>
      <c r="I444" s="155">
        <v>0.13333333333333333</v>
      </c>
      <c r="J444" s="172">
        <v>5.0980392156862742</v>
      </c>
      <c r="K444" s="172">
        <v>4.0537240537240535</v>
      </c>
      <c r="L444" s="147"/>
      <c r="M444" s="203">
        <v>0.57142857142856995</v>
      </c>
      <c r="N444" s="144"/>
      <c r="P444" s="154" t="s">
        <v>241</v>
      </c>
      <c r="Q444" s="155">
        <v>0.11372130272290443</v>
      </c>
      <c r="R444" s="155">
        <v>0.13398692810457516</v>
      </c>
      <c r="S444" s="155">
        <v>0.11803278688524591</v>
      </c>
      <c r="T444" s="155">
        <v>0.15110356536502548</v>
      </c>
      <c r="U444" s="155">
        <v>0.14163090128755365</v>
      </c>
      <c r="V444" s="155">
        <v>0.10911925175370225</v>
      </c>
      <c r="W444" s="155">
        <v>0.11874469889737066</v>
      </c>
      <c r="X444" s="155">
        <v>0.12761904761904763</v>
      </c>
      <c r="Y444" s="172">
        <v>0.88743487216769723</v>
      </c>
      <c r="Z444" s="172">
        <v>0.21695459237840997</v>
      </c>
      <c r="AA444" s="147"/>
      <c r="AB444" s="144"/>
      <c r="AC444" s="144"/>
      <c r="AD444" s="151">
        <v>9.2796092796092799E-2</v>
      </c>
      <c r="AE444" s="151">
        <v>0.12544950169526353</v>
      </c>
      <c r="AF444" s="144"/>
    </row>
    <row r="445" spans="1:32" ht="22.15" customHeight="1" x14ac:dyDescent="0.25">
      <c r="A445" s="154" t="s">
        <v>242</v>
      </c>
      <c r="B445" s="155">
        <v>3.2786885245901641E-2</v>
      </c>
      <c r="C445" s="155">
        <v>7.4270557029177717E-2</v>
      </c>
      <c r="D445" s="155">
        <v>0.10112359550561797</v>
      </c>
      <c r="E445" s="155">
        <v>8.1395348837209308E-2</v>
      </c>
      <c r="F445" s="155">
        <v>6.5134099616858232E-2</v>
      </c>
      <c r="G445" s="155">
        <v>7.8341013824884786E-2</v>
      </c>
      <c r="H445" s="155">
        <v>4.6204620462046202E-2</v>
      </c>
      <c r="I445" s="155">
        <v>6.7669172932330823E-2</v>
      </c>
      <c r="J445" s="172">
        <v>2.1464552470284621</v>
      </c>
      <c r="K445" s="172">
        <v>0.77558895267336592</v>
      </c>
      <c r="L445" s="147"/>
      <c r="M445" s="203">
        <v>0.8060632007063917</v>
      </c>
      <c r="N445" s="144"/>
      <c r="P445" s="154" t="s">
        <v>242</v>
      </c>
      <c r="Q445" s="155">
        <v>6.9653368214519298E-2</v>
      </c>
      <c r="R445" s="155">
        <v>7.3266619013581127E-2</v>
      </c>
      <c r="S445" s="155">
        <v>6.7466266866566718E-2</v>
      </c>
      <c r="T445" s="155">
        <v>8.0144079243583966E-2</v>
      </c>
      <c r="U445" s="155">
        <v>6.903765690376569E-2</v>
      </c>
      <c r="V445" s="155">
        <v>6.0034305317324184E-2</v>
      </c>
      <c r="W445" s="155">
        <v>5.9322033898305086E-2</v>
      </c>
      <c r="X445" s="155">
        <v>5.9608540925266906E-2</v>
      </c>
      <c r="Y445" s="172">
        <v>2.8650702696182001E-2</v>
      </c>
      <c r="Z445" s="172">
        <v>-0.88830729189020574</v>
      </c>
      <c r="AA445" s="147"/>
      <c r="AB445" s="144"/>
      <c r="AC445" s="144"/>
      <c r="AD445" s="151">
        <v>5.9913283405597165E-2</v>
      </c>
      <c r="AE445" s="151">
        <v>6.8491613844168964E-2</v>
      </c>
      <c r="AF445" s="144"/>
    </row>
    <row r="446" spans="1:32" ht="22.15" customHeight="1" x14ac:dyDescent="0.25">
      <c r="A446" s="154" t="s">
        <v>243</v>
      </c>
      <c r="B446" s="155">
        <v>0.12763466042154567</v>
      </c>
      <c r="C446" s="155">
        <v>0.26790450928381965</v>
      </c>
      <c r="D446" s="155">
        <v>0.33333333333333331</v>
      </c>
      <c r="E446" s="155">
        <v>0.32558139534883723</v>
      </c>
      <c r="F446" s="155">
        <v>0.33333333333333331</v>
      </c>
      <c r="G446" s="155">
        <v>0.31797235023041476</v>
      </c>
      <c r="H446" s="155">
        <v>0.31683168316831684</v>
      </c>
      <c r="I446" s="155">
        <v>0.36466165413533835</v>
      </c>
      <c r="J446" s="172">
        <v>4.782997096702152</v>
      </c>
      <c r="K446" s="172">
        <v>11.436602938169232</v>
      </c>
      <c r="L446" s="147"/>
      <c r="M446" s="203">
        <v>0.47862092954806812</v>
      </c>
      <c r="N446" s="144"/>
      <c r="P446" s="154" t="s">
        <v>243</v>
      </c>
      <c r="Q446" s="155">
        <v>0.26684107259646828</v>
      </c>
      <c r="R446" s="155">
        <v>0.3041458184417441</v>
      </c>
      <c r="S446" s="155">
        <v>0.29910044977511246</v>
      </c>
      <c r="T446" s="155">
        <v>0.32913102206213418</v>
      </c>
      <c r="U446" s="155">
        <v>0.34435146443514647</v>
      </c>
      <c r="V446" s="155">
        <v>0.307032590051458</v>
      </c>
      <c r="W446" s="155">
        <v>0.33008474576271185</v>
      </c>
      <c r="X446" s="155">
        <v>0.35987544483985767</v>
      </c>
      <c r="Y446" s="172">
        <v>2.9790699077145821</v>
      </c>
      <c r="Z446" s="172">
        <v>5.0569336128352624</v>
      </c>
      <c r="AA446" s="147"/>
      <c r="AB446" s="144"/>
      <c r="AC446" s="144"/>
      <c r="AD446" s="151">
        <v>0.25029562475364603</v>
      </c>
      <c r="AE446" s="151">
        <v>0.30930610871150505</v>
      </c>
      <c r="AF446" s="144"/>
    </row>
    <row r="447" spans="1:32" ht="22.15" customHeight="1" x14ac:dyDescent="0.25">
      <c r="A447" s="154" t="s">
        <v>244</v>
      </c>
      <c r="B447" s="155">
        <v>1.9906323185011711E-2</v>
      </c>
      <c r="C447" s="155">
        <v>6.1007957559681698E-2</v>
      </c>
      <c r="D447" s="155">
        <v>8.6142322097378279E-2</v>
      </c>
      <c r="E447" s="155">
        <v>6.2015503875968991E-2</v>
      </c>
      <c r="F447" s="155">
        <v>5.3639846743295021E-2</v>
      </c>
      <c r="G447" s="155">
        <v>6.9124423963133647E-2</v>
      </c>
      <c r="H447" s="155">
        <v>3.6303630363036306E-2</v>
      </c>
      <c r="I447" s="155">
        <v>1.5037593984962405E-2</v>
      </c>
      <c r="J447" s="172">
        <v>-2.1266036378073903</v>
      </c>
      <c r="K447" s="172">
        <v>-3.1868200260209054</v>
      </c>
      <c r="L447" s="147"/>
      <c r="M447" s="203">
        <v>-2.0549594627137244</v>
      </c>
      <c r="N447" s="144"/>
      <c r="P447" s="154" t="s">
        <v>244</v>
      </c>
      <c r="Q447" s="155">
        <v>5.1667756703727925E-2</v>
      </c>
      <c r="R447" s="155">
        <v>5.5396711937097928E-2</v>
      </c>
      <c r="S447" s="155">
        <v>6.2593703148425786E-2</v>
      </c>
      <c r="T447" s="155">
        <v>5.8532192705988292E-2</v>
      </c>
      <c r="U447" s="155">
        <v>6.1506276150627613E-2</v>
      </c>
      <c r="V447" s="155">
        <v>5.6603773584905662E-2</v>
      </c>
      <c r="W447" s="155">
        <v>4.7457627118644069E-2</v>
      </c>
      <c r="X447" s="155">
        <v>3.5587188612099648E-2</v>
      </c>
      <c r="Y447" s="172">
        <v>-1.1870438506544421</v>
      </c>
      <c r="Z447" s="172">
        <v>-2.0563593908795625</v>
      </c>
      <c r="AA447" s="147"/>
      <c r="AB447" s="144"/>
      <c r="AC447" s="144"/>
      <c r="AD447" s="151">
        <v>4.690579424517146E-2</v>
      </c>
      <c r="AE447" s="151">
        <v>5.6150782520895275E-2</v>
      </c>
      <c r="AF447" s="144"/>
    </row>
    <row r="448" spans="1:32" ht="22.15" customHeight="1" x14ac:dyDescent="0.25">
      <c r="A448" s="154" t="s">
        <v>245</v>
      </c>
      <c r="B448" s="155">
        <v>1.17096018735363E-3</v>
      </c>
      <c r="C448" s="155">
        <v>5.3050397877984082E-3</v>
      </c>
      <c r="D448" s="155">
        <v>0</v>
      </c>
      <c r="E448" s="155">
        <v>3.875968992248062E-3</v>
      </c>
      <c r="F448" s="155">
        <v>1.532567049808429E-2</v>
      </c>
      <c r="G448" s="155">
        <v>4.608294930875576E-3</v>
      </c>
      <c r="H448" s="155">
        <v>1.3201320132013201E-2</v>
      </c>
      <c r="I448" s="155">
        <v>7.5187969924812026E-3</v>
      </c>
      <c r="J448" s="172">
        <v>-0.56825231395319986</v>
      </c>
      <c r="K448" s="172">
        <v>0.23946345959498663</v>
      </c>
      <c r="L448" s="147"/>
      <c r="M448" s="203">
        <v>-0.53815588794049185</v>
      </c>
      <c r="N448" s="144"/>
      <c r="P448" s="154" t="s">
        <v>245</v>
      </c>
      <c r="Q448" s="155">
        <v>6.5402223675604968E-3</v>
      </c>
      <c r="R448" s="155">
        <v>1.143674052894925E-2</v>
      </c>
      <c r="S448" s="155">
        <v>5.2473763118440781E-3</v>
      </c>
      <c r="T448" s="155">
        <v>9.4552003601981096E-3</v>
      </c>
      <c r="U448" s="155">
        <v>1.00418410041841E-2</v>
      </c>
      <c r="V448" s="155">
        <v>1.4579759862778732E-2</v>
      </c>
      <c r="W448" s="155">
        <v>1.4406779661016949E-2</v>
      </c>
      <c r="X448" s="155">
        <v>1.2900355871886121E-2</v>
      </c>
      <c r="Y448" s="172">
        <v>-0.15064237891308283</v>
      </c>
      <c r="Z448" s="172">
        <v>0.28594067497679854</v>
      </c>
      <c r="AA448" s="147"/>
      <c r="AB448" s="144"/>
      <c r="AC448" s="144"/>
      <c r="AD448" s="151">
        <v>5.1241623965313362E-3</v>
      </c>
      <c r="AE448" s="151">
        <v>1.0040949122118135E-2</v>
      </c>
      <c r="AF448" s="144"/>
    </row>
    <row r="449" spans="1:32" ht="22.15" customHeight="1" x14ac:dyDescent="0.25">
      <c r="A449" s="154" t="s">
        <v>246</v>
      </c>
      <c r="B449" s="155">
        <v>7.0257611241217799E-3</v>
      </c>
      <c r="C449" s="155">
        <v>2.1220159151193633E-2</v>
      </c>
      <c r="D449" s="155">
        <v>2.9962546816479401E-2</v>
      </c>
      <c r="E449" s="155">
        <v>3.875968992248062E-2</v>
      </c>
      <c r="F449" s="155">
        <v>7.662835249042145E-2</v>
      </c>
      <c r="G449" s="155">
        <v>4.6082949308755762E-2</v>
      </c>
      <c r="H449" s="155">
        <v>4.2904290429042903E-2</v>
      </c>
      <c r="I449" s="155">
        <v>5.6390977443609019E-2</v>
      </c>
      <c r="J449" s="172">
        <v>1.3486687014566117</v>
      </c>
      <c r="K449" s="172">
        <v>2.6828502079005156</v>
      </c>
      <c r="L449" s="147"/>
      <c r="M449" s="203">
        <v>-1.7897278784148984</v>
      </c>
      <c r="N449" s="144"/>
      <c r="P449" s="154" t="s">
        <v>246</v>
      </c>
      <c r="Q449" s="155">
        <v>2.4198822759973839E-2</v>
      </c>
      <c r="R449" s="155">
        <v>4.1458184417441028E-2</v>
      </c>
      <c r="S449" s="155">
        <v>3.823088455772114E-2</v>
      </c>
      <c r="T449" s="155">
        <v>3.7820801440792438E-2</v>
      </c>
      <c r="U449" s="155">
        <v>6.0251046025104602E-2</v>
      </c>
      <c r="V449" s="155">
        <v>4.8885077186963978E-2</v>
      </c>
      <c r="W449" s="155">
        <v>6.3983050847457631E-2</v>
      </c>
      <c r="X449" s="155">
        <v>7.4288256227758004E-2</v>
      </c>
      <c r="Y449" s="172">
        <v>1.0305205380300373</v>
      </c>
      <c r="Z449" s="172">
        <v>3.0253926278804166</v>
      </c>
      <c r="AA449" s="147"/>
      <c r="AB449" s="144"/>
      <c r="AC449" s="144"/>
      <c r="AD449" s="151">
        <v>2.9562475364603862E-2</v>
      </c>
      <c r="AE449" s="151">
        <v>4.4034329948953836E-2</v>
      </c>
      <c r="AF449" s="144"/>
    </row>
    <row r="450" spans="1:32" x14ac:dyDescent="0.25">
      <c r="A450" s="149" t="s">
        <v>247</v>
      </c>
      <c r="B450" s="150">
        <v>264.30444964871202</v>
      </c>
      <c r="C450" s="150">
        <v>244.20689655172413</v>
      </c>
      <c r="D450" s="150">
        <v>159.9775280898877</v>
      </c>
      <c r="E450" s="150">
        <v>162.95736434108534</v>
      </c>
      <c r="F450" s="150">
        <v>173.02298850574704</v>
      </c>
      <c r="G450" s="150">
        <v>153.88479262672828</v>
      </c>
      <c r="H450" s="150">
        <v>169.16171617161717</v>
      </c>
      <c r="I450" s="150">
        <v>207.68421052631572</v>
      </c>
      <c r="J450" s="177">
        <v>38.522494354698551</v>
      </c>
      <c r="K450" s="177">
        <v>-2.1490571126279008</v>
      </c>
      <c r="L450" s="147"/>
      <c r="M450" s="203">
        <v>5.0912389960666076</v>
      </c>
      <c r="N450" s="144"/>
      <c r="P450" s="149" t="s">
        <v>247</v>
      </c>
      <c r="Q450" s="150">
        <v>221.61870503597115</v>
      </c>
      <c r="R450" s="150">
        <v>211.64867762687638</v>
      </c>
      <c r="S450" s="150">
        <v>140.10194902548716</v>
      </c>
      <c r="T450" s="150">
        <v>158.36605132823067</v>
      </c>
      <c r="U450" s="150">
        <v>181.26610878661072</v>
      </c>
      <c r="V450" s="150">
        <v>165.36921097770164</v>
      </c>
      <c r="W450" s="150">
        <v>185.2686440677966</v>
      </c>
      <c r="X450" s="150">
        <v>202.59297153024912</v>
      </c>
      <c r="Y450" s="177">
        <v>17.324327462452516</v>
      </c>
      <c r="Z450" s="177">
        <v>20.199579484475862</v>
      </c>
      <c r="AA450" s="147"/>
      <c r="AB450" s="144"/>
      <c r="AC450" s="144"/>
      <c r="AD450" s="150">
        <v>209.83326763894362</v>
      </c>
      <c r="AE450" s="150">
        <v>182.39339204577325</v>
      </c>
      <c r="AF450" s="144"/>
    </row>
    <row r="451" spans="1:32" x14ac:dyDescent="0.25">
      <c r="A451" s="149" t="s">
        <v>248</v>
      </c>
      <c r="B451" s="150">
        <v>275.55042016806721</v>
      </c>
      <c r="C451" s="150">
        <v>251.82905982905976</v>
      </c>
      <c r="D451" s="150">
        <v>181.53521126760569</v>
      </c>
      <c r="E451" s="150">
        <v>186.65441176470583</v>
      </c>
      <c r="F451" s="150">
        <v>220.77952755905517</v>
      </c>
      <c r="G451" s="150">
        <v>161.53913043478266</v>
      </c>
      <c r="H451" s="150">
        <v>175.50000000000003</v>
      </c>
      <c r="I451" s="150">
        <v>214.77777777777771</v>
      </c>
      <c r="J451" s="177">
        <v>39.277777777777686</v>
      </c>
      <c r="K451" s="177">
        <v>-19.217948717948786</v>
      </c>
      <c r="L451" s="147"/>
      <c r="M451" s="203">
        <v>-15.143174603174543</v>
      </c>
      <c r="N451" s="144"/>
      <c r="P451" s="149" t="s">
        <v>248</v>
      </c>
      <c r="Q451" s="150">
        <v>241.47624132407904</v>
      </c>
      <c r="R451" s="150">
        <v>232.33529411764701</v>
      </c>
      <c r="S451" s="150">
        <v>144.02360655737709</v>
      </c>
      <c r="T451" s="150">
        <v>176.84889643463512</v>
      </c>
      <c r="U451" s="150">
        <v>207.6575107296137</v>
      </c>
      <c r="V451" s="150">
        <v>184.12704598597037</v>
      </c>
      <c r="W451" s="150">
        <v>209.15182357930445</v>
      </c>
      <c r="X451" s="150">
        <v>229.92095238095226</v>
      </c>
      <c r="Y451" s="177">
        <v>20.76912880164781</v>
      </c>
      <c r="Z451" s="177">
        <v>28.496109064400343</v>
      </c>
      <c r="AA451" s="147"/>
      <c r="AB451" s="144"/>
      <c r="AC451" s="144"/>
      <c r="AD451" s="150">
        <v>233.9957264957265</v>
      </c>
      <c r="AE451" s="150">
        <v>201.42484331655191</v>
      </c>
      <c r="AF451" s="144"/>
    </row>
    <row r="452" spans="1:32" x14ac:dyDescent="0.25">
      <c r="A452" s="146" t="s">
        <v>249</v>
      </c>
      <c r="B452" s="147">
        <v>514</v>
      </c>
      <c r="C452" s="147">
        <v>272</v>
      </c>
      <c r="D452" s="147">
        <v>250</v>
      </c>
      <c r="E452" s="147">
        <v>222</v>
      </c>
      <c r="F452" s="147">
        <v>295</v>
      </c>
      <c r="G452" s="147">
        <v>359</v>
      </c>
      <c r="H452" s="147">
        <v>401</v>
      </c>
      <c r="I452" s="147">
        <v>518</v>
      </c>
      <c r="J452" s="148">
        <v>0.29177057356608477</v>
      </c>
      <c r="K452" s="148">
        <v>0.56766104626026792</v>
      </c>
      <c r="L452" s="147"/>
      <c r="M452" s="155">
        <v>0.15711252653927812</v>
      </c>
      <c r="N452" s="144"/>
      <c r="P452" s="146" t="s">
        <v>249</v>
      </c>
      <c r="Q452" s="147">
        <v>2997</v>
      </c>
      <c r="R452" s="147">
        <v>1934</v>
      </c>
      <c r="S452" s="147">
        <v>1865</v>
      </c>
      <c r="T452" s="147">
        <v>2214</v>
      </c>
      <c r="U452" s="147">
        <v>2438</v>
      </c>
      <c r="V452" s="147">
        <v>2578</v>
      </c>
      <c r="W452" s="147">
        <v>2733</v>
      </c>
      <c r="X452" s="147">
        <v>3297</v>
      </c>
      <c r="Y452" s="148">
        <v>0.20636663007683864</v>
      </c>
      <c r="Z452" s="148">
        <v>0.37711080613401743</v>
      </c>
      <c r="AA452" s="147"/>
      <c r="AB452" s="144"/>
      <c r="AC452" s="144"/>
      <c r="AD452" s="147">
        <v>330.42857142857144</v>
      </c>
      <c r="AE452" s="147">
        <v>2394.1428571428573</v>
      </c>
      <c r="AF452" s="144"/>
    </row>
    <row r="453" spans="1:32" x14ac:dyDescent="0.25">
      <c r="A453" s="146" t="s">
        <v>250</v>
      </c>
      <c r="B453" s="147">
        <v>241</v>
      </c>
      <c r="C453" s="147">
        <v>70</v>
      </c>
      <c r="D453" s="147">
        <v>47</v>
      </c>
      <c r="E453" s="147">
        <v>45</v>
      </c>
      <c r="F453" s="147">
        <v>54</v>
      </c>
      <c r="G453" s="147">
        <v>115</v>
      </c>
      <c r="H453" s="147">
        <v>127</v>
      </c>
      <c r="I453" s="147">
        <v>184</v>
      </c>
      <c r="J453" s="148">
        <v>0.44881889763779526</v>
      </c>
      <c r="K453" s="148">
        <v>0.84263233190271813</v>
      </c>
      <c r="L453" s="147"/>
      <c r="M453" s="155">
        <v>0.17116279069767443</v>
      </c>
      <c r="N453" s="144"/>
      <c r="P453" s="146" t="s">
        <v>250</v>
      </c>
      <c r="Q453" s="147">
        <v>980</v>
      </c>
      <c r="R453" s="147">
        <v>515</v>
      </c>
      <c r="S453" s="147">
        <v>326</v>
      </c>
      <c r="T453" s="147">
        <v>444</v>
      </c>
      <c r="U453" s="147">
        <v>590</v>
      </c>
      <c r="V453" s="147">
        <v>741</v>
      </c>
      <c r="W453" s="147">
        <v>807</v>
      </c>
      <c r="X453" s="147">
        <v>1075</v>
      </c>
      <c r="Y453" s="148">
        <v>0.33209417596034696</v>
      </c>
      <c r="Z453" s="148">
        <v>0.70906200317965029</v>
      </c>
      <c r="AA453" s="147"/>
      <c r="AB453" s="144"/>
      <c r="AC453" s="144"/>
      <c r="AD453" s="150">
        <v>99.857142857142861</v>
      </c>
      <c r="AE453" s="150">
        <v>629</v>
      </c>
      <c r="AF453" s="144"/>
    </row>
    <row r="454" spans="1:32" x14ac:dyDescent="0.25">
      <c r="A454" s="149" t="s">
        <v>251</v>
      </c>
      <c r="B454" s="150">
        <v>0</v>
      </c>
      <c r="C454" s="150">
        <v>1616</v>
      </c>
      <c r="D454" s="150">
        <v>1517</v>
      </c>
      <c r="E454" s="150">
        <v>693</v>
      </c>
      <c r="F454" s="150">
        <v>212</v>
      </c>
      <c r="G454" s="150">
        <v>254</v>
      </c>
      <c r="H454" s="150">
        <v>307</v>
      </c>
      <c r="I454" s="150">
        <v>336</v>
      </c>
      <c r="J454" s="148">
        <v>9.4462540716612378E-2</v>
      </c>
      <c r="K454" s="157">
        <v>-0.56164383561643838</v>
      </c>
      <c r="L454" s="147"/>
      <c r="M454" s="155">
        <v>0.18025751072961374</v>
      </c>
      <c r="N454" s="144"/>
      <c r="P454" s="149" t="s">
        <v>251</v>
      </c>
      <c r="Q454" s="150">
        <v>0</v>
      </c>
      <c r="R454" s="150">
        <v>4211</v>
      </c>
      <c r="S454" s="150">
        <v>4163</v>
      </c>
      <c r="T454" s="150">
        <v>3111</v>
      </c>
      <c r="U454" s="150">
        <v>2033</v>
      </c>
      <c r="V454" s="150">
        <v>2167</v>
      </c>
      <c r="W454" s="150">
        <v>2357</v>
      </c>
      <c r="X454" s="150">
        <v>1864</v>
      </c>
      <c r="Y454" s="148">
        <v>-0.20916419176919812</v>
      </c>
      <c r="Z454" s="157">
        <v>-0.38011306950448953</v>
      </c>
      <c r="AA454" s="147"/>
      <c r="AB454" s="144"/>
      <c r="AC454" s="144"/>
      <c r="AD454" s="158">
        <v>766.5</v>
      </c>
      <c r="AE454" s="158">
        <v>3007</v>
      </c>
      <c r="AF454" s="144"/>
    </row>
    <row r="455" spans="1:32" x14ac:dyDescent="0.25">
      <c r="A455" s="159" t="s">
        <v>252</v>
      </c>
      <c r="B455" s="147">
        <v>55</v>
      </c>
      <c r="C455" s="147">
        <v>76</v>
      </c>
      <c r="D455" s="147">
        <v>85</v>
      </c>
      <c r="E455" s="147">
        <v>579</v>
      </c>
      <c r="F455" s="147">
        <v>64</v>
      </c>
      <c r="G455" s="147">
        <v>91</v>
      </c>
      <c r="H455" s="147">
        <v>68</v>
      </c>
      <c r="I455" s="147">
        <v>100</v>
      </c>
      <c r="J455" s="148">
        <v>0.47058823529411764</v>
      </c>
      <c r="K455" s="148">
        <v>-0.31237721021610998</v>
      </c>
      <c r="L455" s="147"/>
      <c r="M455" s="155">
        <v>0.16</v>
      </c>
      <c r="N455" s="144"/>
      <c r="P455" s="159" t="s">
        <v>252</v>
      </c>
      <c r="Q455" s="147">
        <v>770</v>
      </c>
      <c r="R455" s="147">
        <v>837</v>
      </c>
      <c r="S455" s="147">
        <v>692</v>
      </c>
      <c r="T455" s="147">
        <v>1149</v>
      </c>
      <c r="U455" s="147">
        <v>602</v>
      </c>
      <c r="V455" s="147">
        <v>613</v>
      </c>
      <c r="W455" s="147">
        <v>629</v>
      </c>
      <c r="X455" s="147">
        <v>625</v>
      </c>
      <c r="Y455" s="148">
        <v>-6.3593004769475362E-3</v>
      </c>
      <c r="Z455" s="148">
        <v>-0.17328042328042328</v>
      </c>
      <c r="AA455" s="147"/>
      <c r="AB455" s="144"/>
      <c r="AC455" s="144"/>
      <c r="AD455" s="150">
        <v>145.42857142857142</v>
      </c>
      <c r="AE455" s="150">
        <v>756</v>
      </c>
      <c r="AF455" s="144"/>
    </row>
    <row r="456" spans="1:32" x14ac:dyDescent="0.25">
      <c r="A456" s="159" t="s">
        <v>253</v>
      </c>
      <c r="B456" s="147">
        <v>10</v>
      </c>
      <c r="C456" s="147">
        <v>2</v>
      </c>
      <c r="D456" s="147">
        <v>18</v>
      </c>
      <c r="E456" s="147">
        <v>9</v>
      </c>
      <c r="F456" s="147">
        <v>8</v>
      </c>
      <c r="G456" s="147">
        <v>9</v>
      </c>
      <c r="H456" s="147">
        <v>14</v>
      </c>
      <c r="I456" s="147">
        <v>1</v>
      </c>
      <c r="J456" s="148">
        <v>-0.9285714285714286</v>
      </c>
      <c r="K456" s="148">
        <v>-0.9</v>
      </c>
      <c r="L456" s="147"/>
      <c r="M456" s="155">
        <v>1.4925373134328358E-2</v>
      </c>
      <c r="N456" s="144"/>
      <c r="P456" s="159" t="s">
        <v>253</v>
      </c>
      <c r="Q456" s="147">
        <v>46</v>
      </c>
      <c r="R456" s="147">
        <v>61</v>
      </c>
      <c r="S456" s="147">
        <v>76</v>
      </c>
      <c r="T456" s="147">
        <v>75</v>
      </c>
      <c r="U456" s="147">
        <v>61</v>
      </c>
      <c r="V456" s="147">
        <v>66</v>
      </c>
      <c r="W456" s="147">
        <v>80</v>
      </c>
      <c r="X456" s="147">
        <v>67</v>
      </c>
      <c r="Y456" s="148">
        <v>-0.16250000000000001</v>
      </c>
      <c r="Z456" s="148">
        <v>8.6021505376343774E-3</v>
      </c>
      <c r="AA456" s="147"/>
      <c r="AB456" s="144"/>
      <c r="AC456" s="144"/>
      <c r="AD456" s="150">
        <v>10</v>
      </c>
      <c r="AE456" s="150">
        <v>66.428571428571431</v>
      </c>
      <c r="AF456" s="144"/>
    </row>
    <row r="457" spans="1:32" x14ac:dyDescent="0.25">
      <c r="A457" s="159" t="s">
        <v>254</v>
      </c>
      <c r="B457" s="160">
        <v>0.15384615384615385</v>
      </c>
      <c r="C457" s="160">
        <v>2.564102564102564E-2</v>
      </c>
      <c r="D457" s="160">
        <v>0.17475728155339806</v>
      </c>
      <c r="E457" s="160">
        <v>1.5306122448979591E-2</v>
      </c>
      <c r="F457" s="160">
        <v>0.1111111111111111</v>
      </c>
      <c r="G457" s="160">
        <v>0.09</v>
      </c>
      <c r="H457" s="160">
        <v>0.17073170731707318</v>
      </c>
      <c r="I457" s="160">
        <v>9.9009900990099011E-3</v>
      </c>
      <c r="J457" s="172">
        <v>-16.083071721806327</v>
      </c>
      <c r="K457" s="172">
        <v>-5.4437245195107753</v>
      </c>
      <c r="L457" s="147"/>
      <c r="M457" s="203">
        <v>-8.6919819149545017</v>
      </c>
      <c r="N457" s="144"/>
      <c r="P457" s="159" t="s">
        <v>254</v>
      </c>
      <c r="Q457" s="160">
        <v>5.6372549019607844E-2</v>
      </c>
      <c r="R457" s="160">
        <v>6.7928730512249444E-2</v>
      </c>
      <c r="S457" s="160">
        <v>9.8958333333333329E-2</v>
      </c>
      <c r="T457" s="160">
        <v>6.1274509803921566E-2</v>
      </c>
      <c r="U457" s="160">
        <v>9.2006033182503777E-2</v>
      </c>
      <c r="V457" s="160">
        <v>9.720176730486009E-2</v>
      </c>
      <c r="W457" s="160">
        <v>0.11283497884344147</v>
      </c>
      <c r="X457" s="160">
        <v>9.6820809248554907E-2</v>
      </c>
      <c r="Y457" s="172">
        <v>-1.6014169594886565</v>
      </c>
      <c r="Z457" s="172">
        <v>1.6049574230316235</v>
      </c>
      <c r="AA457" s="147"/>
      <c r="AB457" s="144"/>
      <c r="AC457" s="144"/>
      <c r="AD457" s="191">
        <v>6.4338235294117654E-2</v>
      </c>
      <c r="AE457" s="191">
        <v>8.0771235018238671E-2</v>
      </c>
      <c r="AF457" s="144"/>
    </row>
    <row r="458" spans="1:32" x14ac:dyDescent="0.25">
      <c r="A458" s="161" t="s">
        <v>255</v>
      </c>
      <c r="B458" s="161"/>
      <c r="C458" s="161"/>
      <c r="D458" s="161"/>
      <c r="E458" s="144"/>
      <c r="F458" s="144"/>
      <c r="G458" s="144"/>
      <c r="H458" s="144"/>
      <c r="I458" s="144"/>
      <c r="J458" s="144"/>
      <c r="K458" s="144"/>
      <c r="L458" s="144"/>
      <c r="M458" s="144"/>
      <c r="N458" s="144"/>
      <c r="O458" s="204"/>
      <c r="P458" s="161" t="s">
        <v>255</v>
      </c>
      <c r="Q458" s="161"/>
      <c r="R458" s="161"/>
      <c r="S458" s="161"/>
      <c r="T458" s="144"/>
      <c r="U458" s="144"/>
      <c r="V458" s="144"/>
      <c r="W458" s="144"/>
      <c r="X458" s="144"/>
      <c r="Y458" s="144"/>
      <c r="Z458" s="144"/>
      <c r="AA458" s="144"/>
      <c r="AB458" s="144"/>
      <c r="AC458" s="144"/>
      <c r="AD458" s="144"/>
      <c r="AE458" s="144"/>
      <c r="AF458" s="144"/>
    </row>
    <row r="461" spans="1:32" x14ac:dyDescent="0.25">
      <c r="A461" s="189" t="s">
        <v>11</v>
      </c>
      <c r="B461" s="189"/>
      <c r="C461" s="189"/>
      <c r="D461" s="189"/>
      <c r="E461" s="181"/>
      <c r="F461" s="167"/>
      <c r="G461" s="167"/>
      <c r="H461" s="167"/>
      <c r="I461" s="167"/>
      <c r="J461" s="167"/>
      <c r="K461" s="167"/>
      <c r="L461" s="188"/>
      <c r="M461" s="211"/>
      <c r="N461" s="144"/>
      <c r="O461" s="211"/>
      <c r="P461" s="189" t="s">
        <v>11</v>
      </c>
      <c r="Q461" s="189"/>
      <c r="R461" s="189"/>
      <c r="S461" s="189"/>
      <c r="T461" s="181"/>
      <c r="U461" s="144"/>
      <c r="V461" s="144"/>
      <c r="W461" s="144"/>
      <c r="X461" s="144"/>
      <c r="Y461" s="144"/>
      <c r="Z461" s="144"/>
      <c r="AA461" s="188"/>
      <c r="AB461" s="144"/>
      <c r="AC461" s="144"/>
      <c r="AD461" s="144"/>
      <c r="AE461" s="144"/>
      <c r="AF461" s="144"/>
    </row>
    <row r="462" spans="1:32" x14ac:dyDescent="0.25">
      <c r="A462" s="166" t="s">
        <v>295</v>
      </c>
      <c r="B462" s="166"/>
      <c r="C462" s="166"/>
      <c r="D462" s="166"/>
      <c r="E462" s="213"/>
      <c r="F462" s="167"/>
      <c r="G462" s="167"/>
      <c r="H462" s="167"/>
      <c r="I462" s="167"/>
      <c r="J462" s="167"/>
      <c r="K462" s="167"/>
      <c r="L462" s="167"/>
      <c r="M462" s="144"/>
      <c r="N462" s="144"/>
      <c r="P462" s="166" t="s">
        <v>231</v>
      </c>
      <c r="Q462" s="166"/>
      <c r="R462" s="166"/>
      <c r="S462" s="166"/>
      <c r="T462" s="162"/>
      <c r="U462" s="144"/>
      <c r="V462" s="144"/>
      <c r="W462" s="144"/>
      <c r="X462" s="144"/>
      <c r="Y462" s="144"/>
      <c r="Z462" s="144"/>
      <c r="AA462" s="167"/>
      <c r="AB462" s="144"/>
      <c r="AC462" s="144"/>
      <c r="AD462" s="144"/>
      <c r="AE462" s="144"/>
      <c r="AF462" s="144"/>
    </row>
    <row r="463" spans="1:32" ht="31.5" x14ac:dyDescent="0.25">
      <c r="A463" s="190"/>
      <c r="B463" s="141">
        <v>2019</v>
      </c>
      <c r="C463" s="141">
        <v>2020</v>
      </c>
      <c r="D463" s="141">
        <v>2021</v>
      </c>
      <c r="E463" s="141">
        <v>2022</v>
      </c>
      <c r="F463" s="141">
        <v>2023</v>
      </c>
      <c r="G463" s="141">
        <v>2024</v>
      </c>
      <c r="H463" s="141">
        <v>2025</v>
      </c>
      <c r="I463" s="141">
        <v>2026</v>
      </c>
      <c r="J463" s="142" t="s">
        <v>232</v>
      </c>
      <c r="K463" s="142" t="s">
        <v>233</v>
      </c>
      <c r="L463" s="143" t="s">
        <v>234</v>
      </c>
      <c r="M463" s="145" t="s">
        <v>287</v>
      </c>
      <c r="N463" s="144"/>
      <c r="P463" s="190"/>
      <c r="Q463" s="141">
        <v>2019</v>
      </c>
      <c r="R463" s="141">
        <v>2020</v>
      </c>
      <c r="S463" s="141">
        <v>2021</v>
      </c>
      <c r="T463" s="141">
        <v>2022</v>
      </c>
      <c r="U463" s="141">
        <v>2023</v>
      </c>
      <c r="V463" s="141">
        <v>2024</v>
      </c>
      <c r="W463" s="141">
        <v>2025</v>
      </c>
      <c r="X463" s="141">
        <v>2026</v>
      </c>
      <c r="Y463" s="142" t="s">
        <v>232</v>
      </c>
      <c r="Z463" s="142" t="s">
        <v>233</v>
      </c>
      <c r="AA463" s="143" t="s">
        <v>234</v>
      </c>
      <c r="AB463" s="144"/>
      <c r="AC463" s="144"/>
      <c r="AD463" s="145" t="s">
        <v>296</v>
      </c>
      <c r="AE463" s="145" t="s">
        <v>235</v>
      </c>
      <c r="AF463" s="144"/>
    </row>
    <row r="464" spans="1:32" x14ac:dyDescent="0.25">
      <c r="A464" s="146" t="s">
        <v>236</v>
      </c>
      <c r="B464" s="147">
        <v>577</v>
      </c>
      <c r="C464" s="147">
        <v>680</v>
      </c>
      <c r="D464" s="147">
        <v>579</v>
      </c>
      <c r="E464" s="147">
        <v>575</v>
      </c>
      <c r="F464" s="147">
        <v>696</v>
      </c>
      <c r="G464" s="147">
        <v>698</v>
      </c>
      <c r="H464" s="147">
        <v>823</v>
      </c>
      <c r="I464" s="147">
        <v>781</v>
      </c>
      <c r="J464" s="148">
        <v>-5.1032806804374241E-2</v>
      </c>
      <c r="K464" s="148">
        <v>0.18128781331028529</v>
      </c>
      <c r="L464" s="147"/>
      <c r="M464" s="155">
        <v>0.10615740111458474</v>
      </c>
      <c r="N464" s="144"/>
      <c r="P464" s="146" t="s">
        <v>236</v>
      </c>
      <c r="Q464" s="147">
        <v>5545</v>
      </c>
      <c r="R464" s="147">
        <v>7081</v>
      </c>
      <c r="S464" s="147">
        <v>5662</v>
      </c>
      <c r="T464" s="147">
        <v>5708</v>
      </c>
      <c r="U464" s="147">
        <v>7037</v>
      </c>
      <c r="V464" s="147">
        <v>6454</v>
      </c>
      <c r="W464" s="147">
        <v>6947</v>
      </c>
      <c r="X464" s="147">
        <v>7357</v>
      </c>
      <c r="Y464" s="148">
        <v>5.9018281272491722E-2</v>
      </c>
      <c r="Z464" s="148">
        <v>0.15899986496826762</v>
      </c>
      <c r="AA464" s="147"/>
      <c r="AB464" s="144"/>
      <c r="AC464" s="144"/>
      <c r="AD464" s="147">
        <v>661.14285714285711</v>
      </c>
      <c r="AE464" s="147">
        <v>6347.7142857142853</v>
      </c>
      <c r="AF464" s="144"/>
    </row>
    <row r="465" spans="1:32" x14ac:dyDescent="0.25">
      <c r="A465" s="149" t="s">
        <v>237</v>
      </c>
      <c r="B465" s="150">
        <v>126</v>
      </c>
      <c r="C465" s="150">
        <v>150</v>
      </c>
      <c r="D465" s="150">
        <v>114</v>
      </c>
      <c r="E465" s="150">
        <v>103</v>
      </c>
      <c r="F465" s="150">
        <v>119</v>
      </c>
      <c r="G465" s="150">
        <v>114</v>
      </c>
      <c r="H465" s="150">
        <v>144</v>
      </c>
      <c r="I465" s="150">
        <v>126</v>
      </c>
      <c r="J465" s="148">
        <v>-0.125</v>
      </c>
      <c r="K465" s="148">
        <v>1.3793103448275812E-2</v>
      </c>
      <c r="L465" s="147"/>
      <c r="M465" s="155">
        <v>0.10880829015544041</v>
      </c>
      <c r="N465" s="144"/>
      <c r="P465" s="149" t="s">
        <v>237</v>
      </c>
      <c r="Q465" s="150">
        <v>1228</v>
      </c>
      <c r="R465" s="150">
        <v>1410</v>
      </c>
      <c r="S465" s="150">
        <v>1006</v>
      </c>
      <c r="T465" s="150">
        <v>963</v>
      </c>
      <c r="U465" s="150">
        <v>1061</v>
      </c>
      <c r="V465" s="150">
        <v>951</v>
      </c>
      <c r="W465" s="150">
        <v>1007</v>
      </c>
      <c r="X465" s="150">
        <v>1158</v>
      </c>
      <c r="Y465" s="148">
        <v>0.1499503475670308</v>
      </c>
      <c r="Z465" s="148">
        <v>6.294256490952016E-2</v>
      </c>
      <c r="AA465" s="147"/>
      <c r="AB465" s="144"/>
      <c r="AC465" s="144"/>
      <c r="AD465" s="150">
        <v>124.28571428571429</v>
      </c>
      <c r="AE465" s="150">
        <v>1089.4285714285713</v>
      </c>
      <c r="AF465" s="144"/>
    </row>
    <row r="466" spans="1:32" x14ac:dyDescent="0.25">
      <c r="A466" s="146" t="s">
        <v>90</v>
      </c>
      <c r="B466" s="151">
        <v>0.22419928825622776</v>
      </c>
      <c r="C466" s="151">
        <v>0.22900763358778625</v>
      </c>
      <c r="D466" s="151">
        <v>0.20840950639853748</v>
      </c>
      <c r="E466" s="151">
        <v>0.19074074074074074</v>
      </c>
      <c r="F466" s="151">
        <v>0.18195718654434251</v>
      </c>
      <c r="G466" s="151">
        <v>0.17457886676875958</v>
      </c>
      <c r="H466" s="151">
        <v>0.18872870249017037</v>
      </c>
      <c r="I466" s="151">
        <v>0.17872340425531916</v>
      </c>
      <c r="J466" s="172">
        <v>-1.0005298234851216</v>
      </c>
      <c r="K466" s="172">
        <v>-2.0179202054694563</v>
      </c>
      <c r="L466" s="147"/>
      <c r="M466" s="203">
        <v>0.80024843083930097</v>
      </c>
      <c r="N466" s="144"/>
      <c r="P466" s="146" t="s">
        <v>90</v>
      </c>
      <c r="Q466" s="151">
        <v>0.23004870738104158</v>
      </c>
      <c r="R466" s="151">
        <v>0.20467411815938452</v>
      </c>
      <c r="S466" s="151">
        <v>0.18691936083240432</v>
      </c>
      <c r="T466" s="151">
        <v>0.17810245977436656</v>
      </c>
      <c r="U466" s="151">
        <v>0.15895131086142322</v>
      </c>
      <c r="V466" s="151">
        <v>0.16020889487870621</v>
      </c>
      <c r="W466" s="151">
        <v>0.15276092233009708</v>
      </c>
      <c r="X466" s="151">
        <v>0.17072091994692615</v>
      </c>
      <c r="Y466" s="172">
        <v>1.7959997616829066</v>
      </c>
      <c r="Z466" s="172">
        <v>-0.99086544153278167</v>
      </c>
      <c r="AA466" s="147"/>
      <c r="AB466" s="144"/>
      <c r="AC466" s="144"/>
      <c r="AD466" s="151">
        <v>0.19890260631001372</v>
      </c>
      <c r="AE466" s="151">
        <v>0.18062957436225396</v>
      </c>
      <c r="AF466" s="144"/>
    </row>
    <row r="467" spans="1:32" x14ac:dyDescent="0.25">
      <c r="A467" s="149" t="s">
        <v>238</v>
      </c>
      <c r="B467" s="150">
        <v>107</v>
      </c>
      <c r="C467" s="150">
        <v>115</v>
      </c>
      <c r="D467" s="150">
        <v>81</v>
      </c>
      <c r="E467" s="150">
        <v>73</v>
      </c>
      <c r="F467" s="150">
        <v>81</v>
      </c>
      <c r="G467" s="150">
        <v>87</v>
      </c>
      <c r="H467" s="150">
        <v>108</v>
      </c>
      <c r="I467" s="150">
        <v>97</v>
      </c>
      <c r="J467" s="148">
        <v>-0.10185185185185185</v>
      </c>
      <c r="K467" s="148">
        <v>4.1411042944785321E-2</v>
      </c>
      <c r="L467" s="147"/>
      <c r="M467" s="155">
        <v>0.11345029239766082</v>
      </c>
      <c r="N467" s="144"/>
      <c r="P467" s="149" t="s">
        <v>238</v>
      </c>
      <c r="Q467" s="150">
        <v>928</v>
      </c>
      <c r="R467" s="150">
        <v>1049</v>
      </c>
      <c r="S467" s="150">
        <v>707</v>
      </c>
      <c r="T467" s="150">
        <v>680</v>
      </c>
      <c r="U467" s="150">
        <v>763</v>
      </c>
      <c r="V467" s="150">
        <v>663</v>
      </c>
      <c r="W467" s="150">
        <v>759</v>
      </c>
      <c r="X467" s="150">
        <v>855</v>
      </c>
      <c r="Y467" s="148">
        <v>0.12648221343873517</v>
      </c>
      <c r="Z467" s="148">
        <v>7.8572715804649557E-2</v>
      </c>
      <c r="AA467" s="147"/>
      <c r="AB467" s="144"/>
      <c r="AC467" s="144"/>
      <c r="AD467" s="150">
        <v>93.142857142857139</v>
      </c>
      <c r="AE467" s="150">
        <v>792.71428571428567</v>
      </c>
      <c r="AF467" s="144"/>
    </row>
    <row r="468" spans="1:32" x14ac:dyDescent="0.25">
      <c r="A468" s="149" t="s">
        <v>239</v>
      </c>
      <c r="B468" s="153">
        <v>0.18544194107452339</v>
      </c>
      <c r="C468" s="153">
        <v>0.16911764705882354</v>
      </c>
      <c r="D468" s="153">
        <v>0.13989637305699482</v>
      </c>
      <c r="E468" s="153">
        <v>0.12695652173913044</v>
      </c>
      <c r="F468" s="153">
        <v>0.11637931034482758</v>
      </c>
      <c r="G468" s="153">
        <v>0.12464183381088825</v>
      </c>
      <c r="H468" s="153">
        <v>0.13122721749696234</v>
      </c>
      <c r="I468" s="153">
        <v>0.12419974391805377</v>
      </c>
      <c r="J468" s="172">
        <v>-0.70274735789085663</v>
      </c>
      <c r="K468" s="172">
        <v>-1.668184640173878</v>
      </c>
      <c r="L468" s="147"/>
      <c r="M468" s="203">
        <v>0.79838950666197706</v>
      </c>
      <c r="N468" s="144"/>
      <c r="P468" s="149" t="s">
        <v>239</v>
      </c>
      <c r="Q468" s="153">
        <v>0.16735798016230838</v>
      </c>
      <c r="R468" s="153">
        <v>0.14814291766699619</v>
      </c>
      <c r="S468" s="153">
        <v>0.1248675379724479</v>
      </c>
      <c r="T468" s="153">
        <v>0.11913104414856342</v>
      </c>
      <c r="U468" s="153">
        <v>0.10842688645729714</v>
      </c>
      <c r="V468" s="153">
        <v>0.10272699101332507</v>
      </c>
      <c r="W468" s="153">
        <v>0.10925579386785662</v>
      </c>
      <c r="X468" s="153">
        <v>0.116215848851434</v>
      </c>
      <c r="Y468" s="172">
        <v>0.69600549835773795</v>
      </c>
      <c r="Z468" s="172">
        <v>-0.86659983826660048</v>
      </c>
      <c r="AA468" s="147"/>
      <c r="AB468" s="144"/>
      <c r="AC468" s="144"/>
      <c r="AD468" s="153">
        <v>0.14088159031979255</v>
      </c>
      <c r="AE468" s="153">
        <v>0.12488184723410001</v>
      </c>
      <c r="AF468" s="144"/>
    </row>
    <row r="469" spans="1:32" x14ac:dyDescent="0.25">
      <c r="A469" s="149" t="s">
        <v>240</v>
      </c>
      <c r="B469" s="153">
        <v>0.84920634920634919</v>
      </c>
      <c r="C469" s="153">
        <v>0.76666666666666672</v>
      </c>
      <c r="D469" s="153">
        <v>0.71052631578947367</v>
      </c>
      <c r="E469" s="153">
        <v>0.70873786407766992</v>
      </c>
      <c r="F469" s="153">
        <v>0.68067226890756305</v>
      </c>
      <c r="G469" s="153">
        <v>0.76315789473684215</v>
      </c>
      <c r="H469" s="153">
        <v>0.75</v>
      </c>
      <c r="I469" s="153">
        <v>0.76984126984126988</v>
      </c>
      <c r="J469" s="172">
        <v>1.9841269841269882</v>
      </c>
      <c r="K469" s="172">
        <v>2.0415982484948136</v>
      </c>
      <c r="L469" s="147"/>
      <c r="M469" s="203">
        <v>3.1499300929352825</v>
      </c>
      <c r="N469" s="144"/>
      <c r="P469" s="149" t="s">
        <v>240</v>
      </c>
      <c r="Q469" s="153">
        <v>0.75570032573289903</v>
      </c>
      <c r="R469" s="153">
        <v>0.74397163120567378</v>
      </c>
      <c r="S469" s="153">
        <v>0.70278330019880719</v>
      </c>
      <c r="T469" s="153">
        <v>0.70612668743509865</v>
      </c>
      <c r="U469" s="153">
        <v>0.71913289349670118</v>
      </c>
      <c r="V469" s="153">
        <v>0.69716088328075709</v>
      </c>
      <c r="W469" s="153">
        <v>0.7537239324726912</v>
      </c>
      <c r="X469" s="153">
        <v>0.73834196891191706</v>
      </c>
      <c r="Y469" s="172">
        <v>-1.5381963560774148</v>
      </c>
      <c r="Z469" s="172">
        <v>1.0699692489152812</v>
      </c>
      <c r="AA469" s="147"/>
      <c r="AB469" s="144"/>
      <c r="AC469" s="144"/>
      <c r="AD469" s="153">
        <v>0.74942528735632175</v>
      </c>
      <c r="AE469" s="153">
        <v>0.72764227642276424</v>
      </c>
      <c r="AF469" s="144"/>
    </row>
    <row r="470" spans="1:32" ht="22.15" customHeight="1" x14ac:dyDescent="0.25">
      <c r="A470" s="154" t="s">
        <v>241</v>
      </c>
      <c r="B470" s="155">
        <v>3.1746031746031744E-2</v>
      </c>
      <c r="C470" s="155">
        <v>6.6666666666666666E-2</v>
      </c>
      <c r="D470" s="155">
        <v>3.5087719298245612E-2</v>
      </c>
      <c r="E470" s="155">
        <v>4.8543689320388349E-2</v>
      </c>
      <c r="F470" s="155">
        <v>7.5630252100840331E-2</v>
      </c>
      <c r="G470" s="155">
        <v>2.6315789473684209E-2</v>
      </c>
      <c r="H470" s="155">
        <v>2.7777777777777776E-2</v>
      </c>
      <c r="I470" s="155">
        <v>3.1746031746031744E-2</v>
      </c>
      <c r="J470" s="172">
        <v>0.3968253968253968</v>
      </c>
      <c r="K470" s="172">
        <v>-1.3081554460864806</v>
      </c>
      <c r="L470" s="147"/>
      <c r="M470" s="203">
        <v>0.3248622419606873</v>
      </c>
      <c r="N470" s="144"/>
      <c r="P470" s="154" t="s">
        <v>241</v>
      </c>
      <c r="Q470" s="155">
        <v>3.2573289902280131E-2</v>
      </c>
      <c r="R470" s="155">
        <v>4.9645390070921988E-2</v>
      </c>
      <c r="S470" s="155">
        <v>5.4671968190854868E-2</v>
      </c>
      <c r="T470" s="155">
        <v>3.4267912772585667E-2</v>
      </c>
      <c r="U470" s="155">
        <v>4.429783223374175E-2</v>
      </c>
      <c r="V470" s="155">
        <v>3.1545741324921134E-2</v>
      </c>
      <c r="W470" s="155">
        <v>2.6812313803376366E-2</v>
      </c>
      <c r="X470" s="155">
        <v>2.8497409326424871E-2</v>
      </c>
      <c r="Y470" s="172">
        <v>0.16850955230485049</v>
      </c>
      <c r="Z470" s="172">
        <v>-1.1103954429148171</v>
      </c>
      <c r="AA470" s="147"/>
      <c r="AB470" s="144"/>
      <c r="AC470" s="144"/>
      <c r="AD470" s="151">
        <v>4.4827586206896551E-2</v>
      </c>
      <c r="AE470" s="151">
        <v>3.9601363755573042E-2</v>
      </c>
      <c r="AF470" s="144"/>
    </row>
    <row r="471" spans="1:32" ht="22.15" customHeight="1" x14ac:dyDescent="0.25">
      <c r="A471" s="154" t="s">
        <v>242</v>
      </c>
      <c r="B471" s="155">
        <v>6.9324090121317154E-3</v>
      </c>
      <c r="C471" s="155">
        <v>1.4705882352941176E-2</v>
      </c>
      <c r="D471" s="155">
        <v>6.9084628670120895E-3</v>
      </c>
      <c r="E471" s="155">
        <v>8.6956521739130436E-3</v>
      </c>
      <c r="F471" s="155">
        <v>1.2931034482758621E-2</v>
      </c>
      <c r="G471" s="155">
        <v>4.2979942693409743E-3</v>
      </c>
      <c r="H471" s="155">
        <v>4.8602673147023082E-3</v>
      </c>
      <c r="I471" s="155">
        <v>5.1216389244558257E-3</v>
      </c>
      <c r="J471" s="172">
        <v>2.6137160975351747E-2</v>
      </c>
      <c r="K471" s="172">
        <v>-0.33053273676790057</v>
      </c>
      <c r="L471" s="147"/>
      <c r="M471" s="203">
        <v>6.3611493369872346E-2</v>
      </c>
      <c r="N471" s="144"/>
      <c r="P471" s="154" t="s">
        <v>242</v>
      </c>
      <c r="Q471" s="155">
        <v>7.2137060414788094E-3</v>
      </c>
      <c r="R471" s="155">
        <v>9.8856093772066098E-3</v>
      </c>
      <c r="S471" s="155">
        <v>9.7138820204874608E-3</v>
      </c>
      <c r="T471" s="155">
        <v>5.7813594954449895E-3</v>
      </c>
      <c r="U471" s="155">
        <v>6.6789825209606366E-3</v>
      </c>
      <c r="V471" s="155">
        <v>4.6482801363495509E-3</v>
      </c>
      <c r="W471" s="155">
        <v>3.8865697423348207E-3</v>
      </c>
      <c r="X471" s="155">
        <v>4.4855239907571022E-3</v>
      </c>
      <c r="Y471" s="172">
        <v>5.9895424842228151E-2</v>
      </c>
      <c r="Z471" s="172">
        <v>-0.23110732095849781</v>
      </c>
      <c r="AA471" s="147"/>
      <c r="AB471" s="144"/>
      <c r="AC471" s="144"/>
      <c r="AD471" s="151">
        <v>8.4269662921348312E-3</v>
      </c>
      <c r="AE471" s="151">
        <v>6.7965972003420803E-3</v>
      </c>
      <c r="AF471" s="144"/>
    </row>
    <row r="472" spans="1:32" ht="22.15" customHeight="1" x14ac:dyDescent="0.25">
      <c r="A472" s="154" t="s">
        <v>243</v>
      </c>
      <c r="B472" s="155">
        <v>7.7989601386481797E-2</v>
      </c>
      <c r="C472" s="155">
        <v>0.10147058823529412</v>
      </c>
      <c r="D472" s="155">
        <v>8.46286701208981E-2</v>
      </c>
      <c r="E472" s="155">
        <v>9.2173913043478259E-2</v>
      </c>
      <c r="F472" s="155">
        <v>0.1235632183908046</v>
      </c>
      <c r="G472" s="155">
        <v>0.11891117478510028</v>
      </c>
      <c r="H472" s="155">
        <v>9.5990279465370601E-2</v>
      </c>
      <c r="I472" s="155">
        <v>6.6581306017925737E-2</v>
      </c>
      <c r="J472" s="172">
        <v>-2.9408973447444864</v>
      </c>
      <c r="K472" s="172">
        <v>-3.3677985252601488</v>
      </c>
      <c r="L472" s="147"/>
      <c r="M472" s="203">
        <v>1.1399597307049092E-2</v>
      </c>
      <c r="N472" s="144"/>
      <c r="P472" s="154" t="s">
        <v>243</v>
      </c>
      <c r="Q472" s="155">
        <v>8.5662759242560865E-2</v>
      </c>
      <c r="R472" s="155">
        <v>7.9649766982064676E-2</v>
      </c>
      <c r="S472" s="155">
        <v>7.9653832567997171E-2</v>
      </c>
      <c r="T472" s="155">
        <v>8.2866152768044848E-2</v>
      </c>
      <c r="U472" s="155">
        <v>7.4179337785988342E-2</v>
      </c>
      <c r="V472" s="155">
        <v>8.0105361016423918E-2</v>
      </c>
      <c r="W472" s="155">
        <v>7.4564560241831002E-2</v>
      </c>
      <c r="X472" s="155">
        <v>6.6467310044855246E-2</v>
      </c>
      <c r="Y472" s="172">
        <v>-0.8097250196975756</v>
      </c>
      <c r="Z472" s="172">
        <v>-1.2751306329992842</v>
      </c>
      <c r="AA472" s="147"/>
      <c r="AB472" s="144"/>
      <c r="AC472" s="144"/>
      <c r="AD472" s="151">
        <v>0.10025929127052723</v>
      </c>
      <c r="AE472" s="151">
        <v>7.9218616374848089E-2</v>
      </c>
      <c r="AF472" s="144"/>
    </row>
    <row r="473" spans="1:32" ht="22.15" customHeight="1" x14ac:dyDescent="0.25">
      <c r="A473" s="154" t="s">
        <v>244</v>
      </c>
      <c r="B473" s="155">
        <v>0.65337954939341425</v>
      </c>
      <c r="C473" s="155">
        <v>0.59558823529411764</v>
      </c>
      <c r="D473" s="155">
        <v>0.62521588946459417</v>
      </c>
      <c r="E473" s="155">
        <v>0.60521739130434782</v>
      </c>
      <c r="F473" s="155">
        <v>0.59626436781609193</v>
      </c>
      <c r="G473" s="155">
        <v>0.57020057306590255</v>
      </c>
      <c r="H473" s="155">
        <v>0.58444714459295266</v>
      </c>
      <c r="I473" s="155">
        <v>0.5608194622279129</v>
      </c>
      <c r="J473" s="172">
        <v>-2.3627682365039759</v>
      </c>
      <c r="K473" s="172">
        <v>-4.1168437512795863</v>
      </c>
      <c r="L473" s="147"/>
      <c r="M473" s="203">
        <v>-4.6085526218464734</v>
      </c>
      <c r="N473" s="144"/>
      <c r="P473" s="154" t="s">
        <v>244</v>
      </c>
      <c r="Q473" s="155">
        <v>0.64364292155094682</v>
      </c>
      <c r="R473" s="155">
        <v>0.65188532693122436</v>
      </c>
      <c r="S473" s="155">
        <v>0.65312610385022962</v>
      </c>
      <c r="T473" s="155">
        <v>0.66012613875262793</v>
      </c>
      <c r="U473" s="155">
        <v>0.67670882478328831</v>
      </c>
      <c r="V473" s="155">
        <v>0.61574217539510379</v>
      </c>
      <c r="W473" s="155">
        <v>0.64027637829278827</v>
      </c>
      <c r="X473" s="155">
        <v>0.60690498844637764</v>
      </c>
      <c r="Y473" s="172">
        <v>-3.3371389846410637</v>
      </c>
      <c r="Z473" s="172">
        <v>-4.2035012453833893</v>
      </c>
      <c r="AA473" s="147"/>
      <c r="AB473" s="144"/>
      <c r="AC473" s="144"/>
      <c r="AD473" s="151">
        <v>0.60198789974070877</v>
      </c>
      <c r="AE473" s="151">
        <v>0.64894000090021153</v>
      </c>
      <c r="AF473" s="144"/>
    </row>
    <row r="474" spans="1:32" ht="22.15" customHeight="1" x14ac:dyDescent="0.25">
      <c r="A474" s="154" t="s">
        <v>245</v>
      </c>
      <c r="B474" s="155">
        <v>3.292894280762565E-2</v>
      </c>
      <c r="C474" s="155">
        <v>3.8235294117647062E-2</v>
      </c>
      <c r="D474" s="155">
        <v>3.7996545768566495E-2</v>
      </c>
      <c r="E474" s="155">
        <v>5.565217391304348E-2</v>
      </c>
      <c r="F474" s="155">
        <v>4.5977011494252873E-2</v>
      </c>
      <c r="G474" s="155">
        <v>8.1661891117478513E-2</v>
      </c>
      <c r="H474" s="155">
        <v>7.0473876063183477E-2</v>
      </c>
      <c r="I474" s="155">
        <v>8.1946222791293211E-2</v>
      </c>
      <c r="J474" s="172">
        <v>1.1472346728109732</v>
      </c>
      <c r="K474" s="172">
        <v>2.8791512333211964</v>
      </c>
      <c r="L474" s="147"/>
      <c r="M474" s="203">
        <v>1.0721538816847107</v>
      </c>
      <c r="N474" s="144"/>
      <c r="P474" s="154" t="s">
        <v>245</v>
      </c>
      <c r="Q474" s="155">
        <v>2.7772768259693416E-2</v>
      </c>
      <c r="R474" s="155">
        <v>4.1519559384267761E-2</v>
      </c>
      <c r="S474" s="155">
        <v>3.6559519604380079E-2</v>
      </c>
      <c r="T474" s="155">
        <v>3.7491240364400838E-2</v>
      </c>
      <c r="U474" s="155">
        <v>4.6894983657808725E-2</v>
      </c>
      <c r="V474" s="155">
        <v>7.3597768825534551E-2</v>
      </c>
      <c r="W474" s="155">
        <v>8.6800057578810999E-2</v>
      </c>
      <c r="X474" s="155">
        <v>7.1224683974446104E-2</v>
      </c>
      <c r="Y474" s="172">
        <v>-1.5575373604364895</v>
      </c>
      <c r="Z474" s="172">
        <v>1.9980141506966247</v>
      </c>
      <c r="AA474" s="147"/>
      <c r="AB474" s="144"/>
      <c r="AC474" s="144"/>
      <c r="AD474" s="151">
        <v>5.3154710458081247E-2</v>
      </c>
      <c r="AE474" s="151">
        <v>5.1244542467479857E-2</v>
      </c>
      <c r="AF474" s="144"/>
    </row>
    <row r="475" spans="1:32" ht="22.15" customHeight="1" x14ac:dyDescent="0.25">
      <c r="A475" s="154" t="s">
        <v>246</v>
      </c>
      <c r="B475" s="155">
        <v>1.9064124783362217E-2</v>
      </c>
      <c r="C475" s="155">
        <v>2.6470588235294117E-2</v>
      </c>
      <c r="D475" s="155">
        <v>4.145077720207254E-2</v>
      </c>
      <c r="E475" s="155">
        <v>4.5217391304347827E-2</v>
      </c>
      <c r="F475" s="155">
        <v>5.3160919540229883E-2</v>
      </c>
      <c r="G475" s="155">
        <v>5.4441260744985676E-2</v>
      </c>
      <c r="H475" s="155">
        <v>6.561360874848117E-2</v>
      </c>
      <c r="I475" s="155">
        <v>9.0909090909090912E-2</v>
      </c>
      <c r="J475" s="172">
        <v>2.5295482160609741</v>
      </c>
      <c r="K475" s="172">
        <v>4.5965270684371813</v>
      </c>
      <c r="L475" s="147"/>
      <c r="M475" s="203">
        <v>1.9548481965227917</v>
      </c>
      <c r="N475" s="144"/>
      <c r="P475" s="154" t="s">
        <v>246</v>
      </c>
      <c r="Q475" s="155">
        <v>2.5969341749323714E-2</v>
      </c>
      <c r="R475" s="155">
        <v>2.0618556701030927E-2</v>
      </c>
      <c r="S475" s="155">
        <v>3.8855528081949843E-2</v>
      </c>
      <c r="T475" s="155">
        <v>4.3973370707778556E-2</v>
      </c>
      <c r="U475" s="155">
        <v>4.3058121358533465E-2</v>
      </c>
      <c r="V475" s="155">
        <v>6.9414316702819959E-2</v>
      </c>
      <c r="W475" s="155">
        <v>4.0880955808262558E-2</v>
      </c>
      <c r="X475" s="155">
        <v>7.1360608943862994E-2</v>
      </c>
      <c r="Y475" s="172">
        <v>3.0479653135600437</v>
      </c>
      <c r="Z475" s="172">
        <v>3.0941110361696187</v>
      </c>
      <c r="AA475" s="147"/>
      <c r="AB475" s="144"/>
      <c r="AC475" s="144"/>
      <c r="AD475" s="151">
        <v>4.49438202247191E-2</v>
      </c>
      <c r="AE475" s="151">
        <v>4.0419498582166806E-2</v>
      </c>
      <c r="AF475" s="144"/>
    </row>
    <row r="476" spans="1:32" x14ac:dyDescent="0.25">
      <c r="A476" s="149" t="s">
        <v>247</v>
      </c>
      <c r="B476" s="150">
        <v>53.863084922010422</v>
      </c>
      <c r="C476" s="150">
        <v>49.520588235294106</v>
      </c>
      <c r="D476" s="150">
        <v>40.468048359240065</v>
      </c>
      <c r="E476" s="150">
        <v>43.782608695652165</v>
      </c>
      <c r="F476" s="150">
        <v>33.873563218390807</v>
      </c>
      <c r="G476" s="150">
        <v>28.828080229226373</v>
      </c>
      <c r="H476" s="150">
        <v>28.155528554070457</v>
      </c>
      <c r="I476" s="150">
        <v>24.494238156209974</v>
      </c>
      <c r="J476" s="177">
        <v>-3.6612903978604834</v>
      </c>
      <c r="K476" s="177">
        <v>-14.448933840332806</v>
      </c>
      <c r="L476" s="147"/>
      <c r="M476" s="203">
        <v>-9.1957169885500889</v>
      </c>
      <c r="N476" s="144"/>
      <c r="P476" s="149" t="s">
        <v>247</v>
      </c>
      <c r="Q476" s="150">
        <v>48.781424706943191</v>
      </c>
      <c r="R476" s="150">
        <v>42.672503883632245</v>
      </c>
      <c r="S476" s="150">
        <v>32.102260685270238</v>
      </c>
      <c r="T476" s="150">
        <v>35.714786264891387</v>
      </c>
      <c r="U476" s="150">
        <v>30.122921699587888</v>
      </c>
      <c r="V476" s="150">
        <v>28.453517198636504</v>
      </c>
      <c r="W476" s="150">
        <v>39.50453433136606</v>
      </c>
      <c r="X476" s="150">
        <v>33.689955144760063</v>
      </c>
      <c r="Y476" s="177">
        <v>-5.8145791866059966</v>
      </c>
      <c r="Z476" s="177">
        <v>-2.9561266844698082</v>
      </c>
      <c r="AA476" s="147"/>
      <c r="AB476" s="144"/>
      <c r="AC476" s="144"/>
      <c r="AD476" s="150">
        <v>38.94317199654278</v>
      </c>
      <c r="AE476" s="150">
        <v>36.646081829229871</v>
      </c>
      <c r="AF476" s="144"/>
    </row>
    <row r="477" spans="1:32" x14ac:dyDescent="0.25">
      <c r="A477" s="149" t="s">
        <v>248</v>
      </c>
      <c r="B477" s="150">
        <v>157.16666666666666</v>
      </c>
      <c r="C477" s="150">
        <v>108.60000000000007</v>
      </c>
      <c r="D477" s="150">
        <v>118.12280701754378</v>
      </c>
      <c r="E477" s="150">
        <v>134.32038834951481</v>
      </c>
      <c r="F477" s="150">
        <v>102.89915966386556</v>
      </c>
      <c r="G477" s="150">
        <v>70.491228070175438</v>
      </c>
      <c r="H477" s="150">
        <v>76.847222222222229</v>
      </c>
      <c r="I477" s="150">
        <v>96.484126984126803</v>
      </c>
      <c r="J477" s="177">
        <v>19.636904761904574</v>
      </c>
      <c r="K477" s="177">
        <v>-12.413574165298499</v>
      </c>
      <c r="L477" s="147"/>
      <c r="M477" s="203">
        <v>-16.033144173040583</v>
      </c>
      <c r="N477" s="144"/>
      <c r="P477" s="149" t="s">
        <v>248</v>
      </c>
      <c r="Q477" s="150">
        <v>121.71661237785004</v>
      </c>
      <c r="R477" s="150">
        <v>120.71276595744671</v>
      </c>
      <c r="S477" s="150">
        <v>95.372763419483235</v>
      </c>
      <c r="T477" s="150">
        <v>109.57632398753876</v>
      </c>
      <c r="U477" s="150">
        <v>106.75683317624876</v>
      </c>
      <c r="V477" s="150">
        <v>92.769716088328082</v>
      </c>
      <c r="W477" s="150">
        <v>117.40218470705076</v>
      </c>
      <c r="X477" s="150">
        <v>112.51727115716739</v>
      </c>
      <c r="Y477" s="177">
        <v>-4.8849135498833789</v>
      </c>
      <c r="Z477" s="177">
        <v>2.2554038610750951</v>
      </c>
      <c r="AA477" s="147"/>
      <c r="AB477" s="144"/>
      <c r="AC477" s="144"/>
      <c r="AD477" s="150">
        <v>108.8977011494253</v>
      </c>
      <c r="AE477" s="150">
        <v>110.26186729609229</v>
      </c>
      <c r="AF477" s="144"/>
    </row>
    <row r="478" spans="1:32" x14ac:dyDescent="0.25">
      <c r="A478" s="146" t="s">
        <v>249</v>
      </c>
      <c r="B478" s="147">
        <v>150</v>
      </c>
      <c r="C478" s="147">
        <v>130</v>
      </c>
      <c r="D478" s="147">
        <v>162</v>
      </c>
      <c r="E478" s="147">
        <v>107</v>
      </c>
      <c r="F478" s="147">
        <v>111</v>
      </c>
      <c r="G478" s="147">
        <v>86</v>
      </c>
      <c r="H478" s="147">
        <v>199</v>
      </c>
      <c r="I478" s="147">
        <v>76</v>
      </c>
      <c r="J478" s="148">
        <v>-0.61809045226130654</v>
      </c>
      <c r="K478" s="148">
        <v>-0.43703703703703706</v>
      </c>
      <c r="L478" s="147"/>
      <c r="M478" s="155">
        <v>8.1720430107526887E-2</v>
      </c>
      <c r="N478" s="144"/>
      <c r="P478" s="146" t="s">
        <v>249</v>
      </c>
      <c r="Q478" s="147">
        <v>909</v>
      </c>
      <c r="R478" s="147">
        <v>741</v>
      </c>
      <c r="S478" s="147">
        <v>838</v>
      </c>
      <c r="T478" s="147">
        <v>793</v>
      </c>
      <c r="U478" s="147">
        <v>873</v>
      </c>
      <c r="V478" s="147">
        <v>775</v>
      </c>
      <c r="W478" s="147">
        <v>1044</v>
      </c>
      <c r="X478" s="147">
        <v>930</v>
      </c>
      <c r="Y478" s="148">
        <v>-0.10919540229885058</v>
      </c>
      <c r="Z478" s="148">
        <v>8.9904570567553937E-2</v>
      </c>
      <c r="AA478" s="147"/>
      <c r="AB478" s="144"/>
      <c r="AC478" s="144"/>
      <c r="AD478" s="147">
        <v>135</v>
      </c>
      <c r="AE478" s="147">
        <v>853.28571428571433</v>
      </c>
      <c r="AF478" s="144"/>
    </row>
    <row r="479" spans="1:32" x14ac:dyDescent="0.25">
      <c r="A479" s="146" t="s">
        <v>250</v>
      </c>
      <c r="B479" s="147">
        <v>56</v>
      </c>
      <c r="C479" s="147">
        <v>23</v>
      </c>
      <c r="D479" s="147">
        <v>34</v>
      </c>
      <c r="E479" s="147">
        <v>7</v>
      </c>
      <c r="F479" s="147">
        <v>20</v>
      </c>
      <c r="G479" s="147">
        <v>7</v>
      </c>
      <c r="H479" s="147">
        <v>8</v>
      </c>
      <c r="I479" s="147">
        <v>19</v>
      </c>
      <c r="J479" s="148">
        <v>1.375</v>
      </c>
      <c r="K479" s="148">
        <v>-0.14193548387096772</v>
      </c>
      <c r="L479" s="147"/>
      <c r="M479" s="155">
        <v>9.7435897435897437E-2</v>
      </c>
      <c r="N479" s="144"/>
      <c r="P479" s="146" t="s">
        <v>250</v>
      </c>
      <c r="Q479" s="147">
        <v>141</v>
      </c>
      <c r="R479" s="147">
        <v>95</v>
      </c>
      <c r="S479" s="147">
        <v>119</v>
      </c>
      <c r="T479" s="147">
        <v>101</v>
      </c>
      <c r="U479" s="147">
        <v>117</v>
      </c>
      <c r="V479" s="147">
        <v>118</v>
      </c>
      <c r="W479" s="147">
        <v>145</v>
      </c>
      <c r="X479" s="147">
        <v>195</v>
      </c>
      <c r="Y479" s="148">
        <v>0.34482758620689657</v>
      </c>
      <c r="Z479" s="148">
        <v>0.63277511961722488</v>
      </c>
      <c r="AA479" s="147"/>
      <c r="AB479" s="144"/>
      <c r="AC479" s="144"/>
      <c r="AD479" s="150">
        <v>22.142857142857142</v>
      </c>
      <c r="AE479" s="150">
        <v>119.42857142857143</v>
      </c>
      <c r="AF479" s="144"/>
    </row>
    <row r="480" spans="1:32" x14ac:dyDescent="0.25">
      <c r="A480" s="149" t="s">
        <v>251</v>
      </c>
      <c r="B480" s="150">
        <v>0</v>
      </c>
      <c r="C480" s="150">
        <v>229</v>
      </c>
      <c r="D480" s="150">
        <v>192</v>
      </c>
      <c r="E480" s="150">
        <v>167</v>
      </c>
      <c r="F480" s="150">
        <v>166</v>
      </c>
      <c r="G480" s="150">
        <v>171</v>
      </c>
      <c r="H480" s="150">
        <v>202</v>
      </c>
      <c r="I480" s="150">
        <v>227</v>
      </c>
      <c r="J480" s="148">
        <v>0.12376237623762376</v>
      </c>
      <c r="K480" s="157">
        <v>0.20851818988464946</v>
      </c>
      <c r="L480" s="147"/>
      <c r="M480" s="155">
        <v>0.16978309648466716</v>
      </c>
      <c r="N480" s="144"/>
      <c r="P480" s="149" t="s">
        <v>251</v>
      </c>
      <c r="Q480" s="150">
        <v>0</v>
      </c>
      <c r="R480" s="150">
        <v>1675</v>
      </c>
      <c r="S480" s="150">
        <v>1371</v>
      </c>
      <c r="T480" s="150">
        <v>1252</v>
      </c>
      <c r="U480" s="150">
        <v>1150</v>
      </c>
      <c r="V480" s="150">
        <v>1140</v>
      </c>
      <c r="W480" s="150">
        <v>1246</v>
      </c>
      <c r="X480" s="150">
        <v>1337</v>
      </c>
      <c r="Y480" s="148">
        <v>7.3033707865168537E-2</v>
      </c>
      <c r="Z480" s="157">
        <v>2.3997957620627973E-2</v>
      </c>
      <c r="AA480" s="147"/>
      <c r="AB480" s="144"/>
      <c r="AC480" s="144"/>
      <c r="AD480" s="158">
        <v>187.83333333333334</v>
      </c>
      <c r="AE480" s="158">
        <v>1305.6666666666667</v>
      </c>
      <c r="AF480" s="144"/>
    </row>
    <row r="481" spans="1:32" x14ac:dyDescent="0.25">
      <c r="A481" s="159" t="s">
        <v>252</v>
      </c>
      <c r="B481" s="147">
        <v>93</v>
      </c>
      <c r="C481" s="147">
        <v>41</v>
      </c>
      <c r="D481" s="147">
        <v>54</v>
      </c>
      <c r="E481" s="147">
        <v>39</v>
      </c>
      <c r="F481" s="147">
        <v>28</v>
      </c>
      <c r="G481" s="147">
        <v>39</v>
      </c>
      <c r="H481" s="147">
        <v>48</v>
      </c>
      <c r="I481" s="147">
        <v>52</v>
      </c>
      <c r="J481" s="148">
        <v>8.3333333333333329E-2</v>
      </c>
      <c r="K481" s="148">
        <v>6.4327485380117025E-2</v>
      </c>
      <c r="L481" s="147"/>
      <c r="M481" s="155">
        <v>0.125</v>
      </c>
      <c r="N481" s="144"/>
      <c r="P481" s="159" t="s">
        <v>252</v>
      </c>
      <c r="Q481" s="147">
        <v>472</v>
      </c>
      <c r="R481" s="147">
        <v>445</v>
      </c>
      <c r="S481" s="147">
        <v>499</v>
      </c>
      <c r="T481" s="147">
        <v>345</v>
      </c>
      <c r="U481" s="147">
        <v>316</v>
      </c>
      <c r="V481" s="147">
        <v>354</v>
      </c>
      <c r="W481" s="147">
        <v>403</v>
      </c>
      <c r="X481" s="147">
        <v>416</v>
      </c>
      <c r="Y481" s="148">
        <v>3.2258064516129031E-2</v>
      </c>
      <c r="Z481" s="148">
        <v>2.7522935779816574E-2</v>
      </c>
      <c r="AA481" s="147"/>
      <c r="AB481" s="144"/>
      <c r="AC481" s="144"/>
      <c r="AD481" s="150">
        <v>48.857142857142854</v>
      </c>
      <c r="AE481" s="150">
        <v>404.85714285714283</v>
      </c>
      <c r="AF481" s="144"/>
    </row>
    <row r="482" spans="1:32" x14ac:dyDescent="0.25">
      <c r="A482" s="159" t="s">
        <v>253</v>
      </c>
      <c r="B482" s="147">
        <v>14</v>
      </c>
      <c r="C482" s="147">
        <v>10</v>
      </c>
      <c r="D482" s="147">
        <v>12</v>
      </c>
      <c r="E482" s="147">
        <v>8</v>
      </c>
      <c r="F482" s="147">
        <v>7</v>
      </c>
      <c r="G482" s="147">
        <v>7</v>
      </c>
      <c r="H482" s="147">
        <v>9</v>
      </c>
      <c r="I482" s="147">
        <v>93</v>
      </c>
      <c r="J482" s="148">
        <v>9.3333333333333339</v>
      </c>
      <c r="K482" s="148">
        <v>8.7164179104477615</v>
      </c>
      <c r="L482" s="147"/>
      <c r="M482" s="155">
        <v>0.65034965034965031</v>
      </c>
      <c r="N482" s="144"/>
      <c r="P482" s="159" t="s">
        <v>253</v>
      </c>
      <c r="Q482" s="147">
        <v>58</v>
      </c>
      <c r="R482" s="147">
        <v>56</v>
      </c>
      <c r="S482" s="147">
        <v>95</v>
      </c>
      <c r="T482" s="147">
        <v>73</v>
      </c>
      <c r="U482" s="147">
        <v>36</v>
      </c>
      <c r="V482" s="147">
        <v>41</v>
      </c>
      <c r="W482" s="147">
        <v>51</v>
      </c>
      <c r="X482" s="147">
        <v>143</v>
      </c>
      <c r="Y482" s="148">
        <v>1.803921568627451</v>
      </c>
      <c r="Z482" s="148">
        <v>1.4414634146341465</v>
      </c>
      <c r="AA482" s="147"/>
      <c r="AB482" s="144"/>
      <c r="AC482" s="144"/>
      <c r="AD482" s="150">
        <v>9.5714285714285712</v>
      </c>
      <c r="AE482" s="150">
        <v>58.571428571428569</v>
      </c>
      <c r="AF482" s="144"/>
    </row>
    <row r="483" spans="1:32" x14ac:dyDescent="0.25">
      <c r="A483" s="159" t="s">
        <v>254</v>
      </c>
      <c r="B483" s="160">
        <v>0.13084112149532709</v>
      </c>
      <c r="C483" s="160">
        <v>0.19607843137254902</v>
      </c>
      <c r="D483" s="160">
        <v>0.18181818181818182</v>
      </c>
      <c r="E483" s="160">
        <v>0.1702127659574468</v>
      </c>
      <c r="F483" s="160">
        <v>0.2</v>
      </c>
      <c r="G483" s="160">
        <v>0.15217391304347827</v>
      </c>
      <c r="H483" s="160">
        <v>0.15789473684210525</v>
      </c>
      <c r="I483" s="160">
        <v>0.64137931034482754</v>
      </c>
      <c r="J483" s="172">
        <v>48.348457350272227</v>
      </c>
      <c r="K483" s="172">
        <v>47.756512941573213</v>
      </c>
      <c r="L483" s="147"/>
      <c r="M483" s="203">
        <v>38.556535685645542</v>
      </c>
      <c r="N483" s="144"/>
      <c r="P483" s="159" t="s">
        <v>254</v>
      </c>
      <c r="Q483" s="160">
        <v>0.10943396226415095</v>
      </c>
      <c r="R483" s="160">
        <v>0.11177644710578842</v>
      </c>
      <c r="S483" s="160">
        <v>0.15993265993265993</v>
      </c>
      <c r="T483" s="160">
        <v>0.17464114832535885</v>
      </c>
      <c r="U483" s="160">
        <v>0.10227272727272728</v>
      </c>
      <c r="V483" s="160">
        <v>0.10379746835443038</v>
      </c>
      <c r="W483" s="160">
        <v>0.11233480176211454</v>
      </c>
      <c r="X483" s="160">
        <v>0.2558139534883721</v>
      </c>
      <c r="Y483" s="172">
        <v>14.347915172625758</v>
      </c>
      <c r="Z483" s="172">
        <v>12.942677716284805</v>
      </c>
      <c r="AA483" s="147"/>
      <c r="AB483" s="144"/>
      <c r="AC483" s="144"/>
      <c r="AD483" s="191">
        <v>0.16381418092909536</v>
      </c>
      <c r="AE483" s="191">
        <v>0.12638717632552404</v>
      </c>
      <c r="AF483" s="144"/>
    </row>
    <row r="484" spans="1:32" x14ac:dyDescent="0.25">
      <c r="A484" s="161" t="s">
        <v>255</v>
      </c>
      <c r="B484" s="161"/>
      <c r="C484" s="161"/>
      <c r="D484" s="161"/>
      <c r="E484" s="144"/>
      <c r="F484" s="144"/>
      <c r="G484" s="144"/>
      <c r="H484" s="144"/>
      <c r="I484" s="144"/>
      <c r="J484" s="144"/>
      <c r="K484" s="144"/>
      <c r="L484" s="144"/>
      <c r="M484" s="144"/>
      <c r="N484" s="144"/>
      <c r="O484" s="204"/>
      <c r="P484" s="161" t="s">
        <v>255</v>
      </c>
      <c r="Q484" s="161"/>
      <c r="R484" s="161"/>
      <c r="S484" s="161"/>
      <c r="T484" s="144"/>
      <c r="U484" s="144"/>
      <c r="V484" s="144"/>
      <c r="W484" s="144"/>
      <c r="X484" s="144"/>
      <c r="Y484" s="144"/>
      <c r="Z484" s="144"/>
      <c r="AA484" s="144"/>
      <c r="AB484" s="144"/>
      <c r="AC484" s="144"/>
      <c r="AD484" s="144"/>
      <c r="AE484" s="144"/>
      <c r="AF484" s="144"/>
    </row>
    <row r="487" spans="1:32" x14ac:dyDescent="0.25">
      <c r="A487" s="189" t="s">
        <v>263</v>
      </c>
      <c r="B487" s="189"/>
      <c r="C487" s="189"/>
      <c r="D487" s="189"/>
      <c r="E487" s="181"/>
      <c r="F487" s="167"/>
      <c r="G487" s="167"/>
      <c r="H487" s="167"/>
      <c r="I487" s="167"/>
      <c r="J487" s="167"/>
      <c r="K487" s="167"/>
      <c r="L487" s="188"/>
      <c r="M487" s="211"/>
      <c r="N487" s="144"/>
      <c r="O487" s="211"/>
      <c r="P487" s="189" t="s">
        <v>263</v>
      </c>
      <c r="Q487" s="189"/>
      <c r="R487" s="189"/>
      <c r="S487" s="189"/>
      <c r="T487" s="181"/>
      <c r="U487" s="144"/>
      <c r="V487" s="144"/>
      <c r="W487" s="144"/>
      <c r="X487" s="144"/>
      <c r="Y487" s="144"/>
      <c r="Z487" s="144"/>
      <c r="AA487" s="188"/>
      <c r="AB487" s="144"/>
      <c r="AC487" s="144"/>
      <c r="AD487" s="144"/>
      <c r="AE487" s="144"/>
      <c r="AF487" s="144"/>
    </row>
    <row r="488" spans="1:32" x14ac:dyDescent="0.25">
      <c r="A488" s="166" t="s">
        <v>295</v>
      </c>
      <c r="B488" s="166"/>
      <c r="C488" s="166"/>
      <c r="D488" s="166"/>
      <c r="E488" s="213"/>
      <c r="F488" s="167"/>
      <c r="G488" s="167"/>
      <c r="H488" s="167"/>
      <c r="I488" s="167"/>
      <c r="J488" s="167"/>
      <c r="K488" s="167"/>
      <c r="L488" s="167"/>
      <c r="M488" s="144"/>
      <c r="N488" s="144"/>
      <c r="P488" s="166" t="s">
        <v>231</v>
      </c>
      <c r="Q488" s="166"/>
      <c r="R488" s="166"/>
      <c r="S488" s="166"/>
      <c r="T488" s="162"/>
      <c r="U488" s="144"/>
      <c r="V488" s="144"/>
      <c r="W488" s="144"/>
      <c r="X488" s="144"/>
      <c r="Y488" s="144"/>
      <c r="Z488" s="144"/>
      <c r="AA488" s="167"/>
      <c r="AB488" s="144"/>
      <c r="AC488" s="144"/>
      <c r="AD488" s="144"/>
      <c r="AE488" s="144"/>
      <c r="AF488" s="144"/>
    </row>
    <row r="489" spans="1:32" ht="31.5" x14ac:dyDescent="0.25">
      <c r="A489" s="190"/>
      <c r="B489" s="141">
        <v>2019</v>
      </c>
      <c r="C489" s="141">
        <v>2020</v>
      </c>
      <c r="D489" s="141">
        <v>2021</v>
      </c>
      <c r="E489" s="141">
        <v>2022</v>
      </c>
      <c r="F489" s="141">
        <v>2023</v>
      </c>
      <c r="G489" s="141">
        <v>2024</v>
      </c>
      <c r="H489" s="141">
        <v>2025</v>
      </c>
      <c r="I489" s="141">
        <v>2026</v>
      </c>
      <c r="J489" s="142" t="s">
        <v>232</v>
      </c>
      <c r="K489" s="142" t="s">
        <v>233</v>
      </c>
      <c r="L489" s="143" t="s">
        <v>234</v>
      </c>
      <c r="M489" s="145" t="s">
        <v>287</v>
      </c>
      <c r="N489" s="144"/>
      <c r="P489" s="190"/>
      <c r="Q489" s="141">
        <v>2019</v>
      </c>
      <c r="R489" s="141">
        <v>2020</v>
      </c>
      <c r="S489" s="141">
        <v>2021</v>
      </c>
      <c r="T489" s="141">
        <v>2022</v>
      </c>
      <c r="U489" s="141">
        <v>2023</v>
      </c>
      <c r="V489" s="141">
        <v>2024</v>
      </c>
      <c r="W489" s="141">
        <v>2025</v>
      </c>
      <c r="X489" s="141">
        <v>2026</v>
      </c>
      <c r="Y489" s="142" t="s">
        <v>232</v>
      </c>
      <c r="Z489" s="142" t="s">
        <v>233</v>
      </c>
      <c r="AA489" s="143" t="s">
        <v>234</v>
      </c>
      <c r="AB489" s="144"/>
      <c r="AC489" s="144"/>
      <c r="AD489" s="145" t="s">
        <v>296</v>
      </c>
      <c r="AE489" s="145" t="s">
        <v>235</v>
      </c>
      <c r="AF489" s="144"/>
    </row>
    <row r="490" spans="1:32" x14ac:dyDescent="0.25">
      <c r="A490" s="146" t="s">
        <v>236</v>
      </c>
      <c r="B490" s="147">
        <v>2699</v>
      </c>
      <c r="C490" s="147">
        <v>3067</v>
      </c>
      <c r="D490" s="147">
        <v>2801</v>
      </c>
      <c r="E490" s="147">
        <v>2776</v>
      </c>
      <c r="F490" s="147">
        <v>2946</v>
      </c>
      <c r="G490" s="147">
        <v>2533</v>
      </c>
      <c r="H490" s="147">
        <v>2397</v>
      </c>
      <c r="I490" s="147">
        <v>2729</v>
      </c>
      <c r="J490" s="148">
        <v>0.13850646641635378</v>
      </c>
      <c r="K490" s="148">
        <v>-6.0356938446328679E-3</v>
      </c>
      <c r="L490" s="147"/>
      <c r="M490" s="155">
        <v>0.14484369194841037</v>
      </c>
      <c r="N490" s="144"/>
      <c r="P490" s="146" t="s">
        <v>236</v>
      </c>
      <c r="Q490" s="147">
        <v>17298</v>
      </c>
      <c r="R490" s="147">
        <v>20039</v>
      </c>
      <c r="S490" s="147">
        <v>16891</v>
      </c>
      <c r="T490" s="147">
        <v>16358</v>
      </c>
      <c r="U490" s="147">
        <v>18199</v>
      </c>
      <c r="V490" s="147">
        <v>16976</v>
      </c>
      <c r="W490" s="147">
        <v>16991</v>
      </c>
      <c r="X490" s="147">
        <v>18841</v>
      </c>
      <c r="Y490" s="148">
        <v>0.10888117238538049</v>
      </c>
      <c r="Z490" s="148">
        <v>7.4418339416058396E-2</v>
      </c>
      <c r="AA490" s="147"/>
      <c r="AB490" s="144"/>
      <c r="AC490" s="144"/>
      <c r="AD490" s="147">
        <v>2745.5714285714284</v>
      </c>
      <c r="AE490" s="147">
        <v>17536</v>
      </c>
      <c r="AF490" s="144"/>
    </row>
    <row r="491" spans="1:32" x14ac:dyDescent="0.25">
      <c r="A491" s="149" t="s">
        <v>237</v>
      </c>
      <c r="B491" s="150">
        <v>2347</v>
      </c>
      <c r="C491" s="150">
        <v>2593</v>
      </c>
      <c r="D491" s="150">
        <v>2449</v>
      </c>
      <c r="E491" s="150">
        <v>2332</v>
      </c>
      <c r="F491" s="150">
        <v>2400</v>
      </c>
      <c r="G491" s="150">
        <v>2013</v>
      </c>
      <c r="H491" s="150">
        <v>1987</v>
      </c>
      <c r="I491" s="150">
        <v>2162</v>
      </c>
      <c r="J491" s="148">
        <v>8.8072471061902372E-2</v>
      </c>
      <c r="K491" s="148">
        <v>-6.1224489795918366E-2</v>
      </c>
      <c r="L491" s="147"/>
      <c r="M491" s="155">
        <v>0.14059045389517494</v>
      </c>
      <c r="N491" s="144"/>
      <c r="P491" s="149" t="s">
        <v>237</v>
      </c>
      <c r="Q491" s="150">
        <v>14465</v>
      </c>
      <c r="R491" s="150">
        <v>16545</v>
      </c>
      <c r="S491" s="150">
        <v>14341</v>
      </c>
      <c r="T491" s="150">
        <v>13650</v>
      </c>
      <c r="U491" s="150">
        <v>14844</v>
      </c>
      <c r="V491" s="150">
        <v>13660</v>
      </c>
      <c r="W491" s="150">
        <v>13858</v>
      </c>
      <c r="X491" s="150">
        <v>15378</v>
      </c>
      <c r="Y491" s="148">
        <v>0.10968393707605716</v>
      </c>
      <c r="Z491" s="148">
        <v>6.1985142507621181E-2</v>
      </c>
      <c r="AA491" s="147"/>
      <c r="AB491" s="144"/>
      <c r="AC491" s="144"/>
      <c r="AD491" s="150">
        <v>2303</v>
      </c>
      <c r="AE491" s="150">
        <v>14480.428571428571</v>
      </c>
      <c r="AF491" s="144"/>
    </row>
    <row r="492" spans="1:32" x14ac:dyDescent="0.25">
      <c r="A492" s="146" t="s">
        <v>90</v>
      </c>
      <c r="B492" s="151">
        <v>0.87836826347305386</v>
      </c>
      <c r="C492" s="151">
        <v>0.85775719483956336</v>
      </c>
      <c r="D492" s="151">
        <v>0.88125224901043542</v>
      </c>
      <c r="E492" s="151">
        <v>0.85358711566617862</v>
      </c>
      <c r="F492" s="151">
        <v>0.82787167988961707</v>
      </c>
      <c r="G492" s="151">
        <v>0.80649038461538458</v>
      </c>
      <c r="H492" s="151">
        <v>0.8419491525423729</v>
      </c>
      <c r="I492" s="151">
        <v>0.81095273818454616</v>
      </c>
      <c r="J492" s="172">
        <v>-3.099641435782674</v>
      </c>
      <c r="K492" s="172">
        <v>-3.926613212820107</v>
      </c>
      <c r="L492" s="147"/>
      <c r="M492" s="203">
        <v>-2.390068201089357</v>
      </c>
      <c r="N492" s="144"/>
      <c r="P492" s="146" t="s">
        <v>90</v>
      </c>
      <c r="Q492" s="151">
        <v>0.84943331963121738</v>
      </c>
      <c r="R492" s="151">
        <v>0.83993298812062134</v>
      </c>
      <c r="S492" s="151">
        <v>0.86013314940322683</v>
      </c>
      <c r="T492" s="151">
        <v>0.84803677932405563</v>
      </c>
      <c r="U492" s="151">
        <v>0.83337076128452725</v>
      </c>
      <c r="V492" s="151">
        <v>0.82195077922859383</v>
      </c>
      <c r="W492" s="151">
        <v>0.82967131652996473</v>
      </c>
      <c r="X492" s="151">
        <v>0.83485342019543973</v>
      </c>
      <c r="Y492" s="172">
        <v>0.51821036654750019</v>
      </c>
      <c r="Z492" s="172">
        <v>-0.54267754441192917</v>
      </c>
      <c r="AA492" s="147"/>
      <c r="AB492" s="144"/>
      <c r="AC492" s="144"/>
      <c r="AD492" s="151">
        <v>0.85021887031274723</v>
      </c>
      <c r="AE492" s="151">
        <v>0.84028019563955902</v>
      </c>
      <c r="AF492" s="144"/>
    </row>
    <row r="493" spans="1:32" x14ac:dyDescent="0.25">
      <c r="A493" s="149" t="s">
        <v>238</v>
      </c>
      <c r="B493" s="150">
        <v>2210</v>
      </c>
      <c r="C493" s="150">
        <v>2418</v>
      </c>
      <c r="D493" s="150">
        <v>2278</v>
      </c>
      <c r="E493" s="150">
        <v>2150</v>
      </c>
      <c r="F493" s="150">
        <v>2204</v>
      </c>
      <c r="G493" s="150">
        <v>1883</v>
      </c>
      <c r="H493" s="150">
        <v>1865</v>
      </c>
      <c r="I493" s="150">
        <v>2017</v>
      </c>
      <c r="J493" s="148">
        <v>8.1501340482573723E-2</v>
      </c>
      <c r="K493" s="148">
        <v>-5.9235074626865669E-2</v>
      </c>
      <c r="L493" s="147"/>
      <c r="M493" s="155">
        <v>0.14035209797508871</v>
      </c>
      <c r="N493" s="144"/>
      <c r="P493" s="149" t="s">
        <v>238</v>
      </c>
      <c r="Q493" s="150">
        <v>13503</v>
      </c>
      <c r="R493" s="150">
        <v>15376</v>
      </c>
      <c r="S493" s="150">
        <v>13324</v>
      </c>
      <c r="T493" s="150">
        <v>12549</v>
      </c>
      <c r="U493" s="150">
        <v>13691</v>
      </c>
      <c r="V493" s="150">
        <v>12681</v>
      </c>
      <c r="W493" s="150">
        <v>12914</v>
      </c>
      <c r="X493" s="150">
        <v>14371</v>
      </c>
      <c r="Y493" s="148">
        <v>0.11282329255072016</v>
      </c>
      <c r="Z493" s="148">
        <v>6.9748399583147241E-2</v>
      </c>
      <c r="AA493" s="147"/>
      <c r="AB493" s="144"/>
      <c r="AC493" s="144"/>
      <c r="AD493" s="150">
        <v>2144</v>
      </c>
      <c r="AE493" s="150">
        <v>13434</v>
      </c>
      <c r="AF493" s="144"/>
    </row>
    <row r="494" spans="1:32" x14ac:dyDescent="0.25">
      <c r="A494" s="149" t="s">
        <v>239</v>
      </c>
      <c r="B494" s="153">
        <v>0.81882178584660981</v>
      </c>
      <c r="C494" s="153">
        <v>0.78839256602543206</v>
      </c>
      <c r="D494" s="153">
        <v>0.81328097108175657</v>
      </c>
      <c r="E494" s="153">
        <v>0.77449567723342938</v>
      </c>
      <c r="F494" s="153">
        <v>0.748133061778683</v>
      </c>
      <c r="G494" s="153">
        <v>0.74338728780102648</v>
      </c>
      <c r="H494" s="153">
        <v>0.77805590321234874</v>
      </c>
      <c r="I494" s="153">
        <v>0.73909857090509345</v>
      </c>
      <c r="J494" s="172">
        <v>-3.8957332307255288</v>
      </c>
      <c r="K494" s="172">
        <v>-4.1795336166034147</v>
      </c>
      <c r="L494" s="147"/>
      <c r="M494" s="203">
        <v>-2.3652875408796459</v>
      </c>
      <c r="N494" s="144"/>
      <c r="P494" s="149" t="s">
        <v>239</v>
      </c>
      <c r="Q494" s="153">
        <v>0.78061047519944504</v>
      </c>
      <c r="R494" s="153">
        <v>0.76730375767253856</v>
      </c>
      <c r="S494" s="153">
        <v>0.78882244982535077</v>
      </c>
      <c r="T494" s="153">
        <v>0.76714757305294046</v>
      </c>
      <c r="U494" s="153">
        <v>0.75229408209242266</v>
      </c>
      <c r="V494" s="153">
        <v>0.74699575871819035</v>
      </c>
      <c r="W494" s="153">
        <v>0.76004943793773172</v>
      </c>
      <c r="X494" s="153">
        <v>0.76275144631388991</v>
      </c>
      <c r="Y494" s="172">
        <v>0.27020083761581937</v>
      </c>
      <c r="Z494" s="172">
        <v>-0.33297580656721504</v>
      </c>
      <c r="AA494" s="147"/>
      <c r="AB494" s="144"/>
      <c r="AC494" s="144"/>
      <c r="AD494" s="153">
        <v>0.7808939070711276</v>
      </c>
      <c r="AE494" s="153">
        <v>0.76608120437956206</v>
      </c>
      <c r="AF494" s="144"/>
    </row>
    <row r="495" spans="1:32" x14ac:dyDescent="0.25">
      <c r="A495" s="149" t="s">
        <v>240</v>
      </c>
      <c r="B495" s="153">
        <v>0.94162760971452919</v>
      </c>
      <c r="C495" s="153">
        <v>0.93251060547628228</v>
      </c>
      <c r="D495" s="153">
        <v>0.93017558187015104</v>
      </c>
      <c r="E495" s="153">
        <v>0.92195540308747859</v>
      </c>
      <c r="F495" s="153">
        <v>0.91833333333333333</v>
      </c>
      <c r="G495" s="153">
        <v>0.93541977148534527</v>
      </c>
      <c r="H495" s="153">
        <v>0.93860090588827383</v>
      </c>
      <c r="I495" s="153">
        <v>0.93293246993524515</v>
      </c>
      <c r="J495" s="172">
        <v>-0.56684359530286832</v>
      </c>
      <c r="K495" s="172">
        <v>0.19728520455360998</v>
      </c>
      <c r="L495" s="147"/>
      <c r="M495" s="203">
        <v>-0.15843723069189908</v>
      </c>
      <c r="N495" s="144"/>
      <c r="P495" s="149" t="s">
        <v>240</v>
      </c>
      <c r="Q495" s="153">
        <v>0.93349464223988943</v>
      </c>
      <c r="R495" s="153">
        <v>0.92934421275309764</v>
      </c>
      <c r="S495" s="153">
        <v>0.92908444320479744</v>
      </c>
      <c r="T495" s="153">
        <v>0.91934065934065934</v>
      </c>
      <c r="U495" s="153">
        <v>0.92232551872810564</v>
      </c>
      <c r="V495" s="153">
        <v>0.9283308931185944</v>
      </c>
      <c r="W495" s="153">
        <v>0.93188050223697505</v>
      </c>
      <c r="X495" s="153">
        <v>0.93451684224216414</v>
      </c>
      <c r="Y495" s="172">
        <v>0.26363400051890862</v>
      </c>
      <c r="Z495" s="172">
        <v>0.67818699149835293</v>
      </c>
      <c r="AA495" s="147"/>
      <c r="AB495" s="144"/>
      <c r="AC495" s="144"/>
      <c r="AD495" s="153">
        <v>0.93095961788970905</v>
      </c>
      <c r="AE495" s="153">
        <v>0.92773497232718061</v>
      </c>
      <c r="AF495" s="144"/>
    </row>
    <row r="496" spans="1:32" ht="22.15" customHeight="1" x14ac:dyDescent="0.25">
      <c r="A496" s="154" t="s">
        <v>241</v>
      </c>
      <c r="B496" s="155">
        <v>3.6216446527481891E-2</v>
      </c>
      <c r="C496" s="155">
        <v>4.0879290397223295E-2</v>
      </c>
      <c r="D496" s="155">
        <v>4.7774601878317682E-2</v>
      </c>
      <c r="E496" s="155">
        <v>5.5746140651801029E-2</v>
      </c>
      <c r="F496" s="155">
        <v>7.3333333333333334E-2</v>
      </c>
      <c r="G496" s="155">
        <v>5.6135121708892198E-2</v>
      </c>
      <c r="H496" s="155">
        <v>3.9255158530447913E-2</v>
      </c>
      <c r="I496" s="155">
        <v>4.3478260869565216E-2</v>
      </c>
      <c r="J496" s="172">
        <v>0.42231023391173028</v>
      </c>
      <c r="K496" s="172">
        <v>-0.64566066944816769</v>
      </c>
      <c r="L496" s="147"/>
      <c r="M496" s="203">
        <v>-0.75686893190158733</v>
      </c>
      <c r="N496" s="144"/>
      <c r="P496" s="154" t="s">
        <v>241</v>
      </c>
      <c r="Q496" s="155">
        <v>4.2309021776702385E-2</v>
      </c>
      <c r="R496" s="155">
        <v>4.2852825627077665E-2</v>
      </c>
      <c r="S496" s="155">
        <v>4.8183529739906562E-2</v>
      </c>
      <c r="T496" s="155">
        <v>5.4432234432234432E-2</v>
      </c>
      <c r="U496" s="155">
        <v>6.4470493128536782E-2</v>
      </c>
      <c r="V496" s="155">
        <v>5.6076134699853585E-2</v>
      </c>
      <c r="W496" s="155">
        <v>5.1017462837350265E-2</v>
      </c>
      <c r="X496" s="155">
        <v>5.1046950188581089E-2</v>
      </c>
      <c r="Y496" s="172">
        <v>2.9487351230823855E-3</v>
      </c>
      <c r="Z496" s="172">
        <v>-1.058373177081906E-2</v>
      </c>
      <c r="AA496" s="147"/>
      <c r="AB496" s="144"/>
      <c r="AC496" s="144"/>
      <c r="AD496" s="151">
        <v>4.9934867564046893E-2</v>
      </c>
      <c r="AE496" s="151">
        <v>5.115278750628928E-2</v>
      </c>
      <c r="AF496" s="144"/>
    </row>
    <row r="497" spans="1:32" ht="22.15" customHeight="1" x14ac:dyDescent="0.25">
      <c r="A497" s="154" t="s">
        <v>242</v>
      </c>
      <c r="B497" s="155">
        <v>3.1493145609484997E-2</v>
      </c>
      <c r="C497" s="155">
        <v>3.4561460710792302E-2</v>
      </c>
      <c r="D497" s="155">
        <v>4.17707961442342E-2</v>
      </c>
      <c r="E497" s="155">
        <v>4.6829971181556199E-2</v>
      </c>
      <c r="F497" s="155">
        <v>5.9742023082145282E-2</v>
      </c>
      <c r="G497" s="155">
        <v>4.4611133043821555E-2</v>
      </c>
      <c r="H497" s="155">
        <v>3.2540675844806008E-2</v>
      </c>
      <c r="I497" s="155">
        <v>3.4444851593990473E-2</v>
      </c>
      <c r="J497" s="172">
        <v>0.19041757491844655</v>
      </c>
      <c r="K497" s="172">
        <v>-0.74407824140224277</v>
      </c>
      <c r="L497" s="147"/>
      <c r="M497" s="203">
        <v>-0.72196035835478745</v>
      </c>
      <c r="N497" s="144"/>
      <c r="P497" s="154" t="s">
        <v>242</v>
      </c>
      <c r="Q497" s="155">
        <v>3.5379812695109258E-2</v>
      </c>
      <c r="R497" s="155">
        <v>3.5381007036279256E-2</v>
      </c>
      <c r="S497" s="155">
        <v>4.0909360014208751E-2</v>
      </c>
      <c r="T497" s="155">
        <v>4.5421200635774546E-2</v>
      </c>
      <c r="U497" s="155">
        <v>5.2585306884993681E-2</v>
      </c>
      <c r="V497" s="155">
        <v>4.5122525918944389E-2</v>
      </c>
      <c r="W497" s="155">
        <v>4.1610264257548116E-2</v>
      </c>
      <c r="X497" s="155">
        <v>4.1664455177538348E-2</v>
      </c>
      <c r="Y497" s="172">
        <v>5.41909199902324E-3</v>
      </c>
      <c r="Z497" s="172">
        <v>-5.7518246584017246E-2</v>
      </c>
      <c r="AA497" s="147"/>
      <c r="AB497" s="144"/>
      <c r="AC497" s="144"/>
      <c r="AD497" s="151">
        <v>4.1885634008012901E-2</v>
      </c>
      <c r="AE497" s="151">
        <v>4.2239637643378521E-2</v>
      </c>
      <c r="AF497" s="144"/>
    </row>
    <row r="498" spans="1:32" ht="22.15" customHeight="1" x14ac:dyDescent="0.25">
      <c r="A498" s="154" t="s">
        <v>243</v>
      </c>
      <c r="B498" s="155">
        <v>7.63245646535754E-2</v>
      </c>
      <c r="C498" s="155">
        <v>8.7707857841538964E-2</v>
      </c>
      <c r="D498" s="155">
        <v>9.6394144948232771E-2</v>
      </c>
      <c r="E498" s="155">
        <v>0.10842939481268012</v>
      </c>
      <c r="F498" s="155">
        <v>0.12729124236252545</v>
      </c>
      <c r="G498" s="155">
        <v>0.11409395973154363</v>
      </c>
      <c r="H498" s="155">
        <v>9.0947017104714228E-2</v>
      </c>
      <c r="I498" s="155">
        <v>0.11579333089043606</v>
      </c>
      <c r="J498" s="172">
        <v>2.4846313785721827</v>
      </c>
      <c r="K498" s="172">
        <v>1.5475936645157951</v>
      </c>
      <c r="L498" s="147"/>
      <c r="M498" s="203">
        <v>1.5320956812627018</v>
      </c>
      <c r="N498" s="144"/>
      <c r="P498" s="154" t="s">
        <v>243</v>
      </c>
      <c r="Q498" s="155">
        <v>0.10683315990287895</v>
      </c>
      <c r="R498" s="155">
        <v>0.10873796097609661</v>
      </c>
      <c r="S498" s="155">
        <v>0.10940737670949026</v>
      </c>
      <c r="T498" s="155">
        <v>0.11419488935077637</v>
      </c>
      <c r="U498" s="155">
        <v>0.11901752843562834</v>
      </c>
      <c r="V498" s="155">
        <v>0.12329170593779454</v>
      </c>
      <c r="W498" s="155">
        <v>0.10399623329998234</v>
      </c>
      <c r="X498" s="155">
        <v>0.10047237407780904</v>
      </c>
      <c r="Y498" s="172">
        <v>-0.35238592221732978</v>
      </c>
      <c r="Z498" s="172">
        <v>-1.1696877747008476</v>
      </c>
      <c r="AA498" s="147"/>
      <c r="AB498" s="144"/>
      <c r="AC498" s="144"/>
      <c r="AD498" s="151">
        <v>0.10031739424527811</v>
      </c>
      <c r="AE498" s="151">
        <v>0.11216925182481752</v>
      </c>
      <c r="AF498" s="144"/>
    </row>
    <row r="499" spans="1:32" ht="22.15" customHeight="1" x14ac:dyDescent="0.25">
      <c r="A499" s="154" t="s">
        <v>244</v>
      </c>
      <c r="B499" s="155">
        <v>3.4086698777324932E-2</v>
      </c>
      <c r="C499" s="155">
        <v>2.6084121291164004E-2</v>
      </c>
      <c r="D499" s="155">
        <v>1.3566583363084613E-2</v>
      </c>
      <c r="E499" s="155">
        <v>2.1974063400576369E-2</v>
      </c>
      <c r="F499" s="155">
        <v>2.4779361846571622E-2</v>
      </c>
      <c r="G499" s="155">
        <v>3.7899723647848403E-2</v>
      </c>
      <c r="H499" s="155">
        <v>3.4626616604088445E-2</v>
      </c>
      <c r="I499" s="155">
        <v>3.7009893733968485E-2</v>
      </c>
      <c r="J499" s="172">
        <v>0.23832771298800404</v>
      </c>
      <c r="K499" s="172">
        <v>0.97972395896321518</v>
      </c>
      <c r="L499" s="147"/>
      <c r="M499" s="203">
        <v>1.1215084541250475</v>
      </c>
      <c r="N499" s="144"/>
      <c r="P499" s="154" t="s">
        <v>244</v>
      </c>
      <c r="Q499" s="155">
        <v>2.8616024973985431E-2</v>
      </c>
      <c r="R499" s="155">
        <v>2.3554069564349519E-2</v>
      </c>
      <c r="S499" s="155">
        <v>1.8767390918240482E-2</v>
      </c>
      <c r="T499" s="155">
        <v>2.5981171292334026E-2</v>
      </c>
      <c r="U499" s="155">
        <v>2.6430023627671849E-2</v>
      </c>
      <c r="V499" s="155">
        <v>2.8451932139491046E-2</v>
      </c>
      <c r="W499" s="155">
        <v>2.4248131363663116E-2</v>
      </c>
      <c r="X499" s="155">
        <v>2.579480919271801E-2</v>
      </c>
      <c r="Y499" s="172">
        <v>0.15466778290548938</v>
      </c>
      <c r="Z499" s="172">
        <v>6.6283578291613174E-2</v>
      </c>
      <c r="AA499" s="147"/>
      <c r="AB499" s="144"/>
      <c r="AC499" s="144"/>
      <c r="AD499" s="151">
        <v>2.7212654144336334E-2</v>
      </c>
      <c r="AE499" s="151">
        <v>2.5131973409801878E-2</v>
      </c>
      <c r="AF499" s="144"/>
    </row>
    <row r="500" spans="1:32" ht="22.15" customHeight="1" x14ac:dyDescent="0.25">
      <c r="A500" s="154" t="s">
        <v>245</v>
      </c>
      <c r="B500" s="155">
        <v>1.2226750648388292E-2</v>
      </c>
      <c r="C500" s="155">
        <v>2.7714378871861754E-2</v>
      </c>
      <c r="D500" s="155">
        <v>1.1781506604784006E-2</v>
      </c>
      <c r="E500" s="155">
        <v>2.0172910662824207E-2</v>
      </c>
      <c r="F500" s="155">
        <v>3.0889341479972843E-2</v>
      </c>
      <c r="G500" s="155">
        <v>5.5270430319778921E-2</v>
      </c>
      <c r="H500" s="155">
        <v>2.6282853566958697E-2</v>
      </c>
      <c r="I500" s="155">
        <v>2.5283986808354707E-2</v>
      </c>
      <c r="J500" s="172">
        <v>-9.9886675860398969E-2</v>
      </c>
      <c r="K500" s="172">
        <v>-7.839667792409015E-2</v>
      </c>
      <c r="L500" s="147"/>
      <c r="M500" s="203">
        <v>-0.53937903796926379</v>
      </c>
      <c r="N500" s="144"/>
      <c r="P500" s="154" t="s">
        <v>245</v>
      </c>
      <c r="Q500" s="155">
        <v>1.9539831194357728E-2</v>
      </c>
      <c r="R500" s="155">
        <v>3.1538499925145964E-2</v>
      </c>
      <c r="S500" s="155">
        <v>1.6813687762713872E-2</v>
      </c>
      <c r="T500" s="155">
        <v>1.944002934344052E-2</v>
      </c>
      <c r="U500" s="155">
        <v>2.4396944887081707E-2</v>
      </c>
      <c r="V500" s="155">
        <v>3.6345428840716308E-2</v>
      </c>
      <c r="W500" s="155">
        <v>3.7843564239891707E-2</v>
      </c>
      <c r="X500" s="155">
        <v>3.0677777188047345E-2</v>
      </c>
      <c r="Y500" s="172">
        <v>-0.71657870518443623</v>
      </c>
      <c r="Z500" s="172">
        <v>0.39898209836677845</v>
      </c>
      <c r="AA500" s="147"/>
      <c r="AB500" s="144"/>
      <c r="AC500" s="144"/>
      <c r="AD500" s="151">
        <v>2.6067953587595609E-2</v>
      </c>
      <c r="AE500" s="151">
        <v>2.6687956204379561E-2</v>
      </c>
      <c r="AF500" s="144"/>
    </row>
    <row r="501" spans="1:32" ht="22.15" customHeight="1" x14ac:dyDescent="0.25">
      <c r="A501" s="154" t="s">
        <v>246</v>
      </c>
      <c r="B501" s="155">
        <v>2.2230455724342349E-3</v>
      </c>
      <c r="C501" s="155">
        <v>4.5647212259537009E-3</v>
      </c>
      <c r="D501" s="155">
        <v>3.9271688682613352E-3</v>
      </c>
      <c r="E501" s="155">
        <v>5.763688760806916E-3</v>
      </c>
      <c r="F501" s="155">
        <v>7.1283095723014261E-3</v>
      </c>
      <c r="G501" s="155">
        <v>1.0264508487958943E-2</v>
      </c>
      <c r="H501" s="155">
        <v>9.5953274926992068E-3</v>
      </c>
      <c r="I501" s="155">
        <v>1.7955294979846097E-2</v>
      </c>
      <c r="J501" s="172">
        <v>0.83599674871468899</v>
      </c>
      <c r="K501" s="172">
        <v>1.1867569291724966</v>
      </c>
      <c r="L501" s="147"/>
      <c r="M501" s="203">
        <v>0.62255566432397602</v>
      </c>
      <c r="N501" s="144"/>
      <c r="P501" s="154" t="s">
        <v>246</v>
      </c>
      <c r="Q501" s="155">
        <v>5.7810151462596828E-3</v>
      </c>
      <c r="R501" s="155">
        <v>7.8846249812864911E-3</v>
      </c>
      <c r="S501" s="155">
        <v>4.9138594517790539E-3</v>
      </c>
      <c r="T501" s="155">
        <v>6.2966132779068342E-3</v>
      </c>
      <c r="U501" s="155">
        <v>1.0659926369580746E-2</v>
      </c>
      <c r="V501" s="155">
        <v>1.0779924599434497E-2</v>
      </c>
      <c r="W501" s="155">
        <v>7.5922547230886936E-3</v>
      </c>
      <c r="X501" s="155">
        <v>1.1729738336606337E-2</v>
      </c>
      <c r="Y501" s="172">
        <v>0.41374836135176429</v>
      </c>
      <c r="Z501" s="172">
        <v>0.39905568976073791</v>
      </c>
      <c r="AA501" s="147"/>
      <c r="AB501" s="144"/>
      <c r="AC501" s="144"/>
      <c r="AD501" s="151">
        <v>6.0877256881211299E-3</v>
      </c>
      <c r="AE501" s="151">
        <v>7.7391814389989573E-3</v>
      </c>
      <c r="AF501" s="144"/>
    </row>
    <row r="502" spans="1:32" x14ac:dyDescent="0.25">
      <c r="A502" s="149" t="s">
        <v>247</v>
      </c>
      <c r="B502" s="150">
        <v>65.467580585401933</v>
      </c>
      <c r="C502" s="150">
        <v>81.620149983697473</v>
      </c>
      <c r="D502" s="150">
        <v>62.144948232773935</v>
      </c>
      <c r="E502" s="150">
        <v>65.52665706051873</v>
      </c>
      <c r="F502" s="150">
        <v>59.495247793618454</v>
      </c>
      <c r="G502" s="150">
        <v>47.097118041847594</v>
      </c>
      <c r="H502" s="150">
        <v>40.59324155193994</v>
      </c>
      <c r="I502" s="150">
        <v>42.104800293147676</v>
      </c>
      <c r="J502" s="177">
        <v>1.511558741207736</v>
      </c>
      <c r="K502" s="177">
        <v>-19.025747602164245</v>
      </c>
      <c r="L502" s="147"/>
      <c r="M502" s="203">
        <v>-19.9536360955791</v>
      </c>
      <c r="N502" s="144"/>
      <c r="P502" s="149" t="s">
        <v>247</v>
      </c>
      <c r="Q502" s="150">
        <v>73.18140825528971</v>
      </c>
      <c r="R502" s="150">
        <v>77.267727930535528</v>
      </c>
      <c r="S502" s="150">
        <v>59.765674027588709</v>
      </c>
      <c r="T502" s="150">
        <v>61.998838488812801</v>
      </c>
      <c r="U502" s="150">
        <v>64.927358646079526</v>
      </c>
      <c r="V502" s="150">
        <v>56.439502827521139</v>
      </c>
      <c r="W502" s="150">
        <v>58.512035783650113</v>
      </c>
      <c r="X502" s="150">
        <v>62.058436388726776</v>
      </c>
      <c r="Y502" s="177">
        <v>3.5464006050766628</v>
      </c>
      <c r="Z502" s="177">
        <v>-2.8842692291043335</v>
      </c>
      <c r="AA502" s="147"/>
      <c r="AB502" s="144"/>
      <c r="AC502" s="144"/>
      <c r="AD502" s="150">
        <v>61.130547895311921</v>
      </c>
      <c r="AE502" s="150">
        <v>64.942705617831109</v>
      </c>
      <c r="AF502" s="144"/>
    </row>
    <row r="503" spans="1:32" x14ac:dyDescent="0.25">
      <c r="A503" s="149" t="s">
        <v>248</v>
      </c>
      <c r="B503" s="150">
        <v>62.991052407328482</v>
      </c>
      <c r="C503" s="150">
        <v>78.519475510991214</v>
      </c>
      <c r="D503" s="150">
        <v>61.671702735810548</v>
      </c>
      <c r="E503" s="150">
        <v>65.228987993138929</v>
      </c>
      <c r="F503" s="150">
        <v>62.03083333333332</v>
      </c>
      <c r="G503" s="150">
        <v>51.10332836562344</v>
      </c>
      <c r="H503" s="150">
        <v>41.793155510820341</v>
      </c>
      <c r="I503" s="150">
        <v>43.034690101757619</v>
      </c>
      <c r="J503" s="177">
        <v>1.2415345909372775</v>
      </c>
      <c r="K503" s="177">
        <v>-18.337247122980315</v>
      </c>
      <c r="L503" s="147"/>
      <c r="M503" s="203">
        <v>-21.382334218700223</v>
      </c>
      <c r="N503" s="144"/>
      <c r="P503" s="149" t="s">
        <v>248</v>
      </c>
      <c r="Q503" s="150">
        <v>72.290563428966465</v>
      </c>
      <c r="R503" s="150">
        <v>78.092233303112749</v>
      </c>
      <c r="S503" s="150">
        <v>60.310089951886127</v>
      </c>
      <c r="T503" s="150">
        <v>62.863296703296768</v>
      </c>
      <c r="U503" s="150">
        <v>66.752627324171442</v>
      </c>
      <c r="V503" s="150">
        <v>57.263469985358739</v>
      </c>
      <c r="W503" s="150">
        <v>60.340813970269799</v>
      </c>
      <c r="X503" s="150">
        <v>64.417024320457841</v>
      </c>
      <c r="Y503" s="177">
        <v>4.0762103501880418</v>
      </c>
      <c r="Z503" s="177">
        <v>-1.3861583004196092</v>
      </c>
      <c r="AA503" s="147"/>
      <c r="AB503" s="144"/>
      <c r="AC503" s="144"/>
      <c r="AD503" s="150">
        <v>61.371937224737934</v>
      </c>
      <c r="AE503" s="150">
        <v>65.80318262087745</v>
      </c>
      <c r="AF503" s="144"/>
    </row>
    <row r="504" spans="1:32" x14ac:dyDescent="0.25">
      <c r="A504" s="146" t="s">
        <v>249</v>
      </c>
      <c r="B504" s="147">
        <v>667</v>
      </c>
      <c r="C504" s="147">
        <v>861</v>
      </c>
      <c r="D504" s="147">
        <v>1158</v>
      </c>
      <c r="E504" s="147">
        <v>756</v>
      </c>
      <c r="F504" s="147">
        <v>419</v>
      </c>
      <c r="G504" s="147">
        <v>275</v>
      </c>
      <c r="H504" s="147">
        <v>360</v>
      </c>
      <c r="I504" s="147">
        <v>433</v>
      </c>
      <c r="J504" s="148">
        <v>0.20277777777777778</v>
      </c>
      <c r="K504" s="148">
        <v>-0.32584519572953741</v>
      </c>
      <c r="L504" s="147"/>
      <c r="M504" s="155">
        <v>0.13046098222356131</v>
      </c>
      <c r="N504" s="144"/>
      <c r="P504" s="146" t="s">
        <v>249</v>
      </c>
      <c r="Q504" s="147">
        <v>4405</v>
      </c>
      <c r="R504" s="147">
        <v>3399</v>
      </c>
      <c r="S504" s="147">
        <v>4248</v>
      </c>
      <c r="T504" s="147">
        <v>4120</v>
      </c>
      <c r="U504" s="147">
        <v>3527</v>
      </c>
      <c r="V504" s="147">
        <v>3393</v>
      </c>
      <c r="W504" s="147">
        <v>3695</v>
      </c>
      <c r="X504" s="147">
        <v>3319</v>
      </c>
      <c r="Y504" s="148">
        <v>-0.10175913396481732</v>
      </c>
      <c r="Z504" s="148">
        <v>-0.13267629820435287</v>
      </c>
      <c r="AA504" s="147"/>
      <c r="AB504" s="144"/>
      <c r="AC504" s="144"/>
      <c r="AD504" s="147">
        <v>642.28571428571433</v>
      </c>
      <c r="AE504" s="147">
        <v>3826.7142857142858</v>
      </c>
      <c r="AF504" s="144"/>
    </row>
    <row r="505" spans="1:32" x14ac:dyDescent="0.25">
      <c r="A505" s="146" t="s">
        <v>250</v>
      </c>
      <c r="B505" s="147">
        <v>86</v>
      </c>
      <c r="C505" s="147">
        <v>77</v>
      </c>
      <c r="D505" s="147">
        <v>135</v>
      </c>
      <c r="E505" s="147">
        <v>80</v>
      </c>
      <c r="F505" s="147">
        <v>25</v>
      </c>
      <c r="G505" s="147">
        <v>15</v>
      </c>
      <c r="H505" s="147">
        <v>13</v>
      </c>
      <c r="I505" s="147">
        <v>26</v>
      </c>
      <c r="J505" s="148">
        <v>1</v>
      </c>
      <c r="K505" s="148">
        <v>-0.57772621809744773</v>
      </c>
      <c r="L505" s="147"/>
      <c r="M505" s="155">
        <v>5.9496567505720827E-2</v>
      </c>
      <c r="N505" s="144"/>
      <c r="P505" s="146" t="s">
        <v>250</v>
      </c>
      <c r="Q505" s="147">
        <v>449</v>
      </c>
      <c r="R505" s="147">
        <v>349</v>
      </c>
      <c r="S505" s="147">
        <v>479</v>
      </c>
      <c r="T505" s="147">
        <v>370</v>
      </c>
      <c r="U505" s="147">
        <v>324</v>
      </c>
      <c r="V505" s="147">
        <v>367</v>
      </c>
      <c r="W505" s="147">
        <v>395</v>
      </c>
      <c r="X505" s="147">
        <v>437</v>
      </c>
      <c r="Y505" s="148">
        <v>0.10632911392405063</v>
      </c>
      <c r="Z505" s="148">
        <v>0.11928283937065491</v>
      </c>
      <c r="AA505" s="147"/>
      <c r="AB505" s="144"/>
      <c r="AC505" s="144"/>
      <c r="AD505" s="150">
        <v>61.571428571428569</v>
      </c>
      <c r="AE505" s="150">
        <v>390.42857142857144</v>
      </c>
      <c r="AF505" s="144"/>
    </row>
    <row r="506" spans="1:32" x14ac:dyDescent="0.25">
      <c r="A506" s="149" t="s">
        <v>251</v>
      </c>
      <c r="B506" s="150">
        <v>0</v>
      </c>
      <c r="C506" s="150">
        <v>3708</v>
      </c>
      <c r="D506" s="150">
        <v>3231</v>
      </c>
      <c r="E506" s="150">
        <v>3283</v>
      </c>
      <c r="F506" s="150">
        <v>2812</v>
      </c>
      <c r="G506" s="150">
        <v>2094</v>
      </c>
      <c r="H506" s="150">
        <v>2095</v>
      </c>
      <c r="I506" s="150">
        <v>2627</v>
      </c>
      <c r="J506" s="148">
        <v>0.25393794749403342</v>
      </c>
      <c r="K506" s="157">
        <v>-8.4828427103292109E-2</v>
      </c>
      <c r="L506" s="147"/>
      <c r="M506" s="155">
        <v>0.17543742486977429</v>
      </c>
      <c r="N506" s="144"/>
      <c r="P506" s="149" t="s">
        <v>251</v>
      </c>
      <c r="Q506" s="150">
        <v>0</v>
      </c>
      <c r="R506" s="150">
        <v>18754</v>
      </c>
      <c r="S506" s="150">
        <v>15246</v>
      </c>
      <c r="T506" s="150">
        <v>13944</v>
      </c>
      <c r="U506" s="150">
        <v>13737</v>
      </c>
      <c r="V506" s="150">
        <v>12767</v>
      </c>
      <c r="W506" s="150">
        <v>12983</v>
      </c>
      <c r="X506" s="150">
        <v>14974</v>
      </c>
      <c r="Y506" s="148">
        <v>0.15335438650543018</v>
      </c>
      <c r="Z506" s="157">
        <v>2.7598906566320826E-2</v>
      </c>
      <c r="AA506" s="147"/>
      <c r="AB506" s="144"/>
      <c r="AC506" s="144"/>
      <c r="AD506" s="158">
        <v>2870.5</v>
      </c>
      <c r="AE506" s="158">
        <v>14571.833333333334</v>
      </c>
      <c r="AF506" s="144"/>
    </row>
    <row r="507" spans="1:32" x14ac:dyDescent="0.25">
      <c r="A507" s="159" t="s">
        <v>252</v>
      </c>
      <c r="B507" s="147">
        <v>885</v>
      </c>
      <c r="C507" s="147">
        <v>735</v>
      </c>
      <c r="D507" s="147">
        <v>861</v>
      </c>
      <c r="E507" s="147">
        <v>873</v>
      </c>
      <c r="F507" s="147">
        <v>954</v>
      </c>
      <c r="G507" s="147">
        <v>892</v>
      </c>
      <c r="H507" s="147">
        <v>745</v>
      </c>
      <c r="I507" s="147">
        <v>618</v>
      </c>
      <c r="J507" s="148">
        <v>-0.17046979865771811</v>
      </c>
      <c r="K507" s="148">
        <v>-0.27232968881412956</v>
      </c>
      <c r="L507" s="147"/>
      <c r="M507" s="155">
        <v>0.12120023534026279</v>
      </c>
      <c r="N507" s="144"/>
      <c r="P507" s="159" t="s">
        <v>252</v>
      </c>
      <c r="Q507" s="147">
        <v>5387</v>
      </c>
      <c r="R507" s="147">
        <v>5016</v>
      </c>
      <c r="S507" s="147">
        <v>5663</v>
      </c>
      <c r="T507" s="147">
        <v>5134</v>
      </c>
      <c r="U507" s="147">
        <v>5668</v>
      </c>
      <c r="V507" s="147">
        <v>5621</v>
      </c>
      <c r="W507" s="147">
        <v>5047</v>
      </c>
      <c r="X507" s="147">
        <v>5099</v>
      </c>
      <c r="Y507" s="148">
        <v>1.0303150386368139E-2</v>
      </c>
      <c r="Z507" s="148">
        <v>-4.9099531116794611E-2</v>
      </c>
      <c r="AA507" s="147"/>
      <c r="AB507" s="144"/>
      <c r="AC507" s="144"/>
      <c r="AD507" s="150">
        <v>849.28571428571433</v>
      </c>
      <c r="AE507" s="150">
        <v>5362.2857142857147</v>
      </c>
      <c r="AF507" s="144"/>
    </row>
    <row r="508" spans="1:32" x14ac:dyDescent="0.25">
      <c r="A508" s="159" t="s">
        <v>253</v>
      </c>
      <c r="B508" s="147">
        <v>28</v>
      </c>
      <c r="C508" s="147">
        <v>24</v>
      </c>
      <c r="D508" s="147">
        <v>28</v>
      </c>
      <c r="E508" s="147">
        <v>35</v>
      </c>
      <c r="F508" s="147">
        <v>28</v>
      </c>
      <c r="G508" s="147">
        <v>30</v>
      </c>
      <c r="H508" s="147">
        <v>29</v>
      </c>
      <c r="I508" s="147">
        <v>23</v>
      </c>
      <c r="J508" s="148">
        <v>-0.20689655172413793</v>
      </c>
      <c r="K508" s="148">
        <v>-0.20297029702970298</v>
      </c>
      <c r="L508" s="147"/>
      <c r="M508" s="155">
        <v>0.1393939393939394</v>
      </c>
      <c r="N508" s="144"/>
      <c r="P508" s="159" t="s">
        <v>253</v>
      </c>
      <c r="Q508" s="147">
        <v>156</v>
      </c>
      <c r="R508" s="147">
        <v>166</v>
      </c>
      <c r="S508" s="147">
        <v>202</v>
      </c>
      <c r="T508" s="147">
        <v>195</v>
      </c>
      <c r="U508" s="147">
        <v>169</v>
      </c>
      <c r="V508" s="147">
        <v>165</v>
      </c>
      <c r="W508" s="147">
        <v>152</v>
      </c>
      <c r="X508" s="147">
        <v>165</v>
      </c>
      <c r="Y508" s="148">
        <v>8.5526315789473686E-2</v>
      </c>
      <c r="Z508" s="148">
        <v>-4.1493775933609936E-2</v>
      </c>
      <c r="AA508" s="147"/>
      <c r="AB508" s="144"/>
      <c r="AC508" s="144"/>
      <c r="AD508" s="150">
        <v>28.857142857142858</v>
      </c>
      <c r="AE508" s="150">
        <v>172.14285714285714</v>
      </c>
      <c r="AF508" s="144"/>
    </row>
    <row r="509" spans="1:32" x14ac:dyDescent="0.25">
      <c r="A509" s="159" t="s">
        <v>254</v>
      </c>
      <c r="B509" s="160">
        <v>3.0668127053669222E-2</v>
      </c>
      <c r="C509" s="160">
        <v>3.1620553359683792E-2</v>
      </c>
      <c r="D509" s="160">
        <v>3.1496062992125984E-2</v>
      </c>
      <c r="E509" s="160">
        <v>3.8546255506607931E-2</v>
      </c>
      <c r="F509" s="160">
        <v>2.8513238289205704E-2</v>
      </c>
      <c r="G509" s="160">
        <v>3.2537960954446853E-2</v>
      </c>
      <c r="H509" s="160">
        <v>3.7467700258397935E-2</v>
      </c>
      <c r="I509" s="160">
        <v>3.5881435257410298E-2</v>
      </c>
      <c r="J509" s="172">
        <v>-0.1586265000987637</v>
      </c>
      <c r="K509" s="172">
        <v>0.30198767735970589</v>
      </c>
      <c r="L509" s="147"/>
      <c r="M509" s="203">
        <v>0.45364504549786844</v>
      </c>
      <c r="N509" s="144"/>
      <c r="P509" s="159" t="s">
        <v>254</v>
      </c>
      <c r="Q509" s="160">
        <v>2.814360454627458E-2</v>
      </c>
      <c r="R509" s="160">
        <v>3.2033963720571206E-2</v>
      </c>
      <c r="S509" s="160">
        <v>3.4441602728047742E-2</v>
      </c>
      <c r="T509" s="160">
        <v>3.6592231187840121E-2</v>
      </c>
      <c r="U509" s="160">
        <v>2.8953229398663696E-2</v>
      </c>
      <c r="V509" s="160">
        <v>2.8517110266159697E-2</v>
      </c>
      <c r="W509" s="160">
        <v>2.9236391613771878E-2</v>
      </c>
      <c r="X509" s="160">
        <v>3.1344984802431614E-2</v>
      </c>
      <c r="Y509" s="172">
        <v>0.21085931886597359</v>
      </c>
      <c r="Z509" s="172">
        <v>2.4098645442820893E-2</v>
      </c>
      <c r="AA509" s="147"/>
      <c r="AB509" s="144"/>
      <c r="AC509" s="144"/>
      <c r="AD509" s="191">
        <v>3.2861558483813239E-2</v>
      </c>
      <c r="AE509" s="191">
        <v>3.1103998348003405E-2</v>
      </c>
      <c r="AF509" s="144"/>
    </row>
    <row r="510" spans="1:32" x14ac:dyDescent="0.25">
      <c r="A510" s="161" t="s">
        <v>255</v>
      </c>
      <c r="B510" s="161"/>
      <c r="C510" s="161"/>
      <c r="D510" s="161"/>
      <c r="E510" s="144"/>
      <c r="F510" s="144"/>
      <c r="G510" s="144"/>
      <c r="H510" s="144"/>
      <c r="I510" s="144"/>
      <c r="J510" s="144"/>
      <c r="K510" s="144"/>
      <c r="L510" s="144"/>
      <c r="M510" s="144"/>
      <c r="N510" s="144"/>
      <c r="O510" s="204"/>
      <c r="P510" s="161" t="s">
        <v>255</v>
      </c>
      <c r="Q510" s="161"/>
      <c r="R510" s="161"/>
      <c r="S510" s="161"/>
      <c r="T510" s="144"/>
      <c r="U510" s="144"/>
      <c r="V510" s="144"/>
      <c r="W510" s="144"/>
      <c r="X510" s="144"/>
      <c r="Y510" s="144"/>
      <c r="Z510" s="144"/>
      <c r="AA510" s="144"/>
      <c r="AB510" s="144"/>
      <c r="AC510" s="144"/>
      <c r="AD510" s="144"/>
      <c r="AE510" s="144"/>
      <c r="AF510" s="144"/>
    </row>
    <row r="513" spans="1:32" x14ac:dyDescent="0.25">
      <c r="A513" s="189" t="s">
        <v>264</v>
      </c>
      <c r="B513" s="189"/>
      <c r="C513" s="189"/>
      <c r="D513" s="189"/>
      <c r="E513" s="181"/>
      <c r="F513" s="167"/>
      <c r="G513" s="167"/>
      <c r="H513" s="167"/>
      <c r="I513" s="167"/>
      <c r="J513" s="167"/>
      <c r="K513" s="167"/>
      <c r="L513" s="188"/>
      <c r="M513" s="211"/>
      <c r="N513" s="144"/>
      <c r="O513" s="211"/>
      <c r="P513" s="189" t="s">
        <v>264</v>
      </c>
      <c r="Q513" s="189"/>
      <c r="R513" s="189"/>
      <c r="S513" s="189"/>
      <c r="T513" s="181"/>
      <c r="U513" s="144"/>
      <c r="V513" s="144"/>
      <c r="W513" s="144"/>
      <c r="X513" s="144"/>
      <c r="Y513" s="144"/>
      <c r="Z513" s="144"/>
      <c r="AA513" s="188"/>
      <c r="AB513" s="144"/>
      <c r="AC513" s="144"/>
      <c r="AD513" s="144"/>
      <c r="AE513" s="144"/>
      <c r="AF513" s="144"/>
    </row>
    <row r="514" spans="1:32" x14ac:dyDescent="0.25">
      <c r="A514" s="166" t="s">
        <v>295</v>
      </c>
      <c r="B514" s="166"/>
      <c r="C514" s="166"/>
      <c r="D514" s="166"/>
      <c r="E514" s="213"/>
      <c r="F514" s="167"/>
      <c r="G514" s="167"/>
      <c r="H514" s="167"/>
      <c r="I514" s="167"/>
      <c r="J514" s="167"/>
      <c r="K514" s="167"/>
      <c r="L514" s="167"/>
      <c r="M514" s="144"/>
      <c r="N514" s="144"/>
      <c r="P514" s="166" t="s">
        <v>231</v>
      </c>
      <c r="Q514" s="166"/>
      <c r="R514" s="166"/>
      <c r="S514" s="166"/>
      <c r="T514" s="162"/>
      <c r="U514" s="144"/>
      <c r="V514" s="144"/>
      <c r="W514" s="144"/>
      <c r="X514" s="144"/>
      <c r="Y514" s="144"/>
      <c r="Z514" s="144"/>
      <c r="AA514" s="167"/>
      <c r="AB514" s="144"/>
      <c r="AC514" s="144"/>
      <c r="AD514" s="144"/>
      <c r="AE514" s="144"/>
      <c r="AF514" s="144"/>
    </row>
    <row r="515" spans="1:32" ht="31.5" x14ac:dyDescent="0.25">
      <c r="A515" s="190"/>
      <c r="B515" s="141">
        <v>2019</v>
      </c>
      <c r="C515" s="141">
        <v>2020</v>
      </c>
      <c r="D515" s="141">
        <v>2021</v>
      </c>
      <c r="E515" s="141">
        <v>2022</v>
      </c>
      <c r="F515" s="141">
        <v>2023</v>
      </c>
      <c r="G515" s="141">
        <v>2024</v>
      </c>
      <c r="H515" s="141">
        <v>2025</v>
      </c>
      <c r="I515" s="141">
        <v>2026</v>
      </c>
      <c r="J515" s="142" t="s">
        <v>232</v>
      </c>
      <c r="K515" s="142" t="s">
        <v>233</v>
      </c>
      <c r="L515" s="143" t="s">
        <v>234</v>
      </c>
      <c r="M515" s="145" t="s">
        <v>287</v>
      </c>
      <c r="N515" s="144"/>
      <c r="P515" s="190"/>
      <c r="Q515" s="141">
        <v>2019</v>
      </c>
      <c r="R515" s="141">
        <v>2020</v>
      </c>
      <c r="S515" s="141">
        <v>2021</v>
      </c>
      <c r="T515" s="141">
        <v>2022</v>
      </c>
      <c r="U515" s="141">
        <v>2023</v>
      </c>
      <c r="V515" s="141">
        <v>2024</v>
      </c>
      <c r="W515" s="141">
        <v>2025</v>
      </c>
      <c r="X515" s="141">
        <v>2026</v>
      </c>
      <c r="Y515" s="142" t="s">
        <v>232</v>
      </c>
      <c r="Z515" s="142" t="s">
        <v>233</v>
      </c>
      <c r="AA515" s="143" t="s">
        <v>234</v>
      </c>
      <c r="AB515" s="144"/>
      <c r="AC515" s="144"/>
      <c r="AD515" s="145" t="s">
        <v>296</v>
      </c>
      <c r="AE515" s="145" t="s">
        <v>235</v>
      </c>
      <c r="AF515" s="144"/>
    </row>
    <row r="516" spans="1:32" x14ac:dyDescent="0.25">
      <c r="A516" s="146" t="s">
        <v>236</v>
      </c>
      <c r="B516" s="147">
        <v>3963</v>
      </c>
      <c r="C516" s="147">
        <v>4004</v>
      </c>
      <c r="D516" s="147">
        <v>2969</v>
      </c>
      <c r="E516" s="147">
        <v>3845</v>
      </c>
      <c r="F516" s="147">
        <v>4554</v>
      </c>
      <c r="G516" s="147">
        <v>4686</v>
      </c>
      <c r="H516" s="147">
        <v>4749</v>
      </c>
      <c r="I516" s="147">
        <v>4992</v>
      </c>
      <c r="J516" s="148">
        <v>5.1168667087807956E-2</v>
      </c>
      <c r="K516" s="148">
        <v>0.21459854014598539</v>
      </c>
      <c r="L516" s="147"/>
      <c r="M516" s="155">
        <v>0.14258375938990603</v>
      </c>
      <c r="N516" s="144"/>
      <c r="P516" s="146" t="s">
        <v>236</v>
      </c>
      <c r="Q516" s="147">
        <v>29719</v>
      </c>
      <c r="R516" s="147">
        <v>30357</v>
      </c>
      <c r="S516" s="147">
        <v>22700</v>
      </c>
      <c r="T516" s="147">
        <v>28141</v>
      </c>
      <c r="U516" s="147">
        <v>32999</v>
      </c>
      <c r="V516" s="147">
        <v>35838</v>
      </c>
      <c r="W516" s="147">
        <v>34289</v>
      </c>
      <c r="X516" s="147">
        <v>35011</v>
      </c>
      <c r="Y516" s="148">
        <v>2.105631543643734E-2</v>
      </c>
      <c r="Z516" s="148">
        <v>0.14498955817289053</v>
      </c>
      <c r="AA516" s="147"/>
      <c r="AB516" s="144"/>
      <c r="AC516" s="144"/>
      <c r="AD516" s="147">
        <v>4110</v>
      </c>
      <c r="AE516" s="147">
        <v>30577.571428571428</v>
      </c>
      <c r="AF516" s="144"/>
    </row>
    <row r="517" spans="1:32" x14ac:dyDescent="0.25">
      <c r="A517" s="149" t="s">
        <v>237</v>
      </c>
      <c r="B517" s="150">
        <v>1151</v>
      </c>
      <c r="C517" s="150">
        <v>1064</v>
      </c>
      <c r="D517" s="150">
        <v>889</v>
      </c>
      <c r="E517" s="150">
        <v>1065</v>
      </c>
      <c r="F517" s="150">
        <v>1041</v>
      </c>
      <c r="G517" s="150">
        <v>959</v>
      </c>
      <c r="H517" s="150">
        <v>868</v>
      </c>
      <c r="I517" s="150">
        <v>901</v>
      </c>
      <c r="J517" s="148">
        <v>3.8018433179723504E-2</v>
      </c>
      <c r="K517" s="148">
        <v>-0.10373738809151631</v>
      </c>
      <c r="L517" s="147"/>
      <c r="M517" s="155">
        <v>0.15317919075144509</v>
      </c>
      <c r="N517" s="144"/>
      <c r="P517" s="149" t="s">
        <v>237</v>
      </c>
      <c r="Q517" s="150">
        <v>7240</v>
      </c>
      <c r="R517" s="150">
        <v>7407</v>
      </c>
      <c r="S517" s="150">
        <v>5905</v>
      </c>
      <c r="T517" s="150">
        <v>6187</v>
      </c>
      <c r="U517" s="150">
        <v>6401</v>
      </c>
      <c r="V517" s="150">
        <v>6379</v>
      </c>
      <c r="W517" s="150">
        <v>5385</v>
      </c>
      <c r="X517" s="150">
        <v>5882</v>
      </c>
      <c r="Y517" s="148">
        <v>9.2293407613741871E-2</v>
      </c>
      <c r="Z517" s="148">
        <v>-8.3066096561553573E-2</v>
      </c>
      <c r="AA517" s="147"/>
      <c r="AB517" s="144"/>
      <c r="AC517" s="144"/>
      <c r="AD517" s="150">
        <v>1005.2857142857143</v>
      </c>
      <c r="AE517" s="150">
        <v>6414.8571428571431</v>
      </c>
      <c r="AF517" s="144"/>
    </row>
    <row r="518" spans="1:32" x14ac:dyDescent="0.25">
      <c r="A518" s="146" t="s">
        <v>90</v>
      </c>
      <c r="B518" s="151">
        <v>0.31141774891774893</v>
      </c>
      <c r="C518" s="151">
        <v>0.28449197860962566</v>
      </c>
      <c r="D518" s="151">
        <v>0.31569602272727271</v>
      </c>
      <c r="E518" s="151">
        <v>0.29501385041551248</v>
      </c>
      <c r="F518" s="151">
        <v>0.24615748403877985</v>
      </c>
      <c r="G518" s="151">
        <v>0.22422258592471359</v>
      </c>
      <c r="H518" s="151">
        <v>0.19839999999999999</v>
      </c>
      <c r="I518" s="151">
        <v>0.20224466891133558</v>
      </c>
      <c r="J518" s="172">
        <v>0.38446689113355859</v>
      </c>
      <c r="K518" s="172">
        <v>-6.0889609217520571</v>
      </c>
      <c r="L518" s="147"/>
      <c r="M518" s="203">
        <v>1.870174757704532</v>
      </c>
      <c r="N518" s="144"/>
      <c r="P518" s="146" t="s">
        <v>90</v>
      </c>
      <c r="Q518" s="151">
        <v>0.26333975921143565</v>
      </c>
      <c r="R518" s="151">
        <v>0.25994034041059833</v>
      </c>
      <c r="S518" s="151">
        <v>0.2713570148430679</v>
      </c>
      <c r="T518" s="151">
        <v>0.23304079249689255</v>
      </c>
      <c r="U518" s="151">
        <v>0.20886902042680938</v>
      </c>
      <c r="V518" s="151">
        <v>0.19705909610453801</v>
      </c>
      <c r="W518" s="151">
        <v>0.1704059998101326</v>
      </c>
      <c r="X518" s="151">
        <v>0.18354292133429026</v>
      </c>
      <c r="Y518" s="172">
        <v>1.3136921524157659</v>
      </c>
      <c r="Z518" s="172">
        <v>-4.2200608597942448</v>
      </c>
      <c r="AA518" s="147"/>
      <c r="AB518" s="144"/>
      <c r="AC518" s="144"/>
      <c r="AD518" s="151">
        <v>0.26313427812885615</v>
      </c>
      <c r="AE518" s="151">
        <v>0.22574352993223271</v>
      </c>
      <c r="AF518" s="144"/>
    </row>
    <row r="519" spans="1:32" x14ac:dyDescent="0.25">
      <c r="A519" s="149" t="s">
        <v>238</v>
      </c>
      <c r="B519" s="150">
        <v>990</v>
      </c>
      <c r="C519" s="150">
        <v>961</v>
      </c>
      <c r="D519" s="150">
        <v>766</v>
      </c>
      <c r="E519" s="150">
        <v>914</v>
      </c>
      <c r="F519" s="150">
        <v>844</v>
      </c>
      <c r="G519" s="150">
        <v>824</v>
      </c>
      <c r="H519" s="150">
        <v>762</v>
      </c>
      <c r="I519" s="150">
        <v>791</v>
      </c>
      <c r="J519" s="148">
        <v>3.805774278215223E-2</v>
      </c>
      <c r="K519" s="148">
        <v>-8.6454380465269792E-2</v>
      </c>
      <c r="L519" s="147"/>
      <c r="M519" s="155">
        <v>0.1589310829817159</v>
      </c>
      <c r="N519" s="144"/>
      <c r="P519" s="149" t="s">
        <v>238</v>
      </c>
      <c r="Q519" s="150">
        <v>6227</v>
      </c>
      <c r="R519" s="150">
        <v>6425</v>
      </c>
      <c r="S519" s="150">
        <v>5110</v>
      </c>
      <c r="T519" s="150">
        <v>5031</v>
      </c>
      <c r="U519" s="150">
        <v>5004</v>
      </c>
      <c r="V519" s="150">
        <v>4950</v>
      </c>
      <c r="W519" s="150">
        <v>4219</v>
      </c>
      <c r="X519" s="150">
        <v>4977</v>
      </c>
      <c r="Y519" s="148">
        <v>0.17966342735245319</v>
      </c>
      <c r="Z519" s="148">
        <v>-5.7539360493426436E-2</v>
      </c>
      <c r="AA519" s="147"/>
      <c r="AB519" s="144"/>
      <c r="AC519" s="144"/>
      <c r="AD519" s="150">
        <v>865.85714285714289</v>
      </c>
      <c r="AE519" s="150">
        <v>5280.8571428571431</v>
      </c>
      <c r="AF519" s="144"/>
    </row>
    <row r="520" spans="1:32" x14ac:dyDescent="0.25">
      <c r="A520" s="149" t="s">
        <v>239</v>
      </c>
      <c r="B520" s="153">
        <v>0.24981074943224829</v>
      </c>
      <c r="C520" s="153">
        <v>0.24000999000999002</v>
      </c>
      <c r="D520" s="153">
        <v>0.25799932637251599</v>
      </c>
      <c r="E520" s="153">
        <v>0.23771131339401821</v>
      </c>
      <c r="F520" s="153">
        <v>0.18533157663592445</v>
      </c>
      <c r="G520" s="153">
        <v>0.17584293640631668</v>
      </c>
      <c r="H520" s="153">
        <v>0.16045483259633608</v>
      </c>
      <c r="I520" s="153">
        <v>0.15845352564102563</v>
      </c>
      <c r="J520" s="172">
        <v>-0.20013069553104501</v>
      </c>
      <c r="K520" s="172">
        <v>-5.2217312037111334</v>
      </c>
      <c r="L520" s="147"/>
      <c r="M520" s="203">
        <v>1.6298203028132536</v>
      </c>
      <c r="N520" s="144"/>
      <c r="P520" s="149" t="s">
        <v>239</v>
      </c>
      <c r="Q520" s="153">
        <v>0.2095292573774353</v>
      </c>
      <c r="R520" s="153">
        <v>0.2116480548143756</v>
      </c>
      <c r="S520" s="153">
        <v>0.2251101321585903</v>
      </c>
      <c r="T520" s="153">
        <v>0.17877829501439182</v>
      </c>
      <c r="U520" s="153">
        <v>0.15164095881693385</v>
      </c>
      <c r="V520" s="153">
        <v>0.13812154696132597</v>
      </c>
      <c r="W520" s="153">
        <v>0.12304237510571904</v>
      </c>
      <c r="X520" s="153">
        <v>0.1421553226128931</v>
      </c>
      <c r="Y520" s="172">
        <v>1.9112947507174058</v>
      </c>
      <c r="Z520" s="172">
        <v>-3.0548293015742272</v>
      </c>
      <c r="AA520" s="147"/>
      <c r="AB520" s="144"/>
      <c r="AC520" s="144"/>
      <c r="AD520" s="153">
        <v>0.21067083767813696</v>
      </c>
      <c r="AE520" s="153">
        <v>0.17270361562863537</v>
      </c>
      <c r="AF520" s="144"/>
    </row>
    <row r="521" spans="1:32" x14ac:dyDescent="0.25">
      <c r="A521" s="149" t="s">
        <v>240</v>
      </c>
      <c r="B521" s="153">
        <v>0.86012163336229364</v>
      </c>
      <c r="C521" s="153">
        <v>0.90319548872180455</v>
      </c>
      <c r="D521" s="153">
        <v>0.86164229471316089</v>
      </c>
      <c r="E521" s="153">
        <v>0.85821596244131459</v>
      </c>
      <c r="F521" s="153">
        <v>0.81075888568683963</v>
      </c>
      <c r="G521" s="153">
        <v>0.85922836287799786</v>
      </c>
      <c r="H521" s="153">
        <v>0.87788018433179726</v>
      </c>
      <c r="I521" s="153">
        <v>0.87791342952275253</v>
      </c>
      <c r="J521" s="172">
        <v>3.3245190955266679E-3</v>
      </c>
      <c r="K521" s="172">
        <v>1.6608896340998935</v>
      </c>
      <c r="L521" s="147"/>
      <c r="M521" s="203">
        <v>3.1772661076645781</v>
      </c>
      <c r="N521" s="144"/>
      <c r="P521" s="149" t="s">
        <v>240</v>
      </c>
      <c r="Q521" s="153">
        <v>0.86008287292817676</v>
      </c>
      <c r="R521" s="153">
        <v>0.86742270824895373</v>
      </c>
      <c r="S521" s="153">
        <v>0.86536833192209994</v>
      </c>
      <c r="T521" s="153">
        <v>0.813156618716664</v>
      </c>
      <c r="U521" s="153">
        <v>0.78175285111701298</v>
      </c>
      <c r="V521" s="153">
        <v>0.77598369650415422</v>
      </c>
      <c r="W521" s="153">
        <v>0.78347260909935001</v>
      </c>
      <c r="X521" s="153">
        <v>0.84614076844610675</v>
      </c>
      <c r="Y521" s="172">
        <v>6.2668159346756731</v>
      </c>
      <c r="Z521" s="172">
        <v>2.2917892978442378</v>
      </c>
      <c r="AA521" s="147"/>
      <c r="AB521" s="144"/>
      <c r="AC521" s="144"/>
      <c r="AD521" s="153">
        <v>0.8613045331817536</v>
      </c>
      <c r="AE521" s="153">
        <v>0.82322287546766437</v>
      </c>
      <c r="AF521" s="144"/>
    </row>
    <row r="522" spans="1:32" ht="22.15" customHeight="1" x14ac:dyDescent="0.25">
      <c r="A522" s="154" t="s">
        <v>241</v>
      </c>
      <c r="B522" s="155">
        <v>2.2589052997393572E-2</v>
      </c>
      <c r="C522" s="155">
        <v>2.6315789473684209E-2</v>
      </c>
      <c r="D522" s="155">
        <v>2.81214848143982E-2</v>
      </c>
      <c r="E522" s="155">
        <v>2.8169014084507043E-2</v>
      </c>
      <c r="F522" s="155">
        <v>2.9779058597502402E-2</v>
      </c>
      <c r="G522" s="155">
        <v>1.5641293013555789E-2</v>
      </c>
      <c r="H522" s="155">
        <v>2.4193548387096774E-2</v>
      </c>
      <c r="I522" s="155">
        <v>1.2208657047724751E-2</v>
      </c>
      <c r="J522" s="172">
        <v>-1.1984891339372024</v>
      </c>
      <c r="K522" s="172">
        <v>-1.2802000903106567</v>
      </c>
      <c r="L522" s="147"/>
      <c r="M522" s="203">
        <v>-0.75125262232715095</v>
      </c>
      <c r="N522" s="144"/>
      <c r="P522" s="154" t="s">
        <v>241</v>
      </c>
      <c r="Q522" s="155">
        <v>2.0580110497237569E-2</v>
      </c>
      <c r="R522" s="155">
        <v>2.227622519238558E-2</v>
      </c>
      <c r="S522" s="155">
        <v>2.1845893310753598E-2</v>
      </c>
      <c r="T522" s="155">
        <v>2.4082754161952481E-2</v>
      </c>
      <c r="U522" s="155">
        <v>2.2340259334478987E-2</v>
      </c>
      <c r="V522" s="155">
        <v>2.1633484872237027E-2</v>
      </c>
      <c r="W522" s="155">
        <v>2.0055710306406686E-2</v>
      </c>
      <c r="X522" s="155">
        <v>1.972118327099626E-2</v>
      </c>
      <c r="Y522" s="172">
        <v>-3.3452703541042572E-2</v>
      </c>
      <c r="Z522" s="172">
        <v>-0.21254228220021382</v>
      </c>
      <c r="AA522" s="147"/>
      <c r="AB522" s="144"/>
      <c r="AC522" s="144"/>
      <c r="AD522" s="151">
        <v>2.5010657950831319E-2</v>
      </c>
      <c r="AE522" s="151">
        <v>2.1846606092998398E-2</v>
      </c>
      <c r="AF522" s="144"/>
    </row>
    <row r="523" spans="1:32" ht="22.15" customHeight="1" x14ac:dyDescent="0.25">
      <c r="A523" s="154" t="s">
        <v>242</v>
      </c>
      <c r="B523" s="155">
        <v>6.5606863487257128E-3</v>
      </c>
      <c r="C523" s="155">
        <v>6.993006993006993E-3</v>
      </c>
      <c r="D523" s="155">
        <v>8.4203435500168414E-3</v>
      </c>
      <c r="E523" s="155">
        <v>7.8023407022106634E-3</v>
      </c>
      <c r="F523" s="155">
        <v>6.8072024593763721E-3</v>
      </c>
      <c r="G523" s="155">
        <v>3.201024327784891E-3</v>
      </c>
      <c r="H523" s="155">
        <v>4.421983575489577E-3</v>
      </c>
      <c r="I523" s="155">
        <v>2.203525641025641E-3</v>
      </c>
      <c r="J523" s="172">
        <v>-0.2218457934463936</v>
      </c>
      <c r="K523" s="172">
        <v>-0.39139578487206222</v>
      </c>
      <c r="L523" s="147"/>
      <c r="M523" s="203">
        <v>-0.1109718767874419</v>
      </c>
      <c r="N523" s="144"/>
      <c r="P523" s="154" t="s">
        <v>242</v>
      </c>
      <c r="Q523" s="155">
        <v>5.013627645613917E-3</v>
      </c>
      <c r="R523" s="155">
        <v>5.4353196956220973E-3</v>
      </c>
      <c r="S523" s="155">
        <v>5.6828193832599121E-3</v>
      </c>
      <c r="T523" s="155">
        <v>5.2947656444333894E-3</v>
      </c>
      <c r="U523" s="155">
        <v>4.3334646504439526E-3</v>
      </c>
      <c r="V523" s="155">
        <v>3.850661309224845E-3</v>
      </c>
      <c r="W523" s="155">
        <v>3.1496981539269153E-3</v>
      </c>
      <c r="X523" s="155">
        <v>3.31324440890006E-3</v>
      </c>
      <c r="Y523" s="172">
        <v>1.6354625497314468E-2</v>
      </c>
      <c r="Z523" s="172">
        <v>-0.12699468190307761</v>
      </c>
      <c r="AA523" s="147"/>
      <c r="AB523" s="144"/>
      <c r="AC523" s="144"/>
      <c r="AD523" s="151">
        <v>6.1174834897462635E-3</v>
      </c>
      <c r="AE523" s="151">
        <v>4.583191227930836E-3</v>
      </c>
      <c r="AF523" s="144"/>
    </row>
    <row r="524" spans="1:32" ht="22.15" customHeight="1" x14ac:dyDescent="0.25">
      <c r="A524" s="154" t="s">
        <v>243</v>
      </c>
      <c r="B524" s="155">
        <v>4.1635124905374715E-2</v>
      </c>
      <c r="C524" s="155">
        <v>5.6693306693306696E-2</v>
      </c>
      <c r="D524" s="155">
        <v>6.8036375884136066E-2</v>
      </c>
      <c r="E524" s="155">
        <v>5.3055916775032512E-2</v>
      </c>
      <c r="F524" s="155">
        <v>5.2700922266139656E-2</v>
      </c>
      <c r="G524" s="155">
        <v>4.6734955185659413E-2</v>
      </c>
      <c r="H524" s="155">
        <v>3.9797852179406193E-2</v>
      </c>
      <c r="I524" s="155">
        <v>3.5857371794871792E-2</v>
      </c>
      <c r="J524" s="172">
        <v>-0.39404803845344005</v>
      </c>
      <c r="K524" s="172">
        <v>-1.4403316422020807</v>
      </c>
      <c r="L524" s="147"/>
      <c r="M524" s="203">
        <v>-1.0470925026127322</v>
      </c>
      <c r="N524" s="144"/>
      <c r="P524" s="154" t="s">
        <v>243</v>
      </c>
      <c r="Q524" s="155">
        <v>6.6724990746660384E-2</v>
      </c>
      <c r="R524" s="155">
        <v>7.3590934545574332E-2</v>
      </c>
      <c r="S524" s="155">
        <v>7.3480176211453738E-2</v>
      </c>
      <c r="T524" s="155">
        <v>7.0217831633559574E-2</v>
      </c>
      <c r="U524" s="155">
        <v>6.0274553774356796E-2</v>
      </c>
      <c r="V524" s="155">
        <v>5.5416038841453207E-2</v>
      </c>
      <c r="W524" s="155">
        <v>4.6166409052465808E-2</v>
      </c>
      <c r="X524" s="155">
        <v>4.6328296820999114E-2</v>
      </c>
      <c r="Y524" s="172">
        <v>1.6188776853330589E-2</v>
      </c>
      <c r="Z524" s="172">
        <v>-1.6364713461981408</v>
      </c>
      <c r="AA524" s="147"/>
      <c r="AB524" s="144"/>
      <c r="AC524" s="144"/>
      <c r="AD524" s="151">
        <v>5.0260688216892599E-2</v>
      </c>
      <c r="AE524" s="151">
        <v>6.2693010282980521E-2</v>
      </c>
      <c r="AF524" s="144"/>
    </row>
    <row r="525" spans="1:32" ht="22.15" customHeight="1" x14ac:dyDescent="0.25">
      <c r="A525" s="154" t="s">
        <v>244</v>
      </c>
      <c r="B525" s="155">
        <v>0.58819076457229369</v>
      </c>
      <c r="C525" s="155">
        <v>0.5729270729270729</v>
      </c>
      <c r="D525" s="155">
        <v>0.54631188952509258</v>
      </c>
      <c r="E525" s="155">
        <v>0.57737321196358904</v>
      </c>
      <c r="F525" s="155">
        <v>0.58849363197189286</v>
      </c>
      <c r="G525" s="155">
        <v>0.61865130174989325</v>
      </c>
      <c r="H525" s="155">
        <v>0.65845441145504313</v>
      </c>
      <c r="I525" s="155">
        <v>0.60356570512820518</v>
      </c>
      <c r="J525" s="172">
        <v>-5.4888706326837955</v>
      </c>
      <c r="K525" s="172">
        <v>0.66592053019973729</v>
      </c>
      <c r="L525" s="147"/>
      <c r="M525" s="203">
        <v>-1.2097943439387859</v>
      </c>
      <c r="N525" s="144"/>
      <c r="P525" s="154" t="s">
        <v>244</v>
      </c>
      <c r="Q525" s="155">
        <v>0.59837141222786772</v>
      </c>
      <c r="R525" s="155">
        <v>0.57713212768060085</v>
      </c>
      <c r="S525" s="155">
        <v>0.58013215859030842</v>
      </c>
      <c r="T525" s="155">
        <v>0.61824384350236306</v>
      </c>
      <c r="U525" s="155">
        <v>0.61717021727931154</v>
      </c>
      <c r="V525" s="155">
        <v>0.60128913443830567</v>
      </c>
      <c r="W525" s="155">
        <v>0.64040946076001048</v>
      </c>
      <c r="X525" s="155">
        <v>0.61566364856759304</v>
      </c>
      <c r="Y525" s="172">
        <v>-2.4745812192417449</v>
      </c>
      <c r="Z525" s="172">
        <v>0.95050729542817125</v>
      </c>
      <c r="AA525" s="147"/>
      <c r="AB525" s="144"/>
      <c r="AC525" s="144"/>
      <c r="AD525" s="151">
        <v>0.5969064998262078</v>
      </c>
      <c r="AE525" s="151">
        <v>0.60615857561331132</v>
      </c>
      <c r="AF525" s="144"/>
    </row>
    <row r="526" spans="1:32" ht="22.15" customHeight="1" x14ac:dyDescent="0.25">
      <c r="A526" s="154" t="s">
        <v>245</v>
      </c>
      <c r="B526" s="155">
        <v>1.6149381781478678E-2</v>
      </c>
      <c r="C526" s="155">
        <v>2.4725274725274724E-2</v>
      </c>
      <c r="D526" s="155">
        <v>3.1997305490063993E-2</v>
      </c>
      <c r="E526" s="155">
        <v>2.9388816644993498E-2</v>
      </c>
      <c r="F526" s="155">
        <v>5.4457619675010976E-2</v>
      </c>
      <c r="G526" s="155">
        <v>4.1399914639351262E-2</v>
      </c>
      <c r="H526" s="155">
        <v>3.8534428300694881E-2</v>
      </c>
      <c r="I526" s="155">
        <v>4.907852564102564E-2</v>
      </c>
      <c r="J526" s="172">
        <v>1.0544097340330758</v>
      </c>
      <c r="K526" s="172">
        <v>1.445913043768883</v>
      </c>
      <c r="L526" s="147"/>
      <c r="M526" s="203">
        <v>-1.5643990139728983</v>
      </c>
      <c r="N526" s="144"/>
      <c r="P526" s="154" t="s">
        <v>245</v>
      </c>
      <c r="Q526" s="155">
        <v>3.1091221104344022E-2</v>
      </c>
      <c r="R526" s="155">
        <v>4.2527258951806833E-2</v>
      </c>
      <c r="S526" s="155">
        <v>4.2995594713656389E-2</v>
      </c>
      <c r="T526" s="155">
        <v>3.5997299314167938E-2</v>
      </c>
      <c r="U526" s="155">
        <v>5.6607775993211915E-2</v>
      </c>
      <c r="V526" s="155">
        <v>6.6995926111948212E-2</v>
      </c>
      <c r="W526" s="155">
        <v>7.6730146694275136E-2</v>
      </c>
      <c r="X526" s="155">
        <v>6.4722515780754622E-2</v>
      </c>
      <c r="Y526" s="172">
        <v>-1.2007630913520515</v>
      </c>
      <c r="Z526" s="172">
        <v>1.2845089282340751</v>
      </c>
      <c r="AA526" s="147"/>
      <c r="AB526" s="144"/>
      <c r="AC526" s="144"/>
      <c r="AD526" s="151">
        <v>3.461939520333681E-2</v>
      </c>
      <c r="AE526" s="151">
        <v>5.187742649841387E-2</v>
      </c>
      <c r="AF526" s="144"/>
    </row>
    <row r="527" spans="1:32" ht="22.15" customHeight="1" x14ac:dyDescent="0.25">
      <c r="A527" s="154" t="s">
        <v>246</v>
      </c>
      <c r="B527" s="155">
        <v>6.2074186222558669E-2</v>
      </c>
      <c r="C527" s="155">
        <v>5.6943056943056944E-2</v>
      </c>
      <c r="D527" s="155">
        <v>4.3448972718086898E-2</v>
      </c>
      <c r="E527" s="155">
        <v>5.2015604681404419E-2</v>
      </c>
      <c r="F527" s="155">
        <v>6.1923583662714096E-2</v>
      </c>
      <c r="G527" s="155">
        <v>7.8104993597951339E-2</v>
      </c>
      <c r="H527" s="155">
        <v>7.3489155611707727E-2</v>
      </c>
      <c r="I527" s="155">
        <v>0.10196314102564102</v>
      </c>
      <c r="J527" s="172">
        <v>2.8473985413933298</v>
      </c>
      <c r="K527" s="172">
        <v>3.9397968971417869</v>
      </c>
      <c r="L527" s="147"/>
      <c r="M527" s="203">
        <v>2.3616335735874947</v>
      </c>
      <c r="N527" s="144"/>
      <c r="P527" s="154" t="s">
        <v>246</v>
      </c>
      <c r="Q527" s="155">
        <v>6.9282277331000369E-2</v>
      </c>
      <c r="R527" s="155">
        <v>5.4188490298777876E-2</v>
      </c>
      <c r="S527" s="155">
        <v>3.1762114537444937E-2</v>
      </c>
      <c r="T527" s="155">
        <v>4.7688426139796028E-2</v>
      </c>
      <c r="U527" s="155">
        <v>6.3153428891784602E-2</v>
      </c>
      <c r="V527" s="155">
        <v>8.8397790055248615E-2</v>
      </c>
      <c r="W527" s="155">
        <v>7.0722389104377503E-2</v>
      </c>
      <c r="X527" s="155">
        <v>7.8346805289766078E-2</v>
      </c>
      <c r="Y527" s="172">
        <v>0.76244161853885739</v>
      </c>
      <c r="Z527" s="172">
        <v>1.5536996045829117</v>
      </c>
      <c r="AA527" s="147"/>
      <c r="AB527" s="144"/>
      <c r="AC527" s="144"/>
      <c r="AD527" s="151">
        <v>6.2565172054223156E-2</v>
      </c>
      <c r="AE527" s="151">
        <v>6.2809809243936962E-2</v>
      </c>
      <c r="AF527" s="144"/>
    </row>
    <row r="528" spans="1:32" x14ac:dyDescent="0.25">
      <c r="A528" s="149" t="s">
        <v>247</v>
      </c>
      <c r="B528" s="150">
        <v>29.405248549078969</v>
      </c>
      <c r="C528" s="150">
        <v>34.372877122877114</v>
      </c>
      <c r="D528" s="150">
        <v>41.664870326709341</v>
      </c>
      <c r="E528" s="150">
        <v>26.324837451235368</v>
      </c>
      <c r="F528" s="150">
        <v>20.911067193675894</v>
      </c>
      <c r="G528" s="150">
        <v>14.160478019632949</v>
      </c>
      <c r="H528" s="150">
        <v>15.220046325542226</v>
      </c>
      <c r="I528" s="150">
        <v>12.174278846153847</v>
      </c>
      <c r="J528" s="177">
        <v>-3.0457674793883793</v>
      </c>
      <c r="K528" s="177">
        <v>-12.606708293227452</v>
      </c>
      <c r="L528" s="147"/>
      <c r="M528" s="203">
        <v>-13.677796215969472</v>
      </c>
      <c r="N528" s="144"/>
      <c r="P528" s="149" t="s">
        <v>247</v>
      </c>
      <c r="Q528" s="150">
        <v>39.56960193815403</v>
      </c>
      <c r="R528" s="150">
        <v>45.819712092762785</v>
      </c>
      <c r="S528" s="150">
        <v>37.223392070484572</v>
      </c>
      <c r="T528" s="150">
        <v>28.835968871042258</v>
      </c>
      <c r="U528" s="150">
        <v>26.790326979605457</v>
      </c>
      <c r="V528" s="150">
        <v>25.345080640660758</v>
      </c>
      <c r="W528" s="150">
        <v>26.828224795123802</v>
      </c>
      <c r="X528" s="150">
        <v>25.852075062123319</v>
      </c>
      <c r="Y528" s="177">
        <v>-0.97614973300048291</v>
      </c>
      <c r="Z528" s="177">
        <v>-6.5509747923451727</v>
      </c>
      <c r="AA528" s="147"/>
      <c r="AB528" s="144"/>
      <c r="AC528" s="144"/>
      <c r="AD528" s="150">
        <v>24.780987139381299</v>
      </c>
      <c r="AE528" s="150">
        <v>32.403049854468492</v>
      </c>
      <c r="AF528" s="144"/>
    </row>
    <row r="529" spans="1:32" x14ac:dyDescent="0.25">
      <c r="A529" s="149" t="s">
        <v>248</v>
      </c>
      <c r="B529" s="150">
        <v>60.844483058210251</v>
      </c>
      <c r="C529" s="150">
        <v>68.056390977443627</v>
      </c>
      <c r="D529" s="150">
        <v>83.470191226096745</v>
      </c>
      <c r="E529" s="150">
        <v>50.813145539906081</v>
      </c>
      <c r="F529" s="150">
        <v>44.152737752161393</v>
      </c>
      <c r="G529" s="150">
        <v>35.564129301355592</v>
      </c>
      <c r="H529" s="150">
        <v>41.05069124423963</v>
      </c>
      <c r="I529" s="150">
        <v>33.086570477247506</v>
      </c>
      <c r="J529" s="177">
        <v>-7.9641207669921243</v>
      </c>
      <c r="K529" s="177">
        <v>-21.832571202445543</v>
      </c>
      <c r="L529" s="147"/>
      <c r="M529" s="203">
        <v>-48.785921872293528</v>
      </c>
      <c r="N529" s="144"/>
      <c r="P529" s="149" t="s">
        <v>248</v>
      </c>
      <c r="Q529" s="150">
        <v>85.649861878453024</v>
      </c>
      <c r="R529" s="150">
        <v>107.04158228702578</v>
      </c>
      <c r="S529" s="150">
        <v>85.66011854360714</v>
      </c>
      <c r="T529" s="150">
        <v>64.540003232584468</v>
      </c>
      <c r="U529" s="150">
        <v>68.260584283705683</v>
      </c>
      <c r="V529" s="150">
        <v>76.472487850760302</v>
      </c>
      <c r="W529" s="150">
        <v>93.711420612813328</v>
      </c>
      <c r="X529" s="150">
        <v>81.872492349541034</v>
      </c>
      <c r="Y529" s="177">
        <v>-11.838928263272294</v>
      </c>
      <c r="Z529" s="177">
        <v>-1.5829681884956699</v>
      </c>
      <c r="AA529" s="147"/>
      <c r="AB529" s="144"/>
      <c r="AC529" s="144"/>
      <c r="AD529" s="150">
        <v>54.919141679693048</v>
      </c>
      <c r="AE529" s="150">
        <v>83.455460538036704</v>
      </c>
      <c r="AF529" s="144"/>
    </row>
    <row r="530" spans="1:32" x14ac:dyDescent="0.25">
      <c r="A530" s="146" t="s">
        <v>249</v>
      </c>
      <c r="B530" s="147">
        <v>537</v>
      </c>
      <c r="C530" s="147">
        <v>622</v>
      </c>
      <c r="D530" s="147">
        <v>703</v>
      </c>
      <c r="E530" s="147">
        <v>447</v>
      </c>
      <c r="F530" s="147">
        <v>342</v>
      </c>
      <c r="G530" s="147">
        <v>262</v>
      </c>
      <c r="H530" s="147">
        <v>446</v>
      </c>
      <c r="I530" s="147">
        <v>344</v>
      </c>
      <c r="J530" s="148">
        <v>-0.22869955156950672</v>
      </c>
      <c r="K530" s="148">
        <v>-0.28311997618338786</v>
      </c>
      <c r="L530" s="147"/>
      <c r="M530" s="155">
        <v>9.552901971674535E-2</v>
      </c>
      <c r="N530" s="144"/>
      <c r="P530" s="146" t="s">
        <v>249</v>
      </c>
      <c r="Q530" s="147">
        <v>4528</v>
      </c>
      <c r="R530" s="147">
        <v>3695</v>
      </c>
      <c r="S530" s="147">
        <v>3949</v>
      </c>
      <c r="T530" s="147">
        <v>3775</v>
      </c>
      <c r="U530" s="147">
        <v>3494</v>
      </c>
      <c r="V530" s="147">
        <v>3397</v>
      </c>
      <c r="W530" s="147">
        <v>3849</v>
      </c>
      <c r="X530" s="147">
        <v>3601</v>
      </c>
      <c r="Y530" s="148">
        <v>-6.4432320083138483E-2</v>
      </c>
      <c r="Z530" s="148">
        <v>-5.5457713493461271E-2</v>
      </c>
      <c r="AA530" s="147"/>
      <c r="AB530" s="144"/>
      <c r="AC530" s="144"/>
      <c r="AD530" s="147">
        <v>479.85714285714283</v>
      </c>
      <c r="AE530" s="147">
        <v>3812.4285714285716</v>
      </c>
      <c r="AF530" s="144"/>
    </row>
    <row r="531" spans="1:32" x14ac:dyDescent="0.25">
      <c r="A531" s="146" t="s">
        <v>250</v>
      </c>
      <c r="B531" s="147">
        <v>101</v>
      </c>
      <c r="C531" s="147">
        <v>123</v>
      </c>
      <c r="D531" s="147">
        <v>170</v>
      </c>
      <c r="E531" s="147">
        <v>111</v>
      </c>
      <c r="F531" s="147">
        <v>65</v>
      </c>
      <c r="G531" s="147">
        <v>40</v>
      </c>
      <c r="H531" s="147">
        <v>61</v>
      </c>
      <c r="I531" s="147">
        <v>62</v>
      </c>
      <c r="J531" s="148">
        <v>1.6393442622950821E-2</v>
      </c>
      <c r="K531" s="148">
        <v>-0.35320417287630407</v>
      </c>
      <c r="L531" s="147"/>
      <c r="M531" s="155">
        <v>7.6448828606658442E-2</v>
      </c>
      <c r="N531" s="144"/>
      <c r="P531" s="146" t="s">
        <v>250</v>
      </c>
      <c r="Q531" s="147">
        <v>859</v>
      </c>
      <c r="R531" s="147">
        <v>744</v>
      </c>
      <c r="S531" s="147">
        <v>781</v>
      </c>
      <c r="T531" s="147">
        <v>774</v>
      </c>
      <c r="U531" s="147">
        <v>605</v>
      </c>
      <c r="V531" s="147">
        <v>656</v>
      </c>
      <c r="W531" s="147">
        <v>798</v>
      </c>
      <c r="X531" s="147">
        <v>811</v>
      </c>
      <c r="Y531" s="148">
        <v>1.6290726817042606E-2</v>
      </c>
      <c r="Z531" s="148">
        <v>8.8173279662641296E-2</v>
      </c>
      <c r="AA531" s="147"/>
      <c r="AB531" s="144"/>
      <c r="AC531" s="144"/>
      <c r="AD531" s="150">
        <v>95.857142857142861</v>
      </c>
      <c r="AE531" s="150">
        <v>745.28571428571433</v>
      </c>
      <c r="AF531" s="144"/>
    </row>
    <row r="532" spans="1:32" x14ac:dyDescent="0.25">
      <c r="A532" s="149" t="s">
        <v>251</v>
      </c>
      <c r="B532" s="150">
        <v>0</v>
      </c>
      <c r="C532" s="150">
        <v>1954</v>
      </c>
      <c r="D532" s="150">
        <v>1641</v>
      </c>
      <c r="E532" s="150">
        <v>1636</v>
      </c>
      <c r="F532" s="150">
        <v>1190</v>
      </c>
      <c r="G532" s="150">
        <v>1009</v>
      </c>
      <c r="H532" s="150">
        <v>943</v>
      </c>
      <c r="I532" s="150">
        <v>1118</v>
      </c>
      <c r="J532" s="148">
        <v>0.1855779427359491</v>
      </c>
      <c r="K532" s="157">
        <v>-0.1988534575420996</v>
      </c>
      <c r="L532" s="147"/>
      <c r="M532" s="155">
        <v>0.15903271692745377</v>
      </c>
      <c r="N532" s="144"/>
      <c r="P532" s="149" t="s">
        <v>251</v>
      </c>
      <c r="Q532" s="150">
        <v>0</v>
      </c>
      <c r="R532" s="150">
        <v>10740</v>
      </c>
      <c r="S532" s="150">
        <v>8328</v>
      </c>
      <c r="T532" s="150">
        <v>7400</v>
      </c>
      <c r="U532" s="150">
        <v>6638</v>
      </c>
      <c r="V532" s="150">
        <v>6901</v>
      </c>
      <c r="W532" s="150">
        <v>6408</v>
      </c>
      <c r="X532" s="150">
        <v>7030</v>
      </c>
      <c r="Y532" s="148">
        <v>9.7066167290886393E-2</v>
      </c>
      <c r="Z532" s="157">
        <v>-9.1242055370031203E-2</v>
      </c>
      <c r="AA532" s="147"/>
      <c r="AB532" s="144"/>
      <c r="AC532" s="144"/>
      <c r="AD532" s="158">
        <v>1395.5</v>
      </c>
      <c r="AE532" s="158">
        <v>7735.833333333333</v>
      </c>
      <c r="AF532" s="144"/>
    </row>
    <row r="533" spans="1:32" x14ac:dyDescent="0.25">
      <c r="A533" s="159" t="s">
        <v>252</v>
      </c>
      <c r="B533" s="147">
        <v>366</v>
      </c>
      <c r="C533" s="147">
        <v>309</v>
      </c>
      <c r="D533" s="147">
        <v>263</v>
      </c>
      <c r="E533" s="147">
        <v>199</v>
      </c>
      <c r="F533" s="147">
        <v>235</v>
      </c>
      <c r="G533" s="147">
        <v>168</v>
      </c>
      <c r="H533" s="147">
        <v>197</v>
      </c>
      <c r="I533" s="147">
        <v>300</v>
      </c>
      <c r="J533" s="148">
        <v>0.52284263959390864</v>
      </c>
      <c r="K533" s="148">
        <v>0.20898100172711573</v>
      </c>
      <c r="L533" s="147"/>
      <c r="M533" s="155">
        <v>0.14191106906338694</v>
      </c>
      <c r="N533" s="144"/>
      <c r="P533" s="159" t="s">
        <v>252</v>
      </c>
      <c r="Q533" s="147">
        <v>3016</v>
      </c>
      <c r="R533" s="147">
        <v>2664</v>
      </c>
      <c r="S533" s="147">
        <v>2445</v>
      </c>
      <c r="T533" s="147">
        <v>1857</v>
      </c>
      <c r="U533" s="147">
        <v>1886</v>
      </c>
      <c r="V533" s="147">
        <v>1855</v>
      </c>
      <c r="W533" s="147">
        <v>1865</v>
      </c>
      <c r="X533" s="147">
        <v>2114</v>
      </c>
      <c r="Y533" s="148">
        <v>0.13351206434316354</v>
      </c>
      <c r="Z533" s="148">
        <v>-5.068001026430579E-2</v>
      </c>
      <c r="AA533" s="147"/>
      <c r="AB533" s="144"/>
      <c r="AC533" s="144"/>
      <c r="AD533" s="150">
        <v>248.14285714285714</v>
      </c>
      <c r="AE533" s="150">
        <v>2226.8571428571427</v>
      </c>
      <c r="AF533" s="144"/>
    </row>
    <row r="534" spans="1:32" x14ac:dyDescent="0.25">
      <c r="A534" s="159" t="s">
        <v>253</v>
      </c>
      <c r="B534" s="147">
        <v>65</v>
      </c>
      <c r="C534" s="147">
        <v>25</v>
      </c>
      <c r="D534" s="147">
        <v>41</v>
      </c>
      <c r="E534" s="147">
        <v>51</v>
      </c>
      <c r="F534" s="147">
        <v>36</v>
      </c>
      <c r="G534" s="147">
        <v>31</v>
      </c>
      <c r="H534" s="147">
        <v>26</v>
      </c>
      <c r="I534" s="147">
        <v>28</v>
      </c>
      <c r="J534" s="148">
        <v>7.6923076923076927E-2</v>
      </c>
      <c r="K534" s="148">
        <v>-0.28727272727272724</v>
      </c>
      <c r="L534" s="147"/>
      <c r="M534" s="155">
        <v>0.12727272727272726</v>
      </c>
      <c r="N534" s="144"/>
      <c r="P534" s="159" t="s">
        <v>253</v>
      </c>
      <c r="Q534" s="147">
        <v>336</v>
      </c>
      <c r="R534" s="147">
        <v>253</v>
      </c>
      <c r="S534" s="147">
        <v>310</v>
      </c>
      <c r="T534" s="147">
        <v>283</v>
      </c>
      <c r="U534" s="147">
        <v>235</v>
      </c>
      <c r="V534" s="147">
        <v>229</v>
      </c>
      <c r="W534" s="147">
        <v>165</v>
      </c>
      <c r="X534" s="147">
        <v>220</v>
      </c>
      <c r="Y534" s="148">
        <v>0.33333333333333331</v>
      </c>
      <c r="Z534" s="148">
        <v>-0.14964108227498621</v>
      </c>
      <c r="AA534" s="147"/>
      <c r="AB534" s="144"/>
      <c r="AC534" s="144"/>
      <c r="AD534" s="150">
        <v>39.285714285714285</v>
      </c>
      <c r="AE534" s="150">
        <v>258.71428571428572</v>
      </c>
      <c r="AF534" s="144"/>
    </row>
    <row r="535" spans="1:32" x14ac:dyDescent="0.25">
      <c r="A535" s="159" t="s">
        <v>254</v>
      </c>
      <c r="B535" s="160">
        <v>0.15081206496519722</v>
      </c>
      <c r="C535" s="160">
        <v>7.4850299401197598E-2</v>
      </c>
      <c r="D535" s="160">
        <v>0.13486842105263158</v>
      </c>
      <c r="E535" s="160">
        <v>0.20399999999999999</v>
      </c>
      <c r="F535" s="160">
        <v>0.13284132841328414</v>
      </c>
      <c r="G535" s="160">
        <v>0.15577889447236182</v>
      </c>
      <c r="H535" s="160">
        <v>0.11659192825112108</v>
      </c>
      <c r="I535" s="160">
        <v>8.5365853658536592E-2</v>
      </c>
      <c r="J535" s="172">
        <v>-3.122607459258449</v>
      </c>
      <c r="K535" s="172">
        <v>-5.1314066818600583</v>
      </c>
      <c r="L535" s="147"/>
      <c r="M535" s="203">
        <v>-0.88929295462620428</v>
      </c>
      <c r="N535" s="144"/>
      <c r="P535" s="159" t="s">
        <v>254</v>
      </c>
      <c r="Q535" s="160">
        <v>0.10023866348448687</v>
      </c>
      <c r="R535" s="160">
        <v>8.6732944806307846E-2</v>
      </c>
      <c r="S535" s="160">
        <v>0.11252268602540835</v>
      </c>
      <c r="T535" s="160">
        <v>0.13224299065420561</v>
      </c>
      <c r="U535" s="160">
        <v>0.1107967939651108</v>
      </c>
      <c r="V535" s="160">
        <v>0.10988483685220729</v>
      </c>
      <c r="W535" s="160">
        <v>8.1280788177339899E-2</v>
      </c>
      <c r="X535" s="160">
        <v>9.4258783204798635E-2</v>
      </c>
      <c r="Y535" s="172">
        <v>1.2977995027458735</v>
      </c>
      <c r="Z535" s="172">
        <v>-0.98276585447272113</v>
      </c>
      <c r="AA535" s="147"/>
      <c r="AB535" s="144"/>
      <c r="AC535" s="144"/>
      <c r="AD535" s="191">
        <v>0.13667992047713717</v>
      </c>
      <c r="AE535" s="191">
        <v>0.10408644174952585</v>
      </c>
      <c r="AF535" s="144"/>
    </row>
    <row r="536" spans="1:32" x14ac:dyDescent="0.25">
      <c r="A536" s="161" t="s">
        <v>255</v>
      </c>
      <c r="B536" s="161"/>
      <c r="C536" s="161"/>
      <c r="D536" s="161"/>
      <c r="E536" s="144"/>
      <c r="F536" s="144"/>
      <c r="G536" s="144"/>
      <c r="H536" s="144"/>
      <c r="I536" s="144"/>
      <c r="J536" s="144"/>
      <c r="K536" s="144"/>
      <c r="L536" s="144"/>
      <c r="M536" s="144"/>
      <c r="N536" s="144"/>
      <c r="O536" s="204"/>
      <c r="P536" s="161" t="s">
        <v>255</v>
      </c>
      <c r="Q536" s="161"/>
      <c r="R536" s="161"/>
      <c r="S536" s="161"/>
      <c r="T536" s="144"/>
      <c r="U536" s="144"/>
      <c r="V536" s="144"/>
      <c r="W536" s="144"/>
      <c r="X536" s="144"/>
      <c r="Y536" s="144"/>
      <c r="Z536" s="144"/>
      <c r="AA536" s="144"/>
      <c r="AB536" s="144"/>
      <c r="AC536" s="144"/>
      <c r="AD536" s="144"/>
      <c r="AE536" s="144"/>
      <c r="AF536" s="144"/>
    </row>
    <row r="539" spans="1:32" x14ac:dyDescent="0.25">
      <c r="A539" s="189" t="s">
        <v>265</v>
      </c>
      <c r="B539" s="189"/>
      <c r="C539" s="189"/>
      <c r="D539" s="189"/>
      <c r="E539" s="181"/>
      <c r="F539" s="167"/>
      <c r="G539" s="167"/>
      <c r="H539" s="167"/>
      <c r="I539" s="167"/>
      <c r="J539" s="167"/>
      <c r="K539" s="167"/>
      <c r="L539" s="188"/>
      <c r="M539" s="211"/>
      <c r="N539" s="144"/>
      <c r="O539" s="211"/>
      <c r="P539" s="189" t="s">
        <v>265</v>
      </c>
      <c r="Q539" s="189"/>
      <c r="R539" s="189"/>
      <c r="S539" s="189"/>
      <c r="T539" s="181"/>
      <c r="U539" s="144"/>
      <c r="V539" s="144"/>
      <c r="W539" s="144"/>
      <c r="X539" s="144"/>
      <c r="Y539" s="144"/>
      <c r="Z539" s="144"/>
      <c r="AA539" s="188"/>
      <c r="AB539" s="144"/>
      <c r="AC539" s="144"/>
      <c r="AD539" s="144"/>
      <c r="AE539" s="144"/>
      <c r="AF539" s="144"/>
    </row>
    <row r="540" spans="1:32" x14ac:dyDescent="0.25">
      <c r="A540" s="166" t="s">
        <v>295</v>
      </c>
      <c r="B540" s="166"/>
      <c r="C540" s="166"/>
      <c r="D540" s="166"/>
      <c r="E540" s="213"/>
      <c r="F540" s="167"/>
      <c r="G540" s="167"/>
      <c r="H540" s="167"/>
      <c r="I540" s="167"/>
      <c r="J540" s="167"/>
      <c r="K540" s="167"/>
      <c r="L540" s="167"/>
      <c r="M540" s="144"/>
      <c r="N540" s="144"/>
      <c r="P540" s="166" t="s">
        <v>231</v>
      </c>
      <c r="Q540" s="166"/>
      <c r="R540" s="166"/>
      <c r="S540" s="166"/>
      <c r="T540" s="162"/>
      <c r="U540" s="144"/>
      <c r="V540" s="144"/>
      <c r="W540" s="144"/>
      <c r="X540" s="144"/>
      <c r="Y540" s="144"/>
      <c r="Z540" s="144"/>
      <c r="AA540" s="167"/>
      <c r="AB540" s="144"/>
      <c r="AC540" s="144"/>
      <c r="AD540" s="144"/>
      <c r="AE540" s="144"/>
      <c r="AF540" s="144"/>
    </row>
    <row r="541" spans="1:32" ht="31.5" x14ac:dyDescent="0.25">
      <c r="A541" s="190"/>
      <c r="B541" s="141">
        <v>2019</v>
      </c>
      <c r="C541" s="141">
        <v>2020</v>
      </c>
      <c r="D541" s="141">
        <v>2021</v>
      </c>
      <c r="E541" s="141">
        <v>2022</v>
      </c>
      <c r="F541" s="141">
        <v>2023</v>
      </c>
      <c r="G541" s="141">
        <v>2024</v>
      </c>
      <c r="H541" s="141">
        <v>2025</v>
      </c>
      <c r="I541" s="141">
        <v>2026</v>
      </c>
      <c r="J541" s="142" t="s">
        <v>232</v>
      </c>
      <c r="K541" s="142" t="s">
        <v>233</v>
      </c>
      <c r="L541" s="143" t="s">
        <v>234</v>
      </c>
      <c r="M541" s="145" t="s">
        <v>287</v>
      </c>
      <c r="N541" s="144"/>
      <c r="P541" s="190"/>
      <c r="Q541" s="141">
        <v>2019</v>
      </c>
      <c r="R541" s="141">
        <v>2020</v>
      </c>
      <c r="S541" s="141">
        <v>2021</v>
      </c>
      <c r="T541" s="141">
        <v>2022</v>
      </c>
      <c r="U541" s="141">
        <v>2023</v>
      </c>
      <c r="V541" s="141">
        <v>2024</v>
      </c>
      <c r="W541" s="141">
        <v>2025</v>
      </c>
      <c r="X541" s="141">
        <v>2026</v>
      </c>
      <c r="Y541" s="142" t="s">
        <v>232</v>
      </c>
      <c r="Z541" s="142" t="s">
        <v>233</v>
      </c>
      <c r="AA541" s="143" t="s">
        <v>234</v>
      </c>
      <c r="AB541" s="144"/>
      <c r="AC541" s="144"/>
      <c r="AD541" s="145" t="s">
        <v>296</v>
      </c>
      <c r="AE541" s="145" t="s">
        <v>235</v>
      </c>
      <c r="AF541" s="144"/>
    </row>
    <row r="542" spans="1:32" x14ac:dyDescent="0.25">
      <c r="A542" s="146" t="s">
        <v>236</v>
      </c>
      <c r="B542" s="147">
        <v>1604</v>
      </c>
      <c r="C542" s="147">
        <v>1853</v>
      </c>
      <c r="D542" s="147">
        <v>1204</v>
      </c>
      <c r="E542" s="147">
        <v>1212</v>
      </c>
      <c r="F542" s="147">
        <v>1551</v>
      </c>
      <c r="G542" s="147">
        <v>1518</v>
      </c>
      <c r="H542" s="147">
        <v>1553</v>
      </c>
      <c r="I542" s="147">
        <v>1682</v>
      </c>
      <c r="J542" s="148">
        <v>8.3065035415325172E-2</v>
      </c>
      <c r="K542" s="148">
        <v>0.12186755597903769</v>
      </c>
      <c r="L542" s="147"/>
      <c r="M542" s="155">
        <v>0.13283841415258252</v>
      </c>
      <c r="N542" s="144"/>
      <c r="P542" s="146" t="s">
        <v>236</v>
      </c>
      <c r="Q542" s="147">
        <v>11823</v>
      </c>
      <c r="R542" s="147">
        <v>13216</v>
      </c>
      <c r="S542" s="147">
        <v>9209</v>
      </c>
      <c r="T542" s="147">
        <v>9024</v>
      </c>
      <c r="U542" s="147">
        <v>11275</v>
      </c>
      <c r="V542" s="147">
        <v>11078</v>
      </c>
      <c r="W542" s="147">
        <v>11554</v>
      </c>
      <c r="X542" s="147">
        <v>12662</v>
      </c>
      <c r="Y542" s="148">
        <v>9.5897524666782072E-2</v>
      </c>
      <c r="Z542" s="148">
        <v>0.14842120265875425</v>
      </c>
      <c r="AA542" s="147"/>
      <c r="AB542" s="144"/>
      <c r="AC542" s="144"/>
      <c r="AD542" s="147">
        <v>1499.2857142857142</v>
      </c>
      <c r="AE542" s="147">
        <v>11025.571428571429</v>
      </c>
      <c r="AF542" s="144"/>
    </row>
    <row r="543" spans="1:32" x14ac:dyDescent="0.25">
      <c r="A543" s="149" t="s">
        <v>237</v>
      </c>
      <c r="B543" s="150">
        <v>952</v>
      </c>
      <c r="C543" s="150">
        <v>1002</v>
      </c>
      <c r="D543" s="150">
        <v>645</v>
      </c>
      <c r="E543" s="150">
        <v>611</v>
      </c>
      <c r="F543" s="150">
        <v>713</v>
      </c>
      <c r="G543" s="150">
        <v>749</v>
      </c>
      <c r="H543" s="150">
        <v>683</v>
      </c>
      <c r="I543" s="150">
        <v>755</v>
      </c>
      <c r="J543" s="148">
        <v>0.10541727672035139</v>
      </c>
      <c r="K543" s="148">
        <v>-1.3071895424836602E-2</v>
      </c>
      <c r="L543" s="147"/>
      <c r="M543" s="155">
        <v>0.12956924661060579</v>
      </c>
      <c r="N543" s="144"/>
      <c r="P543" s="149" t="s">
        <v>237</v>
      </c>
      <c r="Q543" s="150">
        <v>6329</v>
      </c>
      <c r="R543" s="150">
        <v>6840</v>
      </c>
      <c r="S543" s="150">
        <v>4665</v>
      </c>
      <c r="T543" s="150">
        <v>4553</v>
      </c>
      <c r="U543" s="150">
        <v>5246</v>
      </c>
      <c r="V543" s="150">
        <v>5203</v>
      </c>
      <c r="W543" s="150">
        <v>5212</v>
      </c>
      <c r="X543" s="150">
        <v>5827</v>
      </c>
      <c r="Y543" s="148">
        <v>0.11799693016116654</v>
      </c>
      <c r="Z543" s="148">
        <v>7.2040580319596273E-2</v>
      </c>
      <c r="AA543" s="147"/>
      <c r="AB543" s="144"/>
      <c r="AC543" s="144"/>
      <c r="AD543" s="150">
        <v>765</v>
      </c>
      <c r="AE543" s="150">
        <v>5435.4285714285716</v>
      </c>
      <c r="AF543" s="144"/>
    </row>
    <row r="544" spans="1:32" x14ac:dyDescent="0.25">
      <c r="A544" s="146" t="s">
        <v>90</v>
      </c>
      <c r="B544" s="151">
        <v>0.61498708010335912</v>
      </c>
      <c r="C544" s="151">
        <v>0.57289879931389365</v>
      </c>
      <c r="D544" s="151">
        <v>0.57537912578055306</v>
      </c>
      <c r="E544" s="151">
        <v>0.52946273830155977</v>
      </c>
      <c r="F544" s="151">
        <v>0.49206349206349204</v>
      </c>
      <c r="G544" s="151">
        <v>0.53614889047959913</v>
      </c>
      <c r="H544" s="151">
        <v>0.48234463276836159</v>
      </c>
      <c r="I544" s="151">
        <v>0.50299800133244499</v>
      </c>
      <c r="J544" s="172">
        <v>2.0653368564083396</v>
      </c>
      <c r="K544" s="172">
        <v>-4.1541351931740467</v>
      </c>
      <c r="L544" s="147"/>
      <c r="M544" s="203">
        <v>0.31695573454832426</v>
      </c>
      <c r="N544" s="144"/>
      <c r="P544" s="146" t="s">
        <v>90</v>
      </c>
      <c r="Q544" s="151">
        <v>0.57043713384407391</v>
      </c>
      <c r="R544" s="151">
        <v>0.5477258167841127</v>
      </c>
      <c r="S544" s="151">
        <v>0.53880803880803885</v>
      </c>
      <c r="T544" s="151">
        <v>0.53476626732440691</v>
      </c>
      <c r="U544" s="151">
        <v>0.50563855421686743</v>
      </c>
      <c r="V544" s="151">
        <v>0.50994805449377634</v>
      </c>
      <c r="W544" s="151">
        <v>0.48966553927095074</v>
      </c>
      <c r="X544" s="151">
        <v>0.49982844398696175</v>
      </c>
      <c r="Y544" s="172">
        <v>1.0162904716011001</v>
      </c>
      <c r="Z544" s="172">
        <v>-2.8784863041672439</v>
      </c>
      <c r="AA544" s="147"/>
      <c r="AB544" s="144"/>
      <c r="AC544" s="144"/>
      <c r="AD544" s="151">
        <v>0.54453935326418546</v>
      </c>
      <c r="AE544" s="151">
        <v>0.52861330702863418</v>
      </c>
      <c r="AF544" s="144"/>
    </row>
    <row r="545" spans="1:32" x14ac:dyDescent="0.25">
      <c r="A545" s="149" t="s">
        <v>238</v>
      </c>
      <c r="B545" s="150">
        <v>739</v>
      </c>
      <c r="C545" s="150">
        <v>757</v>
      </c>
      <c r="D545" s="150">
        <v>453</v>
      </c>
      <c r="E545" s="150">
        <v>464</v>
      </c>
      <c r="F545" s="150">
        <v>555</v>
      </c>
      <c r="G545" s="150">
        <v>570</v>
      </c>
      <c r="H545" s="150">
        <v>523</v>
      </c>
      <c r="I545" s="150">
        <v>612</v>
      </c>
      <c r="J545" s="148">
        <v>0.17017208413001911</v>
      </c>
      <c r="K545" s="148">
        <v>5.491258310760902E-2</v>
      </c>
      <c r="L545" s="147"/>
      <c r="M545" s="155">
        <v>0.13438735177865613</v>
      </c>
      <c r="N545" s="144"/>
      <c r="P545" s="149" t="s">
        <v>238</v>
      </c>
      <c r="Q545" s="150">
        <v>4816</v>
      </c>
      <c r="R545" s="150">
        <v>5284</v>
      </c>
      <c r="S545" s="150">
        <v>3452</v>
      </c>
      <c r="T545" s="150">
        <v>3451</v>
      </c>
      <c r="U545" s="150">
        <v>3945</v>
      </c>
      <c r="V545" s="150">
        <v>3870</v>
      </c>
      <c r="W545" s="150">
        <v>3885</v>
      </c>
      <c r="X545" s="150">
        <v>4554</v>
      </c>
      <c r="Y545" s="148">
        <v>0.17220077220077221</v>
      </c>
      <c r="Z545" s="148">
        <v>0.11061561509249901</v>
      </c>
      <c r="AA545" s="147"/>
      <c r="AB545" s="144"/>
      <c r="AC545" s="144"/>
      <c r="AD545" s="150">
        <v>580.14285714285711</v>
      </c>
      <c r="AE545" s="150">
        <v>4100.4285714285716</v>
      </c>
      <c r="AF545" s="144"/>
    </row>
    <row r="546" spans="1:32" x14ac:dyDescent="0.25">
      <c r="A546" s="149" t="s">
        <v>239</v>
      </c>
      <c r="B546" s="153">
        <v>0.4607231920199501</v>
      </c>
      <c r="C546" s="153">
        <v>0.40852671343766866</v>
      </c>
      <c r="D546" s="153">
        <v>0.37624584717607973</v>
      </c>
      <c r="E546" s="153">
        <v>0.38283828382838286</v>
      </c>
      <c r="F546" s="153">
        <v>0.35783365570599612</v>
      </c>
      <c r="G546" s="153">
        <v>0.37549407114624506</v>
      </c>
      <c r="H546" s="153">
        <v>0.33676754668383774</v>
      </c>
      <c r="I546" s="153">
        <v>0.36385255648038051</v>
      </c>
      <c r="J546" s="172">
        <v>2.7085009796542767</v>
      </c>
      <c r="K546" s="172">
        <v>-2.3093608360019671</v>
      </c>
      <c r="L546" s="147"/>
      <c r="M546" s="203">
        <v>0.4193734809238514</v>
      </c>
      <c r="N546" s="144"/>
      <c r="P546" s="149" t="s">
        <v>239</v>
      </c>
      <c r="Q546" s="153">
        <v>0.40734162226169329</v>
      </c>
      <c r="R546" s="153">
        <v>0.39981840193704599</v>
      </c>
      <c r="S546" s="153">
        <v>0.37485068954283851</v>
      </c>
      <c r="T546" s="153">
        <v>0.38242464539007093</v>
      </c>
      <c r="U546" s="153">
        <v>0.34988913525498894</v>
      </c>
      <c r="V546" s="153">
        <v>0.34934103628813867</v>
      </c>
      <c r="W546" s="153">
        <v>0.33624718712134327</v>
      </c>
      <c r="X546" s="153">
        <v>0.35965882167114199</v>
      </c>
      <c r="Y546" s="172">
        <v>2.3411634549798723</v>
      </c>
      <c r="Z546" s="172">
        <v>-1.2242861429183238</v>
      </c>
      <c r="AA546" s="147"/>
      <c r="AB546" s="144"/>
      <c r="AC546" s="144"/>
      <c r="AD546" s="153">
        <v>0.38694616484040018</v>
      </c>
      <c r="AE546" s="153">
        <v>0.37190168310032523</v>
      </c>
      <c r="AF546" s="144"/>
    </row>
    <row r="547" spans="1:32" x14ac:dyDescent="0.25">
      <c r="A547" s="149" t="s">
        <v>240</v>
      </c>
      <c r="B547" s="153">
        <v>0.77626050420168069</v>
      </c>
      <c r="C547" s="153">
        <v>0.7554890219560878</v>
      </c>
      <c r="D547" s="153">
        <v>0.70232558139534884</v>
      </c>
      <c r="E547" s="153">
        <v>0.75941080196399346</v>
      </c>
      <c r="F547" s="153">
        <v>0.77840112201963529</v>
      </c>
      <c r="G547" s="153">
        <v>0.76101468624833113</v>
      </c>
      <c r="H547" s="153">
        <v>0.76573938506588579</v>
      </c>
      <c r="I547" s="153">
        <v>0.81059602649006623</v>
      </c>
      <c r="J547" s="172">
        <v>4.4856641424180443</v>
      </c>
      <c r="K547" s="172">
        <v>5.2239350486331437</v>
      </c>
      <c r="L547" s="147"/>
      <c r="M547" s="203">
        <v>2.906178931827974</v>
      </c>
      <c r="N547" s="144"/>
      <c r="P547" s="149" t="s">
        <v>240</v>
      </c>
      <c r="Q547" s="153">
        <v>0.76094169695054514</v>
      </c>
      <c r="R547" s="153">
        <v>0.77251461988304093</v>
      </c>
      <c r="S547" s="153">
        <v>0.73997856377277604</v>
      </c>
      <c r="T547" s="153">
        <v>0.7579617834394905</v>
      </c>
      <c r="U547" s="153">
        <v>0.75200152497140682</v>
      </c>
      <c r="V547" s="153">
        <v>0.74380165289256195</v>
      </c>
      <c r="W547" s="153">
        <v>0.74539524174980809</v>
      </c>
      <c r="X547" s="153">
        <v>0.78153423717178649</v>
      </c>
      <c r="Y547" s="172">
        <v>3.6138995421978404</v>
      </c>
      <c r="Z547" s="172">
        <v>2.7145044572963961</v>
      </c>
      <c r="AA547" s="147"/>
      <c r="AB547" s="144"/>
      <c r="AC547" s="144"/>
      <c r="AD547" s="153">
        <v>0.7583566760037348</v>
      </c>
      <c r="AE547" s="153">
        <v>0.75438919259882253</v>
      </c>
      <c r="AF547" s="144"/>
    </row>
    <row r="548" spans="1:32" ht="22.15" customHeight="1" x14ac:dyDescent="0.25">
      <c r="A548" s="154" t="s">
        <v>241</v>
      </c>
      <c r="B548" s="155">
        <v>4.9369747899159662E-2</v>
      </c>
      <c r="C548" s="155">
        <v>4.0918163672654689E-2</v>
      </c>
      <c r="D548" s="155">
        <v>5.5813953488372092E-2</v>
      </c>
      <c r="E548" s="155">
        <v>5.2373158756137482E-2</v>
      </c>
      <c r="F548" s="155">
        <v>3.5063113604488078E-2</v>
      </c>
      <c r="G548" s="155">
        <v>3.2042723631508681E-2</v>
      </c>
      <c r="H548" s="155">
        <v>4.9780380673499269E-2</v>
      </c>
      <c r="I548" s="155">
        <v>3.9735099337748346E-2</v>
      </c>
      <c r="J548" s="172">
        <v>-1.0045281335750924</v>
      </c>
      <c r="K548" s="172">
        <v>-0.48960864699080509</v>
      </c>
      <c r="L548" s="147"/>
      <c r="M548" s="203">
        <v>-0.38550842901905608</v>
      </c>
      <c r="N548" s="144"/>
      <c r="P548" s="154" t="s">
        <v>241</v>
      </c>
      <c r="Q548" s="155">
        <v>4.1396745141412547E-2</v>
      </c>
      <c r="R548" s="155">
        <v>4.2543859649122807E-2</v>
      </c>
      <c r="S548" s="155">
        <v>5.1446945337620578E-2</v>
      </c>
      <c r="T548" s="155">
        <v>4.6782341313419726E-2</v>
      </c>
      <c r="U548" s="155">
        <v>5.1277163553183375E-2</v>
      </c>
      <c r="V548" s="155">
        <v>4.2283298097251586E-2</v>
      </c>
      <c r="W548" s="155">
        <v>5.698388334612433E-2</v>
      </c>
      <c r="X548" s="155">
        <v>4.3590183627938907E-2</v>
      </c>
      <c r="Y548" s="172">
        <v>-1.3393699718185423</v>
      </c>
      <c r="Z548" s="172">
        <v>-0.35082183905640396</v>
      </c>
      <c r="AA548" s="147"/>
      <c r="AB548" s="144"/>
      <c r="AC548" s="144"/>
      <c r="AD548" s="151">
        <v>4.4631185807656397E-2</v>
      </c>
      <c r="AE548" s="151">
        <v>4.7098402018502947E-2</v>
      </c>
      <c r="AF548" s="144"/>
    </row>
    <row r="549" spans="1:32" ht="22.15" customHeight="1" x14ac:dyDescent="0.25">
      <c r="A549" s="154" t="s">
        <v>242</v>
      </c>
      <c r="B549" s="155">
        <v>2.9301745635910224E-2</v>
      </c>
      <c r="C549" s="155">
        <v>2.2126281705342688E-2</v>
      </c>
      <c r="D549" s="155">
        <v>2.9900332225913623E-2</v>
      </c>
      <c r="E549" s="155">
        <v>2.6402640264026403E-2</v>
      </c>
      <c r="F549" s="155">
        <v>1.6118633139909737E-2</v>
      </c>
      <c r="G549" s="155">
        <v>1.5810276679841896E-2</v>
      </c>
      <c r="H549" s="155">
        <v>2.1893110109465552E-2</v>
      </c>
      <c r="I549" s="155">
        <v>1.78359096313912E-2</v>
      </c>
      <c r="J549" s="172">
        <v>-0.40572004780743515</v>
      </c>
      <c r="K549" s="172">
        <v>-0.49368392966697811</v>
      </c>
      <c r="L549" s="147"/>
      <c r="M549" s="203">
        <v>-0.2224112482019005</v>
      </c>
      <c r="N549" s="144"/>
      <c r="P549" s="154" t="s">
        <v>242</v>
      </c>
      <c r="Q549" s="155">
        <v>2.2160196227691786E-2</v>
      </c>
      <c r="R549" s="155">
        <v>2.2018765133171914E-2</v>
      </c>
      <c r="S549" s="155">
        <v>2.6061461613638832E-2</v>
      </c>
      <c r="T549" s="155">
        <v>2.360372340425532E-2</v>
      </c>
      <c r="U549" s="155">
        <v>2.3858093126385808E-2</v>
      </c>
      <c r="V549" s="155">
        <v>1.9859180357465245E-2</v>
      </c>
      <c r="W549" s="155">
        <v>2.5705383416998441E-2</v>
      </c>
      <c r="X549" s="155">
        <v>2.0060022113410205E-2</v>
      </c>
      <c r="Y549" s="172">
        <v>-0.56453613035882355</v>
      </c>
      <c r="Z549" s="172">
        <v>-0.31587291012984581</v>
      </c>
      <c r="AA549" s="147"/>
      <c r="AB549" s="144"/>
      <c r="AC549" s="144"/>
      <c r="AD549" s="151">
        <v>2.2772748928060981E-2</v>
      </c>
      <c r="AE549" s="151">
        <v>2.3218751214708663E-2</v>
      </c>
      <c r="AF549" s="144"/>
    </row>
    <row r="550" spans="1:32" ht="22.15" customHeight="1" x14ac:dyDescent="0.25">
      <c r="A550" s="154" t="s">
        <v>243</v>
      </c>
      <c r="B550" s="155">
        <v>0.3322942643391521</v>
      </c>
      <c r="C550" s="155">
        <v>0.32973556395035081</v>
      </c>
      <c r="D550" s="155">
        <v>0.36794019933554817</v>
      </c>
      <c r="E550" s="155">
        <v>0.39603960396039606</v>
      </c>
      <c r="F550" s="155">
        <v>0.42037395228884589</v>
      </c>
      <c r="G550" s="155">
        <v>0.37812911725955206</v>
      </c>
      <c r="H550" s="155">
        <v>0.38956857694784286</v>
      </c>
      <c r="I550" s="155">
        <v>0.37633769322235433</v>
      </c>
      <c r="J550" s="172">
        <v>-1.3230883725488529</v>
      </c>
      <c r="K550" s="172">
        <v>0.49227337178283648</v>
      </c>
      <c r="L550" s="147"/>
      <c r="M550" s="203">
        <v>0.36477548239970403</v>
      </c>
      <c r="N550" s="144"/>
      <c r="P550" s="154" t="s">
        <v>243</v>
      </c>
      <c r="Q550" s="155">
        <v>0.34297555611942826</v>
      </c>
      <c r="R550" s="155">
        <v>0.35298123486682809</v>
      </c>
      <c r="S550" s="155">
        <v>0.39276794440221524</v>
      </c>
      <c r="T550" s="155">
        <v>0.38453014184397161</v>
      </c>
      <c r="U550" s="155">
        <v>0.38784922394678495</v>
      </c>
      <c r="V550" s="155">
        <v>0.37940061382921103</v>
      </c>
      <c r="W550" s="155">
        <v>0.37649298944088627</v>
      </c>
      <c r="X550" s="155">
        <v>0.37268993839835729</v>
      </c>
      <c r="Y550" s="172">
        <v>-0.38030510425289821</v>
      </c>
      <c r="Z550" s="172">
        <v>3.9954852546442154E-2</v>
      </c>
      <c r="AA550" s="147"/>
      <c r="AB550" s="144"/>
      <c r="AC550" s="144"/>
      <c r="AD550" s="151">
        <v>0.37141495950452597</v>
      </c>
      <c r="AE550" s="151">
        <v>0.37229038987289287</v>
      </c>
      <c r="AF550" s="144"/>
    </row>
    <row r="551" spans="1:32" ht="22.15" customHeight="1" x14ac:dyDescent="0.25">
      <c r="A551" s="154" t="s">
        <v>244</v>
      </c>
      <c r="B551" s="155">
        <v>3.117206982543641E-2</v>
      </c>
      <c r="C551" s="155">
        <v>5.8823529411764705E-2</v>
      </c>
      <c r="D551" s="155">
        <v>2.5747508305647839E-2</v>
      </c>
      <c r="E551" s="155">
        <v>3.6303630363036306E-2</v>
      </c>
      <c r="F551" s="155">
        <v>3.9329464861379754E-2</v>
      </c>
      <c r="G551" s="155">
        <v>4.6772068511198944E-2</v>
      </c>
      <c r="H551" s="155">
        <v>5.9240180296200901E-2</v>
      </c>
      <c r="I551" s="155">
        <v>2.1403091557669441E-2</v>
      </c>
      <c r="J551" s="172">
        <v>-3.7837088738531461</v>
      </c>
      <c r="K551" s="172">
        <v>-2.2236736932087586</v>
      </c>
      <c r="L551" s="147"/>
      <c r="M551" s="203">
        <v>-1.3662458908291704</v>
      </c>
      <c r="N551" s="144"/>
      <c r="P551" s="154" t="s">
        <v>244</v>
      </c>
      <c r="Q551" s="155">
        <v>4.5250782373340098E-2</v>
      </c>
      <c r="R551" s="155">
        <v>5.4857748184019367E-2</v>
      </c>
      <c r="S551" s="155">
        <v>3.3228363557389513E-2</v>
      </c>
      <c r="T551" s="155">
        <v>4.7539893617021274E-2</v>
      </c>
      <c r="U551" s="155">
        <v>5.0110864745011086E-2</v>
      </c>
      <c r="V551" s="155">
        <v>5.1543599927784796E-2</v>
      </c>
      <c r="W551" s="155">
        <v>5.3747619871905836E-2</v>
      </c>
      <c r="X551" s="155">
        <v>3.5065550465961146E-2</v>
      </c>
      <c r="Y551" s="172">
        <v>-1.868206940594469</v>
      </c>
      <c r="Z551" s="172">
        <v>-1.3548709889835122</v>
      </c>
      <c r="AA551" s="147"/>
      <c r="AB551" s="144"/>
      <c r="AC551" s="144"/>
      <c r="AD551" s="151">
        <v>4.3639828489757025E-2</v>
      </c>
      <c r="AE551" s="151">
        <v>4.8614260355796267E-2</v>
      </c>
      <c r="AF551" s="144"/>
    </row>
    <row r="552" spans="1:32" ht="22.15" customHeight="1" x14ac:dyDescent="0.25">
      <c r="A552" s="154" t="s">
        <v>245</v>
      </c>
      <c r="B552" s="155">
        <v>1.1845386533665835E-2</v>
      </c>
      <c r="C552" s="155">
        <v>2.0507285483000539E-2</v>
      </c>
      <c r="D552" s="155">
        <v>1.079734219269103E-2</v>
      </c>
      <c r="E552" s="155">
        <v>1.3201320132013201E-2</v>
      </c>
      <c r="F552" s="155">
        <v>1.7408123791102514E-2</v>
      </c>
      <c r="G552" s="155">
        <v>9.22266139657444E-3</v>
      </c>
      <c r="H552" s="155">
        <v>1.7385705086928525E-2</v>
      </c>
      <c r="I552" s="155">
        <v>1.1890606420927468E-2</v>
      </c>
      <c r="J552" s="172">
        <v>-0.5495098666001057</v>
      </c>
      <c r="K552" s="172">
        <v>-0.27830477000825371</v>
      </c>
      <c r="L552" s="147"/>
      <c r="M552" s="203">
        <v>-0.94330391326975516</v>
      </c>
      <c r="N552" s="144"/>
      <c r="P552" s="154" t="s">
        <v>245</v>
      </c>
      <c r="Q552" s="155">
        <v>1.8776960162395332E-2</v>
      </c>
      <c r="R552" s="155">
        <v>2.4288740920096853E-2</v>
      </c>
      <c r="S552" s="155">
        <v>1.1619068302747313E-2</v>
      </c>
      <c r="T552" s="155">
        <v>1.1857269503546099E-2</v>
      </c>
      <c r="U552" s="155">
        <v>1.7117516629711751E-2</v>
      </c>
      <c r="V552" s="155">
        <v>2.0942408376963352E-2</v>
      </c>
      <c r="W552" s="155">
        <v>3.3754543880907047E-2</v>
      </c>
      <c r="X552" s="155">
        <v>2.132364555362502E-2</v>
      </c>
      <c r="Y552" s="172">
        <v>-1.2430898327282027</v>
      </c>
      <c r="Z552" s="172">
        <v>9.5541067107924801E-2</v>
      </c>
      <c r="AA552" s="147"/>
      <c r="AB552" s="144"/>
      <c r="AC552" s="144"/>
      <c r="AD552" s="151">
        <v>1.4673654121010005E-2</v>
      </c>
      <c r="AE552" s="151">
        <v>2.0368234882545772E-2</v>
      </c>
      <c r="AF552" s="144"/>
    </row>
    <row r="553" spans="1:32" ht="22.15" customHeight="1" x14ac:dyDescent="0.25">
      <c r="A553" s="154" t="s">
        <v>246</v>
      </c>
      <c r="B553" s="155">
        <v>1.8703241895261846E-2</v>
      </c>
      <c r="C553" s="155">
        <v>2.9141932002158661E-2</v>
      </c>
      <c r="D553" s="155">
        <v>4.4850498338870434E-2</v>
      </c>
      <c r="E553" s="155">
        <v>3.4653465346534656E-2</v>
      </c>
      <c r="F553" s="155">
        <v>5.0290135396518373E-2</v>
      </c>
      <c r="G553" s="155">
        <v>6.5876152832674575E-2</v>
      </c>
      <c r="H553" s="155">
        <v>6.6967160334835796E-2</v>
      </c>
      <c r="I553" s="155">
        <v>9.571938168846611E-2</v>
      </c>
      <c r="J553" s="172">
        <v>2.8752221353630314</v>
      </c>
      <c r="K553" s="172">
        <v>5.1698419325436094</v>
      </c>
      <c r="L553" s="147"/>
      <c r="M553" s="203">
        <v>2.8826315822094286</v>
      </c>
      <c r="N553" s="144"/>
      <c r="P553" s="154" t="s">
        <v>246</v>
      </c>
      <c r="Q553" s="155">
        <v>3.8484310242747191E-2</v>
      </c>
      <c r="R553" s="155">
        <v>3.8740920096852302E-2</v>
      </c>
      <c r="S553" s="155">
        <v>3.941796069062873E-2</v>
      </c>
      <c r="T553" s="155">
        <v>4.2664007092198579E-2</v>
      </c>
      <c r="U553" s="155">
        <v>6.057649667405765E-2</v>
      </c>
      <c r="V553" s="155">
        <v>6.2827225130890049E-2</v>
      </c>
      <c r="W553" s="155">
        <v>5.9979227972996367E-2</v>
      </c>
      <c r="X553" s="155">
        <v>6.6893065866371823E-2</v>
      </c>
      <c r="Y553" s="172">
        <v>0.69138378933754563</v>
      </c>
      <c r="Z553" s="172">
        <v>1.782531427591328</v>
      </c>
      <c r="AA553" s="147"/>
      <c r="AB553" s="144"/>
      <c r="AC553" s="144"/>
      <c r="AD553" s="151">
        <v>4.4020962363030013E-2</v>
      </c>
      <c r="AE553" s="151">
        <v>4.9067751590458543E-2</v>
      </c>
      <c r="AF553" s="144"/>
    </row>
    <row r="554" spans="1:32" x14ac:dyDescent="0.25">
      <c r="A554" s="149" t="s">
        <v>247</v>
      </c>
      <c r="B554" s="150">
        <v>169.43640897755608</v>
      </c>
      <c r="C554" s="150">
        <v>163.74257960064773</v>
      </c>
      <c r="D554" s="150">
        <v>140.77574750830539</v>
      </c>
      <c r="E554" s="150">
        <v>117.61798679867982</v>
      </c>
      <c r="F554" s="150">
        <v>118.15087040618948</v>
      </c>
      <c r="G554" s="150">
        <v>88.797760210803688</v>
      </c>
      <c r="H554" s="150">
        <v>96.721828718609103</v>
      </c>
      <c r="I554" s="150">
        <v>101.55707491082038</v>
      </c>
      <c r="J554" s="177">
        <v>4.8352461922112724</v>
      </c>
      <c r="K554" s="177">
        <v>-27.599094693753216</v>
      </c>
      <c r="L554" s="147"/>
      <c r="M554" s="203">
        <v>-20.513609025366819</v>
      </c>
      <c r="N554" s="144"/>
      <c r="P554" s="149" t="s">
        <v>247</v>
      </c>
      <c r="Q554" s="150">
        <v>128.89774168992636</v>
      </c>
      <c r="R554" s="150">
        <v>138.8627421307506</v>
      </c>
      <c r="S554" s="150">
        <v>112.37018134433688</v>
      </c>
      <c r="T554" s="150">
        <v>106.56615691489354</v>
      </c>
      <c r="U554" s="150">
        <v>110.9886474501108</v>
      </c>
      <c r="V554" s="150">
        <v>103.0278028525005</v>
      </c>
      <c r="W554" s="150">
        <v>113.3531244590618</v>
      </c>
      <c r="X554" s="150">
        <v>122.07068393618719</v>
      </c>
      <c r="Y554" s="177">
        <v>8.7175594771253913</v>
      </c>
      <c r="Z554" s="177">
        <v>4.7063879489367935</v>
      </c>
      <c r="AA554" s="147"/>
      <c r="AB554" s="144"/>
      <c r="AC554" s="144"/>
      <c r="AD554" s="150">
        <v>129.15616960457359</v>
      </c>
      <c r="AE554" s="150">
        <v>117.3642959872504</v>
      </c>
      <c r="AF554" s="144"/>
    </row>
    <row r="555" spans="1:32" x14ac:dyDescent="0.25">
      <c r="A555" s="149" t="s">
        <v>248</v>
      </c>
      <c r="B555" s="150">
        <v>144.94222689075639</v>
      </c>
      <c r="C555" s="150">
        <v>144.45508982035926</v>
      </c>
      <c r="D555" s="150">
        <v>139.91162790697666</v>
      </c>
      <c r="E555" s="150">
        <v>120.54009819967267</v>
      </c>
      <c r="F555" s="150">
        <v>137.90042075736315</v>
      </c>
      <c r="G555" s="150">
        <v>98.596795727636774</v>
      </c>
      <c r="H555" s="150">
        <v>108.23133235724741</v>
      </c>
      <c r="I555" s="150">
        <v>113.69271523178811</v>
      </c>
      <c r="J555" s="177">
        <v>5.4613828745407034</v>
      </c>
      <c r="K555" s="177">
        <v>-15.666014926942026</v>
      </c>
      <c r="L555" s="147"/>
      <c r="M555" s="203">
        <v>-22.403217495172598</v>
      </c>
      <c r="N555" s="144"/>
      <c r="P555" s="149" t="s">
        <v>248</v>
      </c>
      <c r="Q555" s="150">
        <v>127.56359614473045</v>
      </c>
      <c r="R555" s="150">
        <v>146.92865497076031</v>
      </c>
      <c r="S555" s="150">
        <v>116.11489817792086</v>
      </c>
      <c r="T555" s="150">
        <v>116.3077092027234</v>
      </c>
      <c r="U555" s="150">
        <v>124.35455585207767</v>
      </c>
      <c r="V555" s="150">
        <v>116.62752258312526</v>
      </c>
      <c r="W555" s="150">
        <v>129.1222179585572</v>
      </c>
      <c r="X555" s="150">
        <v>136.09593272696071</v>
      </c>
      <c r="Y555" s="177">
        <v>6.9737147684035108</v>
      </c>
      <c r="Z555" s="177">
        <v>9.5260998842357338</v>
      </c>
      <c r="AA555" s="147"/>
      <c r="AB555" s="144"/>
      <c r="AC555" s="144"/>
      <c r="AD555" s="150">
        <v>129.35873015873014</v>
      </c>
      <c r="AE555" s="150">
        <v>126.56983284272498</v>
      </c>
      <c r="AF555" s="144"/>
    </row>
    <row r="556" spans="1:32" x14ac:dyDescent="0.25">
      <c r="A556" s="146" t="s">
        <v>249</v>
      </c>
      <c r="B556" s="147">
        <v>1081</v>
      </c>
      <c r="C556" s="147">
        <v>1097</v>
      </c>
      <c r="D556" s="147">
        <v>1012</v>
      </c>
      <c r="E556" s="147">
        <v>772</v>
      </c>
      <c r="F556" s="147">
        <v>716</v>
      </c>
      <c r="G556" s="147">
        <v>598</v>
      </c>
      <c r="H556" s="147">
        <v>886</v>
      </c>
      <c r="I556" s="147">
        <v>916</v>
      </c>
      <c r="J556" s="148">
        <v>3.3860045146726865E-2</v>
      </c>
      <c r="K556" s="148">
        <v>4.0571243102888614E-2</v>
      </c>
      <c r="L556" s="147"/>
      <c r="M556" s="155">
        <v>0.1319884726224784</v>
      </c>
      <c r="N556" s="144"/>
      <c r="P556" s="146" t="s">
        <v>249</v>
      </c>
      <c r="Q556" s="147">
        <v>6517</v>
      </c>
      <c r="R556" s="147">
        <v>5572</v>
      </c>
      <c r="S556" s="147">
        <v>4744</v>
      </c>
      <c r="T556" s="147">
        <v>4965</v>
      </c>
      <c r="U556" s="147">
        <v>5614</v>
      </c>
      <c r="V556" s="147">
        <v>5973</v>
      </c>
      <c r="W556" s="147">
        <v>7161</v>
      </c>
      <c r="X556" s="147">
        <v>6940</v>
      </c>
      <c r="Y556" s="148">
        <v>-3.0861611506772798E-2</v>
      </c>
      <c r="Z556" s="148">
        <v>0.19814531643072059</v>
      </c>
      <c r="AA556" s="147"/>
      <c r="AB556" s="144"/>
      <c r="AC556" s="144"/>
      <c r="AD556" s="147">
        <v>880.28571428571433</v>
      </c>
      <c r="AE556" s="147">
        <v>5792.2857142857147</v>
      </c>
      <c r="AF556" s="144"/>
    </row>
    <row r="557" spans="1:32" x14ac:dyDescent="0.25">
      <c r="A557" s="146" t="s">
        <v>250</v>
      </c>
      <c r="B557" s="147">
        <v>331</v>
      </c>
      <c r="C557" s="147">
        <v>229</v>
      </c>
      <c r="D557" s="147">
        <v>221</v>
      </c>
      <c r="E557" s="147">
        <v>96</v>
      </c>
      <c r="F557" s="147">
        <v>132</v>
      </c>
      <c r="G557" s="147">
        <v>87</v>
      </c>
      <c r="H557" s="147">
        <v>148</v>
      </c>
      <c r="I557" s="147">
        <v>181</v>
      </c>
      <c r="J557" s="148">
        <v>0.22297297297297297</v>
      </c>
      <c r="K557" s="148">
        <v>1.848874598070735E-2</v>
      </c>
      <c r="L557" s="147"/>
      <c r="M557" s="155">
        <v>0.11355081555834379</v>
      </c>
      <c r="N557" s="144"/>
      <c r="P557" s="146" t="s">
        <v>250</v>
      </c>
      <c r="Q557" s="147">
        <v>1230</v>
      </c>
      <c r="R557" s="147">
        <v>987</v>
      </c>
      <c r="S557" s="147">
        <v>816</v>
      </c>
      <c r="T557" s="147">
        <v>711</v>
      </c>
      <c r="U557" s="147">
        <v>846</v>
      </c>
      <c r="V557" s="147">
        <v>928</v>
      </c>
      <c r="W557" s="147">
        <v>1406</v>
      </c>
      <c r="X557" s="147">
        <v>1594</v>
      </c>
      <c r="Y557" s="148">
        <v>0.1337126600284495</v>
      </c>
      <c r="Z557" s="148">
        <v>0.61149624494511845</v>
      </c>
      <c r="AA557" s="147"/>
      <c r="AB557" s="144"/>
      <c r="AC557" s="144"/>
      <c r="AD557" s="150">
        <v>177.71428571428572</v>
      </c>
      <c r="AE557" s="150">
        <v>989.14285714285711</v>
      </c>
      <c r="AF557" s="144"/>
    </row>
    <row r="558" spans="1:32" x14ac:dyDescent="0.25">
      <c r="A558" s="149" t="s">
        <v>251</v>
      </c>
      <c r="B558" s="150">
        <v>0</v>
      </c>
      <c r="C558" s="150">
        <v>1985</v>
      </c>
      <c r="D558" s="150">
        <v>1617</v>
      </c>
      <c r="E558" s="150">
        <v>1440</v>
      </c>
      <c r="F558" s="150">
        <v>1227</v>
      </c>
      <c r="G558" s="150">
        <v>1280</v>
      </c>
      <c r="H558" s="150">
        <v>1317</v>
      </c>
      <c r="I558" s="150">
        <v>1423</v>
      </c>
      <c r="J558" s="148">
        <v>8.0485952923310553E-2</v>
      </c>
      <c r="K558" s="157">
        <v>-3.6995262801714467E-2</v>
      </c>
      <c r="L558" s="147"/>
      <c r="M558" s="155">
        <v>0.16792541892848714</v>
      </c>
      <c r="N558" s="144"/>
      <c r="P558" s="149" t="s">
        <v>251</v>
      </c>
      <c r="Q558" s="150">
        <v>0</v>
      </c>
      <c r="R558" s="150">
        <v>10263</v>
      </c>
      <c r="S558" s="150">
        <v>8342</v>
      </c>
      <c r="T558" s="150">
        <v>7606</v>
      </c>
      <c r="U558" s="150">
        <v>7137</v>
      </c>
      <c r="V558" s="150">
        <v>7368</v>
      </c>
      <c r="W558" s="150">
        <v>7866</v>
      </c>
      <c r="X558" s="150">
        <v>8474</v>
      </c>
      <c r="Y558" s="148">
        <v>7.7294685990338161E-2</v>
      </c>
      <c r="Z558" s="157">
        <v>4.6560454489317032E-2</v>
      </c>
      <c r="AA558" s="147"/>
      <c r="AB558" s="144"/>
      <c r="AC558" s="144"/>
      <c r="AD558" s="158">
        <v>1477.6666666666667</v>
      </c>
      <c r="AE558" s="158">
        <v>8097</v>
      </c>
      <c r="AF558" s="144"/>
    </row>
    <row r="559" spans="1:32" x14ac:dyDescent="0.25">
      <c r="A559" s="159" t="s">
        <v>252</v>
      </c>
      <c r="B559" s="147">
        <v>432</v>
      </c>
      <c r="C559" s="147">
        <v>407</v>
      </c>
      <c r="D559" s="147">
        <v>450</v>
      </c>
      <c r="E559" s="147">
        <v>341</v>
      </c>
      <c r="F559" s="147">
        <v>328</v>
      </c>
      <c r="G559" s="147">
        <v>348</v>
      </c>
      <c r="H559" s="147">
        <v>401</v>
      </c>
      <c r="I559" s="147">
        <v>493</v>
      </c>
      <c r="J559" s="148">
        <v>0.22942643391521197</v>
      </c>
      <c r="K559" s="148">
        <v>0.27484299963058734</v>
      </c>
      <c r="L559" s="147"/>
      <c r="M559" s="155">
        <v>0.16148051097281363</v>
      </c>
      <c r="N559" s="144"/>
      <c r="P559" s="159" t="s">
        <v>252</v>
      </c>
      <c r="Q559" s="147">
        <v>3259</v>
      </c>
      <c r="R559" s="147">
        <v>3103</v>
      </c>
      <c r="S559" s="147">
        <v>3211</v>
      </c>
      <c r="T559" s="147">
        <v>2368</v>
      </c>
      <c r="U559" s="147">
        <v>2521</v>
      </c>
      <c r="V559" s="147">
        <v>2693</v>
      </c>
      <c r="W559" s="147">
        <v>2583</v>
      </c>
      <c r="X559" s="147">
        <v>3053</v>
      </c>
      <c r="Y559" s="148">
        <v>0.18195896244676732</v>
      </c>
      <c r="Z559" s="148">
        <v>8.2733812949640259E-2</v>
      </c>
      <c r="AA559" s="147"/>
      <c r="AB559" s="144"/>
      <c r="AC559" s="144"/>
      <c r="AD559" s="150">
        <v>386.71428571428572</v>
      </c>
      <c r="AE559" s="150">
        <v>2819.7142857142858</v>
      </c>
      <c r="AF559" s="144"/>
    </row>
    <row r="560" spans="1:32" x14ac:dyDescent="0.25">
      <c r="A560" s="159" t="s">
        <v>253</v>
      </c>
      <c r="B560" s="147">
        <v>65</v>
      </c>
      <c r="C560" s="147">
        <v>58</v>
      </c>
      <c r="D560" s="147">
        <v>84</v>
      </c>
      <c r="E560" s="147">
        <v>76</v>
      </c>
      <c r="F560" s="147">
        <v>47</v>
      </c>
      <c r="G560" s="147">
        <v>47</v>
      </c>
      <c r="H560" s="147">
        <v>56</v>
      </c>
      <c r="I560" s="147">
        <v>46</v>
      </c>
      <c r="J560" s="148">
        <v>-0.17857142857142858</v>
      </c>
      <c r="K560" s="148">
        <v>-0.25635103926096992</v>
      </c>
      <c r="L560" s="147"/>
      <c r="M560" s="155">
        <v>0.14153846153846153</v>
      </c>
      <c r="N560" s="144"/>
      <c r="P560" s="159" t="s">
        <v>253</v>
      </c>
      <c r="Q560" s="147">
        <v>349</v>
      </c>
      <c r="R560" s="147">
        <v>355</v>
      </c>
      <c r="S560" s="147">
        <v>469</v>
      </c>
      <c r="T560" s="147">
        <v>362</v>
      </c>
      <c r="U560" s="147">
        <v>349</v>
      </c>
      <c r="V560" s="147">
        <v>336</v>
      </c>
      <c r="W560" s="147">
        <v>361</v>
      </c>
      <c r="X560" s="147">
        <v>325</v>
      </c>
      <c r="Y560" s="148">
        <v>-9.9722991689750698E-2</v>
      </c>
      <c r="Z560" s="148">
        <v>-0.1185586981790004</v>
      </c>
      <c r="AA560" s="147"/>
      <c r="AB560" s="144"/>
      <c r="AC560" s="144"/>
      <c r="AD560" s="150">
        <v>61.857142857142854</v>
      </c>
      <c r="AE560" s="150">
        <v>368.71428571428572</v>
      </c>
      <c r="AF560" s="144"/>
    </row>
    <row r="561" spans="1:32" x14ac:dyDescent="0.25">
      <c r="A561" s="159" t="s">
        <v>254</v>
      </c>
      <c r="B561" s="160">
        <v>0.13078470824949698</v>
      </c>
      <c r="C561" s="160">
        <v>0.12473118279569892</v>
      </c>
      <c r="D561" s="160">
        <v>0.15730337078651685</v>
      </c>
      <c r="E561" s="160">
        <v>0.18225419664268586</v>
      </c>
      <c r="F561" s="160">
        <v>0.12533333333333332</v>
      </c>
      <c r="G561" s="160">
        <v>0.11898734177215189</v>
      </c>
      <c r="H561" s="160">
        <v>0.12253829321663019</v>
      </c>
      <c r="I561" s="160">
        <v>8.534322820037106E-2</v>
      </c>
      <c r="J561" s="172">
        <v>-3.7195065016259132</v>
      </c>
      <c r="K561" s="172">
        <v>-5.2554860971603459</v>
      </c>
      <c r="L561" s="147"/>
      <c r="M561" s="203">
        <v>-1.0867547406496911</v>
      </c>
      <c r="N561" s="144"/>
      <c r="P561" s="159" t="s">
        <v>254</v>
      </c>
      <c r="Q561" s="160">
        <v>9.6729490022172945E-2</v>
      </c>
      <c r="R561" s="160">
        <v>0.1026604973973395</v>
      </c>
      <c r="S561" s="160">
        <v>0.12744565217391304</v>
      </c>
      <c r="T561" s="160">
        <v>0.1326007326007326</v>
      </c>
      <c r="U561" s="160">
        <v>0.121602787456446</v>
      </c>
      <c r="V561" s="160">
        <v>0.11092769891053153</v>
      </c>
      <c r="W561" s="160">
        <v>0.12262228260869565</v>
      </c>
      <c r="X561" s="160">
        <v>9.6210775606867971E-2</v>
      </c>
      <c r="Y561" s="172">
        <v>-2.6411507001827679</v>
      </c>
      <c r="Z561" s="172">
        <v>-1.9430606175469947</v>
      </c>
      <c r="AA561" s="147"/>
      <c r="AB561" s="144"/>
      <c r="AC561" s="144"/>
      <c r="AD561" s="191">
        <v>0.13789808917197452</v>
      </c>
      <c r="AE561" s="191">
        <v>0.11564138178233792</v>
      </c>
      <c r="AF561" s="144"/>
    </row>
    <row r="562" spans="1:32" x14ac:dyDescent="0.25">
      <c r="A562" s="161" t="s">
        <v>255</v>
      </c>
      <c r="B562" s="161"/>
      <c r="C562" s="161"/>
      <c r="D562" s="161"/>
      <c r="E562" s="144"/>
      <c r="F562" s="144"/>
      <c r="G562" s="144"/>
      <c r="H562" s="144"/>
      <c r="I562" s="144"/>
      <c r="J562" s="144"/>
      <c r="K562" s="144"/>
      <c r="L562" s="144"/>
      <c r="M562" s="144"/>
      <c r="N562" s="144"/>
      <c r="O562" s="204"/>
      <c r="P562" s="161" t="s">
        <v>255</v>
      </c>
      <c r="Q562" s="161"/>
      <c r="R562" s="161"/>
      <c r="S562" s="161"/>
      <c r="T562" s="144"/>
      <c r="U562" s="144"/>
      <c r="V562" s="144"/>
      <c r="W562" s="144"/>
      <c r="X562" s="144"/>
      <c r="Y562" s="144"/>
      <c r="Z562" s="144"/>
      <c r="AA562" s="144"/>
      <c r="AB562" s="144"/>
      <c r="AC562" s="144"/>
      <c r="AD562" s="144"/>
      <c r="AE562" s="144"/>
      <c r="AF562" s="144"/>
    </row>
    <row r="565" spans="1:32" x14ac:dyDescent="0.25">
      <c r="A565" s="189" t="s">
        <v>266</v>
      </c>
      <c r="B565" s="189"/>
      <c r="C565" s="189"/>
      <c r="D565" s="189"/>
      <c r="E565" s="181"/>
      <c r="F565" s="167"/>
      <c r="G565" s="167"/>
      <c r="H565" s="167"/>
      <c r="I565" s="167"/>
      <c r="J565" s="167"/>
      <c r="K565" s="167"/>
      <c r="L565" s="188"/>
      <c r="M565" s="211"/>
      <c r="N565" s="144"/>
      <c r="O565" s="211"/>
      <c r="P565" s="189" t="s">
        <v>266</v>
      </c>
      <c r="Q565" s="189"/>
      <c r="R565" s="189"/>
      <c r="S565" s="189"/>
      <c r="T565" s="181"/>
      <c r="U565" s="144"/>
      <c r="V565" s="144"/>
      <c r="W565" s="144"/>
      <c r="X565" s="144"/>
      <c r="Y565" s="144"/>
      <c r="Z565" s="144"/>
      <c r="AA565" s="188"/>
      <c r="AB565" s="144"/>
      <c r="AC565" s="144"/>
      <c r="AD565" s="144"/>
      <c r="AE565" s="144"/>
      <c r="AF565" s="144"/>
    </row>
    <row r="566" spans="1:32" x14ac:dyDescent="0.25">
      <c r="A566" s="166" t="s">
        <v>295</v>
      </c>
      <c r="B566" s="166"/>
      <c r="C566" s="166"/>
      <c r="D566" s="166"/>
      <c r="E566" s="213"/>
      <c r="F566" s="167"/>
      <c r="G566" s="167"/>
      <c r="H566" s="167"/>
      <c r="I566" s="167"/>
      <c r="J566" s="167"/>
      <c r="K566" s="167"/>
      <c r="L566" s="167"/>
      <c r="M566" s="144"/>
      <c r="N566" s="144"/>
      <c r="P566" s="166" t="s">
        <v>231</v>
      </c>
      <c r="Q566" s="166"/>
      <c r="R566" s="166"/>
      <c r="S566" s="166"/>
      <c r="T566" s="162"/>
      <c r="U566" s="144"/>
      <c r="V566" s="144"/>
      <c r="W566" s="144"/>
      <c r="X566" s="144"/>
      <c r="Y566" s="144"/>
      <c r="Z566" s="144"/>
      <c r="AA566" s="167"/>
      <c r="AB566" s="144"/>
      <c r="AC566" s="144"/>
      <c r="AD566" s="144"/>
      <c r="AE566" s="144"/>
      <c r="AF566" s="144"/>
    </row>
    <row r="567" spans="1:32" ht="31.5" x14ac:dyDescent="0.25">
      <c r="A567" s="190"/>
      <c r="B567" s="141">
        <v>2019</v>
      </c>
      <c r="C567" s="141">
        <v>2020</v>
      </c>
      <c r="D567" s="141">
        <v>2021</v>
      </c>
      <c r="E567" s="141">
        <v>2022</v>
      </c>
      <c r="F567" s="141">
        <v>2023</v>
      </c>
      <c r="G567" s="141">
        <v>2024</v>
      </c>
      <c r="H567" s="141">
        <v>2025</v>
      </c>
      <c r="I567" s="141">
        <v>2026</v>
      </c>
      <c r="J567" s="142" t="s">
        <v>232</v>
      </c>
      <c r="K567" s="142" t="s">
        <v>233</v>
      </c>
      <c r="L567" s="143" t="s">
        <v>234</v>
      </c>
      <c r="M567" s="145" t="s">
        <v>287</v>
      </c>
      <c r="N567" s="144"/>
      <c r="P567" s="190"/>
      <c r="Q567" s="141">
        <v>2019</v>
      </c>
      <c r="R567" s="141">
        <v>2020</v>
      </c>
      <c r="S567" s="141">
        <v>2021</v>
      </c>
      <c r="T567" s="141">
        <v>2022</v>
      </c>
      <c r="U567" s="141">
        <v>2023</v>
      </c>
      <c r="V567" s="141">
        <v>2024</v>
      </c>
      <c r="W567" s="141">
        <v>2025</v>
      </c>
      <c r="X567" s="141">
        <v>2026</v>
      </c>
      <c r="Y567" s="142" t="s">
        <v>232</v>
      </c>
      <c r="Z567" s="142" t="s">
        <v>233</v>
      </c>
      <c r="AA567" s="143" t="s">
        <v>234</v>
      </c>
      <c r="AB567" s="144"/>
      <c r="AC567" s="144"/>
      <c r="AD567" s="145" t="s">
        <v>296</v>
      </c>
      <c r="AE567" s="145" t="s">
        <v>235</v>
      </c>
      <c r="AF567" s="144"/>
    </row>
    <row r="568" spans="1:32" x14ac:dyDescent="0.25">
      <c r="A568" s="146" t="s">
        <v>236</v>
      </c>
      <c r="B568" s="147">
        <v>1175</v>
      </c>
      <c r="C568" s="147">
        <v>1293</v>
      </c>
      <c r="D568" s="147">
        <v>1207</v>
      </c>
      <c r="E568" s="147">
        <v>1040</v>
      </c>
      <c r="F568" s="147">
        <v>1327</v>
      </c>
      <c r="G568" s="147">
        <v>1636</v>
      </c>
      <c r="H568" s="147">
        <v>1650</v>
      </c>
      <c r="I568" s="147">
        <v>2286</v>
      </c>
      <c r="J568" s="148">
        <v>0.38545454545454544</v>
      </c>
      <c r="K568" s="148">
        <v>0.71548027444253848</v>
      </c>
      <c r="L568" s="147"/>
      <c r="M568" s="155">
        <v>0.15529891304347826</v>
      </c>
      <c r="N568" s="144"/>
      <c r="P568" s="146" t="s">
        <v>236</v>
      </c>
      <c r="Q568" s="147">
        <v>8884</v>
      </c>
      <c r="R568" s="147">
        <v>10118</v>
      </c>
      <c r="S568" s="147">
        <v>8178</v>
      </c>
      <c r="T568" s="147">
        <v>7811</v>
      </c>
      <c r="U568" s="147">
        <v>9017</v>
      </c>
      <c r="V568" s="147">
        <v>11317</v>
      </c>
      <c r="W568" s="147">
        <v>10941</v>
      </c>
      <c r="X568" s="147">
        <v>14720</v>
      </c>
      <c r="Y568" s="148">
        <v>0.345398044054474</v>
      </c>
      <c r="Z568" s="148">
        <v>0.55494522077686881</v>
      </c>
      <c r="AA568" s="147"/>
      <c r="AB568" s="144"/>
      <c r="AC568" s="144"/>
      <c r="AD568" s="147">
        <v>1332.5714285714287</v>
      </c>
      <c r="AE568" s="147">
        <v>9466.5714285714294</v>
      </c>
      <c r="AF568" s="144"/>
    </row>
    <row r="569" spans="1:32" x14ac:dyDescent="0.25">
      <c r="A569" s="149" t="s">
        <v>237</v>
      </c>
      <c r="B569" s="150">
        <v>401</v>
      </c>
      <c r="C569" s="150">
        <v>394</v>
      </c>
      <c r="D569" s="150">
        <v>476</v>
      </c>
      <c r="E569" s="150">
        <v>294</v>
      </c>
      <c r="F569" s="150">
        <v>342</v>
      </c>
      <c r="G569" s="150">
        <v>328</v>
      </c>
      <c r="H569" s="150">
        <v>298</v>
      </c>
      <c r="I569" s="150">
        <v>346</v>
      </c>
      <c r="J569" s="148">
        <v>0.16107382550335569</v>
      </c>
      <c r="K569" s="148">
        <v>-4.3821555467824652E-2</v>
      </c>
      <c r="L569" s="147"/>
      <c r="M569" s="155">
        <v>0.13817891373801916</v>
      </c>
      <c r="N569" s="144"/>
      <c r="P569" s="149" t="s">
        <v>237</v>
      </c>
      <c r="Q569" s="150">
        <v>2308</v>
      </c>
      <c r="R569" s="150">
        <v>3380</v>
      </c>
      <c r="S569" s="150">
        <v>2510</v>
      </c>
      <c r="T569" s="150">
        <v>2091</v>
      </c>
      <c r="U569" s="150">
        <v>2096</v>
      </c>
      <c r="V569" s="150">
        <v>1831</v>
      </c>
      <c r="W569" s="150">
        <v>1770</v>
      </c>
      <c r="X569" s="150">
        <v>2504</v>
      </c>
      <c r="Y569" s="148">
        <v>0.41468926553672314</v>
      </c>
      <c r="Z569" s="148">
        <v>9.6459401976729614E-2</v>
      </c>
      <c r="AA569" s="147"/>
      <c r="AB569" s="144"/>
      <c r="AC569" s="144"/>
      <c r="AD569" s="150">
        <v>361.85714285714283</v>
      </c>
      <c r="AE569" s="150">
        <v>2283.7142857142858</v>
      </c>
      <c r="AF569" s="144"/>
    </row>
    <row r="570" spans="1:32" x14ac:dyDescent="0.25">
      <c r="A570" s="146" t="s">
        <v>90</v>
      </c>
      <c r="B570" s="151">
        <v>0.42121848739495799</v>
      </c>
      <c r="C570" s="151">
        <v>0.35753176043557167</v>
      </c>
      <c r="D570" s="151">
        <v>0.43992606284658042</v>
      </c>
      <c r="E570" s="151">
        <v>0.32236842105263158</v>
      </c>
      <c r="F570" s="151">
        <v>0.30700179533213645</v>
      </c>
      <c r="G570" s="151">
        <v>0.23428571428571429</v>
      </c>
      <c r="H570" s="151">
        <v>0.21149751596877217</v>
      </c>
      <c r="I570" s="151">
        <v>0.19514946418499718</v>
      </c>
      <c r="J570" s="172">
        <v>-1.6348051783774991</v>
      </c>
      <c r="K570" s="172">
        <v>-12.262747722762358</v>
      </c>
      <c r="L570" s="147"/>
      <c r="M570" s="203">
        <v>-2.2608601733778375</v>
      </c>
      <c r="N570" s="144"/>
      <c r="P570" s="146" t="s">
        <v>90</v>
      </c>
      <c r="Q570" s="151">
        <v>0.32429394407756079</v>
      </c>
      <c r="R570" s="151">
        <v>0.39708646616541354</v>
      </c>
      <c r="S570" s="151">
        <v>0.36292654713707345</v>
      </c>
      <c r="T570" s="151">
        <v>0.3185072353389185</v>
      </c>
      <c r="U570" s="151">
        <v>0.28680897646414888</v>
      </c>
      <c r="V570" s="151">
        <v>0.19146711283070167</v>
      </c>
      <c r="W570" s="151">
        <v>0.19157917523541509</v>
      </c>
      <c r="X570" s="151">
        <v>0.21775806591877556</v>
      </c>
      <c r="Y570" s="172">
        <v>2.6178890683360461</v>
      </c>
      <c r="Z570" s="172">
        <v>-7.1738493298899195</v>
      </c>
      <c r="AA570" s="147"/>
      <c r="AB570" s="144"/>
      <c r="AC570" s="144"/>
      <c r="AD570" s="151">
        <v>0.31777694141262075</v>
      </c>
      <c r="AE570" s="151">
        <v>0.28949655921767475</v>
      </c>
      <c r="AF570" s="144"/>
    </row>
    <row r="571" spans="1:32" x14ac:dyDescent="0.25">
      <c r="A571" s="149" t="s">
        <v>238</v>
      </c>
      <c r="B571" s="150">
        <v>361</v>
      </c>
      <c r="C571" s="150">
        <v>362</v>
      </c>
      <c r="D571" s="150">
        <v>423</v>
      </c>
      <c r="E571" s="150">
        <v>246</v>
      </c>
      <c r="F571" s="150">
        <v>291</v>
      </c>
      <c r="G571" s="150">
        <v>286</v>
      </c>
      <c r="H571" s="150">
        <v>266</v>
      </c>
      <c r="I571" s="150">
        <v>309</v>
      </c>
      <c r="J571" s="148">
        <v>0.16165413533834586</v>
      </c>
      <c r="K571" s="148">
        <v>-3.2214765100671117E-2</v>
      </c>
      <c r="L571" s="147"/>
      <c r="M571" s="155">
        <v>0.13654441007512153</v>
      </c>
      <c r="N571" s="144"/>
      <c r="P571" s="149" t="s">
        <v>238</v>
      </c>
      <c r="Q571" s="150">
        <v>2018</v>
      </c>
      <c r="R571" s="150">
        <v>3065</v>
      </c>
      <c r="S571" s="150">
        <v>2273</v>
      </c>
      <c r="T571" s="150">
        <v>1824</v>
      </c>
      <c r="U571" s="150">
        <v>1767</v>
      </c>
      <c r="V571" s="150">
        <v>1565</v>
      </c>
      <c r="W571" s="150">
        <v>1588</v>
      </c>
      <c r="X571" s="150">
        <v>2263</v>
      </c>
      <c r="Y571" s="148">
        <v>0.42506297229219142</v>
      </c>
      <c r="Z571" s="148">
        <v>0.12347517730496457</v>
      </c>
      <c r="AA571" s="147"/>
      <c r="AB571" s="144"/>
      <c r="AC571" s="144"/>
      <c r="AD571" s="150">
        <v>319.28571428571428</v>
      </c>
      <c r="AE571" s="150">
        <v>2014.2857142857142</v>
      </c>
      <c r="AF571" s="144"/>
    </row>
    <row r="572" spans="1:32" x14ac:dyDescent="0.25">
      <c r="A572" s="149" t="s">
        <v>239</v>
      </c>
      <c r="B572" s="153">
        <v>0.30723404255319148</v>
      </c>
      <c r="C572" s="153">
        <v>0.27996906419180201</v>
      </c>
      <c r="D572" s="153">
        <v>0.3504556752278376</v>
      </c>
      <c r="E572" s="153">
        <v>0.23653846153846153</v>
      </c>
      <c r="F572" s="153">
        <v>0.21929163526752071</v>
      </c>
      <c r="G572" s="153">
        <v>0.17481662591687042</v>
      </c>
      <c r="H572" s="153">
        <v>0.16121212121212122</v>
      </c>
      <c r="I572" s="153">
        <v>0.13517060367454067</v>
      </c>
      <c r="J572" s="172">
        <v>-2.604151753758055</v>
      </c>
      <c r="K572" s="172">
        <v>-10.443059701156566</v>
      </c>
      <c r="L572" s="147"/>
      <c r="M572" s="203">
        <v>-1.8565809368937591</v>
      </c>
      <c r="N572" s="144"/>
      <c r="P572" s="149" t="s">
        <v>239</v>
      </c>
      <c r="Q572" s="153">
        <v>0.22714993246285456</v>
      </c>
      <c r="R572" s="153">
        <v>0.30292547934374381</v>
      </c>
      <c r="S572" s="153">
        <v>0.27794081682562971</v>
      </c>
      <c r="T572" s="153">
        <v>0.23351683523236461</v>
      </c>
      <c r="U572" s="153">
        <v>0.19596318065875568</v>
      </c>
      <c r="V572" s="153">
        <v>0.13828753203145711</v>
      </c>
      <c r="W572" s="153">
        <v>0.14514212594826797</v>
      </c>
      <c r="X572" s="153">
        <v>0.15373641304347826</v>
      </c>
      <c r="Y572" s="172">
        <v>0.85942870952102901</v>
      </c>
      <c r="Z572" s="172">
        <v>-5.9042387548076949</v>
      </c>
      <c r="AA572" s="147"/>
      <c r="AB572" s="144"/>
      <c r="AC572" s="144"/>
      <c r="AD572" s="153">
        <v>0.23960120068610632</v>
      </c>
      <c r="AE572" s="153">
        <v>0.21277880059155521</v>
      </c>
      <c r="AF572" s="144"/>
    </row>
    <row r="573" spans="1:32" x14ac:dyDescent="0.25">
      <c r="A573" s="149" t="s">
        <v>240</v>
      </c>
      <c r="B573" s="153">
        <v>0.90024937655860349</v>
      </c>
      <c r="C573" s="153">
        <v>0.91878172588832485</v>
      </c>
      <c r="D573" s="153">
        <v>0.8886554621848739</v>
      </c>
      <c r="E573" s="153">
        <v>0.83673469387755106</v>
      </c>
      <c r="F573" s="153">
        <v>0.85087719298245612</v>
      </c>
      <c r="G573" s="153">
        <v>0.87195121951219512</v>
      </c>
      <c r="H573" s="153">
        <v>0.89261744966442957</v>
      </c>
      <c r="I573" s="153">
        <v>0.89306358381502893</v>
      </c>
      <c r="J573" s="172">
        <v>4.4613415059935324E-2</v>
      </c>
      <c r="K573" s="172">
        <v>1.0710642638558254</v>
      </c>
      <c r="L573" s="147"/>
      <c r="M573" s="203">
        <v>-1.0690409795194755</v>
      </c>
      <c r="N573" s="144"/>
      <c r="P573" s="149" t="s">
        <v>240</v>
      </c>
      <c r="Q573" s="153">
        <v>0.8743500866551126</v>
      </c>
      <c r="R573" s="153">
        <v>0.90680473372781067</v>
      </c>
      <c r="S573" s="153">
        <v>0.90557768924302784</v>
      </c>
      <c r="T573" s="153">
        <v>0.87230989956958394</v>
      </c>
      <c r="U573" s="153">
        <v>0.84303435114503822</v>
      </c>
      <c r="V573" s="153">
        <v>0.85472419442927361</v>
      </c>
      <c r="W573" s="153">
        <v>0.89717514124293785</v>
      </c>
      <c r="X573" s="153">
        <v>0.90375399361022368</v>
      </c>
      <c r="Y573" s="172">
        <v>0.65788523672858368</v>
      </c>
      <c r="Z573" s="172">
        <v>2.1732224562306834</v>
      </c>
      <c r="AA573" s="147"/>
      <c r="AB573" s="144"/>
      <c r="AC573" s="144"/>
      <c r="AD573" s="153">
        <v>0.88235294117647067</v>
      </c>
      <c r="AE573" s="153">
        <v>0.88202176904791685</v>
      </c>
      <c r="AF573" s="144"/>
    </row>
    <row r="574" spans="1:32" ht="22.15" customHeight="1" x14ac:dyDescent="0.25">
      <c r="A574" s="154" t="s">
        <v>241</v>
      </c>
      <c r="B574" s="155">
        <v>5.4862842892768077E-2</v>
      </c>
      <c r="C574" s="155">
        <v>4.3147208121827409E-2</v>
      </c>
      <c r="D574" s="155">
        <v>2.7310924369747899E-2</v>
      </c>
      <c r="E574" s="155">
        <v>6.4625850340136057E-2</v>
      </c>
      <c r="F574" s="155">
        <v>5.5555555555555552E-2</v>
      </c>
      <c r="G574" s="155">
        <v>4.2682926829268296E-2</v>
      </c>
      <c r="H574" s="155">
        <v>3.0201342281879196E-2</v>
      </c>
      <c r="I574" s="155">
        <v>4.3352601156069363E-2</v>
      </c>
      <c r="J574" s="172">
        <v>1.3151258874190168</v>
      </c>
      <c r="K574" s="172">
        <v>-0.12585318877521914</v>
      </c>
      <c r="L574" s="147"/>
      <c r="M574" s="203">
        <v>-1.0561136863099965</v>
      </c>
      <c r="N574" s="144"/>
      <c r="P574" s="154" t="s">
        <v>241</v>
      </c>
      <c r="Q574" s="155">
        <v>4.5060658578856154E-2</v>
      </c>
      <c r="R574" s="155">
        <v>3.8461538461538464E-2</v>
      </c>
      <c r="S574" s="155">
        <v>4.5418326693227089E-2</v>
      </c>
      <c r="T574" s="155">
        <v>5.7867049258727883E-2</v>
      </c>
      <c r="U574" s="155">
        <v>5.6774809160305341E-2</v>
      </c>
      <c r="V574" s="155">
        <v>5.7345712725286727E-2</v>
      </c>
      <c r="W574" s="155">
        <v>3.898305084745763E-2</v>
      </c>
      <c r="X574" s="155">
        <v>5.3913738019169329E-2</v>
      </c>
      <c r="Y574" s="172">
        <v>1.4930687171711698</v>
      </c>
      <c r="Z574" s="172">
        <v>0.62470296493457311</v>
      </c>
      <c r="AA574" s="147"/>
      <c r="AB574" s="144"/>
      <c r="AC574" s="144"/>
      <c r="AD574" s="151">
        <v>4.4611133043821555E-2</v>
      </c>
      <c r="AE574" s="151">
        <v>4.7666708369823597E-2</v>
      </c>
      <c r="AF574" s="144"/>
    </row>
    <row r="575" spans="1:32" ht="22.15" customHeight="1" x14ac:dyDescent="0.25">
      <c r="A575" s="154" t="s">
        <v>242</v>
      </c>
      <c r="B575" s="155">
        <v>1.872340425531915E-2</v>
      </c>
      <c r="C575" s="155">
        <v>1.3147718484145398E-2</v>
      </c>
      <c r="D575" s="155">
        <v>1.0770505385252692E-2</v>
      </c>
      <c r="E575" s="155">
        <v>1.826923076923077E-2</v>
      </c>
      <c r="F575" s="155">
        <v>1.4318010550113038E-2</v>
      </c>
      <c r="G575" s="155">
        <v>8.557457212713936E-3</v>
      </c>
      <c r="H575" s="155">
        <v>5.454545454545455E-3</v>
      </c>
      <c r="I575" s="155">
        <v>6.5616797900262466E-3</v>
      </c>
      <c r="J575" s="172">
        <v>0.11071343354807917</v>
      </c>
      <c r="K575" s="172">
        <v>-0.55523853900766684</v>
      </c>
      <c r="L575" s="147"/>
      <c r="M575" s="203">
        <v>-0.26095158621476672</v>
      </c>
      <c r="N575" s="144"/>
      <c r="P575" s="154" t="s">
        <v>242</v>
      </c>
      <c r="Q575" s="155">
        <v>1.1706438541197659E-2</v>
      </c>
      <c r="R575" s="155">
        <v>1.2848389009685709E-2</v>
      </c>
      <c r="S575" s="155">
        <v>1.3939838591342627E-2</v>
      </c>
      <c r="T575" s="155">
        <v>1.5490974267059275E-2</v>
      </c>
      <c r="U575" s="155">
        <v>1.3197294000221804E-2</v>
      </c>
      <c r="V575" s="155">
        <v>9.2780772289476014E-3</v>
      </c>
      <c r="W575" s="155">
        <v>6.3065533315053469E-3</v>
      </c>
      <c r="X575" s="155">
        <v>9.1711956521739139E-3</v>
      </c>
      <c r="Y575" s="172">
        <v>0.28646423206685667</v>
      </c>
      <c r="Z575" s="172">
        <v>-0.23279139968165191</v>
      </c>
      <c r="AA575" s="147"/>
      <c r="AB575" s="144"/>
      <c r="AC575" s="144"/>
      <c r="AD575" s="151">
        <v>1.2114065180102915E-2</v>
      </c>
      <c r="AE575" s="151">
        <v>1.1499109648990433E-2</v>
      </c>
      <c r="AF575" s="144"/>
    </row>
    <row r="576" spans="1:32" ht="22.15" customHeight="1" x14ac:dyDescent="0.25">
      <c r="A576" s="154" t="s">
        <v>243</v>
      </c>
      <c r="B576" s="155">
        <v>8.4255319148936164E-2</v>
      </c>
      <c r="C576" s="155">
        <v>0.11678267594740913</v>
      </c>
      <c r="D576" s="155">
        <v>8.4507042253521125E-2</v>
      </c>
      <c r="E576" s="155">
        <v>0.11346153846153846</v>
      </c>
      <c r="F576" s="155">
        <v>0.11152976639035418</v>
      </c>
      <c r="G576" s="155">
        <v>7.2738386308068462E-2</v>
      </c>
      <c r="H576" s="155">
        <v>4.1818181818181817E-2</v>
      </c>
      <c r="I576" s="155">
        <v>5.5555555555555552E-2</v>
      </c>
      <c r="J576" s="172">
        <v>1.3737373737373735</v>
      </c>
      <c r="K576" s="172">
        <v>-3.0850962454736037</v>
      </c>
      <c r="L576" s="147"/>
      <c r="M576" s="203">
        <v>0.96316425120772931</v>
      </c>
      <c r="N576" s="144"/>
      <c r="P576" s="154" t="s">
        <v>243</v>
      </c>
      <c r="Q576" s="155">
        <v>8.1945069788383618E-2</v>
      </c>
      <c r="R576" s="155">
        <v>9.4287408578770507E-2</v>
      </c>
      <c r="S576" s="155">
        <v>8.645145512350208E-2</v>
      </c>
      <c r="T576" s="155">
        <v>8.8080911535014725E-2</v>
      </c>
      <c r="U576" s="155">
        <v>8.3398025950981475E-2</v>
      </c>
      <c r="V576" s="155">
        <v>5.6287001855615443E-2</v>
      </c>
      <c r="W576" s="155">
        <v>5.3285805685037928E-2</v>
      </c>
      <c r="X576" s="155">
        <v>4.5923913043478259E-2</v>
      </c>
      <c r="Y576" s="172">
        <v>-0.73618926415596686</v>
      </c>
      <c r="Z576" s="172">
        <v>-3.0269006402391412</v>
      </c>
      <c r="AA576" s="147"/>
      <c r="AB576" s="144"/>
      <c r="AC576" s="144"/>
      <c r="AD576" s="151">
        <v>8.6406518010291589E-2</v>
      </c>
      <c r="AE576" s="151">
        <v>7.6192919445869672E-2</v>
      </c>
      <c r="AF576" s="144"/>
    </row>
    <row r="577" spans="1:32" ht="22.15" customHeight="1" x14ac:dyDescent="0.25">
      <c r="A577" s="154" t="s">
        <v>244</v>
      </c>
      <c r="B577" s="155">
        <v>0.29361702127659572</v>
      </c>
      <c r="C577" s="155">
        <v>0.25986078886310904</v>
      </c>
      <c r="D577" s="155">
        <v>0.20629660314830156</v>
      </c>
      <c r="E577" s="155">
        <v>0.28365384615384615</v>
      </c>
      <c r="F577" s="155">
        <v>0.24039186134137153</v>
      </c>
      <c r="G577" s="155">
        <v>0.34168704156479218</v>
      </c>
      <c r="H577" s="155">
        <v>0.43878787878787878</v>
      </c>
      <c r="I577" s="155">
        <v>0.33770778652668415</v>
      </c>
      <c r="J577" s="172">
        <v>-10.108009226119464</v>
      </c>
      <c r="K577" s="172">
        <v>3.464174879083509</v>
      </c>
      <c r="L577" s="147"/>
      <c r="M577" s="203">
        <v>3.988169957016241</v>
      </c>
      <c r="N577" s="144"/>
      <c r="P577" s="154" t="s">
        <v>244</v>
      </c>
      <c r="Q577" s="155">
        <v>0.30076542098153985</v>
      </c>
      <c r="R577" s="155">
        <v>0.20755089938723068</v>
      </c>
      <c r="S577" s="155">
        <v>0.24260210320371728</v>
      </c>
      <c r="T577" s="155">
        <v>0.29445653565484575</v>
      </c>
      <c r="U577" s="155">
        <v>0.28668071420649882</v>
      </c>
      <c r="V577" s="155">
        <v>0.34779535212512153</v>
      </c>
      <c r="W577" s="155">
        <v>0.32730097797276297</v>
      </c>
      <c r="X577" s="155">
        <v>0.29782608695652174</v>
      </c>
      <c r="Y577" s="172">
        <v>-2.9474891016241234</v>
      </c>
      <c r="Z577" s="172">
        <v>0.87185506634001042</v>
      </c>
      <c r="AA577" s="147"/>
      <c r="AB577" s="144"/>
      <c r="AC577" s="144"/>
      <c r="AD577" s="151">
        <v>0.30306603773584906</v>
      </c>
      <c r="AE577" s="151">
        <v>0.28910753629312164</v>
      </c>
      <c r="AF577" s="144"/>
    </row>
    <row r="578" spans="1:32" ht="22.15" customHeight="1" x14ac:dyDescent="0.25">
      <c r="A578" s="154" t="s">
        <v>245</v>
      </c>
      <c r="B578" s="155">
        <v>8.9361702127659579E-2</v>
      </c>
      <c r="C578" s="155">
        <v>0.17478731631863884</v>
      </c>
      <c r="D578" s="155">
        <v>0.20298260149130073</v>
      </c>
      <c r="E578" s="155">
        <v>0.19519230769230769</v>
      </c>
      <c r="F578" s="155">
        <v>0.22532027128862095</v>
      </c>
      <c r="G578" s="155">
        <v>0.24083129584352078</v>
      </c>
      <c r="H578" s="155">
        <v>0.18727272727272729</v>
      </c>
      <c r="I578" s="155">
        <v>0.21172353455818022</v>
      </c>
      <c r="J578" s="172">
        <v>2.4450807285452929</v>
      </c>
      <c r="K578" s="172">
        <v>2.0793002825761686</v>
      </c>
      <c r="L578" s="147"/>
      <c r="M578" s="203">
        <v>-3.8004726311384989</v>
      </c>
      <c r="N578" s="144"/>
      <c r="P578" s="154" t="s">
        <v>245</v>
      </c>
      <c r="Q578" s="155">
        <v>0.16276452048626744</v>
      </c>
      <c r="R578" s="155">
        <v>0.20438821901561574</v>
      </c>
      <c r="S578" s="155">
        <v>0.20799706529713866</v>
      </c>
      <c r="T578" s="155">
        <v>0.19331711688644221</v>
      </c>
      <c r="U578" s="155">
        <v>0.20605522901186649</v>
      </c>
      <c r="V578" s="155">
        <v>0.27710523990456837</v>
      </c>
      <c r="W578" s="155">
        <v>0.29988118087926147</v>
      </c>
      <c r="X578" s="155">
        <v>0.24972826086956521</v>
      </c>
      <c r="Y578" s="172">
        <v>-5.0152920009696258</v>
      </c>
      <c r="Z578" s="172">
        <v>2.3367834708336228</v>
      </c>
      <c r="AA578" s="147"/>
      <c r="AB578" s="144"/>
      <c r="AC578" s="144"/>
      <c r="AD578" s="151">
        <v>0.19093053173241853</v>
      </c>
      <c r="AE578" s="151">
        <v>0.22636042616122898</v>
      </c>
      <c r="AF578" s="144"/>
    </row>
    <row r="579" spans="1:32" ht="22.15" customHeight="1" x14ac:dyDescent="0.25">
      <c r="A579" s="154" t="s">
        <v>246</v>
      </c>
      <c r="B579" s="155">
        <v>0.16595744680851063</v>
      </c>
      <c r="C579" s="155">
        <v>0.12838360402165508</v>
      </c>
      <c r="D579" s="155">
        <v>9.1135045567522791E-2</v>
      </c>
      <c r="E579" s="155">
        <v>0.11634615384615385</v>
      </c>
      <c r="F579" s="155">
        <v>0.14544084400904295</v>
      </c>
      <c r="G579" s="155">
        <v>0.12591687041564792</v>
      </c>
      <c r="H579" s="155">
        <v>0.13636363636363635</v>
      </c>
      <c r="I579" s="155">
        <v>0.21391076115485563</v>
      </c>
      <c r="J579" s="172">
        <v>7.7547124791219275</v>
      </c>
      <c r="K579" s="172">
        <v>8.3550555322951698</v>
      </c>
      <c r="L579" s="147"/>
      <c r="M579" s="203">
        <v>0.75928263722469247</v>
      </c>
      <c r="N579" s="144"/>
      <c r="P579" s="154" t="s">
        <v>246</v>
      </c>
      <c r="Q579" s="155">
        <v>0.17739756866276452</v>
      </c>
      <c r="R579" s="155">
        <v>0.13994860644396126</v>
      </c>
      <c r="S579" s="155">
        <v>0.1396429444852042</v>
      </c>
      <c r="T579" s="155">
        <v>0.14722826782742288</v>
      </c>
      <c r="U579" s="155">
        <v>0.16923588776755019</v>
      </c>
      <c r="V579" s="155">
        <v>0.13669700450649466</v>
      </c>
      <c r="W579" s="155">
        <v>0.14495932730097796</v>
      </c>
      <c r="X579" s="155">
        <v>0.20631793478260871</v>
      </c>
      <c r="Y579" s="172">
        <v>6.1358607481630747</v>
      </c>
      <c r="Z579" s="172">
        <v>5.6271153627868724</v>
      </c>
      <c r="AA579" s="147"/>
      <c r="AB579" s="144"/>
      <c r="AC579" s="144"/>
      <c r="AD579" s="151">
        <v>0.13036020583190394</v>
      </c>
      <c r="AE579" s="151">
        <v>0.15004678115473999</v>
      </c>
      <c r="AF579" s="144"/>
    </row>
    <row r="580" spans="1:32" x14ac:dyDescent="0.25">
      <c r="A580" s="149" t="s">
        <v>247</v>
      </c>
      <c r="B580" s="150">
        <v>118.46468085106386</v>
      </c>
      <c r="C580" s="150">
        <v>119.46326372776484</v>
      </c>
      <c r="D580" s="150">
        <v>110.53686826843416</v>
      </c>
      <c r="E580" s="150">
        <v>86.225000000000023</v>
      </c>
      <c r="F580" s="150">
        <v>82.623210248681204</v>
      </c>
      <c r="G580" s="150">
        <v>41.713325183374103</v>
      </c>
      <c r="H580" s="150">
        <v>28.458787878787852</v>
      </c>
      <c r="I580" s="150">
        <v>28.737532808398971</v>
      </c>
      <c r="J580" s="177">
        <v>0.27874492961111841</v>
      </c>
      <c r="K580" s="177">
        <v>-50.76450406981715</v>
      </c>
      <c r="L580" s="147"/>
      <c r="M580" s="203">
        <v>-19.732915561166219</v>
      </c>
      <c r="N580" s="144"/>
      <c r="P580" s="149" t="s">
        <v>247</v>
      </c>
      <c r="Q580" s="150">
        <v>95.520936515083264</v>
      </c>
      <c r="R580" s="150">
        <v>113.1671278908875</v>
      </c>
      <c r="S580" s="150">
        <v>92.405111274150173</v>
      </c>
      <c r="T580" s="150">
        <v>89.461144539751658</v>
      </c>
      <c r="U580" s="150">
        <v>94.689697238549471</v>
      </c>
      <c r="V580" s="150">
        <v>55.770522223203997</v>
      </c>
      <c r="W580" s="150">
        <v>57.970843615757225</v>
      </c>
      <c r="X580" s="150">
        <v>48.47044836956519</v>
      </c>
      <c r="Y580" s="177">
        <v>-9.5003952461920349</v>
      </c>
      <c r="Z580" s="177">
        <v>-35.544491418561449</v>
      </c>
      <c r="AA580" s="147"/>
      <c r="AB580" s="144"/>
      <c r="AC580" s="144"/>
      <c r="AD580" s="150">
        <v>79.502036878216117</v>
      </c>
      <c r="AE580" s="150">
        <v>84.01493978812664</v>
      </c>
      <c r="AF580" s="144"/>
    </row>
    <row r="581" spans="1:32" x14ac:dyDescent="0.25">
      <c r="A581" s="149" t="s">
        <v>248</v>
      </c>
      <c r="B581" s="150">
        <v>195.05486284289256</v>
      </c>
      <c r="C581" s="150">
        <v>187.00507614213194</v>
      </c>
      <c r="D581" s="150">
        <v>193.50000000000011</v>
      </c>
      <c r="E581" s="150">
        <v>174.62244897959167</v>
      </c>
      <c r="F581" s="150">
        <v>177.89473684210532</v>
      </c>
      <c r="G581" s="150">
        <v>113.97560975609761</v>
      </c>
      <c r="H581" s="150">
        <v>79.221476510067035</v>
      </c>
      <c r="I581" s="150">
        <v>80.75433526011561</v>
      </c>
      <c r="J581" s="177">
        <v>1.5328587500485753</v>
      </c>
      <c r="K581" s="177">
        <v>-83.941282584337571</v>
      </c>
      <c r="L581" s="147"/>
      <c r="M581" s="203">
        <v>-64.716511385251849</v>
      </c>
      <c r="N581" s="144"/>
      <c r="P581" s="149" t="s">
        <v>248</v>
      </c>
      <c r="Q581" s="150">
        <v>204.81065857885625</v>
      </c>
      <c r="R581" s="150">
        <v>196.03550295857994</v>
      </c>
      <c r="S581" s="150">
        <v>198.61832669322712</v>
      </c>
      <c r="T581" s="150">
        <v>183.95169775227191</v>
      </c>
      <c r="U581" s="150">
        <v>214.74809160305352</v>
      </c>
      <c r="V581" s="150">
        <v>172.65210267613321</v>
      </c>
      <c r="W581" s="150">
        <v>188.1079096045197</v>
      </c>
      <c r="X581" s="150">
        <v>145.47084664536746</v>
      </c>
      <c r="Y581" s="177">
        <v>-42.637062959152246</v>
      </c>
      <c r="Z581" s="177">
        <v>-49.553987584583837</v>
      </c>
      <c r="AA581" s="147"/>
      <c r="AB581" s="144"/>
      <c r="AC581" s="144"/>
      <c r="AD581" s="150">
        <v>164.69561784445318</v>
      </c>
      <c r="AE581" s="150">
        <v>195.0248342299513</v>
      </c>
      <c r="AF581" s="144"/>
    </row>
    <row r="582" spans="1:32" x14ac:dyDescent="0.25">
      <c r="A582" s="146" t="s">
        <v>249</v>
      </c>
      <c r="B582" s="147">
        <v>725</v>
      </c>
      <c r="C582" s="147">
        <v>836</v>
      </c>
      <c r="D582" s="147">
        <v>821</v>
      </c>
      <c r="E582" s="147">
        <v>563</v>
      </c>
      <c r="F582" s="147">
        <v>506</v>
      </c>
      <c r="G582" s="147">
        <v>414</v>
      </c>
      <c r="H582" s="147">
        <v>471</v>
      </c>
      <c r="I582" s="147">
        <v>493</v>
      </c>
      <c r="J582" s="148">
        <v>4.6709129511677279E-2</v>
      </c>
      <c r="K582" s="148">
        <v>-0.20410516605166054</v>
      </c>
      <c r="L582" s="147"/>
      <c r="M582" s="155">
        <v>0.1400170406134621</v>
      </c>
      <c r="N582" s="144"/>
      <c r="P582" s="146" t="s">
        <v>249</v>
      </c>
      <c r="Q582" s="147">
        <v>5240</v>
      </c>
      <c r="R582" s="147">
        <v>4002</v>
      </c>
      <c r="S582" s="147">
        <v>4090</v>
      </c>
      <c r="T582" s="147">
        <v>4034</v>
      </c>
      <c r="U582" s="147">
        <v>3629</v>
      </c>
      <c r="V582" s="147">
        <v>3662</v>
      </c>
      <c r="W582" s="147">
        <v>3670</v>
      </c>
      <c r="X582" s="147">
        <v>3521</v>
      </c>
      <c r="Y582" s="148">
        <v>-4.0599455040871937E-2</v>
      </c>
      <c r="Z582" s="148">
        <v>-0.12991139195820245</v>
      </c>
      <c r="AA582" s="147"/>
      <c r="AB582" s="144"/>
      <c r="AC582" s="144"/>
      <c r="AD582" s="147">
        <v>619.42857142857144</v>
      </c>
      <c r="AE582" s="147">
        <v>4046.7142857142858</v>
      </c>
      <c r="AF582" s="144"/>
    </row>
    <row r="583" spans="1:32" x14ac:dyDescent="0.25">
      <c r="A583" s="146" t="s">
        <v>250</v>
      </c>
      <c r="B583" s="147">
        <v>241</v>
      </c>
      <c r="C583" s="147">
        <v>265</v>
      </c>
      <c r="D583" s="147">
        <v>271</v>
      </c>
      <c r="E583" s="147">
        <v>199</v>
      </c>
      <c r="F583" s="147">
        <v>146</v>
      </c>
      <c r="G583" s="147">
        <v>88</v>
      </c>
      <c r="H583" s="147">
        <v>123</v>
      </c>
      <c r="I583" s="147">
        <v>139</v>
      </c>
      <c r="J583" s="148">
        <v>0.13008130081300814</v>
      </c>
      <c r="K583" s="148">
        <v>-0.27006751687921976</v>
      </c>
      <c r="L583" s="147"/>
      <c r="M583" s="155">
        <v>0.10562310030395136</v>
      </c>
      <c r="N583" s="144"/>
      <c r="P583" s="146" t="s">
        <v>250</v>
      </c>
      <c r="Q583" s="147">
        <v>1779</v>
      </c>
      <c r="R583" s="147">
        <v>1296</v>
      </c>
      <c r="S583" s="147">
        <v>1342</v>
      </c>
      <c r="T583" s="147">
        <v>1343</v>
      </c>
      <c r="U583" s="147">
        <v>1104</v>
      </c>
      <c r="V583" s="147">
        <v>1281</v>
      </c>
      <c r="W583" s="147">
        <v>1214</v>
      </c>
      <c r="X583" s="147">
        <v>1316</v>
      </c>
      <c r="Y583" s="148">
        <v>8.4019769357495888E-2</v>
      </c>
      <c r="Z583" s="148">
        <v>-1.5706806282722512E-2</v>
      </c>
      <c r="AA583" s="147"/>
      <c r="AB583" s="144"/>
      <c r="AC583" s="144"/>
      <c r="AD583" s="150">
        <v>190.42857142857142</v>
      </c>
      <c r="AE583" s="150">
        <v>1337</v>
      </c>
      <c r="AF583" s="144"/>
    </row>
    <row r="584" spans="1:32" x14ac:dyDescent="0.25">
      <c r="A584" s="149" t="s">
        <v>251</v>
      </c>
      <c r="B584" s="150">
        <v>0</v>
      </c>
      <c r="C584" s="150">
        <v>1125</v>
      </c>
      <c r="D584" s="150">
        <v>1067</v>
      </c>
      <c r="E584" s="150">
        <v>1145</v>
      </c>
      <c r="F584" s="150">
        <v>865</v>
      </c>
      <c r="G584" s="150">
        <v>659</v>
      </c>
      <c r="H584" s="150">
        <v>598</v>
      </c>
      <c r="I584" s="150">
        <v>698</v>
      </c>
      <c r="J584" s="148">
        <v>0.16722408026755853</v>
      </c>
      <c r="K584" s="157">
        <v>-0.23282652500457962</v>
      </c>
      <c r="L584" s="147"/>
      <c r="M584" s="155">
        <v>0.14713322091062395</v>
      </c>
      <c r="N584" s="144"/>
      <c r="P584" s="149" t="s">
        <v>251</v>
      </c>
      <c r="Q584" s="150">
        <v>0</v>
      </c>
      <c r="R584" s="150">
        <v>7221</v>
      </c>
      <c r="S584" s="150">
        <v>6045</v>
      </c>
      <c r="T584" s="150">
        <v>4850</v>
      </c>
      <c r="U584" s="150">
        <v>4541</v>
      </c>
      <c r="V584" s="150">
        <v>4166</v>
      </c>
      <c r="W584" s="150">
        <v>4230</v>
      </c>
      <c r="X584" s="150">
        <v>4744</v>
      </c>
      <c r="Y584" s="148">
        <v>0.12151300236406619</v>
      </c>
      <c r="Z584" s="157">
        <v>-8.3373587093034496E-2</v>
      </c>
      <c r="AA584" s="147"/>
      <c r="AB584" s="144"/>
      <c r="AC584" s="144"/>
      <c r="AD584" s="158">
        <v>909.83333333333337</v>
      </c>
      <c r="AE584" s="158">
        <v>5175.5</v>
      </c>
      <c r="AF584" s="144"/>
    </row>
    <row r="585" spans="1:32" x14ac:dyDescent="0.25">
      <c r="A585" s="159" t="s">
        <v>252</v>
      </c>
      <c r="B585" s="147">
        <v>287</v>
      </c>
      <c r="C585" s="147">
        <v>185</v>
      </c>
      <c r="D585" s="147">
        <v>325</v>
      </c>
      <c r="E585" s="147">
        <v>227</v>
      </c>
      <c r="F585" s="147">
        <v>463</v>
      </c>
      <c r="G585" s="147">
        <v>418</v>
      </c>
      <c r="H585" s="147">
        <v>198</v>
      </c>
      <c r="I585" s="147">
        <v>181</v>
      </c>
      <c r="J585" s="148">
        <v>-8.5858585858585856E-2</v>
      </c>
      <c r="K585" s="148">
        <v>-0.39752734189253452</v>
      </c>
      <c r="L585" s="147"/>
      <c r="M585" s="155">
        <v>0.18375634517766498</v>
      </c>
      <c r="N585" s="144"/>
      <c r="P585" s="159" t="s">
        <v>252</v>
      </c>
      <c r="Q585" s="147">
        <v>1715</v>
      </c>
      <c r="R585" s="147">
        <v>1659</v>
      </c>
      <c r="S585" s="147">
        <v>1888</v>
      </c>
      <c r="T585" s="147">
        <v>1373</v>
      </c>
      <c r="U585" s="147">
        <v>1607</v>
      </c>
      <c r="V585" s="147">
        <v>1394</v>
      </c>
      <c r="W585" s="147">
        <v>1288</v>
      </c>
      <c r="X585" s="147">
        <v>985</v>
      </c>
      <c r="Y585" s="148">
        <v>-0.23524844720496896</v>
      </c>
      <c r="Z585" s="148">
        <v>-0.36882094470889787</v>
      </c>
      <c r="AA585" s="147"/>
      <c r="AB585" s="144"/>
      <c r="AC585" s="144"/>
      <c r="AD585" s="150">
        <v>300.42857142857144</v>
      </c>
      <c r="AE585" s="150">
        <v>1560.5714285714287</v>
      </c>
      <c r="AF585" s="144"/>
    </row>
    <row r="586" spans="1:32" x14ac:dyDescent="0.25">
      <c r="A586" s="159" t="s">
        <v>253</v>
      </c>
      <c r="B586" s="147">
        <v>27</v>
      </c>
      <c r="C586" s="147">
        <v>22</v>
      </c>
      <c r="D586" s="147">
        <v>59</v>
      </c>
      <c r="E586" s="147">
        <v>9</v>
      </c>
      <c r="F586" s="147">
        <v>10</v>
      </c>
      <c r="G586" s="147">
        <v>11</v>
      </c>
      <c r="H586" s="147">
        <v>10</v>
      </c>
      <c r="I586" s="147">
        <v>15</v>
      </c>
      <c r="J586" s="148">
        <v>0.5</v>
      </c>
      <c r="K586" s="148">
        <v>-0.29054054054054052</v>
      </c>
      <c r="L586" s="147"/>
      <c r="M586" s="155">
        <v>0.21126760563380281</v>
      </c>
      <c r="N586" s="144"/>
      <c r="P586" s="159" t="s">
        <v>253</v>
      </c>
      <c r="Q586" s="147">
        <v>120</v>
      </c>
      <c r="R586" s="147">
        <v>107</v>
      </c>
      <c r="S586" s="147">
        <v>175</v>
      </c>
      <c r="T586" s="147">
        <v>73</v>
      </c>
      <c r="U586" s="147">
        <v>89</v>
      </c>
      <c r="V586" s="147">
        <v>107</v>
      </c>
      <c r="W586" s="147">
        <v>60</v>
      </c>
      <c r="X586" s="147">
        <v>71</v>
      </c>
      <c r="Y586" s="148">
        <v>0.18333333333333332</v>
      </c>
      <c r="Z586" s="148">
        <v>-0.32010943912448703</v>
      </c>
      <c r="AA586" s="147"/>
      <c r="AB586" s="144"/>
      <c r="AC586" s="144"/>
      <c r="AD586" s="150">
        <v>21.142857142857142</v>
      </c>
      <c r="AE586" s="150">
        <v>104.42857142857143</v>
      </c>
      <c r="AF586" s="144"/>
    </row>
    <row r="587" spans="1:32" x14ac:dyDescent="0.25">
      <c r="A587" s="159" t="s">
        <v>254</v>
      </c>
      <c r="B587" s="160">
        <v>8.598726114649681E-2</v>
      </c>
      <c r="C587" s="160">
        <v>0.10628019323671498</v>
      </c>
      <c r="D587" s="160">
        <v>0.15364583333333334</v>
      </c>
      <c r="E587" s="160">
        <v>3.8135593220338986E-2</v>
      </c>
      <c r="F587" s="160">
        <v>2.1141649048625793E-2</v>
      </c>
      <c r="G587" s="160">
        <v>2.564102564102564E-2</v>
      </c>
      <c r="H587" s="160">
        <v>4.807692307692308E-2</v>
      </c>
      <c r="I587" s="160">
        <v>7.6530612244897961E-2</v>
      </c>
      <c r="J587" s="172">
        <v>2.8453689167974883</v>
      </c>
      <c r="K587" s="172">
        <v>1.0782056047652298</v>
      </c>
      <c r="L587" s="147"/>
      <c r="M587" s="203">
        <v>0.92957637600494802</v>
      </c>
      <c r="N587" s="144"/>
      <c r="P587" s="159" t="s">
        <v>254</v>
      </c>
      <c r="Q587" s="160">
        <v>6.5395095367847406E-2</v>
      </c>
      <c r="R587" s="160">
        <v>6.0588901472253681E-2</v>
      </c>
      <c r="S587" s="160">
        <v>8.4827920504120219E-2</v>
      </c>
      <c r="T587" s="160">
        <v>5.0484094052558784E-2</v>
      </c>
      <c r="U587" s="160">
        <v>5.2476415094339625E-2</v>
      </c>
      <c r="V587" s="160">
        <v>7.1285809460359756E-2</v>
      </c>
      <c r="W587" s="160">
        <v>4.4510385756676561E-2</v>
      </c>
      <c r="X587" s="160">
        <v>6.7234848484848481E-2</v>
      </c>
      <c r="Y587" s="172">
        <v>2.2724462728171919</v>
      </c>
      <c r="Z587" s="172">
        <v>0.45149857649857544</v>
      </c>
      <c r="AA587" s="147"/>
      <c r="AB587" s="144"/>
      <c r="AC587" s="144"/>
      <c r="AD587" s="191">
        <v>6.5748556197245664E-2</v>
      </c>
      <c r="AE587" s="191">
        <v>6.2719862719862726E-2</v>
      </c>
      <c r="AF587" s="144"/>
    </row>
    <row r="588" spans="1:32" x14ac:dyDescent="0.25">
      <c r="A588" s="161" t="s">
        <v>255</v>
      </c>
      <c r="B588" s="161"/>
      <c r="C588" s="161"/>
      <c r="D588" s="161"/>
      <c r="E588" s="144"/>
      <c r="F588" s="144"/>
      <c r="G588" s="144"/>
      <c r="H588" s="144"/>
      <c r="I588" s="144"/>
      <c r="J588" s="144"/>
      <c r="K588" s="144"/>
      <c r="L588" s="144"/>
      <c r="M588" s="144"/>
      <c r="N588" s="144"/>
      <c r="O588" s="204"/>
      <c r="P588" s="161" t="s">
        <v>255</v>
      </c>
      <c r="Q588" s="161"/>
      <c r="R588" s="161"/>
      <c r="S588" s="161"/>
      <c r="T588" s="144"/>
      <c r="U588" s="144"/>
      <c r="V588" s="144"/>
      <c r="W588" s="144"/>
      <c r="X588" s="144"/>
      <c r="Y588" s="144"/>
      <c r="Z588" s="144"/>
      <c r="AA588" s="144"/>
      <c r="AB588" s="144"/>
      <c r="AC588" s="144"/>
      <c r="AD588" s="144"/>
      <c r="AE588" s="144"/>
      <c r="AF588" s="144"/>
    </row>
  </sheetData>
  <dataConsolidate/>
  <mergeCells count="1">
    <mergeCell ref="B1:D1"/>
  </mergeCell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E1255CBD-CB3F-4B00-AB57-8DCF758D8CE0}">
          <x14:formula1>
            <xm:f>'L:\FELLES\Avdeling EF\Statistikk\Hovedtall-tabeller\[Hovedtall T1 2017-26.xlsx]Hjelpetabell'!#REF!</xm:f>
          </x14:formula1>
          <xm:sqref>B1</xm:sqref>
        </x14:dataValidation>
      </x14:dataValidations>
    </ext>
    <ext xmlns:x14="http://schemas.microsoft.com/office/spreadsheetml/2009/9/main" uri="{05C60535-1F16-4fd2-B633-F4F36F0B64E0}">
      <x14:sparklineGroups xmlns:xm="http://schemas.microsoft.com/office/excel/2006/main">
        <x14:sparklineGroup displayEmptyCellsAs="gap" high="1" low="1" xr2:uid="{BF0A1088-0D39-4EB2-9295-3C1C278CCDA9}">
          <x14:colorSeries rgb="FF376092"/>
          <x14:colorNegative rgb="FFD00000"/>
          <x14:colorAxis rgb="FF000000"/>
          <x14:colorMarkers rgb="FFD00000"/>
          <x14:colorFirst rgb="FFD00000"/>
          <x14:colorLast rgb="FFD00000"/>
          <x14:colorHigh theme="1"/>
          <x14:colorLow rgb="FFD00000"/>
          <x14:sparklines>
            <x14:sparkline>
              <xm:f>'Øst PD'!Q569:X569</xm:f>
              <xm:sqref>AA569</xm:sqref>
            </x14:sparkline>
            <x14:sparkline>
              <xm:f>'Øst PD'!Q570:X570</xm:f>
              <xm:sqref>AA570</xm:sqref>
            </x14:sparkline>
            <x14:sparkline>
              <xm:f>'Øst PD'!Q571:X571</xm:f>
              <xm:sqref>AA571</xm:sqref>
            </x14:sparkline>
            <x14:sparkline>
              <xm:f>'Øst PD'!Q572:X572</xm:f>
              <xm:sqref>AA572</xm:sqref>
            </x14:sparkline>
            <x14:sparkline>
              <xm:f>'Øst PD'!Q573:X573</xm:f>
              <xm:sqref>AA573</xm:sqref>
            </x14:sparkline>
            <x14:sparkline>
              <xm:f>'Øst PD'!Q574:X574</xm:f>
              <xm:sqref>AA574</xm:sqref>
            </x14:sparkline>
            <x14:sparkline>
              <xm:f>'Øst PD'!Q575:X575</xm:f>
              <xm:sqref>AA575</xm:sqref>
            </x14:sparkline>
            <x14:sparkline>
              <xm:f>'Øst PD'!Q576:X576</xm:f>
              <xm:sqref>AA576</xm:sqref>
            </x14:sparkline>
            <x14:sparkline>
              <xm:f>'Øst PD'!Q577:X577</xm:f>
              <xm:sqref>AA577</xm:sqref>
            </x14:sparkline>
            <x14:sparkline>
              <xm:f>'Øst PD'!Q578:X578</xm:f>
              <xm:sqref>AA578</xm:sqref>
            </x14:sparkline>
            <x14:sparkline>
              <xm:f>'Øst PD'!Q579:X579</xm:f>
              <xm:sqref>AA579</xm:sqref>
            </x14:sparkline>
            <x14:sparkline>
              <xm:f>'Øst PD'!Q580:X580</xm:f>
              <xm:sqref>AA580</xm:sqref>
            </x14:sparkline>
            <x14:sparkline>
              <xm:f>'Øst PD'!Q581:X581</xm:f>
              <xm:sqref>AA581</xm:sqref>
            </x14:sparkline>
            <x14:sparkline>
              <xm:f>'Øst PD'!Q582:X582</xm:f>
              <xm:sqref>AA582</xm:sqref>
            </x14:sparkline>
            <x14:sparkline>
              <xm:f>'Øst PD'!Q583:X583</xm:f>
              <xm:sqref>AA583</xm:sqref>
            </x14:sparkline>
            <x14:sparkline>
              <xm:f>'Øst PD'!R584:X584</xm:f>
              <xm:sqref>AA584</xm:sqref>
            </x14:sparkline>
            <x14:sparkline>
              <xm:f>'Øst PD'!Q585:X585</xm:f>
              <xm:sqref>AA585</xm:sqref>
            </x14:sparkline>
            <x14:sparkline>
              <xm:f>'Øst PD'!Q586:X586</xm:f>
              <xm:sqref>AA586</xm:sqref>
            </x14:sparkline>
            <x14:sparkline>
              <xm:f>'Øst PD'!Q587:X587</xm:f>
              <xm:sqref>AA587</xm:sqref>
            </x14:sparkline>
          </x14:sparklines>
        </x14:sparklineGroup>
        <x14:sparklineGroup displayEmptyCellsAs="gap" high="1" low="1" xr2:uid="{85B32F04-8AF4-4426-BD70-99F9B140B48C}">
          <x14:colorSeries rgb="FF376092"/>
          <x14:colorNegative rgb="FFD00000"/>
          <x14:colorAxis rgb="FF000000"/>
          <x14:colorMarkers rgb="FFD00000"/>
          <x14:colorFirst rgb="FFD00000"/>
          <x14:colorLast rgb="FFD00000"/>
          <x14:colorHigh theme="1"/>
          <x14:colorLow rgb="FFD00000"/>
          <x14:sparklines>
            <x14:sparkline>
              <xm:f>'Øst PD'!Q543:X543</xm:f>
              <xm:sqref>AA543</xm:sqref>
            </x14:sparkline>
            <x14:sparkline>
              <xm:f>'Øst PD'!Q544:X544</xm:f>
              <xm:sqref>AA544</xm:sqref>
            </x14:sparkline>
            <x14:sparkline>
              <xm:f>'Øst PD'!Q545:X545</xm:f>
              <xm:sqref>AA545</xm:sqref>
            </x14:sparkline>
            <x14:sparkline>
              <xm:f>'Øst PD'!Q546:X546</xm:f>
              <xm:sqref>AA546</xm:sqref>
            </x14:sparkline>
            <x14:sparkline>
              <xm:f>'Øst PD'!Q547:X547</xm:f>
              <xm:sqref>AA547</xm:sqref>
            </x14:sparkline>
            <x14:sparkline>
              <xm:f>'Øst PD'!Q548:X548</xm:f>
              <xm:sqref>AA548</xm:sqref>
            </x14:sparkline>
            <x14:sparkline>
              <xm:f>'Øst PD'!Q549:X549</xm:f>
              <xm:sqref>AA549</xm:sqref>
            </x14:sparkline>
            <x14:sparkline>
              <xm:f>'Øst PD'!Q550:X550</xm:f>
              <xm:sqref>AA550</xm:sqref>
            </x14:sparkline>
            <x14:sparkline>
              <xm:f>'Øst PD'!Q551:X551</xm:f>
              <xm:sqref>AA551</xm:sqref>
            </x14:sparkline>
            <x14:sparkline>
              <xm:f>'Øst PD'!Q552:X552</xm:f>
              <xm:sqref>AA552</xm:sqref>
            </x14:sparkline>
            <x14:sparkline>
              <xm:f>'Øst PD'!Q553:X553</xm:f>
              <xm:sqref>AA553</xm:sqref>
            </x14:sparkline>
            <x14:sparkline>
              <xm:f>'Øst PD'!Q554:X554</xm:f>
              <xm:sqref>AA554</xm:sqref>
            </x14:sparkline>
            <x14:sparkline>
              <xm:f>'Øst PD'!Q555:X555</xm:f>
              <xm:sqref>AA555</xm:sqref>
            </x14:sparkline>
            <x14:sparkline>
              <xm:f>'Øst PD'!Q556:X556</xm:f>
              <xm:sqref>AA556</xm:sqref>
            </x14:sparkline>
            <x14:sparkline>
              <xm:f>'Øst PD'!Q557:X557</xm:f>
              <xm:sqref>AA557</xm:sqref>
            </x14:sparkline>
            <x14:sparkline>
              <xm:f>'Øst PD'!R558:X558</xm:f>
              <xm:sqref>AA558</xm:sqref>
            </x14:sparkline>
            <x14:sparkline>
              <xm:f>'Øst PD'!Q559:X559</xm:f>
              <xm:sqref>AA559</xm:sqref>
            </x14:sparkline>
            <x14:sparkline>
              <xm:f>'Øst PD'!Q560:X560</xm:f>
              <xm:sqref>AA560</xm:sqref>
            </x14:sparkline>
            <x14:sparkline>
              <xm:f>'Øst PD'!Q561:X561</xm:f>
              <xm:sqref>AA561</xm:sqref>
            </x14:sparkline>
          </x14:sparklines>
        </x14:sparklineGroup>
        <x14:sparklineGroup displayEmptyCellsAs="gap" high="1" low="1" xr2:uid="{AFD4E3B1-9B22-4203-B7EA-21C4F305C8D6}">
          <x14:colorSeries rgb="FF376092"/>
          <x14:colorNegative rgb="FFD00000"/>
          <x14:colorAxis rgb="FF000000"/>
          <x14:colorMarkers rgb="FFD00000"/>
          <x14:colorFirst rgb="FFD00000"/>
          <x14:colorLast rgb="FFD00000"/>
          <x14:colorHigh theme="1"/>
          <x14:colorLow rgb="FFD00000"/>
          <x14:sparklines>
            <x14:sparkline>
              <xm:f>'Øst PD'!Q517:X517</xm:f>
              <xm:sqref>AA517</xm:sqref>
            </x14:sparkline>
            <x14:sparkline>
              <xm:f>'Øst PD'!Q518:X518</xm:f>
              <xm:sqref>AA518</xm:sqref>
            </x14:sparkline>
            <x14:sparkline>
              <xm:f>'Øst PD'!Q519:X519</xm:f>
              <xm:sqref>AA519</xm:sqref>
            </x14:sparkline>
            <x14:sparkline>
              <xm:f>'Øst PD'!Q520:X520</xm:f>
              <xm:sqref>AA520</xm:sqref>
            </x14:sparkline>
            <x14:sparkline>
              <xm:f>'Øst PD'!Q521:X521</xm:f>
              <xm:sqref>AA521</xm:sqref>
            </x14:sparkline>
            <x14:sparkline>
              <xm:f>'Øst PD'!Q522:X522</xm:f>
              <xm:sqref>AA522</xm:sqref>
            </x14:sparkline>
            <x14:sparkline>
              <xm:f>'Øst PD'!Q523:X523</xm:f>
              <xm:sqref>AA523</xm:sqref>
            </x14:sparkline>
            <x14:sparkline>
              <xm:f>'Øst PD'!Q524:X524</xm:f>
              <xm:sqref>AA524</xm:sqref>
            </x14:sparkline>
            <x14:sparkline>
              <xm:f>'Øst PD'!Q525:X525</xm:f>
              <xm:sqref>AA525</xm:sqref>
            </x14:sparkline>
            <x14:sparkline>
              <xm:f>'Øst PD'!Q526:X526</xm:f>
              <xm:sqref>AA526</xm:sqref>
            </x14:sparkline>
            <x14:sparkline>
              <xm:f>'Øst PD'!Q527:X527</xm:f>
              <xm:sqref>AA527</xm:sqref>
            </x14:sparkline>
            <x14:sparkline>
              <xm:f>'Øst PD'!Q528:X528</xm:f>
              <xm:sqref>AA528</xm:sqref>
            </x14:sparkline>
            <x14:sparkline>
              <xm:f>'Øst PD'!Q529:X529</xm:f>
              <xm:sqref>AA529</xm:sqref>
            </x14:sparkline>
            <x14:sparkline>
              <xm:f>'Øst PD'!Q530:X530</xm:f>
              <xm:sqref>AA530</xm:sqref>
            </x14:sparkline>
            <x14:sparkline>
              <xm:f>'Øst PD'!Q531:X531</xm:f>
              <xm:sqref>AA531</xm:sqref>
            </x14:sparkline>
            <x14:sparkline>
              <xm:f>'Øst PD'!R532:X532</xm:f>
              <xm:sqref>AA532</xm:sqref>
            </x14:sparkline>
            <x14:sparkline>
              <xm:f>'Øst PD'!Q533:X533</xm:f>
              <xm:sqref>AA533</xm:sqref>
            </x14:sparkline>
            <x14:sparkline>
              <xm:f>'Øst PD'!Q534:X534</xm:f>
              <xm:sqref>AA534</xm:sqref>
            </x14:sparkline>
            <x14:sparkline>
              <xm:f>'Øst PD'!Q535:X535</xm:f>
              <xm:sqref>AA535</xm:sqref>
            </x14:sparkline>
          </x14:sparklines>
        </x14:sparklineGroup>
        <x14:sparklineGroup displayEmptyCellsAs="gap" high="1" low="1" xr2:uid="{16B2FFAF-F80A-43E6-8BF7-05796BFFB71A}">
          <x14:colorSeries rgb="FF376092"/>
          <x14:colorNegative rgb="FFD00000"/>
          <x14:colorAxis rgb="FF000000"/>
          <x14:colorMarkers rgb="FFD00000"/>
          <x14:colorFirst rgb="FFD00000"/>
          <x14:colorLast rgb="FFD00000"/>
          <x14:colorHigh theme="1"/>
          <x14:colorLow rgb="FFD00000"/>
          <x14:sparklines>
            <x14:sparkline>
              <xm:f>'Øst PD'!Q491:X491</xm:f>
              <xm:sqref>AA491</xm:sqref>
            </x14:sparkline>
            <x14:sparkline>
              <xm:f>'Øst PD'!Q492:X492</xm:f>
              <xm:sqref>AA492</xm:sqref>
            </x14:sparkline>
            <x14:sparkline>
              <xm:f>'Øst PD'!Q493:X493</xm:f>
              <xm:sqref>AA493</xm:sqref>
            </x14:sparkline>
            <x14:sparkline>
              <xm:f>'Øst PD'!Q494:X494</xm:f>
              <xm:sqref>AA494</xm:sqref>
            </x14:sparkline>
            <x14:sparkline>
              <xm:f>'Øst PD'!Q495:X495</xm:f>
              <xm:sqref>AA495</xm:sqref>
            </x14:sparkline>
            <x14:sparkline>
              <xm:f>'Øst PD'!Q496:X496</xm:f>
              <xm:sqref>AA496</xm:sqref>
            </x14:sparkline>
            <x14:sparkline>
              <xm:f>'Øst PD'!Q497:X497</xm:f>
              <xm:sqref>AA497</xm:sqref>
            </x14:sparkline>
            <x14:sparkline>
              <xm:f>'Øst PD'!Q498:X498</xm:f>
              <xm:sqref>AA498</xm:sqref>
            </x14:sparkline>
            <x14:sparkline>
              <xm:f>'Øst PD'!Q499:X499</xm:f>
              <xm:sqref>AA499</xm:sqref>
            </x14:sparkline>
            <x14:sparkline>
              <xm:f>'Øst PD'!Q500:X500</xm:f>
              <xm:sqref>AA500</xm:sqref>
            </x14:sparkline>
            <x14:sparkline>
              <xm:f>'Øst PD'!Q501:X501</xm:f>
              <xm:sqref>AA501</xm:sqref>
            </x14:sparkline>
            <x14:sparkline>
              <xm:f>'Øst PD'!Q502:X502</xm:f>
              <xm:sqref>AA502</xm:sqref>
            </x14:sparkline>
            <x14:sparkline>
              <xm:f>'Øst PD'!Q503:X503</xm:f>
              <xm:sqref>AA503</xm:sqref>
            </x14:sparkline>
            <x14:sparkline>
              <xm:f>'Øst PD'!Q504:X504</xm:f>
              <xm:sqref>AA504</xm:sqref>
            </x14:sparkline>
            <x14:sparkline>
              <xm:f>'Øst PD'!Q505:X505</xm:f>
              <xm:sqref>AA505</xm:sqref>
            </x14:sparkline>
            <x14:sparkline>
              <xm:f>'Øst PD'!R506:X506</xm:f>
              <xm:sqref>AA506</xm:sqref>
            </x14:sparkline>
            <x14:sparkline>
              <xm:f>'Øst PD'!Q507:X507</xm:f>
              <xm:sqref>AA507</xm:sqref>
            </x14:sparkline>
            <x14:sparkline>
              <xm:f>'Øst PD'!Q508:X508</xm:f>
              <xm:sqref>AA508</xm:sqref>
            </x14:sparkline>
            <x14:sparkline>
              <xm:f>'Øst PD'!Q509:X509</xm:f>
              <xm:sqref>AA509</xm:sqref>
            </x14:sparkline>
          </x14:sparklines>
        </x14:sparklineGroup>
        <x14:sparklineGroup displayEmptyCellsAs="gap" high="1" low="1" xr2:uid="{3C4C027C-3B52-4D20-AC39-577A82F2D6A9}">
          <x14:colorSeries rgb="FF376092"/>
          <x14:colorNegative rgb="FFD00000"/>
          <x14:colorAxis rgb="FF000000"/>
          <x14:colorMarkers rgb="FFD00000"/>
          <x14:colorFirst rgb="FFD00000"/>
          <x14:colorLast rgb="FFD00000"/>
          <x14:colorHigh theme="1"/>
          <x14:colorLow rgb="FFD00000"/>
          <x14:sparklines>
            <x14:sparkline>
              <xm:f>'Øst PD'!Q465:X465</xm:f>
              <xm:sqref>AA465</xm:sqref>
            </x14:sparkline>
            <x14:sparkline>
              <xm:f>'Øst PD'!Q466:X466</xm:f>
              <xm:sqref>AA466</xm:sqref>
            </x14:sparkline>
            <x14:sparkline>
              <xm:f>'Øst PD'!Q467:X467</xm:f>
              <xm:sqref>AA467</xm:sqref>
            </x14:sparkline>
            <x14:sparkline>
              <xm:f>'Øst PD'!Q468:X468</xm:f>
              <xm:sqref>AA468</xm:sqref>
            </x14:sparkline>
            <x14:sparkline>
              <xm:f>'Øst PD'!Q469:X469</xm:f>
              <xm:sqref>AA469</xm:sqref>
            </x14:sparkline>
            <x14:sparkline>
              <xm:f>'Øst PD'!Q470:X470</xm:f>
              <xm:sqref>AA470</xm:sqref>
            </x14:sparkline>
            <x14:sparkline>
              <xm:f>'Øst PD'!Q471:X471</xm:f>
              <xm:sqref>AA471</xm:sqref>
            </x14:sparkline>
            <x14:sparkline>
              <xm:f>'Øst PD'!Q472:X472</xm:f>
              <xm:sqref>AA472</xm:sqref>
            </x14:sparkline>
            <x14:sparkline>
              <xm:f>'Øst PD'!Q473:X473</xm:f>
              <xm:sqref>AA473</xm:sqref>
            </x14:sparkline>
            <x14:sparkline>
              <xm:f>'Øst PD'!Q474:X474</xm:f>
              <xm:sqref>AA474</xm:sqref>
            </x14:sparkline>
            <x14:sparkline>
              <xm:f>'Øst PD'!Q475:X475</xm:f>
              <xm:sqref>AA475</xm:sqref>
            </x14:sparkline>
            <x14:sparkline>
              <xm:f>'Øst PD'!Q476:X476</xm:f>
              <xm:sqref>AA476</xm:sqref>
            </x14:sparkline>
            <x14:sparkline>
              <xm:f>'Øst PD'!Q477:X477</xm:f>
              <xm:sqref>AA477</xm:sqref>
            </x14:sparkline>
            <x14:sparkline>
              <xm:f>'Øst PD'!Q478:X478</xm:f>
              <xm:sqref>AA478</xm:sqref>
            </x14:sparkline>
            <x14:sparkline>
              <xm:f>'Øst PD'!Q479:X479</xm:f>
              <xm:sqref>AA479</xm:sqref>
            </x14:sparkline>
            <x14:sparkline>
              <xm:f>'Øst PD'!R480:X480</xm:f>
              <xm:sqref>AA480</xm:sqref>
            </x14:sparkline>
            <x14:sparkline>
              <xm:f>'Øst PD'!Q481:X481</xm:f>
              <xm:sqref>AA481</xm:sqref>
            </x14:sparkline>
            <x14:sparkline>
              <xm:f>'Øst PD'!Q482:X482</xm:f>
              <xm:sqref>AA482</xm:sqref>
            </x14:sparkline>
            <x14:sparkline>
              <xm:f>'Øst PD'!Q483:X483</xm:f>
              <xm:sqref>AA483</xm:sqref>
            </x14:sparkline>
          </x14:sparklines>
        </x14:sparklineGroup>
        <x14:sparklineGroup displayEmptyCellsAs="gap" high="1" low="1" xr2:uid="{8F8D6DEF-4363-4BBB-BE01-DE167EF60816}">
          <x14:colorSeries rgb="FF376092"/>
          <x14:colorNegative rgb="FFD00000"/>
          <x14:colorAxis rgb="FF000000"/>
          <x14:colorMarkers rgb="FFD00000"/>
          <x14:colorFirst rgb="FFD00000"/>
          <x14:colorLast rgb="FFD00000"/>
          <x14:colorHigh theme="1"/>
          <x14:colorLow rgb="FFD00000"/>
          <x14:sparklines>
            <x14:sparkline>
              <xm:f>'Øst PD'!Q439:X439</xm:f>
              <xm:sqref>AA439</xm:sqref>
            </x14:sparkline>
            <x14:sparkline>
              <xm:f>'Øst PD'!Q440:X440</xm:f>
              <xm:sqref>AA440</xm:sqref>
            </x14:sparkline>
            <x14:sparkline>
              <xm:f>'Øst PD'!Q441:X441</xm:f>
              <xm:sqref>AA441</xm:sqref>
            </x14:sparkline>
            <x14:sparkline>
              <xm:f>'Øst PD'!Q442:X442</xm:f>
              <xm:sqref>AA442</xm:sqref>
            </x14:sparkline>
            <x14:sparkline>
              <xm:f>'Øst PD'!Q443:X443</xm:f>
              <xm:sqref>AA443</xm:sqref>
            </x14:sparkline>
            <x14:sparkline>
              <xm:f>'Øst PD'!Q444:X444</xm:f>
              <xm:sqref>AA444</xm:sqref>
            </x14:sparkline>
            <x14:sparkline>
              <xm:f>'Øst PD'!Q445:X445</xm:f>
              <xm:sqref>AA445</xm:sqref>
            </x14:sparkline>
            <x14:sparkline>
              <xm:f>'Øst PD'!Q446:X446</xm:f>
              <xm:sqref>AA446</xm:sqref>
            </x14:sparkline>
            <x14:sparkline>
              <xm:f>'Øst PD'!Q447:X447</xm:f>
              <xm:sqref>AA447</xm:sqref>
            </x14:sparkline>
            <x14:sparkline>
              <xm:f>'Øst PD'!Q448:X448</xm:f>
              <xm:sqref>AA448</xm:sqref>
            </x14:sparkline>
            <x14:sparkline>
              <xm:f>'Øst PD'!Q449:X449</xm:f>
              <xm:sqref>AA449</xm:sqref>
            </x14:sparkline>
            <x14:sparkline>
              <xm:f>'Øst PD'!Q450:X450</xm:f>
              <xm:sqref>AA450</xm:sqref>
            </x14:sparkline>
            <x14:sparkline>
              <xm:f>'Øst PD'!Q451:X451</xm:f>
              <xm:sqref>AA451</xm:sqref>
            </x14:sparkline>
            <x14:sparkline>
              <xm:f>'Øst PD'!Q452:X452</xm:f>
              <xm:sqref>AA452</xm:sqref>
            </x14:sparkline>
            <x14:sparkline>
              <xm:f>'Øst PD'!Q453:X453</xm:f>
              <xm:sqref>AA453</xm:sqref>
            </x14:sparkline>
            <x14:sparkline>
              <xm:f>'Øst PD'!R454:X454</xm:f>
              <xm:sqref>AA454</xm:sqref>
            </x14:sparkline>
            <x14:sparkline>
              <xm:f>'Øst PD'!Q455:X455</xm:f>
              <xm:sqref>AA455</xm:sqref>
            </x14:sparkline>
            <x14:sparkline>
              <xm:f>'Øst PD'!Q456:X456</xm:f>
              <xm:sqref>AA456</xm:sqref>
            </x14:sparkline>
            <x14:sparkline>
              <xm:f>'Øst PD'!Q457:X457</xm:f>
              <xm:sqref>AA457</xm:sqref>
            </x14:sparkline>
          </x14:sparklines>
        </x14:sparklineGroup>
        <x14:sparklineGroup displayEmptyCellsAs="gap" high="1" low="1" xr2:uid="{DB27490D-6FE2-4297-85E2-0BE94C391EFF}">
          <x14:colorSeries rgb="FF376092"/>
          <x14:colorNegative rgb="FFD00000"/>
          <x14:colorAxis rgb="FF000000"/>
          <x14:colorMarkers rgb="FFD00000"/>
          <x14:colorFirst rgb="FFD00000"/>
          <x14:colorLast rgb="FFD00000"/>
          <x14:colorHigh theme="1"/>
          <x14:colorLow rgb="FFD00000"/>
          <x14:sparklines>
            <x14:sparkline>
              <xm:f>'Øst PD'!Q413:X413</xm:f>
              <xm:sqref>AA413</xm:sqref>
            </x14:sparkline>
            <x14:sparkline>
              <xm:f>'Øst PD'!Q414:X414</xm:f>
              <xm:sqref>AA414</xm:sqref>
            </x14:sparkline>
            <x14:sparkline>
              <xm:f>'Øst PD'!Q415:X415</xm:f>
              <xm:sqref>AA415</xm:sqref>
            </x14:sparkline>
            <x14:sparkline>
              <xm:f>'Øst PD'!Q416:X416</xm:f>
              <xm:sqref>AA416</xm:sqref>
            </x14:sparkline>
            <x14:sparkline>
              <xm:f>'Øst PD'!Q417:X417</xm:f>
              <xm:sqref>AA417</xm:sqref>
            </x14:sparkline>
            <x14:sparkline>
              <xm:f>'Øst PD'!Q418:X418</xm:f>
              <xm:sqref>AA418</xm:sqref>
            </x14:sparkline>
            <x14:sparkline>
              <xm:f>'Øst PD'!Q419:X419</xm:f>
              <xm:sqref>AA419</xm:sqref>
            </x14:sparkline>
            <x14:sparkline>
              <xm:f>'Øst PD'!Q420:X420</xm:f>
              <xm:sqref>AA420</xm:sqref>
            </x14:sparkline>
            <x14:sparkline>
              <xm:f>'Øst PD'!Q421:X421</xm:f>
              <xm:sqref>AA421</xm:sqref>
            </x14:sparkline>
            <x14:sparkline>
              <xm:f>'Øst PD'!Q422:X422</xm:f>
              <xm:sqref>AA422</xm:sqref>
            </x14:sparkline>
            <x14:sparkline>
              <xm:f>'Øst PD'!Q423:X423</xm:f>
              <xm:sqref>AA423</xm:sqref>
            </x14:sparkline>
            <x14:sparkline>
              <xm:f>'Øst PD'!Q424:X424</xm:f>
              <xm:sqref>AA424</xm:sqref>
            </x14:sparkline>
            <x14:sparkline>
              <xm:f>'Øst PD'!Q425:X425</xm:f>
              <xm:sqref>AA425</xm:sqref>
            </x14:sparkline>
            <x14:sparkline>
              <xm:f>'Øst PD'!Q426:X426</xm:f>
              <xm:sqref>AA426</xm:sqref>
            </x14:sparkline>
            <x14:sparkline>
              <xm:f>'Øst PD'!Q427:X427</xm:f>
              <xm:sqref>AA427</xm:sqref>
            </x14:sparkline>
            <x14:sparkline>
              <xm:f>'Øst PD'!R428:X428</xm:f>
              <xm:sqref>AA428</xm:sqref>
            </x14:sparkline>
            <x14:sparkline>
              <xm:f>'Øst PD'!Q429:X429</xm:f>
              <xm:sqref>AA429</xm:sqref>
            </x14:sparkline>
            <x14:sparkline>
              <xm:f>'Øst PD'!Q430:X430</xm:f>
              <xm:sqref>AA430</xm:sqref>
            </x14:sparkline>
            <x14:sparkline>
              <xm:f>'Øst PD'!Q431:X431</xm:f>
              <xm:sqref>AA431</xm:sqref>
            </x14:sparkline>
          </x14:sparklines>
        </x14:sparklineGroup>
        <x14:sparklineGroup displayEmptyCellsAs="gap" high="1" low="1" xr2:uid="{B42E3062-6EEC-4CE5-8286-655C7A4F8443}">
          <x14:colorSeries rgb="FF376092"/>
          <x14:colorNegative rgb="FFD00000"/>
          <x14:colorAxis rgb="FF000000"/>
          <x14:colorMarkers rgb="FFD00000"/>
          <x14:colorFirst rgb="FFD00000"/>
          <x14:colorLast rgb="FFD00000"/>
          <x14:colorHigh theme="1"/>
          <x14:colorLow rgb="FFD00000"/>
          <x14:sparklines>
            <x14:sparkline>
              <xm:f>'Øst PD'!Q387:X387</xm:f>
              <xm:sqref>AA387</xm:sqref>
            </x14:sparkline>
            <x14:sparkline>
              <xm:f>'Øst PD'!Q388:X388</xm:f>
              <xm:sqref>AA388</xm:sqref>
            </x14:sparkline>
            <x14:sparkline>
              <xm:f>'Øst PD'!Q389:X389</xm:f>
              <xm:sqref>AA389</xm:sqref>
            </x14:sparkline>
            <x14:sparkline>
              <xm:f>'Øst PD'!Q390:X390</xm:f>
              <xm:sqref>AA390</xm:sqref>
            </x14:sparkline>
            <x14:sparkline>
              <xm:f>'Øst PD'!Q391:X391</xm:f>
              <xm:sqref>AA391</xm:sqref>
            </x14:sparkline>
            <x14:sparkline>
              <xm:f>'Øst PD'!Q392:X392</xm:f>
              <xm:sqref>AA392</xm:sqref>
            </x14:sparkline>
            <x14:sparkline>
              <xm:f>'Øst PD'!Q393:X393</xm:f>
              <xm:sqref>AA393</xm:sqref>
            </x14:sparkline>
            <x14:sparkline>
              <xm:f>'Øst PD'!Q394:X394</xm:f>
              <xm:sqref>AA394</xm:sqref>
            </x14:sparkline>
            <x14:sparkline>
              <xm:f>'Øst PD'!Q395:X395</xm:f>
              <xm:sqref>AA395</xm:sqref>
            </x14:sparkline>
            <x14:sparkline>
              <xm:f>'Øst PD'!Q396:X396</xm:f>
              <xm:sqref>AA396</xm:sqref>
            </x14:sparkline>
            <x14:sparkline>
              <xm:f>'Øst PD'!Q397:X397</xm:f>
              <xm:sqref>AA397</xm:sqref>
            </x14:sparkline>
            <x14:sparkline>
              <xm:f>'Øst PD'!Q398:X398</xm:f>
              <xm:sqref>AA398</xm:sqref>
            </x14:sparkline>
            <x14:sparkline>
              <xm:f>'Øst PD'!Q399:X399</xm:f>
              <xm:sqref>AA399</xm:sqref>
            </x14:sparkline>
            <x14:sparkline>
              <xm:f>'Øst PD'!Q400:X400</xm:f>
              <xm:sqref>AA400</xm:sqref>
            </x14:sparkline>
            <x14:sparkline>
              <xm:f>'Øst PD'!Q401:X401</xm:f>
              <xm:sqref>AA401</xm:sqref>
            </x14:sparkline>
            <x14:sparkline>
              <xm:f>'Øst PD'!R402:X402</xm:f>
              <xm:sqref>AA402</xm:sqref>
            </x14:sparkline>
            <x14:sparkline>
              <xm:f>'Øst PD'!Q403:X403</xm:f>
              <xm:sqref>AA403</xm:sqref>
            </x14:sparkline>
            <x14:sparkline>
              <xm:f>'Øst PD'!Q404:X404</xm:f>
              <xm:sqref>AA404</xm:sqref>
            </x14:sparkline>
            <x14:sparkline>
              <xm:f>'Øst PD'!Q405:X405</xm:f>
              <xm:sqref>AA405</xm:sqref>
            </x14:sparkline>
          </x14:sparklines>
        </x14:sparklineGroup>
        <x14:sparklineGroup displayEmptyCellsAs="gap" high="1" low="1" xr2:uid="{909D504B-AE0E-4AF9-8AD4-D5B2CFC9FC2E}">
          <x14:colorSeries rgb="FF376092"/>
          <x14:colorNegative rgb="FFD00000"/>
          <x14:colorAxis rgb="FF000000"/>
          <x14:colorMarkers rgb="FFD00000"/>
          <x14:colorFirst rgb="FFD00000"/>
          <x14:colorLast rgb="FFD00000"/>
          <x14:colorHigh theme="1"/>
          <x14:colorLow rgb="FFD00000"/>
          <x14:sparklines>
            <x14:sparkline>
              <xm:f>'Øst PD'!Q361:X361</xm:f>
              <xm:sqref>AA361</xm:sqref>
            </x14:sparkline>
            <x14:sparkline>
              <xm:f>'Øst PD'!Q362:X362</xm:f>
              <xm:sqref>AA362</xm:sqref>
            </x14:sparkline>
            <x14:sparkline>
              <xm:f>'Øst PD'!Q363:X363</xm:f>
              <xm:sqref>AA363</xm:sqref>
            </x14:sparkline>
            <x14:sparkline>
              <xm:f>'Øst PD'!Q364:X364</xm:f>
              <xm:sqref>AA364</xm:sqref>
            </x14:sparkline>
            <x14:sparkline>
              <xm:f>'Øst PD'!Q365:X365</xm:f>
              <xm:sqref>AA365</xm:sqref>
            </x14:sparkline>
            <x14:sparkline>
              <xm:f>'Øst PD'!Q366:X366</xm:f>
              <xm:sqref>AA366</xm:sqref>
            </x14:sparkline>
            <x14:sparkline>
              <xm:f>'Øst PD'!Q367:X367</xm:f>
              <xm:sqref>AA367</xm:sqref>
            </x14:sparkline>
            <x14:sparkline>
              <xm:f>'Øst PD'!Q368:X368</xm:f>
              <xm:sqref>AA368</xm:sqref>
            </x14:sparkline>
            <x14:sparkline>
              <xm:f>'Øst PD'!Q369:X369</xm:f>
              <xm:sqref>AA369</xm:sqref>
            </x14:sparkline>
            <x14:sparkline>
              <xm:f>'Øst PD'!Q370:X370</xm:f>
              <xm:sqref>AA370</xm:sqref>
            </x14:sparkline>
            <x14:sparkline>
              <xm:f>'Øst PD'!Q371:X371</xm:f>
              <xm:sqref>AA371</xm:sqref>
            </x14:sparkline>
            <x14:sparkline>
              <xm:f>'Øst PD'!Q372:X372</xm:f>
              <xm:sqref>AA372</xm:sqref>
            </x14:sparkline>
            <x14:sparkline>
              <xm:f>'Øst PD'!Q373:X373</xm:f>
              <xm:sqref>AA373</xm:sqref>
            </x14:sparkline>
            <x14:sparkline>
              <xm:f>'Øst PD'!Q374:X374</xm:f>
              <xm:sqref>AA374</xm:sqref>
            </x14:sparkline>
            <x14:sparkline>
              <xm:f>'Øst PD'!Q375:X375</xm:f>
              <xm:sqref>AA375</xm:sqref>
            </x14:sparkline>
            <x14:sparkline>
              <xm:f>'Øst PD'!R376:X376</xm:f>
              <xm:sqref>AA376</xm:sqref>
            </x14:sparkline>
            <x14:sparkline>
              <xm:f>'Øst PD'!Q377:X377</xm:f>
              <xm:sqref>AA377</xm:sqref>
            </x14:sparkline>
            <x14:sparkline>
              <xm:f>'Øst PD'!Q378:X378</xm:f>
              <xm:sqref>AA378</xm:sqref>
            </x14:sparkline>
            <x14:sparkline>
              <xm:f>'Øst PD'!Q379:X379</xm:f>
              <xm:sqref>AA379</xm:sqref>
            </x14:sparkline>
          </x14:sparklines>
        </x14:sparklineGroup>
        <x14:sparklineGroup displayEmptyCellsAs="gap" high="1" low="1" xr2:uid="{9E6C2BEE-343F-401C-A96B-61A0FBF14E27}">
          <x14:colorSeries rgb="FF376092"/>
          <x14:colorNegative rgb="FFD00000"/>
          <x14:colorAxis rgb="FF000000"/>
          <x14:colorMarkers rgb="FFD00000"/>
          <x14:colorFirst rgb="FFD00000"/>
          <x14:colorLast rgb="FFD00000"/>
          <x14:colorHigh theme="1"/>
          <x14:colorLow rgb="FFD00000"/>
          <x14:sparklines>
            <x14:sparkline>
              <xm:f>'Øst PD'!Q335:X335</xm:f>
              <xm:sqref>AA335</xm:sqref>
            </x14:sparkline>
            <x14:sparkline>
              <xm:f>'Øst PD'!Q336:X336</xm:f>
              <xm:sqref>AA336</xm:sqref>
            </x14:sparkline>
            <x14:sparkline>
              <xm:f>'Øst PD'!Q337:X337</xm:f>
              <xm:sqref>AA337</xm:sqref>
            </x14:sparkline>
            <x14:sparkline>
              <xm:f>'Øst PD'!Q338:X338</xm:f>
              <xm:sqref>AA338</xm:sqref>
            </x14:sparkline>
            <x14:sparkline>
              <xm:f>'Øst PD'!Q339:X339</xm:f>
              <xm:sqref>AA339</xm:sqref>
            </x14:sparkline>
            <x14:sparkline>
              <xm:f>'Øst PD'!Q340:X340</xm:f>
              <xm:sqref>AA340</xm:sqref>
            </x14:sparkline>
            <x14:sparkline>
              <xm:f>'Øst PD'!Q341:X341</xm:f>
              <xm:sqref>AA341</xm:sqref>
            </x14:sparkline>
            <x14:sparkline>
              <xm:f>'Øst PD'!Q342:X342</xm:f>
              <xm:sqref>AA342</xm:sqref>
            </x14:sparkline>
            <x14:sparkline>
              <xm:f>'Øst PD'!Q343:X343</xm:f>
              <xm:sqref>AA343</xm:sqref>
            </x14:sparkline>
            <x14:sparkline>
              <xm:f>'Øst PD'!Q344:X344</xm:f>
              <xm:sqref>AA344</xm:sqref>
            </x14:sparkline>
            <x14:sparkline>
              <xm:f>'Øst PD'!Q345:X345</xm:f>
              <xm:sqref>AA345</xm:sqref>
            </x14:sparkline>
            <x14:sparkline>
              <xm:f>'Øst PD'!Q346:X346</xm:f>
              <xm:sqref>AA346</xm:sqref>
            </x14:sparkline>
            <x14:sparkline>
              <xm:f>'Øst PD'!Q347:X347</xm:f>
              <xm:sqref>AA347</xm:sqref>
            </x14:sparkline>
            <x14:sparkline>
              <xm:f>'Øst PD'!Q348:X348</xm:f>
              <xm:sqref>AA348</xm:sqref>
            </x14:sparkline>
            <x14:sparkline>
              <xm:f>'Øst PD'!Q349:X349</xm:f>
              <xm:sqref>AA349</xm:sqref>
            </x14:sparkline>
            <x14:sparkline>
              <xm:f>'Øst PD'!R350:X350</xm:f>
              <xm:sqref>AA350</xm:sqref>
            </x14:sparkline>
            <x14:sparkline>
              <xm:f>'Øst PD'!Q351:X351</xm:f>
              <xm:sqref>AA351</xm:sqref>
            </x14:sparkline>
            <x14:sparkline>
              <xm:f>'Øst PD'!Q352:X352</xm:f>
              <xm:sqref>AA352</xm:sqref>
            </x14:sparkline>
            <x14:sparkline>
              <xm:f>'Øst PD'!Q353:X353</xm:f>
              <xm:sqref>AA353</xm:sqref>
            </x14:sparkline>
          </x14:sparklines>
        </x14:sparklineGroup>
        <x14:sparklineGroup displayEmptyCellsAs="gap" high="1" low="1" xr2:uid="{D250FF94-E776-4152-A5BD-E24B60773F88}">
          <x14:colorSeries rgb="FF376092"/>
          <x14:colorNegative rgb="FFD00000"/>
          <x14:colorAxis rgb="FF000000"/>
          <x14:colorMarkers rgb="FFD00000"/>
          <x14:colorFirst rgb="FFD00000"/>
          <x14:colorLast rgb="FFD00000"/>
          <x14:colorHigh theme="1"/>
          <x14:colorLow rgb="FFD00000"/>
          <x14:sparklines>
            <x14:sparkline>
              <xm:f>'Øst PD'!Q302:X302</xm:f>
              <xm:sqref>AA302</xm:sqref>
            </x14:sparkline>
            <x14:sparkline>
              <xm:f>'Øst PD'!Q303:X303</xm:f>
              <xm:sqref>AA303</xm:sqref>
            </x14:sparkline>
            <x14:sparkline>
              <xm:f>'Øst PD'!Q304:X304</xm:f>
              <xm:sqref>AA304</xm:sqref>
            </x14:sparkline>
            <x14:sparkline>
              <xm:f>'Øst PD'!Q305:X305</xm:f>
              <xm:sqref>AA305</xm:sqref>
            </x14:sparkline>
            <x14:sparkline>
              <xm:f>'Øst PD'!Q306:X306</xm:f>
              <xm:sqref>AA306</xm:sqref>
            </x14:sparkline>
            <x14:sparkline>
              <xm:f>'Øst PD'!Q307:X307</xm:f>
              <xm:sqref>AA307</xm:sqref>
            </x14:sparkline>
            <x14:sparkline>
              <xm:f>'Øst PD'!Q308:X308</xm:f>
              <xm:sqref>AA308</xm:sqref>
            </x14:sparkline>
            <x14:sparkline>
              <xm:f>'Øst PD'!Q309:X309</xm:f>
              <xm:sqref>AA309</xm:sqref>
            </x14:sparkline>
            <x14:sparkline>
              <xm:f>'Øst PD'!Q310:X310</xm:f>
              <xm:sqref>AA310</xm:sqref>
            </x14:sparkline>
            <x14:sparkline>
              <xm:f>'Øst PD'!Q311:X311</xm:f>
              <xm:sqref>AA311</xm:sqref>
            </x14:sparkline>
            <x14:sparkline>
              <xm:f>'Øst PD'!Q312:X312</xm:f>
              <xm:sqref>AA312</xm:sqref>
            </x14:sparkline>
            <x14:sparkline>
              <xm:f>'Øst PD'!Q313:X313</xm:f>
              <xm:sqref>AA313</xm:sqref>
            </x14:sparkline>
            <x14:sparkline>
              <xm:f>'Øst PD'!Q314:X314</xm:f>
              <xm:sqref>AA314</xm:sqref>
            </x14:sparkline>
            <x14:sparkline>
              <xm:f>'Øst PD'!Q315:X315</xm:f>
              <xm:sqref>AA315</xm:sqref>
            </x14:sparkline>
            <x14:sparkline>
              <xm:f>'Øst PD'!Q316:X316</xm:f>
              <xm:sqref>AA316</xm:sqref>
            </x14:sparkline>
            <x14:sparkline>
              <xm:f>'Øst PD'!R317:X317</xm:f>
              <xm:sqref>AA317</xm:sqref>
            </x14:sparkline>
            <x14:sparkline>
              <xm:f>'Øst PD'!Q318:X318</xm:f>
              <xm:sqref>AA318</xm:sqref>
            </x14:sparkline>
            <x14:sparkline>
              <xm:f>'Øst PD'!Q319:X319</xm:f>
              <xm:sqref>AA319</xm:sqref>
            </x14:sparkline>
            <x14:sparkline>
              <xm:f>'Øst PD'!Q320:X320</xm:f>
              <xm:sqref>AA320</xm:sqref>
            </x14:sparkline>
          </x14:sparklines>
        </x14:sparklineGroup>
        <x14:sparklineGroup displayEmptyCellsAs="gap" high="1" low="1" xr2:uid="{91AF71F6-3BF9-4B7B-91A3-3E7ABF22A135}">
          <x14:colorSeries rgb="FF376092"/>
          <x14:colorNegative rgb="FFD00000"/>
          <x14:colorAxis rgb="FF000000"/>
          <x14:colorMarkers rgb="FFD00000"/>
          <x14:colorFirst rgb="FFD00000"/>
          <x14:colorLast rgb="FFD00000"/>
          <x14:colorHigh theme="1"/>
          <x14:colorLow rgb="FFD00000"/>
          <x14:sparklines>
            <x14:sparkline>
              <xm:f>'Øst PD'!Q276:X276</xm:f>
              <xm:sqref>AA276</xm:sqref>
            </x14:sparkline>
            <x14:sparkline>
              <xm:f>'Øst PD'!Q277:X277</xm:f>
              <xm:sqref>AA277</xm:sqref>
            </x14:sparkline>
            <x14:sparkline>
              <xm:f>'Øst PD'!Q278:X278</xm:f>
              <xm:sqref>AA278</xm:sqref>
            </x14:sparkline>
            <x14:sparkline>
              <xm:f>'Øst PD'!Q279:X279</xm:f>
              <xm:sqref>AA279</xm:sqref>
            </x14:sparkline>
            <x14:sparkline>
              <xm:f>'Øst PD'!Q280:X280</xm:f>
              <xm:sqref>AA280</xm:sqref>
            </x14:sparkline>
            <x14:sparkline>
              <xm:f>'Øst PD'!Q281:X281</xm:f>
              <xm:sqref>AA281</xm:sqref>
            </x14:sparkline>
            <x14:sparkline>
              <xm:f>'Øst PD'!Q282:X282</xm:f>
              <xm:sqref>AA282</xm:sqref>
            </x14:sparkline>
            <x14:sparkline>
              <xm:f>'Øst PD'!Q283:X283</xm:f>
              <xm:sqref>AA283</xm:sqref>
            </x14:sparkline>
            <x14:sparkline>
              <xm:f>'Øst PD'!Q284:X284</xm:f>
              <xm:sqref>AA284</xm:sqref>
            </x14:sparkline>
            <x14:sparkline>
              <xm:f>'Øst PD'!Q285:X285</xm:f>
              <xm:sqref>AA285</xm:sqref>
            </x14:sparkline>
            <x14:sparkline>
              <xm:f>'Øst PD'!Q286:X286</xm:f>
              <xm:sqref>AA286</xm:sqref>
            </x14:sparkline>
            <x14:sparkline>
              <xm:f>'Øst PD'!Q287:X287</xm:f>
              <xm:sqref>AA287</xm:sqref>
            </x14:sparkline>
            <x14:sparkline>
              <xm:f>'Øst PD'!Q288:X288</xm:f>
              <xm:sqref>AA288</xm:sqref>
            </x14:sparkline>
            <x14:sparkline>
              <xm:f>'Øst PD'!Q289:X289</xm:f>
              <xm:sqref>AA289</xm:sqref>
            </x14:sparkline>
            <x14:sparkline>
              <xm:f>'Øst PD'!Q290:X290</xm:f>
              <xm:sqref>AA290</xm:sqref>
            </x14:sparkline>
            <x14:sparkline>
              <xm:f>'Øst PD'!R291:X291</xm:f>
              <xm:sqref>AA291</xm:sqref>
            </x14:sparkline>
            <x14:sparkline>
              <xm:f>'Øst PD'!Q292:X292</xm:f>
              <xm:sqref>AA292</xm:sqref>
            </x14:sparkline>
            <x14:sparkline>
              <xm:f>'Øst PD'!Q293:X293</xm:f>
              <xm:sqref>AA293</xm:sqref>
            </x14:sparkline>
            <x14:sparkline>
              <xm:f>'Øst PD'!Q294:X294</xm:f>
              <xm:sqref>AA294</xm:sqref>
            </x14:sparkline>
          </x14:sparklines>
        </x14:sparklineGroup>
        <x14:sparklineGroup displayEmptyCellsAs="gap" high="1" low="1" xr2:uid="{63C81794-4957-49E8-8DC2-8E798F538ABC}">
          <x14:colorSeries rgb="FF376092"/>
          <x14:colorNegative rgb="FFD00000"/>
          <x14:colorAxis rgb="FF000000"/>
          <x14:colorMarkers rgb="FFD00000"/>
          <x14:colorFirst rgb="FFD00000"/>
          <x14:colorLast rgb="FFD00000"/>
          <x14:colorHigh theme="1"/>
          <x14:colorLow rgb="FFD00000"/>
          <x14:sparklines>
            <x14:sparkline>
              <xm:f>'Øst PD'!Q250:X250</xm:f>
              <xm:sqref>AA250</xm:sqref>
            </x14:sparkline>
            <x14:sparkline>
              <xm:f>'Øst PD'!Q251:X251</xm:f>
              <xm:sqref>AA251</xm:sqref>
            </x14:sparkline>
            <x14:sparkline>
              <xm:f>'Øst PD'!Q252:X252</xm:f>
              <xm:sqref>AA252</xm:sqref>
            </x14:sparkline>
            <x14:sparkline>
              <xm:f>'Øst PD'!Q253:X253</xm:f>
              <xm:sqref>AA253</xm:sqref>
            </x14:sparkline>
            <x14:sparkline>
              <xm:f>'Øst PD'!Q254:X254</xm:f>
              <xm:sqref>AA254</xm:sqref>
            </x14:sparkline>
            <x14:sparkline>
              <xm:f>'Øst PD'!Q255:X255</xm:f>
              <xm:sqref>AA255</xm:sqref>
            </x14:sparkline>
            <x14:sparkline>
              <xm:f>'Øst PD'!Q256:X256</xm:f>
              <xm:sqref>AA256</xm:sqref>
            </x14:sparkline>
            <x14:sparkline>
              <xm:f>'Øst PD'!Q257:X257</xm:f>
              <xm:sqref>AA257</xm:sqref>
            </x14:sparkline>
            <x14:sparkline>
              <xm:f>'Øst PD'!Q258:X258</xm:f>
              <xm:sqref>AA258</xm:sqref>
            </x14:sparkline>
            <x14:sparkline>
              <xm:f>'Øst PD'!Q259:X259</xm:f>
              <xm:sqref>AA259</xm:sqref>
            </x14:sparkline>
            <x14:sparkline>
              <xm:f>'Øst PD'!Q260:X260</xm:f>
              <xm:sqref>AA260</xm:sqref>
            </x14:sparkline>
            <x14:sparkline>
              <xm:f>'Øst PD'!Q261:X261</xm:f>
              <xm:sqref>AA261</xm:sqref>
            </x14:sparkline>
            <x14:sparkline>
              <xm:f>'Øst PD'!Q262:X262</xm:f>
              <xm:sqref>AA262</xm:sqref>
            </x14:sparkline>
            <x14:sparkline>
              <xm:f>'Øst PD'!Q263:X263</xm:f>
              <xm:sqref>AA263</xm:sqref>
            </x14:sparkline>
            <x14:sparkline>
              <xm:f>'Øst PD'!Q264:X264</xm:f>
              <xm:sqref>AA264</xm:sqref>
            </x14:sparkline>
            <x14:sparkline>
              <xm:f>'Øst PD'!R265:X265</xm:f>
              <xm:sqref>AA265</xm:sqref>
            </x14:sparkline>
            <x14:sparkline>
              <xm:f>'Øst PD'!Q266:X266</xm:f>
              <xm:sqref>AA266</xm:sqref>
            </x14:sparkline>
            <x14:sparkline>
              <xm:f>'Øst PD'!Q267:X267</xm:f>
              <xm:sqref>AA267</xm:sqref>
            </x14:sparkline>
            <x14:sparkline>
              <xm:f>'Øst PD'!Q268:X268</xm:f>
              <xm:sqref>AA268</xm:sqref>
            </x14:sparkline>
          </x14:sparklines>
        </x14:sparklineGroup>
        <x14:sparklineGroup displayEmptyCellsAs="gap" high="1" low="1" xr2:uid="{F30D5A7B-D069-4CCC-BF92-0D92FEB0FF49}">
          <x14:colorSeries rgb="FF376092"/>
          <x14:colorNegative rgb="FFD00000"/>
          <x14:colorAxis rgb="FF000000"/>
          <x14:colorMarkers rgb="FFD00000"/>
          <x14:colorFirst rgb="FFD00000"/>
          <x14:colorLast rgb="FFD00000"/>
          <x14:colorHigh theme="1"/>
          <x14:colorLow rgb="FFD00000"/>
          <x14:sparklines>
            <x14:sparkline>
              <xm:f>'Øst PD'!Q224:X224</xm:f>
              <xm:sqref>AA224</xm:sqref>
            </x14:sparkline>
            <x14:sparkline>
              <xm:f>'Øst PD'!Q225:X225</xm:f>
              <xm:sqref>AA225</xm:sqref>
            </x14:sparkline>
            <x14:sparkline>
              <xm:f>'Øst PD'!Q226:X226</xm:f>
              <xm:sqref>AA226</xm:sqref>
            </x14:sparkline>
            <x14:sparkline>
              <xm:f>'Øst PD'!Q227:X227</xm:f>
              <xm:sqref>AA227</xm:sqref>
            </x14:sparkline>
            <x14:sparkline>
              <xm:f>'Øst PD'!Q228:X228</xm:f>
              <xm:sqref>AA228</xm:sqref>
            </x14:sparkline>
            <x14:sparkline>
              <xm:f>'Øst PD'!Q229:X229</xm:f>
              <xm:sqref>AA229</xm:sqref>
            </x14:sparkline>
            <x14:sparkline>
              <xm:f>'Øst PD'!Q230:X230</xm:f>
              <xm:sqref>AA230</xm:sqref>
            </x14:sparkline>
            <x14:sparkline>
              <xm:f>'Øst PD'!Q231:X231</xm:f>
              <xm:sqref>AA231</xm:sqref>
            </x14:sparkline>
            <x14:sparkline>
              <xm:f>'Øst PD'!Q232:X232</xm:f>
              <xm:sqref>AA232</xm:sqref>
            </x14:sparkline>
            <x14:sparkline>
              <xm:f>'Øst PD'!Q233:X233</xm:f>
              <xm:sqref>AA233</xm:sqref>
            </x14:sparkline>
            <x14:sparkline>
              <xm:f>'Øst PD'!Q234:X234</xm:f>
              <xm:sqref>AA234</xm:sqref>
            </x14:sparkline>
            <x14:sparkline>
              <xm:f>'Øst PD'!Q235:X235</xm:f>
              <xm:sqref>AA235</xm:sqref>
            </x14:sparkline>
            <x14:sparkline>
              <xm:f>'Øst PD'!Q236:X236</xm:f>
              <xm:sqref>AA236</xm:sqref>
            </x14:sparkline>
            <x14:sparkline>
              <xm:f>'Øst PD'!Q237:X237</xm:f>
              <xm:sqref>AA237</xm:sqref>
            </x14:sparkline>
            <x14:sparkline>
              <xm:f>'Øst PD'!Q238:X238</xm:f>
              <xm:sqref>AA238</xm:sqref>
            </x14:sparkline>
            <x14:sparkline>
              <xm:f>'Øst PD'!R239:X239</xm:f>
              <xm:sqref>AA239</xm:sqref>
            </x14:sparkline>
            <x14:sparkline>
              <xm:f>'Øst PD'!Q240:X240</xm:f>
              <xm:sqref>AA240</xm:sqref>
            </x14:sparkline>
            <x14:sparkline>
              <xm:f>'Øst PD'!Q241:X241</xm:f>
              <xm:sqref>AA241</xm:sqref>
            </x14:sparkline>
            <x14:sparkline>
              <xm:f>'Øst PD'!Q242:X242</xm:f>
              <xm:sqref>AA242</xm:sqref>
            </x14:sparkline>
          </x14:sparklines>
        </x14:sparklineGroup>
        <x14:sparklineGroup displayEmptyCellsAs="gap" high="1" low="1" xr2:uid="{E84CFEFA-0C0E-4DF7-880D-63B9D3FA9FFB}">
          <x14:colorSeries rgb="FF376092"/>
          <x14:colorNegative rgb="FFD00000"/>
          <x14:colorAxis rgb="FF000000"/>
          <x14:colorMarkers rgb="FFD00000"/>
          <x14:colorFirst rgb="FFD00000"/>
          <x14:colorLast rgb="FFD00000"/>
          <x14:colorHigh theme="1"/>
          <x14:colorLow rgb="FFD00000"/>
          <x14:sparklines>
            <x14:sparkline>
              <xm:f>'Øst PD'!Q198:X198</xm:f>
              <xm:sqref>AA198</xm:sqref>
            </x14:sparkline>
            <x14:sparkline>
              <xm:f>'Øst PD'!Q199:X199</xm:f>
              <xm:sqref>AA199</xm:sqref>
            </x14:sparkline>
            <x14:sparkline>
              <xm:f>'Øst PD'!Q200:X200</xm:f>
              <xm:sqref>AA200</xm:sqref>
            </x14:sparkline>
            <x14:sparkline>
              <xm:f>'Øst PD'!Q201:X201</xm:f>
              <xm:sqref>AA201</xm:sqref>
            </x14:sparkline>
            <x14:sparkline>
              <xm:f>'Øst PD'!Q202:X202</xm:f>
              <xm:sqref>AA202</xm:sqref>
            </x14:sparkline>
            <x14:sparkline>
              <xm:f>'Øst PD'!Q203:X203</xm:f>
              <xm:sqref>AA203</xm:sqref>
            </x14:sparkline>
            <x14:sparkline>
              <xm:f>'Øst PD'!Q204:X204</xm:f>
              <xm:sqref>AA204</xm:sqref>
            </x14:sparkline>
            <x14:sparkline>
              <xm:f>'Øst PD'!Q205:X205</xm:f>
              <xm:sqref>AA205</xm:sqref>
            </x14:sparkline>
            <x14:sparkline>
              <xm:f>'Øst PD'!Q206:X206</xm:f>
              <xm:sqref>AA206</xm:sqref>
            </x14:sparkline>
            <x14:sparkline>
              <xm:f>'Øst PD'!Q207:X207</xm:f>
              <xm:sqref>AA207</xm:sqref>
            </x14:sparkline>
            <x14:sparkline>
              <xm:f>'Øst PD'!Q208:X208</xm:f>
              <xm:sqref>AA208</xm:sqref>
            </x14:sparkline>
            <x14:sparkline>
              <xm:f>'Øst PD'!Q209:X209</xm:f>
              <xm:sqref>AA209</xm:sqref>
            </x14:sparkline>
            <x14:sparkline>
              <xm:f>'Øst PD'!Q210:X210</xm:f>
              <xm:sqref>AA210</xm:sqref>
            </x14:sparkline>
            <x14:sparkline>
              <xm:f>'Øst PD'!Q211:X211</xm:f>
              <xm:sqref>AA211</xm:sqref>
            </x14:sparkline>
            <x14:sparkline>
              <xm:f>'Øst PD'!Q212:X212</xm:f>
              <xm:sqref>AA212</xm:sqref>
            </x14:sparkline>
            <x14:sparkline>
              <xm:f>'Øst PD'!R213:X213</xm:f>
              <xm:sqref>AA213</xm:sqref>
            </x14:sparkline>
            <x14:sparkline>
              <xm:f>'Øst PD'!Q214:X214</xm:f>
              <xm:sqref>AA214</xm:sqref>
            </x14:sparkline>
            <x14:sparkline>
              <xm:f>'Øst PD'!Q215:X215</xm:f>
              <xm:sqref>AA215</xm:sqref>
            </x14:sparkline>
            <x14:sparkline>
              <xm:f>'Øst PD'!Q216:X216</xm:f>
              <xm:sqref>AA216</xm:sqref>
            </x14:sparkline>
          </x14:sparklines>
        </x14:sparklineGroup>
        <x14:sparklineGroup displayEmptyCellsAs="gap" high="1" low="1" xr2:uid="{D5386DAC-21A6-4908-84E0-46E32ECDEFD4}">
          <x14:colorSeries rgb="FF376092"/>
          <x14:colorNegative rgb="FFD00000"/>
          <x14:colorAxis rgb="FF000000"/>
          <x14:colorMarkers rgb="FFD00000"/>
          <x14:colorFirst rgb="FFD00000"/>
          <x14:colorLast rgb="FFD00000"/>
          <x14:colorHigh theme="1"/>
          <x14:colorLow rgb="FFD00000"/>
          <x14:sparklines>
            <x14:sparkline>
              <xm:f>'Øst PD'!Q171:X171</xm:f>
              <xm:sqref>AA171</xm:sqref>
            </x14:sparkline>
          </x14:sparklines>
        </x14:sparklineGroup>
        <x14:sparklineGroup displayEmptyCellsAs="gap" high="1" low="1" xr2:uid="{725889E6-2B7F-41BF-AF7A-20410798C97F}">
          <x14:colorSeries rgb="FF376092"/>
          <x14:colorNegative rgb="FFD00000"/>
          <x14:colorAxis rgb="FF000000"/>
          <x14:colorMarkers rgb="FFD00000"/>
          <x14:colorFirst rgb="FFD00000"/>
          <x14:colorLast rgb="FFD00000"/>
          <x14:colorHigh theme="1"/>
          <x14:colorLow rgb="FFD00000"/>
          <x14:sparklines>
            <x14:sparkline>
              <xm:f>'Øst PD'!R150:X150</xm:f>
              <xm:sqref>AA150</xm:sqref>
            </x14:sparkline>
          </x14:sparklines>
        </x14:sparklineGroup>
        <x14:sparklineGroup displayEmptyCellsAs="gap" high="1" low="1" xr2:uid="{E5CDD9DB-949C-472B-BD59-9E7F3CDFA2A9}">
          <x14:colorSeries rgb="FF376092"/>
          <x14:colorNegative rgb="FFD00000"/>
          <x14:colorAxis rgb="FF000000"/>
          <x14:colorMarkers rgb="FFD00000"/>
          <x14:colorFirst rgb="FFD00000"/>
          <x14:colorLast rgb="FFD00000"/>
          <x14:colorHigh theme="1"/>
          <x14:colorLow rgb="FFD00000"/>
          <x14:sparklines>
            <x14:sparkline>
              <xm:f>'Øst PD'!Q133:X133</xm:f>
              <xm:sqref>AA133</xm:sqref>
            </x14:sparkline>
          </x14:sparklines>
        </x14:sparklineGroup>
        <x14:sparklineGroup displayEmptyCellsAs="gap" high="1" low="1" xr2:uid="{E9059D1F-B571-4CB4-9B16-5D7CBCA99709}">
          <x14:colorSeries rgb="FF376092"/>
          <x14:colorNegative rgb="FFD00000"/>
          <x14:colorAxis rgb="FF000000"/>
          <x14:colorMarkers rgb="FFD00000"/>
          <x14:colorFirst rgb="FFD00000"/>
          <x14:colorLast rgb="FFD00000"/>
          <x14:colorHigh theme="1"/>
          <x14:colorLow rgb="FFD00000"/>
          <x14:sparklines>
            <x14:sparkline>
              <xm:f>'Øst PD'!Q116:X116</xm:f>
              <xm:sqref>AA116</xm:sqref>
            </x14:sparkline>
          </x14:sparklines>
        </x14:sparklineGroup>
        <x14:sparklineGroup displayEmptyCellsAs="gap" high="1" low="1" xr2:uid="{B660D3A9-A95A-4045-A7D3-831ED7200344}">
          <x14:colorSeries rgb="FF376092"/>
          <x14:colorNegative rgb="FFD00000"/>
          <x14:colorAxis rgb="FF000000"/>
          <x14:colorMarkers rgb="FFD00000"/>
          <x14:colorFirst rgb="FFD00000"/>
          <x14:colorLast rgb="FFD00000"/>
          <x14:colorHigh theme="1"/>
          <x14:colorLow rgb="FFD00000"/>
          <x14:sparklines>
            <x14:sparkline>
              <xm:f>'Øst PD'!Q99:X99</xm:f>
              <xm:sqref>AA99</xm:sqref>
            </x14:sparkline>
          </x14:sparklines>
        </x14:sparklineGroup>
        <x14:sparklineGroup displayEmptyCellsAs="gap" high="1" low="1" xr2:uid="{DE296241-4BFC-4F89-A68C-C9F1B4AC3067}">
          <x14:colorSeries rgb="FF376092"/>
          <x14:colorNegative rgb="FFD00000"/>
          <x14:colorAxis rgb="FF000000"/>
          <x14:colorMarkers rgb="FFD00000"/>
          <x14:colorFirst rgb="FFD00000"/>
          <x14:colorLast rgb="FFD00000"/>
          <x14:colorHigh theme="1"/>
          <x14:colorLow rgb="FFD00000"/>
          <x14:sparklines>
            <x14:sparkline>
              <xm:f>'Øst PD'!Q82:X82</xm:f>
              <xm:sqref>AA82</xm:sqref>
            </x14:sparkline>
          </x14:sparklines>
        </x14:sparklineGroup>
        <x14:sparklineGroup displayEmptyCellsAs="gap" high="1" low="1" xr2:uid="{55FAA0A5-4D40-4552-A674-16076521EFEA}">
          <x14:colorSeries rgb="FF376092"/>
          <x14:colorNegative rgb="FFD00000"/>
          <x14:colorAxis rgb="FF000000"/>
          <x14:colorMarkers rgb="FFD00000"/>
          <x14:colorFirst rgb="FFD00000"/>
          <x14:colorLast rgb="FFD00000"/>
          <x14:colorHigh theme="1"/>
          <x14:colorLow rgb="FFD00000"/>
          <x14:sparklines>
            <x14:sparkline>
              <xm:f>'Øst PD'!Q65:X65</xm:f>
              <xm:sqref>AA65</xm:sqref>
            </x14:sparkline>
          </x14:sparklines>
        </x14:sparklineGroup>
        <x14:sparklineGroup displayEmptyCellsAs="gap" high="1" low="1" xr2:uid="{CA4F33DC-4E80-4BB3-BD72-96B26389DC80}">
          <x14:colorSeries rgb="FF376092"/>
          <x14:colorNegative rgb="FFD00000"/>
          <x14:colorAxis rgb="FF000000"/>
          <x14:colorMarkers rgb="FFD00000"/>
          <x14:colorFirst rgb="FFD00000"/>
          <x14:colorLast rgb="FFD00000"/>
          <x14:colorHigh theme="1"/>
          <x14:colorLow rgb="FFD00000"/>
          <x14:sparklines>
            <x14:sparkline>
              <xm:f>'Øst PD'!Q48:X48</xm:f>
              <xm:sqref>AA48</xm:sqref>
            </x14:sparkline>
          </x14:sparklines>
        </x14:sparklineGroup>
        <x14:sparklineGroup displayEmptyCellsAs="gap" high="1" low="1" xr2:uid="{203A8126-2895-45F4-8F3D-43A8DED78E06}">
          <x14:colorSeries rgb="FF376092"/>
          <x14:colorNegative rgb="FFD00000"/>
          <x14:colorAxis rgb="FF000000"/>
          <x14:colorMarkers rgb="FFD00000"/>
          <x14:colorFirst rgb="FFD00000"/>
          <x14:colorLast rgb="FFD00000"/>
          <x14:colorHigh theme="1"/>
          <x14:colorLow rgb="FFD00000"/>
          <x14:sparklines>
            <x14:sparkline>
              <xm:f>'Øst PD'!Q32:X32</xm:f>
              <xm:sqref>AA32</xm:sqref>
            </x14:sparkline>
            <x14:sparkline>
              <xm:f>'Øst PD'!Q33:X33</xm:f>
              <xm:sqref>AA33</xm:sqref>
            </x14:sparkline>
            <x14:sparkline>
              <xm:f>'Øst PD'!Q34:X34</xm:f>
              <xm:sqref>AA34</xm:sqref>
            </x14:sparkline>
            <x14:sparkline>
              <xm:f>'Øst PD'!Q35:X35</xm:f>
              <xm:sqref>AA35</xm:sqref>
            </x14:sparkline>
            <x14:sparkline>
              <xm:f>'Øst PD'!Q36:X36</xm:f>
              <xm:sqref>AA36</xm:sqref>
            </x14:sparkline>
            <x14:sparkline>
              <xm:f>'Øst PD'!Q37:X37</xm:f>
              <xm:sqref>AA37</xm:sqref>
            </x14:sparkline>
            <x14:sparkline>
              <xm:f>'Øst PD'!Q38:X38</xm:f>
              <xm:sqref>AA38</xm:sqref>
            </x14:sparkline>
            <x14:sparkline>
              <xm:f>'Øst PD'!Q39:X39</xm:f>
              <xm:sqref>AA39</xm:sqref>
            </x14:sparkline>
            <x14:sparkline>
              <xm:f>'Øst PD'!Q40:X40</xm:f>
              <xm:sqref>AA40</xm:sqref>
            </x14:sparkline>
            <x14:sparkline>
              <xm:f>'Øst PD'!Q41:X41</xm:f>
              <xm:sqref>AA41</xm:sqref>
            </x14:sparkline>
          </x14:sparklines>
        </x14:sparklineGroup>
        <x14:sparklineGroup displayEmptyCellsAs="gap" high="1" low="1" xr2:uid="{89F45D42-FA47-4BA7-95F3-E2E9607D0DDD}">
          <x14:colorSeries rgb="FF376092"/>
          <x14:colorNegative rgb="FFD00000"/>
          <x14:colorAxis rgb="FF000000"/>
          <x14:colorMarkers rgb="FFD00000"/>
          <x14:colorFirst rgb="FFD00000"/>
          <x14:colorLast rgb="FFD00000"/>
          <x14:colorHigh theme="1"/>
          <x14:colorLow rgb="FFD00000"/>
          <x14:sparklines>
            <x14:sparkline>
              <xm:f>'Øst PD'!Q5:X5</xm:f>
              <xm:sqref>AA5</xm:sqref>
            </x14:sparkline>
          </x14:sparklines>
        </x14:sparklineGroup>
        <x14:sparklineGroup displayEmptyCellsAs="gap" high="1" low="1" xr2:uid="{4256FBDC-148A-413B-80F6-9F53BC695405}">
          <x14:colorSeries rgb="FF376092"/>
          <x14:colorNegative rgb="FFD00000"/>
          <x14:colorAxis rgb="FF000000"/>
          <x14:colorMarkers rgb="FFD00000"/>
          <x14:colorFirst rgb="FFD00000"/>
          <x14:colorLast rgb="FFD00000"/>
          <x14:colorHigh theme="1"/>
          <x14:colorLow rgb="FFD00000"/>
          <x14:sparklines>
            <x14:sparkline>
              <xm:f>'Øst PD'!B568:I568</xm:f>
              <xm:sqref>L568</xm:sqref>
            </x14:sparkline>
          </x14:sparklines>
        </x14:sparklineGroup>
        <x14:sparklineGroup displayEmptyCellsAs="gap" high="1" low="1" xr2:uid="{994363EF-64C0-4109-A62E-207117303E98}">
          <x14:colorSeries rgb="FF376092"/>
          <x14:colorNegative rgb="FFD00000"/>
          <x14:colorAxis rgb="FF000000"/>
          <x14:colorMarkers rgb="FFD00000"/>
          <x14:colorFirst rgb="FFD00000"/>
          <x14:colorLast rgb="FFD00000"/>
          <x14:colorHigh theme="1"/>
          <x14:colorLow rgb="FFD00000"/>
          <x14:sparklines>
            <x14:sparkline>
              <xm:f>'Øst PD'!B542:I542</xm:f>
              <xm:sqref>L542</xm:sqref>
            </x14:sparkline>
          </x14:sparklines>
        </x14:sparklineGroup>
        <x14:sparklineGroup displayEmptyCellsAs="gap" high="1" low="1" xr2:uid="{6ED706F9-377F-4908-924B-B0E6A2D2E10E}">
          <x14:colorSeries rgb="FF376092"/>
          <x14:colorNegative rgb="FFD00000"/>
          <x14:colorAxis rgb="FF000000"/>
          <x14:colorMarkers rgb="FFD00000"/>
          <x14:colorFirst rgb="FFD00000"/>
          <x14:colorLast rgb="FFD00000"/>
          <x14:colorHigh theme="1"/>
          <x14:colorLow rgb="FFD00000"/>
          <x14:sparklines>
            <x14:sparkline>
              <xm:f>'Øst PD'!B516:I516</xm:f>
              <xm:sqref>L516</xm:sqref>
            </x14:sparkline>
          </x14:sparklines>
        </x14:sparklineGroup>
        <x14:sparklineGroup displayEmptyCellsAs="gap" high="1" low="1" xr2:uid="{02DC455C-D25A-483C-8756-7D009AD01CF9}">
          <x14:colorSeries rgb="FF376092"/>
          <x14:colorNegative rgb="FFD00000"/>
          <x14:colorAxis rgb="FF000000"/>
          <x14:colorMarkers rgb="FFD00000"/>
          <x14:colorFirst rgb="FFD00000"/>
          <x14:colorLast rgb="FFD00000"/>
          <x14:colorHigh theme="1"/>
          <x14:colorLow rgb="FFD00000"/>
          <x14:sparklines>
            <x14:sparkline>
              <xm:f>'Øst PD'!B490:I490</xm:f>
              <xm:sqref>L490</xm:sqref>
            </x14:sparkline>
          </x14:sparklines>
        </x14:sparklineGroup>
        <x14:sparklineGroup displayEmptyCellsAs="gap" high="1" low="1" xr2:uid="{A4D3BDC5-DF9C-4699-A1AA-DA0AA1D54974}">
          <x14:colorSeries rgb="FF376092"/>
          <x14:colorNegative rgb="FFD00000"/>
          <x14:colorAxis rgb="FF000000"/>
          <x14:colorMarkers rgb="FFD00000"/>
          <x14:colorFirst rgb="FFD00000"/>
          <x14:colorLast rgb="FFD00000"/>
          <x14:colorHigh theme="1"/>
          <x14:colorLow rgb="FFD00000"/>
          <x14:sparklines>
            <x14:sparkline>
              <xm:f>'Øst PD'!B464:I464</xm:f>
              <xm:sqref>L464</xm:sqref>
            </x14:sparkline>
          </x14:sparklines>
        </x14:sparklineGroup>
        <x14:sparklineGroup displayEmptyCellsAs="gap" high="1" low="1" xr2:uid="{2CD9A1B5-F131-4F1A-A6DB-3E998D42F6BF}">
          <x14:colorSeries rgb="FF376092"/>
          <x14:colorNegative rgb="FFD00000"/>
          <x14:colorAxis rgb="FF000000"/>
          <x14:colorMarkers rgb="FFD00000"/>
          <x14:colorFirst rgb="FFD00000"/>
          <x14:colorLast rgb="FFD00000"/>
          <x14:colorHigh theme="1"/>
          <x14:colorLow rgb="FFD00000"/>
          <x14:sparklines>
            <x14:sparkline>
              <xm:f>'Øst PD'!B438:I438</xm:f>
              <xm:sqref>L438</xm:sqref>
            </x14:sparkline>
          </x14:sparklines>
        </x14:sparklineGroup>
        <x14:sparklineGroup displayEmptyCellsAs="gap" high="1" low="1" xr2:uid="{E9EFA7EC-EB7E-47CE-8BFA-3A16CD673891}">
          <x14:colorSeries rgb="FF376092"/>
          <x14:colorNegative rgb="FFD00000"/>
          <x14:colorAxis rgb="FF000000"/>
          <x14:colorMarkers rgb="FFD00000"/>
          <x14:colorFirst rgb="FFD00000"/>
          <x14:colorLast rgb="FFD00000"/>
          <x14:colorHigh theme="1"/>
          <x14:colorLow rgb="FFD00000"/>
          <x14:sparklines>
            <x14:sparkline>
              <xm:f>'Øst PD'!B412:I412</xm:f>
              <xm:sqref>L412</xm:sqref>
            </x14:sparkline>
          </x14:sparklines>
        </x14:sparklineGroup>
        <x14:sparklineGroup displayEmptyCellsAs="gap" high="1" low="1" xr2:uid="{D22F0A5F-3D0D-4AF0-A3F5-D88A85E7CD6C}">
          <x14:colorSeries rgb="FF376092"/>
          <x14:colorNegative rgb="FFD00000"/>
          <x14:colorAxis rgb="FF000000"/>
          <x14:colorMarkers rgb="FFD00000"/>
          <x14:colorFirst rgb="FFD00000"/>
          <x14:colorLast rgb="FFD00000"/>
          <x14:colorHigh theme="1"/>
          <x14:colorLow rgb="FFD00000"/>
          <x14:sparklines>
            <x14:sparkline>
              <xm:f>'Øst PD'!B386:I386</xm:f>
              <xm:sqref>L386</xm:sqref>
            </x14:sparkline>
          </x14:sparklines>
        </x14:sparklineGroup>
        <x14:sparklineGroup displayEmptyCellsAs="gap" high="1" low="1" xr2:uid="{53275CDA-1B25-4D43-A57E-38D47C3C3963}">
          <x14:colorSeries rgb="FF376092"/>
          <x14:colorNegative rgb="FFD00000"/>
          <x14:colorAxis rgb="FF000000"/>
          <x14:colorMarkers rgb="FFD00000"/>
          <x14:colorFirst rgb="FFD00000"/>
          <x14:colorLast rgb="FFD00000"/>
          <x14:colorHigh theme="1"/>
          <x14:colorLow rgb="FFD00000"/>
          <x14:sparklines>
            <x14:sparkline>
              <xm:f>'Øst PD'!B360:I360</xm:f>
              <xm:sqref>L360</xm:sqref>
            </x14:sparkline>
          </x14:sparklines>
        </x14:sparklineGroup>
        <x14:sparklineGroup displayEmptyCellsAs="gap" high="1" low="1" xr2:uid="{EE9B240C-A01E-4665-B9D4-AD4A4D278EC5}">
          <x14:colorSeries rgb="FF376092"/>
          <x14:colorNegative rgb="FFD00000"/>
          <x14:colorAxis rgb="FF000000"/>
          <x14:colorMarkers rgb="FFD00000"/>
          <x14:colorFirst rgb="FFD00000"/>
          <x14:colorLast rgb="FFD00000"/>
          <x14:colorHigh theme="1"/>
          <x14:colorLow rgb="FFD00000"/>
          <x14:sparklines>
            <x14:sparkline>
              <xm:f>'Øst PD'!B334:I334</xm:f>
              <xm:sqref>L334</xm:sqref>
            </x14:sparkline>
          </x14:sparklines>
        </x14:sparklineGroup>
        <x14:sparklineGroup displayEmptyCellsAs="gap" high="1" low="1" xr2:uid="{01AB6C77-E7E2-4307-AE2B-2B72181C7F37}">
          <x14:colorSeries rgb="FF376092"/>
          <x14:colorNegative rgb="FFD00000"/>
          <x14:colorAxis rgb="FF000000"/>
          <x14:colorMarkers rgb="FFD00000"/>
          <x14:colorFirst rgb="FFD00000"/>
          <x14:colorLast rgb="FFD00000"/>
          <x14:colorHigh theme="1"/>
          <x14:colorLow rgb="FFD00000"/>
          <x14:sparklines>
            <x14:sparkline>
              <xm:f>'Øst PD'!B301:I301</xm:f>
              <xm:sqref>L301</xm:sqref>
            </x14:sparkline>
          </x14:sparklines>
        </x14:sparklineGroup>
        <x14:sparklineGroup displayEmptyCellsAs="gap" high="1" low="1" xr2:uid="{FA3F093C-849F-482B-A383-BEAEEB153E10}">
          <x14:colorSeries rgb="FF376092"/>
          <x14:colorNegative rgb="FFD00000"/>
          <x14:colorAxis rgb="FF000000"/>
          <x14:colorMarkers rgb="FFD00000"/>
          <x14:colorFirst rgb="FFD00000"/>
          <x14:colorLast rgb="FFD00000"/>
          <x14:colorHigh theme="1"/>
          <x14:colorLow rgb="FFD00000"/>
          <x14:sparklines>
            <x14:sparkline>
              <xm:f>'Øst PD'!B275:I275</xm:f>
              <xm:sqref>L275</xm:sqref>
            </x14:sparkline>
          </x14:sparklines>
        </x14:sparklineGroup>
        <x14:sparklineGroup displayEmptyCellsAs="gap" high="1" low="1" xr2:uid="{4283B53E-DF88-490A-8C1C-C1420AC46559}">
          <x14:colorSeries rgb="FF376092"/>
          <x14:colorNegative rgb="FFD00000"/>
          <x14:colorAxis rgb="FF000000"/>
          <x14:colorMarkers rgb="FFD00000"/>
          <x14:colorFirst rgb="FFD00000"/>
          <x14:colorLast rgb="FFD00000"/>
          <x14:colorHigh theme="1"/>
          <x14:colorLow rgb="FFD00000"/>
          <x14:sparklines>
            <x14:sparkline>
              <xm:f>'Øst PD'!B249:I249</xm:f>
              <xm:sqref>L249</xm:sqref>
            </x14:sparkline>
          </x14:sparklines>
        </x14:sparklineGroup>
        <x14:sparklineGroup displayEmptyCellsAs="gap" high="1" low="1" xr2:uid="{C80C80C0-624D-4159-9DD4-9426B2528EC4}">
          <x14:colorSeries rgb="FF376092"/>
          <x14:colorNegative rgb="FFD00000"/>
          <x14:colorAxis rgb="FF000000"/>
          <x14:colorMarkers rgb="FFD00000"/>
          <x14:colorFirst rgb="FFD00000"/>
          <x14:colorLast rgb="FFD00000"/>
          <x14:colorHigh theme="1"/>
          <x14:colorLow rgb="FFD00000"/>
          <x14:sparklines>
            <x14:sparkline>
              <xm:f>'Øst PD'!B223:I223</xm:f>
              <xm:sqref>L223</xm:sqref>
            </x14:sparkline>
          </x14:sparklines>
        </x14:sparklineGroup>
        <x14:sparklineGroup displayEmptyCellsAs="gap" high="1" low="1" xr2:uid="{CDC786B6-6838-4081-82F6-E2911EF05971}">
          <x14:colorSeries rgb="FF376092"/>
          <x14:colorNegative rgb="FFD00000"/>
          <x14:colorAxis rgb="FF000000"/>
          <x14:colorMarkers rgb="FFD00000"/>
          <x14:colorFirst rgb="FFD00000"/>
          <x14:colorLast rgb="FFD00000"/>
          <x14:colorHigh theme="1"/>
          <x14:colorLow rgb="FFD00000"/>
          <x14:sparklines>
            <x14:sparkline>
              <xm:f>'Øst PD'!B197:I197</xm:f>
              <xm:sqref>L197</xm:sqref>
            </x14:sparkline>
          </x14:sparklines>
        </x14:sparklineGroup>
        <x14:sparklineGroup displayEmptyCellsAs="gap" high="1" low="1" xr2:uid="{00089798-7083-48A5-B175-525ACE60CF95}">
          <x14:colorSeries rgb="FF376092"/>
          <x14:colorNegative rgb="FFD00000"/>
          <x14:colorAxis rgb="FF000000"/>
          <x14:colorMarkers rgb="FFD00000"/>
          <x14:colorFirst rgb="FFD00000"/>
          <x14:colorLast rgb="FFD00000"/>
          <x14:colorHigh theme="1"/>
          <x14:colorLow rgb="FFD00000"/>
          <x14:sparklines>
            <x14:sparkline>
              <xm:f>'Øst PD'!B172:I172</xm:f>
              <xm:sqref>L172</xm:sqref>
            </x14:sparkline>
            <x14:sparkline>
              <xm:f>'Øst PD'!B173:I173</xm:f>
              <xm:sqref>L173</xm:sqref>
            </x14:sparkline>
            <x14:sparkline>
              <xm:f>'Øst PD'!B174:I174</xm:f>
              <xm:sqref>L174</xm:sqref>
            </x14:sparkline>
            <x14:sparkline>
              <xm:f>'Øst PD'!B175:I175</xm:f>
              <xm:sqref>L175</xm:sqref>
            </x14:sparkline>
            <x14:sparkline>
              <xm:f>'Øst PD'!B176:I176</xm:f>
              <xm:sqref>L176</xm:sqref>
            </x14:sparkline>
            <x14:sparkline>
              <xm:f>'Øst PD'!B177:I177</xm:f>
              <xm:sqref>L177</xm:sqref>
            </x14:sparkline>
            <x14:sparkline>
              <xm:f>'Øst PD'!B178:I178</xm:f>
              <xm:sqref>L178</xm:sqref>
            </x14:sparkline>
            <x14:sparkline>
              <xm:f>'Øst PD'!B179:I179</xm:f>
              <xm:sqref>L179</xm:sqref>
            </x14:sparkline>
            <x14:sparkline>
              <xm:f>'Øst PD'!B180:I180</xm:f>
              <xm:sqref>L180</xm:sqref>
            </x14:sparkline>
            <x14:sparkline>
              <xm:f>'Øst PD'!B181:I181</xm:f>
              <xm:sqref>L181</xm:sqref>
            </x14:sparkline>
            <x14:sparkline>
              <xm:f>'Øst PD'!B182:I182</xm:f>
              <xm:sqref>L182</xm:sqref>
            </x14:sparkline>
            <x14:sparkline>
              <xm:f>'Øst PD'!B183:I183</xm:f>
              <xm:sqref>L183</xm:sqref>
            </x14:sparkline>
            <x14:sparkline>
              <xm:f>'Øst PD'!B184:I184</xm:f>
              <xm:sqref>L184</xm:sqref>
            </x14:sparkline>
            <x14:sparkline>
              <xm:f>'Øst PD'!B185:I185</xm:f>
              <xm:sqref>L185</xm:sqref>
            </x14:sparkline>
            <x14:sparkline>
              <xm:f>'Øst PD'!B186:I186</xm:f>
              <xm:sqref>L186</xm:sqref>
            </x14:sparkline>
            <x14:sparkline>
              <xm:f>'Øst PD'!C187:I187</xm:f>
              <xm:sqref>L187</xm:sqref>
            </x14:sparkline>
            <x14:sparkline>
              <xm:f>'Øst PD'!B188:I188</xm:f>
              <xm:sqref>L188</xm:sqref>
            </x14:sparkline>
            <x14:sparkline>
              <xm:f>'Øst PD'!B189:I189</xm:f>
              <xm:sqref>L189</xm:sqref>
            </x14:sparkline>
            <x14:sparkline>
              <xm:f>'Øst PD'!B190:I190</xm:f>
              <xm:sqref>L190</xm:sqref>
            </x14:sparkline>
          </x14:sparklines>
        </x14:sparklineGroup>
        <x14:sparklineGroup displayEmptyCellsAs="gap" high="1" low="1" xr2:uid="{D4E61845-A4DA-4827-B9BD-5AEFBF965B93}">
          <x14:colorSeries rgb="FF376092"/>
          <x14:colorNegative rgb="FFD00000"/>
          <x14:colorAxis rgb="FF000000"/>
          <x14:colorMarkers rgb="FFD00000"/>
          <x14:colorFirst rgb="FFD00000"/>
          <x14:colorLast rgb="FFD00000"/>
          <x14:colorHigh theme="1"/>
          <x14:colorLow rgb="FFD00000"/>
          <x14:sparklines>
            <x14:sparkline>
              <xm:f>'Øst PD'!C151:I151</xm:f>
              <xm:sqref>L151</xm:sqref>
            </x14:sparkline>
            <x14:sparkline>
              <xm:f>'Øst PD'!C152:I152</xm:f>
              <xm:sqref>L152</xm:sqref>
            </x14:sparkline>
            <x14:sparkline>
              <xm:f>'Øst PD'!C153:I153</xm:f>
              <xm:sqref>L153</xm:sqref>
            </x14:sparkline>
            <x14:sparkline>
              <xm:f>'Øst PD'!C154:I154</xm:f>
              <xm:sqref>L154</xm:sqref>
            </x14:sparkline>
            <x14:sparkline>
              <xm:f>'Øst PD'!C155:I155</xm:f>
              <xm:sqref>L155</xm:sqref>
            </x14:sparkline>
            <x14:sparkline>
              <xm:f>'Øst PD'!C156:I156</xm:f>
              <xm:sqref>L156</xm:sqref>
            </x14:sparkline>
            <x14:sparkline>
              <xm:f>'Øst PD'!C157:I157</xm:f>
              <xm:sqref>L157</xm:sqref>
            </x14:sparkline>
            <x14:sparkline>
              <xm:f>'Øst PD'!C158:I158</xm:f>
              <xm:sqref>L158</xm:sqref>
            </x14:sparkline>
            <x14:sparkline>
              <xm:f>'Øst PD'!C159:I159</xm:f>
              <xm:sqref>L159</xm:sqref>
            </x14:sparkline>
            <x14:sparkline>
              <xm:f>'Øst PD'!C160:I160</xm:f>
              <xm:sqref>L160</xm:sqref>
            </x14:sparkline>
          </x14:sparklines>
        </x14:sparklineGroup>
        <x14:sparklineGroup displayEmptyCellsAs="gap" high="1" low="1" xr2:uid="{76DE5A14-7C1C-49E1-9DBA-9672E8536933}">
          <x14:colorSeries rgb="FF376092"/>
          <x14:colorNegative rgb="FFD00000"/>
          <x14:colorAxis rgb="FF000000"/>
          <x14:colorMarkers rgb="FFD00000"/>
          <x14:colorFirst rgb="FFD00000"/>
          <x14:colorLast rgb="FFD00000"/>
          <x14:colorHigh theme="1"/>
          <x14:colorLow rgb="FFD00000"/>
          <x14:sparklines>
            <x14:sparkline>
              <xm:f>'Øst PD'!B32:I32</xm:f>
              <xm:sqref>L32</xm:sqref>
            </x14:sparkline>
            <x14:sparkline>
              <xm:f>'Øst PD'!B33:I33</xm:f>
              <xm:sqref>L33</xm:sqref>
            </x14:sparkline>
            <x14:sparkline>
              <xm:f>'Øst PD'!B34:I34</xm:f>
              <xm:sqref>L34</xm:sqref>
            </x14:sparkline>
            <x14:sparkline>
              <xm:f>'Øst PD'!B35:I35</xm:f>
              <xm:sqref>L35</xm:sqref>
            </x14:sparkline>
            <x14:sparkline>
              <xm:f>'Øst PD'!B36:I36</xm:f>
              <xm:sqref>L36</xm:sqref>
            </x14:sparkline>
            <x14:sparkline>
              <xm:f>'Øst PD'!B37:I37</xm:f>
              <xm:sqref>L37</xm:sqref>
            </x14:sparkline>
            <x14:sparkline>
              <xm:f>'Øst PD'!B38:I38</xm:f>
              <xm:sqref>L38</xm:sqref>
            </x14:sparkline>
            <x14:sparkline>
              <xm:f>'Øst PD'!B39:I39</xm:f>
              <xm:sqref>L39</xm:sqref>
            </x14:sparkline>
            <x14:sparkline>
              <xm:f>'Øst PD'!B40:I40</xm:f>
              <xm:sqref>L40</xm:sqref>
            </x14:sparkline>
            <x14:sparkline>
              <xm:f>'Øst PD'!B41:I41</xm:f>
              <xm:sqref>L41</xm:sqref>
            </x14:sparkline>
          </x14:sparklines>
        </x14:sparklineGroup>
        <x14:sparklineGroup displayEmptyCellsAs="gap" high="1" low="1" xr2:uid="{1DAA44AE-FA50-41B8-9A24-4A997202B375}">
          <x14:colorSeries rgb="FF376092"/>
          <x14:colorNegative rgb="FFD00000"/>
          <x14:colorAxis rgb="FF000000"/>
          <x14:colorMarkers rgb="FFD00000"/>
          <x14:colorFirst rgb="FFD00000"/>
          <x14:colorLast rgb="FFD00000"/>
          <x14:colorHigh theme="1"/>
          <x14:colorLow rgb="FFD00000"/>
          <x14:sparklines>
            <x14:sparkline>
              <xm:f>'Øst PD'!B6:I6</xm:f>
              <xm:sqref>L6</xm:sqref>
            </x14:sparkline>
            <x14:sparkline>
              <xm:f>'Øst PD'!B7:I7</xm:f>
              <xm:sqref>L7</xm:sqref>
            </x14:sparkline>
            <x14:sparkline>
              <xm:f>'Øst PD'!B8:I8</xm:f>
              <xm:sqref>L8</xm:sqref>
            </x14:sparkline>
            <x14:sparkline>
              <xm:f>'Øst PD'!B9:I9</xm:f>
              <xm:sqref>L9</xm:sqref>
            </x14:sparkline>
            <x14:sparkline>
              <xm:f>'Øst PD'!B10:I10</xm:f>
              <xm:sqref>L10</xm:sqref>
            </x14:sparkline>
            <x14:sparkline>
              <xm:f>'Øst PD'!B11:I11</xm:f>
              <xm:sqref>L11</xm:sqref>
            </x14:sparkline>
            <x14:sparkline>
              <xm:f>'Øst PD'!B12:I12</xm:f>
              <xm:sqref>L12</xm:sqref>
            </x14:sparkline>
            <x14:sparkline>
              <xm:f>'Øst PD'!B13:I13</xm:f>
              <xm:sqref>L13</xm:sqref>
            </x14:sparkline>
            <x14:sparkline>
              <xm:f>'Øst PD'!B14:I14</xm:f>
              <xm:sqref>L14</xm:sqref>
            </x14:sparkline>
            <x14:sparkline>
              <xm:f>'Øst PD'!B15:I15</xm:f>
              <xm:sqref>L15</xm:sqref>
            </x14:sparkline>
            <x14:sparkline>
              <xm:f>'Øst PD'!B16:I16</xm:f>
              <xm:sqref>L16</xm:sqref>
            </x14:sparkline>
            <x14:sparkline>
              <xm:f>'Øst PD'!B17:I17</xm:f>
              <xm:sqref>L17</xm:sqref>
            </x14:sparkline>
            <x14:sparkline>
              <xm:f>'Øst PD'!B18:I18</xm:f>
              <xm:sqref>L18</xm:sqref>
            </x14:sparkline>
            <x14:sparkline>
              <xm:f>'Øst PD'!B19:I19</xm:f>
              <xm:sqref>L19</xm:sqref>
            </x14:sparkline>
            <x14:sparkline>
              <xm:f>'Øst PD'!B20:I20</xm:f>
              <xm:sqref>L20</xm:sqref>
            </x14:sparkline>
            <x14:sparkline>
              <xm:f>'Øst PD'!B21:I21</xm:f>
              <xm:sqref>L21</xm:sqref>
            </x14:sparkline>
            <x14:sparkline>
              <xm:f>'Øst PD'!B22:I22</xm:f>
              <xm:sqref>L22</xm:sqref>
            </x14:sparkline>
            <x14:sparkline>
              <xm:f>'Øst PD'!B23:I23</xm:f>
              <xm:sqref>L23</xm:sqref>
            </x14:sparkline>
            <x14:sparkline>
              <xm:f>'Øst PD'!B24:I24</xm:f>
              <xm:sqref>L24</xm:sqref>
            </x14:sparkline>
          </x14:sparklines>
        </x14:sparklineGroup>
        <x14:sparklineGroup displayEmptyCellsAs="gap" high="1" low="1" xr2:uid="{93683CBC-215D-463E-9150-7EAAB40BAC40}">
          <x14:colorSeries rgb="FF376092"/>
          <x14:colorNegative rgb="FFD00000"/>
          <x14:colorAxis rgb="FF000000"/>
          <x14:colorMarkers rgb="FFD00000"/>
          <x14:colorFirst rgb="FFD00000"/>
          <x14:colorLast rgb="FFD00000"/>
          <x14:colorHigh theme="1"/>
          <x14:colorLow rgb="FFD00000"/>
          <x14:sparklines>
            <x14:sparkline>
              <xm:f>'Øst PD'!Q301:X301</xm:f>
              <xm:sqref>AA301</xm:sqref>
            </x14:sparkline>
          </x14:sparklines>
        </x14:sparklineGroup>
        <x14:sparklineGroup displayEmptyCellsAs="gap" high="1" low="1" xr2:uid="{7D50A6A5-A1EA-497A-8354-6AE81F26BC21}">
          <x14:colorSeries rgb="FF376092"/>
          <x14:colorNegative rgb="FFD00000"/>
          <x14:colorAxis rgb="FF000000"/>
          <x14:colorMarkers rgb="FFD00000"/>
          <x14:colorFirst rgb="FFD00000"/>
          <x14:colorLast rgb="FFD00000"/>
          <x14:colorHigh theme="1"/>
          <x14:colorLow rgb="FFD00000"/>
          <x14:sparklines>
            <x14:sparkline>
              <xm:f>'Øst PD'!B302:I302</xm:f>
              <xm:sqref>L302</xm:sqref>
            </x14:sparkline>
            <x14:sparkline>
              <xm:f>'Øst PD'!B303:I303</xm:f>
              <xm:sqref>L303</xm:sqref>
            </x14:sparkline>
            <x14:sparkline>
              <xm:f>'Øst PD'!B304:I304</xm:f>
              <xm:sqref>L304</xm:sqref>
            </x14:sparkline>
            <x14:sparkline>
              <xm:f>'Øst PD'!B305:I305</xm:f>
              <xm:sqref>L305</xm:sqref>
            </x14:sparkline>
            <x14:sparkline>
              <xm:f>'Øst PD'!B306:I306</xm:f>
              <xm:sqref>L306</xm:sqref>
            </x14:sparkline>
            <x14:sparkline>
              <xm:f>'Øst PD'!B307:I307</xm:f>
              <xm:sqref>L307</xm:sqref>
            </x14:sparkline>
            <x14:sparkline>
              <xm:f>'Øst PD'!B308:I308</xm:f>
              <xm:sqref>L308</xm:sqref>
            </x14:sparkline>
            <x14:sparkline>
              <xm:f>'Øst PD'!B309:I309</xm:f>
              <xm:sqref>L309</xm:sqref>
            </x14:sparkline>
            <x14:sparkline>
              <xm:f>'Øst PD'!B310:I310</xm:f>
              <xm:sqref>L310</xm:sqref>
            </x14:sparkline>
            <x14:sparkline>
              <xm:f>'Øst PD'!B311:I311</xm:f>
              <xm:sqref>L311</xm:sqref>
            </x14:sparkline>
            <x14:sparkline>
              <xm:f>'Øst PD'!B312:I312</xm:f>
              <xm:sqref>L312</xm:sqref>
            </x14:sparkline>
            <x14:sparkline>
              <xm:f>'Øst PD'!B313:I313</xm:f>
              <xm:sqref>L313</xm:sqref>
            </x14:sparkline>
            <x14:sparkline>
              <xm:f>'Øst PD'!B314:I314</xm:f>
              <xm:sqref>L314</xm:sqref>
            </x14:sparkline>
            <x14:sparkline>
              <xm:f>'Øst PD'!B315:I315</xm:f>
              <xm:sqref>L315</xm:sqref>
            </x14:sparkline>
            <x14:sparkline>
              <xm:f>'Øst PD'!B316:I316</xm:f>
              <xm:sqref>L316</xm:sqref>
            </x14:sparkline>
            <x14:sparkline>
              <xm:f>'Øst PD'!C317:I317</xm:f>
              <xm:sqref>L317</xm:sqref>
            </x14:sparkline>
            <x14:sparkline>
              <xm:f>'Øst PD'!B318:I318</xm:f>
              <xm:sqref>L318</xm:sqref>
            </x14:sparkline>
            <x14:sparkline>
              <xm:f>'Øst PD'!B319:I319</xm:f>
              <xm:sqref>L319</xm:sqref>
            </x14:sparkline>
            <x14:sparkline>
              <xm:f>'Øst PD'!B320:I320</xm:f>
              <xm:sqref>L320</xm:sqref>
            </x14:sparkline>
          </x14:sparklines>
        </x14:sparklineGroup>
        <x14:sparklineGroup displayEmptyCellsAs="gap" high="1" low="1" xr2:uid="{C26A7C45-F8BD-404B-931F-E790A207F299}">
          <x14:colorSeries rgb="FF376092"/>
          <x14:colorNegative rgb="FFD00000"/>
          <x14:colorAxis rgb="FF000000"/>
          <x14:colorMarkers rgb="FFD00000"/>
          <x14:colorFirst rgb="FFD00000"/>
          <x14:colorLast rgb="FFD00000"/>
          <x14:colorHigh theme="1"/>
          <x14:colorLow rgb="FFD00000"/>
          <x14:sparklines>
            <x14:sparkline>
              <xm:f>'Øst PD'!B569:I569</xm:f>
              <xm:sqref>L569</xm:sqref>
            </x14:sparkline>
            <x14:sparkline>
              <xm:f>'Øst PD'!B570:I570</xm:f>
              <xm:sqref>L570</xm:sqref>
            </x14:sparkline>
            <x14:sparkline>
              <xm:f>'Øst PD'!B571:I571</xm:f>
              <xm:sqref>L571</xm:sqref>
            </x14:sparkline>
            <x14:sparkline>
              <xm:f>'Øst PD'!B572:I572</xm:f>
              <xm:sqref>L572</xm:sqref>
            </x14:sparkline>
            <x14:sparkline>
              <xm:f>'Øst PD'!B573:I573</xm:f>
              <xm:sqref>L573</xm:sqref>
            </x14:sparkline>
            <x14:sparkline>
              <xm:f>'Øst PD'!B574:I574</xm:f>
              <xm:sqref>L574</xm:sqref>
            </x14:sparkline>
            <x14:sparkline>
              <xm:f>'Øst PD'!B575:I575</xm:f>
              <xm:sqref>L575</xm:sqref>
            </x14:sparkline>
            <x14:sparkline>
              <xm:f>'Øst PD'!B576:I576</xm:f>
              <xm:sqref>L576</xm:sqref>
            </x14:sparkline>
            <x14:sparkline>
              <xm:f>'Øst PD'!B577:I577</xm:f>
              <xm:sqref>L577</xm:sqref>
            </x14:sparkline>
            <x14:sparkline>
              <xm:f>'Øst PD'!B578:I578</xm:f>
              <xm:sqref>L578</xm:sqref>
            </x14:sparkline>
            <x14:sparkline>
              <xm:f>'Øst PD'!B579:I579</xm:f>
              <xm:sqref>L579</xm:sqref>
            </x14:sparkline>
            <x14:sparkline>
              <xm:f>'Øst PD'!B580:I580</xm:f>
              <xm:sqref>L580</xm:sqref>
            </x14:sparkline>
            <x14:sparkline>
              <xm:f>'Øst PD'!B581:I581</xm:f>
              <xm:sqref>L581</xm:sqref>
            </x14:sparkline>
            <x14:sparkline>
              <xm:f>'Øst PD'!B582:I582</xm:f>
              <xm:sqref>L582</xm:sqref>
            </x14:sparkline>
            <x14:sparkline>
              <xm:f>'Øst PD'!B583:I583</xm:f>
              <xm:sqref>L583</xm:sqref>
            </x14:sparkline>
            <x14:sparkline>
              <xm:f>'Øst PD'!C584:I584</xm:f>
              <xm:sqref>L584</xm:sqref>
            </x14:sparkline>
            <x14:sparkline>
              <xm:f>'Øst PD'!B585:I585</xm:f>
              <xm:sqref>L585</xm:sqref>
            </x14:sparkline>
            <x14:sparkline>
              <xm:f>'Øst PD'!B586:I586</xm:f>
              <xm:sqref>L586</xm:sqref>
            </x14:sparkline>
            <x14:sparkline>
              <xm:f>'Øst PD'!B587:I587</xm:f>
              <xm:sqref>L587</xm:sqref>
            </x14:sparkline>
          </x14:sparklines>
        </x14:sparklineGroup>
        <x14:sparklineGroup displayEmptyCellsAs="gap" high="1" low="1" xr2:uid="{1110D349-6D44-4221-8EB9-A6D102651F70}">
          <x14:colorSeries rgb="FF376092"/>
          <x14:colorNegative rgb="FFD00000"/>
          <x14:colorAxis rgb="FF000000"/>
          <x14:colorMarkers rgb="FFD00000"/>
          <x14:colorFirst rgb="FFD00000"/>
          <x14:colorLast rgb="FFD00000"/>
          <x14:colorHigh theme="1"/>
          <x14:colorLow rgb="FFD00000"/>
          <x14:sparklines>
            <x14:sparkline>
              <xm:f>'Øst PD'!Q568:X568</xm:f>
              <xm:sqref>AA568</xm:sqref>
            </x14:sparkline>
          </x14:sparklines>
        </x14:sparklineGroup>
        <x14:sparklineGroup displayEmptyCellsAs="gap" high="1" low="1" xr2:uid="{122698B1-4CCA-493B-9D01-564335A9D4C7}">
          <x14:colorSeries rgb="FF376092"/>
          <x14:colorNegative rgb="FFD00000"/>
          <x14:colorAxis rgb="FF000000"/>
          <x14:colorMarkers rgb="FFD00000"/>
          <x14:colorFirst rgb="FFD00000"/>
          <x14:colorLast rgb="FFD00000"/>
          <x14:colorHigh theme="1"/>
          <x14:colorLow rgb="FFD00000"/>
          <x14:sparklines>
            <x14:sparkline>
              <xm:f>'Øst PD'!B543:I543</xm:f>
              <xm:sqref>L543</xm:sqref>
            </x14:sparkline>
            <x14:sparkline>
              <xm:f>'Øst PD'!B544:I544</xm:f>
              <xm:sqref>L544</xm:sqref>
            </x14:sparkline>
            <x14:sparkline>
              <xm:f>'Øst PD'!B545:I545</xm:f>
              <xm:sqref>L545</xm:sqref>
            </x14:sparkline>
            <x14:sparkline>
              <xm:f>'Øst PD'!B546:I546</xm:f>
              <xm:sqref>L546</xm:sqref>
            </x14:sparkline>
            <x14:sparkline>
              <xm:f>'Øst PD'!B547:I547</xm:f>
              <xm:sqref>L547</xm:sqref>
            </x14:sparkline>
            <x14:sparkline>
              <xm:f>'Øst PD'!B548:I548</xm:f>
              <xm:sqref>L548</xm:sqref>
            </x14:sparkline>
            <x14:sparkline>
              <xm:f>'Øst PD'!B549:I549</xm:f>
              <xm:sqref>L549</xm:sqref>
            </x14:sparkline>
            <x14:sparkline>
              <xm:f>'Øst PD'!B550:I550</xm:f>
              <xm:sqref>L550</xm:sqref>
            </x14:sparkline>
            <x14:sparkline>
              <xm:f>'Øst PD'!B551:I551</xm:f>
              <xm:sqref>L551</xm:sqref>
            </x14:sparkline>
            <x14:sparkline>
              <xm:f>'Øst PD'!B552:I552</xm:f>
              <xm:sqref>L552</xm:sqref>
            </x14:sparkline>
            <x14:sparkline>
              <xm:f>'Øst PD'!B553:I553</xm:f>
              <xm:sqref>L553</xm:sqref>
            </x14:sparkline>
            <x14:sparkline>
              <xm:f>'Øst PD'!B554:I554</xm:f>
              <xm:sqref>L554</xm:sqref>
            </x14:sparkline>
            <x14:sparkline>
              <xm:f>'Øst PD'!B555:I555</xm:f>
              <xm:sqref>L555</xm:sqref>
            </x14:sparkline>
            <x14:sparkline>
              <xm:f>'Øst PD'!B556:I556</xm:f>
              <xm:sqref>L556</xm:sqref>
            </x14:sparkline>
            <x14:sparkline>
              <xm:f>'Øst PD'!B557:I557</xm:f>
              <xm:sqref>L557</xm:sqref>
            </x14:sparkline>
            <x14:sparkline>
              <xm:f>'Øst PD'!C558:I558</xm:f>
              <xm:sqref>L558</xm:sqref>
            </x14:sparkline>
            <x14:sparkline>
              <xm:f>'Øst PD'!B559:I559</xm:f>
              <xm:sqref>L559</xm:sqref>
            </x14:sparkline>
            <x14:sparkline>
              <xm:f>'Øst PD'!B560:I560</xm:f>
              <xm:sqref>L560</xm:sqref>
            </x14:sparkline>
            <x14:sparkline>
              <xm:f>'Øst PD'!B561:I561</xm:f>
              <xm:sqref>L561</xm:sqref>
            </x14:sparkline>
          </x14:sparklines>
        </x14:sparklineGroup>
        <x14:sparklineGroup displayEmptyCellsAs="gap" high="1" low="1" xr2:uid="{F546C7BF-4809-4885-B4E2-C83F18818BF7}">
          <x14:colorSeries rgb="FF376092"/>
          <x14:colorNegative rgb="FFD00000"/>
          <x14:colorAxis rgb="FF000000"/>
          <x14:colorMarkers rgb="FFD00000"/>
          <x14:colorFirst rgb="FFD00000"/>
          <x14:colorLast rgb="FFD00000"/>
          <x14:colorHigh theme="1"/>
          <x14:colorLow rgb="FFD00000"/>
          <x14:sparklines>
            <x14:sparkline>
              <xm:f>'Øst PD'!Q542:X542</xm:f>
              <xm:sqref>AA542</xm:sqref>
            </x14:sparkline>
          </x14:sparklines>
        </x14:sparklineGroup>
        <x14:sparklineGroup displayEmptyCellsAs="gap" high="1" low="1" xr2:uid="{F5EBEAED-11AE-419A-BA5F-ACDB0EB0A1DD}">
          <x14:colorSeries rgb="FF376092"/>
          <x14:colorNegative rgb="FFD00000"/>
          <x14:colorAxis rgb="FF000000"/>
          <x14:colorMarkers rgb="FFD00000"/>
          <x14:colorFirst rgb="FFD00000"/>
          <x14:colorLast rgb="FFD00000"/>
          <x14:colorHigh theme="1"/>
          <x14:colorLow rgb="FFD00000"/>
          <x14:sparklines>
            <x14:sparkline>
              <xm:f>'Øst PD'!Q249:X249</xm:f>
              <xm:sqref>AA249</xm:sqref>
            </x14:sparkline>
          </x14:sparklines>
        </x14:sparklineGroup>
        <x14:sparklineGroup displayEmptyCellsAs="gap" high="1" low="1" xr2:uid="{B5F92AB1-A9F5-4DB3-8B1A-EA00D0E8133B}">
          <x14:colorSeries rgb="FF376092"/>
          <x14:colorNegative rgb="FFD00000"/>
          <x14:colorAxis rgb="FF000000"/>
          <x14:colorMarkers rgb="FFD00000"/>
          <x14:colorFirst rgb="FFD00000"/>
          <x14:colorLast rgb="FFD00000"/>
          <x14:colorHigh theme="1"/>
          <x14:colorLow rgb="FFD00000"/>
          <x14:sparklines>
            <x14:sparkline>
              <xm:f>'Øst PD'!B250:I250</xm:f>
              <xm:sqref>L250</xm:sqref>
            </x14:sparkline>
            <x14:sparkline>
              <xm:f>'Øst PD'!B251:I251</xm:f>
              <xm:sqref>L251</xm:sqref>
            </x14:sparkline>
            <x14:sparkline>
              <xm:f>'Øst PD'!B252:I252</xm:f>
              <xm:sqref>L252</xm:sqref>
            </x14:sparkline>
            <x14:sparkline>
              <xm:f>'Øst PD'!B253:I253</xm:f>
              <xm:sqref>L253</xm:sqref>
            </x14:sparkline>
            <x14:sparkline>
              <xm:f>'Øst PD'!B254:I254</xm:f>
              <xm:sqref>L254</xm:sqref>
            </x14:sparkline>
            <x14:sparkline>
              <xm:f>'Øst PD'!B255:I255</xm:f>
              <xm:sqref>L255</xm:sqref>
            </x14:sparkline>
            <x14:sparkline>
              <xm:f>'Øst PD'!B256:I256</xm:f>
              <xm:sqref>L256</xm:sqref>
            </x14:sparkline>
            <x14:sparkline>
              <xm:f>'Øst PD'!B257:I257</xm:f>
              <xm:sqref>L257</xm:sqref>
            </x14:sparkline>
            <x14:sparkline>
              <xm:f>'Øst PD'!B258:I258</xm:f>
              <xm:sqref>L258</xm:sqref>
            </x14:sparkline>
            <x14:sparkline>
              <xm:f>'Øst PD'!B259:I259</xm:f>
              <xm:sqref>L259</xm:sqref>
            </x14:sparkline>
            <x14:sparkline>
              <xm:f>'Øst PD'!B260:I260</xm:f>
              <xm:sqref>L260</xm:sqref>
            </x14:sparkline>
            <x14:sparkline>
              <xm:f>'Øst PD'!B261:I261</xm:f>
              <xm:sqref>L261</xm:sqref>
            </x14:sparkline>
            <x14:sparkline>
              <xm:f>'Øst PD'!B262:I262</xm:f>
              <xm:sqref>L262</xm:sqref>
            </x14:sparkline>
            <x14:sparkline>
              <xm:f>'Øst PD'!B263:I263</xm:f>
              <xm:sqref>L263</xm:sqref>
            </x14:sparkline>
            <x14:sparkline>
              <xm:f>'Øst PD'!B264:I264</xm:f>
              <xm:sqref>L264</xm:sqref>
            </x14:sparkline>
            <x14:sparkline>
              <xm:f>'Øst PD'!C265:I265</xm:f>
              <xm:sqref>L265</xm:sqref>
            </x14:sparkline>
            <x14:sparkline>
              <xm:f>'Øst PD'!B266:I266</xm:f>
              <xm:sqref>L266</xm:sqref>
            </x14:sparkline>
            <x14:sparkline>
              <xm:f>'Øst PD'!B267:I267</xm:f>
              <xm:sqref>L267</xm:sqref>
            </x14:sparkline>
            <x14:sparkline>
              <xm:f>'Øst PD'!B268:I268</xm:f>
              <xm:sqref>L268</xm:sqref>
            </x14:sparkline>
          </x14:sparklines>
        </x14:sparklineGroup>
        <x14:sparklineGroup displayEmptyCellsAs="gap" high="1" low="1" xr2:uid="{AB21A3F5-5DE6-46DB-9430-F7A8885D928C}">
          <x14:colorSeries rgb="FF376092"/>
          <x14:colorNegative rgb="FFD00000"/>
          <x14:colorAxis rgb="FF000000"/>
          <x14:colorMarkers rgb="FFD00000"/>
          <x14:colorFirst rgb="FFD00000"/>
          <x14:colorLast rgb="FFD00000"/>
          <x14:colorHigh theme="1"/>
          <x14:colorLow rgb="FFD00000"/>
          <x14:sparklines>
            <x14:sparkline>
              <xm:f>'Øst PD'!B276:I276</xm:f>
              <xm:sqref>L276</xm:sqref>
            </x14:sparkline>
            <x14:sparkline>
              <xm:f>'Øst PD'!B277:I277</xm:f>
              <xm:sqref>L277</xm:sqref>
            </x14:sparkline>
            <x14:sparkline>
              <xm:f>'Øst PD'!B278:I278</xm:f>
              <xm:sqref>L278</xm:sqref>
            </x14:sparkline>
            <x14:sparkline>
              <xm:f>'Øst PD'!B279:I279</xm:f>
              <xm:sqref>L279</xm:sqref>
            </x14:sparkline>
            <x14:sparkline>
              <xm:f>'Øst PD'!B280:I280</xm:f>
              <xm:sqref>L280</xm:sqref>
            </x14:sparkline>
            <x14:sparkline>
              <xm:f>'Øst PD'!B281:I281</xm:f>
              <xm:sqref>L281</xm:sqref>
            </x14:sparkline>
            <x14:sparkline>
              <xm:f>'Øst PD'!B282:I282</xm:f>
              <xm:sqref>L282</xm:sqref>
            </x14:sparkline>
            <x14:sparkline>
              <xm:f>'Øst PD'!B283:I283</xm:f>
              <xm:sqref>L283</xm:sqref>
            </x14:sparkline>
            <x14:sparkline>
              <xm:f>'Øst PD'!B284:I284</xm:f>
              <xm:sqref>L284</xm:sqref>
            </x14:sparkline>
            <x14:sparkline>
              <xm:f>'Øst PD'!B285:I285</xm:f>
              <xm:sqref>L285</xm:sqref>
            </x14:sparkline>
            <x14:sparkline>
              <xm:f>'Øst PD'!B286:I286</xm:f>
              <xm:sqref>L286</xm:sqref>
            </x14:sparkline>
            <x14:sparkline>
              <xm:f>'Øst PD'!B287:I287</xm:f>
              <xm:sqref>L287</xm:sqref>
            </x14:sparkline>
            <x14:sparkline>
              <xm:f>'Øst PD'!B288:I288</xm:f>
              <xm:sqref>L288</xm:sqref>
            </x14:sparkline>
            <x14:sparkline>
              <xm:f>'Øst PD'!B289:I289</xm:f>
              <xm:sqref>L289</xm:sqref>
            </x14:sparkline>
            <x14:sparkline>
              <xm:f>'Øst PD'!B290:I290</xm:f>
              <xm:sqref>L290</xm:sqref>
            </x14:sparkline>
            <x14:sparkline>
              <xm:f>'Øst PD'!C291:I291</xm:f>
              <xm:sqref>L291</xm:sqref>
            </x14:sparkline>
            <x14:sparkline>
              <xm:f>'Øst PD'!B292:I292</xm:f>
              <xm:sqref>L292</xm:sqref>
            </x14:sparkline>
            <x14:sparkline>
              <xm:f>'Øst PD'!B293:I293</xm:f>
              <xm:sqref>L293</xm:sqref>
            </x14:sparkline>
            <x14:sparkline>
              <xm:f>'Øst PD'!B294:I294</xm:f>
              <xm:sqref>L294</xm:sqref>
            </x14:sparkline>
          </x14:sparklines>
        </x14:sparklineGroup>
        <x14:sparklineGroup displayEmptyCellsAs="gap" high="1" low="1" xr2:uid="{065705BC-91F2-4BBD-A26E-A5A2682CB8E6}">
          <x14:colorSeries rgb="FF376092"/>
          <x14:colorNegative rgb="FFD00000"/>
          <x14:colorAxis rgb="FF000000"/>
          <x14:colorMarkers rgb="FFD00000"/>
          <x14:colorFirst rgb="FFD00000"/>
          <x14:colorLast rgb="FFD00000"/>
          <x14:colorHigh theme="1"/>
          <x14:colorLow rgb="FFD00000"/>
          <x14:sparklines>
            <x14:sparkline>
              <xm:f>'Øst PD'!Q275:X275</xm:f>
              <xm:sqref>AA275</xm:sqref>
            </x14:sparkline>
          </x14:sparklines>
        </x14:sparklineGroup>
        <x14:sparklineGroup displayEmptyCellsAs="gap" high="1" low="1" xr2:uid="{0A89F207-870B-4CA9-A14C-7FC2B6C51BC7}">
          <x14:colorSeries rgb="FF376092"/>
          <x14:colorNegative rgb="FFD00000"/>
          <x14:colorAxis rgb="FF000000"/>
          <x14:colorMarkers rgb="FFD00000"/>
          <x14:colorFirst rgb="FFD00000"/>
          <x14:colorLast rgb="FFD00000"/>
          <x14:colorHigh theme="1"/>
          <x14:colorLow rgb="FFD00000"/>
          <x14:sparklines>
            <x14:sparkline>
              <xm:f>'Øst PD'!B439:I439</xm:f>
              <xm:sqref>L439</xm:sqref>
            </x14:sparkline>
            <x14:sparkline>
              <xm:f>'Øst PD'!B440:I440</xm:f>
              <xm:sqref>L440</xm:sqref>
            </x14:sparkline>
            <x14:sparkline>
              <xm:f>'Øst PD'!B441:I441</xm:f>
              <xm:sqref>L441</xm:sqref>
            </x14:sparkline>
            <x14:sparkline>
              <xm:f>'Øst PD'!B442:I442</xm:f>
              <xm:sqref>L442</xm:sqref>
            </x14:sparkline>
            <x14:sparkline>
              <xm:f>'Øst PD'!B443:I443</xm:f>
              <xm:sqref>L443</xm:sqref>
            </x14:sparkline>
            <x14:sparkline>
              <xm:f>'Øst PD'!B444:I444</xm:f>
              <xm:sqref>L444</xm:sqref>
            </x14:sparkline>
            <x14:sparkline>
              <xm:f>'Øst PD'!B445:I445</xm:f>
              <xm:sqref>L445</xm:sqref>
            </x14:sparkline>
            <x14:sparkline>
              <xm:f>'Øst PD'!B446:I446</xm:f>
              <xm:sqref>L446</xm:sqref>
            </x14:sparkline>
            <x14:sparkline>
              <xm:f>'Øst PD'!B447:I447</xm:f>
              <xm:sqref>L447</xm:sqref>
            </x14:sparkline>
            <x14:sparkline>
              <xm:f>'Øst PD'!B448:I448</xm:f>
              <xm:sqref>L448</xm:sqref>
            </x14:sparkline>
            <x14:sparkline>
              <xm:f>'Øst PD'!B449:I449</xm:f>
              <xm:sqref>L449</xm:sqref>
            </x14:sparkline>
            <x14:sparkline>
              <xm:f>'Øst PD'!B450:I450</xm:f>
              <xm:sqref>L450</xm:sqref>
            </x14:sparkline>
            <x14:sparkline>
              <xm:f>'Øst PD'!B451:I451</xm:f>
              <xm:sqref>L451</xm:sqref>
            </x14:sparkline>
            <x14:sparkline>
              <xm:f>'Øst PD'!B452:I452</xm:f>
              <xm:sqref>L452</xm:sqref>
            </x14:sparkline>
            <x14:sparkline>
              <xm:f>'Øst PD'!B453:I453</xm:f>
              <xm:sqref>L453</xm:sqref>
            </x14:sparkline>
            <x14:sparkline>
              <xm:f>'Øst PD'!C454:I454</xm:f>
              <xm:sqref>L454</xm:sqref>
            </x14:sparkline>
            <x14:sparkline>
              <xm:f>'Øst PD'!B455:I455</xm:f>
              <xm:sqref>L455</xm:sqref>
            </x14:sparkline>
            <x14:sparkline>
              <xm:f>'Øst PD'!B456:I456</xm:f>
              <xm:sqref>L456</xm:sqref>
            </x14:sparkline>
            <x14:sparkline>
              <xm:f>'Øst PD'!B457:I457</xm:f>
              <xm:sqref>L457</xm:sqref>
            </x14:sparkline>
          </x14:sparklines>
        </x14:sparklineGroup>
        <x14:sparklineGroup displayEmptyCellsAs="gap" high="1" low="1" xr2:uid="{22F27040-BEA6-40A6-8E1D-B53D47C0AA6B}">
          <x14:colorSeries rgb="FF376092"/>
          <x14:colorNegative rgb="FFD00000"/>
          <x14:colorAxis rgb="FF000000"/>
          <x14:colorMarkers rgb="FFD00000"/>
          <x14:colorFirst rgb="FFD00000"/>
          <x14:colorLast rgb="FFD00000"/>
          <x14:colorHigh theme="1"/>
          <x14:colorLow rgb="FFD00000"/>
          <x14:sparklines>
            <x14:sparkline>
              <xm:f>'Øst PD'!Q438:X438</xm:f>
              <xm:sqref>AA438</xm:sqref>
            </x14:sparkline>
          </x14:sparklines>
        </x14:sparklineGroup>
        <x14:sparklineGroup displayEmptyCellsAs="gap" high="1" low="1" xr2:uid="{482BCB01-0F6F-45FE-9CB7-C190F179A94C}">
          <x14:colorSeries rgb="FF376092"/>
          <x14:colorNegative rgb="FFD00000"/>
          <x14:colorAxis rgb="FF000000"/>
          <x14:colorMarkers rgb="FFD00000"/>
          <x14:colorFirst rgb="FFD00000"/>
          <x14:colorLast rgb="FFD00000"/>
          <x14:colorHigh theme="1"/>
          <x14:colorLow rgb="FFD00000"/>
          <x14:sparklines>
            <x14:sparkline>
              <xm:f>'Øst PD'!B517:I517</xm:f>
              <xm:sqref>L517</xm:sqref>
            </x14:sparkline>
            <x14:sparkline>
              <xm:f>'Øst PD'!B518:I518</xm:f>
              <xm:sqref>L518</xm:sqref>
            </x14:sparkline>
            <x14:sparkline>
              <xm:f>'Øst PD'!B519:I519</xm:f>
              <xm:sqref>L519</xm:sqref>
            </x14:sparkline>
            <x14:sparkline>
              <xm:f>'Øst PD'!B520:I520</xm:f>
              <xm:sqref>L520</xm:sqref>
            </x14:sparkline>
            <x14:sparkline>
              <xm:f>'Øst PD'!B521:I521</xm:f>
              <xm:sqref>L521</xm:sqref>
            </x14:sparkline>
            <x14:sparkline>
              <xm:f>'Øst PD'!B522:I522</xm:f>
              <xm:sqref>L522</xm:sqref>
            </x14:sparkline>
            <x14:sparkline>
              <xm:f>'Øst PD'!B523:I523</xm:f>
              <xm:sqref>L523</xm:sqref>
            </x14:sparkline>
            <x14:sparkline>
              <xm:f>'Øst PD'!B524:I524</xm:f>
              <xm:sqref>L524</xm:sqref>
            </x14:sparkline>
            <x14:sparkline>
              <xm:f>'Øst PD'!B525:I525</xm:f>
              <xm:sqref>L525</xm:sqref>
            </x14:sparkline>
            <x14:sparkline>
              <xm:f>'Øst PD'!B526:I526</xm:f>
              <xm:sqref>L526</xm:sqref>
            </x14:sparkline>
            <x14:sparkline>
              <xm:f>'Øst PD'!B527:I527</xm:f>
              <xm:sqref>L527</xm:sqref>
            </x14:sparkline>
            <x14:sparkline>
              <xm:f>'Øst PD'!B528:I528</xm:f>
              <xm:sqref>L528</xm:sqref>
            </x14:sparkline>
            <x14:sparkline>
              <xm:f>'Øst PD'!B529:I529</xm:f>
              <xm:sqref>L529</xm:sqref>
            </x14:sparkline>
            <x14:sparkline>
              <xm:f>'Øst PD'!B530:I530</xm:f>
              <xm:sqref>L530</xm:sqref>
            </x14:sparkline>
            <x14:sparkline>
              <xm:f>'Øst PD'!B531:I531</xm:f>
              <xm:sqref>L531</xm:sqref>
            </x14:sparkline>
            <x14:sparkline>
              <xm:f>'Øst PD'!C532:I532</xm:f>
              <xm:sqref>L532</xm:sqref>
            </x14:sparkline>
            <x14:sparkline>
              <xm:f>'Øst PD'!B533:I533</xm:f>
              <xm:sqref>L533</xm:sqref>
            </x14:sparkline>
            <x14:sparkline>
              <xm:f>'Øst PD'!B534:I534</xm:f>
              <xm:sqref>L534</xm:sqref>
            </x14:sparkline>
            <x14:sparkline>
              <xm:f>'Øst PD'!B535:I535</xm:f>
              <xm:sqref>L535</xm:sqref>
            </x14:sparkline>
          </x14:sparklines>
        </x14:sparklineGroup>
        <x14:sparklineGroup displayEmptyCellsAs="gap" high="1" low="1" xr2:uid="{F9A040BE-A982-4865-9BDD-F0600FB267BB}">
          <x14:colorSeries rgb="FF376092"/>
          <x14:colorNegative rgb="FFD00000"/>
          <x14:colorAxis rgb="FF000000"/>
          <x14:colorMarkers rgb="FFD00000"/>
          <x14:colorFirst rgb="FFD00000"/>
          <x14:colorLast rgb="FFD00000"/>
          <x14:colorHigh theme="1"/>
          <x14:colorLow rgb="FFD00000"/>
          <x14:sparklines>
            <x14:sparkline>
              <xm:f>'Øst PD'!Q516:X516</xm:f>
              <xm:sqref>AA516</xm:sqref>
            </x14:sparkline>
          </x14:sparklines>
        </x14:sparklineGroup>
        <x14:sparklineGroup displayEmptyCellsAs="gap" high="1" low="1" xr2:uid="{A0CD9BEC-8767-4AEC-BE34-C253519E70CA}">
          <x14:colorSeries rgb="FF376092"/>
          <x14:colorNegative rgb="FFD00000"/>
          <x14:colorAxis rgb="FF000000"/>
          <x14:colorMarkers rgb="FFD00000"/>
          <x14:colorFirst rgb="FFD00000"/>
          <x14:colorLast rgb="FFD00000"/>
          <x14:colorHigh theme="1"/>
          <x14:colorLow rgb="FFD00000"/>
          <x14:sparklines>
            <x14:sparkline>
              <xm:f>'Øst PD'!B361:I361</xm:f>
              <xm:sqref>L361</xm:sqref>
            </x14:sparkline>
            <x14:sparkline>
              <xm:f>'Øst PD'!B362:I362</xm:f>
              <xm:sqref>L362</xm:sqref>
            </x14:sparkline>
            <x14:sparkline>
              <xm:f>'Øst PD'!B363:I363</xm:f>
              <xm:sqref>L363</xm:sqref>
            </x14:sparkline>
            <x14:sparkline>
              <xm:f>'Øst PD'!B364:I364</xm:f>
              <xm:sqref>L364</xm:sqref>
            </x14:sparkline>
            <x14:sparkline>
              <xm:f>'Øst PD'!B365:I365</xm:f>
              <xm:sqref>L365</xm:sqref>
            </x14:sparkline>
            <x14:sparkline>
              <xm:f>'Øst PD'!B366:I366</xm:f>
              <xm:sqref>L366</xm:sqref>
            </x14:sparkline>
            <x14:sparkline>
              <xm:f>'Øst PD'!B367:I367</xm:f>
              <xm:sqref>L367</xm:sqref>
            </x14:sparkline>
            <x14:sparkline>
              <xm:f>'Øst PD'!B368:I368</xm:f>
              <xm:sqref>L368</xm:sqref>
            </x14:sparkline>
            <x14:sparkline>
              <xm:f>'Øst PD'!B369:I369</xm:f>
              <xm:sqref>L369</xm:sqref>
            </x14:sparkline>
            <x14:sparkline>
              <xm:f>'Øst PD'!B370:I370</xm:f>
              <xm:sqref>L370</xm:sqref>
            </x14:sparkline>
            <x14:sparkline>
              <xm:f>'Øst PD'!B371:I371</xm:f>
              <xm:sqref>L371</xm:sqref>
            </x14:sparkline>
            <x14:sparkline>
              <xm:f>'Øst PD'!B372:I372</xm:f>
              <xm:sqref>L372</xm:sqref>
            </x14:sparkline>
            <x14:sparkline>
              <xm:f>'Øst PD'!B373:I373</xm:f>
              <xm:sqref>L373</xm:sqref>
            </x14:sparkline>
            <x14:sparkline>
              <xm:f>'Øst PD'!B374:I374</xm:f>
              <xm:sqref>L374</xm:sqref>
            </x14:sparkline>
            <x14:sparkline>
              <xm:f>'Øst PD'!B375:I375</xm:f>
              <xm:sqref>L375</xm:sqref>
            </x14:sparkline>
            <x14:sparkline>
              <xm:f>'Øst PD'!C376:I376</xm:f>
              <xm:sqref>L376</xm:sqref>
            </x14:sparkline>
            <x14:sparkline>
              <xm:f>'Øst PD'!B377:I377</xm:f>
              <xm:sqref>L377</xm:sqref>
            </x14:sparkline>
            <x14:sparkline>
              <xm:f>'Øst PD'!B378:I378</xm:f>
              <xm:sqref>L378</xm:sqref>
            </x14:sparkline>
            <x14:sparkline>
              <xm:f>'Øst PD'!B379:I379</xm:f>
              <xm:sqref>L379</xm:sqref>
            </x14:sparkline>
          </x14:sparklines>
        </x14:sparklineGroup>
        <x14:sparklineGroup displayEmptyCellsAs="gap" high="1" low="1" xr2:uid="{5CC5CCEA-3B80-4E83-83D0-3FC0078A2164}">
          <x14:colorSeries rgb="FF376092"/>
          <x14:colorNegative rgb="FFD00000"/>
          <x14:colorAxis rgb="FF000000"/>
          <x14:colorMarkers rgb="FFD00000"/>
          <x14:colorFirst rgb="FFD00000"/>
          <x14:colorLast rgb="FFD00000"/>
          <x14:colorHigh theme="1"/>
          <x14:colorLow rgb="FFD00000"/>
          <x14:sparklines>
            <x14:sparkline>
              <xm:f>'Øst PD'!Q360:X360</xm:f>
              <xm:sqref>AA360</xm:sqref>
            </x14:sparkline>
          </x14:sparklines>
        </x14:sparklineGroup>
        <x14:sparklineGroup displayEmptyCellsAs="gap" high="1" low="1" xr2:uid="{42EE8941-AD58-4A8E-A94C-D18BBD0A1634}">
          <x14:colorSeries rgb="FF376092"/>
          <x14:colorNegative rgb="FFD00000"/>
          <x14:colorAxis rgb="FF000000"/>
          <x14:colorMarkers rgb="FFD00000"/>
          <x14:colorFirst rgb="FFD00000"/>
          <x14:colorLast rgb="FFD00000"/>
          <x14:colorHigh theme="1"/>
          <x14:colorLow rgb="FFD00000"/>
          <x14:sparklines>
            <x14:sparkline>
              <xm:f>'Øst PD'!C150:I150</xm:f>
              <xm:sqref>L150</xm:sqref>
            </x14:sparkline>
          </x14:sparklines>
        </x14:sparklineGroup>
        <x14:sparklineGroup displayEmptyCellsAs="gap" high="1" low="1" xr2:uid="{43B5906E-0EEB-451F-8B86-BF3970C22A0B}">
          <x14:colorSeries rgb="FF376092"/>
          <x14:colorNegative rgb="FFD00000"/>
          <x14:colorAxis rgb="FF000000"/>
          <x14:colorMarkers rgb="FFD00000"/>
          <x14:colorFirst rgb="FFD00000"/>
          <x14:colorLast rgb="FFD00000"/>
          <x14:colorHigh theme="1"/>
          <x14:colorLow rgb="FFD00000"/>
          <x14:sparklines>
            <x14:sparkline>
              <xm:f>'Øst PD'!B413:I413</xm:f>
              <xm:sqref>L413</xm:sqref>
            </x14:sparkline>
            <x14:sparkline>
              <xm:f>'Øst PD'!B414:I414</xm:f>
              <xm:sqref>L414</xm:sqref>
            </x14:sparkline>
            <x14:sparkline>
              <xm:f>'Øst PD'!B415:I415</xm:f>
              <xm:sqref>L415</xm:sqref>
            </x14:sparkline>
            <x14:sparkline>
              <xm:f>'Øst PD'!B416:I416</xm:f>
              <xm:sqref>L416</xm:sqref>
            </x14:sparkline>
            <x14:sparkline>
              <xm:f>'Øst PD'!B417:I417</xm:f>
              <xm:sqref>L417</xm:sqref>
            </x14:sparkline>
            <x14:sparkline>
              <xm:f>'Øst PD'!B418:I418</xm:f>
              <xm:sqref>L418</xm:sqref>
            </x14:sparkline>
            <x14:sparkline>
              <xm:f>'Øst PD'!B419:I419</xm:f>
              <xm:sqref>L419</xm:sqref>
            </x14:sparkline>
            <x14:sparkline>
              <xm:f>'Øst PD'!B420:I420</xm:f>
              <xm:sqref>L420</xm:sqref>
            </x14:sparkline>
            <x14:sparkline>
              <xm:f>'Øst PD'!B421:I421</xm:f>
              <xm:sqref>L421</xm:sqref>
            </x14:sparkline>
            <x14:sparkline>
              <xm:f>'Øst PD'!B422:I422</xm:f>
              <xm:sqref>L422</xm:sqref>
            </x14:sparkline>
            <x14:sparkline>
              <xm:f>'Øst PD'!B423:I423</xm:f>
              <xm:sqref>L423</xm:sqref>
            </x14:sparkline>
            <x14:sparkline>
              <xm:f>'Øst PD'!B424:I424</xm:f>
              <xm:sqref>L424</xm:sqref>
            </x14:sparkline>
            <x14:sparkline>
              <xm:f>'Øst PD'!B425:I425</xm:f>
              <xm:sqref>L425</xm:sqref>
            </x14:sparkline>
            <x14:sparkline>
              <xm:f>'Øst PD'!B426:I426</xm:f>
              <xm:sqref>L426</xm:sqref>
            </x14:sparkline>
            <x14:sparkline>
              <xm:f>'Øst PD'!B427:I427</xm:f>
              <xm:sqref>L427</xm:sqref>
            </x14:sparkline>
            <x14:sparkline>
              <xm:f>'Øst PD'!C428:I428</xm:f>
              <xm:sqref>L428</xm:sqref>
            </x14:sparkline>
            <x14:sparkline>
              <xm:f>'Øst PD'!B429:I429</xm:f>
              <xm:sqref>L429</xm:sqref>
            </x14:sparkline>
            <x14:sparkline>
              <xm:f>'Øst PD'!B430:I430</xm:f>
              <xm:sqref>L430</xm:sqref>
            </x14:sparkline>
            <x14:sparkline>
              <xm:f>'Øst PD'!B431:I431</xm:f>
              <xm:sqref>L431</xm:sqref>
            </x14:sparkline>
          </x14:sparklines>
        </x14:sparklineGroup>
        <x14:sparklineGroup displayEmptyCellsAs="gap" high="1" low="1" xr2:uid="{96297C1B-4354-44C5-9E8E-991EE00BFE43}">
          <x14:colorSeries rgb="FF376092"/>
          <x14:colorNegative rgb="FFD00000"/>
          <x14:colorAxis rgb="FF000000"/>
          <x14:colorMarkers rgb="FFD00000"/>
          <x14:colorFirst rgb="FFD00000"/>
          <x14:colorLast rgb="FFD00000"/>
          <x14:colorHigh theme="1"/>
          <x14:colorLow rgb="FFD00000"/>
          <x14:sparklines>
            <x14:sparkline>
              <xm:f>'Øst PD'!Q412:X412</xm:f>
              <xm:sqref>AA412</xm:sqref>
            </x14:sparkline>
          </x14:sparklines>
        </x14:sparklineGroup>
        <x14:sparklineGroup displayEmptyCellsAs="gap" high="1" low="1" xr2:uid="{B95F41FE-808D-4849-BDD8-D9A677405CC6}">
          <x14:colorSeries rgb="FF376092"/>
          <x14:colorNegative rgb="FFD00000"/>
          <x14:colorAxis rgb="FF000000"/>
          <x14:colorMarkers rgb="FFD00000"/>
          <x14:colorFirst rgb="FFD00000"/>
          <x14:colorLast rgb="FFD00000"/>
          <x14:colorHigh theme="1"/>
          <x14:colorLow rgb="FFD00000"/>
          <x14:sparklines>
            <x14:sparkline>
              <xm:f>'Øst PD'!R151:X151</xm:f>
              <xm:sqref>AA151</xm:sqref>
            </x14:sparkline>
            <x14:sparkline>
              <xm:f>'Øst PD'!R152:X152</xm:f>
              <xm:sqref>AA152</xm:sqref>
            </x14:sparkline>
            <x14:sparkline>
              <xm:f>'Øst PD'!R153:X153</xm:f>
              <xm:sqref>AA153</xm:sqref>
            </x14:sparkline>
            <x14:sparkline>
              <xm:f>'Øst PD'!R154:X154</xm:f>
              <xm:sqref>AA154</xm:sqref>
            </x14:sparkline>
            <x14:sparkline>
              <xm:f>'Øst PD'!R155:X155</xm:f>
              <xm:sqref>AA155</xm:sqref>
            </x14:sparkline>
            <x14:sparkline>
              <xm:f>'Øst PD'!R156:X156</xm:f>
              <xm:sqref>AA156</xm:sqref>
            </x14:sparkline>
            <x14:sparkline>
              <xm:f>'Øst PD'!R157:X157</xm:f>
              <xm:sqref>AA157</xm:sqref>
            </x14:sparkline>
            <x14:sparkline>
              <xm:f>'Øst PD'!R158:X158</xm:f>
              <xm:sqref>AA158</xm:sqref>
            </x14:sparkline>
            <x14:sparkline>
              <xm:f>'Øst PD'!R159:X159</xm:f>
              <xm:sqref>AA159</xm:sqref>
            </x14:sparkline>
            <x14:sparkline>
              <xm:f>'Øst PD'!R160:X160</xm:f>
              <xm:sqref>AA160</xm:sqref>
            </x14:sparkline>
          </x14:sparklines>
        </x14:sparklineGroup>
        <x14:sparklineGroup displayEmptyCellsAs="gap" high="1" low="1" xr2:uid="{420915B3-9BD4-47D0-ADB2-C300011303B5}">
          <x14:colorSeries rgb="FF376092"/>
          <x14:colorNegative rgb="FFD00000"/>
          <x14:colorAxis rgb="FF000000"/>
          <x14:colorMarkers rgb="FFD00000"/>
          <x14:colorFirst rgb="FFD00000"/>
          <x14:colorLast rgb="FFD00000"/>
          <x14:colorHigh theme="1"/>
          <x14:colorLow rgb="FFD00000"/>
          <x14:sparklines>
            <x14:sparkline>
              <xm:f>'Øst PD'!Q134:X134</xm:f>
              <xm:sqref>AA134</xm:sqref>
            </x14:sparkline>
            <x14:sparkline>
              <xm:f>'Øst PD'!Q135:X135</xm:f>
              <xm:sqref>AA135</xm:sqref>
            </x14:sparkline>
            <x14:sparkline>
              <xm:f>'Øst PD'!Q136:X136</xm:f>
              <xm:sqref>AA136</xm:sqref>
            </x14:sparkline>
            <x14:sparkline>
              <xm:f>'Øst PD'!Q137:X137</xm:f>
              <xm:sqref>AA137</xm:sqref>
            </x14:sparkline>
            <x14:sparkline>
              <xm:f>'Øst PD'!Q138:X138</xm:f>
              <xm:sqref>AA138</xm:sqref>
            </x14:sparkline>
            <x14:sparkline>
              <xm:f>'Øst PD'!Q139:X139</xm:f>
              <xm:sqref>AA139</xm:sqref>
            </x14:sparkline>
            <x14:sparkline>
              <xm:f>'Øst PD'!Q140:X140</xm:f>
              <xm:sqref>AA140</xm:sqref>
            </x14:sparkline>
            <x14:sparkline>
              <xm:f>'Øst PD'!Q141:X141</xm:f>
              <xm:sqref>AA141</xm:sqref>
            </x14:sparkline>
            <x14:sparkline>
              <xm:f>'Øst PD'!Q142:X142</xm:f>
              <xm:sqref>AA142</xm:sqref>
            </x14:sparkline>
            <x14:sparkline>
              <xm:f>'Øst PD'!Q143:X143</xm:f>
              <xm:sqref>AA143</xm:sqref>
            </x14:sparkline>
          </x14:sparklines>
        </x14:sparklineGroup>
        <x14:sparklineGroup displayEmptyCellsAs="gap" high="1" low="1" xr2:uid="{96244EEF-BDA9-4ED9-B5F8-278471992C2F}">
          <x14:colorSeries rgb="FF376092"/>
          <x14:colorNegative rgb="FFD00000"/>
          <x14:colorAxis rgb="FF000000"/>
          <x14:colorMarkers rgb="FFD00000"/>
          <x14:colorFirst rgb="FFD00000"/>
          <x14:colorLast rgb="FFD00000"/>
          <x14:colorHigh theme="1"/>
          <x14:colorLow rgb="FFD00000"/>
          <x14:sparklines>
            <x14:sparkline>
              <xm:f>'Øst PD'!Q117:X117</xm:f>
              <xm:sqref>AA117</xm:sqref>
            </x14:sparkline>
            <x14:sparkline>
              <xm:f>'Øst PD'!Q118:X118</xm:f>
              <xm:sqref>AA118</xm:sqref>
            </x14:sparkline>
            <x14:sparkline>
              <xm:f>'Øst PD'!Q119:X119</xm:f>
              <xm:sqref>AA119</xm:sqref>
            </x14:sparkline>
            <x14:sparkline>
              <xm:f>'Øst PD'!Q120:X120</xm:f>
              <xm:sqref>AA120</xm:sqref>
            </x14:sparkline>
            <x14:sparkline>
              <xm:f>'Øst PD'!Q121:X121</xm:f>
              <xm:sqref>AA121</xm:sqref>
            </x14:sparkline>
            <x14:sparkline>
              <xm:f>'Øst PD'!Q122:X122</xm:f>
              <xm:sqref>AA122</xm:sqref>
            </x14:sparkline>
            <x14:sparkline>
              <xm:f>'Øst PD'!Q123:X123</xm:f>
              <xm:sqref>AA123</xm:sqref>
            </x14:sparkline>
            <x14:sparkline>
              <xm:f>'Øst PD'!Q124:X124</xm:f>
              <xm:sqref>AA124</xm:sqref>
            </x14:sparkline>
            <x14:sparkline>
              <xm:f>'Øst PD'!Q125:X125</xm:f>
              <xm:sqref>AA125</xm:sqref>
            </x14:sparkline>
            <x14:sparkline>
              <xm:f>'Øst PD'!Q126:X126</xm:f>
              <xm:sqref>AA126</xm:sqref>
            </x14:sparkline>
          </x14:sparklines>
        </x14:sparklineGroup>
        <x14:sparklineGroup displayEmptyCellsAs="gap" high="1" low="1" xr2:uid="{1252A1EF-ED78-471E-BA5B-2256AAE1702F}">
          <x14:colorSeries rgb="FF376092"/>
          <x14:colorNegative rgb="FFD00000"/>
          <x14:colorAxis rgb="FF000000"/>
          <x14:colorMarkers rgb="FFD00000"/>
          <x14:colorFirst rgb="FFD00000"/>
          <x14:colorLast rgb="FFD00000"/>
          <x14:colorHigh theme="1"/>
          <x14:colorLow rgb="FFD00000"/>
          <x14:sparklines>
            <x14:sparkline>
              <xm:f>'Øst PD'!Q100:X100</xm:f>
              <xm:sqref>AA100</xm:sqref>
            </x14:sparkline>
            <x14:sparkline>
              <xm:f>'Øst PD'!Q101:X101</xm:f>
              <xm:sqref>AA101</xm:sqref>
            </x14:sparkline>
            <x14:sparkline>
              <xm:f>'Øst PD'!Q102:X102</xm:f>
              <xm:sqref>AA102</xm:sqref>
            </x14:sparkline>
            <x14:sparkline>
              <xm:f>'Øst PD'!Q103:X103</xm:f>
              <xm:sqref>AA103</xm:sqref>
            </x14:sparkline>
            <x14:sparkline>
              <xm:f>'Øst PD'!Q104:X104</xm:f>
              <xm:sqref>AA104</xm:sqref>
            </x14:sparkline>
            <x14:sparkline>
              <xm:f>'Øst PD'!Q105:X105</xm:f>
              <xm:sqref>AA105</xm:sqref>
            </x14:sparkline>
            <x14:sparkline>
              <xm:f>'Øst PD'!Q106:X106</xm:f>
              <xm:sqref>AA106</xm:sqref>
            </x14:sparkline>
            <x14:sparkline>
              <xm:f>'Øst PD'!Q107:X107</xm:f>
              <xm:sqref>AA107</xm:sqref>
            </x14:sparkline>
            <x14:sparkline>
              <xm:f>'Øst PD'!Q108:X108</xm:f>
              <xm:sqref>AA108</xm:sqref>
            </x14:sparkline>
            <x14:sparkline>
              <xm:f>'Øst PD'!Q109:X109</xm:f>
              <xm:sqref>AA109</xm:sqref>
            </x14:sparkline>
          </x14:sparklines>
        </x14:sparklineGroup>
        <x14:sparklineGroup displayEmptyCellsAs="gap" high="1" low="1" xr2:uid="{E6A50CB0-AAF1-4080-A47B-991962D4DD3F}">
          <x14:colorSeries rgb="FF376092"/>
          <x14:colorNegative rgb="FFD00000"/>
          <x14:colorAxis rgb="FF000000"/>
          <x14:colorMarkers rgb="FFD00000"/>
          <x14:colorFirst rgb="FFD00000"/>
          <x14:colorLast rgb="FFD00000"/>
          <x14:colorHigh theme="1"/>
          <x14:colorLow rgb="FFD00000"/>
          <x14:sparklines>
            <x14:sparkline>
              <xm:f>'Øst PD'!Q83:X83</xm:f>
              <xm:sqref>AA83</xm:sqref>
            </x14:sparkline>
            <x14:sparkline>
              <xm:f>'Øst PD'!Q84:X84</xm:f>
              <xm:sqref>AA84</xm:sqref>
            </x14:sparkline>
            <x14:sparkline>
              <xm:f>'Øst PD'!Q85:X85</xm:f>
              <xm:sqref>AA85</xm:sqref>
            </x14:sparkline>
            <x14:sparkline>
              <xm:f>'Øst PD'!Q86:X86</xm:f>
              <xm:sqref>AA86</xm:sqref>
            </x14:sparkline>
            <x14:sparkline>
              <xm:f>'Øst PD'!Q87:X87</xm:f>
              <xm:sqref>AA87</xm:sqref>
            </x14:sparkline>
            <x14:sparkline>
              <xm:f>'Øst PD'!Q88:X88</xm:f>
              <xm:sqref>AA88</xm:sqref>
            </x14:sparkline>
            <x14:sparkline>
              <xm:f>'Øst PD'!Q89:X89</xm:f>
              <xm:sqref>AA89</xm:sqref>
            </x14:sparkline>
            <x14:sparkline>
              <xm:f>'Øst PD'!Q90:X90</xm:f>
              <xm:sqref>AA90</xm:sqref>
            </x14:sparkline>
            <x14:sparkline>
              <xm:f>'Øst PD'!Q91:X91</xm:f>
              <xm:sqref>AA91</xm:sqref>
            </x14:sparkline>
            <x14:sparkline>
              <xm:f>'Øst PD'!Q92:X92</xm:f>
              <xm:sqref>AA92</xm:sqref>
            </x14:sparkline>
          </x14:sparklines>
        </x14:sparklineGroup>
        <x14:sparklineGroup displayEmptyCellsAs="gap" high="1" low="1" xr2:uid="{316AC514-5AC0-4243-93E4-CA3FA2D10AF6}">
          <x14:colorSeries rgb="FF376092"/>
          <x14:colorNegative rgb="FFD00000"/>
          <x14:colorAxis rgb="FF000000"/>
          <x14:colorMarkers rgb="FFD00000"/>
          <x14:colorFirst rgb="FFD00000"/>
          <x14:colorLast rgb="FFD00000"/>
          <x14:colorHigh theme="1"/>
          <x14:colorLow rgb="FFD00000"/>
          <x14:sparklines>
            <x14:sparkline>
              <xm:f>'Øst PD'!B133:I133</xm:f>
              <xm:sqref>L133</xm:sqref>
            </x14:sparkline>
            <x14:sparkline>
              <xm:f>'Øst PD'!B134:I134</xm:f>
              <xm:sqref>L134</xm:sqref>
            </x14:sparkline>
            <x14:sparkline>
              <xm:f>'Øst PD'!B135:I135</xm:f>
              <xm:sqref>L135</xm:sqref>
            </x14:sparkline>
            <x14:sparkline>
              <xm:f>'Øst PD'!B136:I136</xm:f>
              <xm:sqref>L136</xm:sqref>
            </x14:sparkline>
            <x14:sparkline>
              <xm:f>'Øst PD'!B137:I137</xm:f>
              <xm:sqref>L137</xm:sqref>
            </x14:sparkline>
            <x14:sparkline>
              <xm:f>'Øst PD'!B138:I138</xm:f>
              <xm:sqref>L138</xm:sqref>
            </x14:sparkline>
            <x14:sparkline>
              <xm:f>'Øst PD'!B139:I139</xm:f>
              <xm:sqref>L139</xm:sqref>
            </x14:sparkline>
            <x14:sparkline>
              <xm:f>'Øst PD'!B140:I140</xm:f>
              <xm:sqref>L140</xm:sqref>
            </x14:sparkline>
            <x14:sparkline>
              <xm:f>'Øst PD'!B141:I141</xm:f>
              <xm:sqref>L141</xm:sqref>
            </x14:sparkline>
            <x14:sparkline>
              <xm:f>'Øst PD'!B142:I142</xm:f>
              <xm:sqref>L142</xm:sqref>
            </x14:sparkline>
            <x14:sparkline>
              <xm:f>'Øst PD'!B143:I143</xm:f>
              <xm:sqref>L143</xm:sqref>
            </x14:sparkline>
          </x14:sparklines>
        </x14:sparklineGroup>
        <x14:sparklineGroup displayEmptyCellsAs="gap" high="1" low="1" xr2:uid="{66895AC5-2E92-409D-B3E4-88A98C213CF4}">
          <x14:colorSeries rgb="FF376092"/>
          <x14:colorNegative rgb="FFD00000"/>
          <x14:colorAxis rgb="FF000000"/>
          <x14:colorMarkers rgb="FFD00000"/>
          <x14:colorFirst rgb="FFD00000"/>
          <x14:colorLast rgb="FFD00000"/>
          <x14:colorHigh theme="1"/>
          <x14:colorLow rgb="FFD00000"/>
          <x14:sparklines>
            <x14:sparkline>
              <xm:f>'Øst PD'!B116:I116</xm:f>
              <xm:sqref>L116</xm:sqref>
            </x14:sparkline>
            <x14:sparkline>
              <xm:f>'Øst PD'!B117:I117</xm:f>
              <xm:sqref>L117</xm:sqref>
            </x14:sparkline>
            <x14:sparkline>
              <xm:f>'Øst PD'!B118:I118</xm:f>
              <xm:sqref>L118</xm:sqref>
            </x14:sparkline>
            <x14:sparkline>
              <xm:f>'Øst PD'!B119:I119</xm:f>
              <xm:sqref>L119</xm:sqref>
            </x14:sparkline>
            <x14:sparkline>
              <xm:f>'Øst PD'!B120:I120</xm:f>
              <xm:sqref>L120</xm:sqref>
            </x14:sparkline>
            <x14:sparkline>
              <xm:f>'Øst PD'!B121:I121</xm:f>
              <xm:sqref>L121</xm:sqref>
            </x14:sparkline>
            <x14:sparkline>
              <xm:f>'Øst PD'!B122:I122</xm:f>
              <xm:sqref>L122</xm:sqref>
            </x14:sparkline>
            <x14:sparkline>
              <xm:f>'Øst PD'!B123:I123</xm:f>
              <xm:sqref>L123</xm:sqref>
            </x14:sparkline>
            <x14:sparkline>
              <xm:f>'Øst PD'!B124:I124</xm:f>
              <xm:sqref>L124</xm:sqref>
            </x14:sparkline>
            <x14:sparkline>
              <xm:f>'Øst PD'!B125:I125</xm:f>
              <xm:sqref>L125</xm:sqref>
            </x14:sparkline>
            <x14:sparkline>
              <xm:f>'Øst PD'!B126:I126</xm:f>
              <xm:sqref>L126</xm:sqref>
            </x14:sparkline>
          </x14:sparklines>
        </x14:sparklineGroup>
        <x14:sparklineGroup displayEmptyCellsAs="gap" high="1" low="1" xr2:uid="{56931F78-EEA9-47E2-8135-FAB59C26BE64}">
          <x14:colorSeries rgb="FF376092"/>
          <x14:colorNegative rgb="FFD00000"/>
          <x14:colorAxis rgb="FF000000"/>
          <x14:colorMarkers rgb="FFD00000"/>
          <x14:colorFirst rgb="FFD00000"/>
          <x14:colorLast rgb="FFD00000"/>
          <x14:colorHigh theme="1"/>
          <x14:colorLow rgb="FFD00000"/>
          <x14:sparklines>
            <x14:sparkline>
              <xm:f>'Øst PD'!B99:I99</xm:f>
              <xm:sqref>L99</xm:sqref>
            </x14:sparkline>
            <x14:sparkline>
              <xm:f>'Øst PD'!B100:I100</xm:f>
              <xm:sqref>L100</xm:sqref>
            </x14:sparkline>
            <x14:sparkline>
              <xm:f>'Øst PD'!B101:I101</xm:f>
              <xm:sqref>L101</xm:sqref>
            </x14:sparkline>
            <x14:sparkline>
              <xm:f>'Øst PD'!B102:I102</xm:f>
              <xm:sqref>L102</xm:sqref>
            </x14:sparkline>
            <x14:sparkline>
              <xm:f>'Øst PD'!B103:I103</xm:f>
              <xm:sqref>L103</xm:sqref>
            </x14:sparkline>
            <x14:sparkline>
              <xm:f>'Øst PD'!B104:I104</xm:f>
              <xm:sqref>L104</xm:sqref>
            </x14:sparkline>
            <x14:sparkline>
              <xm:f>'Øst PD'!B105:I105</xm:f>
              <xm:sqref>L105</xm:sqref>
            </x14:sparkline>
            <x14:sparkline>
              <xm:f>'Øst PD'!B106:I106</xm:f>
              <xm:sqref>L106</xm:sqref>
            </x14:sparkline>
            <x14:sparkline>
              <xm:f>'Øst PD'!B107:I107</xm:f>
              <xm:sqref>L107</xm:sqref>
            </x14:sparkline>
            <x14:sparkline>
              <xm:f>'Øst PD'!B108:I108</xm:f>
              <xm:sqref>L108</xm:sqref>
            </x14:sparkline>
            <x14:sparkline>
              <xm:f>'Øst PD'!B109:I109</xm:f>
              <xm:sqref>L109</xm:sqref>
            </x14:sparkline>
          </x14:sparklines>
        </x14:sparklineGroup>
        <x14:sparklineGroup displayEmptyCellsAs="gap" high="1" low="1" xr2:uid="{D4E3204F-D13F-45DB-B24B-2349EAF18232}">
          <x14:colorSeries rgb="FF376092"/>
          <x14:colorNegative rgb="FFD00000"/>
          <x14:colorAxis rgb="FF000000"/>
          <x14:colorMarkers rgb="FFD00000"/>
          <x14:colorFirst rgb="FFD00000"/>
          <x14:colorLast rgb="FFD00000"/>
          <x14:colorHigh theme="1"/>
          <x14:colorLow rgb="FFD00000"/>
          <x14:sparklines>
            <x14:sparkline>
              <xm:f>'Øst PD'!B82:I82</xm:f>
              <xm:sqref>L82</xm:sqref>
            </x14:sparkline>
            <x14:sparkline>
              <xm:f>'Øst PD'!B83:I83</xm:f>
              <xm:sqref>L83</xm:sqref>
            </x14:sparkline>
            <x14:sparkline>
              <xm:f>'Øst PD'!B84:I84</xm:f>
              <xm:sqref>L84</xm:sqref>
            </x14:sparkline>
            <x14:sparkline>
              <xm:f>'Øst PD'!B85:I85</xm:f>
              <xm:sqref>L85</xm:sqref>
            </x14:sparkline>
            <x14:sparkline>
              <xm:f>'Øst PD'!B86:I86</xm:f>
              <xm:sqref>L86</xm:sqref>
            </x14:sparkline>
            <x14:sparkline>
              <xm:f>'Øst PD'!B87:I87</xm:f>
              <xm:sqref>L87</xm:sqref>
            </x14:sparkline>
            <x14:sparkline>
              <xm:f>'Øst PD'!B88:I88</xm:f>
              <xm:sqref>L88</xm:sqref>
            </x14:sparkline>
            <x14:sparkline>
              <xm:f>'Øst PD'!B89:I89</xm:f>
              <xm:sqref>L89</xm:sqref>
            </x14:sparkline>
            <x14:sparkline>
              <xm:f>'Øst PD'!B90:I90</xm:f>
              <xm:sqref>L90</xm:sqref>
            </x14:sparkline>
            <x14:sparkline>
              <xm:f>'Øst PD'!B91:I91</xm:f>
              <xm:sqref>L91</xm:sqref>
            </x14:sparkline>
            <x14:sparkline>
              <xm:f>'Øst PD'!B92:I92</xm:f>
              <xm:sqref>L92</xm:sqref>
            </x14:sparkline>
          </x14:sparklines>
        </x14:sparklineGroup>
        <x14:sparklineGroup displayEmptyCellsAs="gap" high="1" low="1" xr2:uid="{CA8047A1-352D-4550-9E1C-00942330F78B}">
          <x14:colorSeries rgb="FF376092"/>
          <x14:colorNegative rgb="FFD00000"/>
          <x14:colorAxis rgb="FF000000"/>
          <x14:colorMarkers rgb="FFD00000"/>
          <x14:colorFirst rgb="FFD00000"/>
          <x14:colorLast rgb="FFD00000"/>
          <x14:colorHigh theme="1"/>
          <x14:colorLow rgb="FFD00000"/>
          <x14:sparklines>
            <x14:sparkline>
              <xm:f>'Øst PD'!B65:I65</xm:f>
              <xm:sqref>L65</xm:sqref>
            </x14:sparkline>
            <x14:sparkline>
              <xm:f>'Øst PD'!B66:I66</xm:f>
              <xm:sqref>L66</xm:sqref>
            </x14:sparkline>
            <x14:sparkline>
              <xm:f>'Øst PD'!B67:I67</xm:f>
              <xm:sqref>L67</xm:sqref>
            </x14:sparkline>
            <x14:sparkline>
              <xm:f>'Øst PD'!B68:I68</xm:f>
              <xm:sqref>L68</xm:sqref>
            </x14:sparkline>
            <x14:sparkline>
              <xm:f>'Øst PD'!B69:I69</xm:f>
              <xm:sqref>L69</xm:sqref>
            </x14:sparkline>
            <x14:sparkline>
              <xm:f>'Øst PD'!B70:I70</xm:f>
              <xm:sqref>L70</xm:sqref>
            </x14:sparkline>
            <x14:sparkline>
              <xm:f>'Øst PD'!B71:I71</xm:f>
              <xm:sqref>L71</xm:sqref>
            </x14:sparkline>
            <x14:sparkline>
              <xm:f>'Øst PD'!B72:I72</xm:f>
              <xm:sqref>L72</xm:sqref>
            </x14:sparkline>
            <x14:sparkline>
              <xm:f>'Øst PD'!B73:I73</xm:f>
              <xm:sqref>L73</xm:sqref>
            </x14:sparkline>
            <x14:sparkline>
              <xm:f>'Øst PD'!B74:I74</xm:f>
              <xm:sqref>L74</xm:sqref>
            </x14:sparkline>
            <x14:sparkline>
              <xm:f>'Øst PD'!B75:I75</xm:f>
              <xm:sqref>L75</xm:sqref>
            </x14:sparkline>
          </x14:sparklines>
        </x14:sparklineGroup>
        <x14:sparklineGroup displayEmptyCellsAs="gap" high="1" low="1" xr2:uid="{C8E208B3-B3CD-44D1-B68E-807DB90CCC35}">
          <x14:colorSeries rgb="FF376092"/>
          <x14:colorNegative rgb="FFD00000"/>
          <x14:colorAxis rgb="FF000000"/>
          <x14:colorMarkers rgb="FFD00000"/>
          <x14:colorFirst rgb="FFD00000"/>
          <x14:colorLast rgb="FFD00000"/>
          <x14:colorHigh theme="1"/>
          <x14:colorLow rgb="FFD00000"/>
          <x14:sparklines>
            <x14:sparkline>
              <xm:f>'Øst PD'!B48:I48</xm:f>
              <xm:sqref>L48</xm:sqref>
            </x14:sparkline>
            <x14:sparkline>
              <xm:f>'Øst PD'!B49:I49</xm:f>
              <xm:sqref>L49</xm:sqref>
            </x14:sparkline>
            <x14:sparkline>
              <xm:f>'Øst PD'!B50:I50</xm:f>
              <xm:sqref>L50</xm:sqref>
            </x14:sparkline>
            <x14:sparkline>
              <xm:f>'Øst PD'!B51:I51</xm:f>
              <xm:sqref>L51</xm:sqref>
            </x14:sparkline>
            <x14:sparkline>
              <xm:f>'Øst PD'!B52:I52</xm:f>
              <xm:sqref>L52</xm:sqref>
            </x14:sparkline>
            <x14:sparkline>
              <xm:f>'Øst PD'!B53:I53</xm:f>
              <xm:sqref>L53</xm:sqref>
            </x14:sparkline>
            <x14:sparkline>
              <xm:f>'Øst PD'!B54:I54</xm:f>
              <xm:sqref>L54</xm:sqref>
            </x14:sparkline>
            <x14:sparkline>
              <xm:f>'Øst PD'!B55:I55</xm:f>
              <xm:sqref>L55</xm:sqref>
            </x14:sparkline>
            <x14:sparkline>
              <xm:f>'Øst PD'!B56:I56</xm:f>
              <xm:sqref>L56</xm:sqref>
            </x14:sparkline>
            <x14:sparkline>
              <xm:f>'Øst PD'!B57:I57</xm:f>
              <xm:sqref>L57</xm:sqref>
            </x14:sparkline>
            <x14:sparkline>
              <xm:f>'Øst PD'!B58:I58</xm:f>
              <xm:sqref>L58</xm:sqref>
            </x14:sparkline>
          </x14:sparklines>
        </x14:sparklineGroup>
        <x14:sparklineGroup displayEmptyCellsAs="gap" high="1" low="1" xr2:uid="{C78F252D-0793-460D-B9A8-9A260831F2D0}">
          <x14:colorSeries rgb="FF376092"/>
          <x14:colorNegative rgb="FFD00000"/>
          <x14:colorAxis rgb="FF000000"/>
          <x14:colorMarkers rgb="FFD00000"/>
          <x14:colorFirst rgb="FFD00000"/>
          <x14:colorLast rgb="FFD00000"/>
          <x14:colorHigh theme="1"/>
          <x14:colorLow rgb="FFD00000"/>
          <x14:sparklines>
            <x14:sparkline>
              <xm:f>'Øst PD'!B31:I31</xm:f>
              <xm:sqref>L31</xm:sqref>
            </x14:sparkline>
          </x14:sparklines>
        </x14:sparklineGroup>
        <x14:sparklineGroup displayEmptyCellsAs="gap" high="1" low="1" xr2:uid="{A8F515F7-B25C-405D-AC90-475958EA5B96}">
          <x14:colorSeries rgb="FF376092"/>
          <x14:colorNegative rgb="FFD00000"/>
          <x14:colorAxis rgb="FF000000"/>
          <x14:colorMarkers rgb="FFD00000"/>
          <x14:colorFirst rgb="FFD00000"/>
          <x14:colorLast rgb="FFD00000"/>
          <x14:colorHigh theme="1"/>
          <x14:colorLow rgb="FFD00000"/>
          <x14:sparklines>
            <x14:sparkline>
              <xm:f>'Øst PD'!Q6:X6</xm:f>
              <xm:sqref>AA6</xm:sqref>
            </x14:sparkline>
            <x14:sparkline>
              <xm:f>'Øst PD'!Q7:X7</xm:f>
              <xm:sqref>AA7</xm:sqref>
            </x14:sparkline>
            <x14:sparkline>
              <xm:f>'Øst PD'!Q8:X8</xm:f>
              <xm:sqref>AA8</xm:sqref>
            </x14:sparkline>
            <x14:sparkline>
              <xm:f>'Øst PD'!Q9:X9</xm:f>
              <xm:sqref>AA9</xm:sqref>
            </x14:sparkline>
            <x14:sparkline>
              <xm:f>'Øst PD'!Q10:X10</xm:f>
              <xm:sqref>AA10</xm:sqref>
            </x14:sparkline>
            <x14:sparkline>
              <xm:f>'Øst PD'!Q11:X11</xm:f>
              <xm:sqref>AA11</xm:sqref>
            </x14:sparkline>
            <x14:sparkline>
              <xm:f>'Øst PD'!Q12:X12</xm:f>
              <xm:sqref>AA12</xm:sqref>
            </x14:sparkline>
            <x14:sparkline>
              <xm:f>'Øst PD'!Q13:X13</xm:f>
              <xm:sqref>AA13</xm:sqref>
            </x14:sparkline>
            <x14:sparkline>
              <xm:f>'Øst PD'!Q14:X14</xm:f>
              <xm:sqref>AA14</xm:sqref>
            </x14:sparkline>
            <x14:sparkline>
              <xm:f>'Øst PD'!Q15:X15</xm:f>
              <xm:sqref>AA15</xm:sqref>
            </x14:sparkline>
            <x14:sparkline>
              <xm:f>'Øst PD'!Q16:X16</xm:f>
              <xm:sqref>AA16</xm:sqref>
            </x14:sparkline>
            <x14:sparkline>
              <xm:f>'Øst PD'!Q17:X17</xm:f>
              <xm:sqref>AA17</xm:sqref>
            </x14:sparkline>
            <x14:sparkline>
              <xm:f>'Øst PD'!Q18:X18</xm:f>
              <xm:sqref>AA18</xm:sqref>
            </x14:sparkline>
            <x14:sparkline>
              <xm:f>'Øst PD'!Q19:X19</xm:f>
              <xm:sqref>AA19</xm:sqref>
            </x14:sparkline>
            <x14:sparkline>
              <xm:f>'Øst PD'!Q20:X20</xm:f>
              <xm:sqref>AA20</xm:sqref>
            </x14:sparkline>
            <x14:sparkline>
              <xm:f>'Øst PD'!Q21:X21</xm:f>
              <xm:sqref>AA21</xm:sqref>
            </x14:sparkline>
            <x14:sparkline>
              <xm:f>'Øst PD'!Q22:X22</xm:f>
              <xm:sqref>AA22</xm:sqref>
            </x14:sparkline>
            <x14:sparkline>
              <xm:f>'Øst PD'!Q23:X23</xm:f>
              <xm:sqref>AA23</xm:sqref>
            </x14:sparkline>
            <x14:sparkline>
              <xm:f>'Øst PD'!Q24:X24</xm:f>
              <xm:sqref>AA24</xm:sqref>
            </x14:sparkline>
          </x14:sparklines>
        </x14:sparklineGroup>
        <x14:sparklineGroup displayEmptyCellsAs="gap" high="1" low="1" xr2:uid="{A6D9C4FC-DA9A-4B03-A65D-EB11A6F0EA63}">
          <x14:colorSeries rgb="FF376092"/>
          <x14:colorNegative rgb="FFD00000"/>
          <x14:colorAxis rgb="FF000000"/>
          <x14:colorMarkers rgb="FFD00000"/>
          <x14:colorFirst rgb="FFD00000"/>
          <x14:colorLast rgb="FFD00000"/>
          <x14:colorHigh theme="1"/>
          <x14:colorLow rgb="FFD00000"/>
          <x14:sparklines>
            <x14:sparkline>
              <xm:f>'Øst PD'!Q66:X66</xm:f>
              <xm:sqref>AA66</xm:sqref>
            </x14:sparkline>
            <x14:sparkline>
              <xm:f>'Øst PD'!Q67:X67</xm:f>
              <xm:sqref>AA67</xm:sqref>
            </x14:sparkline>
            <x14:sparkline>
              <xm:f>'Øst PD'!Q68:X68</xm:f>
              <xm:sqref>AA68</xm:sqref>
            </x14:sparkline>
            <x14:sparkline>
              <xm:f>'Øst PD'!Q69:X69</xm:f>
              <xm:sqref>AA69</xm:sqref>
            </x14:sparkline>
            <x14:sparkline>
              <xm:f>'Øst PD'!Q70:X70</xm:f>
              <xm:sqref>AA70</xm:sqref>
            </x14:sparkline>
            <x14:sparkline>
              <xm:f>'Øst PD'!Q71:X71</xm:f>
              <xm:sqref>AA71</xm:sqref>
            </x14:sparkline>
            <x14:sparkline>
              <xm:f>'Øst PD'!Q72:X72</xm:f>
              <xm:sqref>AA72</xm:sqref>
            </x14:sparkline>
            <x14:sparkline>
              <xm:f>'Øst PD'!Q73:X73</xm:f>
              <xm:sqref>AA73</xm:sqref>
            </x14:sparkline>
            <x14:sparkline>
              <xm:f>'Øst PD'!Q74:X74</xm:f>
              <xm:sqref>AA74</xm:sqref>
            </x14:sparkline>
            <x14:sparkline>
              <xm:f>'Øst PD'!Q75:X75</xm:f>
              <xm:sqref>AA75</xm:sqref>
            </x14:sparkline>
          </x14:sparklines>
        </x14:sparklineGroup>
        <x14:sparklineGroup displayEmptyCellsAs="gap" high="1" low="1" xr2:uid="{551EE67C-C193-4F30-8DB2-F724F8B69DE2}">
          <x14:colorSeries rgb="FF376092"/>
          <x14:colorNegative rgb="FFD00000"/>
          <x14:colorAxis rgb="FF000000"/>
          <x14:colorMarkers rgb="FFD00000"/>
          <x14:colorFirst rgb="FFD00000"/>
          <x14:colorLast rgb="FFD00000"/>
          <x14:colorHigh theme="1"/>
          <x14:colorLow rgb="FFD00000"/>
          <x14:sparklines>
            <x14:sparkline>
              <xm:f>'Øst PD'!Q49:X49</xm:f>
              <xm:sqref>AA49</xm:sqref>
            </x14:sparkline>
            <x14:sparkline>
              <xm:f>'Øst PD'!Q50:X50</xm:f>
              <xm:sqref>AA50</xm:sqref>
            </x14:sparkline>
            <x14:sparkline>
              <xm:f>'Øst PD'!Q51:X51</xm:f>
              <xm:sqref>AA51</xm:sqref>
            </x14:sparkline>
            <x14:sparkline>
              <xm:f>'Øst PD'!Q52:X52</xm:f>
              <xm:sqref>AA52</xm:sqref>
            </x14:sparkline>
            <x14:sparkline>
              <xm:f>'Øst PD'!Q53:X53</xm:f>
              <xm:sqref>AA53</xm:sqref>
            </x14:sparkline>
            <x14:sparkline>
              <xm:f>'Øst PD'!Q54:X54</xm:f>
              <xm:sqref>AA54</xm:sqref>
            </x14:sparkline>
            <x14:sparkline>
              <xm:f>'Øst PD'!Q55:X55</xm:f>
              <xm:sqref>AA55</xm:sqref>
            </x14:sparkline>
            <x14:sparkline>
              <xm:f>'Øst PD'!Q56:X56</xm:f>
              <xm:sqref>AA56</xm:sqref>
            </x14:sparkline>
            <x14:sparkline>
              <xm:f>'Øst PD'!Q57:X57</xm:f>
              <xm:sqref>AA57</xm:sqref>
            </x14:sparkline>
            <x14:sparkline>
              <xm:f>'Øst PD'!Q58:X58</xm:f>
              <xm:sqref>AA58</xm:sqref>
            </x14:sparkline>
          </x14:sparklines>
        </x14:sparklineGroup>
        <x14:sparklineGroup displayEmptyCellsAs="gap" high="1" low="1" xr2:uid="{BF54B164-51BB-429A-9FEE-9C07136CCC26}">
          <x14:colorSeries rgb="FF376092"/>
          <x14:colorNegative rgb="FFD00000"/>
          <x14:colorAxis rgb="FF000000"/>
          <x14:colorMarkers rgb="FFD00000"/>
          <x14:colorFirst rgb="FFD00000"/>
          <x14:colorLast rgb="FFD00000"/>
          <x14:colorHigh theme="1"/>
          <x14:colorLow rgb="FFD00000"/>
          <x14:sparklines>
            <x14:sparkline>
              <xm:f>'Øst PD'!Q31:X31</xm:f>
              <xm:sqref>AA31</xm:sqref>
            </x14:sparkline>
          </x14:sparklines>
        </x14:sparklineGroup>
        <x14:sparklineGroup displayEmptyCellsAs="gap" high="1" low="1" xr2:uid="{A4AFF0A6-8030-4AF1-9B8A-F59CEE413914}">
          <x14:colorSeries rgb="FF376092"/>
          <x14:colorNegative rgb="FFD00000"/>
          <x14:colorAxis rgb="FF000000"/>
          <x14:colorMarkers rgb="FFD00000"/>
          <x14:colorFirst rgb="FFD00000"/>
          <x14:colorLast rgb="FFD00000"/>
          <x14:colorHigh theme="1"/>
          <x14:colorLow rgb="FFD00000"/>
          <x14:sparklines>
            <x14:sparkline>
              <xm:f>'Øst PD'!B5:I5</xm:f>
              <xm:sqref>L5</xm:sqref>
            </x14:sparkline>
          </x14:sparklines>
        </x14:sparklineGroup>
        <x14:sparklineGroup displayEmptyCellsAs="gap" high="1" low="1" xr2:uid="{E22038B3-0A90-4234-B6A2-2A3E3E29BB34}">
          <x14:colorSeries rgb="FF376092"/>
          <x14:colorNegative rgb="FFD00000"/>
          <x14:colorAxis rgb="FF000000"/>
          <x14:colorMarkers rgb="FFD00000"/>
          <x14:colorFirst rgb="FFD00000"/>
          <x14:colorLast rgb="FFD00000"/>
          <x14:colorHigh theme="1"/>
          <x14:colorLow rgb="FFD00000"/>
          <x14:sparklines>
            <x14:sparkline>
              <xm:f>'Øst PD'!B387:I387</xm:f>
              <xm:sqref>L387</xm:sqref>
            </x14:sparkline>
            <x14:sparkline>
              <xm:f>'Øst PD'!B388:I388</xm:f>
              <xm:sqref>L388</xm:sqref>
            </x14:sparkline>
            <x14:sparkline>
              <xm:f>'Øst PD'!B389:I389</xm:f>
              <xm:sqref>L389</xm:sqref>
            </x14:sparkline>
            <x14:sparkline>
              <xm:f>'Øst PD'!B390:I390</xm:f>
              <xm:sqref>L390</xm:sqref>
            </x14:sparkline>
            <x14:sparkline>
              <xm:f>'Øst PD'!B391:I391</xm:f>
              <xm:sqref>L391</xm:sqref>
            </x14:sparkline>
            <x14:sparkline>
              <xm:f>'Øst PD'!B392:I392</xm:f>
              <xm:sqref>L392</xm:sqref>
            </x14:sparkline>
            <x14:sparkline>
              <xm:f>'Øst PD'!B393:I393</xm:f>
              <xm:sqref>L393</xm:sqref>
            </x14:sparkline>
            <x14:sparkline>
              <xm:f>'Øst PD'!B394:I394</xm:f>
              <xm:sqref>L394</xm:sqref>
            </x14:sparkline>
            <x14:sparkline>
              <xm:f>'Øst PD'!B395:I395</xm:f>
              <xm:sqref>L395</xm:sqref>
            </x14:sparkline>
            <x14:sparkline>
              <xm:f>'Øst PD'!B396:I396</xm:f>
              <xm:sqref>L396</xm:sqref>
            </x14:sparkline>
            <x14:sparkline>
              <xm:f>'Øst PD'!B397:I397</xm:f>
              <xm:sqref>L397</xm:sqref>
            </x14:sparkline>
            <x14:sparkline>
              <xm:f>'Øst PD'!B398:I398</xm:f>
              <xm:sqref>L398</xm:sqref>
            </x14:sparkline>
            <x14:sparkline>
              <xm:f>'Øst PD'!B399:I399</xm:f>
              <xm:sqref>L399</xm:sqref>
            </x14:sparkline>
            <x14:sparkline>
              <xm:f>'Øst PD'!B400:I400</xm:f>
              <xm:sqref>L400</xm:sqref>
            </x14:sparkline>
            <x14:sparkline>
              <xm:f>'Øst PD'!B401:I401</xm:f>
              <xm:sqref>L401</xm:sqref>
            </x14:sparkline>
            <x14:sparkline>
              <xm:f>'Øst PD'!C402:I402</xm:f>
              <xm:sqref>L402</xm:sqref>
            </x14:sparkline>
            <x14:sparkline>
              <xm:f>'Øst PD'!B403:I403</xm:f>
              <xm:sqref>L403</xm:sqref>
            </x14:sparkline>
            <x14:sparkline>
              <xm:f>'Øst PD'!B404:I404</xm:f>
              <xm:sqref>L404</xm:sqref>
            </x14:sparkline>
            <x14:sparkline>
              <xm:f>'Øst PD'!B405:I405</xm:f>
              <xm:sqref>L405</xm:sqref>
            </x14:sparkline>
          </x14:sparklines>
        </x14:sparklineGroup>
        <x14:sparklineGroup displayEmptyCellsAs="gap" high="1" low="1" xr2:uid="{14175CAF-1B77-4779-9F73-CDA6F11F1D14}">
          <x14:colorSeries rgb="FF376092"/>
          <x14:colorNegative rgb="FFD00000"/>
          <x14:colorAxis rgb="FF000000"/>
          <x14:colorMarkers rgb="FFD00000"/>
          <x14:colorFirst rgb="FFD00000"/>
          <x14:colorLast rgb="FFD00000"/>
          <x14:colorHigh theme="1"/>
          <x14:colorLow rgb="FFD00000"/>
          <x14:sparklines>
            <x14:sparkline>
              <xm:f>'Øst PD'!Q386:X386</xm:f>
              <xm:sqref>AA386</xm:sqref>
            </x14:sparkline>
          </x14:sparklines>
        </x14:sparklineGroup>
        <x14:sparklineGroup displayEmptyCellsAs="gap" high="1" low="1" xr2:uid="{B62CBDA5-E832-43E1-9BDD-D19BA813E750}">
          <x14:colorSeries rgb="FF376092"/>
          <x14:colorNegative rgb="FFD00000"/>
          <x14:colorAxis rgb="FF000000"/>
          <x14:colorMarkers rgb="FFD00000"/>
          <x14:colorFirst rgb="FFD00000"/>
          <x14:colorLast rgb="FFD00000"/>
          <x14:colorHigh theme="1"/>
          <x14:colorLow rgb="FFD00000"/>
          <x14:sparklines>
            <x14:sparkline>
              <xm:f>'Øst PD'!B491:I491</xm:f>
              <xm:sqref>L491</xm:sqref>
            </x14:sparkline>
            <x14:sparkline>
              <xm:f>'Øst PD'!B492:I492</xm:f>
              <xm:sqref>L492</xm:sqref>
            </x14:sparkline>
            <x14:sparkline>
              <xm:f>'Øst PD'!B493:I493</xm:f>
              <xm:sqref>L493</xm:sqref>
            </x14:sparkline>
            <x14:sparkline>
              <xm:f>'Øst PD'!B494:I494</xm:f>
              <xm:sqref>L494</xm:sqref>
            </x14:sparkline>
            <x14:sparkline>
              <xm:f>'Øst PD'!B495:I495</xm:f>
              <xm:sqref>L495</xm:sqref>
            </x14:sparkline>
            <x14:sparkline>
              <xm:f>'Øst PD'!B496:I496</xm:f>
              <xm:sqref>L496</xm:sqref>
            </x14:sparkline>
            <x14:sparkline>
              <xm:f>'Øst PD'!B497:I497</xm:f>
              <xm:sqref>L497</xm:sqref>
            </x14:sparkline>
            <x14:sparkline>
              <xm:f>'Øst PD'!B498:I498</xm:f>
              <xm:sqref>L498</xm:sqref>
            </x14:sparkline>
            <x14:sparkline>
              <xm:f>'Øst PD'!B499:I499</xm:f>
              <xm:sqref>L499</xm:sqref>
            </x14:sparkline>
            <x14:sparkline>
              <xm:f>'Øst PD'!B500:I500</xm:f>
              <xm:sqref>L500</xm:sqref>
            </x14:sparkline>
            <x14:sparkline>
              <xm:f>'Øst PD'!B501:I501</xm:f>
              <xm:sqref>L501</xm:sqref>
            </x14:sparkline>
            <x14:sparkline>
              <xm:f>'Øst PD'!B502:I502</xm:f>
              <xm:sqref>L502</xm:sqref>
            </x14:sparkline>
            <x14:sparkline>
              <xm:f>'Øst PD'!B503:I503</xm:f>
              <xm:sqref>L503</xm:sqref>
            </x14:sparkline>
            <x14:sparkline>
              <xm:f>'Øst PD'!B504:I504</xm:f>
              <xm:sqref>L504</xm:sqref>
            </x14:sparkline>
            <x14:sparkline>
              <xm:f>'Øst PD'!B505:I505</xm:f>
              <xm:sqref>L505</xm:sqref>
            </x14:sparkline>
            <x14:sparkline>
              <xm:f>'Øst PD'!C506:I506</xm:f>
              <xm:sqref>L506</xm:sqref>
            </x14:sparkline>
            <x14:sparkline>
              <xm:f>'Øst PD'!B507:I507</xm:f>
              <xm:sqref>L507</xm:sqref>
            </x14:sparkline>
            <x14:sparkline>
              <xm:f>'Øst PD'!B508:I508</xm:f>
              <xm:sqref>L508</xm:sqref>
            </x14:sparkline>
            <x14:sparkline>
              <xm:f>'Øst PD'!B509:I509</xm:f>
              <xm:sqref>L509</xm:sqref>
            </x14:sparkline>
          </x14:sparklines>
        </x14:sparklineGroup>
        <x14:sparklineGroup displayEmptyCellsAs="gap" high="1" low="1" xr2:uid="{17BFA259-9E67-49DA-87E5-4A1FD0EA926A}">
          <x14:colorSeries rgb="FF376092"/>
          <x14:colorNegative rgb="FFD00000"/>
          <x14:colorAxis rgb="FF000000"/>
          <x14:colorMarkers rgb="FFD00000"/>
          <x14:colorFirst rgb="FFD00000"/>
          <x14:colorLast rgb="FFD00000"/>
          <x14:colorHigh theme="1"/>
          <x14:colorLow rgb="FFD00000"/>
          <x14:sparklines>
            <x14:sparkline>
              <xm:f>'Øst PD'!Q490:X490</xm:f>
              <xm:sqref>AA490</xm:sqref>
            </x14:sparkline>
          </x14:sparklines>
        </x14:sparklineGroup>
        <x14:sparklineGroup displayEmptyCellsAs="gap" high="1" low="1" xr2:uid="{A6DCDB6F-796A-4552-A1DE-8199320DDE94}">
          <x14:colorSeries rgb="FF376092"/>
          <x14:colorNegative rgb="FFD00000"/>
          <x14:colorAxis rgb="FF000000"/>
          <x14:colorMarkers rgb="FFD00000"/>
          <x14:colorFirst rgb="FFD00000"/>
          <x14:colorLast rgb="FFD00000"/>
          <x14:colorHigh theme="1"/>
          <x14:colorLow rgb="FFD00000"/>
          <x14:sparklines>
            <x14:sparkline>
              <xm:f>'Øst PD'!Q334:X334</xm:f>
              <xm:sqref>AA334</xm:sqref>
            </x14:sparkline>
          </x14:sparklines>
        </x14:sparklineGroup>
        <x14:sparklineGroup displayEmptyCellsAs="gap" high="1" low="1" xr2:uid="{182D24B8-6886-4215-A6D3-45AEE66FB55C}">
          <x14:colorSeries rgb="FF376092"/>
          <x14:colorNegative rgb="FFD00000"/>
          <x14:colorAxis rgb="FF000000"/>
          <x14:colorMarkers rgb="FFD00000"/>
          <x14:colorFirst rgb="FFD00000"/>
          <x14:colorLast rgb="FFD00000"/>
          <x14:colorHigh theme="1"/>
          <x14:colorLow rgb="FFD00000"/>
          <x14:sparklines>
            <x14:sparkline>
              <xm:f>'Øst PD'!B335:I335</xm:f>
              <xm:sqref>L335</xm:sqref>
            </x14:sparkline>
            <x14:sparkline>
              <xm:f>'Øst PD'!B336:I336</xm:f>
              <xm:sqref>L336</xm:sqref>
            </x14:sparkline>
            <x14:sparkline>
              <xm:f>'Øst PD'!B337:I337</xm:f>
              <xm:sqref>L337</xm:sqref>
            </x14:sparkline>
            <x14:sparkline>
              <xm:f>'Øst PD'!B338:I338</xm:f>
              <xm:sqref>L338</xm:sqref>
            </x14:sparkline>
            <x14:sparkline>
              <xm:f>'Øst PD'!B339:I339</xm:f>
              <xm:sqref>L339</xm:sqref>
            </x14:sparkline>
            <x14:sparkline>
              <xm:f>'Øst PD'!B340:I340</xm:f>
              <xm:sqref>L340</xm:sqref>
            </x14:sparkline>
            <x14:sparkline>
              <xm:f>'Øst PD'!B341:I341</xm:f>
              <xm:sqref>L341</xm:sqref>
            </x14:sparkline>
            <x14:sparkline>
              <xm:f>'Øst PD'!B342:I342</xm:f>
              <xm:sqref>L342</xm:sqref>
            </x14:sparkline>
            <x14:sparkline>
              <xm:f>'Øst PD'!B343:I343</xm:f>
              <xm:sqref>L343</xm:sqref>
            </x14:sparkline>
            <x14:sparkline>
              <xm:f>'Øst PD'!B344:I344</xm:f>
              <xm:sqref>L344</xm:sqref>
            </x14:sparkline>
            <x14:sparkline>
              <xm:f>'Øst PD'!B345:I345</xm:f>
              <xm:sqref>L345</xm:sqref>
            </x14:sparkline>
            <x14:sparkline>
              <xm:f>'Øst PD'!B346:I346</xm:f>
              <xm:sqref>L346</xm:sqref>
            </x14:sparkline>
            <x14:sparkline>
              <xm:f>'Øst PD'!B347:I347</xm:f>
              <xm:sqref>L347</xm:sqref>
            </x14:sparkline>
            <x14:sparkline>
              <xm:f>'Øst PD'!B348:I348</xm:f>
              <xm:sqref>L348</xm:sqref>
            </x14:sparkline>
            <x14:sparkline>
              <xm:f>'Øst PD'!B349:I349</xm:f>
              <xm:sqref>L349</xm:sqref>
            </x14:sparkline>
            <x14:sparkline>
              <xm:f>'Øst PD'!C350:I350</xm:f>
              <xm:sqref>L350</xm:sqref>
            </x14:sparkline>
            <x14:sparkline>
              <xm:f>'Øst PD'!B351:I351</xm:f>
              <xm:sqref>L351</xm:sqref>
            </x14:sparkline>
            <x14:sparkline>
              <xm:f>'Øst PD'!B352:I352</xm:f>
              <xm:sqref>L352</xm:sqref>
            </x14:sparkline>
            <x14:sparkline>
              <xm:f>'Øst PD'!B353:I353</xm:f>
              <xm:sqref>L353</xm:sqref>
            </x14:sparkline>
          </x14:sparklines>
        </x14:sparklineGroup>
        <x14:sparklineGroup displayEmptyCellsAs="gap" high="1" low="1" xr2:uid="{875AE4D3-B7F4-440D-8EA6-2371B77A478C}">
          <x14:colorSeries rgb="FF376092"/>
          <x14:colorNegative rgb="FFD00000"/>
          <x14:colorAxis rgb="FF000000"/>
          <x14:colorMarkers rgb="FFD00000"/>
          <x14:colorFirst rgb="FFD00000"/>
          <x14:colorLast rgb="FFD00000"/>
          <x14:colorHigh theme="1"/>
          <x14:colorLow rgb="FFD00000"/>
          <x14:sparklines>
            <x14:sparkline>
              <xm:f>'Øst PD'!B465:I465</xm:f>
              <xm:sqref>L465</xm:sqref>
            </x14:sparkline>
            <x14:sparkline>
              <xm:f>'Øst PD'!B466:I466</xm:f>
              <xm:sqref>L466</xm:sqref>
            </x14:sparkline>
            <x14:sparkline>
              <xm:f>'Øst PD'!B467:I467</xm:f>
              <xm:sqref>L467</xm:sqref>
            </x14:sparkline>
            <x14:sparkline>
              <xm:f>'Øst PD'!B468:I468</xm:f>
              <xm:sqref>L468</xm:sqref>
            </x14:sparkline>
            <x14:sparkline>
              <xm:f>'Øst PD'!B469:I469</xm:f>
              <xm:sqref>L469</xm:sqref>
            </x14:sparkline>
            <x14:sparkline>
              <xm:f>'Øst PD'!B470:I470</xm:f>
              <xm:sqref>L470</xm:sqref>
            </x14:sparkline>
            <x14:sparkline>
              <xm:f>'Øst PD'!B471:I471</xm:f>
              <xm:sqref>L471</xm:sqref>
            </x14:sparkline>
            <x14:sparkline>
              <xm:f>'Øst PD'!B472:I472</xm:f>
              <xm:sqref>L472</xm:sqref>
            </x14:sparkline>
            <x14:sparkline>
              <xm:f>'Øst PD'!B473:I473</xm:f>
              <xm:sqref>L473</xm:sqref>
            </x14:sparkline>
            <x14:sparkline>
              <xm:f>'Øst PD'!B474:I474</xm:f>
              <xm:sqref>L474</xm:sqref>
            </x14:sparkline>
            <x14:sparkline>
              <xm:f>'Øst PD'!B475:I475</xm:f>
              <xm:sqref>L475</xm:sqref>
            </x14:sparkline>
            <x14:sparkline>
              <xm:f>'Øst PD'!B476:I476</xm:f>
              <xm:sqref>L476</xm:sqref>
            </x14:sparkline>
            <x14:sparkline>
              <xm:f>'Øst PD'!B477:I477</xm:f>
              <xm:sqref>L477</xm:sqref>
            </x14:sparkline>
            <x14:sparkline>
              <xm:f>'Øst PD'!B478:I478</xm:f>
              <xm:sqref>L478</xm:sqref>
            </x14:sparkline>
            <x14:sparkline>
              <xm:f>'Øst PD'!B479:I479</xm:f>
              <xm:sqref>L479</xm:sqref>
            </x14:sparkline>
            <x14:sparkline>
              <xm:f>'Øst PD'!C480:I480</xm:f>
              <xm:sqref>L480</xm:sqref>
            </x14:sparkline>
            <x14:sparkline>
              <xm:f>'Øst PD'!B481:I481</xm:f>
              <xm:sqref>L481</xm:sqref>
            </x14:sparkline>
            <x14:sparkline>
              <xm:f>'Øst PD'!B482:I482</xm:f>
              <xm:sqref>L482</xm:sqref>
            </x14:sparkline>
            <x14:sparkline>
              <xm:f>'Øst PD'!B483:I483</xm:f>
              <xm:sqref>L483</xm:sqref>
            </x14:sparkline>
          </x14:sparklines>
        </x14:sparklineGroup>
        <x14:sparklineGroup displayEmptyCellsAs="gap" high="1" low="1" xr2:uid="{D90EC476-8D31-4CB5-A5ED-13813AED93F6}">
          <x14:colorSeries rgb="FF376092"/>
          <x14:colorNegative rgb="FFD00000"/>
          <x14:colorAxis rgb="FF000000"/>
          <x14:colorMarkers rgb="FFD00000"/>
          <x14:colorFirst rgb="FFD00000"/>
          <x14:colorLast rgb="FFD00000"/>
          <x14:colorHigh theme="1"/>
          <x14:colorLow rgb="FFD00000"/>
          <x14:sparklines>
            <x14:sparkline>
              <xm:f>'Øst PD'!Q464:X464</xm:f>
              <xm:sqref>AA464</xm:sqref>
            </x14:sparkline>
          </x14:sparklines>
        </x14:sparklineGroup>
        <x14:sparklineGroup displayEmptyCellsAs="gap" high="1" low="1" xr2:uid="{C637D664-D46A-4544-82A1-CB778E870650}">
          <x14:colorSeries rgb="FF376092"/>
          <x14:colorNegative rgb="FFD00000"/>
          <x14:colorAxis rgb="FF000000"/>
          <x14:colorMarkers rgb="FFD00000"/>
          <x14:colorFirst rgb="FFD00000"/>
          <x14:colorLast rgb="FFD00000"/>
          <x14:colorHigh theme="1"/>
          <x14:colorLow rgb="FFD00000"/>
          <x14:sparklines>
            <x14:sparkline>
              <xm:f>'Øst PD'!B171:I171</xm:f>
              <xm:sqref>L171</xm:sqref>
            </x14:sparkline>
          </x14:sparklines>
        </x14:sparklineGroup>
        <x14:sparklineGroup displayEmptyCellsAs="gap" high="1" low="1" xr2:uid="{309E666D-1D97-4516-ABAA-C0A940E81FD5}">
          <x14:colorSeries rgb="FF376092"/>
          <x14:colorNegative rgb="FFD00000"/>
          <x14:colorAxis rgb="FF000000"/>
          <x14:colorMarkers rgb="FFD00000"/>
          <x14:colorFirst rgb="FFD00000"/>
          <x14:colorLast rgb="FFD00000"/>
          <x14:colorHigh theme="1"/>
          <x14:colorLow rgb="FFD00000"/>
          <x14:sparklines>
            <x14:sparkline>
              <xm:f>'Øst PD'!Q172:X172</xm:f>
              <xm:sqref>AA172</xm:sqref>
            </x14:sparkline>
            <x14:sparkline>
              <xm:f>'Øst PD'!Q173:X173</xm:f>
              <xm:sqref>AA173</xm:sqref>
            </x14:sparkline>
            <x14:sparkline>
              <xm:f>'Øst PD'!Q174:X174</xm:f>
              <xm:sqref>AA174</xm:sqref>
            </x14:sparkline>
            <x14:sparkline>
              <xm:f>'Øst PD'!Q175:X175</xm:f>
              <xm:sqref>AA175</xm:sqref>
            </x14:sparkline>
            <x14:sparkline>
              <xm:f>'Øst PD'!Q176:X176</xm:f>
              <xm:sqref>AA176</xm:sqref>
            </x14:sparkline>
            <x14:sparkline>
              <xm:f>'Øst PD'!Q177:X177</xm:f>
              <xm:sqref>AA177</xm:sqref>
            </x14:sparkline>
            <x14:sparkline>
              <xm:f>'Øst PD'!Q178:X178</xm:f>
              <xm:sqref>AA178</xm:sqref>
            </x14:sparkline>
            <x14:sparkline>
              <xm:f>'Øst PD'!Q179:X179</xm:f>
              <xm:sqref>AA179</xm:sqref>
            </x14:sparkline>
            <x14:sparkline>
              <xm:f>'Øst PD'!Q180:X180</xm:f>
              <xm:sqref>AA180</xm:sqref>
            </x14:sparkline>
            <x14:sparkline>
              <xm:f>'Øst PD'!Q181:X181</xm:f>
              <xm:sqref>AA181</xm:sqref>
            </x14:sparkline>
            <x14:sparkline>
              <xm:f>'Øst PD'!Q182:X182</xm:f>
              <xm:sqref>AA182</xm:sqref>
            </x14:sparkline>
            <x14:sparkline>
              <xm:f>'Øst PD'!Q183:X183</xm:f>
              <xm:sqref>AA183</xm:sqref>
            </x14:sparkline>
            <x14:sparkline>
              <xm:f>'Øst PD'!Q184:X184</xm:f>
              <xm:sqref>AA184</xm:sqref>
            </x14:sparkline>
            <x14:sparkline>
              <xm:f>'Øst PD'!Q185:X185</xm:f>
              <xm:sqref>AA185</xm:sqref>
            </x14:sparkline>
            <x14:sparkline>
              <xm:f>'Øst PD'!Q186:X186</xm:f>
              <xm:sqref>AA186</xm:sqref>
            </x14:sparkline>
            <x14:sparkline>
              <xm:f>'Øst PD'!R187:X187</xm:f>
              <xm:sqref>AA187</xm:sqref>
            </x14:sparkline>
            <x14:sparkline>
              <xm:f>'Øst PD'!Q188:X188</xm:f>
              <xm:sqref>AA188</xm:sqref>
            </x14:sparkline>
            <x14:sparkline>
              <xm:f>'Øst PD'!Q189:X189</xm:f>
              <xm:sqref>AA189</xm:sqref>
            </x14:sparkline>
            <x14:sparkline>
              <xm:f>'Øst PD'!Q190:X190</xm:f>
              <xm:sqref>AA190</xm:sqref>
            </x14:sparkline>
          </x14:sparklines>
        </x14:sparklineGroup>
        <x14:sparklineGroup displayEmptyCellsAs="gap" high="1" low="1" xr2:uid="{EC480535-65B8-4037-BB33-DAE027D40A8B}">
          <x14:colorSeries rgb="FF376092"/>
          <x14:colorNegative rgb="FFD00000"/>
          <x14:colorAxis rgb="FF000000"/>
          <x14:colorMarkers rgb="FFD00000"/>
          <x14:colorFirst rgb="FFD00000"/>
          <x14:colorLast rgb="FFD00000"/>
          <x14:colorHigh theme="1"/>
          <x14:colorLow rgb="FFD00000"/>
          <x14:sparklines>
            <x14:sparkline>
              <xm:f>'Øst PD'!Q197:X197</xm:f>
              <xm:sqref>AA197</xm:sqref>
            </x14:sparkline>
          </x14:sparklines>
        </x14:sparklineGroup>
        <x14:sparklineGroup displayEmptyCellsAs="gap" high="1" low="1" xr2:uid="{00B6C23D-82EE-4E99-AD0F-D873D65BDB5B}">
          <x14:colorSeries rgb="FF376092"/>
          <x14:colorNegative rgb="FFD00000"/>
          <x14:colorAxis rgb="FF000000"/>
          <x14:colorMarkers rgb="FFD00000"/>
          <x14:colorFirst rgb="FFD00000"/>
          <x14:colorLast rgb="FFD00000"/>
          <x14:colorHigh theme="1"/>
          <x14:colorLow rgb="FFD00000"/>
          <x14:sparklines>
            <x14:sparkline>
              <xm:f>'Øst PD'!B198:I198</xm:f>
              <xm:sqref>L198</xm:sqref>
            </x14:sparkline>
            <x14:sparkline>
              <xm:f>'Øst PD'!B199:I199</xm:f>
              <xm:sqref>L199</xm:sqref>
            </x14:sparkline>
            <x14:sparkline>
              <xm:f>'Øst PD'!B200:I200</xm:f>
              <xm:sqref>L200</xm:sqref>
            </x14:sparkline>
            <x14:sparkline>
              <xm:f>'Øst PD'!B201:I201</xm:f>
              <xm:sqref>L201</xm:sqref>
            </x14:sparkline>
            <x14:sparkline>
              <xm:f>'Øst PD'!B202:I202</xm:f>
              <xm:sqref>L202</xm:sqref>
            </x14:sparkline>
            <x14:sparkline>
              <xm:f>'Øst PD'!B203:I203</xm:f>
              <xm:sqref>L203</xm:sqref>
            </x14:sparkline>
            <x14:sparkline>
              <xm:f>'Øst PD'!B204:I204</xm:f>
              <xm:sqref>L204</xm:sqref>
            </x14:sparkline>
            <x14:sparkline>
              <xm:f>'Øst PD'!B205:I205</xm:f>
              <xm:sqref>L205</xm:sqref>
            </x14:sparkline>
            <x14:sparkline>
              <xm:f>'Øst PD'!B206:I206</xm:f>
              <xm:sqref>L206</xm:sqref>
            </x14:sparkline>
            <x14:sparkline>
              <xm:f>'Øst PD'!B207:I207</xm:f>
              <xm:sqref>L207</xm:sqref>
            </x14:sparkline>
            <x14:sparkline>
              <xm:f>'Øst PD'!B208:I208</xm:f>
              <xm:sqref>L208</xm:sqref>
            </x14:sparkline>
            <x14:sparkline>
              <xm:f>'Øst PD'!B209:I209</xm:f>
              <xm:sqref>L209</xm:sqref>
            </x14:sparkline>
            <x14:sparkline>
              <xm:f>'Øst PD'!B210:I210</xm:f>
              <xm:sqref>L210</xm:sqref>
            </x14:sparkline>
            <x14:sparkline>
              <xm:f>'Øst PD'!B211:I211</xm:f>
              <xm:sqref>L211</xm:sqref>
            </x14:sparkline>
            <x14:sparkline>
              <xm:f>'Øst PD'!B212:I212</xm:f>
              <xm:sqref>L212</xm:sqref>
            </x14:sparkline>
            <x14:sparkline>
              <xm:f>'Øst PD'!C213:I213</xm:f>
              <xm:sqref>L213</xm:sqref>
            </x14:sparkline>
            <x14:sparkline>
              <xm:f>'Øst PD'!B214:I214</xm:f>
              <xm:sqref>L214</xm:sqref>
            </x14:sparkline>
            <x14:sparkline>
              <xm:f>'Øst PD'!B215:I215</xm:f>
              <xm:sqref>L215</xm:sqref>
            </x14:sparkline>
            <x14:sparkline>
              <xm:f>'Øst PD'!B216:I216</xm:f>
              <xm:sqref>L216</xm:sqref>
            </x14:sparkline>
          </x14:sparklines>
        </x14:sparklineGroup>
        <x14:sparklineGroup displayEmptyCellsAs="gap" high="1" low="1" xr2:uid="{E7ACAE6F-3737-4EC4-86CC-AAF29ED0F7E2}">
          <x14:colorSeries rgb="FF376092"/>
          <x14:colorNegative rgb="FFD00000"/>
          <x14:colorAxis rgb="FF000000"/>
          <x14:colorMarkers rgb="FFD00000"/>
          <x14:colorFirst rgb="FFD00000"/>
          <x14:colorLast rgb="FFD00000"/>
          <x14:colorHigh theme="1"/>
          <x14:colorLow rgb="FFD00000"/>
          <x14:sparklines>
            <x14:sparkline>
              <xm:f>'Øst PD'!B224:I224</xm:f>
              <xm:sqref>L224</xm:sqref>
            </x14:sparkline>
            <x14:sparkline>
              <xm:f>'Øst PD'!B225:I225</xm:f>
              <xm:sqref>L225</xm:sqref>
            </x14:sparkline>
            <x14:sparkline>
              <xm:f>'Øst PD'!B226:I226</xm:f>
              <xm:sqref>L226</xm:sqref>
            </x14:sparkline>
            <x14:sparkline>
              <xm:f>'Øst PD'!B227:I227</xm:f>
              <xm:sqref>L227</xm:sqref>
            </x14:sparkline>
            <x14:sparkline>
              <xm:f>'Øst PD'!B228:I228</xm:f>
              <xm:sqref>L228</xm:sqref>
            </x14:sparkline>
            <x14:sparkline>
              <xm:f>'Øst PD'!B229:I229</xm:f>
              <xm:sqref>L229</xm:sqref>
            </x14:sparkline>
            <x14:sparkline>
              <xm:f>'Øst PD'!B230:I230</xm:f>
              <xm:sqref>L230</xm:sqref>
            </x14:sparkline>
            <x14:sparkline>
              <xm:f>'Øst PD'!B231:I231</xm:f>
              <xm:sqref>L231</xm:sqref>
            </x14:sparkline>
            <x14:sparkline>
              <xm:f>'Øst PD'!B232:I232</xm:f>
              <xm:sqref>L232</xm:sqref>
            </x14:sparkline>
            <x14:sparkline>
              <xm:f>'Øst PD'!B233:I233</xm:f>
              <xm:sqref>L233</xm:sqref>
            </x14:sparkline>
            <x14:sparkline>
              <xm:f>'Øst PD'!B234:I234</xm:f>
              <xm:sqref>L234</xm:sqref>
            </x14:sparkline>
            <x14:sparkline>
              <xm:f>'Øst PD'!B235:I235</xm:f>
              <xm:sqref>L235</xm:sqref>
            </x14:sparkline>
            <x14:sparkline>
              <xm:f>'Øst PD'!B236:I236</xm:f>
              <xm:sqref>L236</xm:sqref>
            </x14:sparkline>
            <x14:sparkline>
              <xm:f>'Øst PD'!B237:I237</xm:f>
              <xm:sqref>L237</xm:sqref>
            </x14:sparkline>
            <x14:sparkline>
              <xm:f>'Øst PD'!B238:I238</xm:f>
              <xm:sqref>L238</xm:sqref>
            </x14:sparkline>
            <x14:sparkline>
              <xm:f>'Øst PD'!C239:I239</xm:f>
              <xm:sqref>L239</xm:sqref>
            </x14:sparkline>
            <x14:sparkline>
              <xm:f>'Øst PD'!B240:I240</xm:f>
              <xm:sqref>L240</xm:sqref>
            </x14:sparkline>
            <x14:sparkline>
              <xm:f>'Øst PD'!B241:I241</xm:f>
              <xm:sqref>L241</xm:sqref>
            </x14:sparkline>
            <x14:sparkline>
              <xm:f>'Øst PD'!B242:I242</xm:f>
              <xm:sqref>L242</xm:sqref>
            </x14:sparkline>
          </x14:sparklines>
        </x14:sparklineGroup>
        <x14:sparklineGroup displayEmptyCellsAs="gap" high="1" low="1" xr2:uid="{4CC631DF-B851-4C4B-808A-85E09D3E8DD9}">
          <x14:colorSeries rgb="FF376092"/>
          <x14:colorNegative rgb="FFD00000"/>
          <x14:colorAxis rgb="FF000000"/>
          <x14:colorMarkers rgb="FFD00000"/>
          <x14:colorFirst rgb="FFD00000"/>
          <x14:colorLast rgb="FFD00000"/>
          <x14:colorHigh theme="1"/>
          <x14:colorLow rgb="FFD00000"/>
          <x14:sparklines>
            <x14:sparkline>
              <xm:f>'Øst PD'!Q223:X223</xm:f>
              <xm:sqref>AA223</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938D1-B0E9-4D92-9BB1-48EF40E878F9}">
  <sheetPr>
    <tabColor theme="4" tint="0.79998168889431442"/>
    <pageSetUpPr fitToPage="1"/>
  </sheetPr>
  <dimension ref="A1:AF588"/>
  <sheetViews>
    <sheetView zoomScaleNormal="100" workbookViewId="0">
      <selection activeCell="A30" sqref="A30"/>
    </sheetView>
  </sheetViews>
  <sheetFormatPr baseColWidth="10" defaultRowHeight="15" outlineLevelRow="2" x14ac:dyDescent="0.25"/>
  <cols>
    <col min="1" max="1" width="42.5703125" customWidth="1"/>
    <col min="2" max="9" width="8.140625" customWidth="1"/>
    <col min="10" max="10" width="9.28515625" customWidth="1"/>
    <col min="11" max="11" width="10.7109375" customWidth="1"/>
    <col min="12" max="12" width="13" customWidth="1"/>
    <col min="13" max="14" width="10.140625" customWidth="1"/>
    <col min="15" max="15" width="4.85546875" style="202" customWidth="1"/>
    <col min="16" max="16" width="42.5703125" customWidth="1"/>
    <col min="17" max="19" width="8.7109375" customWidth="1"/>
    <col min="20" max="20" width="8.5703125" customWidth="1"/>
    <col min="21" max="24" width="8.140625" customWidth="1"/>
    <col min="25" max="25" width="8.85546875" customWidth="1"/>
    <col min="26" max="26" width="10" customWidth="1"/>
    <col min="27" max="28" width="10.28515625" customWidth="1"/>
  </cols>
  <sheetData>
    <row r="1" spans="1:32" x14ac:dyDescent="0.25">
      <c r="A1" s="190" t="s">
        <v>142</v>
      </c>
      <c r="B1" s="260" t="s">
        <v>145</v>
      </c>
      <c r="C1" s="260"/>
      <c r="D1" s="260"/>
      <c r="E1" s="198"/>
      <c r="F1" s="162"/>
      <c r="G1" s="162"/>
      <c r="H1" s="162"/>
      <c r="I1" s="162"/>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x14ac:dyDescent="0.25">
      <c r="A2" s="198"/>
      <c r="B2" s="198"/>
      <c r="C2" s="198"/>
      <c r="D2" s="198"/>
      <c r="E2" s="162"/>
      <c r="F2" s="162"/>
      <c r="G2" s="162"/>
      <c r="H2" s="162"/>
      <c r="I2" s="162"/>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x14ac:dyDescent="0.25">
      <c r="A3" s="199"/>
      <c r="B3" s="199"/>
      <c r="C3" s="199"/>
      <c r="D3" s="199"/>
      <c r="E3" s="200"/>
      <c r="F3" s="200"/>
      <c r="G3" s="200"/>
      <c r="H3" s="200"/>
      <c r="I3" s="200"/>
      <c r="J3" s="200"/>
      <c r="K3" s="167"/>
      <c r="L3" s="167"/>
      <c r="M3" s="144"/>
      <c r="N3" s="144"/>
      <c r="O3" s="144"/>
      <c r="P3" s="167"/>
      <c r="Q3" s="167"/>
      <c r="R3" s="167"/>
      <c r="S3" s="167"/>
      <c r="T3" s="167"/>
      <c r="U3" s="167"/>
      <c r="V3" s="167"/>
      <c r="W3" s="167"/>
      <c r="X3" s="167"/>
      <c r="Y3" s="167"/>
      <c r="Z3" s="167"/>
      <c r="AA3" s="167"/>
      <c r="AB3" s="144"/>
      <c r="AC3" s="144"/>
      <c r="AD3" s="144"/>
      <c r="AE3" s="144"/>
      <c r="AF3" s="144"/>
    </row>
    <row r="4" spans="1:32" ht="31.5" x14ac:dyDescent="0.25">
      <c r="A4" s="201" t="s">
        <v>298</v>
      </c>
      <c r="B4" s="141">
        <v>2019</v>
      </c>
      <c r="C4" s="141">
        <v>2020</v>
      </c>
      <c r="D4" s="141">
        <v>2021</v>
      </c>
      <c r="E4" s="141">
        <v>2022</v>
      </c>
      <c r="F4" s="141">
        <v>2023</v>
      </c>
      <c r="G4" s="141">
        <v>2024</v>
      </c>
      <c r="H4" s="141">
        <v>2025</v>
      </c>
      <c r="I4" s="141">
        <v>2026</v>
      </c>
      <c r="J4" s="142" t="s">
        <v>232</v>
      </c>
      <c r="K4" s="142" t="s">
        <v>233</v>
      </c>
      <c r="L4" s="143" t="s">
        <v>234</v>
      </c>
      <c r="M4" s="145" t="s">
        <v>287</v>
      </c>
      <c r="N4" s="144"/>
      <c r="P4" s="140" t="s">
        <v>231</v>
      </c>
      <c r="Q4" s="141">
        <v>2019</v>
      </c>
      <c r="R4" s="141">
        <v>2020</v>
      </c>
      <c r="S4" s="141">
        <v>2021</v>
      </c>
      <c r="T4" s="141">
        <v>2022</v>
      </c>
      <c r="U4" s="141">
        <v>2023</v>
      </c>
      <c r="V4" s="141">
        <v>2024</v>
      </c>
      <c r="W4" s="141">
        <v>2025</v>
      </c>
      <c r="X4" s="141">
        <v>2026</v>
      </c>
      <c r="Y4" s="142" t="s">
        <v>232</v>
      </c>
      <c r="Z4" s="142" t="s">
        <v>233</v>
      </c>
      <c r="AA4" s="143" t="s">
        <v>234</v>
      </c>
      <c r="AB4" s="144"/>
      <c r="AC4" s="144"/>
      <c r="AD4" s="145" t="s">
        <v>299</v>
      </c>
      <c r="AE4" s="145" t="s">
        <v>235</v>
      </c>
      <c r="AF4" s="144"/>
    </row>
    <row r="5" spans="1:32" ht="15" customHeight="1" x14ac:dyDescent="0.25">
      <c r="A5" s="146" t="s">
        <v>236</v>
      </c>
      <c r="B5" s="147">
        <v>6094</v>
      </c>
      <c r="C5" s="147">
        <v>6978</v>
      </c>
      <c r="D5" s="147">
        <v>5174</v>
      </c>
      <c r="E5" s="147">
        <v>5111</v>
      </c>
      <c r="F5" s="147">
        <v>5831</v>
      </c>
      <c r="G5" s="147">
        <v>6477</v>
      </c>
      <c r="H5" s="147">
        <v>5861</v>
      </c>
      <c r="I5" s="147">
        <v>6637</v>
      </c>
      <c r="J5" s="148">
        <v>0.13240061422965363</v>
      </c>
      <c r="K5" s="148">
        <v>0.11879304532100364</v>
      </c>
      <c r="L5" s="147"/>
      <c r="M5" s="155">
        <v>5.8613137396894922E-2</v>
      </c>
      <c r="N5" s="144"/>
      <c r="P5" s="146" t="s">
        <v>236</v>
      </c>
      <c r="Q5" s="147">
        <v>102075</v>
      </c>
      <c r="R5" s="147">
        <v>111313</v>
      </c>
      <c r="S5" s="147">
        <v>87419</v>
      </c>
      <c r="T5" s="147">
        <v>87558</v>
      </c>
      <c r="U5" s="147">
        <v>101531</v>
      </c>
      <c r="V5" s="147">
        <v>105258</v>
      </c>
      <c r="W5" s="147">
        <v>103935</v>
      </c>
      <c r="X5" s="147">
        <v>113234</v>
      </c>
      <c r="Y5" s="148">
        <v>8.9469379900899607E-2</v>
      </c>
      <c r="Z5" s="148">
        <v>0.13381557999053051</v>
      </c>
      <c r="AA5" s="147"/>
      <c r="AB5" s="144"/>
      <c r="AC5" s="144"/>
      <c r="AD5" s="147">
        <v>5932.2857142857147</v>
      </c>
      <c r="AE5" s="147">
        <v>99869.857142857145</v>
      </c>
      <c r="AF5" s="144"/>
    </row>
    <row r="6" spans="1:32" ht="15" customHeight="1" x14ac:dyDescent="0.25">
      <c r="A6" s="149" t="s">
        <v>237</v>
      </c>
      <c r="B6" s="150">
        <v>3506</v>
      </c>
      <c r="C6" s="150">
        <v>3975</v>
      </c>
      <c r="D6" s="150">
        <v>3254</v>
      </c>
      <c r="E6" s="150">
        <v>2719</v>
      </c>
      <c r="F6" s="150">
        <v>3135</v>
      </c>
      <c r="G6" s="150">
        <v>2914</v>
      </c>
      <c r="H6" s="150">
        <v>2655</v>
      </c>
      <c r="I6" s="150">
        <v>3039</v>
      </c>
      <c r="J6" s="148">
        <v>0.14463276836158193</v>
      </c>
      <c r="K6" s="148">
        <v>-3.994042783644737E-2</v>
      </c>
      <c r="L6" s="147"/>
      <c r="M6" s="155">
        <v>6.9863675027012115E-2</v>
      </c>
      <c r="N6" s="144"/>
      <c r="P6" s="149" t="s">
        <v>237</v>
      </c>
      <c r="Q6" s="150">
        <v>51356</v>
      </c>
      <c r="R6" s="150">
        <v>55656</v>
      </c>
      <c r="S6" s="150">
        <v>43760</v>
      </c>
      <c r="T6" s="150">
        <v>39458</v>
      </c>
      <c r="U6" s="150">
        <v>42067</v>
      </c>
      <c r="V6" s="150">
        <v>40278</v>
      </c>
      <c r="W6" s="150">
        <v>39488</v>
      </c>
      <c r="X6" s="150">
        <v>43499</v>
      </c>
      <c r="Y6" s="148">
        <v>0.10157516207455429</v>
      </c>
      <c r="Z6" s="148">
        <v>-2.4257922278514296E-2</v>
      </c>
      <c r="AA6" s="147"/>
      <c r="AB6" s="144"/>
      <c r="AC6" s="144"/>
      <c r="AD6" s="150">
        <v>3165.4285714285716</v>
      </c>
      <c r="AE6" s="150">
        <v>44580.428571428572</v>
      </c>
      <c r="AF6" s="144"/>
    </row>
    <row r="7" spans="1:32" ht="15" customHeight="1" x14ac:dyDescent="0.25">
      <c r="A7" s="146" t="s">
        <v>90</v>
      </c>
      <c r="B7" s="151">
        <v>0.60085689802913456</v>
      </c>
      <c r="C7" s="151">
        <v>0.58967512238540276</v>
      </c>
      <c r="D7" s="151">
        <v>0.65380751456700825</v>
      </c>
      <c r="E7" s="151">
        <v>0.56050298907441765</v>
      </c>
      <c r="F7" s="151">
        <v>0.58423406634364516</v>
      </c>
      <c r="G7" s="151">
        <v>0.47583278902677989</v>
      </c>
      <c r="H7" s="151">
        <v>0.48581884720951507</v>
      </c>
      <c r="I7" s="151">
        <v>0.49214574898785424</v>
      </c>
      <c r="J7" s="152">
        <v>0.63269017783391668</v>
      </c>
      <c r="K7" s="152">
        <v>-7.0825871226073982</v>
      </c>
      <c r="L7" s="147"/>
      <c r="M7" s="203">
        <v>6.3161528080556417</v>
      </c>
      <c r="N7" s="144"/>
      <c r="P7" s="146" t="s">
        <v>90</v>
      </c>
      <c r="Q7" s="151">
        <v>0.541461511697787</v>
      </c>
      <c r="R7" s="151">
        <v>0.53382441803585301</v>
      </c>
      <c r="S7" s="151">
        <v>0.53412752660872964</v>
      </c>
      <c r="T7" s="151">
        <v>0.48477774774553406</v>
      </c>
      <c r="U7" s="151">
        <v>0.45379229997518905</v>
      </c>
      <c r="V7" s="151">
        <v>0.42279512102953837</v>
      </c>
      <c r="W7" s="151">
        <v>0.4158470060447777</v>
      </c>
      <c r="X7" s="151">
        <v>0.42898422090729782</v>
      </c>
      <c r="Y7" s="152">
        <v>1.3137214862520119</v>
      </c>
      <c r="Z7" s="152">
        <v>-5.4569741032911621</v>
      </c>
      <c r="AA7" s="147"/>
      <c r="AB7" s="144"/>
      <c r="AC7" s="144"/>
      <c r="AD7" s="151">
        <v>0.56297162021392821</v>
      </c>
      <c r="AE7" s="151">
        <v>0.48355396194020944</v>
      </c>
      <c r="AF7" s="144"/>
    </row>
    <row r="8" spans="1:32" ht="15" customHeight="1" x14ac:dyDescent="0.25">
      <c r="A8" s="149" t="s">
        <v>238</v>
      </c>
      <c r="B8" s="150">
        <v>3127</v>
      </c>
      <c r="C8" s="150">
        <v>3607</v>
      </c>
      <c r="D8" s="150">
        <v>2919</v>
      </c>
      <c r="E8" s="150">
        <v>2372</v>
      </c>
      <c r="F8" s="150">
        <v>2691</v>
      </c>
      <c r="G8" s="150">
        <v>2592</v>
      </c>
      <c r="H8" s="150">
        <v>2303</v>
      </c>
      <c r="I8" s="150">
        <v>2681</v>
      </c>
      <c r="J8" s="148">
        <v>0.1641337386018237</v>
      </c>
      <c r="K8" s="148">
        <v>-4.3037071031563873E-2</v>
      </c>
      <c r="L8" s="147"/>
      <c r="M8" s="155">
        <v>7.075932328644198E-2</v>
      </c>
      <c r="N8" s="144"/>
      <c r="P8" s="149" t="s">
        <v>238</v>
      </c>
      <c r="Q8" s="150">
        <v>44530</v>
      </c>
      <c r="R8" s="150">
        <v>48369</v>
      </c>
      <c r="S8" s="150">
        <v>37439</v>
      </c>
      <c r="T8" s="150">
        <v>33385</v>
      </c>
      <c r="U8" s="150">
        <v>35556</v>
      </c>
      <c r="V8" s="150">
        <v>34137</v>
      </c>
      <c r="W8" s="150">
        <v>33546</v>
      </c>
      <c r="X8" s="150">
        <v>37889</v>
      </c>
      <c r="Y8" s="148">
        <v>0.12946401955523759</v>
      </c>
      <c r="Z8" s="148">
        <v>-6.5140357054562347E-3</v>
      </c>
      <c r="AA8" s="147"/>
      <c r="AB8" s="144"/>
      <c r="AC8" s="144"/>
      <c r="AD8" s="150">
        <v>2801.5714285714284</v>
      </c>
      <c r="AE8" s="150">
        <v>38137.428571428572</v>
      </c>
      <c r="AF8" s="144"/>
    </row>
    <row r="9" spans="1:32" ht="15" customHeight="1" x14ac:dyDescent="0.25">
      <c r="A9" s="149" t="s">
        <v>239</v>
      </c>
      <c r="B9" s="153">
        <v>0.51312766655726949</v>
      </c>
      <c r="C9" s="153">
        <v>0.51691028948122675</v>
      </c>
      <c r="D9" s="153">
        <v>0.56416698879010441</v>
      </c>
      <c r="E9" s="153">
        <v>0.46409704558794757</v>
      </c>
      <c r="F9" s="153">
        <v>0.46149888526839306</v>
      </c>
      <c r="G9" s="153">
        <v>0.40018527095877721</v>
      </c>
      <c r="H9" s="153">
        <v>0.39293635898310869</v>
      </c>
      <c r="I9" s="153">
        <v>0.40394756667168902</v>
      </c>
      <c r="J9" s="152">
        <v>1.1011207688580327</v>
      </c>
      <c r="K9" s="152">
        <v>-6.8310777498228559</v>
      </c>
      <c r="L9" s="147"/>
      <c r="M9" s="203">
        <v>6.9339586736333896</v>
      </c>
      <c r="N9" s="144"/>
      <c r="P9" s="149" t="s">
        <v>239</v>
      </c>
      <c r="Q9" s="153">
        <v>0.43624785696791574</v>
      </c>
      <c r="R9" s="153">
        <v>0.43453145634382329</v>
      </c>
      <c r="S9" s="153">
        <v>0.42827074205836257</v>
      </c>
      <c r="T9" s="153">
        <v>0.38129011626578951</v>
      </c>
      <c r="U9" s="153">
        <v>0.35019846155361417</v>
      </c>
      <c r="V9" s="153">
        <v>0.32431739155218603</v>
      </c>
      <c r="W9" s="153">
        <v>0.32275941694328186</v>
      </c>
      <c r="X9" s="153">
        <v>0.33460797993535513</v>
      </c>
      <c r="Y9" s="152">
        <v>1.1848562992073264</v>
      </c>
      <c r="Z9" s="152">
        <v>-4.7263283952361625</v>
      </c>
      <c r="AA9" s="147"/>
      <c r="AB9" s="144"/>
      <c r="AC9" s="144"/>
      <c r="AD9" s="153">
        <v>0.47225834416991758</v>
      </c>
      <c r="AE9" s="153">
        <v>0.38187126388771675</v>
      </c>
      <c r="AF9" s="144"/>
    </row>
    <row r="10" spans="1:32" ht="15" customHeight="1" x14ac:dyDescent="0.25">
      <c r="A10" s="149" t="s">
        <v>240</v>
      </c>
      <c r="B10" s="153">
        <v>0.89189960068454077</v>
      </c>
      <c r="C10" s="153">
        <v>0.90742138364779878</v>
      </c>
      <c r="D10" s="153">
        <v>0.89704978488014753</v>
      </c>
      <c r="E10" s="153">
        <v>0.87237955130562705</v>
      </c>
      <c r="F10" s="153">
        <v>0.85837320574162679</v>
      </c>
      <c r="G10" s="153">
        <v>0.88949897048730264</v>
      </c>
      <c r="H10" s="153">
        <v>0.86741996233521657</v>
      </c>
      <c r="I10" s="153">
        <v>0.88219809147745964</v>
      </c>
      <c r="J10" s="152">
        <v>1.4778129142243079</v>
      </c>
      <c r="K10" s="152">
        <v>-0.28547111220528221</v>
      </c>
      <c r="L10" s="147"/>
      <c r="M10" s="203">
        <v>1.1166573511529387</v>
      </c>
      <c r="N10" s="144"/>
      <c r="P10" s="149" t="s">
        <v>240</v>
      </c>
      <c r="Q10" s="153">
        <v>0.86708466391463512</v>
      </c>
      <c r="R10" s="153">
        <v>0.86907072013799047</v>
      </c>
      <c r="S10" s="153">
        <v>0.85555301645338211</v>
      </c>
      <c r="T10" s="153">
        <v>0.84608951289979217</v>
      </c>
      <c r="U10" s="153">
        <v>0.84522309648893434</v>
      </c>
      <c r="V10" s="153">
        <v>0.84753463429167286</v>
      </c>
      <c r="W10" s="153">
        <v>0.84952390599675853</v>
      </c>
      <c r="X10" s="153">
        <v>0.87103151796593026</v>
      </c>
      <c r="Y10" s="152">
        <v>2.1507611969171725</v>
      </c>
      <c r="Z10" s="152">
        <v>1.5556822151303051</v>
      </c>
      <c r="AA10" s="147"/>
      <c r="AB10" s="144"/>
      <c r="AC10" s="144"/>
      <c r="AD10" s="153">
        <v>0.88505280259951247</v>
      </c>
      <c r="AE10" s="153">
        <v>0.85547469581462721</v>
      </c>
      <c r="AF10" s="144"/>
    </row>
    <row r="11" spans="1:32" ht="21.6" customHeight="1" x14ac:dyDescent="0.25">
      <c r="A11" s="154" t="s">
        <v>241</v>
      </c>
      <c r="B11" s="155">
        <v>4.8488305761551623E-2</v>
      </c>
      <c r="C11" s="155">
        <v>3.5220125786163521E-2</v>
      </c>
      <c r="D11" s="155">
        <v>4.3638598647818071E-2</v>
      </c>
      <c r="E11" s="155">
        <v>4.8547260022066933E-2</v>
      </c>
      <c r="F11" s="155">
        <v>5.9011164274322167E-2</v>
      </c>
      <c r="G11" s="155">
        <v>4.9416609471516812E-2</v>
      </c>
      <c r="H11" s="155">
        <v>5.6120527306967982E-2</v>
      </c>
      <c r="I11" s="155">
        <v>3.9157617637380716E-2</v>
      </c>
      <c r="J11" s="152">
        <v>-1.6962909669587265</v>
      </c>
      <c r="K11" s="152">
        <v>-0.87708957663560838</v>
      </c>
      <c r="L11" s="147"/>
      <c r="M11" s="203">
        <v>-1.06136414720241</v>
      </c>
      <c r="N11" s="144"/>
      <c r="P11" s="154" t="s">
        <v>241</v>
      </c>
      <c r="Q11" s="155">
        <v>4.4804891346678088E-2</v>
      </c>
      <c r="R11" s="155">
        <v>4.3894638493603567E-2</v>
      </c>
      <c r="S11" s="155">
        <v>5.4844606946983544E-2</v>
      </c>
      <c r="T11" s="155">
        <v>5.4792437528511331E-2</v>
      </c>
      <c r="U11" s="155">
        <v>5.724201868447952E-2</v>
      </c>
      <c r="V11" s="155">
        <v>5.0424549381796517E-2</v>
      </c>
      <c r="W11" s="155">
        <v>5.1129457050243111E-2</v>
      </c>
      <c r="X11" s="155">
        <v>4.9771259109404817E-2</v>
      </c>
      <c r="Y11" s="152">
        <v>-0.13581979408382946</v>
      </c>
      <c r="Z11" s="152">
        <v>-7.4418168299927867E-2</v>
      </c>
      <c r="AA11" s="147"/>
      <c r="AB11" s="144"/>
      <c r="AC11" s="144"/>
      <c r="AD11" s="151">
        <v>4.79285134037368E-2</v>
      </c>
      <c r="AE11" s="151">
        <v>5.0515440792404095E-2</v>
      </c>
      <c r="AF11" s="144"/>
    </row>
    <row r="12" spans="1:32" ht="21.6" customHeight="1" x14ac:dyDescent="0.25">
      <c r="A12" s="154" t="s">
        <v>242</v>
      </c>
      <c r="B12" s="155">
        <v>2.789629143419757E-2</v>
      </c>
      <c r="C12" s="155">
        <v>2.0063055316709658E-2</v>
      </c>
      <c r="D12" s="155">
        <v>2.7444916892153073E-2</v>
      </c>
      <c r="E12" s="155">
        <v>2.5826648405400117E-2</v>
      </c>
      <c r="F12" s="155">
        <v>3.172697650488767E-2</v>
      </c>
      <c r="G12" s="155">
        <v>2.22325150532654E-2</v>
      </c>
      <c r="H12" s="155">
        <v>2.5422282886879373E-2</v>
      </c>
      <c r="I12" s="155">
        <v>1.7929787554618052E-2</v>
      </c>
      <c r="J12" s="152">
        <v>-0.74924953322613208</v>
      </c>
      <c r="K12" s="152">
        <v>-0.76445514137391224</v>
      </c>
      <c r="L12" s="147"/>
      <c r="M12" s="203">
        <v>-0.118991147570853</v>
      </c>
      <c r="N12" s="144"/>
      <c r="P12" s="154" t="s">
        <v>242</v>
      </c>
      <c r="Q12" s="155">
        <v>2.2542248346803819E-2</v>
      </c>
      <c r="R12" s="155">
        <v>2.1947122079182126E-2</v>
      </c>
      <c r="S12" s="155">
        <v>2.7453985975588832E-2</v>
      </c>
      <c r="T12" s="155">
        <v>2.4692204024760731E-2</v>
      </c>
      <c r="U12" s="155">
        <v>2.3716894347539177E-2</v>
      </c>
      <c r="V12" s="155">
        <v>1.9295445476828363E-2</v>
      </c>
      <c r="W12" s="155">
        <v>1.9425602540049068E-2</v>
      </c>
      <c r="X12" s="155">
        <v>1.9119699030326582E-2</v>
      </c>
      <c r="Y12" s="152">
        <v>-3.0590350972248617E-2</v>
      </c>
      <c r="Z12" s="152">
        <v>-0.34296473332980776</v>
      </c>
      <c r="AA12" s="147"/>
      <c r="AB12" s="144"/>
      <c r="AC12" s="144"/>
      <c r="AD12" s="151">
        <v>2.5574338968357174E-2</v>
      </c>
      <c r="AE12" s="151">
        <v>2.254934636362466E-2</v>
      </c>
      <c r="AF12" s="144"/>
    </row>
    <row r="13" spans="1:32" ht="21.6" customHeight="1" x14ac:dyDescent="0.25">
      <c r="A13" s="154" t="s">
        <v>243</v>
      </c>
      <c r="B13" s="155">
        <v>0.13226124056448965</v>
      </c>
      <c r="C13" s="155">
        <v>0.13313270278016623</v>
      </c>
      <c r="D13" s="155">
        <v>0.12833397758020873</v>
      </c>
      <c r="E13" s="155">
        <v>0.14380747407552338</v>
      </c>
      <c r="F13" s="155">
        <v>0.13839821642942893</v>
      </c>
      <c r="G13" s="155">
        <v>0.13586536976995522</v>
      </c>
      <c r="H13" s="155">
        <v>0.10749018938747654</v>
      </c>
      <c r="I13" s="155">
        <v>0.12746722916980563</v>
      </c>
      <c r="J13" s="152">
        <v>1.9977039782329093</v>
      </c>
      <c r="K13" s="152">
        <v>-0.37999287553497074</v>
      </c>
      <c r="L13" s="147"/>
      <c r="M13" s="203">
        <v>0.36351645955611384</v>
      </c>
      <c r="N13" s="144"/>
      <c r="P13" s="154" t="s">
        <v>243</v>
      </c>
      <c r="Q13" s="155">
        <v>0.13755571883419054</v>
      </c>
      <c r="R13" s="155">
        <v>0.14265180167635405</v>
      </c>
      <c r="S13" s="155">
        <v>0.15236962216451802</v>
      </c>
      <c r="T13" s="155">
        <v>0.14529797391443386</v>
      </c>
      <c r="U13" s="155">
        <v>0.14262638996956595</v>
      </c>
      <c r="V13" s="155">
        <v>0.13409907085447187</v>
      </c>
      <c r="W13" s="155">
        <v>0.12740655217203059</v>
      </c>
      <c r="X13" s="155">
        <v>0.12383206457424449</v>
      </c>
      <c r="Y13" s="152">
        <v>-0.35744875977860996</v>
      </c>
      <c r="Z13" s="152">
        <v>-1.6064286248039947</v>
      </c>
      <c r="AA13" s="147"/>
      <c r="AB13" s="144"/>
      <c r="AC13" s="144"/>
      <c r="AD13" s="151">
        <v>0.13126715792515534</v>
      </c>
      <c r="AE13" s="151">
        <v>0.13989635082228444</v>
      </c>
      <c r="AF13" s="144"/>
    </row>
    <row r="14" spans="1:32" ht="21.6" customHeight="1" x14ac:dyDescent="0.25">
      <c r="A14" s="154" t="s">
        <v>244</v>
      </c>
      <c r="B14" s="155">
        <v>0.22825730226452248</v>
      </c>
      <c r="C14" s="155">
        <v>0.15993121238177127</v>
      </c>
      <c r="D14" s="155">
        <v>0.15326633165829145</v>
      </c>
      <c r="E14" s="155">
        <v>0.22911367638426922</v>
      </c>
      <c r="F14" s="155">
        <v>0.21883038929857657</v>
      </c>
      <c r="G14" s="155">
        <v>0.2661726107765941</v>
      </c>
      <c r="H14" s="155">
        <v>0.29141784678382526</v>
      </c>
      <c r="I14" s="155">
        <v>0.24062076239264729</v>
      </c>
      <c r="J14" s="152">
        <v>-5.0797084391177973</v>
      </c>
      <c r="K14" s="152">
        <v>1.9578523795142107</v>
      </c>
      <c r="L14" s="147"/>
      <c r="M14" s="203">
        <v>-5.0475551435354928</v>
      </c>
      <c r="N14" s="144"/>
      <c r="P14" s="154" t="s">
        <v>244</v>
      </c>
      <c r="Q14" s="155">
        <v>0.25849620377173649</v>
      </c>
      <c r="R14" s="155">
        <v>0.24034030167186224</v>
      </c>
      <c r="S14" s="155">
        <v>0.2378659101568309</v>
      </c>
      <c r="T14" s="155">
        <v>0.29218346695904429</v>
      </c>
      <c r="U14" s="155">
        <v>0.2982143384779033</v>
      </c>
      <c r="V14" s="155">
        <v>0.30440441581637501</v>
      </c>
      <c r="W14" s="155">
        <v>0.31380189541540388</v>
      </c>
      <c r="X14" s="155">
        <v>0.29109631382800222</v>
      </c>
      <c r="Y14" s="152">
        <v>-2.2705581587401658</v>
      </c>
      <c r="Z14" s="152">
        <v>1.2948610173674935</v>
      </c>
      <c r="AA14" s="147"/>
      <c r="AB14" s="144"/>
      <c r="AC14" s="144"/>
      <c r="AD14" s="151">
        <v>0.22104223859750519</v>
      </c>
      <c r="AE14" s="151">
        <v>0.27814770365432728</v>
      </c>
      <c r="AF14" s="144"/>
    </row>
    <row r="15" spans="1:32" ht="21.6" customHeight="1" x14ac:dyDescent="0.25">
      <c r="A15" s="154" t="s">
        <v>245</v>
      </c>
      <c r="B15" s="155">
        <v>2.4122087298982606E-2</v>
      </c>
      <c r="C15" s="155">
        <v>0.10705073086844367</v>
      </c>
      <c r="D15" s="155">
        <v>5.9721685349826054E-2</v>
      </c>
      <c r="E15" s="155">
        <v>4.5000978282136568E-2</v>
      </c>
      <c r="F15" s="155">
        <v>2.8983021780140627E-2</v>
      </c>
      <c r="G15" s="155">
        <v>9.927435541145592E-2</v>
      </c>
      <c r="H15" s="155">
        <v>7.8996758232383557E-2</v>
      </c>
      <c r="I15" s="155">
        <v>9.326502938074431E-2</v>
      </c>
      <c r="J15" s="152">
        <v>1.4268271148360754</v>
      </c>
      <c r="K15" s="152">
        <v>2.8052873141279884</v>
      </c>
      <c r="L15" s="147"/>
      <c r="M15" s="203">
        <v>1.5117123274804398</v>
      </c>
      <c r="N15" s="144"/>
      <c r="P15" s="154" t="s">
        <v>245</v>
      </c>
      <c r="Q15" s="155">
        <v>3.7932892481018859E-2</v>
      </c>
      <c r="R15" s="155">
        <v>5.5438268665834178E-2</v>
      </c>
      <c r="S15" s="155">
        <v>4.7804253079994051E-2</v>
      </c>
      <c r="T15" s="155">
        <v>4.5135795701135246E-2</v>
      </c>
      <c r="U15" s="155">
        <v>5.9085402487910096E-2</v>
      </c>
      <c r="V15" s="155">
        <v>8.6216724619506357E-2</v>
      </c>
      <c r="W15" s="155">
        <v>8.9786886034540825E-2</v>
      </c>
      <c r="X15" s="155">
        <v>7.8147906105939913E-2</v>
      </c>
      <c r="Y15" s="152">
        <v>-1.1638979928600912</v>
      </c>
      <c r="Z15" s="152">
        <v>1.7240067475951457</v>
      </c>
      <c r="AA15" s="147"/>
      <c r="AB15" s="144"/>
      <c r="AC15" s="144"/>
      <c r="AD15" s="151">
        <v>6.5212156239464428E-2</v>
      </c>
      <c r="AE15" s="151">
        <v>6.0907838629988456E-2</v>
      </c>
      <c r="AF15" s="144"/>
    </row>
    <row r="16" spans="1:32" ht="21.6" customHeight="1" x14ac:dyDescent="0.25">
      <c r="A16" s="154" t="s">
        <v>246</v>
      </c>
      <c r="B16" s="155">
        <v>2.9044962257958648E-2</v>
      </c>
      <c r="C16" s="155">
        <v>2.5222126683863571E-2</v>
      </c>
      <c r="D16" s="155">
        <v>2.7638190954773871E-2</v>
      </c>
      <c r="E16" s="155">
        <v>3.8544316180786541E-2</v>
      </c>
      <c r="F16" s="155">
        <v>6.4825930372148857E-2</v>
      </c>
      <c r="G16" s="155">
        <v>4.4773815037826153E-2</v>
      </c>
      <c r="H16" s="155">
        <v>5.6986862310185973E-2</v>
      </c>
      <c r="I16" s="155">
        <v>5.183064637637487E-2</v>
      </c>
      <c r="J16" s="152">
        <v>-0.51562159338111035</v>
      </c>
      <c r="K16" s="152">
        <v>1.1012845480550566</v>
      </c>
      <c r="L16" s="147"/>
      <c r="M16" s="203">
        <v>-3.8469086919278377</v>
      </c>
      <c r="N16" s="144"/>
      <c r="P16" s="154" t="s">
        <v>246</v>
      </c>
      <c r="Q16" s="155">
        <v>5.3147195689444038E-2</v>
      </c>
      <c r="R16" s="155">
        <v>4.800876806841968E-2</v>
      </c>
      <c r="S16" s="155">
        <v>4.6911998535787418E-2</v>
      </c>
      <c r="T16" s="155">
        <v>5.4409648461591173E-2</v>
      </c>
      <c r="U16" s="155">
        <v>6.808757916301425E-2</v>
      </c>
      <c r="V16" s="155">
        <v>7.8112827528548895E-2</v>
      </c>
      <c r="W16" s="155">
        <v>7.1352287487371921E-2</v>
      </c>
      <c r="X16" s="155">
        <v>9.0299733295653245E-2</v>
      </c>
      <c r="Y16" s="152">
        <v>1.8947445808281325</v>
      </c>
      <c r="Z16" s="152">
        <v>2.99569157144869</v>
      </c>
      <c r="AA16" s="147"/>
      <c r="AB16" s="144"/>
      <c r="AC16" s="144"/>
      <c r="AD16" s="151">
        <v>4.0817800895824305E-2</v>
      </c>
      <c r="AE16" s="151">
        <v>6.0342817581166344E-2</v>
      </c>
      <c r="AF16" s="144"/>
    </row>
    <row r="17" spans="1:32" ht="15" customHeight="1" x14ac:dyDescent="0.25">
      <c r="A17" s="149" t="s">
        <v>247</v>
      </c>
      <c r="B17" s="150">
        <v>95.219560223170333</v>
      </c>
      <c r="C17" s="150">
        <v>94.263685869876767</v>
      </c>
      <c r="D17" s="150">
        <v>86.615384615384585</v>
      </c>
      <c r="E17" s="150">
        <v>70.793778125611411</v>
      </c>
      <c r="F17" s="150">
        <v>70.011833304750468</v>
      </c>
      <c r="G17" s="150">
        <v>63.953219082908809</v>
      </c>
      <c r="H17" s="150">
        <v>57.829039413069431</v>
      </c>
      <c r="I17" s="150">
        <v>90.26593340364623</v>
      </c>
      <c r="J17" s="156">
        <v>32.436893990576799</v>
      </c>
      <c r="K17" s="156">
        <v>12.979052895049207</v>
      </c>
      <c r="L17" s="147"/>
      <c r="M17" s="203">
        <v>29.179952161263159</v>
      </c>
      <c r="N17" s="144"/>
      <c r="P17" s="149" t="s">
        <v>247</v>
      </c>
      <c r="Q17" s="150">
        <v>81.930345334313031</v>
      </c>
      <c r="R17" s="150">
        <v>89.007456451627391</v>
      </c>
      <c r="S17" s="150">
        <v>69.819615872979554</v>
      </c>
      <c r="T17" s="150">
        <v>64.360081317526664</v>
      </c>
      <c r="U17" s="150">
        <v>63.788734475184931</v>
      </c>
      <c r="V17" s="150">
        <v>53.668310247202101</v>
      </c>
      <c r="W17" s="150">
        <v>59.952566507913588</v>
      </c>
      <c r="X17" s="150">
        <v>61.08598124238307</v>
      </c>
      <c r="Y17" s="156">
        <v>1.1334147344694827</v>
      </c>
      <c r="Z17" s="156">
        <v>-8.0987019667648354</v>
      </c>
      <c r="AA17" s="147"/>
      <c r="AB17" s="144"/>
      <c r="AC17" s="144"/>
      <c r="AD17" s="150">
        <v>77.286880508597022</v>
      </c>
      <c r="AE17" s="150">
        <v>69.184683209147906</v>
      </c>
      <c r="AF17" s="144"/>
    </row>
    <row r="18" spans="1:32" ht="15" customHeight="1" x14ac:dyDescent="0.25">
      <c r="A18" s="149" t="s">
        <v>248</v>
      </c>
      <c r="B18" s="150">
        <v>114.26297775242438</v>
      </c>
      <c r="C18" s="150">
        <v>105.31446540880508</v>
      </c>
      <c r="D18" s="150">
        <v>101.45144437615238</v>
      </c>
      <c r="E18" s="150">
        <v>80.411180581096019</v>
      </c>
      <c r="F18" s="150">
        <v>82.361722488038254</v>
      </c>
      <c r="G18" s="150">
        <v>86.548730267673335</v>
      </c>
      <c r="H18" s="150">
        <v>82.761581920903936</v>
      </c>
      <c r="I18" s="150">
        <v>132.08456729187236</v>
      </c>
      <c r="J18" s="156">
        <v>49.322985370968425</v>
      </c>
      <c r="K18" s="156">
        <v>37.395019498750244</v>
      </c>
      <c r="L18" s="147"/>
      <c r="M18" s="203">
        <v>35.506324113868246</v>
      </c>
      <c r="N18" s="144"/>
      <c r="P18" s="149" t="s">
        <v>248</v>
      </c>
      <c r="Q18" s="150">
        <v>104.8986875924916</v>
      </c>
      <c r="R18" s="150">
        <v>116.97383929854823</v>
      </c>
      <c r="S18" s="150">
        <v>91.945246800731255</v>
      </c>
      <c r="T18" s="150">
        <v>90.549216888843887</v>
      </c>
      <c r="U18" s="150">
        <v>94.422231202605388</v>
      </c>
      <c r="V18" s="150">
        <v>84.71582501613787</v>
      </c>
      <c r="W18" s="150">
        <v>96.045760737439167</v>
      </c>
      <c r="X18" s="150">
        <v>96.578243178004115</v>
      </c>
      <c r="Y18" s="156">
        <v>0.53248244056494798</v>
      </c>
      <c r="Z18" s="156">
        <v>-1.7057155098249268</v>
      </c>
      <c r="AA18" s="147"/>
      <c r="AB18" s="144"/>
      <c r="AC18" s="144"/>
      <c r="AD18" s="150">
        <v>94.689547793122117</v>
      </c>
      <c r="AE18" s="150">
        <v>98.283958687829042</v>
      </c>
      <c r="AF18" s="144"/>
    </row>
    <row r="19" spans="1:32" ht="15" customHeight="1" x14ac:dyDescent="0.25">
      <c r="A19" s="146" t="s">
        <v>249</v>
      </c>
      <c r="B19" s="147">
        <v>2271</v>
      </c>
      <c r="C19" s="147">
        <v>1665</v>
      </c>
      <c r="D19" s="147">
        <v>1964</v>
      </c>
      <c r="E19" s="147">
        <v>1881</v>
      </c>
      <c r="F19" s="147">
        <v>1953</v>
      </c>
      <c r="G19" s="147">
        <v>2206</v>
      </c>
      <c r="H19" s="147">
        <v>2524</v>
      </c>
      <c r="I19" s="147">
        <v>2773</v>
      </c>
      <c r="J19" s="148">
        <v>9.8652931854199682E-2</v>
      </c>
      <c r="K19" s="148">
        <v>0.34202157079646023</v>
      </c>
      <c r="L19" s="147"/>
      <c r="M19" s="155">
        <v>9.1757387247278388E-2</v>
      </c>
      <c r="N19" s="144"/>
      <c r="P19" s="146" t="s">
        <v>249</v>
      </c>
      <c r="Q19" s="147">
        <v>36464</v>
      </c>
      <c r="R19" s="147">
        <v>28208</v>
      </c>
      <c r="S19" s="147">
        <v>29286</v>
      </c>
      <c r="T19" s="147">
        <v>27959</v>
      </c>
      <c r="U19" s="147">
        <v>26902</v>
      </c>
      <c r="V19" s="147">
        <v>27118</v>
      </c>
      <c r="W19" s="147">
        <v>30582</v>
      </c>
      <c r="X19" s="147">
        <v>30221</v>
      </c>
      <c r="Y19" s="148">
        <v>-1.1804329344058596E-2</v>
      </c>
      <c r="Z19" s="148">
        <v>2.4346428173678918E-2</v>
      </c>
      <c r="AA19" s="147"/>
      <c r="AB19" s="144"/>
      <c r="AC19" s="144"/>
      <c r="AD19" s="147">
        <v>2066.2857142857142</v>
      </c>
      <c r="AE19" s="147">
        <v>29502.714285714286</v>
      </c>
      <c r="AF19" s="144"/>
    </row>
    <row r="20" spans="1:32" ht="15" customHeight="1" x14ac:dyDescent="0.25">
      <c r="A20" s="146" t="s">
        <v>250</v>
      </c>
      <c r="B20" s="147">
        <v>517</v>
      </c>
      <c r="C20" s="147">
        <v>270</v>
      </c>
      <c r="D20" s="147">
        <v>322</v>
      </c>
      <c r="E20" s="147">
        <v>282</v>
      </c>
      <c r="F20" s="147">
        <v>277</v>
      </c>
      <c r="G20" s="147">
        <v>478</v>
      </c>
      <c r="H20" s="147">
        <v>464</v>
      </c>
      <c r="I20" s="147">
        <v>827</v>
      </c>
      <c r="J20" s="148">
        <v>0.78232758620689657</v>
      </c>
      <c r="K20" s="148">
        <v>1.2180076628352492</v>
      </c>
      <c r="L20" s="147"/>
      <c r="M20" s="155">
        <v>0.111455525606469</v>
      </c>
      <c r="N20" s="144"/>
      <c r="P20" s="146" t="s">
        <v>250</v>
      </c>
      <c r="Q20" s="147">
        <v>7584</v>
      </c>
      <c r="R20" s="147">
        <v>5676</v>
      </c>
      <c r="S20" s="147">
        <v>5517</v>
      </c>
      <c r="T20" s="147">
        <v>5325</v>
      </c>
      <c r="U20" s="147">
        <v>4926</v>
      </c>
      <c r="V20" s="147">
        <v>5420</v>
      </c>
      <c r="W20" s="147">
        <v>6381</v>
      </c>
      <c r="X20" s="147">
        <v>7420</v>
      </c>
      <c r="Y20" s="148">
        <v>0.16282714308102178</v>
      </c>
      <c r="Z20" s="148">
        <v>0.27213500208185365</v>
      </c>
      <c r="AA20" s="147"/>
      <c r="AB20" s="144"/>
      <c r="AC20" s="144"/>
      <c r="AD20" s="147">
        <v>372.85714285714283</v>
      </c>
      <c r="AE20" s="147">
        <v>5832.7142857142853</v>
      </c>
      <c r="AF20" s="144"/>
    </row>
    <row r="21" spans="1:32" ht="15" customHeight="1" x14ac:dyDescent="0.25">
      <c r="A21" s="149" t="s">
        <v>251</v>
      </c>
      <c r="B21" s="150">
        <v>0</v>
      </c>
      <c r="C21" s="150">
        <v>4554</v>
      </c>
      <c r="D21" s="150">
        <v>3983</v>
      </c>
      <c r="E21" s="150">
        <v>3199</v>
      </c>
      <c r="F21" s="150">
        <v>3116</v>
      </c>
      <c r="G21" s="150">
        <v>3360</v>
      </c>
      <c r="H21" s="150">
        <v>3462</v>
      </c>
      <c r="I21" s="150">
        <v>3541</v>
      </c>
      <c r="J21" s="148">
        <v>2.2819179664933565E-2</v>
      </c>
      <c r="K21" s="157">
        <v>-1.9747162498846584E-2</v>
      </c>
      <c r="L21" s="147"/>
      <c r="M21" s="155">
        <v>6.5778718977559811E-2</v>
      </c>
      <c r="N21" s="144"/>
      <c r="P21" s="149" t="s">
        <v>251</v>
      </c>
      <c r="Q21" s="150">
        <v>0</v>
      </c>
      <c r="R21" s="150">
        <v>78700</v>
      </c>
      <c r="S21" s="150">
        <v>63006</v>
      </c>
      <c r="T21" s="150">
        <v>54197</v>
      </c>
      <c r="U21" s="150">
        <v>49382</v>
      </c>
      <c r="V21" s="150">
        <v>47901</v>
      </c>
      <c r="W21" s="150">
        <v>48943</v>
      </c>
      <c r="X21" s="150">
        <v>53832</v>
      </c>
      <c r="Y21" s="148">
        <v>9.9891710765584452E-2</v>
      </c>
      <c r="Z21" s="157">
        <v>-5.5935042045544225E-2</v>
      </c>
      <c r="AA21" s="147"/>
      <c r="AB21" s="144"/>
      <c r="AC21" s="144"/>
      <c r="AD21" s="158">
        <v>3612.3333333333335</v>
      </c>
      <c r="AE21" s="158">
        <v>57021.5</v>
      </c>
      <c r="AF21" s="144"/>
    </row>
    <row r="22" spans="1:32" ht="15" customHeight="1" x14ac:dyDescent="0.25">
      <c r="A22" s="159" t="s">
        <v>252</v>
      </c>
      <c r="B22" s="147">
        <v>1110</v>
      </c>
      <c r="C22" s="147">
        <v>1121</v>
      </c>
      <c r="D22" s="147">
        <v>1666</v>
      </c>
      <c r="E22" s="147">
        <v>1146</v>
      </c>
      <c r="F22" s="147">
        <v>1136</v>
      </c>
      <c r="G22" s="147">
        <v>1102</v>
      </c>
      <c r="H22" s="147">
        <v>1098</v>
      </c>
      <c r="I22" s="147">
        <v>836</v>
      </c>
      <c r="J22" s="148">
        <v>-0.23861566484517305</v>
      </c>
      <c r="K22" s="148">
        <v>-0.30158730158730157</v>
      </c>
      <c r="L22" s="147"/>
      <c r="M22" s="155">
        <v>5.0092875546767335E-2</v>
      </c>
      <c r="N22" s="144"/>
      <c r="P22" s="159" t="s">
        <v>252</v>
      </c>
      <c r="Q22" s="147">
        <v>22046</v>
      </c>
      <c r="R22" s="147">
        <v>20459</v>
      </c>
      <c r="S22" s="147">
        <v>20642</v>
      </c>
      <c r="T22" s="147">
        <v>16985</v>
      </c>
      <c r="U22" s="147">
        <v>16657</v>
      </c>
      <c r="V22" s="147">
        <v>16735</v>
      </c>
      <c r="W22" s="147">
        <v>15730</v>
      </c>
      <c r="X22" s="147">
        <v>16689</v>
      </c>
      <c r="Y22" s="148">
        <v>6.0966306420851872E-2</v>
      </c>
      <c r="Z22" s="148">
        <v>-9.6174973308369494E-2</v>
      </c>
      <c r="AA22" s="147"/>
      <c r="AB22" s="144"/>
      <c r="AC22" s="144"/>
      <c r="AD22" s="147">
        <v>1197</v>
      </c>
      <c r="AE22" s="147">
        <v>18464.857142857141</v>
      </c>
      <c r="AF22" s="144"/>
    </row>
    <row r="23" spans="1:32" ht="15" customHeight="1" x14ac:dyDescent="0.25">
      <c r="A23" s="159" t="s">
        <v>253</v>
      </c>
      <c r="B23" s="147">
        <v>65</v>
      </c>
      <c r="C23" s="147">
        <v>68</v>
      </c>
      <c r="D23" s="147">
        <v>89</v>
      </c>
      <c r="E23" s="147">
        <v>60</v>
      </c>
      <c r="F23" s="147">
        <v>62</v>
      </c>
      <c r="G23" s="147">
        <v>118</v>
      </c>
      <c r="H23" s="147">
        <v>68</v>
      </c>
      <c r="I23" s="147">
        <v>51</v>
      </c>
      <c r="J23" s="148">
        <v>-0.25</v>
      </c>
      <c r="K23" s="148">
        <v>-0.32641509433962257</v>
      </c>
      <c r="L23" s="147"/>
      <c r="M23" s="155">
        <v>3.7974683544303799E-2</v>
      </c>
      <c r="N23" s="144"/>
      <c r="P23" s="159" t="s">
        <v>253</v>
      </c>
      <c r="Q23" s="147">
        <v>1453</v>
      </c>
      <c r="R23" s="147">
        <v>1476</v>
      </c>
      <c r="S23" s="147">
        <v>1841</v>
      </c>
      <c r="T23" s="147">
        <v>1505</v>
      </c>
      <c r="U23" s="147">
        <v>1274</v>
      </c>
      <c r="V23" s="147">
        <v>1299</v>
      </c>
      <c r="W23" s="147">
        <v>1201</v>
      </c>
      <c r="X23" s="147">
        <v>1343</v>
      </c>
      <c r="Y23" s="148">
        <v>0.11823480432972523</v>
      </c>
      <c r="Z23" s="148">
        <v>-6.4484028261518625E-2</v>
      </c>
      <c r="AA23" s="147"/>
      <c r="AB23" s="144"/>
      <c r="AC23" s="144"/>
      <c r="AD23" s="147">
        <v>75.714285714285708</v>
      </c>
      <c r="AE23" s="147">
        <v>1435.5714285714287</v>
      </c>
      <c r="AF23" s="144"/>
    </row>
    <row r="24" spans="1:32" ht="15" customHeight="1" x14ac:dyDescent="0.25">
      <c r="A24" s="159" t="s">
        <v>254</v>
      </c>
      <c r="B24" s="160">
        <v>5.5319148936170209E-2</v>
      </c>
      <c r="C24" s="160">
        <v>5.7190916736753576E-2</v>
      </c>
      <c r="D24" s="160">
        <v>5.071225071225071E-2</v>
      </c>
      <c r="E24" s="160">
        <v>4.975124378109453E-2</v>
      </c>
      <c r="F24" s="160">
        <v>5.1752921535893157E-2</v>
      </c>
      <c r="G24" s="160">
        <v>9.6721311475409841E-2</v>
      </c>
      <c r="H24" s="160">
        <v>5.8319039451114926E-2</v>
      </c>
      <c r="I24" s="160">
        <v>5.749718151071026E-2</v>
      </c>
      <c r="J24" s="152">
        <v>-8.2185794040466609E-2</v>
      </c>
      <c r="K24" s="152">
        <v>-0.19932214525852782</v>
      </c>
      <c r="L24" s="147"/>
      <c r="M24" s="203">
        <v>-1.6981523014578115</v>
      </c>
      <c r="N24" s="144"/>
      <c r="P24" s="159" t="s">
        <v>254</v>
      </c>
      <c r="Q24" s="160">
        <v>6.1832418400783011E-2</v>
      </c>
      <c r="R24" s="160">
        <v>6.7289719626168226E-2</v>
      </c>
      <c r="S24" s="160">
        <v>8.1884090201485571E-2</v>
      </c>
      <c r="T24" s="160">
        <v>8.1395348837209308E-2</v>
      </c>
      <c r="U24" s="160">
        <v>7.105013663487815E-2</v>
      </c>
      <c r="V24" s="160">
        <v>7.2030608849950092E-2</v>
      </c>
      <c r="W24" s="160">
        <v>7.0934971354320475E-2</v>
      </c>
      <c r="X24" s="160">
        <v>7.4478704525288375E-2</v>
      </c>
      <c r="Y24" s="152">
        <v>0.35437331709678999</v>
      </c>
      <c r="Z24" s="152">
        <v>0.23409903339213362</v>
      </c>
      <c r="AA24" s="147"/>
      <c r="AB24" s="144"/>
      <c r="AC24" s="144"/>
      <c r="AD24" s="160">
        <v>5.9490402963295538E-2</v>
      </c>
      <c r="AE24" s="160">
        <v>7.2137714191367039E-2</v>
      </c>
      <c r="AF24" s="144"/>
    </row>
    <row r="25" spans="1:32" x14ac:dyDescent="0.25">
      <c r="A25" s="161" t="s">
        <v>255</v>
      </c>
      <c r="B25" s="161"/>
      <c r="C25" s="161"/>
      <c r="D25" s="161"/>
      <c r="E25" s="162"/>
      <c r="F25" s="162"/>
      <c r="G25" s="162"/>
      <c r="H25" s="162"/>
      <c r="I25" s="162"/>
      <c r="J25" s="162"/>
      <c r="K25" s="162"/>
      <c r="L25" s="162"/>
      <c r="M25" s="144"/>
      <c r="N25" s="144"/>
      <c r="O25" s="204"/>
      <c r="P25" s="161" t="s">
        <v>255</v>
      </c>
      <c r="Q25" s="161"/>
      <c r="R25" s="161"/>
      <c r="S25" s="161"/>
      <c r="T25" s="162"/>
      <c r="U25" s="162"/>
      <c r="V25" s="162"/>
      <c r="W25" s="162"/>
      <c r="X25" s="162"/>
      <c r="Y25" s="162"/>
      <c r="Z25" s="162"/>
      <c r="AA25" s="162"/>
      <c r="AB25" s="144"/>
      <c r="AC25" s="144"/>
      <c r="AD25" s="144"/>
      <c r="AE25" s="144"/>
      <c r="AF25" s="144"/>
    </row>
    <row r="26" spans="1:32" x14ac:dyDescent="0.25">
      <c r="A26" s="205"/>
      <c r="B26" s="205"/>
      <c r="C26" s="205"/>
      <c r="D26" s="205"/>
      <c r="E26" s="144"/>
      <c r="F26" s="144"/>
      <c r="G26" s="144"/>
      <c r="H26" s="144"/>
      <c r="I26" s="162"/>
      <c r="J26" s="162"/>
      <c r="K26" s="162"/>
      <c r="L26" s="162"/>
      <c r="M26" s="144"/>
      <c r="N26" s="144"/>
      <c r="O26" s="144"/>
      <c r="P26" s="163"/>
      <c r="Q26" s="163"/>
      <c r="R26" s="163"/>
      <c r="S26" s="163"/>
      <c r="T26" s="144"/>
      <c r="U26" s="144"/>
      <c r="V26" s="144"/>
      <c r="W26" s="144"/>
      <c r="X26" s="162"/>
      <c r="Y26" s="162"/>
      <c r="Z26" s="162"/>
      <c r="AA26" s="162"/>
      <c r="AB26" s="144"/>
      <c r="AC26" s="144"/>
      <c r="AD26" s="144"/>
      <c r="AE26" s="144"/>
      <c r="AF26" s="144"/>
    </row>
    <row r="27" spans="1:32" x14ac:dyDescent="0.25">
      <c r="A27" s="164"/>
      <c r="B27" s="164"/>
      <c r="C27" s="164"/>
      <c r="D27" s="164"/>
      <c r="E27" s="144"/>
      <c r="F27" s="144"/>
      <c r="G27" s="144"/>
      <c r="H27" s="144"/>
      <c r="I27" s="144"/>
      <c r="J27" s="144"/>
      <c r="K27" s="144"/>
      <c r="L27" s="144"/>
      <c r="M27" s="144"/>
      <c r="N27" s="144"/>
      <c r="O27" s="204"/>
      <c r="P27" s="164"/>
      <c r="Q27" s="164"/>
      <c r="R27" s="164"/>
      <c r="S27" s="164"/>
      <c r="T27" s="144"/>
      <c r="U27" s="144"/>
      <c r="V27" s="144"/>
      <c r="W27" s="144"/>
      <c r="X27" s="144"/>
      <c r="Y27" s="144"/>
      <c r="Z27" s="144"/>
      <c r="AA27" s="144"/>
      <c r="AB27" s="144"/>
      <c r="AC27" s="144"/>
      <c r="AD27" s="144"/>
      <c r="AE27" s="144"/>
      <c r="AF27" s="144"/>
    </row>
    <row r="28" spans="1:32" x14ac:dyDescent="0.25">
      <c r="A28" s="165" t="s">
        <v>256</v>
      </c>
      <c r="B28" s="165"/>
      <c r="C28" s="165"/>
      <c r="D28" s="165"/>
      <c r="E28" s="144"/>
      <c r="F28" s="144"/>
      <c r="G28" s="144"/>
      <c r="H28" s="144"/>
      <c r="I28" s="144"/>
      <c r="J28" s="144"/>
      <c r="K28" s="144"/>
      <c r="L28" s="144"/>
      <c r="M28" s="144"/>
      <c r="N28" s="144"/>
      <c r="O28" s="204"/>
      <c r="P28" s="165" t="s">
        <v>256</v>
      </c>
      <c r="Q28" s="165"/>
      <c r="R28" s="165"/>
      <c r="S28" s="165"/>
      <c r="T28" s="144"/>
      <c r="U28" s="144"/>
      <c r="V28" s="144"/>
      <c r="W28" s="144"/>
      <c r="X28" s="144"/>
      <c r="Y28" s="144"/>
      <c r="Z28" s="144"/>
      <c r="AA28" s="144"/>
      <c r="AB28" s="144"/>
      <c r="AC28" s="144"/>
      <c r="AD28" s="144"/>
      <c r="AE28" s="144"/>
      <c r="AF28" s="144"/>
    </row>
    <row r="29" spans="1:32" outlineLevel="1" x14ac:dyDescent="0.25">
      <c r="A29" s="166" t="s">
        <v>298</v>
      </c>
      <c r="B29" s="166"/>
      <c r="C29" s="166"/>
      <c r="D29" s="166"/>
      <c r="E29" s="167"/>
      <c r="F29" s="167"/>
      <c r="G29" s="167"/>
      <c r="H29" s="167"/>
      <c r="I29" s="167"/>
      <c r="J29" s="167"/>
      <c r="K29" s="167"/>
      <c r="L29" s="167"/>
      <c r="M29" s="144"/>
      <c r="N29" s="144"/>
      <c r="P29" s="166" t="s">
        <v>231</v>
      </c>
      <c r="Q29" s="166"/>
      <c r="R29" s="166"/>
      <c r="S29" s="166"/>
      <c r="T29" s="167"/>
      <c r="U29" s="167"/>
      <c r="V29" s="167"/>
      <c r="W29" s="167"/>
      <c r="X29" s="167"/>
      <c r="Y29" s="167"/>
      <c r="Z29" s="167"/>
      <c r="AA29" s="167"/>
      <c r="AB29" s="144"/>
      <c r="AC29" s="144"/>
      <c r="AD29" s="144"/>
      <c r="AE29" s="144"/>
      <c r="AF29" s="144"/>
    </row>
    <row r="30" spans="1:32" ht="31.5" outlineLevel="1" x14ac:dyDescent="0.25">
      <c r="A30" s="168" t="s">
        <v>257</v>
      </c>
      <c r="B30" s="141">
        <v>2019</v>
      </c>
      <c r="C30" s="141">
        <v>2020</v>
      </c>
      <c r="D30" s="141">
        <v>2021</v>
      </c>
      <c r="E30" s="141">
        <v>2022</v>
      </c>
      <c r="F30" s="141">
        <v>2023</v>
      </c>
      <c r="G30" s="141">
        <v>2024</v>
      </c>
      <c r="H30" s="141">
        <v>2025</v>
      </c>
      <c r="I30" s="141">
        <v>2026</v>
      </c>
      <c r="J30" s="142" t="s">
        <v>232</v>
      </c>
      <c r="K30" s="142" t="s">
        <v>258</v>
      </c>
      <c r="L30" s="143" t="s">
        <v>234</v>
      </c>
      <c r="M30" s="145" t="s">
        <v>287</v>
      </c>
      <c r="N30" s="144"/>
      <c r="P30" s="168" t="s">
        <v>257</v>
      </c>
      <c r="Q30" s="141">
        <v>2019</v>
      </c>
      <c r="R30" s="141">
        <v>2020</v>
      </c>
      <c r="S30" s="141">
        <v>2021</v>
      </c>
      <c r="T30" s="141">
        <v>2022</v>
      </c>
      <c r="U30" s="141">
        <v>2023</v>
      </c>
      <c r="V30" s="141">
        <v>2024</v>
      </c>
      <c r="W30" s="141">
        <v>2025</v>
      </c>
      <c r="X30" s="141">
        <v>2026</v>
      </c>
      <c r="Y30" s="142" t="s">
        <v>232</v>
      </c>
      <c r="Z30" s="142" t="s">
        <v>258</v>
      </c>
      <c r="AA30" s="143" t="s">
        <v>234</v>
      </c>
      <c r="AB30" s="144"/>
      <c r="AC30" s="144"/>
      <c r="AD30" s="145" t="s">
        <v>299</v>
      </c>
      <c r="AE30" s="145" t="s">
        <v>235</v>
      </c>
      <c r="AF30" s="144"/>
    </row>
    <row r="31" spans="1:32" outlineLevel="1" x14ac:dyDescent="0.25">
      <c r="A31" s="169" t="s">
        <v>259</v>
      </c>
      <c r="B31" s="150">
        <v>636</v>
      </c>
      <c r="C31" s="150">
        <v>891</v>
      </c>
      <c r="D31" s="150">
        <v>590</v>
      </c>
      <c r="E31" s="150">
        <v>648</v>
      </c>
      <c r="F31" s="150">
        <v>713</v>
      </c>
      <c r="G31" s="150">
        <v>968</v>
      </c>
      <c r="H31" s="150">
        <v>725</v>
      </c>
      <c r="I31" s="150">
        <v>961</v>
      </c>
      <c r="J31" s="148">
        <v>0.32551724137931032</v>
      </c>
      <c r="K31" s="148">
        <v>0.30090891510346168</v>
      </c>
      <c r="L31" s="147"/>
      <c r="M31" s="155">
        <v>6.2605863192182407E-2</v>
      </c>
      <c r="N31" s="144"/>
      <c r="P31" s="169" t="s">
        <v>259</v>
      </c>
      <c r="Q31" s="150">
        <v>12909</v>
      </c>
      <c r="R31" s="150">
        <v>14576</v>
      </c>
      <c r="S31" s="150">
        <v>11804</v>
      </c>
      <c r="T31" s="150">
        <v>11312</v>
      </c>
      <c r="U31" s="150">
        <v>13326</v>
      </c>
      <c r="V31" s="150">
        <v>13708</v>
      </c>
      <c r="W31" s="150">
        <v>13724</v>
      </c>
      <c r="X31" s="150">
        <v>15350</v>
      </c>
      <c r="Y31" s="148">
        <v>0.11847857767414748</v>
      </c>
      <c r="Z31" s="148">
        <v>0.17612933591654906</v>
      </c>
      <c r="AA31" s="147"/>
      <c r="AB31" s="144"/>
      <c r="AC31" s="144"/>
      <c r="AD31" s="147">
        <v>738.71428571428567</v>
      </c>
      <c r="AE31" s="147">
        <v>13051.285714285714</v>
      </c>
      <c r="AF31" s="144"/>
    </row>
    <row r="32" spans="1:32" outlineLevel="1" x14ac:dyDescent="0.25">
      <c r="A32" s="169" t="s">
        <v>260</v>
      </c>
      <c r="B32" s="150">
        <v>23</v>
      </c>
      <c r="C32" s="150">
        <v>21</v>
      </c>
      <c r="D32" s="150">
        <v>12</v>
      </c>
      <c r="E32" s="150">
        <v>15</v>
      </c>
      <c r="F32" s="150">
        <v>24</v>
      </c>
      <c r="G32" s="150">
        <v>16</v>
      </c>
      <c r="H32" s="150">
        <v>22</v>
      </c>
      <c r="I32" s="150">
        <v>30</v>
      </c>
      <c r="J32" s="148">
        <v>0.36363636363636365</v>
      </c>
      <c r="K32" s="148">
        <v>0.57894736842105265</v>
      </c>
      <c r="L32" s="147"/>
      <c r="M32" s="155">
        <v>9.375E-2</v>
      </c>
      <c r="N32" s="144"/>
      <c r="P32" s="169" t="s">
        <v>260</v>
      </c>
      <c r="Q32" s="150">
        <v>335</v>
      </c>
      <c r="R32" s="150">
        <v>314</v>
      </c>
      <c r="S32" s="150">
        <v>298</v>
      </c>
      <c r="T32" s="150">
        <v>235</v>
      </c>
      <c r="U32" s="150">
        <v>305</v>
      </c>
      <c r="V32" s="150">
        <v>292</v>
      </c>
      <c r="W32" s="150">
        <v>283</v>
      </c>
      <c r="X32" s="150">
        <v>320</v>
      </c>
      <c r="Y32" s="148">
        <v>0.13074204946996468</v>
      </c>
      <c r="Z32" s="148">
        <v>8.6323957322987449E-2</v>
      </c>
      <c r="AA32" s="147"/>
      <c r="AB32" s="144"/>
      <c r="AC32" s="144"/>
      <c r="AD32" s="147">
        <v>19</v>
      </c>
      <c r="AE32" s="147">
        <v>294.57142857142856</v>
      </c>
      <c r="AF32" s="144"/>
    </row>
    <row r="33" spans="1:32" outlineLevel="1" x14ac:dyDescent="0.25">
      <c r="A33" s="169" t="s">
        <v>261</v>
      </c>
      <c r="B33" s="150">
        <v>36</v>
      </c>
      <c r="C33" s="150">
        <v>35</v>
      </c>
      <c r="D33" s="150">
        <v>59</v>
      </c>
      <c r="E33" s="150">
        <v>59</v>
      </c>
      <c r="F33" s="150">
        <v>49</v>
      </c>
      <c r="G33" s="150">
        <v>43</v>
      </c>
      <c r="H33" s="150">
        <v>33</v>
      </c>
      <c r="I33" s="150">
        <v>51</v>
      </c>
      <c r="J33" s="148">
        <v>0.54545454545454541</v>
      </c>
      <c r="K33" s="148">
        <v>0.13694267515923575</v>
      </c>
      <c r="L33" s="147"/>
      <c r="M33" s="155">
        <v>6.273062730627306E-2</v>
      </c>
      <c r="N33" s="144"/>
      <c r="P33" s="169" t="s">
        <v>261</v>
      </c>
      <c r="Q33" s="150">
        <v>648</v>
      </c>
      <c r="R33" s="150">
        <v>849</v>
      </c>
      <c r="S33" s="150">
        <v>1022</v>
      </c>
      <c r="T33" s="150">
        <v>685</v>
      </c>
      <c r="U33" s="150">
        <v>809</v>
      </c>
      <c r="V33" s="150">
        <v>743</v>
      </c>
      <c r="W33" s="150">
        <v>677</v>
      </c>
      <c r="X33" s="150">
        <v>813</v>
      </c>
      <c r="Y33" s="148">
        <v>0.20088626292466766</v>
      </c>
      <c r="Z33" s="148">
        <v>4.7487575924903415E-2</v>
      </c>
      <c r="AA33" s="147"/>
      <c r="AB33" s="144"/>
      <c r="AC33" s="144"/>
      <c r="AD33" s="147">
        <v>44.857142857142854</v>
      </c>
      <c r="AE33" s="147">
        <v>776.14285714285711</v>
      </c>
      <c r="AF33" s="144"/>
    </row>
    <row r="34" spans="1:32" outlineLevel="1" x14ac:dyDescent="0.25">
      <c r="A34" s="169" t="s">
        <v>262</v>
      </c>
      <c r="B34" s="150">
        <v>774</v>
      </c>
      <c r="C34" s="150">
        <v>813</v>
      </c>
      <c r="D34" s="150">
        <v>517</v>
      </c>
      <c r="E34" s="150">
        <v>244</v>
      </c>
      <c r="F34" s="150">
        <v>384</v>
      </c>
      <c r="G34" s="150">
        <v>406</v>
      </c>
      <c r="H34" s="150">
        <v>310</v>
      </c>
      <c r="I34" s="150">
        <v>330</v>
      </c>
      <c r="J34" s="148">
        <v>6.4516129032258063E-2</v>
      </c>
      <c r="K34" s="148">
        <v>-0.33004640371229699</v>
      </c>
      <c r="L34" s="147"/>
      <c r="M34" s="155">
        <v>5.5818673883626525E-2</v>
      </c>
      <c r="N34" s="144"/>
      <c r="P34" s="169" t="s">
        <v>262</v>
      </c>
      <c r="Q34" s="150">
        <v>11856</v>
      </c>
      <c r="R34" s="150">
        <v>11965</v>
      </c>
      <c r="S34" s="150">
        <v>8987</v>
      </c>
      <c r="T34" s="150">
        <v>6063</v>
      </c>
      <c r="U34" s="150">
        <v>6174</v>
      </c>
      <c r="V34" s="150">
        <v>6520</v>
      </c>
      <c r="W34" s="150">
        <v>6169</v>
      </c>
      <c r="X34" s="150">
        <v>5912</v>
      </c>
      <c r="Y34" s="148">
        <v>-4.1659912465553575E-2</v>
      </c>
      <c r="Z34" s="148">
        <v>-0.28319534416461706</v>
      </c>
      <c r="AA34" s="147"/>
      <c r="AB34" s="144"/>
      <c r="AC34" s="144"/>
      <c r="AD34" s="147">
        <v>492.57142857142856</v>
      </c>
      <c r="AE34" s="147">
        <v>8247.7142857142862</v>
      </c>
      <c r="AF34" s="144"/>
    </row>
    <row r="35" spans="1:32" outlineLevel="1" x14ac:dyDescent="0.25">
      <c r="A35" s="169" t="s">
        <v>53</v>
      </c>
      <c r="B35" s="150">
        <v>208</v>
      </c>
      <c r="C35" s="150">
        <v>229</v>
      </c>
      <c r="D35" s="150">
        <v>177</v>
      </c>
      <c r="E35" s="150">
        <v>215</v>
      </c>
      <c r="F35" s="150">
        <v>176</v>
      </c>
      <c r="G35" s="150">
        <v>161</v>
      </c>
      <c r="H35" s="150">
        <v>141</v>
      </c>
      <c r="I35" s="150">
        <v>184</v>
      </c>
      <c r="J35" s="148">
        <v>0.30496453900709219</v>
      </c>
      <c r="K35" s="148">
        <v>-1.4537107880642736E-2</v>
      </c>
      <c r="L35" s="147"/>
      <c r="M35" s="155">
        <v>8.1850533807829182E-2</v>
      </c>
      <c r="N35" s="144"/>
      <c r="P35" s="169" t="s">
        <v>53</v>
      </c>
      <c r="Q35" s="150">
        <v>3058</v>
      </c>
      <c r="R35" s="150">
        <v>2798</v>
      </c>
      <c r="S35" s="150">
        <v>2668</v>
      </c>
      <c r="T35" s="150">
        <v>2221</v>
      </c>
      <c r="U35" s="150">
        <v>2390</v>
      </c>
      <c r="V35" s="150">
        <v>2332</v>
      </c>
      <c r="W35" s="150">
        <v>2360</v>
      </c>
      <c r="X35" s="150">
        <v>2248</v>
      </c>
      <c r="Y35" s="148">
        <v>-4.7457627118644069E-2</v>
      </c>
      <c r="Z35" s="148">
        <v>-0.1172939922589331</v>
      </c>
      <c r="AA35" s="147"/>
      <c r="AB35" s="144"/>
      <c r="AC35" s="144"/>
      <c r="AD35" s="147">
        <v>186.71428571428572</v>
      </c>
      <c r="AE35" s="147">
        <v>2546.7142857142858</v>
      </c>
      <c r="AF35" s="144"/>
    </row>
    <row r="36" spans="1:32" outlineLevel="1" x14ac:dyDescent="0.25">
      <c r="A36" s="169" t="s">
        <v>11</v>
      </c>
      <c r="B36" s="150">
        <v>248</v>
      </c>
      <c r="C36" s="150">
        <v>337</v>
      </c>
      <c r="D36" s="150">
        <v>211</v>
      </c>
      <c r="E36" s="150">
        <v>257</v>
      </c>
      <c r="F36" s="150">
        <v>267</v>
      </c>
      <c r="G36" s="150">
        <v>340</v>
      </c>
      <c r="H36" s="150">
        <v>280</v>
      </c>
      <c r="I36" s="150">
        <v>371</v>
      </c>
      <c r="J36" s="148">
        <v>0.32500000000000001</v>
      </c>
      <c r="K36" s="148">
        <v>0.3386597938144329</v>
      </c>
      <c r="L36" s="147"/>
      <c r="M36" s="155">
        <v>5.0428163653663177E-2</v>
      </c>
      <c r="N36" s="144"/>
      <c r="P36" s="169" t="s">
        <v>11</v>
      </c>
      <c r="Q36" s="150">
        <v>5545</v>
      </c>
      <c r="R36" s="150">
        <v>7081</v>
      </c>
      <c r="S36" s="150">
        <v>5662</v>
      </c>
      <c r="T36" s="150">
        <v>5708</v>
      </c>
      <c r="U36" s="150">
        <v>7037</v>
      </c>
      <c r="V36" s="150">
        <v>6454</v>
      </c>
      <c r="W36" s="150">
        <v>6947</v>
      </c>
      <c r="X36" s="150">
        <v>7357</v>
      </c>
      <c r="Y36" s="148">
        <v>5.9018281272491722E-2</v>
      </c>
      <c r="Z36" s="148">
        <v>0.15899986496826762</v>
      </c>
      <c r="AA36" s="147"/>
      <c r="AB36" s="144"/>
      <c r="AC36" s="144"/>
      <c r="AD36" s="147">
        <v>277.14285714285717</v>
      </c>
      <c r="AE36" s="147">
        <v>6347.7142857142853</v>
      </c>
      <c r="AF36" s="144"/>
    </row>
    <row r="37" spans="1:32" outlineLevel="1" x14ac:dyDescent="0.25">
      <c r="A37" s="169" t="s">
        <v>263</v>
      </c>
      <c r="B37" s="150">
        <v>1719</v>
      </c>
      <c r="C37" s="150">
        <v>1703</v>
      </c>
      <c r="D37" s="150">
        <v>1545</v>
      </c>
      <c r="E37" s="150">
        <v>1469</v>
      </c>
      <c r="F37" s="150">
        <v>1567</v>
      </c>
      <c r="G37" s="150">
        <v>1485</v>
      </c>
      <c r="H37" s="150">
        <v>1457</v>
      </c>
      <c r="I37" s="150">
        <v>1572</v>
      </c>
      <c r="J37" s="148">
        <v>7.8929306794783799E-2</v>
      </c>
      <c r="K37" s="148">
        <v>5.3905893101872373E-3</v>
      </c>
      <c r="L37" s="147"/>
      <c r="M37" s="155">
        <v>8.3435061833236027E-2</v>
      </c>
      <c r="N37" s="144"/>
      <c r="P37" s="169" t="s">
        <v>263</v>
      </c>
      <c r="Q37" s="150">
        <v>17298</v>
      </c>
      <c r="R37" s="150">
        <v>20039</v>
      </c>
      <c r="S37" s="150">
        <v>16891</v>
      </c>
      <c r="T37" s="150">
        <v>16358</v>
      </c>
      <c r="U37" s="150">
        <v>18199</v>
      </c>
      <c r="V37" s="150">
        <v>16976</v>
      </c>
      <c r="W37" s="150">
        <v>16991</v>
      </c>
      <c r="X37" s="150">
        <v>18841</v>
      </c>
      <c r="Y37" s="148">
        <v>0.10888117238538049</v>
      </c>
      <c r="Z37" s="148">
        <v>7.4418339416058396E-2</v>
      </c>
      <c r="AA37" s="147"/>
      <c r="AB37" s="144"/>
      <c r="AC37" s="144"/>
      <c r="AD37" s="147">
        <v>1563.5714285714287</v>
      </c>
      <c r="AE37" s="147">
        <v>17536</v>
      </c>
      <c r="AF37" s="144"/>
    </row>
    <row r="38" spans="1:32" outlineLevel="1" x14ac:dyDescent="0.25">
      <c r="A38" s="169" t="s">
        <v>264</v>
      </c>
      <c r="B38" s="150">
        <v>1369</v>
      </c>
      <c r="C38" s="150">
        <v>1194</v>
      </c>
      <c r="D38" s="150">
        <v>965</v>
      </c>
      <c r="E38" s="150">
        <v>1131</v>
      </c>
      <c r="F38" s="150">
        <v>1381</v>
      </c>
      <c r="G38" s="150">
        <v>1509</v>
      </c>
      <c r="H38" s="150">
        <v>1494</v>
      </c>
      <c r="I38" s="150">
        <v>1495</v>
      </c>
      <c r="J38" s="148">
        <v>6.6934404283801872E-4</v>
      </c>
      <c r="K38" s="148">
        <v>0.15724870065243832</v>
      </c>
      <c r="L38" s="147"/>
      <c r="M38" s="155">
        <v>4.2700865442289564E-2</v>
      </c>
      <c r="N38" s="144"/>
      <c r="P38" s="169" t="s">
        <v>264</v>
      </c>
      <c r="Q38" s="150">
        <v>29719</v>
      </c>
      <c r="R38" s="150">
        <v>30357</v>
      </c>
      <c r="S38" s="150">
        <v>22700</v>
      </c>
      <c r="T38" s="150">
        <v>28141</v>
      </c>
      <c r="U38" s="150">
        <v>32999</v>
      </c>
      <c r="V38" s="150">
        <v>35838</v>
      </c>
      <c r="W38" s="150">
        <v>34289</v>
      </c>
      <c r="X38" s="150">
        <v>35011</v>
      </c>
      <c r="Y38" s="148">
        <v>2.105631543643734E-2</v>
      </c>
      <c r="Z38" s="148">
        <v>0.14498955817289053</v>
      </c>
      <c r="AA38" s="147"/>
      <c r="AB38" s="144"/>
      <c r="AC38" s="144"/>
      <c r="AD38" s="147">
        <v>1291.8571428571429</v>
      </c>
      <c r="AE38" s="147">
        <v>30577.571428571428</v>
      </c>
      <c r="AF38" s="144"/>
    </row>
    <row r="39" spans="1:32" outlineLevel="1" x14ac:dyDescent="0.25">
      <c r="A39" s="169" t="s">
        <v>265</v>
      </c>
      <c r="B39" s="150">
        <v>583</v>
      </c>
      <c r="C39" s="150">
        <v>671</v>
      </c>
      <c r="D39" s="150">
        <v>461</v>
      </c>
      <c r="E39" s="150">
        <v>498</v>
      </c>
      <c r="F39" s="150">
        <v>685</v>
      </c>
      <c r="G39" s="150">
        <v>712</v>
      </c>
      <c r="H39" s="150">
        <v>640</v>
      </c>
      <c r="I39" s="150">
        <v>730</v>
      </c>
      <c r="J39" s="148">
        <v>0.140625</v>
      </c>
      <c r="K39" s="148">
        <v>0.20235294117647065</v>
      </c>
      <c r="L39" s="147"/>
      <c r="M39" s="155">
        <v>5.7652819459800976E-2</v>
      </c>
      <c r="N39" s="144"/>
      <c r="P39" s="169" t="s">
        <v>265</v>
      </c>
      <c r="Q39" s="150">
        <v>11823</v>
      </c>
      <c r="R39" s="150">
        <v>13216</v>
      </c>
      <c r="S39" s="150">
        <v>9209</v>
      </c>
      <c r="T39" s="150">
        <v>9024</v>
      </c>
      <c r="U39" s="150">
        <v>11275</v>
      </c>
      <c r="V39" s="150">
        <v>11078</v>
      </c>
      <c r="W39" s="150">
        <v>11554</v>
      </c>
      <c r="X39" s="150">
        <v>12662</v>
      </c>
      <c r="Y39" s="148">
        <v>9.5897524666782072E-2</v>
      </c>
      <c r="Z39" s="148">
        <v>0.14842120265875425</v>
      </c>
      <c r="AA39" s="147"/>
      <c r="AB39" s="144"/>
      <c r="AC39" s="144"/>
      <c r="AD39" s="147">
        <v>607.14285714285711</v>
      </c>
      <c r="AE39" s="147">
        <v>11025.571428571429</v>
      </c>
      <c r="AF39" s="144"/>
    </row>
    <row r="40" spans="1:32" outlineLevel="1" x14ac:dyDescent="0.25">
      <c r="A40" s="169" t="s">
        <v>266</v>
      </c>
      <c r="B40" s="150">
        <v>498</v>
      </c>
      <c r="C40" s="150">
        <v>1084</v>
      </c>
      <c r="D40" s="150">
        <v>637</v>
      </c>
      <c r="E40" s="150">
        <v>575</v>
      </c>
      <c r="F40" s="150">
        <v>585</v>
      </c>
      <c r="G40" s="150">
        <v>837</v>
      </c>
      <c r="H40" s="150">
        <v>759</v>
      </c>
      <c r="I40" s="150">
        <v>913</v>
      </c>
      <c r="J40" s="148">
        <v>0.20289855072463769</v>
      </c>
      <c r="K40" s="148">
        <v>0.28462311557788955</v>
      </c>
      <c r="L40" s="147"/>
      <c r="M40" s="155">
        <v>6.202445652173913E-2</v>
      </c>
      <c r="N40" s="144"/>
      <c r="P40" s="169" t="s">
        <v>266</v>
      </c>
      <c r="Q40" s="150">
        <v>8884</v>
      </c>
      <c r="R40" s="150">
        <v>10118</v>
      </c>
      <c r="S40" s="150">
        <v>8178</v>
      </c>
      <c r="T40" s="150">
        <v>7811</v>
      </c>
      <c r="U40" s="150">
        <v>9017</v>
      </c>
      <c r="V40" s="150">
        <v>11317</v>
      </c>
      <c r="W40" s="150">
        <v>10941</v>
      </c>
      <c r="X40" s="150">
        <v>14720</v>
      </c>
      <c r="Y40" s="148">
        <v>0.345398044054474</v>
      </c>
      <c r="Z40" s="148">
        <v>0.55494522077686881</v>
      </c>
      <c r="AA40" s="147"/>
      <c r="AB40" s="144"/>
      <c r="AC40" s="144"/>
      <c r="AD40" s="147">
        <v>710.71428571428567</v>
      </c>
      <c r="AE40" s="147">
        <v>9466.5714285714294</v>
      </c>
      <c r="AF40" s="144"/>
    </row>
    <row r="41" spans="1:32" outlineLevel="1" x14ac:dyDescent="0.25">
      <c r="A41" s="168" t="s">
        <v>267</v>
      </c>
      <c r="B41" s="170">
        <v>6094</v>
      </c>
      <c r="C41" s="170">
        <v>6978</v>
      </c>
      <c r="D41" s="170">
        <v>5174</v>
      </c>
      <c r="E41" s="170">
        <v>5111</v>
      </c>
      <c r="F41" s="170">
        <v>5831</v>
      </c>
      <c r="G41" s="170">
        <v>6477</v>
      </c>
      <c r="H41" s="170">
        <v>5861</v>
      </c>
      <c r="I41" s="170">
        <v>6637</v>
      </c>
      <c r="J41" s="171">
        <v>0.13240061422965363</v>
      </c>
      <c r="K41" s="171">
        <v>0.11879304532100364</v>
      </c>
      <c r="L41" s="147"/>
      <c r="M41" s="206">
        <v>5.8613137396894922E-2</v>
      </c>
      <c r="N41" s="144"/>
      <c r="P41" s="168" t="s">
        <v>267</v>
      </c>
      <c r="Q41" s="170">
        <v>102075</v>
      </c>
      <c r="R41" s="170">
        <v>111313</v>
      </c>
      <c r="S41" s="170">
        <v>87419</v>
      </c>
      <c r="T41" s="170">
        <v>87558</v>
      </c>
      <c r="U41" s="170">
        <v>101531</v>
      </c>
      <c r="V41" s="170">
        <v>105258</v>
      </c>
      <c r="W41" s="170">
        <v>103935</v>
      </c>
      <c r="X41" s="170">
        <v>113234</v>
      </c>
      <c r="Y41" s="171">
        <v>8.9469379900899607E-2</v>
      </c>
      <c r="Z41" s="171">
        <v>0.13381557999053051</v>
      </c>
      <c r="AA41" s="147"/>
      <c r="AB41" s="144"/>
      <c r="AC41" s="144"/>
      <c r="AD41" s="147">
        <v>5932.2857142857147</v>
      </c>
      <c r="AE41" s="147">
        <v>99869.857142857145</v>
      </c>
      <c r="AF41" s="144"/>
    </row>
    <row r="42" spans="1:32" outlineLevel="1" x14ac:dyDescent="0.25">
      <c r="A42" s="163" t="s">
        <v>289</v>
      </c>
      <c r="B42" s="163"/>
      <c r="C42" s="163"/>
      <c r="D42" s="163"/>
      <c r="E42" s="144"/>
      <c r="F42" s="144"/>
      <c r="G42" s="144"/>
      <c r="H42" s="144"/>
      <c r="I42" s="162"/>
      <c r="J42" s="162"/>
      <c r="K42" s="162"/>
      <c r="L42" s="144"/>
      <c r="M42" s="144"/>
      <c r="N42" s="144"/>
      <c r="O42" s="144"/>
      <c r="P42" s="163" t="s">
        <v>268</v>
      </c>
      <c r="Q42" s="163"/>
      <c r="R42" s="163"/>
      <c r="S42" s="163"/>
      <c r="T42" s="144"/>
      <c r="U42" s="144"/>
      <c r="V42" s="144"/>
      <c r="W42" s="144"/>
      <c r="X42" s="162"/>
      <c r="Y42" s="162"/>
      <c r="Z42" s="162"/>
      <c r="AA42" s="144"/>
      <c r="AB42" s="144"/>
      <c r="AC42" s="144"/>
      <c r="AD42" s="144"/>
      <c r="AE42" s="144"/>
      <c r="AF42" s="144"/>
    </row>
    <row r="43" spans="1:32" x14ac:dyDescent="0.25">
      <c r="A43" s="204"/>
      <c r="B43" s="204"/>
      <c r="C43" s="204"/>
      <c r="D43" s="20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row>
    <row r="44" spans="1:32" x14ac:dyDescent="0.25">
      <c r="A44" s="204"/>
      <c r="B44" s="204"/>
      <c r="C44" s="204"/>
      <c r="D44" s="20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row>
    <row r="45" spans="1:32" x14ac:dyDescent="0.25">
      <c r="A45" s="165" t="s">
        <v>237</v>
      </c>
      <c r="B45" s="165"/>
      <c r="C45" s="165"/>
      <c r="D45" s="165"/>
      <c r="E45" s="144"/>
      <c r="F45" s="144"/>
      <c r="G45" s="144"/>
      <c r="H45" s="144"/>
      <c r="I45" s="144"/>
      <c r="J45" s="144"/>
      <c r="K45" s="144"/>
      <c r="L45" s="144"/>
      <c r="M45" s="144"/>
      <c r="N45" s="144"/>
      <c r="O45" s="204"/>
      <c r="P45" s="165" t="s">
        <v>237</v>
      </c>
      <c r="Q45" s="165"/>
      <c r="R45" s="165"/>
      <c r="S45" s="165"/>
      <c r="T45" s="144"/>
      <c r="U45" s="144"/>
      <c r="V45" s="144"/>
      <c r="W45" s="144"/>
      <c r="X45" s="144"/>
      <c r="Y45" s="144"/>
      <c r="Z45" s="144"/>
      <c r="AA45" s="144"/>
      <c r="AB45" s="144"/>
      <c r="AC45" s="144"/>
      <c r="AD45" s="144"/>
      <c r="AE45" s="144"/>
      <c r="AF45" s="144"/>
    </row>
    <row r="46" spans="1:32" outlineLevel="1" x14ac:dyDescent="0.25">
      <c r="A46" s="166" t="s">
        <v>298</v>
      </c>
      <c r="B46" s="166"/>
      <c r="C46" s="166"/>
      <c r="D46" s="166"/>
      <c r="E46" s="167"/>
      <c r="F46" s="167"/>
      <c r="G46" s="167"/>
      <c r="H46" s="167"/>
      <c r="I46" s="167"/>
      <c r="J46" s="167"/>
      <c r="K46" s="167"/>
      <c r="L46" s="167"/>
      <c r="M46" s="144"/>
      <c r="N46" s="144"/>
      <c r="P46" s="166" t="s">
        <v>231</v>
      </c>
      <c r="Q46" s="166"/>
      <c r="R46" s="166"/>
      <c r="S46" s="166"/>
      <c r="T46" s="167"/>
      <c r="U46" s="167"/>
      <c r="V46" s="167"/>
      <c r="W46" s="167"/>
      <c r="X46" s="167"/>
      <c r="Y46" s="167"/>
      <c r="Z46" s="167"/>
      <c r="AA46" s="167"/>
      <c r="AB46" s="144"/>
      <c r="AC46" s="144"/>
      <c r="AD46" s="144"/>
      <c r="AE46" s="144"/>
      <c r="AF46" s="144"/>
    </row>
    <row r="47" spans="1:32" ht="31.5" outlineLevel="1" x14ac:dyDescent="0.25">
      <c r="A47" s="168" t="s">
        <v>257</v>
      </c>
      <c r="B47" s="141">
        <v>2019</v>
      </c>
      <c r="C47" s="141">
        <v>2020</v>
      </c>
      <c r="D47" s="141">
        <v>2021</v>
      </c>
      <c r="E47" s="141">
        <v>2022</v>
      </c>
      <c r="F47" s="141">
        <v>2023</v>
      </c>
      <c r="G47" s="141">
        <v>2024</v>
      </c>
      <c r="H47" s="141">
        <v>2025</v>
      </c>
      <c r="I47" s="141">
        <v>2026</v>
      </c>
      <c r="J47" s="142" t="s">
        <v>232</v>
      </c>
      <c r="K47" s="142" t="s">
        <v>258</v>
      </c>
      <c r="L47" s="143" t="s">
        <v>234</v>
      </c>
      <c r="M47" s="145" t="s">
        <v>287</v>
      </c>
      <c r="N47" s="144"/>
      <c r="P47" s="168" t="s">
        <v>257</v>
      </c>
      <c r="Q47" s="141">
        <v>2019</v>
      </c>
      <c r="R47" s="141">
        <v>2020</v>
      </c>
      <c r="S47" s="141">
        <v>2021</v>
      </c>
      <c r="T47" s="141">
        <v>2022</v>
      </c>
      <c r="U47" s="141">
        <v>2023</v>
      </c>
      <c r="V47" s="141">
        <v>2024</v>
      </c>
      <c r="W47" s="141">
        <v>2025</v>
      </c>
      <c r="X47" s="141">
        <v>2026</v>
      </c>
      <c r="Y47" s="142" t="s">
        <v>232</v>
      </c>
      <c r="Z47" s="142" t="s">
        <v>258</v>
      </c>
      <c r="AA47" s="143" t="s">
        <v>234</v>
      </c>
      <c r="AB47" s="144"/>
      <c r="AC47" s="144"/>
      <c r="AD47" s="145" t="s">
        <v>299</v>
      </c>
      <c r="AE47" s="145" t="s">
        <v>235</v>
      </c>
      <c r="AF47" s="144"/>
    </row>
    <row r="48" spans="1:32" outlineLevel="1" x14ac:dyDescent="0.25">
      <c r="A48" s="169" t="s">
        <v>259</v>
      </c>
      <c r="B48" s="150">
        <v>427</v>
      </c>
      <c r="C48" s="150">
        <v>504</v>
      </c>
      <c r="D48" s="150">
        <v>370</v>
      </c>
      <c r="E48" s="150">
        <v>376</v>
      </c>
      <c r="F48" s="150">
        <v>413</v>
      </c>
      <c r="G48" s="150">
        <v>514</v>
      </c>
      <c r="H48" s="150">
        <v>386</v>
      </c>
      <c r="I48" s="150">
        <v>521</v>
      </c>
      <c r="J48" s="148">
        <v>0.34974093264248707</v>
      </c>
      <c r="K48" s="148">
        <v>0.21973244147157184</v>
      </c>
      <c r="L48" s="147"/>
      <c r="M48" s="155">
        <v>6.826519916142558E-2</v>
      </c>
      <c r="N48" s="144"/>
      <c r="P48" s="169" t="s">
        <v>259</v>
      </c>
      <c r="Q48" s="150">
        <v>8136</v>
      </c>
      <c r="R48" s="150">
        <v>8810</v>
      </c>
      <c r="S48" s="150">
        <v>6630</v>
      </c>
      <c r="T48" s="150">
        <v>6331</v>
      </c>
      <c r="U48" s="150">
        <v>7003</v>
      </c>
      <c r="V48" s="150">
        <v>6893</v>
      </c>
      <c r="W48" s="150">
        <v>6958</v>
      </c>
      <c r="X48" s="150">
        <v>7632</v>
      </c>
      <c r="Y48" s="148">
        <v>9.6866915780396662E-2</v>
      </c>
      <c r="Z48" s="148">
        <v>5.2461535430744097E-2</v>
      </c>
      <c r="AA48" s="147"/>
      <c r="AB48" s="144"/>
      <c r="AC48" s="144"/>
      <c r="AD48" s="147">
        <v>427.14285714285717</v>
      </c>
      <c r="AE48" s="147">
        <v>7251.5714285714284</v>
      </c>
      <c r="AF48" s="144"/>
    </row>
    <row r="49" spans="1:32" outlineLevel="1" x14ac:dyDescent="0.25">
      <c r="A49" s="169" t="s">
        <v>260</v>
      </c>
      <c r="B49" s="150">
        <v>6</v>
      </c>
      <c r="C49" s="150">
        <v>3</v>
      </c>
      <c r="D49" s="150">
        <v>1</v>
      </c>
      <c r="E49" s="150">
        <v>1</v>
      </c>
      <c r="F49" s="150">
        <v>6</v>
      </c>
      <c r="G49" s="150">
        <v>0</v>
      </c>
      <c r="H49" s="150">
        <v>5</v>
      </c>
      <c r="I49" s="150">
        <v>7</v>
      </c>
      <c r="J49" s="148">
        <v>0.4</v>
      </c>
      <c r="K49" s="148">
        <v>1.2272727272727273</v>
      </c>
      <c r="L49" s="147"/>
      <c r="M49" s="155">
        <v>0.125</v>
      </c>
      <c r="N49" s="144"/>
      <c r="P49" s="169" t="s">
        <v>260</v>
      </c>
      <c r="Q49" s="150">
        <v>124</v>
      </c>
      <c r="R49" s="150">
        <v>95</v>
      </c>
      <c r="S49" s="150">
        <v>94</v>
      </c>
      <c r="T49" s="150">
        <v>72</v>
      </c>
      <c r="U49" s="150">
        <v>59</v>
      </c>
      <c r="V49" s="150">
        <v>52</v>
      </c>
      <c r="W49" s="150">
        <v>45</v>
      </c>
      <c r="X49" s="150">
        <v>56</v>
      </c>
      <c r="Y49" s="148">
        <v>0.24444444444444444</v>
      </c>
      <c r="Z49" s="148">
        <v>-0.27541589648798526</v>
      </c>
      <c r="AA49" s="147"/>
      <c r="AB49" s="144"/>
      <c r="AC49" s="144"/>
      <c r="AD49" s="147">
        <v>3.1428571428571428</v>
      </c>
      <c r="AE49" s="147">
        <v>77.285714285714292</v>
      </c>
      <c r="AF49" s="144"/>
    </row>
    <row r="50" spans="1:32" outlineLevel="1" x14ac:dyDescent="0.25">
      <c r="A50" s="169" t="s">
        <v>261</v>
      </c>
      <c r="B50" s="150">
        <v>22</v>
      </c>
      <c r="C50" s="150">
        <v>18</v>
      </c>
      <c r="D50" s="150">
        <v>44</v>
      </c>
      <c r="E50" s="150">
        <v>38</v>
      </c>
      <c r="F50" s="150">
        <v>23</v>
      </c>
      <c r="G50" s="150">
        <v>28</v>
      </c>
      <c r="H50" s="150">
        <v>18</v>
      </c>
      <c r="I50" s="150">
        <v>32</v>
      </c>
      <c r="J50" s="148">
        <v>0.77777777777777779</v>
      </c>
      <c r="K50" s="148">
        <v>0.17277486910994769</v>
      </c>
      <c r="L50" s="147"/>
      <c r="M50" s="155">
        <v>6.7940552016985137E-2</v>
      </c>
      <c r="N50" s="144"/>
      <c r="P50" s="169" t="s">
        <v>261</v>
      </c>
      <c r="Q50" s="150">
        <v>381</v>
      </c>
      <c r="R50" s="150">
        <v>538</v>
      </c>
      <c r="S50" s="150">
        <v>613</v>
      </c>
      <c r="T50" s="150">
        <v>366</v>
      </c>
      <c r="U50" s="150">
        <v>441</v>
      </c>
      <c r="V50" s="150">
        <v>438</v>
      </c>
      <c r="W50" s="150">
        <v>355</v>
      </c>
      <c r="X50" s="150">
        <v>471</v>
      </c>
      <c r="Y50" s="148">
        <v>0.3267605633802817</v>
      </c>
      <c r="Z50" s="148">
        <v>5.268199233716471E-2</v>
      </c>
      <c r="AA50" s="147"/>
      <c r="AB50" s="144"/>
      <c r="AC50" s="144"/>
      <c r="AD50" s="147">
        <v>27.285714285714285</v>
      </c>
      <c r="AE50" s="147">
        <v>447.42857142857144</v>
      </c>
      <c r="AF50" s="144"/>
    </row>
    <row r="51" spans="1:32" outlineLevel="1" x14ac:dyDescent="0.25">
      <c r="A51" s="169" t="s">
        <v>262</v>
      </c>
      <c r="B51" s="150">
        <v>660</v>
      </c>
      <c r="C51" s="150">
        <v>591</v>
      </c>
      <c r="D51" s="150">
        <v>411</v>
      </c>
      <c r="E51" s="150">
        <v>137</v>
      </c>
      <c r="F51" s="150">
        <v>278</v>
      </c>
      <c r="G51" s="150">
        <v>214</v>
      </c>
      <c r="H51" s="150">
        <v>190</v>
      </c>
      <c r="I51" s="150">
        <v>198</v>
      </c>
      <c r="J51" s="148">
        <v>4.2105263157894736E-2</v>
      </c>
      <c r="K51" s="148">
        <v>-0.44135429262394199</v>
      </c>
      <c r="L51" s="147"/>
      <c r="M51" s="155">
        <v>5.591640779440836E-2</v>
      </c>
      <c r="N51" s="144"/>
      <c r="P51" s="169" t="s">
        <v>262</v>
      </c>
      <c r="Q51" s="150">
        <v>9272</v>
      </c>
      <c r="R51" s="150">
        <v>9101</v>
      </c>
      <c r="S51" s="150">
        <v>6471</v>
      </c>
      <c r="T51" s="150">
        <v>4067</v>
      </c>
      <c r="U51" s="150">
        <v>3751</v>
      </c>
      <c r="V51" s="150">
        <v>3588</v>
      </c>
      <c r="W51" s="150">
        <v>3719</v>
      </c>
      <c r="X51" s="150">
        <v>3541</v>
      </c>
      <c r="Y51" s="148">
        <v>-4.7862328582952404E-2</v>
      </c>
      <c r="Z51" s="148">
        <v>-0.37984437939403043</v>
      </c>
      <c r="AA51" s="147"/>
      <c r="AB51" s="144"/>
      <c r="AC51" s="144"/>
      <c r="AD51" s="147">
        <v>354.42857142857144</v>
      </c>
      <c r="AE51" s="147">
        <v>5709.8571428571431</v>
      </c>
      <c r="AF51" s="144"/>
    </row>
    <row r="52" spans="1:32" outlineLevel="1" x14ac:dyDescent="0.25">
      <c r="A52" s="169" t="s">
        <v>53</v>
      </c>
      <c r="B52" s="150">
        <v>124</v>
      </c>
      <c r="C52" s="150">
        <v>134</v>
      </c>
      <c r="D52" s="150">
        <v>93</v>
      </c>
      <c r="E52" s="150">
        <v>110</v>
      </c>
      <c r="F52" s="150">
        <v>96</v>
      </c>
      <c r="G52" s="150">
        <v>83</v>
      </c>
      <c r="H52" s="150">
        <v>80</v>
      </c>
      <c r="I52" s="150">
        <v>87</v>
      </c>
      <c r="J52" s="148">
        <v>8.7499999999999994E-2</v>
      </c>
      <c r="K52" s="148">
        <v>-0.1541666666666667</v>
      </c>
      <c r="L52" s="147"/>
      <c r="M52" s="155">
        <v>8.2857142857142851E-2</v>
      </c>
      <c r="N52" s="144"/>
      <c r="P52" s="169" t="s">
        <v>53</v>
      </c>
      <c r="Q52" s="150">
        <v>1873</v>
      </c>
      <c r="R52" s="150">
        <v>1530</v>
      </c>
      <c r="S52" s="150">
        <v>1525</v>
      </c>
      <c r="T52" s="150">
        <v>1178</v>
      </c>
      <c r="U52" s="150">
        <v>1165</v>
      </c>
      <c r="V52" s="150">
        <v>1283</v>
      </c>
      <c r="W52" s="150">
        <v>1179</v>
      </c>
      <c r="X52" s="150">
        <v>1050</v>
      </c>
      <c r="Y52" s="148">
        <v>-0.10941475826972011</v>
      </c>
      <c r="Z52" s="148">
        <v>-0.24483715195725875</v>
      </c>
      <c r="AA52" s="147"/>
      <c r="AB52" s="144"/>
      <c r="AC52" s="144"/>
      <c r="AD52" s="147">
        <v>102.85714285714286</v>
      </c>
      <c r="AE52" s="147">
        <v>1390.4285714285713</v>
      </c>
      <c r="AF52" s="144"/>
    </row>
    <row r="53" spans="1:32" outlineLevel="1" x14ac:dyDescent="0.25">
      <c r="A53" s="169" t="s">
        <v>11</v>
      </c>
      <c r="B53" s="150">
        <v>72</v>
      </c>
      <c r="C53" s="150">
        <v>79</v>
      </c>
      <c r="D53" s="150">
        <v>56</v>
      </c>
      <c r="E53" s="150">
        <v>61</v>
      </c>
      <c r="F53" s="150">
        <v>55</v>
      </c>
      <c r="G53" s="150">
        <v>61</v>
      </c>
      <c r="H53" s="150">
        <v>48</v>
      </c>
      <c r="I53" s="150">
        <v>80</v>
      </c>
      <c r="J53" s="148">
        <v>0.66666666666666663</v>
      </c>
      <c r="K53" s="148">
        <v>0.29629629629629628</v>
      </c>
      <c r="L53" s="147"/>
      <c r="M53" s="155">
        <v>6.9084628670120898E-2</v>
      </c>
      <c r="N53" s="144"/>
      <c r="P53" s="169" t="s">
        <v>11</v>
      </c>
      <c r="Q53" s="150">
        <v>1228</v>
      </c>
      <c r="R53" s="150">
        <v>1410</v>
      </c>
      <c r="S53" s="150">
        <v>1006</v>
      </c>
      <c r="T53" s="150">
        <v>963</v>
      </c>
      <c r="U53" s="150">
        <v>1061</v>
      </c>
      <c r="V53" s="150">
        <v>951</v>
      </c>
      <c r="W53" s="150">
        <v>1007</v>
      </c>
      <c r="X53" s="150">
        <v>1158</v>
      </c>
      <c r="Y53" s="148">
        <v>0.1499503475670308</v>
      </c>
      <c r="Z53" s="148">
        <v>6.294256490952016E-2</v>
      </c>
      <c r="AA53" s="147"/>
      <c r="AB53" s="144"/>
      <c r="AC53" s="144"/>
      <c r="AD53" s="147">
        <v>61.714285714285715</v>
      </c>
      <c r="AE53" s="147">
        <v>1089.4285714285713</v>
      </c>
      <c r="AF53" s="144"/>
    </row>
    <row r="54" spans="1:32" outlineLevel="1" x14ac:dyDescent="0.25">
      <c r="A54" s="169" t="s">
        <v>263</v>
      </c>
      <c r="B54" s="150">
        <v>1472</v>
      </c>
      <c r="C54" s="150">
        <v>1423</v>
      </c>
      <c r="D54" s="150">
        <v>1375</v>
      </c>
      <c r="E54" s="150">
        <v>1301</v>
      </c>
      <c r="F54" s="150">
        <v>1374</v>
      </c>
      <c r="G54" s="150">
        <v>1248</v>
      </c>
      <c r="H54" s="150">
        <v>1241</v>
      </c>
      <c r="I54" s="150">
        <v>1300</v>
      </c>
      <c r="J54" s="148">
        <v>4.7542304593070107E-2</v>
      </c>
      <c r="K54" s="148">
        <v>-3.5403858384566507E-2</v>
      </c>
      <c r="L54" s="147"/>
      <c r="M54" s="155">
        <v>8.4536350630771237E-2</v>
      </c>
      <c r="N54" s="144"/>
      <c r="P54" s="169" t="s">
        <v>263</v>
      </c>
      <c r="Q54" s="150">
        <v>14465</v>
      </c>
      <c r="R54" s="150">
        <v>16545</v>
      </c>
      <c r="S54" s="150">
        <v>14341</v>
      </c>
      <c r="T54" s="150">
        <v>13650</v>
      </c>
      <c r="U54" s="150">
        <v>14844</v>
      </c>
      <c r="V54" s="150">
        <v>13660</v>
      </c>
      <c r="W54" s="150">
        <v>13858</v>
      </c>
      <c r="X54" s="150">
        <v>15378</v>
      </c>
      <c r="Y54" s="148">
        <v>0.10968393707605716</v>
      </c>
      <c r="Z54" s="148">
        <v>6.1985142507621181E-2</v>
      </c>
      <c r="AA54" s="147"/>
      <c r="AB54" s="144"/>
      <c r="AC54" s="144"/>
      <c r="AD54" s="147">
        <v>1347.7142857142858</v>
      </c>
      <c r="AE54" s="147">
        <v>14480.428571428571</v>
      </c>
      <c r="AF54" s="144"/>
    </row>
    <row r="55" spans="1:32" outlineLevel="1" x14ac:dyDescent="0.25">
      <c r="A55" s="169" t="s">
        <v>264</v>
      </c>
      <c r="B55" s="150">
        <v>294</v>
      </c>
      <c r="C55" s="150">
        <v>271</v>
      </c>
      <c r="D55" s="150">
        <v>333</v>
      </c>
      <c r="E55" s="150">
        <v>230</v>
      </c>
      <c r="F55" s="150">
        <v>316</v>
      </c>
      <c r="G55" s="150">
        <v>277</v>
      </c>
      <c r="H55" s="150">
        <v>238</v>
      </c>
      <c r="I55" s="150">
        <v>268</v>
      </c>
      <c r="J55" s="148">
        <v>0.12605042016806722</v>
      </c>
      <c r="K55" s="148">
        <v>-4.236855538540063E-2</v>
      </c>
      <c r="L55" s="147"/>
      <c r="M55" s="155">
        <v>4.5562733764025844E-2</v>
      </c>
      <c r="N55" s="144"/>
      <c r="P55" s="169" t="s">
        <v>264</v>
      </c>
      <c r="Q55" s="150">
        <v>7240</v>
      </c>
      <c r="R55" s="150">
        <v>7407</v>
      </c>
      <c r="S55" s="150">
        <v>5905</v>
      </c>
      <c r="T55" s="150">
        <v>6187</v>
      </c>
      <c r="U55" s="150">
        <v>6401</v>
      </c>
      <c r="V55" s="150">
        <v>6379</v>
      </c>
      <c r="W55" s="150">
        <v>5385</v>
      </c>
      <c r="X55" s="150">
        <v>5882</v>
      </c>
      <c r="Y55" s="148">
        <v>9.2293407613741871E-2</v>
      </c>
      <c r="Z55" s="148">
        <v>-8.3066096561553573E-2</v>
      </c>
      <c r="AA55" s="147"/>
      <c r="AB55" s="144"/>
      <c r="AC55" s="144"/>
      <c r="AD55" s="147">
        <v>279.85714285714283</v>
      </c>
      <c r="AE55" s="147">
        <v>6414.8571428571431</v>
      </c>
      <c r="AF55" s="144"/>
    </row>
    <row r="56" spans="1:32" outlineLevel="1" x14ac:dyDescent="0.25">
      <c r="A56" s="169" t="s">
        <v>265</v>
      </c>
      <c r="B56" s="150">
        <v>281</v>
      </c>
      <c r="C56" s="150">
        <v>305</v>
      </c>
      <c r="D56" s="150">
        <v>256</v>
      </c>
      <c r="E56" s="150">
        <v>285</v>
      </c>
      <c r="F56" s="150">
        <v>376</v>
      </c>
      <c r="G56" s="150">
        <v>367</v>
      </c>
      <c r="H56" s="150">
        <v>340</v>
      </c>
      <c r="I56" s="150">
        <v>355</v>
      </c>
      <c r="J56" s="148">
        <v>4.4117647058823532E-2</v>
      </c>
      <c r="K56" s="148">
        <v>0.12443438914027147</v>
      </c>
      <c r="L56" s="147"/>
      <c r="M56" s="155">
        <v>6.0923288141410674E-2</v>
      </c>
      <c r="N56" s="144"/>
      <c r="P56" s="169" t="s">
        <v>265</v>
      </c>
      <c r="Q56" s="150">
        <v>6329</v>
      </c>
      <c r="R56" s="150">
        <v>6840</v>
      </c>
      <c r="S56" s="150">
        <v>4665</v>
      </c>
      <c r="T56" s="150">
        <v>4553</v>
      </c>
      <c r="U56" s="150">
        <v>5246</v>
      </c>
      <c r="V56" s="150">
        <v>5203</v>
      </c>
      <c r="W56" s="150">
        <v>5212</v>
      </c>
      <c r="X56" s="150">
        <v>5827</v>
      </c>
      <c r="Y56" s="148">
        <v>0.11799693016116654</v>
      </c>
      <c r="Z56" s="148">
        <v>7.2040580319596273E-2</v>
      </c>
      <c r="AA56" s="147"/>
      <c r="AB56" s="144"/>
      <c r="AC56" s="144"/>
      <c r="AD56" s="147">
        <v>315.71428571428572</v>
      </c>
      <c r="AE56" s="147">
        <v>5435.4285714285716</v>
      </c>
      <c r="AF56" s="144"/>
    </row>
    <row r="57" spans="1:32" outlineLevel="1" x14ac:dyDescent="0.25">
      <c r="A57" s="169" t="s">
        <v>266</v>
      </c>
      <c r="B57" s="150">
        <v>148</v>
      </c>
      <c r="C57" s="150">
        <v>647</v>
      </c>
      <c r="D57" s="150">
        <v>315</v>
      </c>
      <c r="E57" s="150">
        <v>180</v>
      </c>
      <c r="F57" s="150">
        <v>198</v>
      </c>
      <c r="G57" s="150">
        <v>122</v>
      </c>
      <c r="H57" s="150">
        <v>109</v>
      </c>
      <c r="I57" s="150">
        <v>191</v>
      </c>
      <c r="J57" s="148">
        <v>0.75229357798165142</v>
      </c>
      <c r="K57" s="148">
        <v>-0.22222222222222227</v>
      </c>
      <c r="L57" s="147"/>
      <c r="M57" s="155">
        <v>7.6277955271565501E-2</v>
      </c>
      <c r="N57" s="144"/>
      <c r="P57" s="169" t="s">
        <v>266</v>
      </c>
      <c r="Q57" s="150">
        <v>2308</v>
      </c>
      <c r="R57" s="150">
        <v>3380</v>
      </c>
      <c r="S57" s="150">
        <v>2510</v>
      </c>
      <c r="T57" s="150">
        <v>2091</v>
      </c>
      <c r="U57" s="150">
        <v>2096</v>
      </c>
      <c r="V57" s="150">
        <v>1831</v>
      </c>
      <c r="W57" s="150">
        <v>1770</v>
      </c>
      <c r="X57" s="150">
        <v>2504</v>
      </c>
      <c r="Y57" s="148">
        <v>0.41468926553672314</v>
      </c>
      <c r="Z57" s="148">
        <v>9.6459401976729614E-2</v>
      </c>
      <c r="AA57" s="147"/>
      <c r="AB57" s="144"/>
      <c r="AC57" s="144"/>
      <c r="AD57" s="147">
        <v>245.57142857142858</v>
      </c>
      <c r="AE57" s="147">
        <v>2283.7142857142858</v>
      </c>
      <c r="AF57" s="144"/>
    </row>
    <row r="58" spans="1:32" outlineLevel="1" x14ac:dyDescent="0.25">
      <c r="A58" s="168" t="s">
        <v>267</v>
      </c>
      <c r="B58" s="170">
        <v>3506</v>
      </c>
      <c r="C58" s="170">
        <v>3975</v>
      </c>
      <c r="D58" s="170">
        <v>3254</v>
      </c>
      <c r="E58" s="170">
        <v>2719</v>
      </c>
      <c r="F58" s="170">
        <v>3135</v>
      </c>
      <c r="G58" s="170">
        <v>2914</v>
      </c>
      <c r="H58" s="170">
        <v>2655</v>
      </c>
      <c r="I58" s="170">
        <v>3039</v>
      </c>
      <c r="J58" s="171">
        <v>0.14463276836158193</v>
      </c>
      <c r="K58" s="171">
        <v>-3.994042783644737E-2</v>
      </c>
      <c r="L58" s="147"/>
      <c r="M58" s="206">
        <v>6.9863675027012115E-2</v>
      </c>
      <c r="N58" s="144"/>
      <c r="P58" s="168" t="s">
        <v>267</v>
      </c>
      <c r="Q58" s="170">
        <v>51356</v>
      </c>
      <c r="R58" s="170">
        <v>55656</v>
      </c>
      <c r="S58" s="170">
        <v>43760</v>
      </c>
      <c r="T58" s="170">
        <v>39458</v>
      </c>
      <c r="U58" s="170">
        <v>42067</v>
      </c>
      <c r="V58" s="170">
        <v>40278</v>
      </c>
      <c r="W58" s="170">
        <v>39488</v>
      </c>
      <c r="X58" s="170">
        <v>43499</v>
      </c>
      <c r="Y58" s="171">
        <v>0.10157516207455429</v>
      </c>
      <c r="Z58" s="171">
        <v>-2.4257922278514296E-2</v>
      </c>
      <c r="AA58" s="147"/>
      <c r="AB58" s="144"/>
      <c r="AC58" s="144"/>
      <c r="AD58" s="147">
        <v>3165.4285714285716</v>
      </c>
      <c r="AE58" s="147">
        <v>44580.428571428572</v>
      </c>
      <c r="AF58" s="144"/>
    </row>
    <row r="59" spans="1:32" outlineLevel="1" x14ac:dyDescent="0.25">
      <c r="A59" s="163" t="s">
        <v>289</v>
      </c>
      <c r="B59" s="163"/>
      <c r="C59" s="163"/>
      <c r="D59" s="163"/>
      <c r="E59" s="144"/>
      <c r="F59" s="144"/>
      <c r="G59" s="144"/>
      <c r="H59" s="144"/>
      <c r="I59" s="162"/>
      <c r="J59" s="162"/>
      <c r="K59" s="162"/>
      <c r="L59" s="144"/>
      <c r="M59" s="144"/>
      <c r="N59" s="144"/>
      <c r="O59" s="144"/>
      <c r="P59" s="163" t="s">
        <v>268</v>
      </c>
      <c r="Q59" s="163"/>
      <c r="R59" s="163"/>
      <c r="S59" s="163"/>
      <c r="T59" s="144"/>
      <c r="U59" s="144"/>
      <c r="V59" s="144"/>
      <c r="W59" s="144"/>
      <c r="X59" s="162"/>
      <c r="Y59" s="162"/>
      <c r="Z59" s="162"/>
      <c r="AA59" s="144"/>
      <c r="AB59" s="144"/>
      <c r="AC59" s="144"/>
      <c r="AD59" s="144"/>
      <c r="AE59" s="144"/>
      <c r="AF59" s="144"/>
    </row>
    <row r="60" spans="1:32" x14ac:dyDescent="0.25">
      <c r="A60" s="164"/>
      <c r="B60" s="164"/>
      <c r="C60" s="164"/>
      <c r="D60" s="164"/>
      <c r="E60" s="144"/>
      <c r="F60" s="144"/>
      <c r="G60" s="144"/>
      <c r="H60" s="144"/>
      <c r="I60" s="144"/>
      <c r="J60" s="144"/>
      <c r="K60" s="144"/>
      <c r="L60" s="144"/>
      <c r="M60" s="144"/>
      <c r="N60" s="144"/>
      <c r="O60" s="204"/>
      <c r="P60" s="164"/>
      <c r="Q60" s="164"/>
      <c r="R60" s="164"/>
      <c r="S60" s="164"/>
      <c r="T60" s="144"/>
      <c r="U60" s="144"/>
      <c r="V60" s="144"/>
      <c r="W60" s="144"/>
      <c r="X60" s="144"/>
      <c r="Y60" s="144"/>
      <c r="Z60" s="144"/>
      <c r="AA60" s="144"/>
      <c r="AB60" s="144"/>
      <c r="AC60" s="144"/>
      <c r="AD60" s="144"/>
      <c r="AE60" s="144"/>
      <c r="AF60" s="144"/>
    </row>
    <row r="61" spans="1:32" x14ac:dyDescent="0.25">
      <c r="A61" s="164"/>
      <c r="B61" s="164"/>
      <c r="C61" s="164"/>
      <c r="D61" s="164"/>
      <c r="E61" s="144"/>
      <c r="F61" s="144"/>
      <c r="G61" s="144"/>
      <c r="H61" s="144"/>
      <c r="I61" s="144"/>
      <c r="J61" s="144"/>
      <c r="K61" s="144"/>
      <c r="L61" s="144"/>
      <c r="M61" s="144"/>
      <c r="N61" s="144"/>
      <c r="O61" s="204"/>
      <c r="P61" s="164"/>
      <c r="Q61" s="164"/>
      <c r="R61" s="164"/>
      <c r="S61" s="164"/>
      <c r="T61" s="144"/>
      <c r="U61" s="144"/>
      <c r="V61" s="144"/>
      <c r="W61" s="144"/>
      <c r="X61" s="144"/>
      <c r="Y61" s="144"/>
      <c r="Z61" s="144"/>
      <c r="AA61" s="144"/>
      <c r="AB61" s="144"/>
      <c r="AC61" s="144"/>
      <c r="AD61" s="144"/>
      <c r="AE61" s="144"/>
      <c r="AF61" s="144"/>
    </row>
    <row r="62" spans="1:32" x14ac:dyDescent="0.25">
      <c r="A62" s="165" t="s">
        <v>90</v>
      </c>
      <c r="B62" s="165"/>
      <c r="C62" s="165"/>
      <c r="D62" s="165"/>
      <c r="E62" s="144"/>
      <c r="F62" s="144"/>
      <c r="G62" s="144"/>
      <c r="H62" s="144"/>
      <c r="I62" s="144"/>
      <c r="J62" s="144"/>
      <c r="K62" s="144"/>
      <c r="L62" s="144"/>
      <c r="M62" s="144"/>
      <c r="N62" s="144"/>
      <c r="O62" s="204"/>
      <c r="P62" s="165" t="s">
        <v>90</v>
      </c>
      <c r="Q62" s="165"/>
      <c r="R62" s="165"/>
      <c r="S62" s="165"/>
      <c r="T62" s="144"/>
      <c r="U62" s="144"/>
      <c r="V62" s="144"/>
      <c r="W62" s="144"/>
      <c r="X62" s="144"/>
      <c r="Y62" s="144"/>
      <c r="Z62" s="144"/>
      <c r="AA62" s="144"/>
      <c r="AB62" s="144"/>
      <c r="AC62" s="144"/>
      <c r="AD62" s="144"/>
      <c r="AE62" s="144"/>
      <c r="AF62" s="144"/>
    </row>
    <row r="63" spans="1:32" outlineLevel="1" x14ac:dyDescent="0.25">
      <c r="A63" s="166" t="s">
        <v>298</v>
      </c>
      <c r="B63" s="166"/>
      <c r="C63" s="166"/>
      <c r="D63" s="166"/>
      <c r="E63" s="167"/>
      <c r="F63" s="167"/>
      <c r="G63" s="167"/>
      <c r="H63" s="167"/>
      <c r="I63" s="167"/>
      <c r="J63" s="167"/>
      <c r="K63" s="167"/>
      <c r="L63" s="167"/>
      <c r="M63" s="144"/>
      <c r="N63" s="144"/>
      <c r="P63" s="166" t="s">
        <v>231</v>
      </c>
      <c r="Q63" s="166"/>
      <c r="R63" s="166"/>
      <c r="S63" s="166"/>
      <c r="T63" s="167"/>
      <c r="U63" s="167"/>
      <c r="V63" s="167"/>
      <c r="W63" s="167"/>
      <c r="X63" s="167"/>
      <c r="Y63" s="167"/>
      <c r="Z63" s="167"/>
      <c r="AA63" s="167"/>
      <c r="AB63" s="144"/>
      <c r="AC63" s="144"/>
      <c r="AD63" s="144"/>
      <c r="AE63" s="144"/>
      <c r="AF63" s="144"/>
    </row>
    <row r="64" spans="1:32" ht="52.5" outlineLevel="1" x14ac:dyDescent="0.25">
      <c r="A64" s="168" t="s">
        <v>257</v>
      </c>
      <c r="B64" s="141">
        <v>2019</v>
      </c>
      <c r="C64" s="141">
        <v>2020</v>
      </c>
      <c r="D64" s="141">
        <v>2021</v>
      </c>
      <c r="E64" s="141">
        <v>2022</v>
      </c>
      <c r="F64" s="141">
        <v>2023</v>
      </c>
      <c r="G64" s="141">
        <v>2024</v>
      </c>
      <c r="H64" s="141">
        <v>2025</v>
      </c>
      <c r="I64" s="141">
        <v>2026</v>
      </c>
      <c r="J64" s="142" t="s">
        <v>232</v>
      </c>
      <c r="K64" s="142" t="s">
        <v>258</v>
      </c>
      <c r="L64" s="143" t="s">
        <v>234</v>
      </c>
      <c r="M64" s="142" t="s">
        <v>290</v>
      </c>
      <c r="N64" s="142" t="s">
        <v>291</v>
      </c>
      <c r="P64" s="168" t="s">
        <v>257</v>
      </c>
      <c r="Q64" s="141">
        <v>2019</v>
      </c>
      <c r="R64" s="141">
        <v>2020</v>
      </c>
      <c r="S64" s="141">
        <v>2021</v>
      </c>
      <c r="T64" s="141">
        <v>2022</v>
      </c>
      <c r="U64" s="141">
        <v>2023</v>
      </c>
      <c r="V64" s="141">
        <v>2024</v>
      </c>
      <c r="W64" s="141">
        <v>2025</v>
      </c>
      <c r="X64" s="141">
        <v>2026</v>
      </c>
      <c r="Y64" s="142" t="s">
        <v>232</v>
      </c>
      <c r="Z64" s="142" t="s">
        <v>258</v>
      </c>
      <c r="AA64" s="143" t="s">
        <v>234</v>
      </c>
      <c r="AB64" s="142" t="s">
        <v>269</v>
      </c>
      <c r="AC64" s="144"/>
      <c r="AD64" s="145" t="s">
        <v>299</v>
      </c>
      <c r="AE64" s="145" t="s">
        <v>235</v>
      </c>
      <c r="AF64" s="144"/>
    </row>
    <row r="65" spans="1:32" outlineLevel="1" x14ac:dyDescent="0.25">
      <c r="A65" s="169" t="s">
        <v>259</v>
      </c>
      <c r="B65" s="153">
        <v>0.75978647686832745</v>
      </c>
      <c r="C65" s="153">
        <v>0.61388550548112053</v>
      </c>
      <c r="D65" s="153">
        <v>0.70208728652751418</v>
      </c>
      <c r="E65" s="153">
        <v>0.67504488330341117</v>
      </c>
      <c r="F65" s="153">
        <v>0.68264462809917359</v>
      </c>
      <c r="G65" s="153">
        <v>0.61483253588516751</v>
      </c>
      <c r="H65" s="153">
        <v>0.63801652892561989</v>
      </c>
      <c r="I65" s="153">
        <v>0.61438679245283023</v>
      </c>
      <c r="J65" s="172">
        <v>-2.3629736472789653</v>
      </c>
      <c r="K65" s="172">
        <v>-4.814367508539263</v>
      </c>
      <c r="L65" s="147"/>
      <c r="M65" s="178">
        <v>-4.5248894570359965E-2</v>
      </c>
      <c r="N65" s="178">
        <v>0.25975359062628822</v>
      </c>
      <c r="P65" s="169" t="s">
        <v>259</v>
      </c>
      <c r="Q65" s="153">
        <v>0.71362161213928599</v>
      </c>
      <c r="R65" s="153">
        <v>0.68774395003903199</v>
      </c>
      <c r="S65" s="153">
        <v>0.65963585712864392</v>
      </c>
      <c r="T65" s="153">
        <v>0.66663156786353583</v>
      </c>
      <c r="U65" s="153">
        <v>0.6427719137218908</v>
      </c>
      <c r="V65" s="153">
        <v>0.61189525077674212</v>
      </c>
      <c r="W65" s="153">
        <v>0.61569772586496774</v>
      </c>
      <c r="X65" s="153">
        <v>0.61483928139853383</v>
      </c>
      <c r="Y65" s="172">
        <v>-8.5844446643390526E-2</v>
      </c>
      <c r="Z65" s="172">
        <v>-4.2516325957073553</v>
      </c>
      <c r="AA65" s="147"/>
      <c r="AB65" s="173">
        <v>0.19640390311012612</v>
      </c>
      <c r="AC65" s="144"/>
      <c r="AD65" s="151">
        <v>0.66253046753822287</v>
      </c>
      <c r="AE65" s="151">
        <v>0.65735560735560739</v>
      </c>
      <c r="AF65" s="144"/>
    </row>
    <row r="66" spans="1:32" outlineLevel="1" x14ac:dyDescent="0.25">
      <c r="A66" s="169" t="s">
        <v>260</v>
      </c>
      <c r="B66" s="153">
        <v>0.8571428571428571</v>
      </c>
      <c r="C66" s="153">
        <v>0.42857142857142855</v>
      </c>
      <c r="D66" s="153">
        <v>0.25</v>
      </c>
      <c r="E66" s="153">
        <v>0.125</v>
      </c>
      <c r="F66" s="153">
        <v>0.75</v>
      </c>
      <c r="G66" s="153">
        <v>0</v>
      </c>
      <c r="H66" s="153">
        <v>0.35714285714285715</v>
      </c>
      <c r="I66" s="153">
        <v>0.77777777777777779</v>
      </c>
      <c r="J66" s="172">
        <v>42.063492063492063</v>
      </c>
      <c r="K66" s="172">
        <v>32.879818594104307</v>
      </c>
      <c r="L66" s="147"/>
      <c r="M66" s="178">
        <v>29.082125603864732</v>
      </c>
      <c r="N66" s="178">
        <v>7.2180076778949331E-2</v>
      </c>
      <c r="P66" s="169" t="s">
        <v>260</v>
      </c>
      <c r="Q66" s="153">
        <v>0.72514619883040932</v>
      </c>
      <c r="R66" s="153">
        <v>0.62091503267973858</v>
      </c>
      <c r="S66" s="153">
        <v>0.67625899280575541</v>
      </c>
      <c r="T66" s="153">
        <v>0.62608695652173918</v>
      </c>
      <c r="U66" s="153">
        <v>0.50862068965517238</v>
      </c>
      <c r="V66" s="153">
        <v>0.46846846846846846</v>
      </c>
      <c r="W66" s="153">
        <v>0.39823008849557523</v>
      </c>
      <c r="X66" s="153">
        <v>0.48695652173913045</v>
      </c>
      <c r="Y66" s="172">
        <v>8.8726433243555221</v>
      </c>
      <c r="Z66" s="172">
        <v>-10.236809699725297</v>
      </c>
      <c r="AA66" s="147"/>
      <c r="AB66" s="173">
        <v>1.0002200791126015E-2</v>
      </c>
      <c r="AC66" s="144"/>
      <c r="AD66" s="151">
        <v>0.44897959183673469</v>
      </c>
      <c r="AE66" s="151">
        <v>0.58932461873638342</v>
      </c>
      <c r="AF66" s="144"/>
    </row>
    <row r="67" spans="1:32" outlineLevel="1" x14ac:dyDescent="0.25">
      <c r="A67" s="169" t="s">
        <v>261</v>
      </c>
      <c r="B67" s="153">
        <v>0.66666666666666663</v>
      </c>
      <c r="C67" s="153">
        <v>0.54545454545454541</v>
      </c>
      <c r="D67" s="153">
        <v>0.7857142857142857</v>
      </c>
      <c r="E67" s="153">
        <v>0.6785714285714286</v>
      </c>
      <c r="F67" s="153">
        <v>0.67647058823529416</v>
      </c>
      <c r="G67" s="153">
        <v>0.77777777777777779</v>
      </c>
      <c r="H67" s="153">
        <v>0.6</v>
      </c>
      <c r="I67" s="153">
        <v>0.72727272727272729</v>
      </c>
      <c r="J67" s="172">
        <v>12.727272727272732</v>
      </c>
      <c r="K67" s="172">
        <v>4.022236756049713</v>
      </c>
      <c r="L67" s="147"/>
      <c r="M67" s="178">
        <v>7.7617554858934179</v>
      </c>
      <c r="N67" s="178">
        <v>0.1154026864822244</v>
      </c>
      <c r="P67" s="169" t="s">
        <v>261</v>
      </c>
      <c r="Q67" s="153">
        <v>0.62254901960784315</v>
      </c>
      <c r="R67" s="153">
        <v>0.68710089399744567</v>
      </c>
      <c r="S67" s="153">
        <v>0.64526315789473687</v>
      </c>
      <c r="T67" s="153">
        <v>0.5903225806451613</v>
      </c>
      <c r="U67" s="153">
        <v>0.62376237623762376</v>
      </c>
      <c r="V67" s="153">
        <v>0.64506627393225335</v>
      </c>
      <c r="W67" s="153">
        <v>0.58872305140961856</v>
      </c>
      <c r="X67" s="153">
        <v>0.64965517241379311</v>
      </c>
      <c r="Y67" s="172">
        <v>6.0932121004174551</v>
      </c>
      <c r="Z67" s="172">
        <v>1.7438781618476229</v>
      </c>
      <c r="AA67" s="147"/>
      <c r="AB67" s="173">
        <v>6.2860567003009127E-2</v>
      </c>
      <c r="AC67" s="144"/>
      <c r="AD67" s="151">
        <v>0.68705035971223016</v>
      </c>
      <c r="AE67" s="151">
        <v>0.63221639079531688</v>
      </c>
      <c r="AF67" s="144"/>
    </row>
    <row r="68" spans="1:32" outlineLevel="1" x14ac:dyDescent="0.25">
      <c r="A68" s="169" t="s">
        <v>262</v>
      </c>
      <c r="B68" s="153">
        <v>0.86161879895561355</v>
      </c>
      <c r="C68" s="153">
        <v>0.73053152039555003</v>
      </c>
      <c r="D68" s="153">
        <v>0.802734375</v>
      </c>
      <c r="E68" s="153">
        <v>0.56611570247933884</v>
      </c>
      <c r="F68" s="153">
        <v>0.7296587926509186</v>
      </c>
      <c r="G68" s="153">
        <v>0.53101736972704716</v>
      </c>
      <c r="H68" s="153">
        <v>0.61889250814332253</v>
      </c>
      <c r="I68" s="153">
        <v>0.60550458715596334</v>
      </c>
      <c r="J68" s="172">
        <v>-1.3387920987359192</v>
      </c>
      <c r="K68" s="172">
        <v>-11.993400933526477</v>
      </c>
      <c r="L68" s="147"/>
      <c r="M68" s="178">
        <v>-1.4635517922845787</v>
      </c>
      <c r="N68" s="178">
        <v>-2.9941754342116544E-2</v>
      </c>
      <c r="P68" s="169" t="s">
        <v>262</v>
      </c>
      <c r="Q68" s="153">
        <v>0.79254637148474227</v>
      </c>
      <c r="R68" s="153">
        <v>0.76912025690864527</v>
      </c>
      <c r="S68" s="153">
        <v>0.72797840026999661</v>
      </c>
      <c r="T68" s="153">
        <v>0.68375924680564892</v>
      </c>
      <c r="U68" s="153">
        <v>0.62673350041771092</v>
      </c>
      <c r="V68" s="153">
        <v>0.56512836667191679</v>
      </c>
      <c r="W68" s="153">
        <v>0.61828761429758938</v>
      </c>
      <c r="X68" s="153">
        <v>0.62014010507880912</v>
      </c>
      <c r="Y68" s="172">
        <v>0.185249078121974</v>
      </c>
      <c r="Z68" s="172">
        <v>-8.4556816533377432</v>
      </c>
      <c r="AA68" s="147"/>
      <c r="AB68" s="173">
        <v>-4.6369217465486168E-2</v>
      </c>
      <c r="AC68" s="144"/>
      <c r="AD68" s="151">
        <v>0.7254385964912281</v>
      </c>
      <c r="AE68" s="151">
        <v>0.70469692161218656</v>
      </c>
      <c r="AF68" s="144"/>
    </row>
    <row r="69" spans="1:32" outlineLevel="1" x14ac:dyDescent="0.25">
      <c r="A69" s="169" t="s">
        <v>53</v>
      </c>
      <c r="B69" s="153">
        <v>0.64583333333333337</v>
      </c>
      <c r="C69" s="153">
        <v>0.63207547169811318</v>
      </c>
      <c r="D69" s="153">
        <v>0.54705882352941182</v>
      </c>
      <c r="E69" s="153">
        <v>0.53398058252427183</v>
      </c>
      <c r="F69" s="153">
        <v>0.60377358490566035</v>
      </c>
      <c r="G69" s="153">
        <v>0.53205128205128205</v>
      </c>
      <c r="H69" s="153">
        <v>0.61068702290076338</v>
      </c>
      <c r="I69" s="153">
        <v>0.5058139534883721</v>
      </c>
      <c r="J69" s="172">
        <v>-10.487306941239128</v>
      </c>
      <c r="K69" s="172">
        <v>-8.1461739823210255</v>
      </c>
      <c r="L69" s="147"/>
      <c r="M69" s="178">
        <v>-1.1427425821972759</v>
      </c>
      <c r="N69" s="178">
        <v>-0.21483494797036595</v>
      </c>
      <c r="P69" s="169" t="s">
        <v>53</v>
      </c>
      <c r="Q69" s="153">
        <v>0.6476486860304288</v>
      </c>
      <c r="R69" s="153">
        <v>0.5889145496535797</v>
      </c>
      <c r="S69" s="153">
        <v>0.60781187724192909</v>
      </c>
      <c r="T69" s="153">
        <v>0.5655304848775804</v>
      </c>
      <c r="U69" s="153">
        <v>0.53391384051329061</v>
      </c>
      <c r="V69" s="153">
        <v>0.59124423963133643</v>
      </c>
      <c r="W69" s="153">
        <v>0.54913833255705635</v>
      </c>
      <c r="X69" s="153">
        <v>0.51724137931034486</v>
      </c>
      <c r="Y69" s="172">
        <v>-3.189695324671149</v>
      </c>
      <c r="Z69" s="172">
        <v>-6.9755786119966912</v>
      </c>
      <c r="AA69" s="147"/>
      <c r="AB69" s="173">
        <v>-7.7631181136011973E-2</v>
      </c>
      <c r="AC69" s="144"/>
      <c r="AD69" s="151">
        <v>0.58727569331158236</v>
      </c>
      <c r="AE69" s="151">
        <v>0.58699716543031177</v>
      </c>
      <c r="AF69" s="144"/>
    </row>
    <row r="70" spans="1:32" outlineLevel="1" x14ac:dyDescent="0.25">
      <c r="A70" s="169" t="s">
        <v>11</v>
      </c>
      <c r="B70" s="153">
        <v>0.30125523012552302</v>
      </c>
      <c r="C70" s="153">
        <v>0.23723723723723725</v>
      </c>
      <c r="D70" s="153">
        <v>0.27860696517412936</v>
      </c>
      <c r="E70" s="153">
        <v>0.25</v>
      </c>
      <c r="F70" s="153">
        <v>0.23706896551724138</v>
      </c>
      <c r="G70" s="153">
        <v>0.18654434250764526</v>
      </c>
      <c r="H70" s="153">
        <v>0.1811320754716981</v>
      </c>
      <c r="I70" s="153">
        <v>0.23054755043227665</v>
      </c>
      <c r="J70" s="172">
        <v>4.9415474960578551</v>
      </c>
      <c r="K70" s="172">
        <v>-0.41075283292660025</v>
      </c>
      <c r="L70" s="147"/>
      <c r="M70" s="178">
        <v>5.9826630485350503</v>
      </c>
      <c r="N70" s="178">
        <v>-0.13714018409657358</v>
      </c>
      <c r="P70" s="169" t="s">
        <v>11</v>
      </c>
      <c r="Q70" s="153">
        <v>0.23004870738104158</v>
      </c>
      <c r="R70" s="153">
        <v>0.20467411815938452</v>
      </c>
      <c r="S70" s="153">
        <v>0.18691936083240432</v>
      </c>
      <c r="T70" s="153">
        <v>0.17810245977436656</v>
      </c>
      <c r="U70" s="153">
        <v>0.15895131086142322</v>
      </c>
      <c r="V70" s="153">
        <v>0.16020889487870621</v>
      </c>
      <c r="W70" s="153">
        <v>0.15276092233009708</v>
      </c>
      <c r="X70" s="153">
        <v>0.17072091994692615</v>
      </c>
      <c r="Y70" s="172">
        <v>1.7959997616829066</v>
      </c>
      <c r="Z70" s="172">
        <v>-0.99086544153278167</v>
      </c>
      <c r="AA70" s="147"/>
      <c r="AB70" s="173">
        <v>6.8239004245379542E-2</v>
      </c>
      <c r="AC70" s="144"/>
      <c r="AD70" s="151">
        <v>0.23465507876154265</v>
      </c>
      <c r="AE70" s="151">
        <v>0.18062957436225396</v>
      </c>
      <c r="AF70" s="144"/>
    </row>
    <row r="71" spans="1:32" outlineLevel="1" x14ac:dyDescent="0.25">
      <c r="A71" s="169" t="s">
        <v>263</v>
      </c>
      <c r="B71" s="153">
        <v>0.86486486486486491</v>
      </c>
      <c r="C71" s="153">
        <v>0.84151389710230629</v>
      </c>
      <c r="D71" s="153">
        <v>0.89751958224543082</v>
      </c>
      <c r="E71" s="153">
        <v>0.89354395604395609</v>
      </c>
      <c r="F71" s="153">
        <v>0.89047310434219051</v>
      </c>
      <c r="G71" s="153">
        <v>0.85013623978201636</v>
      </c>
      <c r="H71" s="153">
        <v>0.8558620689655172</v>
      </c>
      <c r="I71" s="153">
        <v>0.85808580858085803</v>
      </c>
      <c r="J71" s="172">
        <v>0.22237396153408362</v>
      </c>
      <c r="K71" s="172">
        <v>-1.2048852920709896</v>
      </c>
      <c r="L71" s="147"/>
      <c r="M71" s="178">
        <v>2.3232388385418301</v>
      </c>
      <c r="N71" s="178">
        <v>0.44207080713239422</v>
      </c>
      <c r="P71" s="169" t="s">
        <v>263</v>
      </c>
      <c r="Q71" s="153">
        <v>0.84943331963121738</v>
      </c>
      <c r="R71" s="153">
        <v>0.83993298812062134</v>
      </c>
      <c r="S71" s="153">
        <v>0.86013314940322683</v>
      </c>
      <c r="T71" s="153">
        <v>0.84803677932405563</v>
      </c>
      <c r="U71" s="153">
        <v>0.83337076128452725</v>
      </c>
      <c r="V71" s="153">
        <v>0.82195077922859383</v>
      </c>
      <c r="W71" s="153">
        <v>0.82967131652996473</v>
      </c>
      <c r="X71" s="153">
        <v>0.83485342019543973</v>
      </c>
      <c r="Y71" s="172">
        <v>0.51821036654750019</v>
      </c>
      <c r="Z71" s="172">
        <v>-0.54267754441192917</v>
      </c>
      <c r="AA71" s="147"/>
      <c r="AB71" s="173">
        <v>0.78592547646255673</v>
      </c>
      <c r="AC71" s="144"/>
      <c r="AD71" s="151">
        <v>0.87013466150156793</v>
      </c>
      <c r="AE71" s="151">
        <v>0.84028019563955902</v>
      </c>
      <c r="AF71" s="144"/>
    </row>
    <row r="72" spans="1:32" outlineLevel="1" x14ac:dyDescent="0.25">
      <c r="A72" s="169" t="s">
        <v>264</v>
      </c>
      <c r="B72" s="153">
        <v>0.22022471910112359</v>
      </c>
      <c r="C72" s="153">
        <v>0.23281786941580757</v>
      </c>
      <c r="D72" s="153">
        <v>0.35614973262032085</v>
      </c>
      <c r="E72" s="153">
        <v>0.21159153633854647</v>
      </c>
      <c r="F72" s="153">
        <v>0.24553224553224554</v>
      </c>
      <c r="G72" s="153">
        <v>0.19249478804725503</v>
      </c>
      <c r="H72" s="153">
        <v>0.17048710601719197</v>
      </c>
      <c r="I72" s="153">
        <v>0.18873239436619718</v>
      </c>
      <c r="J72" s="172">
        <v>1.8245288349005211</v>
      </c>
      <c r="K72" s="172">
        <v>-3.792501625511485</v>
      </c>
      <c r="L72" s="147"/>
      <c r="M72" s="178">
        <v>0.51894730319069216</v>
      </c>
      <c r="N72" s="178">
        <v>0.29569991910732285</v>
      </c>
      <c r="P72" s="169" t="s">
        <v>264</v>
      </c>
      <c r="Q72" s="153">
        <v>0.26333975921143565</v>
      </c>
      <c r="R72" s="153">
        <v>0.25994034041059833</v>
      </c>
      <c r="S72" s="153">
        <v>0.2713570148430679</v>
      </c>
      <c r="T72" s="153">
        <v>0.23304079249689255</v>
      </c>
      <c r="U72" s="153">
        <v>0.20886902042680938</v>
      </c>
      <c r="V72" s="153">
        <v>0.19705909610453801</v>
      </c>
      <c r="W72" s="153">
        <v>0.1704059998101326</v>
      </c>
      <c r="X72" s="153">
        <v>0.18354292133429026</v>
      </c>
      <c r="Y72" s="172">
        <v>1.3136921524157659</v>
      </c>
      <c r="Z72" s="172">
        <v>-4.2200608597942448</v>
      </c>
      <c r="AA72" s="147"/>
      <c r="AB72" s="173">
        <v>0.30278447359722849</v>
      </c>
      <c r="AC72" s="144"/>
      <c r="AD72" s="151">
        <v>0.22665741062131203</v>
      </c>
      <c r="AE72" s="151">
        <v>0.22574352993223271</v>
      </c>
      <c r="AF72" s="144"/>
    </row>
    <row r="73" spans="1:32" outlineLevel="1" x14ac:dyDescent="0.25">
      <c r="A73" s="169" t="s">
        <v>265</v>
      </c>
      <c r="B73" s="153">
        <v>0.52819548872180455</v>
      </c>
      <c r="C73" s="153">
        <v>0.48335974643423135</v>
      </c>
      <c r="D73" s="153">
        <v>0.59259259259259256</v>
      </c>
      <c r="E73" s="153">
        <v>0.61158798283261806</v>
      </c>
      <c r="F73" s="153">
        <v>0.59493670886075944</v>
      </c>
      <c r="G73" s="153">
        <v>0.54370370370370369</v>
      </c>
      <c r="H73" s="153">
        <v>0.5821917808219178</v>
      </c>
      <c r="I73" s="153">
        <v>0.51300578034682076</v>
      </c>
      <c r="J73" s="172">
        <v>-6.9186000475097043</v>
      </c>
      <c r="K73" s="172">
        <v>-4.620474596896873</v>
      </c>
      <c r="L73" s="147"/>
      <c r="M73" s="178">
        <v>1.3177336359859015</v>
      </c>
      <c r="N73" s="178">
        <v>-0.62884029818177645</v>
      </c>
      <c r="P73" s="169" t="s">
        <v>265</v>
      </c>
      <c r="Q73" s="153">
        <v>0.57043713384407391</v>
      </c>
      <c r="R73" s="153">
        <v>0.5477258167841127</v>
      </c>
      <c r="S73" s="153">
        <v>0.53880803880803885</v>
      </c>
      <c r="T73" s="153">
        <v>0.53476626732440691</v>
      </c>
      <c r="U73" s="153">
        <v>0.50563855421686743</v>
      </c>
      <c r="V73" s="153">
        <v>0.50994805449377634</v>
      </c>
      <c r="W73" s="153">
        <v>0.48966553927095074</v>
      </c>
      <c r="X73" s="153">
        <v>0.49982844398696175</v>
      </c>
      <c r="Y73" s="172">
        <v>1.0162904716011001</v>
      </c>
      <c r="Z73" s="172">
        <v>-2.8784863041672439</v>
      </c>
      <c r="AA73" s="147"/>
      <c r="AB73" s="173">
        <v>0.17931783316398331</v>
      </c>
      <c r="AC73" s="144"/>
      <c r="AD73" s="151">
        <v>0.55921052631578949</v>
      </c>
      <c r="AE73" s="151">
        <v>0.52861330702863418</v>
      </c>
      <c r="AF73" s="144"/>
    </row>
    <row r="74" spans="1:32" outlineLevel="1" x14ac:dyDescent="0.25">
      <c r="A74" s="169" t="s">
        <v>266</v>
      </c>
      <c r="B74" s="153">
        <v>0.31691648822269808</v>
      </c>
      <c r="C74" s="153">
        <v>0.62211538461538463</v>
      </c>
      <c r="D74" s="153">
        <v>0.51809210526315785</v>
      </c>
      <c r="E74" s="153">
        <v>0.34026465028355385</v>
      </c>
      <c r="F74" s="153">
        <v>0.40824742268041236</v>
      </c>
      <c r="G74" s="153">
        <v>0.15581098339719029</v>
      </c>
      <c r="H74" s="153">
        <v>0.1595900439238653</v>
      </c>
      <c r="I74" s="153">
        <v>0.23845193508114856</v>
      </c>
      <c r="J74" s="172">
        <v>7.8861891157283264</v>
      </c>
      <c r="K74" s="172">
        <v>-13.565035001134326</v>
      </c>
      <c r="L74" s="147"/>
      <c r="M74" s="178">
        <v>2.0693869162373009</v>
      </c>
      <c r="N74" s="178">
        <v>0.39502726794507503</v>
      </c>
      <c r="P74" s="169" t="s">
        <v>266</v>
      </c>
      <c r="Q74" s="153">
        <v>0.32429394407756079</v>
      </c>
      <c r="R74" s="153">
        <v>0.39708646616541354</v>
      </c>
      <c r="S74" s="153">
        <v>0.36292654713707345</v>
      </c>
      <c r="T74" s="153">
        <v>0.3185072353389185</v>
      </c>
      <c r="U74" s="153">
        <v>0.28680897646414888</v>
      </c>
      <c r="V74" s="153">
        <v>0.19146711283070167</v>
      </c>
      <c r="W74" s="153">
        <v>0.19157917523541509</v>
      </c>
      <c r="X74" s="153">
        <v>0.21775806591877556</v>
      </c>
      <c r="Y74" s="172">
        <v>2.6178890683360461</v>
      </c>
      <c r="Z74" s="172">
        <v>-7.1738493298899195</v>
      </c>
      <c r="AA74" s="147"/>
      <c r="AB74" s="173">
        <v>-0.23754724556233064</v>
      </c>
      <c r="AC74" s="144"/>
      <c r="AD74" s="151">
        <v>0.37410228509249183</v>
      </c>
      <c r="AE74" s="151">
        <v>0.28949655921767475</v>
      </c>
      <c r="AF74" s="144"/>
    </row>
    <row r="75" spans="1:32" outlineLevel="1" x14ac:dyDescent="0.25">
      <c r="A75" s="168" t="s">
        <v>267</v>
      </c>
      <c r="B75" s="174">
        <v>0.60085689802913456</v>
      </c>
      <c r="C75" s="174">
        <v>0.58967512238540276</v>
      </c>
      <c r="D75" s="174">
        <v>0.65380751456700825</v>
      </c>
      <c r="E75" s="174">
        <v>0.56050298907441765</v>
      </c>
      <c r="F75" s="174">
        <v>0.58423406634364516</v>
      </c>
      <c r="G75" s="174">
        <v>0.47583278902677989</v>
      </c>
      <c r="H75" s="174">
        <v>0.48581884720951507</v>
      </c>
      <c r="I75" s="174">
        <v>0.49214574898785424</v>
      </c>
      <c r="J75" s="175">
        <v>0.63269017783391668</v>
      </c>
      <c r="K75" s="175">
        <v>-7.0825871226073982</v>
      </c>
      <c r="L75" s="147"/>
      <c r="M75" s="207">
        <v>6.3161528080556417</v>
      </c>
      <c r="N75" s="207">
        <v>0.56937716348142153</v>
      </c>
      <c r="P75" s="168" t="s">
        <v>267</v>
      </c>
      <c r="Q75" s="174">
        <v>0.541461511697787</v>
      </c>
      <c r="R75" s="174">
        <v>0.53382441803585301</v>
      </c>
      <c r="S75" s="174">
        <v>0.53412752660872964</v>
      </c>
      <c r="T75" s="174">
        <v>0.48477774774553406</v>
      </c>
      <c r="U75" s="174">
        <v>0.45379229997518905</v>
      </c>
      <c r="V75" s="174">
        <v>0.42279512102953837</v>
      </c>
      <c r="W75" s="174">
        <v>0.4158470060447777</v>
      </c>
      <c r="X75" s="174">
        <v>0.42898422090729782</v>
      </c>
      <c r="Y75" s="175">
        <v>1.3137214862520119</v>
      </c>
      <c r="Z75" s="175">
        <v>-5.4569741032911621</v>
      </c>
      <c r="AA75" s="147"/>
      <c r="AB75" s="173">
        <v>1.2439858142095805</v>
      </c>
      <c r="AC75" s="144"/>
      <c r="AD75" s="176">
        <v>0.56297162021392821</v>
      </c>
      <c r="AE75" s="176">
        <v>0.48355396194020944</v>
      </c>
      <c r="AF75" s="144"/>
    </row>
    <row r="76" spans="1:32" outlineLevel="1" x14ac:dyDescent="0.25">
      <c r="A76" s="163" t="s">
        <v>289</v>
      </c>
      <c r="B76" s="163"/>
      <c r="C76" s="163"/>
      <c r="D76" s="163"/>
      <c r="E76" s="144"/>
      <c r="F76" s="144"/>
      <c r="G76" s="144"/>
      <c r="H76" s="144"/>
      <c r="I76" s="162"/>
      <c r="J76" s="162"/>
      <c r="K76" s="162"/>
      <c r="L76" s="162"/>
      <c r="M76" s="162"/>
      <c r="N76" s="144"/>
      <c r="O76" s="144"/>
      <c r="P76" s="163" t="s">
        <v>268</v>
      </c>
      <c r="Q76" s="163"/>
      <c r="R76" s="163"/>
      <c r="S76" s="163"/>
      <c r="T76" s="144"/>
      <c r="U76" s="144"/>
      <c r="V76" s="144"/>
      <c r="W76" s="144"/>
      <c r="X76" s="162"/>
      <c r="Y76" s="162"/>
      <c r="Z76" s="162"/>
      <c r="AA76" s="162"/>
      <c r="AB76" s="144"/>
      <c r="AC76" s="144"/>
      <c r="AD76" s="144"/>
      <c r="AE76" s="144"/>
      <c r="AF76" s="144"/>
    </row>
    <row r="77" spans="1:32" x14ac:dyDescent="0.25">
      <c r="A77" s="204"/>
      <c r="B77" s="204"/>
      <c r="C77" s="204"/>
      <c r="D77" s="20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row>
    <row r="78" spans="1:32" x14ac:dyDescent="0.25">
      <c r="A78" s="204"/>
      <c r="B78" s="204"/>
      <c r="C78" s="204"/>
      <c r="D78" s="20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row>
    <row r="79" spans="1:32" x14ac:dyDescent="0.25">
      <c r="A79" s="165" t="s">
        <v>270</v>
      </c>
      <c r="B79" s="165"/>
      <c r="C79" s="165"/>
      <c r="D79" s="165"/>
      <c r="E79" s="144"/>
      <c r="F79" s="144"/>
      <c r="G79" s="144"/>
      <c r="H79" s="144"/>
      <c r="I79" s="144"/>
      <c r="J79" s="144"/>
      <c r="K79" s="144"/>
      <c r="L79" s="144"/>
      <c r="M79" s="144"/>
      <c r="N79" s="144"/>
      <c r="O79" s="204"/>
      <c r="P79" s="165" t="s">
        <v>270</v>
      </c>
      <c r="Q79" s="165"/>
      <c r="R79" s="165"/>
      <c r="S79" s="165"/>
      <c r="T79" s="144"/>
      <c r="U79" s="144"/>
      <c r="V79" s="144"/>
      <c r="W79" s="144"/>
      <c r="X79" s="144"/>
      <c r="Y79" s="144"/>
      <c r="Z79" s="144"/>
      <c r="AA79" s="144"/>
      <c r="AB79" s="144"/>
      <c r="AC79" s="144"/>
      <c r="AD79" s="144"/>
      <c r="AE79" s="144"/>
      <c r="AF79" s="144"/>
    </row>
    <row r="80" spans="1:32" outlineLevel="2" x14ac:dyDescent="0.25">
      <c r="A80" s="166" t="s">
        <v>298</v>
      </c>
      <c r="B80" s="166"/>
      <c r="C80" s="166"/>
      <c r="D80" s="166"/>
      <c r="E80" s="167"/>
      <c r="F80" s="167"/>
      <c r="G80" s="167"/>
      <c r="H80" s="167"/>
      <c r="I80" s="167"/>
      <c r="J80" s="167"/>
      <c r="K80" s="167"/>
      <c r="L80" s="167"/>
      <c r="M80" s="144"/>
      <c r="N80" s="144"/>
      <c r="P80" s="166" t="s">
        <v>231</v>
      </c>
      <c r="Q80" s="166"/>
      <c r="R80" s="166"/>
      <c r="S80" s="166"/>
      <c r="T80" s="167"/>
      <c r="U80" s="167"/>
      <c r="V80" s="167"/>
      <c r="W80" s="167"/>
      <c r="X80" s="167"/>
      <c r="Y80" s="167"/>
      <c r="Z80" s="167"/>
      <c r="AA80" s="167"/>
      <c r="AB80" s="144"/>
      <c r="AC80" s="144"/>
      <c r="AD80" s="144"/>
      <c r="AE80" s="144"/>
      <c r="AF80" s="144"/>
    </row>
    <row r="81" spans="1:32" ht="52.5" outlineLevel="2" x14ac:dyDescent="0.25">
      <c r="A81" s="168" t="s">
        <v>257</v>
      </c>
      <c r="B81" s="141">
        <v>2019</v>
      </c>
      <c r="C81" s="141">
        <v>2020</v>
      </c>
      <c r="D81" s="141">
        <v>2021</v>
      </c>
      <c r="E81" s="141">
        <v>2022</v>
      </c>
      <c r="F81" s="141">
        <v>2023</v>
      </c>
      <c r="G81" s="141">
        <v>2024</v>
      </c>
      <c r="H81" s="141">
        <v>2025</v>
      </c>
      <c r="I81" s="141">
        <v>2026</v>
      </c>
      <c r="J81" s="142" t="s">
        <v>232</v>
      </c>
      <c r="K81" s="142" t="s">
        <v>258</v>
      </c>
      <c r="L81" s="143" t="s">
        <v>234</v>
      </c>
      <c r="M81" s="142" t="s">
        <v>290</v>
      </c>
      <c r="N81" s="142" t="s">
        <v>292</v>
      </c>
      <c r="P81" s="168" t="s">
        <v>257</v>
      </c>
      <c r="Q81" s="141">
        <v>2019</v>
      </c>
      <c r="R81" s="141">
        <v>2020</v>
      </c>
      <c r="S81" s="141">
        <v>2021</v>
      </c>
      <c r="T81" s="141">
        <v>2022</v>
      </c>
      <c r="U81" s="141">
        <v>2023</v>
      </c>
      <c r="V81" s="141">
        <v>2024</v>
      </c>
      <c r="W81" s="141">
        <v>2025</v>
      </c>
      <c r="X81" s="141">
        <v>2026</v>
      </c>
      <c r="Y81" s="142" t="s">
        <v>232</v>
      </c>
      <c r="Z81" s="142" t="s">
        <v>258</v>
      </c>
      <c r="AA81" s="143" t="s">
        <v>234</v>
      </c>
      <c r="AB81" s="142" t="s">
        <v>271</v>
      </c>
      <c r="AC81" s="144"/>
      <c r="AD81" s="145" t="s">
        <v>299</v>
      </c>
      <c r="AE81" s="145" t="s">
        <v>235</v>
      </c>
      <c r="AF81" s="144"/>
    </row>
    <row r="82" spans="1:32" outlineLevel="2" x14ac:dyDescent="0.25">
      <c r="A82" s="169" t="s">
        <v>259</v>
      </c>
      <c r="B82" s="150">
        <v>113.9764150943396</v>
      </c>
      <c r="C82" s="150">
        <v>100.16835016835017</v>
      </c>
      <c r="D82" s="150">
        <v>101.39152542372881</v>
      </c>
      <c r="E82" s="150">
        <v>83.427469135802468</v>
      </c>
      <c r="F82" s="150">
        <v>75.284712482468436</v>
      </c>
      <c r="G82" s="150">
        <v>76.931818181818187</v>
      </c>
      <c r="H82" s="150">
        <v>71.419310344827579</v>
      </c>
      <c r="I82" s="150">
        <v>113.85327783558793</v>
      </c>
      <c r="J82" s="156">
        <v>42.433967490760352</v>
      </c>
      <c r="K82" s="156">
        <v>25.756584739474988</v>
      </c>
      <c r="L82" s="147"/>
      <c r="M82" s="178">
        <v>35.562072623861539</v>
      </c>
      <c r="N82" s="178">
        <v>5.6758693511544323</v>
      </c>
      <c r="P82" s="169" t="s">
        <v>259</v>
      </c>
      <c r="Q82" s="150">
        <v>94.582461848322893</v>
      </c>
      <c r="R82" s="150">
        <v>103.59069703622383</v>
      </c>
      <c r="S82" s="150">
        <v>81.835055913249732</v>
      </c>
      <c r="T82" s="150">
        <v>77.125618811881182</v>
      </c>
      <c r="U82" s="150">
        <v>76.288908899894949</v>
      </c>
      <c r="V82" s="150">
        <v>66.627954479136264</v>
      </c>
      <c r="W82" s="150">
        <v>75.456718157971451</v>
      </c>
      <c r="X82" s="150">
        <v>78.291205211726393</v>
      </c>
      <c r="Y82" s="177">
        <v>2.8344870537549411</v>
      </c>
      <c r="Z82" s="177">
        <v>-4.1840736332697048</v>
      </c>
      <c r="AA82" s="147"/>
      <c r="AB82" s="178">
        <v>0.59920610081611869</v>
      </c>
      <c r="AC82" s="144"/>
      <c r="AD82" s="147">
        <v>88.096693096112944</v>
      </c>
      <c r="AE82" s="147">
        <v>82.475278844996097</v>
      </c>
      <c r="AF82" s="144"/>
    </row>
    <row r="83" spans="1:32" outlineLevel="2" x14ac:dyDescent="0.25">
      <c r="A83" s="169" t="s">
        <v>260</v>
      </c>
      <c r="B83" s="150">
        <v>219.95652173913044</v>
      </c>
      <c r="C83" s="150">
        <v>108.47619047619048</v>
      </c>
      <c r="D83" s="150">
        <v>144.16666666666666</v>
      </c>
      <c r="E83" s="150">
        <v>211.5999999999998</v>
      </c>
      <c r="F83" s="150">
        <v>124.66666666666663</v>
      </c>
      <c r="G83" s="150">
        <v>90</v>
      </c>
      <c r="H83" s="150">
        <v>186</v>
      </c>
      <c r="I83" s="150">
        <v>67.400000000000034</v>
      </c>
      <c r="J83" s="156">
        <v>-118.59999999999997</v>
      </c>
      <c r="K83" s="156">
        <v>-88.727819548872105</v>
      </c>
      <c r="L83" s="147"/>
      <c r="M83" s="178">
        <v>-91.878124999999955</v>
      </c>
      <c r="N83" s="178">
        <v>-0.42119889383454279</v>
      </c>
      <c r="P83" s="169" t="s">
        <v>260</v>
      </c>
      <c r="Q83" s="150">
        <v>219.69850746268639</v>
      </c>
      <c r="R83" s="150">
        <v>183.33121019108307</v>
      </c>
      <c r="S83" s="150">
        <v>204.39597315436279</v>
      </c>
      <c r="T83" s="150">
        <v>151.44680851063836</v>
      </c>
      <c r="U83" s="150">
        <v>115.76721311475417</v>
      </c>
      <c r="V83" s="150">
        <v>92.869863013698591</v>
      </c>
      <c r="W83" s="150">
        <v>114.51943462897535</v>
      </c>
      <c r="X83" s="150">
        <v>159.27812499999999</v>
      </c>
      <c r="Y83" s="177">
        <v>44.758690371024642</v>
      </c>
      <c r="Z83" s="177">
        <v>2.8760881425799596</v>
      </c>
      <c r="AA83" s="147"/>
      <c r="AB83" s="178">
        <v>0.14399514734517282</v>
      </c>
      <c r="AC83" s="144"/>
      <c r="AD83" s="147">
        <v>156.12781954887214</v>
      </c>
      <c r="AE83" s="147">
        <v>156.40203685742003</v>
      </c>
      <c r="AF83" s="144"/>
    </row>
    <row r="84" spans="1:32" outlineLevel="2" x14ac:dyDescent="0.25">
      <c r="A84" s="169" t="s">
        <v>261</v>
      </c>
      <c r="B84" s="150">
        <v>137.19444444444454</v>
      </c>
      <c r="C84" s="150">
        <v>110.37142857142857</v>
      </c>
      <c r="D84" s="150">
        <v>96.728813559322035</v>
      </c>
      <c r="E84" s="150">
        <v>87.237288135593204</v>
      </c>
      <c r="F84" s="150">
        <v>73.408163265306143</v>
      </c>
      <c r="G84" s="150">
        <v>79.372093023255957</v>
      </c>
      <c r="H84" s="150">
        <v>121.4848484848485</v>
      </c>
      <c r="I84" s="150">
        <v>106.96078431372548</v>
      </c>
      <c r="J84" s="156">
        <v>-14.524064171123015</v>
      </c>
      <c r="K84" s="156">
        <v>9.2697015111776722</v>
      </c>
      <c r="L84" s="147"/>
      <c r="M84" s="178">
        <v>-7.3774690688082387</v>
      </c>
      <c r="N84" s="178">
        <v>-2.7011149911714938E-2</v>
      </c>
      <c r="P84" s="169" t="s">
        <v>261</v>
      </c>
      <c r="Q84" s="150">
        <v>145.89043209876544</v>
      </c>
      <c r="R84" s="150">
        <v>135.32862190812722</v>
      </c>
      <c r="S84" s="150">
        <v>104.62426614481413</v>
      </c>
      <c r="T84" s="150">
        <v>128.20583941605835</v>
      </c>
      <c r="U84" s="150">
        <v>116.71446229913469</v>
      </c>
      <c r="V84" s="150">
        <v>119.21803499327052</v>
      </c>
      <c r="W84" s="150">
        <v>115.47710487444608</v>
      </c>
      <c r="X84" s="150">
        <v>114.33825338253372</v>
      </c>
      <c r="Y84" s="177">
        <v>-1.1388514919123622</v>
      </c>
      <c r="Z84" s="177">
        <v>-8.1276034184970314</v>
      </c>
      <c r="AA84" s="147"/>
      <c r="AB84" s="178">
        <v>5.721857637655603E-2</v>
      </c>
      <c r="AC84" s="144"/>
      <c r="AD84" s="147">
        <v>97.691082802547811</v>
      </c>
      <c r="AE84" s="147">
        <v>122.46585680103075</v>
      </c>
      <c r="AF84" s="144"/>
    </row>
    <row r="85" spans="1:32" outlineLevel="2" x14ac:dyDescent="0.25">
      <c r="A85" s="169" t="s">
        <v>262</v>
      </c>
      <c r="B85" s="150">
        <v>142.08010335917314</v>
      </c>
      <c r="C85" s="150">
        <v>141.42804428044292</v>
      </c>
      <c r="D85" s="150">
        <v>105.87814313346232</v>
      </c>
      <c r="E85" s="150">
        <v>82.868852459016381</v>
      </c>
      <c r="F85" s="150">
        <v>67.085937500000028</v>
      </c>
      <c r="G85" s="150">
        <v>87.842364532019872</v>
      </c>
      <c r="H85" s="150">
        <v>69.387096774193566</v>
      </c>
      <c r="I85" s="150">
        <v>128.17575757575742</v>
      </c>
      <c r="J85" s="156">
        <v>58.78866080156385</v>
      </c>
      <c r="K85" s="156">
        <v>17.141824861140194</v>
      </c>
      <c r="L85" s="147"/>
      <c r="M85" s="178">
        <v>37.7606696190592</v>
      </c>
      <c r="N85" s="178">
        <v>2.8687745703380898</v>
      </c>
      <c r="P85" s="169" t="s">
        <v>262</v>
      </c>
      <c r="Q85" s="150">
        <v>102.16843792172757</v>
      </c>
      <c r="R85" s="150">
        <v>117.95904722106143</v>
      </c>
      <c r="S85" s="150">
        <v>85.59140981417606</v>
      </c>
      <c r="T85" s="150">
        <v>98.58304469734469</v>
      </c>
      <c r="U85" s="150">
        <v>83.267735665694843</v>
      </c>
      <c r="V85" s="150">
        <v>63.155674846625722</v>
      </c>
      <c r="W85" s="150">
        <v>83.532339114929471</v>
      </c>
      <c r="X85" s="150">
        <v>90.415087956698216</v>
      </c>
      <c r="Y85" s="177">
        <v>6.8827488417687448</v>
      </c>
      <c r="Z85" s="177">
        <v>-3.650609898984797</v>
      </c>
      <c r="AA85" s="147"/>
      <c r="AB85" s="178">
        <v>0.30770807534775457</v>
      </c>
      <c r="AC85" s="144"/>
      <c r="AD85" s="147">
        <v>111.03393271461722</v>
      </c>
      <c r="AE85" s="147">
        <v>94.065697855683013</v>
      </c>
      <c r="AF85" s="144"/>
    </row>
    <row r="86" spans="1:32" outlineLevel="2" x14ac:dyDescent="0.25">
      <c r="A86" s="169" t="s">
        <v>53</v>
      </c>
      <c r="B86" s="150">
        <v>166.82211538461539</v>
      </c>
      <c r="C86" s="150">
        <v>199.88646288209603</v>
      </c>
      <c r="D86" s="150">
        <v>123.68361581920909</v>
      </c>
      <c r="E86" s="150">
        <v>157.73953488372086</v>
      </c>
      <c r="F86" s="150">
        <v>172.59090909090918</v>
      </c>
      <c r="G86" s="150">
        <v>161.39751552795039</v>
      </c>
      <c r="H86" s="150">
        <v>175.83687943262416</v>
      </c>
      <c r="I86" s="150">
        <v>273.39130434782601</v>
      </c>
      <c r="J86" s="156">
        <v>97.554424915201849</v>
      </c>
      <c r="K86" s="156">
        <v>107.03093709457426</v>
      </c>
      <c r="L86" s="147"/>
      <c r="M86" s="178">
        <v>70.798332817576892</v>
      </c>
      <c r="N86" s="178">
        <v>3.2801887873283704</v>
      </c>
      <c r="P86" s="169" t="s">
        <v>53</v>
      </c>
      <c r="Q86" s="150">
        <v>221.61870503597115</v>
      </c>
      <c r="R86" s="150">
        <v>211.64867762687638</v>
      </c>
      <c r="S86" s="150">
        <v>140.10194902548716</v>
      </c>
      <c r="T86" s="150">
        <v>158.36605132823067</v>
      </c>
      <c r="U86" s="150">
        <v>181.26610878661072</v>
      </c>
      <c r="V86" s="150">
        <v>165.36921097770164</v>
      </c>
      <c r="W86" s="150">
        <v>185.2686440677966</v>
      </c>
      <c r="X86" s="150">
        <v>202.59297153024912</v>
      </c>
      <c r="Y86" s="177">
        <v>17.324327462452516</v>
      </c>
      <c r="Z86" s="177">
        <v>20.199579484475862</v>
      </c>
      <c r="AA86" s="147"/>
      <c r="AB86" s="178">
        <v>0.22088675294361337</v>
      </c>
      <c r="AC86" s="144"/>
      <c r="AD86" s="147">
        <v>166.36036725325175</v>
      </c>
      <c r="AE86" s="147">
        <v>182.39339204577325</v>
      </c>
      <c r="AF86" s="144"/>
    </row>
    <row r="87" spans="1:32" outlineLevel="2" x14ac:dyDescent="0.25">
      <c r="A87" s="169" t="s">
        <v>11</v>
      </c>
      <c r="B87" s="150">
        <v>99.092741935483971</v>
      </c>
      <c r="C87" s="150">
        <v>42.887240356083076</v>
      </c>
      <c r="D87" s="150">
        <v>61.753554502369674</v>
      </c>
      <c r="E87" s="150">
        <v>42.60700389105056</v>
      </c>
      <c r="F87" s="150">
        <v>49.925093632958784</v>
      </c>
      <c r="G87" s="150">
        <v>38.873529411764693</v>
      </c>
      <c r="H87" s="150">
        <v>41.264285714285734</v>
      </c>
      <c r="I87" s="150">
        <v>45.544474393530997</v>
      </c>
      <c r="J87" s="156">
        <v>4.2801886792452635</v>
      </c>
      <c r="K87" s="156">
        <v>-6.5735668435824124</v>
      </c>
      <c r="L87" s="147"/>
      <c r="M87" s="178">
        <v>11.854519248770934</v>
      </c>
      <c r="N87" s="178">
        <v>-0.4386189947650081</v>
      </c>
      <c r="P87" s="169" t="s">
        <v>11</v>
      </c>
      <c r="Q87" s="150">
        <v>48.781424706943191</v>
      </c>
      <c r="R87" s="150">
        <v>42.672503883632245</v>
      </c>
      <c r="S87" s="150">
        <v>32.102260685270238</v>
      </c>
      <c r="T87" s="150">
        <v>35.714786264891387</v>
      </c>
      <c r="U87" s="150">
        <v>30.122921699587888</v>
      </c>
      <c r="V87" s="150">
        <v>28.453517198636504</v>
      </c>
      <c r="W87" s="150">
        <v>39.50453433136606</v>
      </c>
      <c r="X87" s="150">
        <v>33.689955144760063</v>
      </c>
      <c r="Y87" s="177">
        <v>-5.8145791866059966</v>
      </c>
      <c r="Z87" s="177">
        <v>-2.9561266844698082</v>
      </c>
      <c r="AA87" s="147"/>
      <c r="AB87" s="178">
        <v>-0.45758218383834048</v>
      </c>
      <c r="AC87" s="144"/>
      <c r="AD87" s="147">
        <v>52.11804123711341</v>
      </c>
      <c r="AE87" s="147">
        <v>36.646081829229871</v>
      </c>
      <c r="AF87" s="144"/>
    </row>
    <row r="88" spans="1:32" outlineLevel="2" x14ac:dyDescent="0.25">
      <c r="A88" s="169" t="s">
        <v>263</v>
      </c>
      <c r="B88" s="150">
        <v>70.65910413030835</v>
      </c>
      <c r="C88" s="150">
        <v>71.348209042865534</v>
      </c>
      <c r="D88" s="150">
        <v>54.856957928802501</v>
      </c>
      <c r="E88" s="150">
        <v>51.596324029952342</v>
      </c>
      <c r="F88" s="150">
        <v>54.44862795149966</v>
      </c>
      <c r="G88" s="150">
        <v>52.867340067340137</v>
      </c>
      <c r="H88" s="150">
        <v>41.515442690459864</v>
      </c>
      <c r="I88" s="150">
        <v>90.274173027989917</v>
      </c>
      <c r="J88" s="156">
        <v>48.758730337530054</v>
      </c>
      <c r="K88" s="156">
        <v>32.911450323558668</v>
      </c>
      <c r="L88" s="147"/>
      <c r="M88" s="178">
        <v>28.215736639263142</v>
      </c>
      <c r="N88" s="178">
        <v>10.892734998249125</v>
      </c>
      <c r="P88" s="169" t="s">
        <v>263</v>
      </c>
      <c r="Q88" s="150">
        <v>73.18140825528971</v>
      </c>
      <c r="R88" s="150">
        <v>77.267727930535528</v>
      </c>
      <c r="S88" s="150">
        <v>59.765674027588709</v>
      </c>
      <c r="T88" s="150">
        <v>61.998838488812801</v>
      </c>
      <c r="U88" s="150">
        <v>64.927358646079526</v>
      </c>
      <c r="V88" s="150">
        <v>56.439502827521139</v>
      </c>
      <c r="W88" s="150">
        <v>58.512035783650113</v>
      </c>
      <c r="X88" s="150">
        <v>62.058436388726776</v>
      </c>
      <c r="Y88" s="177">
        <v>3.5464006050766628</v>
      </c>
      <c r="Z88" s="177">
        <v>-2.8842692291043335</v>
      </c>
      <c r="AA88" s="147"/>
      <c r="AB88" s="178">
        <v>0.55713508853688865</v>
      </c>
      <c r="AC88" s="144"/>
      <c r="AD88" s="147">
        <v>57.362722704431249</v>
      </c>
      <c r="AE88" s="147">
        <v>64.942705617831109</v>
      </c>
      <c r="AF88" s="144"/>
    </row>
    <row r="89" spans="1:32" outlineLevel="2" x14ac:dyDescent="0.25">
      <c r="A89" s="169" t="s">
        <v>264</v>
      </c>
      <c r="B89" s="150">
        <v>58.165814463111715</v>
      </c>
      <c r="C89" s="150">
        <v>65.052763819095432</v>
      </c>
      <c r="D89" s="150">
        <v>69.246632124352317</v>
      </c>
      <c r="E89" s="150">
        <v>31.664898320070726</v>
      </c>
      <c r="F89" s="150">
        <v>36.162201303403343</v>
      </c>
      <c r="G89" s="150">
        <v>33.087475149105387</v>
      </c>
      <c r="H89" s="150">
        <v>25.421017402945107</v>
      </c>
      <c r="I89" s="150">
        <v>46.214046822742468</v>
      </c>
      <c r="J89" s="156">
        <v>20.79302941979736</v>
      </c>
      <c r="K89" s="156">
        <v>2.2257685964901341</v>
      </c>
      <c r="L89" s="147"/>
      <c r="M89" s="178">
        <v>20.361971760619149</v>
      </c>
      <c r="N89" s="178">
        <v>4.6746133313134948</v>
      </c>
      <c r="P89" s="169" t="s">
        <v>264</v>
      </c>
      <c r="Q89" s="150">
        <v>39.56960193815403</v>
      </c>
      <c r="R89" s="150">
        <v>45.819712092762785</v>
      </c>
      <c r="S89" s="150">
        <v>37.223392070484572</v>
      </c>
      <c r="T89" s="150">
        <v>28.835968871042258</v>
      </c>
      <c r="U89" s="150">
        <v>26.790326979605457</v>
      </c>
      <c r="V89" s="150">
        <v>25.345080640660758</v>
      </c>
      <c r="W89" s="150">
        <v>26.828224795123802</v>
      </c>
      <c r="X89" s="150">
        <v>25.852075062123319</v>
      </c>
      <c r="Y89" s="177">
        <v>-0.97614973300048291</v>
      </c>
      <c r="Z89" s="177">
        <v>-6.5509747923451727</v>
      </c>
      <c r="AA89" s="147"/>
      <c r="AB89" s="178">
        <v>-0.52358929231549922</v>
      </c>
      <c r="AC89" s="144"/>
      <c r="AD89" s="147">
        <v>43.988278226252334</v>
      </c>
      <c r="AE89" s="147">
        <v>32.403049854468492</v>
      </c>
      <c r="AF89" s="144"/>
    </row>
    <row r="90" spans="1:32" outlineLevel="2" x14ac:dyDescent="0.25">
      <c r="A90" s="169" t="s">
        <v>265</v>
      </c>
      <c r="B90" s="150">
        <v>153.30360205831914</v>
      </c>
      <c r="C90" s="150">
        <v>124.97317436661712</v>
      </c>
      <c r="D90" s="150">
        <v>127.18004338394776</v>
      </c>
      <c r="E90" s="150">
        <v>117.65461847389552</v>
      </c>
      <c r="F90" s="150">
        <v>119.62919708029193</v>
      </c>
      <c r="G90" s="150">
        <v>132.84550561797772</v>
      </c>
      <c r="H90" s="150">
        <v>141.05624999999989</v>
      </c>
      <c r="I90" s="150">
        <v>157.53150684931492</v>
      </c>
      <c r="J90" s="156">
        <v>16.475256849315031</v>
      </c>
      <c r="K90" s="156">
        <v>26.410800966961972</v>
      </c>
      <c r="L90" s="147"/>
      <c r="M90" s="178">
        <v>35.460822913127728</v>
      </c>
      <c r="N90" s="178">
        <v>2.5352170450086788</v>
      </c>
      <c r="P90" s="169" t="s">
        <v>265</v>
      </c>
      <c r="Q90" s="150">
        <v>128.89774168992636</v>
      </c>
      <c r="R90" s="150">
        <v>138.8627421307506</v>
      </c>
      <c r="S90" s="150">
        <v>112.37018134433688</v>
      </c>
      <c r="T90" s="150">
        <v>106.56615691489354</v>
      </c>
      <c r="U90" s="150">
        <v>110.9886474501108</v>
      </c>
      <c r="V90" s="150">
        <v>103.0278028525005</v>
      </c>
      <c r="W90" s="150">
        <v>113.3531244590618</v>
      </c>
      <c r="X90" s="150">
        <v>122.07068393618719</v>
      </c>
      <c r="Y90" s="177">
        <v>8.7175594771253913</v>
      </c>
      <c r="Z90" s="177">
        <v>4.7063879489367935</v>
      </c>
      <c r="AA90" s="147"/>
      <c r="AB90" s="178">
        <v>1.5009340633166488</v>
      </c>
      <c r="AC90" s="144"/>
      <c r="AD90" s="147">
        <v>131.12070588235295</v>
      </c>
      <c r="AE90" s="147">
        <v>117.3642959872504</v>
      </c>
      <c r="AF90" s="144"/>
    </row>
    <row r="91" spans="1:32" outlineLevel="2" x14ac:dyDescent="0.25">
      <c r="A91" s="169" t="s">
        <v>266</v>
      </c>
      <c r="B91" s="150">
        <v>76.443775100401609</v>
      </c>
      <c r="C91" s="150">
        <v>96.067343173431752</v>
      </c>
      <c r="D91" s="150">
        <v>127.19309262166408</v>
      </c>
      <c r="E91" s="150">
        <v>111.58434782608691</v>
      </c>
      <c r="F91" s="150">
        <v>104.78290598290596</v>
      </c>
      <c r="G91" s="150">
        <v>44.221027479091994</v>
      </c>
      <c r="H91" s="150">
        <v>42.761528326745726</v>
      </c>
      <c r="I91" s="150">
        <v>51.157721796276022</v>
      </c>
      <c r="J91" s="156">
        <v>8.3961934695302958</v>
      </c>
      <c r="K91" s="156">
        <v>-32.893735490156146</v>
      </c>
      <c r="L91" s="147"/>
      <c r="M91" s="178">
        <v>2.6872734267108314</v>
      </c>
      <c r="N91" s="178">
        <v>5.3994486478245562E-2</v>
      </c>
      <c r="P91" s="169" t="s">
        <v>266</v>
      </c>
      <c r="Q91" s="150">
        <v>95.520936515083264</v>
      </c>
      <c r="R91" s="150">
        <v>113.1671278908875</v>
      </c>
      <c r="S91" s="150">
        <v>92.405111274150173</v>
      </c>
      <c r="T91" s="150">
        <v>89.461144539751658</v>
      </c>
      <c r="U91" s="150">
        <v>94.689697238549471</v>
      </c>
      <c r="V91" s="150">
        <v>55.770522223203997</v>
      </c>
      <c r="W91" s="150">
        <v>57.970843615757225</v>
      </c>
      <c r="X91" s="150">
        <v>48.47044836956519</v>
      </c>
      <c r="Y91" s="177">
        <v>-9.5003952461920349</v>
      </c>
      <c r="Z91" s="177">
        <v>-35.544491418561449</v>
      </c>
      <c r="AA91" s="147"/>
      <c r="AB91" s="178">
        <v>-1.3852078307520514</v>
      </c>
      <c r="AC91" s="144"/>
      <c r="AD91" s="147">
        <v>84.051457286432168</v>
      </c>
      <c r="AE91" s="147">
        <v>84.01493978812664</v>
      </c>
      <c r="AF91" s="144"/>
    </row>
    <row r="92" spans="1:32" outlineLevel="2" x14ac:dyDescent="0.25">
      <c r="A92" s="168" t="s">
        <v>267</v>
      </c>
      <c r="B92" s="170">
        <v>95.219560223170333</v>
      </c>
      <c r="C92" s="170">
        <v>94.263685869876767</v>
      </c>
      <c r="D92" s="170">
        <v>86.615384615384585</v>
      </c>
      <c r="E92" s="170">
        <v>70.793778125611411</v>
      </c>
      <c r="F92" s="170">
        <v>70.011833304750468</v>
      </c>
      <c r="G92" s="170">
        <v>63.953219082908809</v>
      </c>
      <c r="H92" s="170">
        <v>57.829039413069431</v>
      </c>
      <c r="I92" s="170">
        <v>90.26593340364623</v>
      </c>
      <c r="J92" s="208">
        <v>32.436893990576799</v>
      </c>
      <c r="K92" s="208">
        <v>12.979052895049207</v>
      </c>
      <c r="L92" s="147"/>
      <c r="M92" s="178">
        <v>29.179952161263159</v>
      </c>
      <c r="N92" s="178">
        <v>29.094563531359171</v>
      </c>
      <c r="P92" s="168" t="s">
        <v>267</v>
      </c>
      <c r="Q92" s="170">
        <v>81.930345334313031</v>
      </c>
      <c r="R92" s="170">
        <v>89.007456451627391</v>
      </c>
      <c r="S92" s="170">
        <v>69.819615872979554</v>
      </c>
      <c r="T92" s="170">
        <v>64.360081317526664</v>
      </c>
      <c r="U92" s="170">
        <v>63.788734475184931</v>
      </c>
      <c r="V92" s="170">
        <v>53.668310247202101</v>
      </c>
      <c r="W92" s="170">
        <v>59.952566507913588</v>
      </c>
      <c r="X92" s="170">
        <v>61.08598124238307</v>
      </c>
      <c r="Y92" s="179">
        <v>1.1334147344694827</v>
      </c>
      <c r="Z92" s="179">
        <v>-8.0987019667648354</v>
      </c>
      <c r="AA92" s="147"/>
      <c r="AB92" s="178">
        <v>1.0207044977768618</v>
      </c>
      <c r="AC92" s="144"/>
      <c r="AD92" s="180">
        <v>77.286880508597022</v>
      </c>
      <c r="AE92" s="180">
        <v>69.184683209147906</v>
      </c>
      <c r="AF92" s="144"/>
    </row>
    <row r="93" spans="1:32" outlineLevel="2" x14ac:dyDescent="0.25">
      <c r="A93" s="163" t="s">
        <v>289</v>
      </c>
      <c r="B93" s="163"/>
      <c r="C93" s="163"/>
      <c r="D93" s="163"/>
      <c r="E93" s="144"/>
      <c r="F93" s="144"/>
      <c r="G93" s="144"/>
      <c r="H93" s="144"/>
      <c r="I93" s="162"/>
      <c r="J93" s="162"/>
      <c r="K93" s="162"/>
      <c r="L93" s="162"/>
      <c r="M93" s="144"/>
      <c r="N93" s="144"/>
      <c r="O93" s="144"/>
      <c r="P93" s="163" t="s">
        <v>268</v>
      </c>
      <c r="Q93" s="163"/>
      <c r="R93" s="163"/>
      <c r="S93" s="163"/>
      <c r="T93" s="144"/>
      <c r="U93" s="144"/>
      <c r="V93" s="144"/>
      <c r="W93" s="144"/>
      <c r="X93" s="162"/>
      <c r="Y93" s="162"/>
      <c r="Z93" s="162"/>
      <c r="AA93" s="162"/>
      <c r="AB93" s="144"/>
      <c r="AC93" s="144"/>
      <c r="AD93" s="144"/>
      <c r="AE93" s="144"/>
      <c r="AF93" s="144"/>
    </row>
    <row r="94" spans="1:32" x14ac:dyDescent="0.25">
      <c r="A94" s="204"/>
      <c r="B94" s="204"/>
      <c r="C94" s="204"/>
      <c r="D94" s="20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row>
    <row r="95" spans="1:32" x14ac:dyDescent="0.25">
      <c r="A95" s="204"/>
      <c r="B95" s="204"/>
      <c r="C95" s="204"/>
      <c r="D95" s="20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row>
    <row r="96" spans="1:32" x14ac:dyDescent="0.25">
      <c r="A96" s="165" t="s">
        <v>248</v>
      </c>
      <c r="B96" s="165"/>
      <c r="C96" s="165"/>
      <c r="D96" s="165"/>
      <c r="E96" s="181"/>
      <c r="F96" s="144"/>
      <c r="G96" s="144"/>
      <c r="H96" s="144"/>
      <c r="I96" s="144"/>
      <c r="J96" s="144"/>
      <c r="K96" s="144"/>
      <c r="L96" s="144"/>
      <c r="M96" s="144"/>
      <c r="N96" s="144"/>
      <c r="O96" s="204"/>
      <c r="P96" s="165" t="s">
        <v>248</v>
      </c>
      <c r="Q96" s="165"/>
      <c r="R96" s="165"/>
      <c r="S96" s="165"/>
      <c r="T96" s="181"/>
      <c r="U96" s="144"/>
      <c r="V96" s="144"/>
      <c r="W96" s="144"/>
      <c r="X96" s="144"/>
      <c r="Y96" s="144"/>
      <c r="Z96" s="144"/>
      <c r="AA96" s="144"/>
      <c r="AB96" s="144"/>
      <c r="AC96" s="144"/>
      <c r="AD96" s="144"/>
      <c r="AE96" s="144"/>
      <c r="AF96" s="144"/>
    </row>
    <row r="97" spans="1:32" outlineLevel="1" x14ac:dyDescent="0.25">
      <c r="A97" s="166" t="s">
        <v>298</v>
      </c>
      <c r="B97" s="166"/>
      <c r="C97" s="166"/>
      <c r="D97" s="166"/>
      <c r="E97" s="167"/>
      <c r="F97" s="167"/>
      <c r="G97" s="167"/>
      <c r="H97" s="167"/>
      <c r="I97" s="167"/>
      <c r="J97" s="167"/>
      <c r="K97" s="167"/>
      <c r="L97" s="167"/>
      <c r="M97" s="144"/>
      <c r="N97" s="144"/>
      <c r="P97" s="166" t="s">
        <v>231</v>
      </c>
      <c r="Q97" s="166"/>
      <c r="R97" s="166"/>
      <c r="S97" s="166"/>
      <c r="T97" s="167"/>
      <c r="U97" s="167"/>
      <c r="V97" s="167"/>
      <c r="W97" s="167"/>
      <c r="X97" s="167"/>
      <c r="Y97" s="167"/>
      <c r="Z97" s="167"/>
      <c r="AA97" s="167"/>
      <c r="AB97" s="144"/>
      <c r="AC97" s="144"/>
      <c r="AD97" s="144"/>
      <c r="AE97" s="144"/>
      <c r="AF97" s="144"/>
    </row>
    <row r="98" spans="1:32" ht="31.5" outlineLevel="1" x14ac:dyDescent="0.25">
      <c r="A98" s="168" t="s">
        <v>257</v>
      </c>
      <c r="B98" s="141">
        <v>2019</v>
      </c>
      <c r="C98" s="141">
        <v>2020</v>
      </c>
      <c r="D98" s="141">
        <v>2021</v>
      </c>
      <c r="E98" s="141">
        <v>2022</v>
      </c>
      <c r="F98" s="141">
        <v>2023</v>
      </c>
      <c r="G98" s="141">
        <v>2024</v>
      </c>
      <c r="H98" s="141">
        <v>2025</v>
      </c>
      <c r="I98" s="141">
        <v>2026</v>
      </c>
      <c r="J98" s="142" t="s">
        <v>232</v>
      </c>
      <c r="K98" s="142" t="s">
        <v>258</v>
      </c>
      <c r="L98" s="143" t="s">
        <v>234</v>
      </c>
      <c r="M98" s="142" t="s">
        <v>290</v>
      </c>
      <c r="N98" s="144"/>
      <c r="P98" s="168" t="s">
        <v>257</v>
      </c>
      <c r="Q98" s="141">
        <v>2019</v>
      </c>
      <c r="R98" s="141">
        <v>2020</v>
      </c>
      <c r="S98" s="141">
        <v>2021</v>
      </c>
      <c r="T98" s="141">
        <v>2022</v>
      </c>
      <c r="U98" s="141">
        <v>2023</v>
      </c>
      <c r="V98" s="141">
        <v>2024</v>
      </c>
      <c r="W98" s="141">
        <v>2025</v>
      </c>
      <c r="X98" s="141">
        <v>2026</v>
      </c>
      <c r="Y98" s="142" t="s">
        <v>232</v>
      </c>
      <c r="Z98" s="142" t="s">
        <v>258</v>
      </c>
      <c r="AA98" s="143" t="s">
        <v>234</v>
      </c>
      <c r="AB98" s="144"/>
      <c r="AC98" s="144"/>
      <c r="AD98" s="145" t="s">
        <v>299</v>
      </c>
      <c r="AE98" s="145" t="s">
        <v>235</v>
      </c>
      <c r="AF98" s="144"/>
    </row>
    <row r="99" spans="1:32" outlineLevel="1" x14ac:dyDescent="0.25">
      <c r="A99" s="169" t="s">
        <v>259</v>
      </c>
      <c r="B99" s="150">
        <v>121.11709601873537</v>
      </c>
      <c r="C99" s="150">
        <v>106.61904761904765</v>
      </c>
      <c r="D99" s="150">
        <v>108.99459459459462</v>
      </c>
      <c r="E99" s="150">
        <v>81.194148936170208</v>
      </c>
      <c r="F99" s="150">
        <v>76.004842615012095</v>
      </c>
      <c r="G99" s="150">
        <v>87.89299610894939</v>
      </c>
      <c r="H99" s="150">
        <v>84.181347150258986</v>
      </c>
      <c r="I99" s="150">
        <v>137.61804222648755</v>
      </c>
      <c r="J99" s="177">
        <v>53.43669507622856</v>
      </c>
      <c r="K99" s="177">
        <v>42.176236206420654</v>
      </c>
      <c r="L99" s="147"/>
      <c r="M99" s="178">
        <v>44.299646000072443</v>
      </c>
      <c r="N99" s="144"/>
      <c r="P99" s="169" t="s">
        <v>259</v>
      </c>
      <c r="Q99" s="150">
        <v>94.126720747295934</v>
      </c>
      <c r="R99" s="150">
        <v>112.11691259931891</v>
      </c>
      <c r="S99" s="150">
        <v>90.335746606334865</v>
      </c>
      <c r="T99" s="150">
        <v>86.461854367398558</v>
      </c>
      <c r="U99" s="150">
        <v>90.520205626160177</v>
      </c>
      <c r="V99" s="150">
        <v>76.420136370230651</v>
      </c>
      <c r="W99" s="150">
        <v>93.68827249209545</v>
      </c>
      <c r="X99" s="150">
        <v>93.318396226415103</v>
      </c>
      <c r="Y99" s="177">
        <v>-0.36987626568034671</v>
      </c>
      <c r="Z99" s="177">
        <v>0.4825379887917336</v>
      </c>
      <c r="AA99" s="147"/>
      <c r="AB99" s="144"/>
      <c r="AC99" s="144"/>
      <c r="AD99" s="147">
        <v>95.441806020066892</v>
      </c>
      <c r="AE99" s="147">
        <v>92.83585823762337</v>
      </c>
      <c r="AF99" s="144"/>
    </row>
    <row r="100" spans="1:32" outlineLevel="1" x14ac:dyDescent="0.25">
      <c r="A100" s="169" t="s">
        <v>260</v>
      </c>
      <c r="B100" s="150">
        <v>612</v>
      </c>
      <c r="C100" s="150">
        <v>251</v>
      </c>
      <c r="D100" s="150">
        <v>268</v>
      </c>
      <c r="E100" s="150">
        <v>539</v>
      </c>
      <c r="F100" s="150">
        <v>153</v>
      </c>
      <c r="G100" s="150" t="e">
        <v>#DIV/0!</v>
      </c>
      <c r="H100" s="150">
        <v>133.6</v>
      </c>
      <c r="I100" s="150">
        <v>165.85714285714286</v>
      </c>
      <c r="J100" s="177">
        <v>32.257142857142867</v>
      </c>
      <c r="K100" s="177">
        <v>-144.05194805194807</v>
      </c>
      <c r="L100" s="147"/>
      <c r="M100" s="178">
        <v>-392.35714285714278</v>
      </c>
      <c r="N100" s="144"/>
      <c r="P100" s="169" t="s">
        <v>260</v>
      </c>
      <c r="Q100" s="150">
        <v>334.16935483870969</v>
      </c>
      <c r="R100" s="150">
        <v>317.7157894736842</v>
      </c>
      <c r="S100" s="150">
        <v>361.81914893617022</v>
      </c>
      <c r="T100" s="150">
        <v>257.74999999999994</v>
      </c>
      <c r="U100" s="150">
        <v>202.03389830508496</v>
      </c>
      <c r="V100" s="150">
        <v>193.8846153846151</v>
      </c>
      <c r="W100" s="150">
        <v>188.22222222222206</v>
      </c>
      <c r="X100" s="150">
        <v>558.21428571428567</v>
      </c>
      <c r="Y100" s="177">
        <v>369.99206349206361</v>
      </c>
      <c r="Z100" s="177">
        <v>272.3344335885925</v>
      </c>
      <c r="AA100" s="147"/>
      <c r="AB100" s="144"/>
      <c r="AC100" s="144"/>
      <c r="AD100" s="147">
        <v>309.90909090909093</v>
      </c>
      <c r="AE100" s="147">
        <v>285.87985212569316</v>
      </c>
      <c r="AF100" s="144"/>
    </row>
    <row r="101" spans="1:32" outlineLevel="1" x14ac:dyDescent="0.25">
      <c r="A101" s="169" t="s">
        <v>261</v>
      </c>
      <c r="B101" s="150">
        <v>141.86363636363637</v>
      </c>
      <c r="C101" s="150">
        <v>149.16666666666666</v>
      </c>
      <c r="D101" s="150">
        <v>109.54545454545459</v>
      </c>
      <c r="E101" s="150">
        <v>74.052631578947498</v>
      </c>
      <c r="F101" s="150">
        <v>91.130434782608518</v>
      </c>
      <c r="G101" s="150">
        <v>101.60714285714297</v>
      </c>
      <c r="H101" s="150">
        <v>133.611111111111</v>
      </c>
      <c r="I101" s="150">
        <v>144.90624999999989</v>
      </c>
      <c r="J101" s="177">
        <v>11.295138888888886</v>
      </c>
      <c r="K101" s="177">
        <v>36.079024869109801</v>
      </c>
      <c r="L101" s="147"/>
      <c r="M101" s="178">
        <v>14.562300955414003</v>
      </c>
      <c r="N101" s="144"/>
      <c r="P101" s="169" t="s">
        <v>261</v>
      </c>
      <c r="Q101" s="150">
        <v>142.28871391076117</v>
      </c>
      <c r="R101" s="150">
        <v>146.20074349442379</v>
      </c>
      <c r="S101" s="150">
        <v>105.18433931484505</v>
      </c>
      <c r="T101" s="150">
        <v>147.61475409836069</v>
      </c>
      <c r="U101" s="150">
        <v>127.59637188208617</v>
      </c>
      <c r="V101" s="150">
        <v>116.76027397260277</v>
      </c>
      <c r="W101" s="150">
        <v>135.18873239436616</v>
      </c>
      <c r="X101" s="150">
        <v>130.34394904458588</v>
      </c>
      <c r="Y101" s="177">
        <v>-4.8447833497802719</v>
      </c>
      <c r="Z101" s="177">
        <v>0.46655440857054487</v>
      </c>
      <c r="AA101" s="147"/>
      <c r="AB101" s="144"/>
      <c r="AC101" s="144"/>
      <c r="AD101" s="147">
        <v>108.82722513089008</v>
      </c>
      <c r="AE101" s="147">
        <v>129.87739463601534</v>
      </c>
      <c r="AF101" s="144"/>
    </row>
    <row r="102" spans="1:32" outlineLevel="1" x14ac:dyDescent="0.25">
      <c r="A102" s="169" t="s">
        <v>262</v>
      </c>
      <c r="B102" s="150">
        <v>146.36363636363629</v>
      </c>
      <c r="C102" s="150">
        <v>141.02707275803726</v>
      </c>
      <c r="D102" s="150">
        <v>113.92214111922111</v>
      </c>
      <c r="E102" s="150">
        <v>120.06569343065682</v>
      </c>
      <c r="F102" s="150">
        <v>69.81654676258988</v>
      </c>
      <c r="G102" s="150">
        <v>118.30841121495314</v>
      </c>
      <c r="H102" s="150">
        <v>86.4157894736841</v>
      </c>
      <c r="I102" s="150">
        <v>158.39393939393935</v>
      </c>
      <c r="J102" s="177">
        <v>71.978149920255248</v>
      </c>
      <c r="K102" s="177">
        <v>35.71598695540662</v>
      </c>
      <c r="L102" s="147"/>
      <c r="M102" s="178">
        <v>46.838446595294755</v>
      </c>
      <c r="N102" s="144"/>
      <c r="P102" s="169" t="s">
        <v>262</v>
      </c>
      <c r="Q102" s="150">
        <v>105.49169542709214</v>
      </c>
      <c r="R102" s="150">
        <v>124.77134380837273</v>
      </c>
      <c r="S102" s="150">
        <v>92.658012671920758</v>
      </c>
      <c r="T102" s="150">
        <v>114.94492254733218</v>
      </c>
      <c r="U102" s="150">
        <v>102.5003998933618</v>
      </c>
      <c r="V102" s="150">
        <v>85.496655518394647</v>
      </c>
      <c r="W102" s="150">
        <v>100.22075826835149</v>
      </c>
      <c r="X102" s="150">
        <v>111.55549279864459</v>
      </c>
      <c r="Y102" s="177">
        <v>11.334734530293105</v>
      </c>
      <c r="Z102" s="177">
        <v>5.3557880274469909</v>
      </c>
      <c r="AA102" s="147"/>
      <c r="AB102" s="144"/>
      <c r="AC102" s="144"/>
      <c r="AD102" s="147">
        <v>122.67795243853273</v>
      </c>
      <c r="AE102" s="147">
        <v>106.1997047711976</v>
      </c>
      <c r="AF102" s="144"/>
    </row>
    <row r="103" spans="1:32" outlineLevel="1" x14ac:dyDescent="0.25">
      <c r="A103" s="169" t="s">
        <v>53</v>
      </c>
      <c r="B103" s="150">
        <v>169.05645161290323</v>
      </c>
      <c r="C103" s="150">
        <v>237.33582089552243</v>
      </c>
      <c r="D103" s="150">
        <v>110.86021505376344</v>
      </c>
      <c r="E103" s="150">
        <v>167.44545454545465</v>
      </c>
      <c r="F103" s="150">
        <v>213.62499999999986</v>
      </c>
      <c r="G103" s="150">
        <v>180.60240963855424</v>
      </c>
      <c r="H103" s="150">
        <v>181.07500000000016</v>
      </c>
      <c r="I103" s="150">
        <v>359.05747126436756</v>
      </c>
      <c r="J103" s="177">
        <v>177.9824712643674</v>
      </c>
      <c r="K103" s="177">
        <v>176.44774904214535</v>
      </c>
      <c r="L103" s="147"/>
      <c r="M103" s="178">
        <v>129.13651888341531</v>
      </c>
      <c r="N103" s="144"/>
      <c r="P103" s="169" t="s">
        <v>53</v>
      </c>
      <c r="Q103" s="150">
        <v>241.47624132407904</v>
      </c>
      <c r="R103" s="150">
        <v>232.33529411764701</v>
      </c>
      <c r="S103" s="150">
        <v>144.02360655737709</v>
      </c>
      <c r="T103" s="150">
        <v>176.84889643463512</v>
      </c>
      <c r="U103" s="150">
        <v>207.6575107296137</v>
      </c>
      <c r="V103" s="150">
        <v>184.12704598597037</v>
      </c>
      <c r="W103" s="150">
        <v>209.15182357930445</v>
      </c>
      <c r="X103" s="150">
        <v>229.92095238095226</v>
      </c>
      <c r="Y103" s="177">
        <v>20.76912880164781</v>
      </c>
      <c r="Z103" s="177">
        <v>28.496109064400343</v>
      </c>
      <c r="AA103" s="147"/>
      <c r="AB103" s="144"/>
      <c r="AC103" s="144"/>
      <c r="AD103" s="147">
        <v>182.60972222222222</v>
      </c>
      <c r="AE103" s="147">
        <v>201.42484331655191</v>
      </c>
      <c r="AF103" s="144"/>
    </row>
    <row r="104" spans="1:32" outlineLevel="1" x14ac:dyDescent="0.25">
      <c r="A104" s="169" t="s">
        <v>11</v>
      </c>
      <c r="B104" s="150">
        <v>196.84722222222214</v>
      </c>
      <c r="C104" s="150">
        <v>97.962025316455708</v>
      </c>
      <c r="D104" s="150">
        <v>130.39285714285714</v>
      </c>
      <c r="E104" s="150">
        <v>105.52459016393449</v>
      </c>
      <c r="F104" s="150">
        <v>103.43636363636371</v>
      </c>
      <c r="G104" s="150">
        <v>87.721311475409834</v>
      </c>
      <c r="H104" s="150">
        <v>155.6875</v>
      </c>
      <c r="I104" s="150">
        <v>142.56250000000003</v>
      </c>
      <c r="J104" s="177">
        <v>-13.124999999999972</v>
      </c>
      <c r="K104" s="177">
        <v>17.182870370370381</v>
      </c>
      <c r="L104" s="147"/>
      <c r="M104" s="178">
        <v>30.045228842832643</v>
      </c>
      <c r="N104" s="144"/>
      <c r="P104" s="169" t="s">
        <v>11</v>
      </c>
      <c r="Q104" s="150">
        <v>121.71661237785004</v>
      </c>
      <c r="R104" s="150">
        <v>120.71276595744671</v>
      </c>
      <c r="S104" s="150">
        <v>95.372763419483235</v>
      </c>
      <c r="T104" s="150">
        <v>109.57632398753876</v>
      </c>
      <c r="U104" s="150">
        <v>106.75683317624876</v>
      </c>
      <c r="V104" s="150">
        <v>92.769716088328082</v>
      </c>
      <c r="W104" s="150">
        <v>117.40218470705076</v>
      </c>
      <c r="X104" s="150">
        <v>112.51727115716739</v>
      </c>
      <c r="Y104" s="177">
        <v>-4.8849135498833789</v>
      </c>
      <c r="Z104" s="177">
        <v>2.2554038610750951</v>
      </c>
      <c r="AA104" s="147"/>
      <c r="AB104" s="144"/>
      <c r="AC104" s="144"/>
      <c r="AD104" s="147">
        <v>125.37962962962965</v>
      </c>
      <c r="AE104" s="147">
        <v>110.26186729609229</v>
      </c>
      <c r="AF104" s="144"/>
    </row>
    <row r="105" spans="1:32" outlineLevel="1" x14ac:dyDescent="0.25">
      <c r="A105" s="169" t="s">
        <v>263</v>
      </c>
      <c r="B105" s="150">
        <v>68.833559782608731</v>
      </c>
      <c r="C105" s="150">
        <v>61.489107519325444</v>
      </c>
      <c r="D105" s="150">
        <v>53.404363636363627</v>
      </c>
      <c r="E105" s="150">
        <v>50.675634127594144</v>
      </c>
      <c r="F105" s="150">
        <v>52.829694323144082</v>
      </c>
      <c r="G105" s="150">
        <v>52.00320512820516</v>
      </c>
      <c r="H105" s="150">
        <v>40.441579371474631</v>
      </c>
      <c r="I105" s="150">
        <v>94.634615384615515</v>
      </c>
      <c r="J105" s="177">
        <v>54.193036013140883</v>
      </c>
      <c r="K105" s="177">
        <v>39.953886107532597</v>
      </c>
      <c r="L105" s="147"/>
      <c r="M105" s="178">
        <v>30.217591064157673</v>
      </c>
      <c r="N105" s="144"/>
      <c r="P105" s="169" t="s">
        <v>263</v>
      </c>
      <c r="Q105" s="150">
        <v>72.290563428966465</v>
      </c>
      <c r="R105" s="150">
        <v>78.092233303112749</v>
      </c>
      <c r="S105" s="150">
        <v>60.310089951886127</v>
      </c>
      <c r="T105" s="150">
        <v>62.863296703296768</v>
      </c>
      <c r="U105" s="150">
        <v>66.752627324171442</v>
      </c>
      <c r="V105" s="150">
        <v>57.263469985358739</v>
      </c>
      <c r="W105" s="150">
        <v>60.340813970269799</v>
      </c>
      <c r="X105" s="150">
        <v>64.417024320457841</v>
      </c>
      <c r="Y105" s="177">
        <v>4.0762103501880418</v>
      </c>
      <c r="Z105" s="177">
        <v>-1.3861583004196092</v>
      </c>
      <c r="AA105" s="147"/>
      <c r="AB105" s="144"/>
      <c r="AC105" s="144"/>
      <c r="AD105" s="147">
        <v>54.680729277082918</v>
      </c>
      <c r="AE105" s="147">
        <v>65.80318262087745</v>
      </c>
      <c r="AF105" s="144"/>
    </row>
    <row r="106" spans="1:32" outlineLevel="1" x14ac:dyDescent="0.25">
      <c r="A106" s="169" t="s">
        <v>264</v>
      </c>
      <c r="B106" s="150">
        <v>122.12244897959178</v>
      </c>
      <c r="C106" s="150">
        <v>130.61623616236162</v>
      </c>
      <c r="D106" s="150">
        <v>137.54954954954957</v>
      </c>
      <c r="E106" s="150">
        <v>72.356521739130429</v>
      </c>
      <c r="F106" s="150">
        <v>80.895569620253141</v>
      </c>
      <c r="G106" s="150">
        <v>97.480144404332208</v>
      </c>
      <c r="H106" s="150">
        <v>86.575630252100822</v>
      </c>
      <c r="I106" s="150">
        <v>135.30223880597015</v>
      </c>
      <c r="J106" s="177">
        <v>48.726608553869326</v>
      </c>
      <c r="K106" s="177">
        <v>29.678451159211619</v>
      </c>
      <c r="L106" s="147"/>
      <c r="M106" s="178">
        <v>53.429746456429115</v>
      </c>
      <c r="N106" s="144"/>
      <c r="P106" s="169" t="s">
        <v>264</v>
      </c>
      <c r="Q106" s="150">
        <v>85.649861878453024</v>
      </c>
      <c r="R106" s="150">
        <v>107.04158228702578</v>
      </c>
      <c r="S106" s="150">
        <v>85.66011854360714</v>
      </c>
      <c r="T106" s="150">
        <v>64.540003232584468</v>
      </c>
      <c r="U106" s="150">
        <v>68.260584283705683</v>
      </c>
      <c r="V106" s="150">
        <v>76.472487850760302</v>
      </c>
      <c r="W106" s="150">
        <v>93.711420612813328</v>
      </c>
      <c r="X106" s="150">
        <v>81.872492349541034</v>
      </c>
      <c r="Y106" s="177">
        <v>-11.838928263272294</v>
      </c>
      <c r="Z106" s="177">
        <v>-1.5829681884956699</v>
      </c>
      <c r="AA106" s="147"/>
      <c r="AB106" s="144"/>
      <c r="AC106" s="144"/>
      <c r="AD106" s="147">
        <v>105.62378764675853</v>
      </c>
      <c r="AE106" s="147">
        <v>83.455460538036704</v>
      </c>
      <c r="AF106" s="144"/>
    </row>
    <row r="107" spans="1:32" outlineLevel="1" x14ac:dyDescent="0.25">
      <c r="A107" s="169" t="s">
        <v>265</v>
      </c>
      <c r="B107" s="150">
        <v>185.09252669039122</v>
      </c>
      <c r="C107" s="150">
        <v>152.44262295081978</v>
      </c>
      <c r="D107" s="150">
        <v>141.51562500000003</v>
      </c>
      <c r="E107" s="150">
        <v>117.8280701754388</v>
      </c>
      <c r="F107" s="150">
        <v>122.23404255319139</v>
      </c>
      <c r="G107" s="150">
        <v>139.19618528610374</v>
      </c>
      <c r="H107" s="150">
        <v>162.46764705882347</v>
      </c>
      <c r="I107" s="150">
        <v>172.58591549295775</v>
      </c>
      <c r="J107" s="177">
        <v>10.118268434134279</v>
      </c>
      <c r="K107" s="177">
        <v>27.518494678478049</v>
      </c>
      <c r="L107" s="147"/>
      <c r="M107" s="178">
        <v>36.489982765997041</v>
      </c>
      <c r="N107" s="144"/>
      <c r="P107" s="169" t="s">
        <v>265</v>
      </c>
      <c r="Q107" s="150">
        <v>127.56359614473045</v>
      </c>
      <c r="R107" s="150">
        <v>146.92865497076031</v>
      </c>
      <c r="S107" s="150">
        <v>116.11489817792086</v>
      </c>
      <c r="T107" s="150">
        <v>116.3077092027234</v>
      </c>
      <c r="U107" s="150">
        <v>124.35455585207767</v>
      </c>
      <c r="V107" s="150">
        <v>116.62752258312526</v>
      </c>
      <c r="W107" s="150">
        <v>129.1222179585572</v>
      </c>
      <c r="X107" s="150">
        <v>136.09593272696071</v>
      </c>
      <c r="Y107" s="177">
        <v>6.9737147684035108</v>
      </c>
      <c r="Z107" s="177">
        <v>9.5260998842357338</v>
      </c>
      <c r="AA107" s="147"/>
      <c r="AB107" s="144"/>
      <c r="AC107" s="144"/>
      <c r="AD107" s="147">
        <v>145.0674208144797</v>
      </c>
      <c r="AE107" s="147">
        <v>126.56983284272498</v>
      </c>
      <c r="AF107" s="144"/>
    </row>
    <row r="108" spans="1:32" outlineLevel="1" x14ac:dyDescent="0.25">
      <c r="A108" s="169" t="s">
        <v>266</v>
      </c>
      <c r="B108" s="150">
        <v>142.7162162162162</v>
      </c>
      <c r="C108" s="150">
        <v>106.91035548686247</v>
      </c>
      <c r="D108" s="150">
        <v>205.74603174603146</v>
      </c>
      <c r="E108" s="150">
        <v>151.66111111111118</v>
      </c>
      <c r="F108" s="150">
        <v>172.13636363636351</v>
      </c>
      <c r="G108" s="150">
        <v>127.33606557377078</v>
      </c>
      <c r="H108" s="150">
        <v>181.23853211009191</v>
      </c>
      <c r="I108" s="150">
        <v>153.65968586387427</v>
      </c>
      <c r="J108" s="177">
        <v>-27.578846246217637</v>
      </c>
      <c r="K108" s="177">
        <v>7.1937172774868259</v>
      </c>
      <c r="L108" s="147"/>
      <c r="M108" s="178">
        <v>8.1888392185068142</v>
      </c>
      <c r="N108" s="144"/>
      <c r="P108" s="169" t="s">
        <v>266</v>
      </c>
      <c r="Q108" s="150">
        <v>204.81065857885625</v>
      </c>
      <c r="R108" s="150">
        <v>196.03550295857994</v>
      </c>
      <c r="S108" s="150">
        <v>198.61832669322712</v>
      </c>
      <c r="T108" s="150">
        <v>183.95169775227191</v>
      </c>
      <c r="U108" s="150">
        <v>214.74809160305352</v>
      </c>
      <c r="V108" s="150">
        <v>172.65210267613321</v>
      </c>
      <c r="W108" s="150">
        <v>188.1079096045197</v>
      </c>
      <c r="X108" s="150">
        <v>145.47084664536746</v>
      </c>
      <c r="Y108" s="177">
        <v>-42.637062959152246</v>
      </c>
      <c r="Z108" s="177">
        <v>-49.553987584583837</v>
      </c>
      <c r="AA108" s="147"/>
      <c r="AB108" s="144"/>
      <c r="AC108" s="144"/>
      <c r="AD108" s="147">
        <v>146.46596858638745</v>
      </c>
      <c r="AE108" s="147">
        <v>195.0248342299513</v>
      </c>
      <c r="AF108" s="144"/>
    </row>
    <row r="109" spans="1:32" outlineLevel="1" x14ac:dyDescent="0.25">
      <c r="A109" s="168" t="s">
        <v>267</v>
      </c>
      <c r="B109" s="170">
        <v>114.26297775242438</v>
      </c>
      <c r="C109" s="170">
        <v>105.31446540880508</v>
      </c>
      <c r="D109" s="170">
        <v>101.45144437615238</v>
      </c>
      <c r="E109" s="170">
        <v>80.411180581096019</v>
      </c>
      <c r="F109" s="170">
        <v>82.361722488038254</v>
      </c>
      <c r="G109" s="170">
        <v>86.548730267673335</v>
      </c>
      <c r="H109" s="170">
        <v>82.761581920903936</v>
      </c>
      <c r="I109" s="170">
        <v>132.08456729187236</v>
      </c>
      <c r="J109" s="179">
        <v>49.322985370968425</v>
      </c>
      <c r="K109" s="179">
        <v>37.395019498750244</v>
      </c>
      <c r="L109" s="147"/>
      <c r="M109" s="178">
        <v>35.506324113868246</v>
      </c>
      <c r="N109" s="144"/>
      <c r="P109" s="168" t="s">
        <v>267</v>
      </c>
      <c r="Q109" s="170">
        <v>104.8986875924916</v>
      </c>
      <c r="R109" s="170">
        <v>116.97383929854823</v>
      </c>
      <c r="S109" s="170">
        <v>91.945246800731255</v>
      </c>
      <c r="T109" s="170">
        <v>90.549216888843887</v>
      </c>
      <c r="U109" s="170">
        <v>94.422231202605388</v>
      </c>
      <c r="V109" s="170">
        <v>84.71582501613787</v>
      </c>
      <c r="W109" s="170">
        <v>96.045760737439167</v>
      </c>
      <c r="X109" s="170">
        <v>96.578243178004115</v>
      </c>
      <c r="Y109" s="179">
        <v>0.53248244056494798</v>
      </c>
      <c r="Z109" s="179">
        <v>-1.7057155098249268</v>
      </c>
      <c r="AA109" s="147"/>
      <c r="AB109" s="144"/>
      <c r="AC109" s="144"/>
      <c r="AD109" s="180">
        <v>94.689547793122117</v>
      </c>
      <c r="AE109" s="180">
        <v>98.283958687829042</v>
      </c>
      <c r="AF109" s="144"/>
    </row>
    <row r="110" spans="1:32" outlineLevel="1" x14ac:dyDescent="0.25">
      <c r="A110" s="163" t="s">
        <v>289</v>
      </c>
      <c r="B110" s="163"/>
      <c r="C110" s="163"/>
      <c r="D110" s="163"/>
      <c r="E110" s="144"/>
      <c r="F110" s="144"/>
      <c r="G110" s="144"/>
      <c r="H110" s="144"/>
      <c r="I110" s="162"/>
      <c r="J110" s="162"/>
      <c r="K110" s="162"/>
      <c r="L110" s="162"/>
      <c r="M110" s="144"/>
      <c r="N110" s="144"/>
      <c r="O110" s="144"/>
      <c r="P110" s="163" t="s">
        <v>268</v>
      </c>
      <c r="Q110" s="163"/>
      <c r="R110" s="163"/>
      <c r="S110" s="163"/>
      <c r="T110" s="144"/>
      <c r="U110" s="144"/>
      <c r="V110" s="144"/>
      <c r="W110" s="144"/>
      <c r="X110" s="162"/>
      <c r="Y110" s="162"/>
      <c r="Z110" s="162"/>
      <c r="AA110" s="162"/>
      <c r="AB110" s="144"/>
      <c r="AC110" s="144"/>
      <c r="AD110" s="144"/>
      <c r="AE110" s="144"/>
      <c r="AF110" s="144"/>
    </row>
    <row r="111" spans="1:32" x14ac:dyDescent="0.25">
      <c r="A111" s="204"/>
      <c r="B111" s="204"/>
      <c r="C111" s="204"/>
      <c r="D111" s="20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row>
    <row r="112" spans="1:32" x14ac:dyDescent="0.25">
      <c r="A112" s="204"/>
      <c r="B112" s="204"/>
      <c r="C112" s="204"/>
      <c r="D112" s="20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row>
    <row r="113" spans="1:32" x14ac:dyDescent="0.25">
      <c r="A113" s="165" t="s">
        <v>249</v>
      </c>
      <c r="B113" s="165"/>
      <c r="C113" s="165"/>
      <c r="D113" s="165"/>
      <c r="E113" s="182"/>
      <c r="F113" s="144"/>
      <c r="G113" s="144"/>
      <c r="H113" s="144"/>
      <c r="I113" s="144"/>
      <c r="J113" s="144"/>
      <c r="K113" s="144"/>
      <c r="L113" s="144"/>
      <c r="M113" s="144"/>
      <c r="N113" s="144"/>
      <c r="O113" s="204"/>
      <c r="P113" s="165" t="s">
        <v>249</v>
      </c>
      <c r="Q113" s="165"/>
      <c r="R113" s="165"/>
      <c r="S113" s="165"/>
      <c r="T113" s="181"/>
      <c r="U113" s="144"/>
      <c r="V113" s="144"/>
      <c r="W113" s="144"/>
      <c r="X113" s="144"/>
      <c r="Y113" s="144"/>
      <c r="Z113" s="144"/>
      <c r="AA113" s="144"/>
      <c r="AB113" s="144"/>
      <c r="AC113" s="144"/>
      <c r="AD113" s="144"/>
      <c r="AE113" s="144"/>
      <c r="AF113" s="144"/>
    </row>
    <row r="114" spans="1:32" outlineLevel="1" x14ac:dyDescent="0.25">
      <c r="A114" s="166" t="s">
        <v>298</v>
      </c>
      <c r="B114" s="166"/>
      <c r="C114" s="166"/>
      <c r="D114" s="166"/>
      <c r="E114" s="167"/>
      <c r="F114" s="167"/>
      <c r="G114" s="167"/>
      <c r="H114" s="167"/>
      <c r="I114" s="167"/>
      <c r="J114" s="167"/>
      <c r="K114" s="167"/>
      <c r="L114" s="167"/>
      <c r="M114" s="144"/>
      <c r="N114" s="144"/>
      <c r="P114" s="166" t="s">
        <v>231</v>
      </c>
      <c r="Q114" s="166"/>
      <c r="R114" s="166"/>
      <c r="S114" s="166"/>
      <c r="T114" s="167"/>
      <c r="U114" s="167"/>
      <c r="V114" s="167"/>
      <c r="W114" s="167"/>
      <c r="X114" s="167"/>
      <c r="Y114" s="167"/>
      <c r="Z114" s="167"/>
      <c r="AA114" s="167"/>
      <c r="AB114" s="144"/>
      <c r="AC114" s="144"/>
      <c r="AD114" s="144"/>
      <c r="AE114" s="144"/>
      <c r="AF114" s="144"/>
    </row>
    <row r="115" spans="1:32" ht="31.5" outlineLevel="1" x14ac:dyDescent="0.25">
      <c r="A115" s="168" t="s">
        <v>257</v>
      </c>
      <c r="B115" s="141">
        <v>2019</v>
      </c>
      <c r="C115" s="141">
        <v>2020</v>
      </c>
      <c r="D115" s="141">
        <v>2021</v>
      </c>
      <c r="E115" s="141">
        <v>2022</v>
      </c>
      <c r="F115" s="141">
        <v>2023</v>
      </c>
      <c r="G115" s="141">
        <v>2024</v>
      </c>
      <c r="H115" s="141">
        <v>2025</v>
      </c>
      <c r="I115" s="141">
        <v>2026</v>
      </c>
      <c r="J115" s="142" t="s">
        <v>232</v>
      </c>
      <c r="K115" s="142" t="s">
        <v>258</v>
      </c>
      <c r="L115" s="143" t="s">
        <v>234</v>
      </c>
      <c r="M115" s="145" t="s">
        <v>287</v>
      </c>
      <c r="N115" s="144"/>
      <c r="P115" s="168" t="s">
        <v>257</v>
      </c>
      <c r="Q115" s="141">
        <v>2019</v>
      </c>
      <c r="R115" s="141">
        <v>2020</v>
      </c>
      <c r="S115" s="141">
        <v>2021</v>
      </c>
      <c r="T115" s="141">
        <v>2022</v>
      </c>
      <c r="U115" s="141">
        <v>2023</v>
      </c>
      <c r="V115" s="141">
        <v>2024</v>
      </c>
      <c r="W115" s="141">
        <v>2025</v>
      </c>
      <c r="X115" s="141">
        <v>2026</v>
      </c>
      <c r="Y115" s="142" t="s">
        <v>232</v>
      </c>
      <c r="Z115" s="142" t="s">
        <v>258</v>
      </c>
      <c r="AA115" s="143" t="s">
        <v>234</v>
      </c>
      <c r="AB115" s="144"/>
      <c r="AC115" s="144"/>
      <c r="AD115" s="145" t="s">
        <v>299</v>
      </c>
      <c r="AE115" s="145" t="s">
        <v>235</v>
      </c>
      <c r="AF115" s="144"/>
    </row>
    <row r="116" spans="1:32" outlineLevel="1" x14ac:dyDescent="0.25">
      <c r="A116" s="169" t="s">
        <v>259</v>
      </c>
      <c r="B116" s="150">
        <v>284</v>
      </c>
      <c r="C116" s="150">
        <v>198</v>
      </c>
      <c r="D116" s="150">
        <v>243</v>
      </c>
      <c r="E116" s="150">
        <v>262</v>
      </c>
      <c r="F116" s="150">
        <v>265</v>
      </c>
      <c r="G116" s="150">
        <v>309</v>
      </c>
      <c r="H116" s="150">
        <v>341</v>
      </c>
      <c r="I116" s="150">
        <v>427</v>
      </c>
      <c r="J116" s="148">
        <v>0.25219941348973607</v>
      </c>
      <c r="K116" s="148">
        <v>0.57150368033648791</v>
      </c>
      <c r="L116" s="147"/>
      <c r="M116" s="155">
        <v>9.2025862068965514E-2</v>
      </c>
      <c r="N116" s="144"/>
      <c r="P116" s="169" t="s">
        <v>259</v>
      </c>
      <c r="Q116" s="150">
        <v>4782</v>
      </c>
      <c r="R116" s="150">
        <v>3850</v>
      </c>
      <c r="S116" s="150">
        <v>3973</v>
      </c>
      <c r="T116" s="150">
        <v>4063</v>
      </c>
      <c r="U116" s="150">
        <v>3768</v>
      </c>
      <c r="V116" s="150">
        <v>3768</v>
      </c>
      <c r="W116" s="150">
        <v>4257</v>
      </c>
      <c r="X116" s="150">
        <v>4640</v>
      </c>
      <c r="Y116" s="148">
        <v>8.9969462062485323E-2</v>
      </c>
      <c r="Z116" s="148">
        <v>0.14121077966339909</v>
      </c>
      <c r="AA116" s="147"/>
      <c r="AB116" s="144"/>
      <c r="AC116" s="144"/>
      <c r="AD116" s="147">
        <v>271.71428571428572</v>
      </c>
      <c r="AE116" s="147">
        <v>4065.8571428571427</v>
      </c>
      <c r="AF116" s="144"/>
    </row>
    <row r="117" spans="1:32" outlineLevel="1" x14ac:dyDescent="0.25">
      <c r="A117" s="169" t="s">
        <v>260</v>
      </c>
      <c r="B117" s="150">
        <v>8</v>
      </c>
      <c r="C117" s="150">
        <v>4</v>
      </c>
      <c r="D117" s="150">
        <v>11</v>
      </c>
      <c r="E117" s="150">
        <v>7</v>
      </c>
      <c r="F117" s="150">
        <v>13</v>
      </c>
      <c r="G117" s="150">
        <v>20</v>
      </c>
      <c r="H117" s="150">
        <v>19</v>
      </c>
      <c r="I117" s="150">
        <v>8</v>
      </c>
      <c r="J117" s="148">
        <v>-0.57894736842105265</v>
      </c>
      <c r="K117" s="148">
        <v>-0.31707317073170727</v>
      </c>
      <c r="L117" s="147"/>
      <c r="M117" s="155">
        <v>6.0606060606060608E-2</v>
      </c>
      <c r="N117" s="144"/>
      <c r="P117" s="169" t="s">
        <v>260</v>
      </c>
      <c r="Q117" s="150">
        <v>322</v>
      </c>
      <c r="R117" s="150">
        <v>238</v>
      </c>
      <c r="S117" s="150">
        <v>193</v>
      </c>
      <c r="T117" s="150">
        <v>170</v>
      </c>
      <c r="U117" s="150">
        <v>173</v>
      </c>
      <c r="V117" s="150">
        <v>216</v>
      </c>
      <c r="W117" s="150">
        <v>163</v>
      </c>
      <c r="X117" s="150">
        <v>132</v>
      </c>
      <c r="Y117" s="148">
        <v>-0.19018404907975461</v>
      </c>
      <c r="Z117" s="148">
        <v>-0.37355932203389836</v>
      </c>
      <c r="AA117" s="147"/>
      <c r="AB117" s="144"/>
      <c r="AC117" s="144"/>
      <c r="AD117" s="147">
        <v>11.714285714285714</v>
      </c>
      <c r="AE117" s="147">
        <v>210.71428571428572</v>
      </c>
      <c r="AF117" s="144"/>
    </row>
    <row r="118" spans="1:32" outlineLevel="1" x14ac:dyDescent="0.25">
      <c r="A118" s="169" t="s">
        <v>261</v>
      </c>
      <c r="B118" s="150">
        <v>28</v>
      </c>
      <c r="C118" s="150">
        <v>22</v>
      </c>
      <c r="D118" s="150">
        <v>26</v>
      </c>
      <c r="E118" s="150">
        <v>15</v>
      </c>
      <c r="F118" s="150">
        <v>7</v>
      </c>
      <c r="G118" s="150">
        <v>16</v>
      </c>
      <c r="H118" s="150">
        <v>20</v>
      </c>
      <c r="I118" s="150">
        <v>18</v>
      </c>
      <c r="J118" s="148">
        <v>-0.1</v>
      </c>
      <c r="K118" s="148">
        <v>-5.9701492537313411E-2</v>
      </c>
      <c r="L118" s="147"/>
      <c r="M118" s="155">
        <v>4.3373493975903614E-2</v>
      </c>
      <c r="N118" s="144"/>
      <c r="P118" s="169" t="s">
        <v>261</v>
      </c>
      <c r="Q118" s="150">
        <v>602</v>
      </c>
      <c r="R118" s="150">
        <v>446</v>
      </c>
      <c r="S118" s="150">
        <v>467</v>
      </c>
      <c r="T118" s="150">
        <v>374</v>
      </c>
      <c r="U118" s="150">
        <v>356</v>
      </c>
      <c r="V118" s="150">
        <v>335</v>
      </c>
      <c r="W118" s="150">
        <v>379</v>
      </c>
      <c r="X118" s="150">
        <v>415</v>
      </c>
      <c r="Y118" s="148">
        <v>9.498680738786279E-2</v>
      </c>
      <c r="Z118" s="148">
        <v>-1.8249408583981094E-2</v>
      </c>
      <c r="AA118" s="147"/>
      <c r="AB118" s="144"/>
      <c r="AC118" s="144"/>
      <c r="AD118" s="147">
        <v>19.142857142857142</v>
      </c>
      <c r="AE118" s="147">
        <v>422.71428571428572</v>
      </c>
      <c r="AF118" s="144"/>
    </row>
    <row r="119" spans="1:32" outlineLevel="1" x14ac:dyDescent="0.25">
      <c r="A119" s="169" t="s">
        <v>262</v>
      </c>
      <c r="B119" s="150">
        <v>348</v>
      </c>
      <c r="C119" s="150">
        <v>266</v>
      </c>
      <c r="D119" s="150">
        <v>255</v>
      </c>
      <c r="E119" s="150">
        <v>134</v>
      </c>
      <c r="F119" s="150">
        <v>132</v>
      </c>
      <c r="G119" s="150">
        <v>158</v>
      </c>
      <c r="H119" s="150">
        <v>187</v>
      </c>
      <c r="I119" s="150">
        <v>147</v>
      </c>
      <c r="J119" s="148">
        <v>-0.21390374331550802</v>
      </c>
      <c r="K119" s="148">
        <v>-0.30472972972972967</v>
      </c>
      <c r="L119" s="147"/>
      <c r="M119" s="155">
        <v>6.0171919770773637E-2</v>
      </c>
      <c r="N119" s="144"/>
      <c r="P119" s="169" t="s">
        <v>262</v>
      </c>
      <c r="Q119" s="150">
        <v>5037</v>
      </c>
      <c r="R119" s="150">
        <v>3463</v>
      </c>
      <c r="S119" s="150">
        <v>4106</v>
      </c>
      <c r="T119" s="150">
        <v>2627</v>
      </c>
      <c r="U119" s="150">
        <v>1933</v>
      </c>
      <c r="V119" s="150">
        <v>1999</v>
      </c>
      <c r="W119" s="150">
        <v>2487</v>
      </c>
      <c r="X119" s="150">
        <v>2443</v>
      </c>
      <c r="Y119" s="148">
        <v>-1.7691998391636508E-2</v>
      </c>
      <c r="Z119" s="148">
        <v>-0.21018843524847594</v>
      </c>
      <c r="AA119" s="147"/>
      <c r="AB119" s="144"/>
      <c r="AC119" s="144"/>
      <c r="AD119" s="147">
        <v>211.42857142857142</v>
      </c>
      <c r="AE119" s="147">
        <v>3093.1428571428573</v>
      </c>
      <c r="AF119" s="144"/>
    </row>
    <row r="120" spans="1:32" outlineLevel="1" x14ac:dyDescent="0.25">
      <c r="A120" s="169" t="s">
        <v>53</v>
      </c>
      <c r="B120" s="150">
        <v>117</v>
      </c>
      <c r="C120" s="150">
        <v>88</v>
      </c>
      <c r="D120" s="150">
        <v>129</v>
      </c>
      <c r="E120" s="150">
        <v>205</v>
      </c>
      <c r="F120" s="150">
        <v>182</v>
      </c>
      <c r="G120" s="150">
        <v>180</v>
      </c>
      <c r="H120" s="150">
        <v>215</v>
      </c>
      <c r="I120" s="150">
        <v>245</v>
      </c>
      <c r="J120" s="148">
        <v>0.13953488372093023</v>
      </c>
      <c r="K120" s="148">
        <v>0.53673835125448044</v>
      </c>
      <c r="L120" s="147"/>
      <c r="M120" s="155">
        <v>7.4309978768577492E-2</v>
      </c>
      <c r="N120" s="144"/>
      <c r="P120" s="169" t="s">
        <v>53</v>
      </c>
      <c r="Q120" s="150">
        <v>2997</v>
      </c>
      <c r="R120" s="150">
        <v>1934</v>
      </c>
      <c r="S120" s="150">
        <v>1865</v>
      </c>
      <c r="T120" s="150">
        <v>2214</v>
      </c>
      <c r="U120" s="150">
        <v>2438</v>
      </c>
      <c r="V120" s="150">
        <v>2578</v>
      </c>
      <c r="W120" s="150">
        <v>2733</v>
      </c>
      <c r="X120" s="150">
        <v>3297</v>
      </c>
      <c r="Y120" s="148">
        <v>0.20636663007683864</v>
      </c>
      <c r="Z120" s="148">
        <v>0.37711080613401743</v>
      </c>
      <c r="AA120" s="147"/>
      <c r="AB120" s="144"/>
      <c r="AC120" s="144"/>
      <c r="AD120" s="147">
        <v>159.42857142857142</v>
      </c>
      <c r="AE120" s="147">
        <v>2394.1428571428573</v>
      </c>
      <c r="AF120" s="144"/>
    </row>
    <row r="121" spans="1:32" outlineLevel="1" x14ac:dyDescent="0.25">
      <c r="A121" s="169" t="s">
        <v>11</v>
      </c>
      <c r="B121" s="150">
        <v>37</v>
      </c>
      <c r="C121" s="150">
        <v>47</v>
      </c>
      <c r="D121" s="150">
        <v>50</v>
      </c>
      <c r="E121" s="150">
        <v>64</v>
      </c>
      <c r="F121" s="150">
        <v>56</v>
      </c>
      <c r="G121" s="150">
        <v>50</v>
      </c>
      <c r="H121" s="150">
        <v>66</v>
      </c>
      <c r="I121" s="150">
        <v>100</v>
      </c>
      <c r="J121" s="148">
        <v>0.51515151515151514</v>
      </c>
      <c r="K121" s="148">
        <v>0.891891891891892</v>
      </c>
      <c r="L121" s="147"/>
      <c r="M121" s="155">
        <v>0.10752688172043011</v>
      </c>
      <c r="N121" s="144"/>
      <c r="P121" s="169" t="s">
        <v>11</v>
      </c>
      <c r="Q121" s="150">
        <v>909</v>
      </c>
      <c r="R121" s="150">
        <v>741</v>
      </c>
      <c r="S121" s="150">
        <v>838</v>
      </c>
      <c r="T121" s="150">
        <v>793</v>
      </c>
      <c r="U121" s="150">
        <v>873</v>
      </c>
      <c r="V121" s="150">
        <v>775</v>
      </c>
      <c r="W121" s="150">
        <v>1044</v>
      </c>
      <c r="X121" s="150">
        <v>930</v>
      </c>
      <c r="Y121" s="148">
        <v>-0.10919540229885058</v>
      </c>
      <c r="Z121" s="148">
        <v>8.9904570567553937E-2</v>
      </c>
      <c r="AA121" s="147"/>
      <c r="AB121" s="144"/>
      <c r="AC121" s="144"/>
      <c r="AD121" s="147">
        <v>52.857142857142854</v>
      </c>
      <c r="AE121" s="147">
        <v>853.28571428571433</v>
      </c>
      <c r="AF121" s="144"/>
    </row>
    <row r="122" spans="1:32" outlineLevel="1" x14ac:dyDescent="0.25">
      <c r="A122" s="169" t="s">
        <v>263</v>
      </c>
      <c r="B122" s="150">
        <v>326</v>
      </c>
      <c r="C122" s="150">
        <v>236</v>
      </c>
      <c r="D122" s="150">
        <v>333</v>
      </c>
      <c r="E122" s="150">
        <v>321</v>
      </c>
      <c r="F122" s="150">
        <v>293</v>
      </c>
      <c r="G122" s="150">
        <v>397</v>
      </c>
      <c r="H122" s="150">
        <v>434</v>
      </c>
      <c r="I122" s="150">
        <v>397</v>
      </c>
      <c r="J122" s="148">
        <v>-8.5253456221198162E-2</v>
      </c>
      <c r="K122" s="148">
        <v>0.18760683760683763</v>
      </c>
      <c r="L122" s="147"/>
      <c r="M122" s="155">
        <v>0.11961434166917746</v>
      </c>
      <c r="N122" s="144"/>
      <c r="P122" s="169" t="s">
        <v>263</v>
      </c>
      <c r="Q122" s="150">
        <v>4405</v>
      </c>
      <c r="R122" s="150">
        <v>3399</v>
      </c>
      <c r="S122" s="150">
        <v>4248</v>
      </c>
      <c r="T122" s="150">
        <v>4120</v>
      </c>
      <c r="U122" s="150">
        <v>3527</v>
      </c>
      <c r="V122" s="150">
        <v>3393</v>
      </c>
      <c r="W122" s="150">
        <v>3695</v>
      </c>
      <c r="X122" s="150">
        <v>3319</v>
      </c>
      <c r="Y122" s="148">
        <v>-0.10175913396481732</v>
      </c>
      <c r="Z122" s="148">
        <v>-0.13267629820435287</v>
      </c>
      <c r="AA122" s="147"/>
      <c r="AB122" s="144"/>
      <c r="AC122" s="144"/>
      <c r="AD122" s="147">
        <v>334.28571428571428</v>
      </c>
      <c r="AE122" s="147">
        <v>3826.7142857142858</v>
      </c>
      <c r="AF122" s="144"/>
    </row>
    <row r="123" spans="1:32" outlineLevel="1" x14ac:dyDescent="0.25">
      <c r="A123" s="169" t="s">
        <v>264</v>
      </c>
      <c r="B123" s="150">
        <v>312</v>
      </c>
      <c r="C123" s="150">
        <v>202</v>
      </c>
      <c r="D123" s="150">
        <v>249</v>
      </c>
      <c r="E123" s="150">
        <v>323</v>
      </c>
      <c r="F123" s="150">
        <v>251</v>
      </c>
      <c r="G123" s="150">
        <v>209</v>
      </c>
      <c r="H123" s="150">
        <v>228</v>
      </c>
      <c r="I123" s="150">
        <v>229</v>
      </c>
      <c r="J123" s="148">
        <v>4.3859649122807015E-3</v>
      </c>
      <c r="K123" s="148">
        <v>-9.6392333709131861E-2</v>
      </c>
      <c r="L123" s="147"/>
      <c r="M123" s="155">
        <v>6.3593446264926412E-2</v>
      </c>
      <c r="N123" s="144"/>
      <c r="P123" s="169" t="s">
        <v>264</v>
      </c>
      <c r="Q123" s="150">
        <v>4528</v>
      </c>
      <c r="R123" s="150">
        <v>3695</v>
      </c>
      <c r="S123" s="150">
        <v>3949</v>
      </c>
      <c r="T123" s="150">
        <v>3775</v>
      </c>
      <c r="U123" s="150">
        <v>3494</v>
      </c>
      <c r="V123" s="150">
        <v>3397</v>
      </c>
      <c r="W123" s="150">
        <v>3849</v>
      </c>
      <c r="X123" s="150">
        <v>3601</v>
      </c>
      <c r="Y123" s="148">
        <v>-6.4432320083138483E-2</v>
      </c>
      <c r="Z123" s="148">
        <v>-5.5457713493461271E-2</v>
      </c>
      <c r="AA123" s="147"/>
      <c r="AB123" s="144"/>
      <c r="AC123" s="144"/>
      <c r="AD123" s="147">
        <v>253.42857142857142</v>
      </c>
      <c r="AE123" s="147">
        <v>3812.4285714285716</v>
      </c>
      <c r="AF123" s="144"/>
    </row>
    <row r="124" spans="1:32" outlineLevel="1" x14ac:dyDescent="0.25">
      <c r="A124" s="169" t="s">
        <v>265</v>
      </c>
      <c r="B124" s="150">
        <v>263</v>
      </c>
      <c r="C124" s="150">
        <v>313</v>
      </c>
      <c r="D124" s="150">
        <v>277</v>
      </c>
      <c r="E124" s="150">
        <v>276</v>
      </c>
      <c r="F124" s="150">
        <v>420</v>
      </c>
      <c r="G124" s="150">
        <v>517</v>
      </c>
      <c r="H124" s="150">
        <v>630</v>
      </c>
      <c r="I124" s="150">
        <v>872</v>
      </c>
      <c r="J124" s="148">
        <v>0.38412698412698415</v>
      </c>
      <c r="K124" s="148">
        <v>1.2640949554896141</v>
      </c>
      <c r="L124" s="147"/>
      <c r="M124" s="155">
        <v>0.12564841498559079</v>
      </c>
      <c r="N124" s="144"/>
      <c r="P124" s="169" t="s">
        <v>265</v>
      </c>
      <c r="Q124" s="150">
        <v>6517</v>
      </c>
      <c r="R124" s="150">
        <v>5572</v>
      </c>
      <c r="S124" s="150">
        <v>4744</v>
      </c>
      <c r="T124" s="150">
        <v>4965</v>
      </c>
      <c r="U124" s="150">
        <v>5614</v>
      </c>
      <c r="V124" s="150">
        <v>5973</v>
      </c>
      <c r="W124" s="150">
        <v>7161</v>
      </c>
      <c r="X124" s="150">
        <v>6940</v>
      </c>
      <c r="Y124" s="148">
        <v>-3.0861611506772798E-2</v>
      </c>
      <c r="Z124" s="148">
        <v>0.19814531643072059</v>
      </c>
      <c r="AA124" s="147"/>
      <c r="AB124" s="144"/>
      <c r="AC124" s="144"/>
      <c r="AD124" s="147">
        <v>385.14285714285717</v>
      </c>
      <c r="AE124" s="147">
        <v>5792.2857142857147</v>
      </c>
      <c r="AF124" s="144"/>
    </row>
    <row r="125" spans="1:32" outlineLevel="1" x14ac:dyDescent="0.25">
      <c r="A125" s="169" t="s">
        <v>266</v>
      </c>
      <c r="B125" s="150">
        <v>488</v>
      </c>
      <c r="C125" s="150">
        <v>248</v>
      </c>
      <c r="D125" s="150">
        <v>338</v>
      </c>
      <c r="E125" s="150">
        <v>221</v>
      </c>
      <c r="F125" s="150">
        <v>247</v>
      </c>
      <c r="G125" s="150">
        <v>259</v>
      </c>
      <c r="H125" s="150">
        <v>257</v>
      </c>
      <c r="I125" s="150">
        <v>224</v>
      </c>
      <c r="J125" s="148">
        <v>-0.12840466926070038</v>
      </c>
      <c r="K125" s="148">
        <v>-0.23809523809523808</v>
      </c>
      <c r="L125" s="147"/>
      <c r="M125" s="155">
        <v>6.3618290258449298E-2</v>
      </c>
      <c r="N125" s="144"/>
      <c r="P125" s="169" t="s">
        <v>266</v>
      </c>
      <c r="Q125" s="150">
        <v>5240</v>
      </c>
      <c r="R125" s="150">
        <v>4002</v>
      </c>
      <c r="S125" s="150">
        <v>4090</v>
      </c>
      <c r="T125" s="150">
        <v>4034</v>
      </c>
      <c r="U125" s="150">
        <v>3629</v>
      </c>
      <c r="V125" s="150">
        <v>3662</v>
      </c>
      <c r="W125" s="150">
        <v>3670</v>
      </c>
      <c r="X125" s="150">
        <v>3521</v>
      </c>
      <c r="Y125" s="148">
        <v>-4.0599455040871937E-2</v>
      </c>
      <c r="Z125" s="148">
        <v>-0.12991139195820245</v>
      </c>
      <c r="AA125" s="147"/>
      <c r="AB125" s="144"/>
      <c r="AC125" s="144"/>
      <c r="AD125" s="147">
        <v>294</v>
      </c>
      <c r="AE125" s="147">
        <v>4046.7142857142858</v>
      </c>
      <c r="AF125" s="144"/>
    </row>
    <row r="126" spans="1:32" outlineLevel="1" x14ac:dyDescent="0.25">
      <c r="A126" s="168" t="s">
        <v>272</v>
      </c>
      <c r="B126" s="170">
        <v>2271</v>
      </c>
      <c r="C126" s="170">
        <v>1665</v>
      </c>
      <c r="D126" s="170">
        <v>1964</v>
      </c>
      <c r="E126" s="170">
        <v>1881</v>
      </c>
      <c r="F126" s="170">
        <v>1953</v>
      </c>
      <c r="G126" s="170">
        <v>2206</v>
      </c>
      <c r="H126" s="170">
        <v>2524</v>
      </c>
      <c r="I126" s="170">
        <v>2773</v>
      </c>
      <c r="J126" s="171">
        <v>9.8652931854199682E-2</v>
      </c>
      <c r="K126" s="171">
        <v>0.34202157079646023</v>
      </c>
      <c r="L126" s="147"/>
      <c r="M126" s="206">
        <v>9.1757387247278388E-2</v>
      </c>
      <c r="N126" s="144"/>
      <c r="P126" s="168" t="s">
        <v>272</v>
      </c>
      <c r="Q126" s="170">
        <v>36464</v>
      </c>
      <c r="R126" s="170">
        <v>28208</v>
      </c>
      <c r="S126" s="170">
        <v>29286</v>
      </c>
      <c r="T126" s="170">
        <v>27959</v>
      </c>
      <c r="U126" s="170">
        <v>26902</v>
      </c>
      <c r="V126" s="170">
        <v>27118</v>
      </c>
      <c r="W126" s="170">
        <v>30582</v>
      </c>
      <c r="X126" s="170">
        <v>30221</v>
      </c>
      <c r="Y126" s="171">
        <v>-1.1804329344058596E-2</v>
      </c>
      <c r="Z126" s="171">
        <v>2.4346428173678918E-2</v>
      </c>
      <c r="AA126" s="147"/>
      <c r="AB126" s="144"/>
      <c r="AC126" s="144"/>
      <c r="AD126" s="180">
        <v>2066.2857142857142</v>
      </c>
      <c r="AE126" s="180">
        <v>29502.714285714286</v>
      </c>
      <c r="AF126" s="144"/>
    </row>
    <row r="127" spans="1:32" outlineLevel="1" x14ac:dyDescent="0.25">
      <c r="A127" s="163" t="s">
        <v>273</v>
      </c>
      <c r="B127" s="163"/>
      <c r="C127" s="163"/>
      <c r="D127" s="163"/>
      <c r="E127" s="144"/>
      <c r="F127" s="144"/>
      <c r="G127" s="144"/>
      <c r="H127" s="144"/>
      <c r="I127" s="162"/>
      <c r="J127" s="162"/>
      <c r="K127" s="162"/>
      <c r="L127" s="162"/>
      <c r="M127" s="144"/>
      <c r="N127" s="144"/>
      <c r="O127" s="144"/>
      <c r="P127" s="163" t="s">
        <v>273</v>
      </c>
      <c r="Q127" s="163"/>
      <c r="R127" s="163"/>
      <c r="S127" s="163"/>
      <c r="T127" s="144"/>
      <c r="U127" s="144"/>
      <c r="V127" s="144"/>
      <c r="W127" s="144"/>
      <c r="X127" s="162"/>
      <c r="Y127" s="162"/>
      <c r="Z127" s="162"/>
      <c r="AA127" s="162"/>
      <c r="AB127" s="144"/>
      <c r="AC127" s="144"/>
      <c r="AD127" s="144"/>
      <c r="AE127" s="144"/>
      <c r="AF127" s="144"/>
    </row>
    <row r="128" spans="1:32" x14ac:dyDescent="0.25">
      <c r="A128" s="204"/>
      <c r="B128" s="204"/>
      <c r="C128" s="204"/>
      <c r="D128" s="20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row>
    <row r="129" spans="1:32" x14ac:dyDescent="0.25">
      <c r="A129" s="204"/>
      <c r="B129" s="204"/>
      <c r="C129" s="204"/>
      <c r="D129" s="20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row>
    <row r="130" spans="1:32" x14ac:dyDescent="0.25">
      <c r="A130" s="165" t="s">
        <v>250</v>
      </c>
      <c r="B130" s="165"/>
      <c r="C130" s="165"/>
      <c r="D130" s="165"/>
      <c r="E130" s="182"/>
      <c r="F130" s="144"/>
      <c r="G130" s="144"/>
      <c r="H130" s="144"/>
      <c r="I130" s="144"/>
      <c r="J130" s="144"/>
      <c r="K130" s="144"/>
      <c r="L130" s="144"/>
      <c r="M130" s="144"/>
      <c r="N130" s="144"/>
      <c r="O130" s="204"/>
      <c r="P130" s="165" t="s">
        <v>250</v>
      </c>
      <c r="Q130" s="165"/>
      <c r="R130" s="165"/>
      <c r="S130" s="165"/>
      <c r="T130" s="182"/>
      <c r="U130" s="144"/>
      <c r="V130" s="144"/>
      <c r="W130" s="144"/>
      <c r="X130" s="144"/>
      <c r="Y130" s="144"/>
      <c r="Z130" s="144"/>
      <c r="AA130" s="144"/>
      <c r="AB130" s="144"/>
      <c r="AC130" s="144"/>
      <c r="AD130" s="144"/>
      <c r="AE130" s="144"/>
      <c r="AF130" s="144"/>
    </row>
    <row r="131" spans="1:32" outlineLevel="1" x14ac:dyDescent="0.25">
      <c r="A131" s="166" t="s">
        <v>298</v>
      </c>
      <c r="B131" s="166"/>
      <c r="C131" s="166"/>
      <c r="D131" s="166"/>
      <c r="E131" s="167"/>
      <c r="F131" s="167"/>
      <c r="G131" s="167"/>
      <c r="H131" s="167"/>
      <c r="I131" s="167"/>
      <c r="J131" s="167"/>
      <c r="K131" s="167"/>
      <c r="L131" s="167"/>
      <c r="M131" s="144"/>
      <c r="N131" s="144"/>
      <c r="P131" s="166" t="s">
        <v>231</v>
      </c>
      <c r="Q131" s="166"/>
      <c r="R131" s="166"/>
      <c r="S131" s="166"/>
      <c r="T131" s="167"/>
      <c r="U131" s="167"/>
      <c r="V131" s="167"/>
      <c r="W131" s="167"/>
      <c r="X131" s="167"/>
      <c r="Y131" s="167"/>
      <c r="Z131" s="167"/>
      <c r="AA131" s="167"/>
      <c r="AB131" s="144"/>
      <c r="AC131" s="144"/>
      <c r="AD131" s="144"/>
      <c r="AE131" s="144"/>
      <c r="AF131" s="144"/>
    </row>
    <row r="132" spans="1:32" ht="31.5" outlineLevel="1" x14ac:dyDescent="0.25">
      <c r="A132" s="168" t="s">
        <v>257</v>
      </c>
      <c r="B132" s="141">
        <v>2019</v>
      </c>
      <c r="C132" s="141">
        <v>2020</v>
      </c>
      <c r="D132" s="141">
        <v>2021</v>
      </c>
      <c r="E132" s="141">
        <v>2022</v>
      </c>
      <c r="F132" s="141">
        <v>2023</v>
      </c>
      <c r="G132" s="141">
        <v>2024</v>
      </c>
      <c r="H132" s="141">
        <v>2025</v>
      </c>
      <c r="I132" s="141">
        <v>2026</v>
      </c>
      <c r="J132" s="142" t="s">
        <v>232</v>
      </c>
      <c r="K132" s="142" t="s">
        <v>258</v>
      </c>
      <c r="L132" s="143" t="s">
        <v>234</v>
      </c>
      <c r="M132" s="145" t="s">
        <v>287</v>
      </c>
      <c r="N132" s="144"/>
      <c r="P132" s="168" t="s">
        <v>257</v>
      </c>
      <c r="Q132" s="141">
        <v>2019</v>
      </c>
      <c r="R132" s="141">
        <v>2020</v>
      </c>
      <c r="S132" s="141">
        <v>2021</v>
      </c>
      <c r="T132" s="141">
        <v>2022</v>
      </c>
      <c r="U132" s="141">
        <v>2023</v>
      </c>
      <c r="V132" s="141">
        <v>2024</v>
      </c>
      <c r="W132" s="141">
        <v>2025</v>
      </c>
      <c r="X132" s="141">
        <v>2026</v>
      </c>
      <c r="Y132" s="142" t="s">
        <v>232</v>
      </c>
      <c r="Z132" s="142" t="s">
        <v>258</v>
      </c>
      <c r="AA132" s="143" t="s">
        <v>234</v>
      </c>
      <c r="AB132" s="144"/>
      <c r="AC132" s="144"/>
      <c r="AD132" s="145" t="s">
        <v>299</v>
      </c>
      <c r="AE132" s="145" t="s">
        <v>235</v>
      </c>
      <c r="AF132" s="144"/>
    </row>
    <row r="133" spans="1:32" outlineLevel="1" x14ac:dyDescent="0.25">
      <c r="A133" s="169" t="s">
        <v>259</v>
      </c>
      <c r="B133" s="150">
        <v>52</v>
      </c>
      <c r="C133" s="150">
        <v>23</v>
      </c>
      <c r="D133" s="150">
        <v>50</v>
      </c>
      <c r="E133" s="150">
        <v>33</v>
      </c>
      <c r="F133" s="150">
        <v>32</v>
      </c>
      <c r="G133" s="150">
        <v>63</v>
      </c>
      <c r="H133" s="150">
        <v>57</v>
      </c>
      <c r="I133" s="150">
        <v>125</v>
      </c>
      <c r="J133" s="148">
        <v>1.1929824561403508</v>
      </c>
      <c r="K133" s="148">
        <v>1.8225806451612905</v>
      </c>
      <c r="L133" s="147"/>
      <c r="M133" s="155">
        <v>0.11693171188026193</v>
      </c>
      <c r="N133" s="144"/>
      <c r="P133" s="169" t="s">
        <v>259</v>
      </c>
      <c r="Q133" s="150">
        <v>915</v>
      </c>
      <c r="R133" s="150">
        <v>732</v>
      </c>
      <c r="S133" s="150">
        <v>758</v>
      </c>
      <c r="T133" s="150">
        <v>741</v>
      </c>
      <c r="U133" s="150">
        <v>668</v>
      </c>
      <c r="V133" s="150">
        <v>678</v>
      </c>
      <c r="W133" s="150">
        <v>760</v>
      </c>
      <c r="X133" s="150">
        <v>1069</v>
      </c>
      <c r="Y133" s="148">
        <v>0.40657894736842104</v>
      </c>
      <c r="Z133" s="148">
        <v>0.42479055597867471</v>
      </c>
      <c r="AA133" s="147"/>
      <c r="AB133" s="144"/>
      <c r="AC133" s="144"/>
      <c r="AD133" s="147">
        <v>44.285714285714285</v>
      </c>
      <c r="AE133" s="147">
        <v>750.28571428571433</v>
      </c>
      <c r="AF133" s="144"/>
    </row>
    <row r="134" spans="1:32" outlineLevel="1" x14ac:dyDescent="0.25">
      <c r="A134" s="169" t="s">
        <v>260</v>
      </c>
      <c r="B134" s="150">
        <v>0</v>
      </c>
      <c r="C134" s="150">
        <v>3</v>
      </c>
      <c r="D134" s="150">
        <v>3</v>
      </c>
      <c r="E134" s="150">
        <v>0</v>
      </c>
      <c r="F134" s="150">
        <v>2</v>
      </c>
      <c r="G134" s="150">
        <v>5</v>
      </c>
      <c r="H134" s="150">
        <v>8</v>
      </c>
      <c r="I134" s="150">
        <v>4</v>
      </c>
      <c r="J134" s="148">
        <v>-0.5</v>
      </c>
      <c r="K134" s="148">
        <v>0.33333333333333331</v>
      </c>
      <c r="L134" s="147"/>
      <c r="M134" s="155">
        <v>0.1111111111111111</v>
      </c>
      <c r="N134" s="144"/>
      <c r="P134" s="169" t="s">
        <v>260</v>
      </c>
      <c r="Q134" s="150">
        <v>111</v>
      </c>
      <c r="R134" s="150">
        <v>96</v>
      </c>
      <c r="S134" s="150">
        <v>61</v>
      </c>
      <c r="T134" s="150">
        <v>57</v>
      </c>
      <c r="U134" s="150">
        <v>51</v>
      </c>
      <c r="V134" s="150">
        <v>60</v>
      </c>
      <c r="W134" s="150">
        <v>71</v>
      </c>
      <c r="X134" s="150">
        <v>36</v>
      </c>
      <c r="Y134" s="148">
        <v>-0.49295774647887325</v>
      </c>
      <c r="Z134" s="148">
        <v>-0.50295857988165682</v>
      </c>
      <c r="AA134" s="147"/>
      <c r="AB134" s="144"/>
      <c r="AC134" s="144"/>
      <c r="AD134" s="147">
        <v>3</v>
      </c>
      <c r="AE134" s="147">
        <v>72.428571428571431</v>
      </c>
      <c r="AF134" s="144"/>
    </row>
    <row r="135" spans="1:32" outlineLevel="1" x14ac:dyDescent="0.25">
      <c r="A135" s="169" t="s">
        <v>261</v>
      </c>
      <c r="B135" s="150">
        <v>3</v>
      </c>
      <c r="C135" s="150">
        <v>8</v>
      </c>
      <c r="D135" s="150">
        <v>4</v>
      </c>
      <c r="E135" s="150">
        <v>4</v>
      </c>
      <c r="F135" s="150">
        <v>0</v>
      </c>
      <c r="G135" s="150">
        <v>2</v>
      </c>
      <c r="H135" s="150">
        <v>3</v>
      </c>
      <c r="I135" s="150">
        <v>2</v>
      </c>
      <c r="J135" s="148">
        <v>-0.33333333333333331</v>
      </c>
      <c r="K135" s="148">
        <v>-0.41666666666666663</v>
      </c>
      <c r="L135" s="147"/>
      <c r="M135" s="155">
        <v>1.3513513513513514E-2</v>
      </c>
      <c r="N135" s="144"/>
      <c r="P135" s="169" t="s">
        <v>261</v>
      </c>
      <c r="Q135" s="150">
        <v>180</v>
      </c>
      <c r="R135" s="150">
        <v>125</v>
      </c>
      <c r="S135" s="150">
        <v>102</v>
      </c>
      <c r="T135" s="150">
        <v>104</v>
      </c>
      <c r="U135" s="150">
        <v>116</v>
      </c>
      <c r="V135" s="150">
        <v>75</v>
      </c>
      <c r="W135" s="150">
        <v>132</v>
      </c>
      <c r="X135" s="150">
        <v>148</v>
      </c>
      <c r="Y135" s="148">
        <v>0.12121212121212122</v>
      </c>
      <c r="Z135" s="148">
        <v>0.24220623501199046</v>
      </c>
      <c r="AA135" s="147"/>
      <c r="AB135" s="144"/>
      <c r="AC135" s="144"/>
      <c r="AD135" s="147">
        <v>3.4285714285714284</v>
      </c>
      <c r="AE135" s="147">
        <v>119.14285714285714</v>
      </c>
      <c r="AF135" s="144"/>
    </row>
    <row r="136" spans="1:32" outlineLevel="1" x14ac:dyDescent="0.25">
      <c r="A136" s="169" t="s">
        <v>262</v>
      </c>
      <c r="B136" s="150">
        <v>59</v>
      </c>
      <c r="C136" s="150">
        <v>34</v>
      </c>
      <c r="D136" s="150">
        <v>47</v>
      </c>
      <c r="E136" s="150">
        <v>27</v>
      </c>
      <c r="F136" s="150">
        <v>23</v>
      </c>
      <c r="G136" s="150">
        <v>32</v>
      </c>
      <c r="H136" s="150">
        <v>45</v>
      </c>
      <c r="I136" s="150">
        <v>57</v>
      </c>
      <c r="J136" s="148">
        <v>0.26666666666666666</v>
      </c>
      <c r="K136" s="148">
        <v>0.49438202247190999</v>
      </c>
      <c r="L136" s="147"/>
      <c r="M136" s="155">
        <v>9.7770154373927956E-2</v>
      </c>
      <c r="N136" s="144"/>
      <c r="P136" s="169" t="s">
        <v>262</v>
      </c>
      <c r="Q136" s="150">
        <v>728</v>
      </c>
      <c r="R136" s="150">
        <v>609</v>
      </c>
      <c r="S136" s="150">
        <v>609</v>
      </c>
      <c r="T136" s="150">
        <v>565</v>
      </c>
      <c r="U136" s="150">
        <v>410</v>
      </c>
      <c r="V136" s="150">
        <v>391</v>
      </c>
      <c r="W136" s="150">
        <v>493</v>
      </c>
      <c r="X136" s="150">
        <v>583</v>
      </c>
      <c r="Y136" s="148">
        <v>0.18255578093306288</v>
      </c>
      <c r="Z136" s="148">
        <v>7.2536136662286491E-2</v>
      </c>
      <c r="AA136" s="147"/>
      <c r="AB136" s="144"/>
      <c r="AC136" s="144"/>
      <c r="AD136" s="147">
        <v>38.142857142857146</v>
      </c>
      <c r="AE136" s="147">
        <v>543.57142857142856</v>
      </c>
      <c r="AF136" s="144"/>
    </row>
    <row r="137" spans="1:32" outlineLevel="1" x14ac:dyDescent="0.25">
      <c r="A137" s="169" t="s">
        <v>53</v>
      </c>
      <c r="B137" s="150">
        <v>48</v>
      </c>
      <c r="C137" s="150">
        <v>23</v>
      </c>
      <c r="D137" s="150">
        <v>22</v>
      </c>
      <c r="E137" s="150">
        <v>40</v>
      </c>
      <c r="F137" s="150">
        <v>52</v>
      </c>
      <c r="G137" s="150">
        <v>49</v>
      </c>
      <c r="H137" s="150">
        <v>56</v>
      </c>
      <c r="I137" s="150">
        <v>104</v>
      </c>
      <c r="J137" s="148">
        <v>0.8571428571428571</v>
      </c>
      <c r="K137" s="148">
        <v>1.5103448275862068</v>
      </c>
      <c r="L137" s="147"/>
      <c r="M137" s="155">
        <v>9.6744186046511624E-2</v>
      </c>
      <c r="N137" s="144"/>
      <c r="P137" s="169" t="s">
        <v>53</v>
      </c>
      <c r="Q137" s="150">
        <v>980</v>
      </c>
      <c r="R137" s="150">
        <v>515</v>
      </c>
      <c r="S137" s="150">
        <v>326</v>
      </c>
      <c r="T137" s="150">
        <v>444</v>
      </c>
      <c r="U137" s="150">
        <v>590</v>
      </c>
      <c r="V137" s="150">
        <v>741</v>
      </c>
      <c r="W137" s="150">
        <v>807</v>
      </c>
      <c r="X137" s="150">
        <v>1075</v>
      </c>
      <c r="Y137" s="148">
        <v>0.33209417596034696</v>
      </c>
      <c r="Z137" s="148">
        <v>0.70906200317965029</v>
      </c>
      <c r="AA137" s="147"/>
      <c r="AB137" s="144"/>
      <c r="AC137" s="144"/>
      <c r="AD137" s="147">
        <v>41.428571428571431</v>
      </c>
      <c r="AE137" s="147">
        <v>629</v>
      </c>
      <c r="AF137" s="144"/>
    </row>
    <row r="138" spans="1:32" outlineLevel="1" x14ac:dyDescent="0.25">
      <c r="A138" s="169" t="s">
        <v>11</v>
      </c>
      <c r="B138" s="150">
        <v>4</v>
      </c>
      <c r="C138" s="150">
        <v>4</v>
      </c>
      <c r="D138" s="150">
        <v>4</v>
      </c>
      <c r="E138" s="150">
        <v>7</v>
      </c>
      <c r="F138" s="150">
        <v>13</v>
      </c>
      <c r="G138" s="150">
        <v>9</v>
      </c>
      <c r="H138" s="150">
        <v>7</v>
      </c>
      <c r="I138" s="150">
        <v>16</v>
      </c>
      <c r="J138" s="148">
        <v>1.2857142857142858</v>
      </c>
      <c r="K138" s="148">
        <v>1.3333333333333333</v>
      </c>
      <c r="L138" s="147"/>
      <c r="M138" s="155">
        <v>8.2051282051282051E-2</v>
      </c>
      <c r="N138" s="144"/>
      <c r="P138" s="169" t="s">
        <v>11</v>
      </c>
      <c r="Q138" s="150">
        <v>141</v>
      </c>
      <c r="R138" s="150">
        <v>95</v>
      </c>
      <c r="S138" s="150">
        <v>119</v>
      </c>
      <c r="T138" s="150">
        <v>101</v>
      </c>
      <c r="U138" s="150">
        <v>117</v>
      </c>
      <c r="V138" s="150">
        <v>118</v>
      </c>
      <c r="W138" s="150">
        <v>145</v>
      </c>
      <c r="X138" s="150">
        <v>195</v>
      </c>
      <c r="Y138" s="148">
        <v>0.34482758620689657</v>
      </c>
      <c r="Z138" s="148">
        <v>0.63277511961722488</v>
      </c>
      <c r="AA138" s="147"/>
      <c r="AB138" s="144"/>
      <c r="AC138" s="144"/>
      <c r="AD138" s="147">
        <v>6.8571428571428568</v>
      </c>
      <c r="AE138" s="147">
        <v>119.42857142857143</v>
      </c>
      <c r="AF138" s="144"/>
    </row>
    <row r="139" spans="1:32" outlineLevel="1" x14ac:dyDescent="0.25">
      <c r="A139" s="169" t="s">
        <v>263</v>
      </c>
      <c r="B139" s="150">
        <v>62</v>
      </c>
      <c r="C139" s="150">
        <v>14</v>
      </c>
      <c r="D139" s="150">
        <v>28</v>
      </c>
      <c r="E139" s="150">
        <v>23</v>
      </c>
      <c r="F139" s="150">
        <v>13</v>
      </c>
      <c r="G139" s="150">
        <v>61</v>
      </c>
      <c r="H139" s="150">
        <v>32</v>
      </c>
      <c r="I139" s="150">
        <v>97</v>
      </c>
      <c r="J139" s="148">
        <v>2.03125</v>
      </c>
      <c r="K139" s="148">
        <v>1.9141630901287554</v>
      </c>
      <c r="L139" s="147"/>
      <c r="M139" s="155">
        <v>0.2219679633867277</v>
      </c>
      <c r="N139" s="144"/>
      <c r="P139" s="169" t="s">
        <v>263</v>
      </c>
      <c r="Q139" s="150">
        <v>449</v>
      </c>
      <c r="R139" s="150">
        <v>349</v>
      </c>
      <c r="S139" s="150">
        <v>479</v>
      </c>
      <c r="T139" s="150">
        <v>370</v>
      </c>
      <c r="U139" s="150">
        <v>324</v>
      </c>
      <c r="V139" s="150">
        <v>367</v>
      </c>
      <c r="W139" s="150">
        <v>395</v>
      </c>
      <c r="X139" s="150">
        <v>437</v>
      </c>
      <c r="Y139" s="148">
        <v>0.10632911392405063</v>
      </c>
      <c r="Z139" s="148">
        <v>0.11928283937065491</v>
      </c>
      <c r="AA139" s="147"/>
      <c r="AB139" s="144"/>
      <c r="AC139" s="144"/>
      <c r="AD139" s="147">
        <v>33.285714285714285</v>
      </c>
      <c r="AE139" s="147">
        <v>390.42857142857144</v>
      </c>
      <c r="AF139" s="144"/>
    </row>
    <row r="140" spans="1:32" outlineLevel="1" x14ac:dyDescent="0.25">
      <c r="A140" s="169" t="s">
        <v>264</v>
      </c>
      <c r="B140" s="150">
        <v>86</v>
      </c>
      <c r="C140" s="150">
        <v>33</v>
      </c>
      <c r="D140" s="150">
        <v>49</v>
      </c>
      <c r="E140" s="150">
        <v>49</v>
      </c>
      <c r="F140" s="150">
        <v>23</v>
      </c>
      <c r="G140" s="150">
        <v>51</v>
      </c>
      <c r="H140" s="150">
        <v>32</v>
      </c>
      <c r="I140" s="150">
        <v>56</v>
      </c>
      <c r="J140" s="148">
        <v>0.75</v>
      </c>
      <c r="K140" s="148">
        <v>0.21362229102167174</v>
      </c>
      <c r="L140" s="147"/>
      <c r="M140" s="155">
        <v>6.9050554870530204E-2</v>
      </c>
      <c r="N140" s="144"/>
      <c r="P140" s="169" t="s">
        <v>264</v>
      </c>
      <c r="Q140" s="150">
        <v>859</v>
      </c>
      <c r="R140" s="150">
        <v>744</v>
      </c>
      <c r="S140" s="150">
        <v>781</v>
      </c>
      <c r="T140" s="150">
        <v>774</v>
      </c>
      <c r="U140" s="150">
        <v>605</v>
      </c>
      <c r="V140" s="150">
        <v>656</v>
      </c>
      <c r="W140" s="150">
        <v>798</v>
      </c>
      <c r="X140" s="150">
        <v>811</v>
      </c>
      <c r="Y140" s="148">
        <v>1.6290726817042606E-2</v>
      </c>
      <c r="Z140" s="148">
        <v>8.8173279662641296E-2</v>
      </c>
      <c r="AA140" s="147"/>
      <c r="AB140" s="144"/>
      <c r="AC140" s="144"/>
      <c r="AD140" s="147">
        <v>46.142857142857146</v>
      </c>
      <c r="AE140" s="147">
        <v>745.28571428571433</v>
      </c>
      <c r="AF140" s="144"/>
    </row>
    <row r="141" spans="1:32" outlineLevel="1" x14ac:dyDescent="0.25">
      <c r="A141" s="169" t="s">
        <v>265</v>
      </c>
      <c r="B141" s="150">
        <v>48</v>
      </c>
      <c r="C141" s="150">
        <v>52</v>
      </c>
      <c r="D141" s="150">
        <v>35</v>
      </c>
      <c r="E141" s="150">
        <v>41</v>
      </c>
      <c r="F141" s="150">
        <v>64</v>
      </c>
      <c r="G141" s="150">
        <v>99</v>
      </c>
      <c r="H141" s="150">
        <v>158</v>
      </c>
      <c r="I141" s="150">
        <v>283</v>
      </c>
      <c r="J141" s="148">
        <v>0.79113924050632911</v>
      </c>
      <c r="K141" s="148">
        <v>2.9859154929577465</v>
      </c>
      <c r="L141" s="147"/>
      <c r="M141" s="155">
        <v>0.17754077791718947</v>
      </c>
      <c r="N141" s="144"/>
      <c r="P141" s="169" t="s">
        <v>265</v>
      </c>
      <c r="Q141" s="150">
        <v>1230</v>
      </c>
      <c r="R141" s="150">
        <v>987</v>
      </c>
      <c r="S141" s="150">
        <v>816</v>
      </c>
      <c r="T141" s="150">
        <v>711</v>
      </c>
      <c r="U141" s="150">
        <v>846</v>
      </c>
      <c r="V141" s="150">
        <v>928</v>
      </c>
      <c r="W141" s="150">
        <v>1406</v>
      </c>
      <c r="X141" s="150">
        <v>1594</v>
      </c>
      <c r="Y141" s="148">
        <v>0.1337126600284495</v>
      </c>
      <c r="Z141" s="148">
        <v>0.61149624494511845</v>
      </c>
      <c r="AA141" s="147"/>
      <c r="AB141" s="144"/>
      <c r="AC141" s="144"/>
      <c r="AD141" s="147">
        <v>71</v>
      </c>
      <c r="AE141" s="147">
        <v>989.14285714285711</v>
      </c>
      <c r="AF141" s="144"/>
    </row>
    <row r="142" spans="1:32" outlineLevel="1" x14ac:dyDescent="0.25">
      <c r="A142" s="169" t="s">
        <v>266</v>
      </c>
      <c r="B142" s="150">
        <v>146</v>
      </c>
      <c r="C142" s="150">
        <v>72</v>
      </c>
      <c r="D142" s="150">
        <v>76</v>
      </c>
      <c r="E142" s="150">
        <v>54</v>
      </c>
      <c r="F142" s="150">
        <v>51</v>
      </c>
      <c r="G142" s="150">
        <v>91</v>
      </c>
      <c r="H142" s="150">
        <v>48</v>
      </c>
      <c r="I142" s="150">
        <v>62</v>
      </c>
      <c r="J142" s="148">
        <v>0.29166666666666669</v>
      </c>
      <c r="K142" s="148">
        <v>-0.19330855018587365</v>
      </c>
      <c r="L142" s="147"/>
      <c r="M142" s="155">
        <v>4.7112462006079027E-2</v>
      </c>
      <c r="N142" s="144"/>
      <c r="P142" s="169" t="s">
        <v>266</v>
      </c>
      <c r="Q142" s="150">
        <v>1779</v>
      </c>
      <c r="R142" s="150">
        <v>1296</v>
      </c>
      <c r="S142" s="150">
        <v>1342</v>
      </c>
      <c r="T142" s="150">
        <v>1343</v>
      </c>
      <c r="U142" s="150">
        <v>1104</v>
      </c>
      <c r="V142" s="150">
        <v>1281</v>
      </c>
      <c r="W142" s="150">
        <v>1214</v>
      </c>
      <c r="X142" s="150">
        <v>1316</v>
      </c>
      <c r="Y142" s="148">
        <v>8.4019769357495888E-2</v>
      </c>
      <c r="Z142" s="148">
        <v>-1.5706806282722512E-2</v>
      </c>
      <c r="AA142" s="147"/>
      <c r="AB142" s="144"/>
      <c r="AC142" s="144"/>
      <c r="AD142" s="147">
        <v>76.857142857142861</v>
      </c>
      <c r="AE142" s="147">
        <v>1337</v>
      </c>
      <c r="AF142" s="144"/>
    </row>
    <row r="143" spans="1:32" outlineLevel="1" x14ac:dyDescent="0.25">
      <c r="A143" s="168" t="s">
        <v>272</v>
      </c>
      <c r="B143" s="170">
        <v>517</v>
      </c>
      <c r="C143" s="170">
        <v>270</v>
      </c>
      <c r="D143" s="170">
        <v>322</v>
      </c>
      <c r="E143" s="170">
        <v>282</v>
      </c>
      <c r="F143" s="170">
        <v>277</v>
      </c>
      <c r="G143" s="170">
        <v>478</v>
      </c>
      <c r="H143" s="170">
        <v>464</v>
      </c>
      <c r="I143" s="170">
        <v>827</v>
      </c>
      <c r="J143" s="171">
        <v>0.78232758620689657</v>
      </c>
      <c r="K143" s="171">
        <v>1.2180076628352492</v>
      </c>
      <c r="L143" s="147"/>
      <c r="M143" s="206">
        <v>0.111455525606469</v>
      </c>
      <c r="N143" s="144"/>
      <c r="P143" s="168" t="s">
        <v>272</v>
      </c>
      <c r="Q143" s="170">
        <v>7584</v>
      </c>
      <c r="R143" s="170">
        <v>5676</v>
      </c>
      <c r="S143" s="170">
        <v>5517</v>
      </c>
      <c r="T143" s="170">
        <v>5325</v>
      </c>
      <c r="U143" s="170">
        <v>4926</v>
      </c>
      <c r="V143" s="170">
        <v>5420</v>
      </c>
      <c r="W143" s="170">
        <v>6381</v>
      </c>
      <c r="X143" s="170">
        <v>7420</v>
      </c>
      <c r="Y143" s="171">
        <v>0.16282714308102178</v>
      </c>
      <c r="Z143" s="171">
        <v>0.27213500208185365</v>
      </c>
      <c r="AA143" s="147"/>
      <c r="AB143" s="144"/>
      <c r="AC143" s="144"/>
      <c r="AD143" s="180">
        <v>372.85714285714283</v>
      </c>
      <c r="AE143" s="180">
        <v>5832.7142857142853</v>
      </c>
      <c r="AF143" s="144"/>
    </row>
    <row r="144" spans="1:32" outlineLevel="1" x14ac:dyDescent="0.25">
      <c r="A144" s="163" t="s">
        <v>273</v>
      </c>
      <c r="B144" s="163"/>
      <c r="C144" s="163"/>
      <c r="D144" s="163"/>
      <c r="E144" s="144"/>
      <c r="F144" s="144"/>
      <c r="G144" s="144"/>
      <c r="H144" s="144"/>
      <c r="I144" s="162"/>
      <c r="J144" s="162"/>
      <c r="K144" s="162"/>
      <c r="L144" s="162"/>
      <c r="M144" s="144"/>
      <c r="N144" s="144"/>
      <c r="O144" s="144"/>
      <c r="P144" s="163" t="s">
        <v>273</v>
      </c>
      <c r="Q144" s="163"/>
      <c r="R144" s="163"/>
      <c r="S144" s="163"/>
      <c r="T144" s="144"/>
      <c r="U144" s="144"/>
      <c r="V144" s="144"/>
      <c r="W144" s="144"/>
      <c r="X144" s="162"/>
      <c r="Y144" s="162"/>
      <c r="Z144" s="162"/>
      <c r="AA144" s="162"/>
      <c r="AB144" s="144"/>
      <c r="AC144" s="144"/>
      <c r="AD144" s="144"/>
      <c r="AE144" s="144"/>
      <c r="AF144" s="144"/>
    </row>
    <row r="145" spans="1:32" x14ac:dyDescent="0.25">
      <c r="A145" s="204"/>
      <c r="B145" s="204"/>
      <c r="C145" s="204"/>
      <c r="D145" s="20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row>
    <row r="146" spans="1:32" x14ac:dyDescent="0.25">
      <c r="A146" s="204"/>
      <c r="B146" s="204"/>
      <c r="C146" s="204"/>
      <c r="D146" s="20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row>
    <row r="147" spans="1:32" x14ac:dyDescent="0.25">
      <c r="A147" s="165" t="s">
        <v>251</v>
      </c>
      <c r="B147" s="165"/>
      <c r="C147" s="165"/>
      <c r="D147" s="165"/>
      <c r="E147" s="182"/>
      <c r="F147" s="144"/>
      <c r="G147" s="144"/>
      <c r="H147" s="144"/>
      <c r="I147" s="144"/>
      <c r="J147" s="144"/>
      <c r="K147" s="144"/>
      <c r="L147" s="144"/>
      <c r="M147" s="144"/>
      <c r="N147" s="144"/>
      <c r="O147" s="204"/>
      <c r="P147" s="165" t="s">
        <v>251</v>
      </c>
      <c r="Q147" s="165"/>
      <c r="R147" s="165"/>
      <c r="S147" s="165"/>
      <c r="T147" s="182"/>
      <c r="U147" s="144"/>
      <c r="V147" s="144"/>
      <c r="W147" s="144"/>
      <c r="X147" s="144"/>
      <c r="Y147" s="144"/>
      <c r="Z147" s="144"/>
      <c r="AA147" s="144"/>
      <c r="AB147" s="144"/>
      <c r="AC147" s="144"/>
      <c r="AD147" s="144"/>
      <c r="AE147" s="144"/>
      <c r="AF147" s="144"/>
    </row>
    <row r="148" spans="1:32" outlineLevel="1" x14ac:dyDescent="0.25">
      <c r="A148" s="166" t="s">
        <v>298</v>
      </c>
      <c r="B148" s="166"/>
      <c r="C148" s="166"/>
      <c r="D148" s="166"/>
      <c r="E148" s="167"/>
      <c r="F148" s="167"/>
      <c r="G148" s="167"/>
      <c r="H148" s="167"/>
      <c r="I148" s="167"/>
      <c r="J148" s="167"/>
      <c r="K148" s="167"/>
      <c r="L148" s="167"/>
      <c r="M148" s="144"/>
      <c r="N148" s="144"/>
      <c r="P148" s="166" t="s">
        <v>231</v>
      </c>
      <c r="Q148" s="166"/>
      <c r="R148" s="166"/>
      <c r="S148" s="166"/>
      <c r="T148" s="167"/>
      <c r="U148" s="167"/>
      <c r="V148" s="167"/>
      <c r="W148" s="167"/>
      <c r="X148" s="167"/>
      <c r="Y148" s="167"/>
      <c r="Z148" s="167"/>
      <c r="AA148" s="167"/>
      <c r="AB148" s="144"/>
      <c r="AC148" s="144"/>
      <c r="AD148" s="144"/>
      <c r="AE148" s="144"/>
      <c r="AF148" s="144"/>
    </row>
    <row r="149" spans="1:32" ht="31.5" outlineLevel="1" x14ac:dyDescent="0.25">
      <c r="A149" s="168" t="s">
        <v>257</v>
      </c>
      <c r="B149" s="141">
        <v>2019</v>
      </c>
      <c r="C149" s="141">
        <v>2020</v>
      </c>
      <c r="D149" s="141">
        <v>2021</v>
      </c>
      <c r="E149" s="141">
        <v>2022</v>
      </c>
      <c r="F149" s="141">
        <v>2023</v>
      </c>
      <c r="G149" s="141">
        <v>2024</v>
      </c>
      <c r="H149" s="141">
        <v>2025</v>
      </c>
      <c r="I149" s="141">
        <v>2026</v>
      </c>
      <c r="J149" s="142" t="s">
        <v>232</v>
      </c>
      <c r="K149" s="142" t="s">
        <v>274</v>
      </c>
      <c r="L149" s="143" t="s">
        <v>234</v>
      </c>
      <c r="M149" s="145" t="s">
        <v>287</v>
      </c>
      <c r="N149" s="144"/>
      <c r="P149" s="168" t="s">
        <v>257</v>
      </c>
      <c r="Q149" s="141">
        <v>2019</v>
      </c>
      <c r="R149" s="141">
        <v>2020</v>
      </c>
      <c r="S149" s="141">
        <v>2021</v>
      </c>
      <c r="T149" s="141">
        <v>2022</v>
      </c>
      <c r="U149" s="141">
        <v>2023</v>
      </c>
      <c r="V149" s="141">
        <v>2024</v>
      </c>
      <c r="W149" s="141">
        <v>2025</v>
      </c>
      <c r="X149" s="141">
        <v>2026</v>
      </c>
      <c r="Y149" s="142" t="s">
        <v>232</v>
      </c>
      <c r="Z149" s="142" t="s">
        <v>274</v>
      </c>
      <c r="AA149" s="143" t="s">
        <v>234</v>
      </c>
      <c r="AB149" s="144"/>
      <c r="AC149" s="144"/>
      <c r="AD149" s="183" t="s">
        <v>300</v>
      </c>
      <c r="AE149" s="183" t="s">
        <v>275</v>
      </c>
      <c r="AF149" s="144"/>
    </row>
    <row r="150" spans="1:32" outlineLevel="1" x14ac:dyDescent="0.25">
      <c r="A150" s="169" t="s">
        <v>259</v>
      </c>
      <c r="B150" s="150">
        <v>0</v>
      </c>
      <c r="C150" s="150">
        <v>586</v>
      </c>
      <c r="D150" s="150">
        <v>444</v>
      </c>
      <c r="E150" s="150">
        <v>430</v>
      </c>
      <c r="F150" s="150">
        <v>386</v>
      </c>
      <c r="G150" s="150">
        <v>536</v>
      </c>
      <c r="H150" s="150">
        <v>532</v>
      </c>
      <c r="I150" s="150">
        <v>546</v>
      </c>
      <c r="J150" s="148">
        <v>2.6315789473684209E-2</v>
      </c>
      <c r="K150" s="148">
        <v>0.12422786547700751</v>
      </c>
      <c r="L150" s="147"/>
      <c r="M150" s="155">
        <v>5.6069008009858284E-2</v>
      </c>
      <c r="N150" s="144"/>
      <c r="P150" s="169" t="s">
        <v>259</v>
      </c>
      <c r="Q150" s="150">
        <v>0</v>
      </c>
      <c r="R150" s="150">
        <v>11806</v>
      </c>
      <c r="S150" s="150">
        <v>9626</v>
      </c>
      <c r="T150" s="150">
        <v>8678</v>
      </c>
      <c r="U150" s="150">
        <v>8521</v>
      </c>
      <c r="V150" s="150">
        <v>8308</v>
      </c>
      <c r="W150" s="150">
        <v>8613</v>
      </c>
      <c r="X150" s="150">
        <v>9738</v>
      </c>
      <c r="Y150" s="148">
        <v>0.13061650992685475</v>
      </c>
      <c r="Z150" s="148">
        <v>5.1771313364055369E-2</v>
      </c>
      <c r="AA150" s="147"/>
      <c r="AB150" s="144"/>
      <c r="AC150" s="144"/>
      <c r="AD150" s="147">
        <v>485.66666666666669</v>
      </c>
      <c r="AE150" s="147">
        <v>9258.6666666666661</v>
      </c>
      <c r="AF150" s="144"/>
    </row>
    <row r="151" spans="1:32" outlineLevel="1" x14ac:dyDescent="0.25">
      <c r="A151" s="169" t="s">
        <v>260</v>
      </c>
      <c r="B151" s="150">
        <v>0</v>
      </c>
      <c r="C151" s="150">
        <v>3</v>
      </c>
      <c r="D151" s="150">
        <v>3</v>
      </c>
      <c r="E151" s="150">
        <v>4</v>
      </c>
      <c r="F151" s="150">
        <v>5</v>
      </c>
      <c r="G151" s="150">
        <v>4</v>
      </c>
      <c r="H151" s="150">
        <v>0</v>
      </c>
      <c r="I151" s="150">
        <v>10</v>
      </c>
      <c r="J151" s="148" t="e">
        <v>#DIV/0!</v>
      </c>
      <c r="K151" s="148">
        <v>2.1578947368421058</v>
      </c>
      <c r="L151" s="147"/>
      <c r="M151" s="155">
        <v>0.10989010989010989</v>
      </c>
      <c r="N151" s="144"/>
      <c r="P151" s="169" t="s">
        <v>260</v>
      </c>
      <c r="Q151" s="150">
        <v>0</v>
      </c>
      <c r="R151" s="150">
        <v>125</v>
      </c>
      <c r="S151" s="150">
        <v>100</v>
      </c>
      <c r="T151" s="150">
        <v>102</v>
      </c>
      <c r="U151" s="150">
        <v>55</v>
      </c>
      <c r="V151" s="150">
        <v>60</v>
      </c>
      <c r="W151" s="150">
        <v>73</v>
      </c>
      <c r="X151" s="150">
        <v>91</v>
      </c>
      <c r="Y151" s="148">
        <v>0.24657534246575341</v>
      </c>
      <c r="Z151" s="148">
        <v>6.0194174757281609E-2</v>
      </c>
      <c r="AA151" s="147"/>
      <c r="AB151" s="144"/>
      <c r="AC151" s="144"/>
      <c r="AD151" s="147">
        <v>3.1666666666666665</v>
      </c>
      <c r="AE151" s="147">
        <v>85.833333333333329</v>
      </c>
      <c r="AF151" s="144"/>
    </row>
    <row r="152" spans="1:32" outlineLevel="1" x14ac:dyDescent="0.25">
      <c r="A152" s="169" t="s">
        <v>261</v>
      </c>
      <c r="B152" s="150">
        <v>0</v>
      </c>
      <c r="C152" s="150">
        <v>19</v>
      </c>
      <c r="D152" s="150">
        <v>26</v>
      </c>
      <c r="E152" s="150">
        <v>26</v>
      </c>
      <c r="F152" s="150">
        <v>17</v>
      </c>
      <c r="G152" s="150">
        <v>34</v>
      </c>
      <c r="H152" s="150">
        <v>20</v>
      </c>
      <c r="I152" s="150">
        <v>24</v>
      </c>
      <c r="J152" s="148">
        <v>0.2</v>
      </c>
      <c r="K152" s="148">
        <v>1.4084507042253471E-2</v>
      </c>
      <c r="L152" s="147"/>
      <c r="M152" s="155">
        <v>5.7416267942583733E-2</v>
      </c>
      <c r="N152" s="144"/>
      <c r="P152" s="169" t="s">
        <v>261</v>
      </c>
      <c r="Q152" s="150">
        <v>0</v>
      </c>
      <c r="R152" s="150">
        <v>655</v>
      </c>
      <c r="S152" s="150">
        <v>558</v>
      </c>
      <c r="T152" s="150">
        <v>427</v>
      </c>
      <c r="U152" s="150">
        <v>379</v>
      </c>
      <c r="V152" s="150">
        <v>353</v>
      </c>
      <c r="W152" s="150">
        <v>342</v>
      </c>
      <c r="X152" s="150">
        <v>418</v>
      </c>
      <c r="Y152" s="148">
        <v>0.22222222222222221</v>
      </c>
      <c r="Z152" s="148">
        <v>-7.5902726602800258E-2</v>
      </c>
      <c r="AA152" s="147"/>
      <c r="AB152" s="144"/>
      <c r="AC152" s="144"/>
      <c r="AD152" s="147">
        <v>23.666666666666668</v>
      </c>
      <c r="AE152" s="147">
        <v>452.33333333333331</v>
      </c>
      <c r="AF152" s="144"/>
    </row>
    <row r="153" spans="1:32" outlineLevel="1" x14ac:dyDescent="0.25">
      <c r="A153" s="169" t="s">
        <v>262</v>
      </c>
      <c r="B153" s="150">
        <v>0</v>
      </c>
      <c r="C153" s="150">
        <v>641</v>
      </c>
      <c r="D153" s="150">
        <v>430</v>
      </c>
      <c r="E153" s="150">
        <v>275</v>
      </c>
      <c r="F153" s="150">
        <v>223</v>
      </c>
      <c r="G153" s="150">
        <v>247</v>
      </c>
      <c r="H153" s="150">
        <v>291</v>
      </c>
      <c r="I153" s="150">
        <v>276</v>
      </c>
      <c r="J153" s="148">
        <v>-5.1546391752577317E-2</v>
      </c>
      <c r="K153" s="148">
        <v>-0.21404841006169914</v>
      </c>
      <c r="L153" s="147"/>
      <c r="M153" s="155">
        <v>5.3467648198372721E-2</v>
      </c>
      <c r="N153" s="144"/>
      <c r="P153" s="169" t="s">
        <v>262</v>
      </c>
      <c r="Q153" s="150">
        <v>0</v>
      </c>
      <c r="R153" s="150">
        <v>13250</v>
      </c>
      <c r="S153" s="150">
        <v>9227</v>
      </c>
      <c r="T153" s="150">
        <v>6827</v>
      </c>
      <c r="U153" s="150">
        <v>5191</v>
      </c>
      <c r="V153" s="150">
        <v>4671</v>
      </c>
      <c r="W153" s="150">
        <v>4825</v>
      </c>
      <c r="X153" s="150">
        <v>5162</v>
      </c>
      <c r="Y153" s="148">
        <v>6.9844559585492225E-2</v>
      </c>
      <c r="Z153" s="148">
        <v>-0.29594689822918319</v>
      </c>
      <c r="AA153" s="147"/>
      <c r="AB153" s="144"/>
      <c r="AC153" s="144"/>
      <c r="AD153" s="147">
        <v>351.16666666666669</v>
      </c>
      <c r="AE153" s="147">
        <v>7331.833333333333</v>
      </c>
      <c r="AF153" s="144"/>
    </row>
    <row r="154" spans="1:32" outlineLevel="1" x14ac:dyDescent="0.25">
      <c r="A154" s="169" t="s">
        <v>53</v>
      </c>
      <c r="B154" s="150">
        <v>0</v>
      </c>
      <c r="C154" s="150">
        <v>172</v>
      </c>
      <c r="D154" s="150">
        <v>140</v>
      </c>
      <c r="E154" s="150">
        <v>139</v>
      </c>
      <c r="F154" s="150">
        <v>147</v>
      </c>
      <c r="G154" s="150">
        <v>156</v>
      </c>
      <c r="H154" s="150">
        <v>161</v>
      </c>
      <c r="I154" s="150">
        <v>91</v>
      </c>
      <c r="J154" s="148">
        <v>-0.43478260869565216</v>
      </c>
      <c r="K154" s="148">
        <v>-0.40327868852459015</v>
      </c>
      <c r="L154" s="147"/>
      <c r="M154" s="155">
        <v>4.8819742489270387E-2</v>
      </c>
      <c r="N154" s="144"/>
      <c r="P154" s="169" t="s">
        <v>53</v>
      </c>
      <c r="Q154" s="150">
        <v>0</v>
      </c>
      <c r="R154" s="150">
        <v>4211</v>
      </c>
      <c r="S154" s="150">
        <v>4163</v>
      </c>
      <c r="T154" s="150">
        <v>3111</v>
      </c>
      <c r="U154" s="150">
        <v>2033</v>
      </c>
      <c r="V154" s="150">
        <v>2167</v>
      </c>
      <c r="W154" s="150">
        <v>2357</v>
      </c>
      <c r="X154" s="150">
        <v>1864</v>
      </c>
      <c r="Y154" s="148">
        <v>-0.20916419176919812</v>
      </c>
      <c r="Z154" s="148">
        <v>-0.38011306950448953</v>
      </c>
      <c r="AA154" s="147"/>
      <c r="AB154" s="144"/>
      <c r="AC154" s="144"/>
      <c r="AD154" s="147">
        <v>152.5</v>
      </c>
      <c r="AE154" s="147">
        <v>3007</v>
      </c>
      <c r="AF154" s="144"/>
    </row>
    <row r="155" spans="1:32" outlineLevel="1" x14ac:dyDescent="0.25">
      <c r="A155" s="169" t="s">
        <v>11</v>
      </c>
      <c r="B155" s="150">
        <v>0</v>
      </c>
      <c r="C155" s="150">
        <v>56</v>
      </c>
      <c r="D155" s="150">
        <v>56</v>
      </c>
      <c r="E155" s="150">
        <v>53</v>
      </c>
      <c r="F155" s="150">
        <v>40</v>
      </c>
      <c r="G155" s="150">
        <v>67</v>
      </c>
      <c r="H155" s="150">
        <v>58</v>
      </c>
      <c r="I155" s="150">
        <v>72</v>
      </c>
      <c r="J155" s="148">
        <v>0.2413793103448276</v>
      </c>
      <c r="K155" s="148">
        <v>0.30909090909090908</v>
      </c>
      <c r="L155" s="147"/>
      <c r="M155" s="155">
        <v>5.3851907255048619E-2</v>
      </c>
      <c r="N155" s="144"/>
      <c r="P155" s="169" t="s">
        <v>11</v>
      </c>
      <c r="Q155" s="150">
        <v>0</v>
      </c>
      <c r="R155" s="150">
        <v>1675</v>
      </c>
      <c r="S155" s="150">
        <v>1371</v>
      </c>
      <c r="T155" s="150">
        <v>1252</v>
      </c>
      <c r="U155" s="150">
        <v>1150</v>
      </c>
      <c r="V155" s="150">
        <v>1140</v>
      </c>
      <c r="W155" s="150">
        <v>1246</v>
      </c>
      <c r="X155" s="150">
        <v>1337</v>
      </c>
      <c r="Y155" s="148">
        <v>7.3033707865168537E-2</v>
      </c>
      <c r="Z155" s="148">
        <v>2.3997957620627973E-2</v>
      </c>
      <c r="AA155" s="147"/>
      <c r="AB155" s="144"/>
      <c r="AC155" s="144"/>
      <c r="AD155" s="147">
        <v>55</v>
      </c>
      <c r="AE155" s="147">
        <v>1305.6666666666667</v>
      </c>
      <c r="AF155" s="144"/>
    </row>
    <row r="156" spans="1:32" outlineLevel="1" x14ac:dyDescent="0.25">
      <c r="A156" s="169" t="s">
        <v>263</v>
      </c>
      <c r="B156" s="150">
        <v>0</v>
      </c>
      <c r="C156" s="150">
        <v>1345</v>
      </c>
      <c r="D156" s="150">
        <v>1184</v>
      </c>
      <c r="E156" s="150">
        <v>1220</v>
      </c>
      <c r="F156" s="150">
        <v>1163</v>
      </c>
      <c r="G156" s="150">
        <v>1041</v>
      </c>
      <c r="H156" s="150">
        <v>1185</v>
      </c>
      <c r="I156" s="150">
        <v>1366</v>
      </c>
      <c r="J156" s="148">
        <v>0.15274261603375527</v>
      </c>
      <c r="K156" s="148">
        <v>0.14822079013729328</v>
      </c>
      <c r="L156" s="147"/>
      <c r="M156" s="155">
        <v>9.1224789635367967E-2</v>
      </c>
      <c r="N156" s="144"/>
      <c r="P156" s="169" t="s">
        <v>263</v>
      </c>
      <c r="Q156" s="150">
        <v>0</v>
      </c>
      <c r="R156" s="150">
        <v>18754</v>
      </c>
      <c r="S156" s="150">
        <v>15246</v>
      </c>
      <c r="T156" s="150">
        <v>13944</v>
      </c>
      <c r="U156" s="150">
        <v>13737</v>
      </c>
      <c r="V156" s="150">
        <v>12767</v>
      </c>
      <c r="W156" s="150">
        <v>12983</v>
      </c>
      <c r="X156" s="150">
        <v>14974</v>
      </c>
      <c r="Y156" s="148">
        <v>0.15335438650543018</v>
      </c>
      <c r="Z156" s="148">
        <v>2.7598906566320826E-2</v>
      </c>
      <c r="AA156" s="147"/>
      <c r="AB156" s="144"/>
      <c r="AC156" s="144"/>
      <c r="AD156" s="147">
        <v>1189.6666666666667</v>
      </c>
      <c r="AE156" s="147">
        <v>14571.833333333334</v>
      </c>
      <c r="AF156" s="144"/>
    </row>
    <row r="157" spans="1:32" outlineLevel="1" x14ac:dyDescent="0.25">
      <c r="A157" s="169" t="s">
        <v>264</v>
      </c>
      <c r="B157" s="150">
        <v>0</v>
      </c>
      <c r="C157" s="150">
        <v>398</v>
      </c>
      <c r="D157" s="150">
        <v>389</v>
      </c>
      <c r="E157" s="150">
        <v>322</v>
      </c>
      <c r="F157" s="150">
        <v>289</v>
      </c>
      <c r="G157" s="150">
        <v>437</v>
      </c>
      <c r="H157" s="150">
        <v>353</v>
      </c>
      <c r="I157" s="150">
        <v>344</v>
      </c>
      <c r="J157" s="148">
        <v>-2.5495750708215296E-2</v>
      </c>
      <c r="K157" s="148">
        <v>-5.6672760511883045E-2</v>
      </c>
      <c r="L157" s="147"/>
      <c r="M157" s="155">
        <v>4.8933143669985774E-2</v>
      </c>
      <c r="N157" s="144"/>
      <c r="P157" s="169" t="s">
        <v>264</v>
      </c>
      <c r="Q157" s="150">
        <v>0</v>
      </c>
      <c r="R157" s="150">
        <v>10740</v>
      </c>
      <c r="S157" s="150">
        <v>8328</v>
      </c>
      <c r="T157" s="150">
        <v>7400</v>
      </c>
      <c r="U157" s="150">
        <v>6638</v>
      </c>
      <c r="V157" s="150">
        <v>6901</v>
      </c>
      <c r="W157" s="150">
        <v>6408</v>
      </c>
      <c r="X157" s="150">
        <v>7030</v>
      </c>
      <c r="Y157" s="148">
        <v>9.7066167290886393E-2</v>
      </c>
      <c r="Z157" s="148">
        <v>-9.1242055370031203E-2</v>
      </c>
      <c r="AA157" s="147"/>
      <c r="AB157" s="144"/>
      <c r="AC157" s="144"/>
      <c r="AD157" s="147">
        <v>364.66666666666669</v>
      </c>
      <c r="AE157" s="147">
        <v>7735.833333333333</v>
      </c>
      <c r="AF157" s="144"/>
    </row>
    <row r="158" spans="1:32" outlineLevel="1" x14ac:dyDescent="0.25">
      <c r="A158" s="169" t="s">
        <v>265</v>
      </c>
      <c r="B158" s="150">
        <v>0</v>
      </c>
      <c r="C158" s="150">
        <v>349</v>
      </c>
      <c r="D158" s="150">
        <v>331</v>
      </c>
      <c r="E158" s="150">
        <v>311</v>
      </c>
      <c r="F158" s="150">
        <v>398</v>
      </c>
      <c r="G158" s="150">
        <v>494</v>
      </c>
      <c r="H158" s="150">
        <v>584</v>
      </c>
      <c r="I158" s="150">
        <v>516</v>
      </c>
      <c r="J158" s="148">
        <v>-0.11643835616438356</v>
      </c>
      <c r="K158" s="148">
        <v>0.25496554519659498</v>
      </c>
      <c r="L158" s="147"/>
      <c r="M158" s="155">
        <v>6.089214066556526E-2</v>
      </c>
      <c r="N158" s="144"/>
      <c r="P158" s="169" t="s">
        <v>265</v>
      </c>
      <c r="Q158" s="150">
        <v>0</v>
      </c>
      <c r="R158" s="150">
        <v>10263</v>
      </c>
      <c r="S158" s="150">
        <v>8342</v>
      </c>
      <c r="T158" s="150">
        <v>7606</v>
      </c>
      <c r="U158" s="150">
        <v>7137</v>
      </c>
      <c r="V158" s="150">
        <v>7368</v>
      </c>
      <c r="W158" s="150">
        <v>7866</v>
      </c>
      <c r="X158" s="150">
        <v>8474</v>
      </c>
      <c r="Y158" s="148">
        <v>7.7294685990338161E-2</v>
      </c>
      <c r="Z158" s="148">
        <v>4.6560454489317032E-2</v>
      </c>
      <c r="AA158" s="147"/>
      <c r="AB158" s="144"/>
      <c r="AC158" s="144"/>
      <c r="AD158" s="147">
        <v>411.16666666666669</v>
      </c>
      <c r="AE158" s="147">
        <v>8097</v>
      </c>
      <c r="AF158" s="144"/>
    </row>
    <row r="159" spans="1:32" outlineLevel="1" x14ac:dyDescent="0.25">
      <c r="A159" s="169" t="s">
        <v>266</v>
      </c>
      <c r="B159" s="150">
        <v>0</v>
      </c>
      <c r="C159" s="150">
        <v>985</v>
      </c>
      <c r="D159" s="150">
        <v>980</v>
      </c>
      <c r="E159" s="150">
        <v>419</v>
      </c>
      <c r="F159" s="150">
        <v>448</v>
      </c>
      <c r="G159" s="150">
        <v>344</v>
      </c>
      <c r="H159" s="150">
        <v>278</v>
      </c>
      <c r="I159" s="150">
        <v>296</v>
      </c>
      <c r="J159" s="148">
        <v>6.4748201438848921E-2</v>
      </c>
      <c r="K159" s="148">
        <v>-0.48581354950781697</v>
      </c>
      <c r="L159" s="147"/>
      <c r="M159" s="155">
        <v>6.2394603709949412E-2</v>
      </c>
      <c r="N159" s="144"/>
      <c r="P159" s="169" t="s">
        <v>266</v>
      </c>
      <c r="Q159" s="150">
        <v>0</v>
      </c>
      <c r="R159" s="150">
        <v>7221</v>
      </c>
      <c r="S159" s="150">
        <v>6045</v>
      </c>
      <c r="T159" s="150">
        <v>4850</v>
      </c>
      <c r="U159" s="150">
        <v>4541</v>
      </c>
      <c r="V159" s="150">
        <v>4166</v>
      </c>
      <c r="W159" s="150">
        <v>4230</v>
      </c>
      <c r="X159" s="150">
        <v>4744</v>
      </c>
      <c r="Y159" s="148">
        <v>0.12151300236406619</v>
      </c>
      <c r="Z159" s="148">
        <v>-8.3373587093034496E-2</v>
      </c>
      <c r="AA159" s="147"/>
      <c r="AB159" s="144"/>
      <c r="AC159" s="144"/>
      <c r="AD159" s="147">
        <v>575.66666666666663</v>
      </c>
      <c r="AE159" s="147">
        <v>5175.5</v>
      </c>
      <c r="AF159" s="144"/>
    </row>
    <row r="160" spans="1:32" outlineLevel="1" x14ac:dyDescent="0.25">
      <c r="A160" s="168" t="s">
        <v>267</v>
      </c>
      <c r="B160" s="170">
        <v>0</v>
      </c>
      <c r="C160" s="170">
        <v>4554</v>
      </c>
      <c r="D160" s="170">
        <v>3983</v>
      </c>
      <c r="E160" s="170">
        <v>3199</v>
      </c>
      <c r="F160" s="170">
        <v>3116</v>
      </c>
      <c r="G160" s="170">
        <v>3360</v>
      </c>
      <c r="H160" s="170">
        <v>3462</v>
      </c>
      <c r="I160" s="170">
        <v>3541</v>
      </c>
      <c r="J160" s="171">
        <v>2.2819179664933565E-2</v>
      </c>
      <c r="K160" s="171">
        <v>-1.9747162498846584E-2</v>
      </c>
      <c r="L160" s="147"/>
      <c r="M160" s="206">
        <v>6.5778718977559811E-2</v>
      </c>
      <c r="N160" s="144"/>
      <c r="P160" s="168" t="s">
        <v>267</v>
      </c>
      <c r="Q160" s="170">
        <v>0</v>
      </c>
      <c r="R160" s="170">
        <v>78700</v>
      </c>
      <c r="S160" s="170">
        <v>63006</v>
      </c>
      <c r="T160" s="170">
        <v>54197</v>
      </c>
      <c r="U160" s="170">
        <v>49382</v>
      </c>
      <c r="V160" s="170">
        <v>47901</v>
      </c>
      <c r="W160" s="170">
        <v>48943</v>
      </c>
      <c r="X160" s="170">
        <v>53832</v>
      </c>
      <c r="Y160" s="171">
        <v>9.9891710765584452E-2</v>
      </c>
      <c r="Z160" s="171">
        <v>-5.5935042045544225E-2</v>
      </c>
      <c r="AA160" s="147"/>
      <c r="AB160" s="144"/>
      <c r="AC160" s="144"/>
      <c r="AD160" s="180">
        <v>3612.3333333333335</v>
      </c>
      <c r="AE160" s="180">
        <v>57021.5</v>
      </c>
      <c r="AF160" s="144"/>
    </row>
    <row r="161" spans="1:32" outlineLevel="1" x14ac:dyDescent="0.25">
      <c r="A161" s="163" t="s">
        <v>273</v>
      </c>
      <c r="B161" s="163"/>
      <c r="C161" s="163"/>
      <c r="D161" s="163"/>
      <c r="E161" s="144"/>
      <c r="F161" s="144"/>
      <c r="G161" s="144"/>
      <c r="H161" s="144"/>
      <c r="I161" s="162"/>
      <c r="J161" s="162"/>
      <c r="K161" s="162"/>
      <c r="L161" s="162"/>
      <c r="M161" s="144"/>
      <c r="N161" s="144"/>
      <c r="O161" s="144"/>
      <c r="P161" s="163" t="s">
        <v>273</v>
      </c>
      <c r="Q161" s="163"/>
      <c r="R161" s="163"/>
      <c r="S161" s="163"/>
      <c r="T161" s="144"/>
      <c r="U161" s="144"/>
      <c r="V161" s="144"/>
      <c r="W161" s="144"/>
      <c r="X161" s="162"/>
      <c r="Y161" s="162"/>
      <c r="Z161" s="162"/>
      <c r="AA161" s="162"/>
      <c r="AB161" s="144"/>
      <c r="AC161" s="144"/>
      <c r="AD161" s="144"/>
      <c r="AE161" s="144"/>
      <c r="AF161" s="144"/>
    </row>
    <row r="162" spans="1:32" x14ac:dyDescent="0.25">
      <c r="A162" s="204"/>
      <c r="B162" s="204"/>
      <c r="C162" s="204"/>
      <c r="D162" s="20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row>
    <row r="163" spans="1:32" x14ac:dyDescent="0.25">
      <c r="A163" s="209"/>
      <c r="B163" s="209"/>
      <c r="C163" s="209"/>
      <c r="D163" s="209"/>
      <c r="E163" s="167"/>
      <c r="F163" s="167"/>
      <c r="G163" s="167"/>
      <c r="H163" s="167"/>
      <c r="I163" s="167"/>
      <c r="J163" s="144"/>
      <c r="K163" s="144"/>
      <c r="L163" s="144"/>
      <c r="M163" s="144"/>
      <c r="N163" s="144"/>
      <c r="O163" s="144"/>
      <c r="P163" s="163"/>
      <c r="Q163" s="163"/>
      <c r="R163" s="163"/>
      <c r="S163" s="163"/>
      <c r="T163" s="144"/>
      <c r="U163" s="144"/>
      <c r="V163" s="144"/>
      <c r="W163" s="144"/>
      <c r="X163" s="162"/>
      <c r="Y163" s="162"/>
      <c r="Z163" s="162"/>
      <c r="AA163" s="162"/>
      <c r="AB163" s="144"/>
      <c r="AC163" s="144"/>
      <c r="AD163" s="144"/>
      <c r="AE163" s="144"/>
      <c r="AF163" s="144"/>
    </row>
    <row r="164" spans="1:32" x14ac:dyDescent="0.25">
      <c r="A164" s="204"/>
      <c r="B164" s="204"/>
      <c r="C164" s="204"/>
      <c r="D164" s="20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row>
    <row r="165" spans="1:32" x14ac:dyDescent="0.25">
      <c r="A165" s="210"/>
      <c r="B165" s="210"/>
      <c r="C165" s="210"/>
      <c r="D165" s="210"/>
      <c r="E165" s="184"/>
      <c r="F165" s="184"/>
      <c r="G165" s="184"/>
      <c r="H165" s="184"/>
      <c r="I165" s="184"/>
      <c r="J165" s="184"/>
      <c r="K165" s="184"/>
      <c r="L165" s="184"/>
      <c r="M165" s="184"/>
      <c r="N165" s="144"/>
      <c r="O165" s="184"/>
      <c r="P165" s="184"/>
      <c r="Q165" s="184"/>
      <c r="R165" s="184"/>
      <c r="S165" s="184"/>
      <c r="T165" s="184"/>
      <c r="U165" s="184"/>
      <c r="V165" s="184"/>
      <c r="W165" s="184"/>
      <c r="X165" s="184"/>
      <c r="Y165" s="184"/>
      <c r="Z165" s="185"/>
      <c r="AA165" s="184"/>
      <c r="AB165" s="144"/>
      <c r="AC165" s="144"/>
      <c r="AD165" s="144"/>
      <c r="AE165" s="144"/>
      <c r="AF165" s="144"/>
    </row>
    <row r="166" spans="1:32" x14ac:dyDescent="0.25">
      <c r="A166" s="186" t="s">
        <v>276</v>
      </c>
      <c r="B166" s="186"/>
      <c r="C166" s="186"/>
      <c r="D166" s="186"/>
      <c r="E166" s="144"/>
      <c r="F166" s="144"/>
      <c r="G166" s="144"/>
      <c r="H166" s="144"/>
      <c r="I166" s="144"/>
      <c r="J166" s="144"/>
      <c r="K166" s="144"/>
      <c r="L166" s="144"/>
      <c r="M166" s="144"/>
      <c r="N166" s="144"/>
      <c r="O166" s="204"/>
      <c r="P166" s="186" t="s">
        <v>276</v>
      </c>
      <c r="Q166" s="186"/>
      <c r="R166" s="186"/>
      <c r="S166" s="186"/>
      <c r="T166" s="144"/>
      <c r="U166" s="144"/>
      <c r="V166" s="144"/>
      <c r="W166" s="144"/>
      <c r="X166" s="144"/>
      <c r="Y166" s="144"/>
      <c r="Z166" s="144"/>
      <c r="AA166" s="144"/>
      <c r="AB166" s="144"/>
      <c r="AC166" s="144"/>
      <c r="AD166" s="144"/>
      <c r="AE166" s="144"/>
      <c r="AF166" s="144"/>
    </row>
    <row r="167" spans="1:32" x14ac:dyDescent="0.25">
      <c r="A167" s="187"/>
      <c r="B167" s="187"/>
      <c r="C167" s="187"/>
      <c r="D167" s="187"/>
      <c r="E167" s="167"/>
      <c r="F167" s="167"/>
      <c r="G167" s="167"/>
      <c r="H167" s="167"/>
      <c r="I167" s="167"/>
      <c r="J167" s="167"/>
      <c r="K167" s="167"/>
      <c r="L167" s="188"/>
      <c r="M167" s="211"/>
      <c r="N167" s="144"/>
      <c r="P167" s="187"/>
      <c r="Q167" s="187"/>
      <c r="R167" s="187"/>
      <c r="S167" s="187"/>
      <c r="T167" s="167"/>
      <c r="U167" s="144"/>
      <c r="V167" s="144"/>
      <c r="W167" s="144"/>
      <c r="X167" s="144"/>
      <c r="Y167" s="144"/>
      <c r="Z167" s="144"/>
      <c r="AA167" s="188"/>
      <c r="AB167" s="144"/>
      <c r="AC167" s="144"/>
      <c r="AD167" s="144"/>
      <c r="AE167" s="144"/>
      <c r="AF167" s="144"/>
    </row>
    <row r="168" spans="1:32" x14ac:dyDescent="0.25">
      <c r="A168" s="189" t="s">
        <v>277</v>
      </c>
      <c r="B168" s="189"/>
      <c r="C168" s="189"/>
      <c r="D168" s="189"/>
      <c r="E168" s="212" t="s">
        <v>294</v>
      </c>
      <c r="F168" s="167"/>
      <c r="G168" s="167"/>
      <c r="H168" s="167"/>
      <c r="I168" s="167"/>
      <c r="J168" s="167"/>
      <c r="K168" s="167"/>
      <c r="L168" s="188"/>
      <c r="M168" s="211"/>
      <c r="N168" s="144"/>
      <c r="O168" s="211"/>
      <c r="P168" s="189" t="s">
        <v>277</v>
      </c>
      <c r="Q168" s="189"/>
      <c r="R168" s="189"/>
      <c r="S168" s="189"/>
      <c r="T168" s="181"/>
      <c r="U168" s="144"/>
      <c r="V168" s="144"/>
      <c r="W168" s="144"/>
      <c r="X168" s="144"/>
      <c r="Y168" s="144"/>
      <c r="Z168" s="144"/>
      <c r="AA168" s="188"/>
      <c r="AB168" s="144"/>
      <c r="AC168" s="144"/>
      <c r="AD168" s="144"/>
      <c r="AE168" s="144"/>
      <c r="AF168" s="144"/>
    </row>
    <row r="169" spans="1:32" x14ac:dyDescent="0.25">
      <c r="A169" s="166" t="s">
        <v>298</v>
      </c>
      <c r="B169" s="166"/>
      <c r="C169" s="166"/>
      <c r="D169" s="166"/>
      <c r="E169" s="213"/>
      <c r="F169" s="167"/>
      <c r="G169" s="167"/>
      <c r="H169" s="167"/>
      <c r="I169" s="167"/>
      <c r="J169" s="167"/>
      <c r="K169" s="167"/>
      <c r="L169" s="167"/>
      <c r="M169" s="144"/>
      <c r="N169" s="144"/>
      <c r="P169" s="166" t="s">
        <v>231</v>
      </c>
      <c r="Q169" s="166"/>
      <c r="R169" s="166"/>
      <c r="S169" s="166"/>
      <c r="T169" s="162"/>
      <c r="U169" s="144"/>
      <c r="V169" s="144"/>
      <c r="W169" s="144"/>
      <c r="X169" s="144"/>
      <c r="Y169" s="144"/>
      <c r="Z169" s="144"/>
      <c r="AA169" s="167"/>
      <c r="AB169" s="144"/>
      <c r="AC169" s="144"/>
      <c r="AD169" s="144"/>
      <c r="AE169" s="144"/>
      <c r="AF169" s="144"/>
    </row>
    <row r="170" spans="1:32" ht="31.5" x14ac:dyDescent="0.25">
      <c r="A170" s="190"/>
      <c r="B170" s="141">
        <v>2019</v>
      </c>
      <c r="C170" s="141">
        <v>2020</v>
      </c>
      <c r="D170" s="141">
        <v>2021</v>
      </c>
      <c r="E170" s="141">
        <v>2022</v>
      </c>
      <c r="F170" s="141">
        <v>2023</v>
      </c>
      <c r="G170" s="141">
        <v>2024</v>
      </c>
      <c r="H170" s="141">
        <v>2025</v>
      </c>
      <c r="I170" s="141">
        <v>2026</v>
      </c>
      <c r="J170" s="142" t="s">
        <v>232</v>
      </c>
      <c r="K170" s="142" t="s">
        <v>233</v>
      </c>
      <c r="L170" s="143" t="s">
        <v>234</v>
      </c>
      <c r="M170" s="145" t="s">
        <v>287</v>
      </c>
      <c r="N170" s="144"/>
      <c r="P170" s="190"/>
      <c r="Q170" s="141">
        <v>2019</v>
      </c>
      <c r="R170" s="141">
        <v>2020</v>
      </c>
      <c r="S170" s="141">
        <v>2021</v>
      </c>
      <c r="T170" s="141">
        <v>2022</v>
      </c>
      <c r="U170" s="141">
        <v>2023</v>
      </c>
      <c r="V170" s="141">
        <v>2024</v>
      </c>
      <c r="W170" s="141">
        <v>2025</v>
      </c>
      <c r="X170" s="141">
        <v>2026</v>
      </c>
      <c r="Y170" s="142" t="s">
        <v>232</v>
      </c>
      <c r="Z170" s="142" t="s">
        <v>233</v>
      </c>
      <c r="AA170" s="143" t="s">
        <v>234</v>
      </c>
      <c r="AB170" s="144"/>
      <c r="AC170" s="144"/>
      <c r="AD170" s="145" t="s">
        <v>299</v>
      </c>
      <c r="AE170" s="145" t="s">
        <v>235</v>
      </c>
      <c r="AF170" s="144"/>
    </row>
    <row r="171" spans="1:32" x14ac:dyDescent="0.25">
      <c r="A171" s="146" t="s">
        <v>236</v>
      </c>
      <c r="B171" s="147">
        <v>201</v>
      </c>
      <c r="C171" s="147">
        <v>219</v>
      </c>
      <c r="D171" s="147">
        <v>172</v>
      </c>
      <c r="E171" s="147">
        <v>166</v>
      </c>
      <c r="F171" s="147">
        <v>192</v>
      </c>
      <c r="G171" s="147">
        <v>159</v>
      </c>
      <c r="H171" s="147">
        <v>152</v>
      </c>
      <c r="I171" s="147">
        <v>174</v>
      </c>
      <c r="J171" s="148">
        <v>0.14473684210526316</v>
      </c>
      <c r="K171" s="148">
        <v>-3.4099920697858818E-2</v>
      </c>
      <c r="L171" s="147"/>
      <c r="M171" s="155">
        <v>6.4159292035398233E-2</v>
      </c>
      <c r="N171" s="144"/>
      <c r="P171" s="146" t="s">
        <v>236</v>
      </c>
      <c r="Q171" s="147">
        <v>3408</v>
      </c>
      <c r="R171" s="147">
        <v>3414</v>
      </c>
      <c r="S171" s="147">
        <v>3046</v>
      </c>
      <c r="T171" s="147">
        <v>2495</v>
      </c>
      <c r="U171" s="147">
        <v>2573</v>
      </c>
      <c r="V171" s="147">
        <v>2634</v>
      </c>
      <c r="W171" s="147">
        <v>2813</v>
      </c>
      <c r="X171" s="147">
        <v>2712</v>
      </c>
      <c r="Y171" s="148">
        <v>-3.5904728048346962E-2</v>
      </c>
      <c r="Z171" s="148">
        <v>-6.8635627728989776E-2</v>
      </c>
      <c r="AA171" s="147"/>
      <c r="AB171" s="144"/>
      <c r="AC171" s="144"/>
      <c r="AD171" s="147">
        <v>180.14285714285714</v>
      </c>
      <c r="AE171" s="147">
        <v>2911.8571428571427</v>
      </c>
      <c r="AF171" s="144"/>
    </row>
    <row r="172" spans="1:32" x14ac:dyDescent="0.25">
      <c r="A172" s="149" t="s">
        <v>237</v>
      </c>
      <c r="B172" s="150">
        <v>80</v>
      </c>
      <c r="C172" s="150">
        <v>86</v>
      </c>
      <c r="D172" s="150">
        <v>83</v>
      </c>
      <c r="E172" s="150">
        <v>56</v>
      </c>
      <c r="F172" s="150">
        <v>97</v>
      </c>
      <c r="G172" s="150">
        <v>64</v>
      </c>
      <c r="H172" s="150">
        <v>66</v>
      </c>
      <c r="I172" s="150">
        <v>56</v>
      </c>
      <c r="J172" s="148">
        <v>-0.15151515151515152</v>
      </c>
      <c r="K172" s="148">
        <v>-0.26315789473684209</v>
      </c>
      <c r="L172" s="147"/>
      <c r="M172" s="155">
        <v>5.9134107708553325E-2</v>
      </c>
      <c r="N172" s="144"/>
      <c r="P172" s="149" t="s">
        <v>237</v>
      </c>
      <c r="Q172" s="150">
        <v>1636</v>
      </c>
      <c r="R172" s="150">
        <v>1526</v>
      </c>
      <c r="S172" s="150">
        <v>1414</v>
      </c>
      <c r="T172" s="150">
        <v>1147</v>
      </c>
      <c r="U172" s="150">
        <v>1032</v>
      </c>
      <c r="V172" s="150">
        <v>1285</v>
      </c>
      <c r="W172" s="150">
        <v>1169</v>
      </c>
      <c r="X172" s="150">
        <v>947</v>
      </c>
      <c r="Y172" s="148">
        <v>-0.18990590248075279</v>
      </c>
      <c r="Z172" s="148">
        <v>-0.28016071234661749</v>
      </c>
      <c r="AA172" s="147"/>
      <c r="AB172" s="144"/>
      <c r="AC172" s="144"/>
      <c r="AD172" s="150">
        <v>76</v>
      </c>
      <c r="AE172" s="150">
        <v>1315.5714285714287</v>
      </c>
      <c r="AF172" s="144"/>
    </row>
    <row r="173" spans="1:32" x14ac:dyDescent="0.25">
      <c r="A173" s="146" t="s">
        <v>90</v>
      </c>
      <c r="B173" s="151">
        <v>0.45714285714285713</v>
      </c>
      <c r="C173" s="151">
        <v>0.43654822335025378</v>
      </c>
      <c r="D173" s="151">
        <v>0.51875000000000004</v>
      </c>
      <c r="E173" s="151">
        <v>0.37333333333333335</v>
      </c>
      <c r="F173" s="151">
        <v>0.55428571428571427</v>
      </c>
      <c r="G173" s="151">
        <v>0.40764331210191085</v>
      </c>
      <c r="H173" s="151">
        <v>0.46478873239436619</v>
      </c>
      <c r="I173" s="151">
        <v>0.33532934131736525</v>
      </c>
      <c r="J173" s="172">
        <v>-12.945939107700093</v>
      </c>
      <c r="K173" s="172">
        <v>-12.487827113938216</v>
      </c>
      <c r="L173" s="147"/>
      <c r="M173" s="203">
        <v>-5.0414039538031918</v>
      </c>
      <c r="N173" s="144"/>
      <c r="P173" s="146" t="s">
        <v>90</v>
      </c>
      <c r="Q173" s="151">
        <v>0.52101910828025477</v>
      </c>
      <c r="R173" s="151">
        <v>0.47972335743476896</v>
      </c>
      <c r="S173" s="151">
        <v>0.49319846529473316</v>
      </c>
      <c r="T173" s="151">
        <v>0.48539991536182819</v>
      </c>
      <c r="U173" s="151">
        <v>0.44406196213425131</v>
      </c>
      <c r="V173" s="151">
        <v>0.518354175070593</v>
      </c>
      <c r="W173" s="151">
        <v>0.45257452574525747</v>
      </c>
      <c r="X173" s="151">
        <v>0.38574338085539717</v>
      </c>
      <c r="Y173" s="172">
        <v>-6.6831144889860301</v>
      </c>
      <c r="Z173" s="172">
        <v>-10.055328704342525</v>
      </c>
      <c r="AA173" s="147"/>
      <c r="AB173" s="144"/>
      <c r="AC173" s="144"/>
      <c r="AD173" s="151">
        <v>0.46020761245674741</v>
      </c>
      <c r="AE173" s="151">
        <v>0.48629666789882242</v>
      </c>
      <c r="AF173" s="144"/>
    </row>
    <row r="174" spans="1:32" x14ac:dyDescent="0.25">
      <c r="A174" s="149" t="s">
        <v>238</v>
      </c>
      <c r="B174" s="150">
        <v>50</v>
      </c>
      <c r="C174" s="150">
        <v>63</v>
      </c>
      <c r="D174" s="150">
        <v>53</v>
      </c>
      <c r="E174" s="150">
        <v>43</v>
      </c>
      <c r="F174" s="150">
        <v>70</v>
      </c>
      <c r="G174" s="150">
        <v>45</v>
      </c>
      <c r="H174" s="150">
        <v>45</v>
      </c>
      <c r="I174" s="150">
        <v>36</v>
      </c>
      <c r="J174" s="148">
        <v>-0.2</v>
      </c>
      <c r="K174" s="148">
        <v>-0.31707317073170732</v>
      </c>
      <c r="L174" s="147"/>
      <c r="M174" s="155">
        <v>5.9016393442622953E-2</v>
      </c>
      <c r="N174" s="144"/>
      <c r="P174" s="149" t="s">
        <v>238</v>
      </c>
      <c r="Q174" s="150">
        <v>1157</v>
      </c>
      <c r="R174" s="150">
        <v>1031</v>
      </c>
      <c r="S174" s="150">
        <v>955</v>
      </c>
      <c r="T174" s="150">
        <v>781</v>
      </c>
      <c r="U174" s="150">
        <v>691</v>
      </c>
      <c r="V174" s="150">
        <v>974</v>
      </c>
      <c r="W174" s="150">
        <v>794</v>
      </c>
      <c r="X174" s="150">
        <v>610</v>
      </c>
      <c r="Y174" s="148">
        <v>-0.23173803526448364</v>
      </c>
      <c r="Z174" s="148">
        <v>-0.33103556321478933</v>
      </c>
      <c r="AA174" s="147"/>
      <c r="AB174" s="144"/>
      <c r="AC174" s="144"/>
      <c r="AD174" s="150">
        <v>52.714285714285715</v>
      </c>
      <c r="AE174" s="150">
        <v>911.85714285714289</v>
      </c>
      <c r="AF174" s="144"/>
    </row>
    <row r="175" spans="1:32" x14ac:dyDescent="0.25">
      <c r="A175" s="149" t="s">
        <v>239</v>
      </c>
      <c r="B175" s="153">
        <v>0.24875621890547264</v>
      </c>
      <c r="C175" s="153">
        <v>0.28767123287671231</v>
      </c>
      <c r="D175" s="153">
        <v>0.30813953488372092</v>
      </c>
      <c r="E175" s="153">
        <v>0.25903614457831325</v>
      </c>
      <c r="F175" s="153">
        <v>0.36458333333333331</v>
      </c>
      <c r="G175" s="153">
        <v>0.28301886792452829</v>
      </c>
      <c r="H175" s="153">
        <v>0.29605263157894735</v>
      </c>
      <c r="I175" s="153">
        <v>0.20689655172413793</v>
      </c>
      <c r="J175" s="172">
        <v>-8.9156079854809409</v>
      </c>
      <c r="K175" s="172">
        <v>-8.5728349148185643</v>
      </c>
      <c r="L175" s="147"/>
      <c r="M175" s="203">
        <v>-1.8029701963177713</v>
      </c>
      <c r="N175" s="144"/>
      <c r="P175" s="149" t="s">
        <v>239</v>
      </c>
      <c r="Q175" s="153">
        <v>0.33949530516431925</v>
      </c>
      <c r="R175" s="153">
        <v>0.30199179847685997</v>
      </c>
      <c r="S175" s="153">
        <v>0.31352593565331582</v>
      </c>
      <c r="T175" s="153">
        <v>0.31302605210420842</v>
      </c>
      <c r="U175" s="153">
        <v>0.26855810338126701</v>
      </c>
      <c r="V175" s="153">
        <v>0.36977980258162491</v>
      </c>
      <c r="W175" s="153">
        <v>0.2822609313899751</v>
      </c>
      <c r="X175" s="153">
        <v>0.22492625368731564</v>
      </c>
      <c r="Y175" s="172">
        <v>-5.7334677702659462</v>
      </c>
      <c r="Z175" s="172">
        <v>-8.8226864106924676</v>
      </c>
      <c r="AA175" s="147"/>
      <c r="AB175" s="144"/>
      <c r="AC175" s="144"/>
      <c r="AD175" s="153">
        <v>0.29262490087232357</v>
      </c>
      <c r="AE175" s="153">
        <v>0.31315311779424032</v>
      </c>
      <c r="AF175" s="144"/>
    </row>
    <row r="176" spans="1:32" x14ac:dyDescent="0.25">
      <c r="A176" s="149" t="s">
        <v>240</v>
      </c>
      <c r="B176" s="153">
        <v>0.625</v>
      </c>
      <c r="C176" s="153">
        <v>0.73255813953488369</v>
      </c>
      <c r="D176" s="153">
        <v>0.63855421686746983</v>
      </c>
      <c r="E176" s="153">
        <v>0.7678571428571429</v>
      </c>
      <c r="F176" s="153">
        <v>0.72164948453608246</v>
      </c>
      <c r="G176" s="153">
        <v>0.703125</v>
      </c>
      <c r="H176" s="153">
        <v>0.68181818181818177</v>
      </c>
      <c r="I176" s="153">
        <v>0.6428571428571429</v>
      </c>
      <c r="J176" s="172">
        <v>-3.8961038961038863</v>
      </c>
      <c r="K176" s="172">
        <v>-5.0751879699248104</v>
      </c>
      <c r="L176" s="147"/>
      <c r="M176" s="203">
        <v>-0.12822446824558575</v>
      </c>
      <c r="N176" s="144"/>
      <c r="P176" s="149" t="s">
        <v>240</v>
      </c>
      <c r="Q176" s="153">
        <v>0.70721271393643037</v>
      </c>
      <c r="R176" s="153">
        <v>0.67562254259501964</v>
      </c>
      <c r="S176" s="153">
        <v>0.67538896746817534</v>
      </c>
      <c r="T176" s="153">
        <v>0.68090671316477769</v>
      </c>
      <c r="U176" s="153">
        <v>0.66957364341085268</v>
      </c>
      <c r="V176" s="153">
        <v>0.75797665369649803</v>
      </c>
      <c r="W176" s="153">
        <v>0.67921300256629602</v>
      </c>
      <c r="X176" s="153">
        <v>0.64413938753959876</v>
      </c>
      <c r="Y176" s="172">
        <v>-3.5073615026697258</v>
      </c>
      <c r="Z176" s="172">
        <v>-4.898690195980393</v>
      </c>
      <c r="AA176" s="147"/>
      <c r="AB176" s="144"/>
      <c r="AC176" s="144"/>
      <c r="AD176" s="153">
        <v>0.69360902255639101</v>
      </c>
      <c r="AE176" s="153">
        <v>0.69312628949940269</v>
      </c>
      <c r="AF176" s="144"/>
    </row>
    <row r="177" spans="1:32" ht="22.15" customHeight="1" x14ac:dyDescent="0.25">
      <c r="A177" s="154" t="s">
        <v>241</v>
      </c>
      <c r="B177" s="155">
        <v>0.1125</v>
      </c>
      <c r="C177" s="155">
        <v>0.15116279069767441</v>
      </c>
      <c r="D177" s="155">
        <v>0.14457831325301204</v>
      </c>
      <c r="E177" s="155">
        <v>0.16071428571428573</v>
      </c>
      <c r="F177" s="155">
        <v>0.14432989690721648</v>
      </c>
      <c r="G177" s="155">
        <v>9.375E-2</v>
      </c>
      <c r="H177" s="155">
        <v>0.12121212121212122</v>
      </c>
      <c r="I177" s="155">
        <v>0.16071428571428573</v>
      </c>
      <c r="J177" s="172">
        <v>3.950216450216451</v>
      </c>
      <c r="K177" s="172">
        <v>2.7255639097744364</v>
      </c>
      <c r="L177" s="147"/>
      <c r="M177" s="203">
        <v>-8.4854427515460018E-2</v>
      </c>
      <c r="N177" s="144"/>
      <c r="P177" s="154" t="s">
        <v>241</v>
      </c>
      <c r="Q177" s="155">
        <v>0.14303178484107579</v>
      </c>
      <c r="R177" s="155">
        <v>0.15203145478374835</v>
      </c>
      <c r="S177" s="155">
        <v>0.14144271570014144</v>
      </c>
      <c r="T177" s="155">
        <v>0.16739319965126417</v>
      </c>
      <c r="U177" s="155">
        <v>0.15988372093023256</v>
      </c>
      <c r="V177" s="155">
        <v>0.11517509727626458</v>
      </c>
      <c r="W177" s="155">
        <v>0.1377245508982036</v>
      </c>
      <c r="X177" s="155">
        <v>0.16156282998944033</v>
      </c>
      <c r="Y177" s="172">
        <v>2.3838279091236729</v>
      </c>
      <c r="Z177" s="172">
        <v>1.6921718033744815</v>
      </c>
      <c r="AA177" s="147"/>
      <c r="AB177" s="144"/>
      <c r="AC177" s="144"/>
      <c r="AD177" s="151">
        <v>0.13345864661654136</v>
      </c>
      <c r="AE177" s="151">
        <v>0.14464111195569551</v>
      </c>
      <c r="AF177" s="144"/>
    </row>
    <row r="178" spans="1:32" ht="22.15" customHeight="1" x14ac:dyDescent="0.25">
      <c r="A178" s="154" t="s">
        <v>242</v>
      </c>
      <c r="B178" s="155">
        <v>4.4776119402985072E-2</v>
      </c>
      <c r="C178" s="155">
        <v>5.9360730593607303E-2</v>
      </c>
      <c r="D178" s="155">
        <v>6.9767441860465115E-2</v>
      </c>
      <c r="E178" s="155">
        <v>5.4216867469879519E-2</v>
      </c>
      <c r="F178" s="155">
        <v>7.2916666666666671E-2</v>
      </c>
      <c r="G178" s="155">
        <v>3.7735849056603772E-2</v>
      </c>
      <c r="H178" s="155">
        <v>5.2631578947368418E-2</v>
      </c>
      <c r="I178" s="155">
        <v>5.1724137931034482E-2</v>
      </c>
      <c r="J178" s="172">
        <v>-9.0744101633393609E-2</v>
      </c>
      <c r="K178" s="172">
        <v>-0.45803822910115144</v>
      </c>
      <c r="L178" s="147"/>
      <c r="M178" s="203">
        <v>-0.46917912725053385</v>
      </c>
      <c r="N178" s="144"/>
      <c r="P178" s="154" t="s">
        <v>242</v>
      </c>
      <c r="Q178" s="155">
        <v>6.8661971830985921E-2</v>
      </c>
      <c r="R178" s="155">
        <v>6.795547744581136E-2</v>
      </c>
      <c r="S178" s="155">
        <v>6.5659881812212745E-2</v>
      </c>
      <c r="T178" s="155">
        <v>7.6953907815631259E-2</v>
      </c>
      <c r="U178" s="155">
        <v>6.4127477652545672E-2</v>
      </c>
      <c r="V178" s="155">
        <v>5.6188306757782837E-2</v>
      </c>
      <c r="W178" s="155">
        <v>5.723426946320654E-2</v>
      </c>
      <c r="X178" s="155">
        <v>5.641592920353982E-2</v>
      </c>
      <c r="Y178" s="172">
        <v>-8.1834025966671942E-2</v>
      </c>
      <c r="Z178" s="172">
        <v>-0.89326455891796042</v>
      </c>
      <c r="AA178" s="147"/>
      <c r="AB178" s="144"/>
      <c r="AC178" s="144"/>
      <c r="AD178" s="151">
        <v>5.6304520222045996E-2</v>
      </c>
      <c r="AE178" s="151">
        <v>6.5348574792719424E-2</v>
      </c>
      <c r="AF178" s="144"/>
    </row>
    <row r="179" spans="1:32" ht="22.15" customHeight="1" x14ac:dyDescent="0.25">
      <c r="A179" s="154" t="s">
        <v>243</v>
      </c>
      <c r="B179" s="155">
        <v>0.45771144278606968</v>
      </c>
      <c r="C179" s="155">
        <v>0.46118721461187212</v>
      </c>
      <c r="D179" s="155">
        <v>0.41860465116279072</v>
      </c>
      <c r="E179" s="155">
        <v>0.51807228915662651</v>
      </c>
      <c r="F179" s="155">
        <v>0.39583333333333331</v>
      </c>
      <c r="G179" s="155">
        <v>0.51572327044025157</v>
      </c>
      <c r="H179" s="155">
        <v>0.48684210526315791</v>
      </c>
      <c r="I179" s="155">
        <v>0.57471264367816088</v>
      </c>
      <c r="J179" s="172">
        <v>8.7870538415002972</v>
      </c>
      <c r="K179" s="172">
        <v>11.238116072812121</v>
      </c>
      <c r="L179" s="147"/>
      <c r="M179" s="203">
        <v>5.8488454887600465</v>
      </c>
      <c r="N179" s="144"/>
      <c r="P179" s="154" t="s">
        <v>243</v>
      </c>
      <c r="Q179" s="155">
        <v>0.40933098591549294</v>
      </c>
      <c r="R179" s="155">
        <v>0.44961921499707086</v>
      </c>
      <c r="S179" s="155">
        <v>0.44550229809586345</v>
      </c>
      <c r="T179" s="155">
        <v>0.46012024048096195</v>
      </c>
      <c r="U179" s="155">
        <v>0.46638165565487755</v>
      </c>
      <c r="V179" s="155">
        <v>0.41571753986332571</v>
      </c>
      <c r="W179" s="155">
        <v>0.47458229648062566</v>
      </c>
      <c r="X179" s="155">
        <v>0.51622418879056042</v>
      </c>
      <c r="Y179" s="172">
        <v>4.1641892309934754</v>
      </c>
      <c r="Z179" s="172">
        <v>7.1490832562331015</v>
      </c>
      <c r="AA179" s="147"/>
      <c r="AB179" s="144"/>
      <c r="AC179" s="144"/>
      <c r="AD179" s="151">
        <v>0.46233148295003967</v>
      </c>
      <c r="AE179" s="151">
        <v>0.4447333562282294</v>
      </c>
      <c r="AF179" s="144"/>
    </row>
    <row r="180" spans="1:32" ht="22.15" customHeight="1" x14ac:dyDescent="0.25">
      <c r="A180" s="154" t="s">
        <v>244</v>
      </c>
      <c r="B180" s="155">
        <v>9.9502487562189053E-3</v>
      </c>
      <c r="C180" s="155">
        <v>1.3698630136986301E-2</v>
      </c>
      <c r="D180" s="155">
        <v>4.0697674418604654E-2</v>
      </c>
      <c r="E180" s="155">
        <v>3.0120481927710843E-2</v>
      </c>
      <c r="F180" s="155">
        <v>1.0416666666666666E-2</v>
      </c>
      <c r="G180" s="155">
        <v>4.40251572327044E-2</v>
      </c>
      <c r="H180" s="155">
        <v>6.5789473684210523E-3</v>
      </c>
      <c r="I180" s="155">
        <v>3.4482758620689655E-2</v>
      </c>
      <c r="J180" s="172">
        <v>2.7903811252268604</v>
      </c>
      <c r="K180" s="172">
        <v>1.3071180508080613</v>
      </c>
      <c r="L180" s="147"/>
      <c r="M180" s="203">
        <v>2.0470959210660156</v>
      </c>
      <c r="N180" s="144"/>
      <c r="P180" s="154" t="s">
        <v>244</v>
      </c>
      <c r="Q180" s="155">
        <v>2.7582159624413145E-2</v>
      </c>
      <c r="R180" s="155">
        <v>2.5483304042179262E-2</v>
      </c>
      <c r="S180" s="155">
        <v>2.8562048588312541E-2</v>
      </c>
      <c r="T180" s="155">
        <v>2.525050100200401E-2</v>
      </c>
      <c r="U180" s="155">
        <v>2.7982899339292655E-2</v>
      </c>
      <c r="V180" s="155">
        <v>3.0372057706909643E-2</v>
      </c>
      <c r="W180" s="155">
        <v>1.5997156061144685E-2</v>
      </c>
      <c r="X180" s="155">
        <v>1.4011799410029498E-2</v>
      </c>
      <c r="Y180" s="172">
        <v>-0.19853566511151866</v>
      </c>
      <c r="Z180" s="172">
        <v>-1.1892140147444867</v>
      </c>
      <c r="AA180" s="147"/>
      <c r="AB180" s="144"/>
      <c r="AC180" s="144"/>
      <c r="AD180" s="151">
        <v>2.1411578112609041E-2</v>
      </c>
      <c r="AE180" s="151">
        <v>2.5903939557474366E-2</v>
      </c>
      <c r="AF180" s="144"/>
    </row>
    <row r="181" spans="1:32" ht="22.15" customHeight="1" x14ac:dyDescent="0.25">
      <c r="A181" s="154" t="s">
        <v>245</v>
      </c>
      <c r="B181" s="155">
        <v>0</v>
      </c>
      <c r="C181" s="155">
        <v>4.5662100456621002E-3</v>
      </c>
      <c r="D181" s="155">
        <v>0</v>
      </c>
      <c r="E181" s="155">
        <v>0</v>
      </c>
      <c r="F181" s="155">
        <v>0</v>
      </c>
      <c r="G181" s="155">
        <v>0</v>
      </c>
      <c r="H181" s="155">
        <v>0</v>
      </c>
      <c r="I181" s="155">
        <v>5.7471264367816091E-3</v>
      </c>
      <c r="J181" s="172">
        <v>0.57471264367816088</v>
      </c>
      <c r="K181" s="172">
        <v>0.49541050252034968</v>
      </c>
      <c r="L181" s="147"/>
      <c r="M181" s="203">
        <v>2.1615298545417556E-2</v>
      </c>
      <c r="N181" s="144"/>
      <c r="P181" s="154" t="s">
        <v>245</v>
      </c>
      <c r="Q181" s="155">
        <v>1.1737089201877935E-3</v>
      </c>
      <c r="R181" s="155">
        <v>1.7574692442882249E-3</v>
      </c>
      <c r="S181" s="155">
        <v>1.969796454366382E-3</v>
      </c>
      <c r="T181" s="155">
        <v>8.0160320641282565E-4</v>
      </c>
      <c r="U181" s="155">
        <v>1.5546055188495919E-3</v>
      </c>
      <c r="V181" s="155">
        <v>1.5186028853454822E-3</v>
      </c>
      <c r="W181" s="155">
        <v>2.1329541414859582E-3</v>
      </c>
      <c r="X181" s="155">
        <v>5.5309734513274336E-3</v>
      </c>
      <c r="Y181" s="172">
        <v>0.33980193098414752</v>
      </c>
      <c r="Z181" s="172">
        <v>0.39610377205714115</v>
      </c>
      <c r="AA181" s="147"/>
      <c r="AB181" s="144"/>
      <c r="AC181" s="144"/>
      <c r="AD181" s="151">
        <v>7.9302141157811261E-4</v>
      </c>
      <c r="AE181" s="151">
        <v>1.5699357307560223E-3</v>
      </c>
      <c r="AF181" s="144"/>
    </row>
    <row r="182" spans="1:32" ht="22.15" customHeight="1" x14ac:dyDescent="0.25">
      <c r="A182" s="154" t="s">
        <v>246</v>
      </c>
      <c r="B182" s="155">
        <v>0.1044776119402985</v>
      </c>
      <c r="C182" s="155">
        <v>8.2191780821917804E-2</v>
      </c>
      <c r="D182" s="155">
        <v>6.9767441860465115E-2</v>
      </c>
      <c r="E182" s="155">
        <v>9.6385542168674704E-2</v>
      </c>
      <c r="F182" s="155">
        <v>6.25E-2</v>
      </c>
      <c r="G182" s="155">
        <v>1.2578616352201259E-2</v>
      </c>
      <c r="H182" s="155">
        <v>1.3157894736842105E-2</v>
      </c>
      <c r="I182" s="155">
        <v>2.2988505747126436E-2</v>
      </c>
      <c r="J182" s="172">
        <v>0.98306110102843314</v>
      </c>
      <c r="K182" s="172">
        <v>-4.2832271413856908</v>
      </c>
      <c r="L182" s="147"/>
      <c r="M182" s="203">
        <v>-4.2276980978537289</v>
      </c>
      <c r="N182" s="144"/>
      <c r="P182" s="154" t="s">
        <v>246</v>
      </c>
      <c r="Q182" s="155">
        <v>4.3720657276995305E-2</v>
      </c>
      <c r="R182" s="155">
        <v>4.3057996485061513E-2</v>
      </c>
      <c r="S182" s="155">
        <v>3.7754432042022328E-2</v>
      </c>
      <c r="T182" s="155">
        <v>3.0460921843687375E-2</v>
      </c>
      <c r="U182" s="155">
        <v>5.7909055577147296E-2</v>
      </c>
      <c r="V182" s="155">
        <v>3.9104024297646166E-2</v>
      </c>
      <c r="W182" s="155">
        <v>5.6167792392463563E-2</v>
      </c>
      <c r="X182" s="155">
        <v>6.5265486725663721E-2</v>
      </c>
      <c r="Y182" s="172">
        <v>0.90976943332001581</v>
      </c>
      <c r="Z182" s="172">
        <v>2.1258225772908972</v>
      </c>
      <c r="AA182" s="147"/>
      <c r="AB182" s="144"/>
      <c r="AC182" s="144"/>
      <c r="AD182" s="151">
        <v>6.5820777160983349E-2</v>
      </c>
      <c r="AE182" s="151">
        <v>4.400726095275475E-2</v>
      </c>
      <c r="AF182" s="144"/>
    </row>
    <row r="183" spans="1:32" x14ac:dyDescent="0.25">
      <c r="A183" s="149" t="s">
        <v>247</v>
      </c>
      <c r="B183" s="150">
        <v>164.65671641791059</v>
      </c>
      <c r="C183" s="150">
        <v>176.15981735159806</v>
      </c>
      <c r="D183" s="150">
        <v>146.16860465116284</v>
      </c>
      <c r="E183" s="150">
        <v>185.54216867469879</v>
      </c>
      <c r="F183" s="150">
        <v>161.68229166666666</v>
      </c>
      <c r="G183" s="150">
        <v>174.1069182389937</v>
      </c>
      <c r="H183" s="150">
        <v>193.71052631578965</v>
      </c>
      <c r="I183" s="150">
        <v>228.27011494252858</v>
      </c>
      <c r="J183" s="177">
        <v>34.559588626738929</v>
      </c>
      <c r="K183" s="177">
        <v>57.147196623733976</v>
      </c>
      <c r="L183" s="147"/>
      <c r="M183" s="203">
        <v>4.4802919336789842</v>
      </c>
      <c r="N183" s="144"/>
      <c r="P183" s="149" t="s">
        <v>247</v>
      </c>
      <c r="Q183" s="150">
        <v>224.91754694835672</v>
      </c>
      <c r="R183" s="150">
        <v>226.89425893380192</v>
      </c>
      <c r="S183" s="150">
        <v>162.87655942219291</v>
      </c>
      <c r="T183" s="150">
        <v>180.81242484969951</v>
      </c>
      <c r="U183" s="150">
        <v>186.23902059852298</v>
      </c>
      <c r="V183" s="150">
        <v>168.43394077448755</v>
      </c>
      <c r="W183" s="150">
        <v>201.25346605047994</v>
      </c>
      <c r="X183" s="150">
        <v>223.78982300884959</v>
      </c>
      <c r="Y183" s="177">
        <v>22.536356958369652</v>
      </c>
      <c r="Z183" s="177">
        <v>28.658635254348354</v>
      </c>
      <c r="AA183" s="147"/>
      <c r="AB183" s="144"/>
      <c r="AC183" s="144"/>
      <c r="AD183" s="150">
        <v>171.1229183187946</v>
      </c>
      <c r="AE183" s="150">
        <v>195.13118775450124</v>
      </c>
      <c r="AF183" s="144"/>
    </row>
    <row r="184" spans="1:32" x14ac:dyDescent="0.25">
      <c r="A184" s="149" t="s">
        <v>248</v>
      </c>
      <c r="B184" s="150">
        <v>187.16249999999997</v>
      </c>
      <c r="C184" s="150">
        <v>238.84883720930233</v>
      </c>
      <c r="D184" s="150">
        <v>149.01204819277109</v>
      </c>
      <c r="E184" s="150">
        <v>215.17857142857156</v>
      </c>
      <c r="F184" s="150">
        <v>162.87628865979391</v>
      </c>
      <c r="G184" s="150">
        <v>196.92187500000003</v>
      </c>
      <c r="H184" s="150">
        <v>198.84848484848484</v>
      </c>
      <c r="I184" s="150">
        <v>302.21428571428567</v>
      </c>
      <c r="J184" s="177">
        <v>103.36580086580082</v>
      </c>
      <c r="K184" s="177">
        <v>111.50375939849616</v>
      </c>
      <c r="L184" s="147"/>
      <c r="M184" s="203">
        <v>56.300874943430443</v>
      </c>
      <c r="N184" s="144"/>
      <c r="P184" s="149" t="s">
        <v>248</v>
      </c>
      <c r="Q184" s="150">
        <v>239.69376528117357</v>
      </c>
      <c r="R184" s="150">
        <v>237.69134993446929</v>
      </c>
      <c r="S184" s="150">
        <v>172.63366336633663</v>
      </c>
      <c r="T184" s="150">
        <v>205.86137750653876</v>
      </c>
      <c r="U184" s="150">
        <v>206.87500000000003</v>
      </c>
      <c r="V184" s="150">
        <v>180.24435797665379</v>
      </c>
      <c r="W184" s="150">
        <v>215.81094952951236</v>
      </c>
      <c r="X184" s="150">
        <v>245.91341077085522</v>
      </c>
      <c r="Y184" s="177">
        <v>30.102461241342866</v>
      </c>
      <c r="Z184" s="177">
        <v>36.067064804952281</v>
      </c>
      <c r="AA184" s="147"/>
      <c r="AB184" s="144"/>
      <c r="AC184" s="144"/>
      <c r="AD184" s="150">
        <v>190.71052631578951</v>
      </c>
      <c r="AE184" s="150">
        <v>209.84634596590294</v>
      </c>
      <c r="AF184" s="144"/>
    </row>
    <row r="185" spans="1:32" x14ac:dyDescent="0.25">
      <c r="A185" s="146" t="s">
        <v>249</v>
      </c>
      <c r="B185" s="147">
        <v>126</v>
      </c>
      <c r="C185" s="147">
        <v>182</v>
      </c>
      <c r="D185" s="147">
        <v>160</v>
      </c>
      <c r="E185" s="147">
        <v>175</v>
      </c>
      <c r="F185" s="147">
        <v>206</v>
      </c>
      <c r="G185" s="147">
        <v>223</v>
      </c>
      <c r="H185" s="147">
        <v>361</v>
      </c>
      <c r="I185" s="147">
        <v>534</v>
      </c>
      <c r="J185" s="148">
        <v>0.47922437673130192</v>
      </c>
      <c r="K185" s="148">
        <v>1.6085136078157709</v>
      </c>
      <c r="L185" s="147"/>
      <c r="M185" s="155">
        <v>0.12412831241283125</v>
      </c>
      <c r="N185" s="144"/>
      <c r="P185" s="146" t="s">
        <v>249</v>
      </c>
      <c r="Q185" s="147">
        <v>4051</v>
      </c>
      <c r="R185" s="147">
        <v>3134</v>
      </c>
      <c r="S185" s="147">
        <v>2826</v>
      </c>
      <c r="T185" s="147">
        <v>2849</v>
      </c>
      <c r="U185" s="147">
        <v>2880</v>
      </c>
      <c r="V185" s="147">
        <v>3256</v>
      </c>
      <c r="W185" s="147">
        <v>3869</v>
      </c>
      <c r="X185" s="147">
        <v>4302</v>
      </c>
      <c r="Y185" s="148">
        <v>0.11191522357198243</v>
      </c>
      <c r="Z185" s="148">
        <v>0.31703476929805374</v>
      </c>
      <c r="AA185" s="147"/>
      <c r="AB185" s="144"/>
      <c r="AC185" s="144"/>
      <c r="AD185" s="147">
        <v>204.71428571428572</v>
      </c>
      <c r="AE185" s="147">
        <v>3266.4285714285716</v>
      </c>
      <c r="AF185" s="144"/>
    </row>
    <row r="186" spans="1:32" x14ac:dyDescent="0.25">
      <c r="A186" s="146" t="s">
        <v>250</v>
      </c>
      <c r="B186" s="150">
        <v>41</v>
      </c>
      <c r="C186" s="150">
        <v>45</v>
      </c>
      <c r="D186" s="150">
        <v>30</v>
      </c>
      <c r="E186" s="150">
        <v>37</v>
      </c>
      <c r="F186" s="150">
        <v>55</v>
      </c>
      <c r="G186" s="150">
        <v>67</v>
      </c>
      <c r="H186" s="150">
        <v>102</v>
      </c>
      <c r="I186" s="150">
        <v>219</v>
      </c>
      <c r="J186" s="148">
        <v>1.1470588235294117</v>
      </c>
      <c r="K186" s="148">
        <v>3.0663129973474801</v>
      </c>
      <c r="L186" s="147"/>
      <c r="M186" s="155">
        <v>0.16008771929824561</v>
      </c>
      <c r="N186" s="144"/>
      <c r="P186" s="146" t="s">
        <v>250</v>
      </c>
      <c r="Q186" s="150">
        <v>1234</v>
      </c>
      <c r="R186" s="150">
        <v>837</v>
      </c>
      <c r="S186" s="150">
        <v>564</v>
      </c>
      <c r="T186" s="150">
        <v>626</v>
      </c>
      <c r="U186" s="150">
        <v>657</v>
      </c>
      <c r="V186" s="150">
        <v>829</v>
      </c>
      <c r="W186" s="150">
        <v>1091</v>
      </c>
      <c r="X186" s="150">
        <v>1368</v>
      </c>
      <c r="Y186" s="148">
        <v>0.25389550870760769</v>
      </c>
      <c r="Z186" s="148">
        <v>0.64028776978417268</v>
      </c>
      <c r="AA186" s="147"/>
      <c r="AB186" s="144"/>
      <c r="AC186" s="144"/>
      <c r="AD186" s="150">
        <v>53.857142857142854</v>
      </c>
      <c r="AE186" s="150">
        <v>834</v>
      </c>
      <c r="AF186" s="144"/>
    </row>
    <row r="187" spans="1:32" x14ac:dyDescent="0.25">
      <c r="A187" s="149" t="s">
        <v>251</v>
      </c>
      <c r="B187" s="147">
        <v>0</v>
      </c>
      <c r="C187" s="147">
        <v>155</v>
      </c>
      <c r="D187" s="147">
        <v>154</v>
      </c>
      <c r="E187" s="147">
        <v>154</v>
      </c>
      <c r="F187" s="147">
        <v>198</v>
      </c>
      <c r="G187" s="147">
        <v>200</v>
      </c>
      <c r="H187" s="147">
        <v>209</v>
      </c>
      <c r="I187" s="147">
        <v>139</v>
      </c>
      <c r="J187" s="148">
        <v>-0.3349282296650718</v>
      </c>
      <c r="K187" s="157">
        <v>-0.22056074766355144</v>
      </c>
      <c r="L187" s="147"/>
      <c r="M187" s="155">
        <v>4.7150610583446405E-2</v>
      </c>
      <c r="N187" s="144"/>
      <c r="P187" s="149" t="s">
        <v>251</v>
      </c>
      <c r="Q187" s="147">
        <v>0</v>
      </c>
      <c r="R187" s="147">
        <v>4678</v>
      </c>
      <c r="S187" s="147">
        <v>4720</v>
      </c>
      <c r="T187" s="147">
        <v>3769</v>
      </c>
      <c r="U187" s="147">
        <v>3055</v>
      </c>
      <c r="V187" s="147">
        <v>3238</v>
      </c>
      <c r="W187" s="147">
        <v>3433</v>
      </c>
      <c r="X187" s="147">
        <v>2948</v>
      </c>
      <c r="Y187" s="148">
        <v>-0.14127585202446841</v>
      </c>
      <c r="Z187" s="157">
        <v>-0.22736207574367712</v>
      </c>
      <c r="AA187" s="147"/>
      <c r="AB187" s="144"/>
      <c r="AC187" s="144"/>
      <c r="AD187" s="158">
        <v>178.33333333333334</v>
      </c>
      <c r="AE187" s="158">
        <v>3815.5</v>
      </c>
      <c r="AF187" s="144"/>
    </row>
    <row r="188" spans="1:32" x14ac:dyDescent="0.25">
      <c r="A188" s="159" t="s">
        <v>252</v>
      </c>
      <c r="B188" s="150">
        <v>39</v>
      </c>
      <c r="C188" s="150">
        <v>42</v>
      </c>
      <c r="D188" s="150">
        <v>50</v>
      </c>
      <c r="E188" s="150">
        <v>68</v>
      </c>
      <c r="F188" s="150">
        <v>41</v>
      </c>
      <c r="G188" s="150">
        <v>47</v>
      </c>
      <c r="H188" s="150">
        <v>70</v>
      </c>
      <c r="I188" s="150">
        <v>37</v>
      </c>
      <c r="J188" s="148">
        <v>-0.47142857142857142</v>
      </c>
      <c r="K188" s="148">
        <v>-0.27450980392156865</v>
      </c>
      <c r="L188" s="147"/>
      <c r="M188" s="155">
        <v>0.04</v>
      </c>
      <c r="N188" s="144"/>
      <c r="P188" s="159" t="s">
        <v>252</v>
      </c>
      <c r="Q188" s="150">
        <v>936</v>
      </c>
      <c r="R188" s="150">
        <v>830</v>
      </c>
      <c r="S188" s="150">
        <v>990</v>
      </c>
      <c r="T188" s="150">
        <v>1095</v>
      </c>
      <c r="U188" s="150">
        <v>764</v>
      </c>
      <c r="V188" s="150">
        <v>850</v>
      </c>
      <c r="W188" s="150">
        <v>795</v>
      </c>
      <c r="X188" s="150">
        <v>925</v>
      </c>
      <c r="Y188" s="148">
        <v>0.16352201257861634</v>
      </c>
      <c r="Z188" s="148">
        <v>3.434504792332263E-2</v>
      </c>
      <c r="AA188" s="147"/>
      <c r="AB188" s="144"/>
      <c r="AC188" s="144"/>
      <c r="AD188" s="150">
        <v>51</v>
      </c>
      <c r="AE188" s="150">
        <v>894.28571428571433</v>
      </c>
      <c r="AF188" s="144"/>
    </row>
    <row r="189" spans="1:32" x14ac:dyDescent="0.25">
      <c r="A189" s="159" t="s">
        <v>253</v>
      </c>
      <c r="B189" s="150">
        <v>3</v>
      </c>
      <c r="C189" s="150">
        <v>5</v>
      </c>
      <c r="D189" s="150">
        <v>4</v>
      </c>
      <c r="E189" s="150">
        <v>8</v>
      </c>
      <c r="F189" s="150">
        <v>7</v>
      </c>
      <c r="G189" s="150">
        <v>2</v>
      </c>
      <c r="H189" s="150">
        <v>7</v>
      </c>
      <c r="I189" s="150">
        <v>2</v>
      </c>
      <c r="J189" s="148">
        <v>-0.7142857142857143</v>
      </c>
      <c r="K189" s="148">
        <v>-0.61111111111111116</v>
      </c>
      <c r="L189" s="147"/>
      <c r="M189" s="155">
        <v>2.2727272727272728E-2</v>
      </c>
      <c r="N189" s="144"/>
      <c r="P189" s="159" t="s">
        <v>253</v>
      </c>
      <c r="Q189" s="150">
        <v>81</v>
      </c>
      <c r="R189" s="150">
        <v>104</v>
      </c>
      <c r="S189" s="150">
        <v>130</v>
      </c>
      <c r="T189" s="150">
        <v>115</v>
      </c>
      <c r="U189" s="150">
        <v>90</v>
      </c>
      <c r="V189" s="150">
        <v>81</v>
      </c>
      <c r="W189" s="150">
        <v>106</v>
      </c>
      <c r="X189" s="150">
        <v>88</v>
      </c>
      <c r="Y189" s="148">
        <v>-0.16981132075471697</v>
      </c>
      <c r="Z189" s="148">
        <v>-0.12871287128712872</v>
      </c>
      <c r="AA189" s="147"/>
      <c r="AB189" s="144"/>
      <c r="AC189" s="144"/>
      <c r="AD189" s="150">
        <v>5.1428571428571432</v>
      </c>
      <c r="AE189" s="150">
        <v>101</v>
      </c>
      <c r="AF189" s="144"/>
    </row>
    <row r="190" spans="1:32" x14ac:dyDescent="0.25">
      <c r="A190" s="159" t="s">
        <v>254</v>
      </c>
      <c r="B190" s="191">
        <v>7.1428571428571425E-2</v>
      </c>
      <c r="C190" s="191">
        <v>0.10638297872340426</v>
      </c>
      <c r="D190" s="191">
        <v>7.407407407407407E-2</v>
      </c>
      <c r="E190" s="191">
        <v>0.10526315789473684</v>
      </c>
      <c r="F190" s="191">
        <v>0.14583333333333334</v>
      </c>
      <c r="G190" s="191">
        <v>4.0816326530612242E-2</v>
      </c>
      <c r="H190" s="191">
        <v>9.0909090909090912E-2</v>
      </c>
      <c r="I190" s="191">
        <v>5.128205128205128E-2</v>
      </c>
      <c r="J190" s="172">
        <v>-3.9627039627039631</v>
      </c>
      <c r="K190" s="172">
        <v>-4.0321002153063219</v>
      </c>
      <c r="L190" s="147"/>
      <c r="M190" s="203">
        <v>-3.5588629863062242</v>
      </c>
      <c r="N190" s="144"/>
      <c r="P190" s="159" t="s">
        <v>254</v>
      </c>
      <c r="Q190" s="191">
        <v>7.9646017699115043E-2</v>
      </c>
      <c r="R190" s="191">
        <v>0.11134903640256959</v>
      </c>
      <c r="S190" s="191">
        <v>0.11607142857142858</v>
      </c>
      <c r="T190" s="191">
        <v>9.5041322314049589E-2</v>
      </c>
      <c r="U190" s="191">
        <v>0.1053864168618267</v>
      </c>
      <c r="V190" s="191">
        <v>8.7003222341568209E-2</v>
      </c>
      <c r="W190" s="191">
        <v>0.11764705882352941</v>
      </c>
      <c r="X190" s="191">
        <v>8.6870681145113524E-2</v>
      </c>
      <c r="Y190" s="172">
        <v>-3.0776377678415887</v>
      </c>
      <c r="Z190" s="172">
        <v>-1.4607717017653801</v>
      </c>
      <c r="AA190" s="147"/>
      <c r="AB190" s="144"/>
      <c r="AC190" s="144"/>
      <c r="AD190" s="191">
        <v>9.1603053435114504E-2</v>
      </c>
      <c r="AE190" s="191">
        <v>0.10147839816276732</v>
      </c>
      <c r="AF190" s="144"/>
    </row>
    <row r="191" spans="1:32" x14ac:dyDescent="0.25">
      <c r="A191" s="161" t="s">
        <v>255</v>
      </c>
      <c r="B191" s="161"/>
      <c r="C191" s="161"/>
      <c r="D191" s="161"/>
      <c r="E191" s="144"/>
      <c r="F191" s="144"/>
      <c r="G191" s="144"/>
      <c r="H191" s="144"/>
      <c r="I191" s="144"/>
      <c r="J191" s="144"/>
      <c r="K191" s="144"/>
      <c r="L191" s="144"/>
      <c r="M191" s="144"/>
      <c r="N191" s="144"/>
      <c r="O191" s="204"/>
      <c r="P191" s="161" t="s">
        <v>255</v>
      </c>
      <c r="Q191" s="161"/>
      <c r="R191" s="161"/>
      <c r="S191" s="161"/>
      <c r="T191" s="144"/>
      <c r="U191" s="144"/>
      <c r="V191" s="144"/>
      <c r="W191" s="144"/>
      <c r="X191" s="144"/>
      <c r="Y191" s="144"/>
      <c r="Z191" s="144"/>
      <c r="AA191" s="144"/>
      <c r="AB191" s="144"/>
      <c r="AC191" s="144"/>
      <c r="AD191" s="144"/>
      <c r="AE191" s="144"/>
      <c r="AF191" s="144"/>
    </row>
    <row r="192" spans="1:32" x14ac:dyDescent="0.25">
      <c r="A192" s="187"/>
      <c r="B192" s="187"/>
      <c r="C192" s="187"/>
      <c r="D192" s="187"/>
      <c r="E192" s="167"/>
      <c r="F192" s="167"/>
      <c r="G192" s="167"/>
      <c r="H192" s="167"/>
      <c r="I192" s="167"/>
      <c r="J192" s="167"/>
      <c r="K192" s="167"/>
      <c r="L192" s="188"/>
      <c r="M192" s="211"/>
      <c r="N192" s="144"/>
      <c r="P192" s="187"/>
      <c r="Q192" s="187"/>
      <c r="R192" s="187"/>
      <c r="S192" s="187"/>
      <c r="T192" s="167"/>
      <c r="U192" s="144"/>
      <c r="V192" s="144"/>
      <c r="W192" s="144"/>
      <c r="X192" s="144"/>
      <c r="Y192" s="144"/>
      <c r="Z192" s="144"/>
      <c r="AA192" s="188"/>
      <c r="AB192" s="144"/>
      <c r="AC192" s="144"/>
      <c r="AD192" s="144"/>
      <c r="AE192" s="144"/>
      <c r="AF192" s="144"/>
    </row>
    <row r="193" spans="1:32" x14ac:dyDescent="0.25">
      <c r="A193" s="187"/>
      <c r="B193" s="187"/>
      <c r="C193" s="187"/>
      <c r="D193" s="187"/>
      <c r="E193" s="167"/>
      <c r="F193" s="167"/>
      <c r="G193" s="167"/>
      <c r="H193" s="167"/>
      <c r="I193" s="167"/>
      <c r="J193" s="167"/>
      <c r="K193" s="167"/>
      <c r="L193" s="188"/>
      <c r="M193" s="211"/>
      <c r="N193" s="144"/>
      <c r="P193" s="187"/>
      <c r="Q193" s="187"/>
      <c r="R193" s="187"/>
      <c r="S193" s="187"/>
      <c r="T193" s="167"/>
      <c r="U193" s="144"/>
      <c r="V193" s="144"/>
      <c r="W193" s="144"/>
      <c r="X193" s="144"/>
      <c r="Y193" s="144"/>
      <c r="Z193" s="144"/>
      <c r="AA193" s="188"/>
      <c r="AB193" s="144"/>
      <c r="AC193" s="144"/>
      <c r="AD193" s="144"/>
      <c r="AE193" s="144"/>
      <c r="AF193" s="144"/>
    </row>
    <row r="194" spans="1:32" x14ac:dyDescent="0.25">
      <c r="A194" s="189" t="s">
        <v>278</v>
      </c>
      <c r="B194" s="189"/>
      <c r="C194" s="189"/>
      <c r="D194" s="189"/>
      <c r="E194" s="212" t="s">
        <v>294</v>
      </c>
      <c r="F194" s="167"/>
      <c r="G194" s="167"/>
      <c r="H194" s="167"/>
      <c r="I194" s="167"/>
      <c r="J194" s="167"/>
      <c r="K194" s="167"/>
      <c r="L194" s="188"/>
      <c r="M194" s="211"/>
      <c r="N194" s="144"/>
      <c r="O194" s="211"/>
      <c r="P194" s="189" t="s">
        <v>278</v>
      </c>
      <c r="Q194" s="189"/>
      <c r="R194" s="189"/>
      <c r="S194" s="189"/>
      <c r="T194" s="181"/>
      <c r="U194" s="144"/>
      <c r="V194" s="144"/>
      <c r="W194" s="144"/>
      <c r="X194" s="144"/>
      <c r="Y194" s="144"/>
      <c r="Z194" s="144"/>
      <c r="AA194" s="188"/>
      <c r="AB194" s="144"/>
      <c r="AC194" s="144"/>
      <c r="AD194" s="144"/>
      <c r="AE194" s="144"/>
      <c r="AF194" s="144"/>
    </row>
    <row r="195" spans="1:32" x14ac:dyDescent="0.25">
      <c r="A195" s="166" t="s">
        <v>298</v>
      </c>
      <c r="B195" s="166"/>
      <c r="C195" s="166"/>
      <c r="D195" s="166"/>
      <c r="E195" s="213"/>
      <c r="F195" s="167"/>
      <c r="G195" s="167"/>
      <c r="H195" s="167"/>
      <c r="I195" s="167"/>
      <c r="J195" s="167"/>
      <c r="K195" s="167"/>
      <c r="L195" s="167"/>
      <c r="M195" s="144"/>
      <c r="N195" s="144"/>
      <c r="P195" s="166" t="s">
        <v>231</v>
      </c>
      <c r="Q195" s="166"/>
      <c r="R195" s="166"/>
      <c r="S195" s="166"/>
      <c r="T195" s="162"/>
      <c r="U195" s="144"/>
      <c r="V195" s="144"/>
      <c r="W195" s="144"/>
      <c r="X195" s="144"/>
      <c r="Y195" s="144"/>
      <c r="Z195" s="144"/>
      <c r="AA195" s="167"/>
      <c r="AB195" s="144"/>
      <c r="AC195" s="144"/>
      <c r="AD195" s="144"/>
      <c r="AE195" s="144"/>
      <c r="AF195" s="144"/>
    </row>
    <row r="196" spans="1:32" ht="31.5" x14ac:dyDescent="0.25">
      <c r="A196" s="190"/>
      <c r="B196" s="141">
        <v>2019</v>
      </c>
      <c r="C196" s="141">
        <v>2020</v>
      </c>
      <c r="D196" s="141">
        <v>2021</v>
      </c>
      <c r="E196" s="141">
        <v>2022</v>
      </c>
      <c r="F196" s="141">
        <v>2023</v>
      </c>
      <c r="G196" s="141">
        <v>2024</v>
      </c>
      <c r="H196" s="141">
        <v>2025</v>
      </c>
      <c r="I196" s="141">
        <v>2026</v>
      </c>
      <c r="J196" s="142" t="s">
        <v>232</v>
      </c>
      <c r="K196" s="142" t="s">
        <v>233</v>
      </c>
      <c r="L196" s="143" t="s">
        <v>234</v>
      </c>
      <c r="M196" s="145" t="s">
        <v>287</v>
      </c>
      <c r="N196" s="144"/>
      <c r="P196" s="190"/>
      <c r="Q196" s="141">
        <v>2019</v>
      </c>
      <c r="R196" s="141">
        <v>2020</v>
      </c>
      <c r="S196" s="141">
        <v>2021</v>
      </c>
      <c r="T196" s="141">
        <v>2022</v>
      </c>
      <c r="U196" s="141">
        <v>2023</v>
      </c>
      <c r="V196" s="141">
        <v>2024</v>
      </c>
      <c r="W196" s="141">
        <v>2025</v>
      </c>
      <c r="X196" s="141">
        <v>2026</v>
      </c>
      <c r="Y196" s="142" t="s">
        <v>232</v>
      </c>
      <c r="Z196" s="142" t="s">
        <v>233</v>
      </c>
      <c r="AA196" s="143" t="s">
        <v>234</v>
      </c>
      <c r="AB196" s="144"/>
      <c r="AC196" s="144"/>
      <c r="AD196" s="145" t="s">
        <v>299</v>
      </c>
      <c r="AE196" s="145" t="s">
        <v>235</v>
      </c>
      <c r="AF196" s="144"/>
    </row>
    <row r="197" spans="1:32" x14ac:dyDescent="0.25">
      <c r="A197" s="146" t="s">
        <v>236</v>
      </c>
      <c r="B197" s="147">
        <v>914</v>
      </c>
      <c r="C197" s="147">
        <v>1504</v>
      </c>
      <c r="D197" s="147">
        <v>874</v>
      </c>
      <c r="E197" s="147">
        <v>822</v>
      </c>
      <c r="F197" s="147">
        <v>1023</v>
      </c>
      <c r="G197" s="147">
        <v>961</v>
      </c>
      <c r="H197" s="147">
        <v>885</v>
      </c>
      <c r="I197" s="147">
        <v>1063</v>
      </c>
      <c r="J197" s="148">
        <v>0.20112994350282487</v>
      </c>
      <c r="K197" s="148">
        <v>6.5587856222254062E-2</v>
      </c>
      <c r="L197" s="147"/>
      <c r="M197" s="155">
        <v>5.9823287748325737E-2</v>
      </c>
      <c r="N197" s="144"/>
      <c r="P197" s="146" t="s">
        <v>236</v>
      </c>
      <c r="Q197" s="147">
        <v>16735</v>
      </c>
      <c r="R197" s="147">
        <v>19029</v>
      </c>
      <c r="S197" s="147">
        <v>13322</v>
      </c>
      <c r="T197" s="147">
        <v>12750</v>
      </c>
      <c r="U197" s="147">
        <v>15781</v>
      </c>
      <c r="V197" s="147">
        <v>15805</v>
      </c>
      <c r="W197" s="147">
        <v>15726</v>
      </c>
      <c r="X197" s="147">
        <v>17769</v>
      </c>
      <c r="Y197" s="148">
        <v>0.1299122472338802</v>
      </c>
      <c r="Z197" s="148">
        <v>0.13958111921427779</v>
      </c>
      <c r="AA197" s="147"/>
      <c r="AB197" s="144"/>
      <c r="AC197" s="144"/>
      <c r="AD197" s="147">
        <v>997.57142857142856</v>
      </c>
      <c r="AE197" s="147">
        <v>15592.571428571429</v>
      </c>
      <c r="AF197" s="144"/>
    </row>
    <row r="198" spans="1:32" x14ac:dyDescent="0.25">
      <c r="A198" s="149" t="s">
        <v>237</v>
      </c>
      <c r="B198" s="150">
        <v>445</v>
      </c>
      <c r="C198" s="150">
        <v>954</v>
      </c>
      <c r="D198" s="150">
        <v>573</v>
      </c>
      <c r="E198" s="150">
        <v>477</v>
      </c>
      <c r="F198" s="150">
        <v>527</v>
      </c>
      <c r="G198" s="150">
        <v>468</v>
      </c>
      <c r="H198" s="150">
        <v>463</v>
      </c>
      <c r="I198" s="150">
        <v>533</v>
      </c>
      <c r="J198" s="148">
        <v>0.15118790496760259</v>
      </c>
      <c r="K198" s="148">
        <v>-4.5047350908625487E-2</v>
      </c>
      <c r="L198" s="147"/>
      <c r="M198" s="155">
        <v>6.4763061968408267E-2</v>
      </c>
      <c r="N198" s="144"/>
      <c r="P198" s="149" t="s">
        <v>237</v>
      </c>
      <c r="Q198" s="150">
        <v>8673</v>
      </c>
      <c r="R198" s="150">
        <v>9750</v>
      </c>
      <c r="S198" s="150">
        <v>7000</v>
      </c>
      <c r="T198" s="150">
        <v>6230</v>
      </c>
      <c r="U198" s="150">
        <v>7138</v>
      </c>
      <c r="V198" s="150">
        <v>6969</v>
      </c>
      <c r="W198" s="150">
        <v>6934</v>
      </c>
      <c r="X198" s="150">
        <v>8230</v>
      </c>
      <c r="Y198" s="148">
        <v>0.18690510527833862</v>
      </c>
      <c r="Z198" s="148">
        <v>9.329335408205873E-2</v>
      </c>
      <c r="AA198" s="147"/>
      <c r="AB198" s="144"/>
      <c r="AC198" s="144"/>
      <c r="AD198" s="150">
        <v>558.14285714285711</v>
      </c>
      <c r="AE198" s="150">
        <v>7527.7142857142853</v>
      </c>
      <c r="AF198" s="144"/>
    </row>
    <row r="199" spans="1:32" x14ac:dyDescent="0.25">
      <c r="A199" s="146" t="s">
        <v>90</v>
      </c>
      <c r="B199" s="151">
        <v>0.52600472813238774</v>
      </c>
      <c r="C199" s="151">
        <v>0.66296038915913824</v>
      </c>
      <c r="D199" s="151">
        <v>0.68458781362007171</v>
      </c>
      <c r="E199" s="151">
        <v>0.61232349165596922</v>
      </c>
      <c r="F199" s="151">
        <v>0.56727664155005386</v>
      </c>
      <c r="G199" s="151">
        <v>0.5223214285714286</v>
      </c>
      <c r="H199" s="151">
        <v>0.57160493827160497</v>
      </c>
      <c r="I199" s="151">
        <v>0.54666666666666663</v>
      </c>
      <c r="J199" s="172">
        <v>-2.4938271604938334</v>
      </c>
      <c r="K199" s="172">
        <v>-5.1099551203590448</v>
      </c>
      <c r="L199" s="147"/>
      <c r="M199" s="203">
        <v>3.5105254433946631</v>
      </c>
      <c r="N199" s="144"/>
      <c r="P199" s="146" t="s">
        <v>90</v>
      </c>
      <c r="Q199" s="151">
        <v>0.55800038602586377</v>
      </c>
      <c r="R199" s="151">
        <v>0.55081633805999664</v>
      </c>
      <c r="S199" s="151">
        <v>0.56887444128403086</v>
      </c>
      <c r="T199" s="151">
        <v>0.52904211956521741</v>
      </c>
      <c r="U199" s="151">
        <v>0.50038555906063797</v>
      </c>
      <c r="V199" s="151">
        <v>0.48953357684742904</v>
      </c>
      <c r="W199" s="151">
        <v>0.48663064074671908</v>
      </c>
      <c r="X199" s="151">
        <v>0.51156141223272</v>
      </c>
      <c r="Y199" s="172">
        <v>2.4930771486000927</v>
      </c>
      <c r="Z199" s="172">
        <v>-1.4983678948893742</v>
      </c>
      <c r="AA199" s="147"/>
      <c r="AB199" s="144"/>
      <c r="AC199" s="144"/>
      <c r="AD199" s="151">
        <v>0.59776621787025708</v>
      </c>
      <c r="AE199" s="151">
        <v>0.52654509118161374</v>
      </c>
      <c r="AF199" s="144"/>
    </row>
    <row r="200" spans="1:32" x14ac:dyDescent="0.25">
      <c r="A200" s="149" t="s">
        <v>238</v>
      </c>
      <c r="B200" s="150">
        <v>368</v>
      </c>
      <c r="C200" s="150">
        <v>881</v>
      </c>
      <c r="D200" s="150">
        <v>498</v>
      </c>
      <c r="E200" s="150">
        <v>374</v>
      </c>
      <c r="F200" s="150">
        <v>421</v>
      </c>
      <c r="G200" s="150">
        <v>383</v>
      </c>
      <c r="H200" s="150">
        <v>367</v>
      </c>
      <c r="I200" s="150">
        <v>430</v>
      </c>
      <c r="J200" s="148">
        <v>0.17166212534059946</v>
      </c>
      <c r="K200" s="148">
        <v>-8.5662211421628179E-2</v>
      </c>
      <c r="L200" s="147"/>
      <c r="M200" s="155">
        <v>6.348737634726119E-2</v>
      </c>
      <c r="N200" s="144"/>
      <c r="P200" s="149" t="s">
        <v>238</v>
      </c>
      <c r="Q200" s="150">
        <v>6924</v>
      </c>
      <c r="R200" s="150">
        <v>7996</v>
      </c>
      <c r="S200" s="150">
        <v>5546</v>
      </c>
      <c r="T200" s="150">
        <v>4869</v>
      </c>
      <c r="U200" s="150">
        <v>5503</v>
      </c>
      <c r="V200" s="150">
        <v>5333</v>
      </c>
      <c r="W200" s="150">
        <v>5415</v>
      </c>
      <c r="X200" s="150">
        <v>6773</v>
      </c>
      <c r="Y200" s="148">
        <v>0.25078485687903973</v>
      </c>
      <c r="Z200" s="148">
        <v>0.14007117780022119</v>
      </c>
      <c r="AA200" s="147"/>
      <c r="AB200" s="144"/>
      <c r="AC200" s="144"/>
      <c r="AD200" s="150">
        <v>470.28571428571428</v>
      </c>
      <c r="AE200" s="150">
        <v>5940.8571428571431</v>
      </c>
      <c r="AF200" s="144"/>
    </row>
    <row r="201" spans="1:32" x14ac:dyDescent="0.25">
      <c r="A201" s="149" t="s">
        <v>239</v>
      </c>
      <c r="B201" s="153">
        <v>0.40262582056892782</v>
      </c>
      <c r="C201" s="153">
        <v>0.58577127659574468</v>
      </c>
      <c r="D201" s="153">
        <v>0.56979405034324948</v>
      </c>
      <c r="E201" s="153">
        <v>0.45498783454987834</v>
      </c>
      <c r="F201" s="153">
        <v>0.41153470185728253</v>
      </c>
      <c r="G201" s="153">
        <v>0.39854318418314255</v>
      </c>
      <c r="H201" s="153">
        <v>0.41468926553672314</v>
      </c>
      <c r="I201" s="153">
        <v>0.40451552210724367</v>
      </c>
      <c r="J201" s="172">
        <v>-1.0173743429479465</v>
      </c>
      <c r="K201" s="172">
        <v>-6.6915095105988476</v>
      </c>
      <c r="L201" s="147"/>
      <c r="M201" s="203">
        <v>2.3346069690112712</v>
      </c>
      <c r="N201" s="144"/>
      <c r="P201" s="149" t="s">
        <v>239</v>
      </c>
      <c r="Q201" s="153">
        <v>0.41374365103077382</v>
      </c>
      <c r="R201" s="153">
        <v>0.42020074622943926</v>
      </c>
      <c r="S201" s="153">
        <v>0.41630385827953759</v>
      </c>
      <c r="T201" s="153">
        <v>0.38188235294117645</v>
      </c>
      <c r="U201" s="153">
        <v>0.34871047462138016</v>
      </c>
      <c r="V201" s="153">
        <v>0.33742486554887696</v>
      </c>
      <c r="W201" s="153">
        <v>0.34433422357878674</v>
      </c>
      <c r="X201" s="153">
        <v>0.38116945241713096</v>
      </c>
      <c r="Y201" s="172">
        <v>3.6835228838344225</v>
      </c>
      <c r="Z201" s="172">
        <v>1.6384535149532864E-2</v>
      </c>
      <c r="AA201" s="147"/>
      <c r="AB201" s="144"/>
      <c r="AC201" s="144"/>
      <c r="AD201" s="153">
        <v>0.47143061721323215</v>
      </c>
      <c r="AE201" s="153">
        <v>0.38100560706563563</v>
      </c>
      <c r="AF201" s="144"/>
    </row>
    <row r="202" spans="1:32" x14ac:dyDescent="0.25">
      <c r="A202" s="149" t="s">
        <v>240</v>
      </c>
      <c r="B202" s="153">
        <v>0.82696629213483142</v>
      </c>
      <c r="C202" s="153">
        <v>0.9234800838574424</v>
      </c>
      <c r="D202" s="153">
        <v>0.86910994764397909</v>
      </c>
      <c r="E202" s="153">
        <v>0.78406708595387842</v>
      </c>
      <c r="F202" s="153">
        <v>0.7988614800759013</v>
      </c>
      <c r="G202" s="153">
        <v>0.81837606837606836</v>
      </c>
      <c r="H202" s="153">
        <v>0.79265658747300216</v>
      </c>
      <c r="I202" s="153">
        <v>0.80675422138836772</v>
      </c>
      <c r="J202" s="172">
        <v>1.4097633915365559</v>
      </c>
      <c r="K202" s="172">
        <v>-3.5836001288878316</v>
      </c>
      <c r="L202" s="147"/>
      <c r="M202" s="203">
        <v>-1.6210541673600698</v>
      </c>
      <c r="N202" s="144"/>
      <c r="P202" s="149" t="s">
        <v>240</v>
      </c>
      <c r="Q202" s="153">
        <v>0.79833967485299207</v>
      </c>
      <c r="R202" s="153">
        <v>0.8201025641025641</v>
      </c>
      <c r="S202" s="153">
        <v>0.79228571428571426</v>
      </c>
      <c r="T202" s="153">
        <v>0.78154093097913324</v>
      </c>
      <c r="U202" s="153">
        <v>0.77094424208461754</v>
      </c>
      <c r="V202" s="153">
        <v>0.76524608982637399</v>
      </c>
      <c r="W202" s="153">
        <v>0.78093452552639164</v>
      </c>
      <c r="X202" s="153">
        <v>0.82296476306196842</v>
      </c>
      <c r="Y202" s="172">
        <v>4.2030237535576775</v>
      </c>
      <c r="Z202" s="172">
        <v>3.3766751903202663</v>
      </c>
      <c r="AA202" s="147"/>
      <c r="AB202" s="144"/>
      <c r="AC202" s="144"/>
      <c r="AD202" s="153">
        <v>0.84259022267724604</v>
      </c>
      <c r="AE202" s="153">
        <v>0.78919801115876576</v>
      </c>
      <c r="AF202" s="144"/>
    </row>
    <row r="203" spans="1:32" ht="22.15" customHeight="1" x14ac:dyDescent="0.25">
      <c r="A203" s="154" t="s">
        <v>241</v>
      </c>
      <c r="B203" s="155">
        <v>4.49438202247191E-2</v>
      </c>
      <c r="C203" s="155">
        <v>3.668763102725367E-2</v>
      </c>
      <c r="D203" s="155">
        <v>4.712041884816754E-2</v>
      </c>
      <c r="E203" s="155">
        <v>3.9832285115303984E-2</v>
      </c>
      <c r="F203" s="155">
        <v>5.3130929791271347E-2</v>
      </c>
      <c r="G203" s="155">
        <v>4.2735042735042736E-2</v>
      </c>
      <c r="H203" s="155">
        <v>5.8315334773218146E-2</v>
      </c>
      <c r="I203" s="155">
        <v>3.3771106941838651E-2</v>
      </c>
      <c r="J203" s="172">
        <v>-2.4544227831379493</v>
      </c>
      <c r="K203" s="172">
        <v>-1.1276243966786892</v>
      </c>
      <c r="L203" s="147"/>
      <c r="M203" s="203">
        <v>-0.45034981614420277</v>
      </c>
      <c r="N203" s="144"/>
      <c r="P203" s="154" t="s">
        <v>241</v>
      </c>
      <c r="Q203" s="155">
        <v>3.8971520811714518E-2</v>
      </c>
      <c r="R203" s="155">
        <v>4.0717948717948718E-2</v>
      </c>
      <c r="S203" s="155">
        <v>4.7857142857142855E-2</v>
      </c>
      <c r="T203" s="155">
        <v>5.0561797752808987E-2</v>
      </c>
      <c r="U203" s="155">
        <v>5.0714485850378258E-2</v>
      </c>
      <c r="V203" s="155">
        <v>4.8213517003874301E-2</v>
      </c>
      <c r="W203" s="155">
        <v>5.2494952408422266E-2</v>
      </c>
      <c r="X203" s="155">
        <v>3.8274605103280679E-2</v>
      </c>
      <c r="Y203" s="172">
        <v>-1.4220347305141587</v>
      </c>
      <c r="Z203" s="172">
        <v>-0.81633195181183416</v>
      </c>
      <c r="AA203" s="147"/>
      <c r="AB203" s="144"/>
      <c r="AC203" s="144"/>
      <c r="AD203" s="151">
        <v>4.5047350908625543E-2</v>
      </c>
      <c r="AE203" s="151">
        <v>4.6437924621399021E-2</v>
      </c>
      <c r="AF203" s="144"/>
    </row>
    <row r="204" spans="1:32" ht="22.15" customHeight="1" x14ac:dyDescent="0.25">
      <c r="A204" s="154" t="s">
        <v>242</v>
      </c>
      <c r="B204" s="155">
        <v>2.1881838074398249E-2</v>
      </c>
      <c r="C204" s="155">
        <v>2.327127659574468E-2</v>
      </c>
      <c r="D204" s="155">
        <v>3.0892448512585814E-2</v>
      </c>
      <c r="E204" s="155">
        <v>2.3114355231143552E-2</v>
      </c>
      <c r="F204" s="155">
        <v>2.7370478983382209E-2</v>
      </c>
      <c r="G204" s="155">
        <v>2.081165452653486E-2</v>
      </c>
      <c r="H204" s="155">
        <v>3.0508474576271188E-2</v>
      </c>
      <c r="I204" s="155">
        <v>1.6933207902163686E-2</v>
      </c>
      <c r="J204" s="172">
        <v>-1.3575266674107502</v>
      </c>
      <c r="K204" s="172">
        <v>-0.82708591177417978</v>
      </c>
      <c r="L204" s="147"/>
      <c r="M204" s="203">
        <v>-7.9429505242013809E-2</v>
      </c>
      <c r="N204" s="144"/>
      <c r="P204" s="154" t="s">
        <v>242</v>
      </c>
      <c r="Q204" s="155">
        <v>2.0197191514789364E-2</v>
      </c>
      <c r="R204" s="155">
        <v>2.0862893478375111E-2</v>
      </c>
      <c r="S204" s="155">
        <v>2.5146374418255516E-2</v>
      </c>
      <c r="T204" s="155">
        <v>2.4705882352941175E-2</v>
      </c>
      <c r="U204" s="155">
        <v>2.293897725112477E-2</v>
      </c>
      <c r="V204" s="155">
        <v>2.1259095223030686E-2</v>
      </c>
      <c r="W204" s="155">
        <v>2.3146381788121582E-2</v>
      </c>
      <c r="X204" s="155">
        <v>1.7727502954583824E-2</v>
      </c>
      <c r="Y204" s="172">
        <v>-0.5418878833537758</v>
      </c>
      <c r="Z204" s="172">
        <v>-0.46915977160652023</v>
      </c>
      <c r="AA204" s="147"/>
      <c r="AB204" s="144"/>
      <c r="AC204" s="144"/>
      <c r="AD204" s="151">
        <v>2.5204067019905484E-2</v>
      </c>
      <c r="AE204" s="151">
        <v>2.2419100670649027E-2</v>
      </c>
      <c r="AF204" s="144"/>
    </row>
    <row r="205" spans="1:32" ht="22.15" customHeight="1" x14ac:dyDescent="0.25">
      <c r="A205" s="154" t="s">
        <v>243</v>
      </c>
      <c r="B205" s="155">
        <v>0.25382932166301969</v>
      </c>
      <c r="C205" s="155">
        <v>0.16954787234042554</v>
      </c>
      <c r="D205" s="155">
        <v>0.21395881006864989</v>
      </c>
      <c r="E205" s="155">
        <v>0.23722627737226276</v>
      </c>
      <c r="F205" s="155">
        <v>0.25024437927663734</v>
      </c>
      <c r="G205" s="155">
        <v>0.27159209157127989</v>
      </c>
      <c r="H205" s="155">
        <v>0.22146892655367231</v>
      </c>
      <c r="I205" s="155">
        <v>0.25587958607714018</v>
      </c>
      <c r="J205" s="172">
        <v>3.4410659523467864</v>
      </c>
      <c r="K205" s="172">
        <v>2.9329392750489736</v>
      </c>
      <c r="L205" s="147"/>
      <c r="M205" s="203">
        <v>-1.0258069390246871</v>
      </c>
      <c r="N205" s="144"/>
      <c r="P205" s="154" t="s">
        <v>243</v>
      </c>
      <c r="Q205" s="155">
        <v>0.24625037346877801</v>
      </c>
      <c r="R205" s="155">
        <v>0.25003941352672238</v>
      </c>
      <c r="S205" s="155">
        <v>0.27540909773307309</v>
      </c>
      <c r="T205" s="155">
        <v>0.28094117647058825</v>
      </c>
      <c r="U205" s="155">
        <v>0.2975096635194221</v>
      </c>
      <c r="V205" s="155">
        <v>0.28149319835495096</v>
      </c>
      <c r="W205" s="155">
        <v>0.28258934249014372</v>
      </c>
      <c r="X205" s="155">
        <v>0.26613765546738705</v>
      </c>
      <c r="Y205" s="172">
        <v>-1.6451687022756678</v>
      </c>
      <c r="Z205" s="172">
        <v>-0.61348552520031352</v>
      </c>
      <c r="AA205" s="147"/>
      <c r="AB205" s="144"/>
      <c r="AC205" s="144"/>
      <c r="AD205" s="151">
        <v>0.22655019332665044</v>
      </c>
      <c r="AE205" s="151">
        <v>0.27227251071939018</v>
      </c>
      <c r="AF205" s="144"/>
    </row>
    <row r="206" spans="1:32" ht="22.15" customHeight="1" x14ac:dyDescent="0.25">
      <c r="A206" s="154" t="s">
        <v>244</v>
      </c>
      <c r="B206" s="155">
        <v>0.16520787746170679</v>
      </c>
      <c r="C206" s="155">
        <v>0.10106382978723404</v>
      </c>
      <c r="D206" s="155">
        <v>7.780320366132723E-2</v>
      </c>
      <c r="E206" s="155">
        <v>0.10948905109489052</v>
      </c>
      <c r="F206" s="155">
        <v>0.1270772238514174</v>
      </c>
      <c r="G206" s="155">
        <v>0.12070759625390219</v>
      </c>
      <c r="H206" s="155">
        <v>0.12203389830508475</v>
      </c>
      <c r="I206" s="155">
        <v>9.5954844778927559E-2</v>
      </c>
      <c r="J206" s="172">
        <v>-2.6079053526157194</v>
      </c>
      <c r="K206" s="172">
        <v>-2.0757170114384769</v>
      </c>
      <c r="L206" s="147"/>
      <c r="M206" s="203">
        <v>-0.4219616361260406</v>
      </c>
      <c r="N206" s="144"/>
      <c r="P206" s="154" t="s">
        <v>244</v>
      </c>
      <c r="Q206" s="155">
        <v>0.13803406035255453</v>
      </c>
      <c r="R206" s="155">
        <v>0.12995953544589836</v>
      </c>
      <c r="S206" s="155">
        <v>9.8783966371415705E-2</v>
      </c>
      <c r="T206" s="155">
        <v>0.12901960784313726</v>
      </c>
      <c r="U206" s="155">
        <v>0.12147519168620494</v>
      </c>
      <c r="V206" s="155">
        <v>0.13565327428029106</v>
      </c>
      <c r="W206" s="155">
        <v>0.12450718555258806</v>
      </c>
      <c r="X206" s="155">
        <v>0.10017446114018796</v>
      </c>
      <c r="Y206" s="172">
        <v>-2.43327244124001</v>
      </c>
      <c r="Z206" s="172">
        <v>-2.5920382558276502</v>
      </c>
      <c r="AA206" s="147"/>
      <c r="AB206" s="144"/>
      <c r="AC206" s="144"/>
      <c r="AD206" s="151">
        <v>0.11671201489331233</v>
      </c>
      <c r="AE206" s="151">
        <v>0.12609484369846446</v>
      </c>
      <c r="AF206" s="144"/>
    </row>
    <row r="207" spans="1:32" ht="22.15" customHeight="1" x14ac:dyDescent="0.25">
      <c r="A207" s="154" t="s">
        <v>245</v>
      </c>
      <c r="B207" s="155">
        <v>1.5317286652078774E-2</v>
      </c>
      <c r="C207" s="155">
        <v>4.3218085106382982E-2</v>
      </c>
      <c r="D207" s="155">
        <v>2.5171624713958809E-2</v>
      </c>
      <c r="E207" s="155">
        <v>2.1897810218978103E-2</v>
      </c>
      <c r="F207" s="155">
        <v>1.3685239491691105E-2</v>
      </c>
      <c r="G207" s="155">
        <v>4.7866805411030174E-2</v>
      </c>
      <c r="H207" s="155">
        <v>4.1807909604519772E-2</v>
      </c>
      <c r="I207" s="155">
        <v>4.5155221072436504E-2</v>
      </c>
      <c r="J207" s="172">
        <v>0.33473114679167315</v>
      </c>
      <c r="K207" s="172">
        <v>1.4222957002552501</v>
      </c>
      <c r="L207" s="147"/>
      <c r="M207" s="203">
        <v>0.60421589980372703</v>
      </c>
      <c r="N207" s="144"/>
      <c r="P207" s="154" t="s">
        <v>245</v>
      </c>
      <c r="Q207" s="155">
        <v>2.7547057066029279E-2</v>
      </c>
      <c r="R207" s="155">
        <v>3.809974249829208E-2</v>
      </c>
      <c r="S207" s="155">
        <v>2.5897012460591503E-2</v>
      </c>
      <c r="T207" s="155">
        <v>2.3529411764705882E-2</v>
      </c>
      <c r="U207" s="155">
        <v>2.9782650022178569E-2</v>
      </c>
      <c r="V207" s="155">
        <v>4.1252768111357169E-2</v>
      </c>
      <c r="W207" s="155">
        <v>5.0871168765102379E-2</v>
      </c>
      <c r="X207" s="155">
        <v>3.9113062074399234E-2</v>
      </c>
      <c r="Y207" s="172">
        <v>-1.1758106690703145</v>
      </c>
      <c r="Z207" s="172">
        <v>0.47285566322472911</v>
      </c>
      <c r="AA207" s="147"/>
      <c r="AB207" s="144"/>
      <c r="AC207" s="144"/>
      <c r="AD207" s="151">
        <v>3.0932264069884002E-2</v>
      </c>
      <c r="AE207" s="151">
        <v>3.4384505442151943E-2</v>
      </c>
      <c r="AF207" s="144"/>
    </row>
    <row r="208" spans="1:32" ht="22.15" customHeight="1" x14ac:dyDescent="0.25">
      <c r="A208" s="154" t="s">
        <v>246</v>
      </c>
      <c r="B208" s="155">
        <v>4.1575492341356671E-2</v>
      </c>
      <c r="C208" s="155">
        <v>2.9920212765957448E-2</v>
      </c>
      <c r="D208" s="155">
        <v>2.8604118993135013E-2</v>
      </c>
      <c r="E208" s="155">
        <v>3.5279805352798052E-2</v>
      </c>
      <c r="F208" s="155">
        <v>6.5493646138807426E-2</v>
      </c>
      <c r="G208" s="155">
        <v>4.3704474505723206E-2</v>
      </c>
      <c r="H208" s="155">
        <v>6.2146892655367235E-2</v>
      </c>
      <c r="I208" s="155">
        <v>5.8325493885230478E-2</v>
      </c>
      <c r="J208" s="172">
        <v>-0.38213987701367569</v>
      </c>
      <c r="K208" s="172">
        <v>1.5220811084142118</v>
      </c>
      <c r="L208" s="147"/>
      <c r="M208" s="203">
        <v>-1.6017462949706767</v>
      </c>
      <c r="N208" s="144"/>
      <c r="P208" s="154" t="s">
        <v>246</v>
      </c>
      <c r="Q208" s="155">
        <v>4.3382133253659992E-2</v>
      </c>
      <c r="R208" s="155">
        <v>4.5982447842766304E-2</v>
      </c>
      <c r="S208" s="155">
        <v>4.9542110794175045E-2</v>
      </c>
      <c r="T208" s="155">
        <v>5.6627450980392159E-2</v>
      </c>
      <c r="U208" s="155">
        <v>6.7739686965338067E-2</v>
      </c>
      <c r="V208" s="155">
        <v>7.2951597595697568E-2</v>
      </c>
      <c r="W208" s="155">
        <v>6.8612488871931832E-2</v>
      </c>
      <c r="X208" s="155">
        <v>7.4342956834937246E-2</v>
      </c>
      <c r="Y208" s="172">
        <v>0.57304679630054145</v>
      </c>
      <c r="Z208" s="172">
        <v>1.6769753478027358</v>
      </c>
      <c r="AA208" s="147"/>
      <c r="AB208" s="144"/>
      <c r="AC208" s="144"/>
      <c r="AD208" s="151">
        <v>4.3104682801088361E-2</v>
      </c>
      <c r="AE208" s="151">
        <v>5.7573203356909887E-2</v>
      </c>
      <c r="AF208" s="144"/>
    </row>
    <row r="209" spans="1:32" x14ac:dyDescent="0.25">
      <c r="A209" s="149" t="s">
        <v>247</v>
      </c>
      <c r="B209" s="150">
        <v>143.83150984682717</v>
      </c>
      <c r="C209" s="150">
        <v>117.30851063829795</v>
      </c>
      <c r="D209" s="150">
        <v>147.05263157894728</v>
      </c>
      <c r="E209" s="150">
        <v>120.67761557177609</v>
      </c>
      <c r="F209" s="150">
        <v>129.39296187683286</v>
      </c>
      <c r="G209" s="150">
        <v>119.4609781477629</v>
      </c>
      <c r="H209" s="150">
        <v>139.96610169491515</v>
      </c>
      <c r="I209" s="150">
        <v>152.43555973659443</v>
      </c>
      <c r="J209" s="177">
        <v>12.469458041679275</v>
      </c>
      <c r="K209" s="177">
        <v>22.59795412296134</v>
      </c>
      <c r="L209" s="147"/>
      <c r="M209" s="203">
        <v>34.173530359589421</v>
      </c>
      <c r="N209" s="144"/>
      <c r="P209" s="149" t="s">
        <v>247</v>
      </c>
      <c r="Q209" s="150">
        <v>136.63955781296684</v>
      </c>
      <c r="R209" s="150">
        <v>137.42535078038782</v>
      </c>
      <c r="S209" s="150">
        <v>122.26535054796568</v>
      </c>
      <c r="T209" s="150">
        <v>113.39380392156859</v>
      </c>
      <c r="U209" s="150">
        <v>120.71636778404408</v>
      </c>
      <c r="V209" s="150">
        <v>104.92812401138879</v>
      </c>
      <c r="W209" s="150">
        <v>114.88038916444103</v>
      </c>
      <c r="X209" s="150">
        <v>118.26202937700501</v>
      </c>
      <c r="Y209" s="177">
        <v>3.3816402125639797</v>
      </c>
      <c r="Z209" s="177">
        <v>-4.0154562388560038</v>
      </c>
      <c r="AA209" s="147"/>
      <c r="AB209" s="144"/>
      <c r="AC209" s="144"/>
      <c r="AD209" s="150">
        <v>129.83760561363309</v>
      </c>
      <c r="AE209" s="150">
        <v>122.27748561586101</v>
      </c>
      <c r="AF209" s="144"/>
    </row>
    <row r="210" spans="1:32" x14ac:dyDescent="0.25">
      <c r="A210" s="149" t="s">
        <v>248</v>
      </c>
      <c r="B210" s="150">
        <v>182.0808988764044</v>
      </c>
      <c r="C210" s="150">
        <v>122.87945492662476</v>
      </c>
      <c r="D210" s="150">
        <v>167.089005235602</v>
      </c>
      <c r="E210" s="150">
        <v>130.13626834381563</v>
      </c>
      <c r="F210" s="150">
        <v>144.0398481973433</v>
      </c>
      <c r="G210" s="150">
        <v>137.04700854700872</v>
      </c>
      <c r="H210" s="150">
        <v>168.77969762419002</v>
      </c>
      <c r="I210" s="150">
        <v>181.56097560975604</v>
      </c>
      <c r="J210" s="177">
        <v>12.781277985566021</v>
      </c>
      <c r="K210" s="177">
        <v>34.578124317204185</v>
      </c>
      <c r="L210" s="147"/>
      <c r="M210" s="203">
        <v>31.290987760424287</v>
      </c>
      <c r="N210" s="144"/>
      <c r="P210" s="149" t="s">
        <v>248</v>
      </c>
      <c r="Q210" s="150">
        <v>156.48599100657202</v>
      </c>
      <c r="R210" s="150">
        <v>160.12953846153849</v>
      </c>
      <c r="S210" s="150">
        <v>142.65557142857156</v>
      </c>
      <c r="T210" s="150">
        <v>137.39133226324236</v>
      </c>
      <c r="U210" s="150">
        <v>147.16615298402908</v>
      </c>
      <c r="V210" s="150">
        <v>131.93987659635533</v>
      </c>
      <c r="W210" s="150">
        <v>148.52797807903087</v>
      </c>
      <c r="X210" s="150">
        <v>150.26998784933176</v>
      </c>
      <c r="Y210" s="177">
        <v>1.7420097703008821</v>
      </c>
      <c r="Z210" s="177">
        <v>2.7606509229264589</v>
      </c>
      <c r="AA210" s="147"/>
      <c r="AB210" s="144"/>
      <c r="AC210" s="144"/>
      <c r="AD210" s="150">
        <v>146.98285129255186</v>
      </c>
      <c r="AE210" s="150">
        <v>147.5093369264053</v>
      </c>
      <c r="AF210" s="144"/>
    </row>
    <row r="211" spans="1:32" x14ac:dyDescent="0.25">
      <c r="A211" s="146" t="s">
        <v>249</v>
      </c>
      <c r="B211" s="147">
        <v>631</v>
      </c>
      <c r="C211" s="147">
        <v>471</v>
      </c>
      <c r="D211" s="147">
        <v>481</v>
      </c>
      <c r="E211" s="147">
        <v>539</v>
      </c>
      <c r="F211" s="147">
        <v>640</v>
      </c>
      <c r="G211" s="147">
        <v>690</v>
      </c>
      <c r="H211" s="147">
        <v>720</v>
      </c>
      <c r="I211" s="147">
        <v>755</v>
      </c>
      <c r="J211" s="148">
        <v>4.8611111111111112E-2</v>
      </c>
      <c r="K211" s="148">
        <v>0.26677852348993286</v>
      </c>
      <c r="L211" s="147"/>
      <c r="M211" s="155">
        <v>7.9423521986114035E-2</v>
      </c>
      <c r="N211" s="144"/>
      <c r="P211" s="146" t="s">
        <v>249</v>
      </c>
      <c r="Q211" s="147">
        <v>10070</v>
      </c>
      <c r="R211" s="147">
        <v>8083</v>
      </c>
      <c r="S211" s="147">
        <v>7267</v>
      </c>
      <c r="T211" s="147">
        <v>7783</v>
      </c>
      <c r="U211" s="147">
        <v>8570</v>
      </c>
      <c r="V211" s="147">
        <v>8858</v>
      </c>
      <c r="W211" s="147">
        <v>9768</v>
      </c>
      <c r="X211" s="147">
        <v>9506</v>
      </c>
      <c r="Y211" s="148">
        <v>-2.6822276822276822E-2</v>
      </c>
      <c r="Z211" s="148">
        <v>0.101706981903674</v>
      </c>
      <c r="AA211" s="147"/>
      <c r="AB211" s="144"/>
      <c r="AC211" s="144"/>
      <c r="AD211" s="147">
        <v>596</v>
      </c>
      <c r="AE211" s="147">
        <v>8628.4285714285706</v>
      </c>
      <c r="AF211" s="144"/>
    </row>
    <row r="212" spans="1:32" x14ac:dyDescent="0.25">
      <c r="A212" s="146" t="s">
        <v>250</v>
      </c>
      <c r="B212" s="150">
        <v>170</v>
      </c>
      <c r="C212" s="150">
        <v>104</v>
      </c>
      <c r="D212" s="150">
        <v>97</v>
      </c>
      <c r="E212" s="150">
        <v>93</v>
      </c>
      <c r="F212" s="150">
        <v>107</v>
      </c>
      <c r="G212" s="150">
        <v>152</v>
      </c>
      <c r="H212" s="150">
        <v>171</v>
      </c>
      <c r="I212" s="150">
        <v>241</v>
      </c>
      <c r="J212" s="148">
        <v>0.40935672514619881</v>
      </c>
      <c r="K212" s="148">
        <v>0.88702460850111864</v>
      </c>
      <c r="L212" s="147"/>
      <c r="M212" s="155">
        <v>8.9591078066914492E-2</v>
      </c>
      <c r="N212" s="144"/>
      <c r="P212" s="146" t="s">
        <v>250</v>
      </c>
      <c r="Q212" s="150">
        <v>2624</v>
      </c>
      <c r="R212" s="150">
        <v>1956</v>
      </c>
      <c r="S212" s="150">
        <v>1793</v>
      </c>
      <c r="T212" s="150">
        <v>1765</v>
      </c>
      <c r="U212" s="150">
        <v>1929</v>
      </c>
      <c r="V212" s="150">
        <v>2088</v>
      </c>
      <c r="W212" s="150">
        <v>2414</v>
      </c>
      <c r="X212" s="150">
        <v>2690</v>
      </c>
      <c r="Y212" s="148">
        <v>0.11433305716652858</v>
      </c>
      <c r="Z212" s="148">
        <v>0.29247031367973098</v>
      </c>
      <c r="AA212" s="147"/>
      <c r="AB212" s="144"/>
      <c r="AC212" s="144"/>
      <c r="AD212" s="150">
        <v>127.71428571428571</v>
      </c>
      <c r="AE212" s="150">
        <v>2081.2857142857142</v>
      </c>
      <c r="AF212" s="144"/>
    </row>
    <row r="213" spans="1:32" x14ac:dyDescent="0.25">
      <c r="A213" s="149" t="s">
        <v>251</v>
      </c>
      <c r="B213" s="147">
        <v>0</v>
      </c>
      <c r="C213" s="147">
        <v>1240</v>
      </c>
      <c r="D213" s="147">
        <v>1304</v>
      </c>
      <c r="E213" s="147">
        <v>618</v>
      </c>
      <c r="F213" s="147">
        <v>714</v>
      </c>
      <c r="G213" s="147">
        <v>833</v>
      </c>
      <c r="H213" s="147">
        <v>800</v>
      </c>
      <c r="I213" s="147">
        <v>714</v>
      </c>
      <c r="J213" s="148">
        <v>-0.1075</v>
      </c>
      <c r="K213" s="157">
        <v>-0.22236340533672169</v>
      </c>
      <c r="L213" s="147"/>
      <c r="M213" s="155">
        <v>5.6008785691873238E-2</v>
      </c>
      <c r="N213" s="144"/>
      <c r="P213" s="149" t="s">
        <v>251</v>
      </c>
      <c r="Q213" s="147">
        <v>0</v>
      </c>
      <c r="R213" s="147">
        <v>16781</v>
      </c>
      <c r="S213" s="147">
        <v>13899</v>
      </c>
      <c r="T213" s="147">
        <v>11837</v>
      </c>
      <c r="U213" s="147">
        <v>10650</v>
      </c>
      <c r="V213" s="147">
        <v>10681</v>
      </c>
      <c r="W213" s="147">
        <v>11677</v>
      </c>
      <c r="X213" s="147">
        <v>12748</v>
      </c>
      <c r="Y213" s="148">
        <v>9.1718763381005389E-2</v>
      </c>
      <c r="Z213" s="157">
        <v>1.2750744786494538E-2</v>
      </c>
      <c r="AA213" s="147"/>
      <c r="AB213" s="144"/>
      <c r="AC213" s="144"/>
      <c r="AD213" s="158">
        <v>918.16666666666663</v>
      </c>
      <c r="AE213" s="158">
        <v>12587.5</v>
      </c>
      <c r="AF213" s="144"/>
    </row>
    <row r="214" spans="1:32" x14ac:dyDescent="0.25">
      <c r="A214" s="159" t="s">
        <v>252</v>
      </c>
      <c r="B214" s="150">
        <v>182</v>
      </c>
      <c r="C214" s="150">
        <v>257</v>
      </c>
      <c r="D214" s="150">
        <v>451</v>
      </c>
      <c r="E214" s="150">
        <v>249</v>
      </c>
      <c r="F214" s="150">
        <v>224</v>
      </c>
      <c r="G214" s="150">
        <v>324</v>
      </c>
      <c r="H214" s="150">
        <v>231</v>
      </c>
      <c r="I214" s="150">
        <v>147</v>
      </c>
      <c r="J214" s="148">
        <v>-0.36363636363636365</v>
      </c>
      <c r="K214" s="148">
        <v>-0.46350364963503649</v>
      </c>
      <c r="L214" s="147"/>
      <c r="M214" s="155">
        <v>3.6305260558162508E-2</v>
      </c>
      <c r="N214" s="144"/>
      <c r="P214" s="159" t="s">
        <v>252</v>
      </c>
      <c r="Q214" s="150">
        <v>4971</v>
      </c>
      <c r="R214" s="150">
        <v>4800</v>
      </c>
      <c r="S214" s="150">
        <v>4665</v>
      </c>
      <c r="T214" s="150">
        <v>3585</v>
      </c>
      <c r="U214" s="150">
        <v>3820</v>
      </c>
      <c r="V214" s="150">
        <v>4011</v>
      </c>
      <c r="W214" s="150">
        <v>3788</v>
      </c>
      <c r="X214" s="150">
        <v>4049</v>
      </c>
      <c r="Y214" s="148">
        <v>6.8901795142555441E-2</v>
      </c>
      <c r="Z214" s="148">
        <v>-4.3758434547908322E-2</v>
      </c>
      <c r="AA214" s="147"/>
      <c r="AB214" s="144"/>
      <c r="AC214" s="144"/>
      <c r="AD214" s="150">
        <v>274</v>
      </c>
      <c r="AE214" s="150">
        <v>4234.2857142857147</v>
      </c>
      <c r="AF214" s="144"/>
    </row>
    <row r="215" spans="1:32" x14ac:dyDescent="0.25">
      <c r="A215" s="159" t="s">
        <v>253</v>
      </c>
      <c r="B215" s="150">
        <v>19</v>
      </c>
      <c r="C215" s="150">
        <v>17</v>
      </c>
      <c r="D215" s="150">
        <v>30</v>
      </c>
      <c r="E215" s="150">
        <v>14</v>
      </c>
      <c r="F215" s="150">
        <v>28</v>
      </c>
      <c r="G215" s="150">
        <v>71</v>
      </c>
      <c r="H215" s="150">
        <v>24</v>
      </c>
      <c r="I215" s="150">
        <v>14</v>
      </c>
      <c r="J215" s="148">
        <v>-0.41666666666666669</v>
      </c>
      <c r="K215" s="148">
        <v>-0.51724137931034486</v>
      </c>
      <c r="L215" s="147"/>
      <c r="M215" s="155">
        <v>3.4653465346534656E-2</v>
      </c>
      <c r="N215" s="144"/>
      <c r="P215" s="159" t="s">
        <v>253</v>
      </c>
      <c r="Q215" s="150">
        <v>465</v>
      </c>
      <c r="R215" s="150">
        <v>449</v>
      </c>
      <c r="S215" s="150">
        <v>586</v>
      </c>
      <c r="T215" s="150">
        <v>429</v>
      </c>
      <c r="U215" s="150">
        <v>415</v>
      </c>
      <c r="V215" s="150">
        <v>472</v>
      </c>
      <c r="W215" s="150">
        <v>409</v>
      </c>
      <c r="X215" s="150">
        <v>404</v>
      </c>
      <c r="Y215" s="148">
        <v>-1.2224938875305624E-2</v>
      </c>
      <c r="Z215" s="148">
        <v>-0.12310077519379846</v>
      </c>
      <c r="AA215" s="147"/>
      <c r="AB215" s="144"/>
      <c r="AC215" s="144"/>
      <c r="AD215" s="150">
        <v>29</v>
      </c>
      <c r="AE215" s="150">
        <v>460.71428571428572</v>
      </c>
      <c r="AF215" s="144"/>
    </row>
    <row r="216" spans="1:32" x14ac:dyDescent="0.25">
      <c r="A216" s="159" t="s">
        <v>254</v>
      </c>
      <c r="B216" s="191">
        <v>9.4527363184079602E-2</v>
      </c>
      <c r="C216" s="191">
        <v>6.2043795620437957E-2</v>
      </c>
      <c r="D216" s="191">
        <v>6.2370062370062374E-2</v>
      </c>
      <c r="E216" s="191">
        <v>5.3231939163498096E-2</v>
      </c>
      <c r="F216" s="191">
        <v>0.1111111111111111</v>
      </c>
      <c r="G216" s="191">
        <v>0.17974683544303796</v>
      </c>
      <c r="H216" s="191">
        <v>9.4117647058823528E-2</v>
      </c>
      <c r="I216" s="191">
        <v>8.6956521739130432E-2</v>
      </c>
      <c r="J216" s="172">
        <v>-0.71611253196930957</v>
      </c>
      <c r="K216" s="172">
        <v>-0.8753049217965283</v>
      </c>
      <c r="L216" s="147"/>
      <c r="M216" s="203">
        <v>-0.37688319550083504</v>
      </c>
      <c r="N216" s="144"/>
      <c r="P216" s="159" t="s">
        <v>254</v>
      </c>
      <c r="Q216" s="191">
        <v>8.5540838852097137E-2</v>
      </c>
      <c r="R216" s="191">
        <v>8.5540102876738425E-2</v>
      </c>
      <c r="S216" s="191">
        <v>0.111597790896972</v>
      </c>
      <c r="T216" s="191">
        <v>0.10687593423019431</v>
      </c>
      <c r="U216" s="191">
        <v>9.7992916174734351E-2</v>
      </c>
      <c r="V216" s="191">
        <v>0.10528663841177782</v>
      </c>
      <c r="W216" s="191">
        <v>9.7450559923755065E-2</v>
      </c>
      <c r="X216" s="191">
        <v>9.0725353694138783E-2</v>
      </c>
      <c r="Y216" s="172">
        <v>-0.67252062296162818</v>
      </c>
      <c r="Z216" s="172">
        <v>-0.74033546582117493</v>
      </c>
      <c r="AA216" s="147"/>
      <c r="AB216" s="144"/>
      <c r="AC216" s="144"/>
      <c r="AD216" s="191">
        <v>9.5709570957095716E-2</v>
      </c>
      <c r="AE216" s="191">
        <v>9.8128708352350533E-2</v>
      </c>
      <c r="AF216" s="144"/>
    </row>
    <row r="217" spans="1:32" x14ac:dyDescent="0.25">
      <c r="A217" s="161" t="s">
        <v>255</v>
      </c>
      <c r="B217" s="161"/>
      <c r="C217" s="161"/>
      <c r="D217" s="161"/>
      <c r="E217" s="144"/>
      <c r="F217" s="144"/>
      <c r="G217" s="144"/>
      <c r="H217" s="144"/>
      <c r="I217" s="144"/>
      <c r="J217" s="144"/>
      <c r="K217" s="144"/>
      <c r="L217" s="144"/>
      <c r="M217" s="144"/>
      <c r="N217" s="144"/>
      <c r="O217" s="204"/>
      <c r="P217" s="161" t="s">
        <v>255</v>
      </c>
      <c r="Q217" s="161"/>
      <c r="R217" s="161"/>
      <c r="S217" s="161"/>
      <c r="T217" s="144"/>
      <c r="U217" s="144"/>
      <c r="V217" s="144"/>
      <c r="W217" s="144"/>
      <c r="X217" s="144"/>
      <c r="Y217" s="144"/>
      <c r="Z217" s="144"/>
      <c r="AA217" s="144"/>
      <c r="AB217" s="144"/>
      <c r="AC217" s="144"/>
      <c r="AD217" s="144"/>
      <c r="AE217" s="144"/>
      <c r="AF217" s="144"/>
    </row>
    <row r="218" spans="1:32" x14ac:dyDescent="0.25">
      <c r="A218" s="187"/>
      <c r="B218" s="187"/>
      <c r="C218" s="187"/>
      <c r="D218" s="187"/>
      <c r="E218" s="192"/>
      <c r="F218" s="192"/>
      <c r="G218" s="192"/>
      <c r="H218" s="192"/>
      <c r="I218" s="192"/>
      <c r="J218" s="167"/>
      <c r="K218" s="167"/>
      <c r="L218" s="188"/>
      <c r="M218" s="211"/>
      <c r="N218" s="144"/>
      <c r="P218" s="187"/>
      <c r="Q218" s="187"/>
      <c r="R218" s="187"/>
      <c r="S218" s="187"/>
      <c r="T218" s="192"/>
      <c r="U218" s="192"/>
      <c r="V218" s="192"/>
      <c r="W218" s="192"/>
      <c r="X218" s="192"/>
      <c r="Y218" s="144"/>
      <c r="Z218" s="144"/>
      <c r="AA218" s="188"/>
      <c r="AB218" s="144"/>
      <c r="AC218" s="144"/>
      <c r="AD218" s="144"/>
      <c r="AE218" s="144"/>
      <c r="AF218" s="144"/>
    </row>
    <row r="219" spans="1:32" x14ac:dyDescent="0.25">
      <c r="A219" s="187"/>
      <c r="B219" s="187"/>
      <c r="C219" s="187"/>
      <c r="D219" s="187"/>
      <c r="E219" s="167"/>
      <c r="F219" s="167"/>
      <c r="G219" s="167"/>
      <c r="H219" s="167"/>
      <c r="I219" s="167"/>
      <c r="J219" s="167"/>
      <c r="K219" s="167"/>
      <c r="L219" s="188"/>
      <c r="M219" s="211"/>
      <c r="N219" s="144"/>
      <c r="P219" s="187"/>
      <c r="Q219" s="187"/>
      <c r="R219" s="187"/>
      <c r="S219" s="187"/>
      <c r="T219" s="167"/>
      <c r="U219" s="144"/>
      <c r="V219" s="144"/>
      <c r="W219" s="144"/>
      <c r="X219" s="144"/>
      <c r="Y219" s="144"/>
      <c r="Z219" s="144"/>
      <c r="AA219" s="188"/>
      <c r="AB219" s="144"/>
      <c r="AC219" s="144"/>
      <c r="AD219" s="144"/>
      <c r="AE219" s="144"/>
      <c r="AF219" s="144"/>
    </row>
    <row r="220" spans="1:32" x14ac:dyDescent="0.25">
      <c r="A220" s="193" t="s">
        <v>279</v>
      </c>
      <c r="B220" s="193"/>
      <c r="C220" s="193"/>
      <c r="D220" s="193"/>
      <c r="E220" s="212" t="s">
        <v>294</v>
      </c>
      <c r="F220" s="167"/>
      <c r="G220" s="167"/>
      <c r="H220" s="167"/>
      <c r="I220" s="167"/>
      <c r="J220" s="167"/>
      <c r="K220" s="167"/>
      <c r="L220" s="188"/>
      <c r="M220" s="211"/>
      <c r="N220" s="144"/>
      <c r="O220" s="211"/>
      <c r="P220" s="193" t="s">
        <v>279</v>
      </c>
      <c r="Q220" s="193"/>
      <c r="R220" s="193"/>
      <c r="S220" s="193"/>
      <c r="T220" s="181"/>
      <c r="U220" s="144"/>
      <c r="V220" s="144"/>
      <c r="W220" s="144"/>
      <c r="X220" s="144"/>
      <c r="Y220" s="144"/>
      <c r="Z220" s="144"/>
      <c r="AA220" s="188"/>
      <c r="AB220" s="144"/>
      <c r="AC220" s="144"/>
      <c r="AD220" s="144"/>
      <c r="AE220" s="144"/>
      <c r="AF220" s="144"/>
    </row>
    <row r="221" spans="1:32" x14ac:dyDescent="0.25">
      <c r="A221" s="166" t="s">
        <v>298</v>
      </c>
      <c r="B221" s="166"/>
      <c r="C221" s="166"/>
      <c r="D221" s="166"/>
      <c r="E221" s="194" t="s">
        <v>280</v>
      </c>
      <c r="F221" s="167"/>
      <c r="G221" s="167"/>
      <c r="H221" s="167"/>
      <c r="I221" s="167"/>
      <c r="J221" s="167"/>
      <c r="K221" s="167"/>
      <c r="L221" s="167"/>
      <c r="M221" s="144"/>
      <c r="N221" s="144"/>
      <c r="P221" s="166" t="s">
        <v>231</v>
      </c>
      <c r="Q221" s="166"/>
      <c r="R221" s="166"/>
      <c r="S221" s="166"/>
      <c r="T221" s="194" t="s">
        <v>280</v>
      </c>
      <c r="U221" s="144"/>
      <c r="V221" s="144"/>
      <c r="W221" s="144"/>
      <c r="X221" s="144"/>
      <c r="Y221" s="144"/>
      <c r="Z221" s="144"/>
      <c r="AA221" s="167"/>
      <c r="AB221" s="144"/>
      <c r="AC221" s="144"/>
      <c r="AD221" s="144"/>
      <c r="AE221" s="144"/>
      <c r="AF221" s="144"/>
    </row>
    <row r="222" spans="1:32" ht="31.5" x14ac:dyDescent="0.25">
      <c r="A222" s="190"/>
      <c r="B222" s="141">
        <v>2019</v>
      </c>
      <c r="C222" s="141">
        <v>2020</v>
      </c>
      <c r="D222" s="141">
        <v>2021</v>
      </c>
      <c r="E222" s="141">
        <v>2022</v>
      </c>
      <c r="F222" s="141">
        <v>2023</v>
      </c>
      <c r="G222" s="141">
        <v>2024</v>
      </c>
      <c r="H222" s="141">
        <v>2025</v>
      </c>
      <c r="I222" s="141">
        <v>2026</v>
      </c>
      <c r="J222" s="142" t="s">
        <v>232</v>
      </c>
      <c r="K222" s="142" t="s">
        <v>233</v>
      </c>
      <c r="L222" s="143" t="s">
        <v>234</v>
      </c>
      <c r="M222" s="145" t="s">
        <v>287</v>
      </c>
      <c r="N222" s="144"/>
      <c r="P222" s="190"/>
      <c r="Q222" s="141">
        <v>2019</v>
      </c>
      <c r="R222" s="141">
        <v>2020</v>
      </c>
      <c r="S222" s="141">
        <v>2021</v>
      </c>
      <c r="T222" s="141">
        <v>2022</v>
      </c>
      <c r="U222" s="141">
        <v>2023</v>
      </c>
      <c r="V222" s="141">
        <v>2024</v>
      </c>
      <c r="W222" s="141">
        <v>2025</v>
      </c>
      <c r="X222" s="141">
        <v>2026</v>
      </c>
      <c r="Y222" s="142" t="s">
        <v>232</v>
      </c>
      <c r="Z222" s="142" t="s">
        <v>233</v>
      </c>
      <c r="AA222" s="143" t="s">
        <v>234</v>
      </c>
      <c r="AB222" s="144"/>
      <c r="AC222" s="144"/>
      <c r="AD222" s="145" t="s">
        <v>299</v>
      </c>
      <c r="AE222" s="145" t="s">
        <v>235</v>
      </c>
      <c r="AF222" s="144"/>
    </row>
    <row r="223" spans="1:32" x14ac:dyDescent="0.25">
      <c r="A223" s="146" t="s">
        <v>236</v>
      </c>
      <c r="B223" s="147">
        <v>4975</v>
      </c>
      <c r="C223" s="147">
        <v>5251</v>
      </c>
      <c r="D223" s="147">
        <v>4123</v>
      </c>
      <c r="E223" s="147">
        <v>4115</v>
      </c>
      <c r="F223" s="147">
        <v>4616</v>
      </c>
      <c r="G223" s="147">
        <v>5353</v>
      </c>
      <c r="H223" s="147">
        <v>4823</v>
      </c>
      <c r="I223" s="147">
        <v>5398</v>
      </c>
      <c r="J223" s="148">
        <v>0.11922040223927016</v>
      </c>
      <c r="K223" s="148">
        <v>0.13621602116911227</v>
      </c>
      <c r="L223" s="147"/>
      <c r="M223" s="155">
        <v>5.8389581169955004E-2</v>
      </c>
      <c r="N223" s="144"/>
      <c r="P223" s="146" t="s">
        <v>236</v>
      </c>
      <c r="Q223" s="147">
        <v>81692</v>
      </c>
      <c r="R223" s="147">
        <v>88641</v>
      </c>
      <c r="S223" s="147">
        <v>70790</v>
      </c>
      <c r="T223" s="147">
        <v>72069</v>
      </c>
      <c r="U223" s="147">
        <v>82950</v>
      </c>
      <c r="V223" s="147">
        <v>86655</v>
      </c>
      <c r="W223" s="147">
        <v>85141</v>
      </c>
      <c r="X223" s="147">
        <v>92448</v>
      </c>
      <c r="Y223" s="148">
        <v>8.5822341762488111E-2</v>
      </c>
      <c r="Z223" s="148">
        <v>0.13944832006310548</v>
      </c>
      <c r="AA223" s="147"/>
      <c r="AB223" s="144"/>
      <c r="AC223" s="144"/>
      <c r="AD223" s="147">
        <v>4750.8571428571431</v>
      </c>
      <c r="AE223" s="147">
        <v>81134</v>
      </c>
      <c r="AF223" s="144"/>
    </row>
    <row r="224" spans="1:32" x14ac:dyDescent="0.25">
      <c r="A224" s="149" t="s">
        <v>237</v>
      </c>
      <c r="B224" s="150">
        <v>2981</v>
      </c>
      <c r="C224" s="150">
        <v>2935</v>
      </c>
      <c r="D224" s="150">
        <v>2598</v>
      </c>
      <c r="E224" s="150">
        <v>2186</v>
      </c>
      <c r="F224" s="150">
        <v>2511</v>
      </c>
      <c r="G224" s="150">
        <v>2382</v>
      </c>
      <c r="H224" s="150">
        <v>2125</v>
      </c>
      <c r="I224" s="150">
        <v>2450</v>
      </c>
      <c r="J224" s="148">
        <v>0.15294117647058825</v>
      </c>
      <c r="K224" s="148">
        <v>-3.2057794333446285E-2</v>
      </c>
      <c r="L224" s="147"/>
      <c r="M224" s="155">
        <v>7.1476500277153771E-2</v>
      </c>
      <c r="N224" s="144"/>
      <c r="P224" s="149" t="s">
        <v>237</v>
      </c>
      <c r="Q224" s="150">
        <v>40989</v>
      </c>
      <c r="R224" s="150">
        <v>44315</v>
      </c>
      <c r="S224" s="150">
        <v>35281</v>
      </c>
      <c r="T224" s="150">
        <v>32035</v>
      </c>
      <c r="U224" s="150">
        <v>33839</v>
      </c>
      <c r="V224" s="150">
        <v>31999</v>
      </c>
      <c r="W224" s="150">
        <v>31326</v>
      </c>
      <c r="X224" s="150">
        <v>34277</v>
      </c>
      <c r="Y224" s="148">
        <v>9.420289855072464E-2</v>
      </c>
      <c r="Z224" s="148">
        <v>-3.9414053742433487E-2</v>
      </c>
      <c r="AA224" s="147"/>
      <c r="AB224" s="144"/>
      <c r="AC224" s="144"/>
      <c r="AD224" s="150">
        <v>2531.1428571428573</v>
      </c>
      <c r="AE224" s="150">
        <v>35683.428571428572</v>
      </c>
      <c r="AF224" s="144"/>
    </row>
    <row r="225" spans="1:32" x14ac:dyDescent="0.25">
      <c r="A225" s="146" t="s">
        <v>90</v>
      </c>
      <c r="B225" s="151">
        <v>0.6192355629414209</v>
      </c>
      <c r="C225" s="151">
        <v>0.57492654260528897</v>
      </c>
      <c r="D225" s="151">
        <v>0.65276381909547743</v>
      </c>
      <c r="E225" s="151">
        <v>0.55736868944416118</v>
      </c>
      <c r="F225" s="151">
        <v>0.58916001877053026</v>
      </c>
      <c r="G225" s="151">
        <v>0.46991517064509764</v>
      </c>
      <c r="H225" s="151">
        <v>0.47096631205673761</v>
      </c>
      <c r="I225" s="151">
        <v>0.48678720445062584</v>
      </c>
      <c r="J225" s="172">
        <v>1.5820892393888231</v>
      </c>
      <c r="K225" s="172">
        <v>-7.2758034772491209</v>
      </c>
      <c r="L225" s="147"/>
      <c r="M225" s="203">
        <v>7.2768772495461658</v>
      </c>
      <c r="N225" s="144"/>
      <c r="P225" s="146" t="s">
        <v>90</v>
      </c>
      <c r="Q225" s="151">
        <v>0.53871934390032328</v>
      </c>
      <c r="R225" s="151">
        <v>0.53200557036183338</v>
      </c>
      <c r="S225" s="151">
        <v>0.52912504874171395</v>
      </c>
      <c r="T225" s="151">
        <v>0.47674678175459484</v>
      </c>
      <c r="U225" s="151">
        <v>0.44496896696823057</v>
      </c>
      <c r="V225" s="151">
        <v>0.40753712524516672</v>
      </c>
      <c r="W225" s="151">
        <v>0.40137867411526534</v>
      </c>
      <c r="X225" s="151">
        <v>0.41401843195516419</v>
      </c>
      <c r="Y225" s="172">
        <v>1.2639757839898846</v>
      </c>
      <c r="Z225" s="172">
        <v>-6.0974389450927422</v>
      </c>
      <c r="AA225" s="147"/>
      <c r="AB225" s="144"/>
      <c r="AC225" s="144"/>
      <c r="AD225" s="151">
        <v>0.55954523922311705</v>
      </c>
      <c r="AE225" s="151">
        <v>0.47499282140609161</v>
      </c>
      <c r="AF225" s="144"/>
    </row>
    <row r="226" spans="1:32" x14ac:dyDescent="0.25">
      <c r="A226" s="149" t="s">
        <v>238</v>
      </c>
      <c r="B226" s="150">
        <v>2709</v>
      </c>
      <c r="C226" s="150">
        <v>2663</v>
      </c>
      <c r="D226" s="150">
        <v>2368</v>
      </c>
      <c r="E226" s="150">
        <v>1955</v>
      </c>
      <c r="F226" s="150">
        <v>2200</v>
      </c>
      <c r="G226" s="150">
        <v>2164</v>
      </c>
      <c r="H226" s="150">
        <v>1891</v>
      </c>
      <c r="I226" s="150">
        <v>2215</v>
      </c>
      <c r="J226" s="148">
        <v>0.17133791644632471</v>
      </c>
      <c r="K226" s="148">
        <v>-2.7899686520376121E-2</v>
      </c>
      <c r="L226" s="147"/>
      <c r="M226" s="155">
        <v>7.2642004460186274E-2</v>
      </c>
      <c r="N226" s="144"/>
      <c r="P226" s="149" t="s">
        <v>238</v>
      </c>
      <c r="Q226" s="150">
        <v>36446</v>
      </c>
      <c r="R226" s="150">
        <v>39336</v>
      </c>
      <c r="S226" s="150">
        <v>30921</v>
      </c>
      <c r="T226" s="150">
        <v>27729</v>
      </c>
      <c r="U226" s="150">
        <v>29351</v>
      </c>
      <c r="V226" s="150">
        <v>27825</v>
      </c>
      <c r="W226" s="150">
        <v>27315</v>
      </c>
      <c r="X226" s="150">
        <v>30492</v>
      </c>
      <c r="Y226" s="148">
        <v>0.11630971993410213</v>
      </c>
      <c r="Z226" s="148">
        <v>-2.5027064310282628E-2</v>
      </c>
      <c r="AA226" s="147"/>
      <c r="AB226" s="144"/>
      <c r="AC226" s="144"/>
      <c r="AD226" s="150">
        <v>2278.5714285714284</v>
      </c>
      <c r="AE226" s="150">
        <v>31274.714285714286</v>
      </c>
      <c r="AF226" s="144"/>
    </row>
    <row r="227" spans="1:32" x14ac:dyDescent="0.25">
      <c r="A227" s="149" t="s">
        <v>239</v>
      </c>
      <c r="B227" s="153">
        <v>0.54452261306532668</v>
      </c>
      <c r="C227" s="153">
        <v>0.50714149685774135</v>
      </c>
      <c r="D227" s="153">
        <v>0.5743390734901771</v>
      </c>
      <c r="E227" s="153">
        <v>0.47509113001215064</v>
      </c>
      <c r="F227" s="153">
        <v>0.47660311958405543</v>
      </c>
      <c r="G227" s="153">
        <v>0.40425929385391368</v>
      </c>
      <c r="H227" s="153">
        <v>0.39207961849471284</v>
      </c>
      <c r="I227" s="153">
        <v>0.41033716191181918</v>
      </c>
      <c r="J227" s="172">
        <v>1.8257543417106337</v>
      </c>
      <c r="K227" s="172">
        <v>-6.9275539555585128</v>
      </c>
      <c r="L227" s="147"/>
      <c r="M227" s="203">
        <v>8.0508501475682124</v>
      </c>
      <c r="N227" s="144"/>
      <c r="P227" s="149" t="s">
        <v>239</v>
      </c>
      <c r="Q227" s="153">
        <v>0.44613915683298244</v>
      </c>
      <c r="R227" s="153">
        <v>0.44376755677395335</v>
      </c>
      <c r="S227" s="153">
        <v>0.43679898290719027</v>
      </c>
      <c r="T227" s="153">
        <v>0.38475627523623196</v>
      </c>
      <c r="U227" s="153">
        <v>0.3538396624472574</v>
      </c>
      <c r="V227" s="153">
        <v>0.32110091743119268</v>
      </c>
      <c r="W227" s="153">
        <v>0.32082075615743294</v>
      </c>
      <c r="X227" s="153">
        <v>0.32982866043613707</v>
      </c>
      <c r="Y227" s="172">
        <v>0.90079042787041264</v>
      </c>
      <c r="Z227" s="172">
        <v>-5.5641232404278593</v>
      </c>
      <c r="AA227" s="147"/>
      <c r="AB227" s="144"/>
      <c r="AC227" s="144"/>
      <c r="AD227" s="153">
        <v>0.47961270146740431</v>
      </c>
      <c r="AE227" s="153">
        <v>0.38546989284041566</v>
      </c>
      <c r="AF227" s="144"/>
    </row>
    <row r="228" spans="1:32" x14ac:dyDescent="0.25">
      <c r="A228" s="149" t="s">
        <v>240</v>
      </c>
      <c r="B228" s="153">
        <v>0.90875545119087553</v>
      </c>
      <c r="C228" s="153">
        <v>0.90732538330494039</v>
      </c>
      <c r="D228" s="153">
        <v>0.91147036181678209</v>
      </c>
      <c r="E228" s="153">
        <v>0.89432753888380601</v>
      </c>
      <c r="F228" s="153">
        <v>0.87614496216646753</v>
      </c>
      <c r="G228" s="153">
        <v>0.90848026868178</v>
      </c>
      <c r="H228" s="153">
        <v>0.88988235294117646</v>
      </c>
      <c r="I228" s="153">
        <v>0.90408163265306118</v>
      </c>
      <c r="J228" s="172">
        <v>1.4199279711884727</v>
      </c>
      <c r="K228" s="172">
        <v>0.38671614937882959</v>
      </c>
      <c r="L228" s="147"/>
      <c r="M228" s="203">
        <v>1.4505532060827275</v>
      </c>
      <c r="N228" s="144"/>
      <c r="P228" s="149" t="s">
        <v>240</v>
      </c>
      <c r="Q228" s="153">
        <v>0.88916538583522409</v>
      </c>
      <c r="R228" s="153">
        <v>0.88764526683967049</v>
      </c>
      <c r="S228" s="153">
        <v>0.87642073637368556</v>
      </c>
      <c r="T228" s="153">
        <v>0.86558451693460281</v>
      </c>
      <c r="U228" s="153">
        <v>0.86737196725671561</v>
      </c>
      <c r="V228" s="153">
        <v>0.86955842370074066</v>
      </c>
      <c r="W228" s="153">
        <v>0.87195939475196327</v>
      </c>
      <c r="X228" s="153">
        <v>0.88957610059223391</v>
      </c>
      <c r="Y228" s="172">
        <v>1.7616705840270641</v>
      </c>
      <c r="Z228" s="172">
        <v>1.3126848438372973</v>
      </c>
      <c r="AA228" s="147"/>
      <c r="AB228" s="144"/>
      <c r="AC228" s="144"/>
      <c r="AD228" s="153">
        <v>0.90021447115927289</v>
      </c>
      <c r="AE228" s="153">
        <v>0.87644925215386094</v>
      </c>
      <c r="AF228" s="144"/>
    </row>
    <row r="229" spans="1:32" ht="22.15" customHeight="1" x14ac:dyDescent="0.25">
      <c r="A229" s="154" t="s">
        <v>241</v>
      </c>
      <c r="B229" s="155">
        <v>4.7299563904729953E-2</v>
      </c>
      <c r="C229" s="155">
        <v>3.1345826235093695E-2</v>
      </c>
      <c r="D229" s="155">
        <v>3.9645881447267127E-2</v>
      </c>
      <c r="E229" s="155">
        <v>4.7575480329368709E-2</v>
      </c>
      <c r="F229" s="155">
        <v>5.6949422540820388E-2</v>
      </c>
      <c r="G229" s="155">
        <v>4.9538203190596139E-2</v>
      </c>
      <c r="H229" s="155">
        <v>5.3647058823529409E-2</v>
      </c>
      <c r="I229" s="155">
        <v>3.7551020408163265E-2</v>
      </c>
      <c r="J229" s="172">
        <v>-1.6096038415366145</v>
      </c>
      <c r="K229" s="172">
        <v>-0.84473992780315643</v>
      </c>
      <c r="L229" s="147"/>
      <c r="M229" s="203">
        <v>-1.1228044270775963</v>
      </c>
      <c r="N229" s="144"/>
      <c r="P229" s="154" t="s">
        <v>241</v>
      </c>
      <c r="Q229" s="155">
        <v>4.2182048842372345E-2</v>
      </c>
      <c r="R229" s="155">
        <v>3.9693106171725147E-2</v>
      </c>
      <c r="S229" s="155">
        <v>5.1784246478274426E-2</v>
      </c>
      <c r="T229" s="155">
        <v>5.0476041829249259E-2</v>
      </c>
      <c r="U229" s="155">
        <v>5.434557758799019E-2</v>
      </c>
      <c r="V229" s="155">
        <v>4.7813994187318354E-2</v>
      </c>
      <c r="W229" s="155">
        <v>4.6638574985634937E-2</v>
      </c>
      <c r="X229" s="155">
        <v>4.8779064678939228E-2</v>
      </c>
      <c r="Y229" s="172">
        <v>0.21404896933042913</v>
      </c>
      <c r="Z229" s="172">
        <v>0.16863765964359456</v>
      </c>
      <c r="AA229" s="147"/>
      <c r="AB229" s="144"/>
      <c r="AC229" s="144"/>
      <c r="AD229" s="151">
        <v>4.5998419686194829E-2</v>
      </c>
      <c r="AE229" s="151">
        <v>4.7092688082503283E-2</v>
      </c>
      <c r="AF229" s="144"/>
    </row>
    <row r="230" spans="1:32" ht="22.15" customHeight="1" x14ac:dyDescent="0.25">
      <c r="A230" s="154" t="s">
        <v>242</v>
      </c>
      <c r="B230" s="155">
        <v>2.8341708542713569E-2</v>
      </c>
      <c r="C230" s="155">
        <v>1.7520472290992191E-2</v>
      </c>
      <c r="D230" s="155">
        <v>2.4981809362114964E-2</v>
      </c>
      <c r="E230" s="155">
        <v>2.5273390036452004E-2</v>
      </c>
      <c r="F230" s="155">
        <v>3.0979202772963604E-2</v>
      </c>
      <c r="G230" s="155">
        <v>2.2043713805342799E-2</v>
      </c>
      <c r="H230" s="155">
        <v>2.3636740617872694E-2</v>
      </c>
      <c r="I230" s="155">
        <v>1.7043349388662466E-2</v>
      </c>
      <c r="J230" s="172">
        <v>-0.65933912292102281</v>
      </c>
      <c r="K230" s="172">
        <v>-0.74635065170387604</v>
      </c>
      <c r="L230" s="147"/>
      <c r="M230" s="203">
        <v>-0.10424934635355279</v>
      </c>
      <c r="N230" s="144"/>
      <c r="P230" s="154" t="s">
        <v>242</v>
      </c>
      <c r="Q230" s="155">
        <v>2.1164863144493954E-2</v>
      </c>
      <c r="R230" s="155">
        <v>1.9844090206563553E-2</v>
      </c>
      <c r="S230" s="155">
        <v>2.5808730046616754E-2</v>
      </c>
      <c r="T230" s="155">
        <v>2.2436831369937144E-2</v>
      </c>
      <c r="U230" s="155">
        <v>2.216998191681736E-2</v>
      </c>
      <c r="V230" s="155">
        <v>1.7656222953089839E-2</v>
      </c>
      <c r="W230" s="155">
        <v>1.7159770263445343E-2</v>
      </c>
      <c r="X230" s="155">
        <v>1.8085842852197994E-2</v>
      </c>
      <c r="Y230" s="172">
        <v>9.260725887526508E-2</v>
      </c>
      <c r="Z230" s="172">
        <v>-0.262592498161485</v>
      </c>
      <c r="AA230" s="147"/>
      <c r="AB230" s="144"/>
      <c r="AC230" s="144"/>
      <c r="AD230" s="151">
        <v>2.4506855905701227E-2</v>
      </c>
      <c r="AE230" s="151">
        <v>2.0711767833812844E-2</v>
      </c>
      <c r="AF230" s="144"/>
    </row>
    <row r="231" spans="1:32" ht="22.15" customHeight="1" x14ac:dyDescent="0.25">
      <c r="A231" s="154" t="s">
        <v>243</v>
      </c>
      <c r="B231" s="155">
        <v>9.6884422110552759E-2</v>
      </c>
      <c r="C231" s="155">
        <v>0.10912207198628833</v>
      </c>
      <c r="D231" s="155">
        <v>9.8229444579189903E-2</v>
      </c>
      <c r="E231" s="155">
        <v>0.1103280680437424</v>
      </c>
      <c r="F231" s="155">
        <v>0.10290294627383016</v>
      </c>
      <c r="G231" s="155">
        <v>9.9943956659816924E-2</v>
      </c>
      <c r="H231" s="155">
        <v>7.4642338793282192E-2</v>
      </c>
      <c r="I231" s="155">
        <v>8.7810300111152276E-2</v>
      </c>
      <c r="J231" s="172">
        <v>1.3167961317870083</v>
      </c>
      <c r="K231" s="172">
        <v>-1.0938797795992299</v>
      </c>
      <c r="L231" s="147"/>
      <c r="M231" s="203">
        <v>0.2605644520982664</v>
      </c>
      <c r="N231" s="144"/>
      <c r="P231" s="154" t="s">
        <v>243</v>
      </c>
      <c r="Q231" s="155">
        <v>0.10433090143465701</v>
      </c>
      <c r="R231" s="155">
        <v>0.10806511659390124</v>
      </c>
      <c r="S231" s="155">
        <v>0.11710693600791072</v>
      </c>
      <c r="T231" s="155">
        <v>0.11082434888787135</v>
      </c>
      <c r="U231" s="155">
        <v>0.10341169379144062</v>
      </c>
      <c r="V231" s="155">
        <v>9.8840228492297039E-2</v>
      </c>
      <c r="W231" s="155">
        <v>8.7454927708154703E-2</v>
      </c>
      <c r="X231" s="155">
        <v>8.5204655590169612E-2</v>
      </c>
      <c r="Y231" s="172">
        <v>-0.22502721179850915</v>
      </c>
      <c r="Z231" s="172">
        <v>-1.8628861448662091</v>
      </c>
      <c r="AA231" s="147"/>
      <c r="AB231" s="144"/>
      <c r="AC231" s="144"/>
      <c r="AD231" s="151">
        <v>9.8749097907144576E-2</v>
      </c>
      <c r="AE231" s="151">
        <v>0.1038335170388317</v>
      </c>
      <c r="AF231" s="144"/>
    </row>
    <row r="232" spans="1:32" ht="22.15" customHeight="1" x14ac:dyDescent="0.25">
      <c r="A232" s="154" t="s">
        <v>244</v>
      </c>
      <c r="B232" s="155">
        <v>0.24884422110552765</v>
      </c>
      <c r="C232" s="155">
        <v>0.18301275947438583</v>
      </c>
      <c r="D232" s="155">
        <v>0.17414504001940334</v>
      </c>
      <c r="E232" s="155">
        <v>0.26148238153098419</v>
      </c>
      <c r="F232" s="155">
        <v>0.24783362218370883</v>
      </c>
      <c r="G232" s="155">
        <v>0.29908462544367642</v>
      </c>
      <c r="H232" s="155">
        <v>0.33153638814016173</v>
      </c>
      <c r="I232" s="155">
        <v>0.27584290477954798</v>
      </c>
      <c r="J232" s="172">
        <v>-5.5693483360613749</v>
      </c>
      <c r="K232" s="172">
        <v>2.5121230495208313</v>
      </c>
      <c r="L232" s="147"/>
      <c r="M232" s="203">
        <v>-6.102755212595568</v>
      </c>
      <c r="N232" s="144"/>
      <c r="P232" s="154" t="s">
        <v>244</v>
      </c>
      <c r="Q232" s="155">
        <v>0.29351711305880623</v>
      </c>
      <c r="R232" s="155">
        <v>0.27286470143613001</v>
      </c>
      <c r="S232" s="155">
        <v>0.27385223901681027</v>
      </c>
      <c r="T232" s="155">
        <v>0.33125199461627053</v>
      </c>
      <c r="U232" s="155">
        <v>0.34103676913803493</v>
      </c>
      <c r="V232" s="155">
        <v>0.34407708730021347</v>
      </c>
      <c r="W232" s="155">
        <v>0.35952126472557289</v>
      </c>
      <c r="X232" s="155">
        <v>0.33687045690550366</v>
      </c>
      <c r="Y232" s="172">
        <v>-2.265080782006923</v>
      </c>
      <c r="Z232" s="172">
        <v>1.9673861502484291</v>
      </c>
      <c r="AA232" s="147"/>
      <c r="AB232" s="144"/>
      <c r="AC232" s="144"/>
      <c r="AD232" s="151">
        <v>0.25072167428433967</v>
      </c>
      <c r="AE232" s="151">
        <v>0.31719659540301937</v>
      </c>
      <c r="AF232" s="144"/>
    </row>
    <row r="233" spans="1:32" ht="22.15" customHeight="1" x14ac:dyDescent="0.25">
      <c r="A233" s="154" t="s">
        <v>245</v>
      </c>
      <c r="B233" s="155">
        <v>2.6733668341708542E-2</v>
      </c>
      <c r="C233" s="155">
        <v>0.1296895829365835</v>
      </c>
      <c r="D233" s="155">
        <v>6.9609507640067916E-2</v>
      </c>
      <c r="E233" s="155">
        <v>5.1518833535844473E-2</v>
      </c>
      <c r="F233" s="155">
        <v>3.3578856152512999E-2</v>
      </c>
      <c r="G233" s="155">
        <v>0.11152624696431908</v>
      </c>
      <c r="H233" s="155">
        <v>8.8326767572050588E-2</v>
      </c>
      <c r="I233" s="155">
        <v>0.10559466469062616</v>
      </c>
      <c r="J233" s="172">
        <v>1.726789711857557</v>
      </c>
      <c r="K233" s="172">
        <v>3.0690887928538109</v>
      </c>
      <c r="L233" s="147"/>
      <c r="M233" s="203">
        <v>1.755598348605711</v>
      </c>
      <c r="N233" s="144"/>
      <c r="P233" s="154" t="s">
        <v>245</v>
      </c>
      <c r="Q233" s="155">
        <v>4.1680947950839736E-2</v>
      </c>
      <c r="R233" s="155">
        <v>6.1359867330016582E-2</v>
      </c>
      <c r="S233" s="155">
        <v>5.4075434383387487E-2</v>
      </c>
      <c r="T233" s="155">
        <v>5.0632033190414739E-2</v>
      </c>
      <c r="U233" s="155">
        <v>6.6606389391199519E-2</v>
      </c>
      <c r="V233" s="155">
        <v>9.7155386302002197E-2</v>
      </c>
      <c r="W233" s="155">
        <v>0.10013976814930527</v>
      </c>
      <c r="X233" s="155">
        <v>8.803868120456905E-2</v>
      </c>
      <c r="Y233" s="172">
        <v>-1.2101086944736217</v>
      </c>
      <c r="Z233" s="172">
        <v>1.97372116779658</v>
      </c>
      <c r="AA233" s="147"/>
      <c r="AB233" s="144"/>
      <c r="AC233" s="144"/>
      <c r="AD233" s="151">
        <v>7.4903776762088051E-2</v>
      </c>
      <c r="AE233" s="151">
        <v>6.8301469526603251E-2</v>
      </c>
      <c r="AF233" s="144"/>
    </row>
    <row r="234" spans="1:32" ht="22.15" customHeight="1" x14ac:dyDescent="0.25">
      <c r="A234" s="154" t="s">
        <v>246</v>
      </c>
      <c r="B234" s="155">
        <v>2.2713567839195981E-2</v>
      </c>
      <c r="C234" s="155">
        <v>2.0757950866501618E-2</v>
      </c>
      <c r="D234" s="155">
        <v>2.4496725685180694E-2</v>
      </c>
      <c r="E234" s="155">
        <v>3.4993924665856622E-2</v>
      </c>
      <c r="F234" s="155">
        <v>6.4774696707105714E-2</v>
      </c>
      <c r="G234" s="155">
        <v>4.5581916682234262E-2</v>
      </c>
      <c r="H234" s="155">
        <v>5.743313290483102E-2</v>
      </c>
      <c r="I234" s="155">
        <v>5.1130048165987402E-2</v>
      </c>
      <c r="J234" s="172">
        <v>-0.63030847388436184</v>
      </c>
      <c r="K234" s="172">
        <v>1.2430264668272704</v>
      </c>
      <c r="L234" s="147"/>
      <c r="M234" s="203">
        <v>-4.0759446468834337</v>
      </c>
      <c r="N234" s="144"/>
      <c r="P234" s="154" t="s">
        <v>246</v>
      </c>
      <c r="Q234" s="155">
        <v>5.5586838368506093E-2</v>
      </c>
      <c r="R234" s="155">
        <v>4.7179070633228418E-2</v>
      </c>
      <c r="S234" s="155">
        <v>4.4582568159344541E-2</v>
      </c>
      <c r="T234" s="155">
        <v>5.2685620724583389E-2</v>
      </c>
      <c r="U234" s="155">
        <v>6.6751054852320676E-2</v>
      </c>
      <c r="V234" s="155">
        <v>7.8933702613813397E-2</v>
      </c>
      <c r="W234" s="155">
        <v>7.0565297565215346E-2</v>
      </c>
      <c r="X234" s="155">
        <v>9.1889494634821739E-2</v>
      </c>
      <c r="Y234" s="172">
        <v>2.1324197069606394</v>
      </c>
      <c r="Z234" s="172">
        <v>3.1905834446561752</v>
      </c>
      <c r="AA234" s="147"/>
      <c r="AB234" s="144"/>
      <c r="AC234" s="144"/>
      <c r="AD234" s="151">
        <v>3.8699783497714697E-2</v>
      </c>
      <c r="AE234" s="151">
        <v>5.9983660188259985E-2</v>
      </c>
      <c r="AF234" s="144"/>
    </row>
    <row r="235" spans="1:32" x14ac:dyDescent="0.25">
      <c r="A235" s="149" t="s">
        <v>247</v>
      </c>
      <c r="B235" s="150">
        <v>83.500703517587951</v>
      </c>
      <c r="C235" s="150">
        <v>84.267568082270046</v>
      </c>
      <c r="D235" s="150">
        <v>71.323065728838202</v>
      </c>
      <c r="E235" s="150">
        <v>56.254921020656134</v>
      </c>
      <c r="F235" s="150">
        <v>53.038778162911605</v>
      </c>
      <c r="G235" s="150">
        <v>50.742947879693673</v>
      </c>
      <c r="H235" s="150">
        <v>38.482272444536598</v>
      </c>
      <c r="I235" s="150">
        <v>73.606520933679164</v>
      </c>
      <c r="J235" s="177">
        <v>35.124248489142566</v>
      </c>
      <c r="K235" s="177">
        <v>7.224875516310874</v>
      </c>
      <c r="L235" s="147"/>
      <c r="M235" s="203">
        <v>28.536665447351702</v>
      </c>
      <c r="N235" s="144"/>
      <c r="P235" s="149" t="s">
        <v>247</v>
      </c>
      <c r="Q235" s="150">
        <v>64.22778240219364</v>
      </c>
      <c r="R235" s="150">
        <v>72.985864329147915</v>
      </c>
      <c r="S235" s="150">
        <v>55.599110043791512</v>
      </c>
      <c r="T235" s="150">
        <v>51.469619392526603</v>
      </c>
      <c r="U235" s="150">
        <v>49.012019288728169</v>
      </c>
      <c r="V235" s="150">
        <v>40.740349662454548</v>
      </c>
      <c r="W235" s="150">
        <v>44.883722295956112</v>
      </c>
      <c r="X235" s="150">
        <v>45.069855486327462</v>
      </c>
      <c r="Y235" s="177">
        <v>0.18613319037135057</v>
      </c>
      <c r="Z235" s="177">
        <v>-9.1244544559549823</v>
      </c>
      <c r="AA235" s="147"/>
      <c r="AB235" s="144"/>
      <c r="AC235" s="144"/>
      <c r="AD235" s="150">
        <v>66.38164541736829</v>
      </c>
      <c r="AE235" s="150">
        <v>54.194309942282445</v>
      </c>
      <c r="AF235" s="144"/>
    </row>
    <row r="236" spans="1:32" x14ac:dyDescent="0.25">
      <c r="A236" s="149" t="s">
        <v>248</v>
      </c>
      <c r="B236" s="150">
        <v>102.18282455551827</v>
      </c>
      <c r="C236" s="150">
        <v>95.692333901192569</v>
      </c>
      <c r="D236" s="150">
        <v>85.455350269437957</v>
      </c>
      <c r="E236" s="150">
        <v>66.108417200365949</v>
      </c>
      <c r="F236" s="150">
        <v>66.306650736758257</v>
      </c>
      <c r="G236" s="150">
        <v>73.661628883291371</v>
      </c>
      <c r="H236" s="150">
        <v>60.442823529411754</v>
      </c>
      <c r="I236" s="150">
        <v>117.43224489795925</v>
      </c>
      <c r="J236" s="177">
        <v>56.989421368547497</v>
      </c>
      <c r="K236" s="177">
        <v>37.152924432895475</v>
      </c>
      <c r="L236" s="147"/>
      <c r="M236" s="203">
        <v>38.085190021511465</v>
      </c>
      <c r="N236" s="144"/>
      <c r="P236" s="149" t="s">
        <v>248</v>
      </c>
      <c r="Q236" s="150">
        <v>88.376784015223564</v>
      </c>
      <c r="R236" s="150">
        <v>103.08444093422092</v>
      </c>
      <c r="S236" s="150">
        <v>78.35444006689147</v>
      </c>
      <c r="T236" s="150">
        <v>77.118495395661029</v>
      </c>
      <c r="U236" s="150">
        <v>79.564348828275115</v>
      </c>
      <c r="V236" s="150">
        <v>70.45182661958188</v>
      </c>
      <c r="W236" s="150">
        <v>79.595990550979934</v>
      </c>
      <c r="X236" s="150">
        <v>79.347054876447785</v>
      </c>
      <c r="Y236" s="177">
        <v>-0.24893567453214871</v>
      </c>
      <c r="Z236" s="177">
        <v>-4.1881875730285429</v>
      </c>
      <c r="AA236" s="147"/>
      <c r="AB236" s="144"/>
      <c r="AC236" s="144"/>
      <c r="AD236" s="150">
        <v>80.279320465063776</v>
      </c>
      <c r="AE236" s="150">
        <v>83.535242449476328</v>
      </c>
      <c r="AF236" s="144"/>
    </row>
    <row r="237" spans="1:32" x14ac:dyDescent="0.25">
      <c r="A237" s="146" t="s">
        <v>249</v>
      </c>
      <c r="B237" s="147">
        <v>1513</v>
      </c>
      <c r="C237" s="147">
        <v>1012</v>
      </c>
      <c r="D237" s="147">
        <v>1323</v>
      </c>
      <c r="E237" s="147">
        <v>1166</v>
      </c>
      <c r="F237" s="147">
        <v>1106</v>
      </c>
      <c r="G237" s="147">
        <v>1291</v>
      </c>
      <c r="H237" s="147">
        <v>1443</v>
      </c>
      <c r="I237" s="147">
        <v>1484</v>
      </c>
      <c r="J237" s="148">
        <v>2.8413028413028413E-2</v>
      </c>
      <c r="K237" s="148">
        <v>0.17325502597695955</v>
      </c>
      <c r="L237" s="147"/>
      <c r="M237" s="155">
        <v>9.0443686006825938E-2</v>
      </c>
      <c r="N237" s="144"/>
      <c r="P237" s="146" t="s">
        <v>249</v>
      </c>
      <c r="Q237" s="147">
        <v>22324</v>
      </c>
      <c r="R237" s="147">
        <v>16983</v>
      </c>
      <c r="S237" s="147">
        <v>19184</v>
      </c>
      <c r="T237" s="147">
        <v>17322</v>
      </c>
      <c r="U237" s="147">
        <v>15445</v>
      </c>
      <c r="V237" s="147">
        <v>14996</v>
      </c>
      <c r="W237" s="147">
        <v>16937</v>
      </c>
      <c r="X237" s="147">
        <v>16408</v>
      </c>
      <c r="Y237" s="148">
        <v>-3.1233394343744465E-2</v>
      </c>
      <c r="Z237" s="148">
        <v>-6.7659163412911685E-2</v>
      </c>
      <c r="AA237" s="147"/>
      <c r="AB237" s="144"/>
      <c r="AC237" s="144"/>
      <c r="AD237" s="147">
        <v>1264.8571428571429</v>
      </c>
      <c r="AE237" s="147">
        <v>17598.714285714286</v>
      </c>
      <c r="AF237" s="144"/>
    </row>
    <row r="238" spans="1:32" x14ac:dyDescent="0.25">
      <c r="A238" s="146" t="s">
        <v>250</v>
      </c>
      <c r="B238" s="150">
        <v>306</v>
      </c>
      <c r="C238" s="150">
        <v>121</v>
      </c>
      <c r="D238" s="150">
        <v>195</v>
      </c>
      <c r="E238" s="150">
        <v>152</v>
      </c>
      <c r="F238" s="150">
        <v>114</v>
      </c>
      <c r="G238" s="150">
        <v>259</v>
      </c>
      <c r="H238" s="150">
        <v>191</v>
      </c>
      <c r="I238" s="150">
        <v>367</v>
      </c>
      <c r="J238" s="148">
        <v>0.92146596858638741</v>
      </c>
      <c r="K238" s="148">
        <v>0.92002989536621826</v>
      </c>
      <c r="L238" s="147"/>
      <c r="M238" s="155">
        <v>0.10929124478856463</v>
      </c>
      <c r="N238" s="144"/>
      <c r="P238" s="146" t="s">
        <v>250</v>
      </c>
      <c r="Q238" s="150">
        <v>3712</v>
      </c>
      <c r="R238" s="150">
        <v>2876</v>
      </c>
      <c r="S238" s="150">
        <v>3154</v>
      </c>
      <c r="T238" s="150">
        <v>2931</v>
      </c>
      <c r="U238" s="150">
        <v>2336</v>
      </c>
      <c r="V238" s="150">
        <v>2499</v>
      </c>
      <c r="W238" s="150">
        <v>2873</v>
      </c>
      <c r="X238" s="150">
        <v>3358</v>
      </c>
      <c r="Y238" s="148">
        <v>0.16881308736512357</v>
      </c>
      <c r="Z238" s="148">
        <v>0.15332908100682013</v>
      </c>
      <c r="AA238" s="147"/>
      <c r="AB238" s="144"/>
      <c r="AC238" s="144"/>
      <c r="AD238" s="150">
        <v>191.14285714285714</v>
      </c>
      <c r="AE238" s="150">
        <v>2911.5714285714284</v>
      </c>
      <c r="AF238" s="144"/>
    </row>
    <row r="239" spans="1:32" x14ac:dyDescent="0.25">
      <c r="A239" s="149" t="s">
        <v>251</v>
      </c>
      <c r="B239" s="147">
        <v>0</v>
      </c>
      <c r="C239" s="147">
        <v>3159</v>
      </c>
      <c r="D239" s="147">
        <v>2525</v>
      </c>
      <c r="E239" s="147">
        <v>2427</v>
      </c>
      <c r="F239" s="147">
        <v>2204</v>
      </c>
      <c r="G239" s="147">
        <v>2327</v>
      </c>
      <c r="H239" s="147">
        <v>2453</v>
      </c>
      <c r="I239" s="147">
        <v>2688</v>
      </c>
      <c r="J239" s="148">
        <v>9.5801059926620469E-2</v>
      </c>
      <c r="K239" s="157">
        <v>6.8433256045047963E-2</v>
      </c>
      <c r="L239" s="147"/>
      <c r="M239" s="155">
        <v>7.0516015635247509E-2</v>
      </c>
      <c r="N239" s="144"/>
      <c r="P239" s="149" t="s">
        <v>251</v>
      </c>
      <c r="Q239" s="147">
        <v>0</v>
      </c>
      <c r="R239" s="147">
        <v>57225</v>
      </c>
      <c r="S239" s="147">
        <v>44353</v>
      </c>
      <c r="T239" s="147">
        <v>38574</v>
      </c>
      <c r="U239" s="147">
        <v>35656</v>
      </c>
      <c r="V239" s="147">
        <v>33969</v>
      </c>
      <c r="W239" s="147">
        <v>33799</v>
      </c>
      <c r="X239" s="147">
        <v>38119</v>
      </c>
      <c r="Y239" s="148">
        <v>0.1278144323796562</v>
      </c>
      <c r="Z239" s="157">
        <v>-6.1015863631884916E-2</v>
      </c>
      <c r="AA239" s="147"/>
      <c r="AB239" s="144"/>
      <c r="AC239" s="144"/>
      <c r="AD239" s="158">
        <v>2515.8333333333335</v>
      </c>
      <c r="AE239" s="158">
        <v>40596</v>
      </c>
      <c r="AF239" s="144"/>
    </row>
    <row r="240" spans="1:32" x14ac:dyDescent="0.25">
      <c r="A240" s="159" t="s">
        <v>252</v>
      </c>
      <c r="B240" s="150">
        <v>889</v>
      </c>
      <c r="C240" s="150">
        <v>822</v>
      </c>
      <c r="D240" s="150">
        <v>1165</v>
      </c>
      <c r="E240" s="150">
        <v>829</v>
      </c>
      <c r="F240" s="150">
        <v>871</v>
      </c>
      <c r="G240" s="150">
        <v>731</v>
      </c>
      <c r="H240" s="150">
        <v>797</v>
      </c>
      <c r="I240" s="150">
        <v>652</v>
      </c>
      <c r="J240" s="148">
        <v>-0.18193224592220827</v>
      </c>
      <c r="K240" s="148">
        <v>-0.25229357798165136</v>
      </c>
      <c r="L240" s="147"/>
      <c r="M240" s="155">
        <v>5.5674152506190761E-2</v>
      </c>
      <c r="N240" s="144"/>
      <c r="P240" s="159" t="s">
        <v>252</v>
      </c>
      <c r="Q240" s="150">
        <v>16137</v>
      </c>
      <c r="R240" s="150">
        <v>14829</v>
      </c>
      <c r="S240" s="150">
        <v>14987</v>
      </c>
      <c r="T240" s="150">
        <v>12305</v>
      </c>
      <c r="U240" s="150">
        <v>12073</v>
      </c>
      <c r="V240" s="150">
        <v>11874</v>
      </c>
      <c r="W240" s="150">
        <v>11144</v>
      </c>
      <c r="X240" s="150">
        <v>11711</v>
      </c>
      <c r="Y240" s="148">
        <v>5.0879396984924621E-2</v>
      </c>
      <c r="Z240" s="148">
        <v>-0.12182240838145031</v>
      </c>
      <c r="AA240" s="147"/>
      <c r="AB240" s="144"/>
      <c r="AC240" s="144"/>
      <c r="AD240" s="150">
        <v>872</v>
      </c>
      <c r="AE240" s="150">
        <v>13335.571428571429</v>
      </c>
      <c r="AF240" s="144"/>
    </row>
    <row r="241" spans="1:32" x14ac:dyDescent="0.25">
      <c r="A241" s="159" t="s">
        <v>253</v>
      </c>
      <c r="B241" s="150">
        <v>43</v>
      </c>
      <c r="C241" s="150">
        <v>46</v>
      </c>
      <c r="D241" s="150">
        <v>55</v>
      </c>
      <c r="E241" s="150">
        <v>38</v>
      </c>
      <c r="F241" s="150">
        <v>27</v>
      </c>
      <c r="G241" s="150">
        <v>45</v>
      </c>
      <c r="H241" s="150">
        <v>37</v>
      </c>
      <c r="I241" s="150">
        <v>35</v>
      </c>
      <c r="J241" s="148">
        <v>-5.4054054054054057E-2</v>
      </c>
      <c r="K241" s="148">
        <v>-0.15807560137457041</v>
      </c>
      <c r="L241" s="147"/>
      <c r="M241" s="155">
        <v>4.1128084606345476E-2</v>
      </c>
      <c r="N241" s="144"/>
      <c r="P241" s="159" t="s">
        <v>253</v>
      </c>
      <c r="Q241" s="150">
        <v>907</v>
      </c>
      <c r="R241" s="150">
        <v>922</v>
      </c>
      <c r="S241" s="150">
        <v>1125</v>
      </c>
      <c r="T241" s="150">
        <v>961</v>
      </c>
      <c r="U241" s="150">
        <v>769</v>
      </c>
      <c r="V241" s="150">
        <v>746</v>
      </c>
      <c r="W241" s="150">
        <v>686</v>
      </c>
      <c r="X241" s="150">
        <v>851</v>
      </c>
      <c r="Y241" s="148">
        <v>0.24052478134110788</v>
      </c>
      <c r="Z241" s="148">
        <v>-2.5997383911052923E-2</v>
      </c>
      <c r="AA241" s="147"/>
      <c r="AB241" s="144"/>
      <c r="AC241" s="144"/>
      <c r="AD241" s="150">
        <v>41.571428571428569</v>
      </c>
      <c r="AE241" s="150">
        <v>873.71428571428567</v>
      </c>
      <c r="AF241" s="144"/>
    </row>
    <row r="242" spans="1:32" x14ac:dyDescent="0.25">
      <c r="A242" s="159" t="s">
        <v>254</v>
      </c>
      <c r="B242" s="191">
        <v>4.6137339055793994E-2</v>
      </c>
      <c r="C242" s="191">
        <v>5.2995391705069124E-2</v>
      </c>
      <c r="D242" s="191">
        <v>4.5081967213114756E-2</v>
      </c>
      <c r="E242" s="191">
        <v>4.3829296424452137E-2</v>
      </c>
      <c r="F242" s="191">
        <v>3.0066815144766147E-2</v>
      </c>
      <c r="G242" s="191">
        <v>5.7989690721649487E-2</v>
      </c>
      <c r="H242" s="191">
        <v>4.4364508393285373E-2</v>
      </c>
      <c r="I242" s="191">
        <v>5.0946142649199416E-2</v>
      </c>
      <c r="J242" s="172">
        <v>0.65816342559140428</v>
      </c>
      <c r="K242" s="172">
        <v>0.54418424146411715</v>
      </c>
      <c r="L242" s="147"/>
      <c r="M242" s="203">
        <v>-1.6797847161340307</v>
      </c>
      <c r="N242" s="144"/>
      <c r="P242" s="159" t="s">
        <v>254</v>
      </c>
      <c r="Q242" s="191">
        <v>5.3215207697723539E-2</v>
      </c>
      <c r="R242" s="191">
        <v>5.8535965970414577E-2</v>
      </c>
      <c r="S242" s="191">
        <v>6.9823733862959286E-2</v>
      </c>
      <c r="T242" s="191">
        <v>7.2440826172169459E-2</v>
      </c>
      <c r="U242" s="191">
        <v>5.9881638374085035E-2</v>
      </c>
      <c r="V242" s="191">
        <v>5.9112519809825674E-2</v>
      </c>
      <c r="W242" s="191">
        <v>5.7988165680473373E-2</v>
      </c>
      <c r="X242" s="191">
        <v>6.7743989810539723E-2</v>
      </c>
      <c r="Y242" s="172">
        <v>0.97558241300663495</v>
      </c>
      <c r="Z242" s="172">
        <v>0.62550238426113125</v>
      </c>
      <c r="AA242" s="147"/>
      <c r="AB242" s="144"/>
      <c r="AC242" s="144"/>
      <c r="AD242" s="191">
        <v>4.5504300234558245E-2</v>
      </c>
      <c r="AE242" s="191">
        <v>6.1488965967928411E-2</v>
      </c>
      <c r="AF242" s="144"/>
    </row>
    <row r="243" spans="1:32" x14ac:dyDescent="0.25">
      <c r="A243" s="161" t="s">
        <v>255</v>
      </c>
      <c r="B243" s="161"/>
      <c r="C243" s="161"/>
      <c r="D243" s="161"/>
      <c r="E243" s="144"/>
      <c r="F243" s="144"/>
      <c r="G243" s="144"/>
      <c r="H243" s="144"/>
      <c r="I243" s="144"/>
      <c r="J243" s="144"/>
      <c r="K243" s="144"/>
      <c r="L243" s="144"/>
      <c r="M243" s="144"/>
      <c r="N243" s="144"/>
      <c r="O243" s="204"/>
      <c r="P243" s="161" t="s">
        <v>255</v>
      </c>
      <c r="Q243" s="161"/>
      <c r="R243" s="161"/>
      <c r="S243" s="161"/>
      <c r="T243" s="144"/>
      <c r="U243" s="144"/>
      <c r="V243" s="144"/>
      <c r="W243" s="144"/>
      <c r="X243" s="144"/>
      <c r="Y243" s="144"/>
      <c r="Z243" s="144"/>
      <c r="AA243" s="144"/>
      <c r="AB243" s="144"/>
      <c r="AC243" s="144"/>
      <c r="AD243" s="144"/>
      <c r="AE243" s="144"/>
      <c r="AF243" s="144"/>
    </row>
    <row r="244" spans="1:32" x14ac:dyDescent="0.25">
      <c r="A244" s="161"/>
      <c r="B244" s="161"/>
      <c r="C244" s="161"/>
      <c r="D244" s="161"/>
      <c r="E244" s="144"/>
      <c r="F244" s="144"/>
      <c r="G244" s="144"/>
      <c r="H244" s="144"/>
      <c r="I244" s="144"/>
      <c r="J244" s="144"/>
      <c r="K244" s="144"/>
      <c r="L244" s="144"/>
      <c r="M244" s="144"/>
      <c r="N244" s="144"/>
      <c r="O244" s="204"/>
      <c r="P244" s="161"/>
      <c r="Q244" s="161"/>
      <c r="R244" s="161"/>
      <c r="S244" s="161"/>
      <c r="T244" s="144"/>
      <c r="U244" s="144"/>
      <c r="V244" s="144"/>
      <c r="W244" s="144"/>
      <c r="X244" s="144"/>
      <c r="Y244" s="144"/>
      <c r="Z244" s="144"/>
      <c r="AA244" s="144"/>
      <c r="AB244" s="144"/>
      <c r="AC244" s="144"/>
      <c r="AD244" s="144"/>
      <c r="AE244" s="144"/>
      <c r="AF244" s="144"/>
    </row>
    <row r="245" spans="1:32" x14ac:dyDescent="0.25">
      <c r="A245" s="204"/>
      <c r="B245" s="204"/>
      <c r="C245" s="204"/>
      <c r="D245" s="20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row>
    <row r="246" spans="1:32" x14ac:dyDescent="0.25">
      <c r="A246" s="189" t="s">
        <v>281</v>
      </c>
      <c r="B246" s="189"/>
      <c r="C246" s="189"/>
      <c r="D246" s="189"/>
      <c r="E246" s="181"/>
      <c r="F246" s="167"/>
      <c r="G246" s="167"/>
      <c r="H246" s="167"/>
      <c r="I246" s="167"/>
      <c r="J246" s="167"/>
      <c r="K246" s="167"/>
      <c r="L246" s="188"/>
      <c r="M246" s="211"/>
      <c r="N246" s="144"/>
      <c r="O246" s="211"/>
      <c r="P246" s="189" t="s">
        <v>281</v>
      </c>
      <c r="Q246" s="189"/>
      <c r="R246" s="189"/>
      <c r="S246" s="189"/>
      <c r="T246" s="181"/>
      <c r="U246" s="144"/>
      <c r="V246" s="144"/>
      <c r="W246" s="144"/>
      <c r="X246" s="144"/>
      <c r="Y246" s="144"/>
      <c r="Z246" s="144"/>
      <c r="AA246" s="188"/>
      <c r="AB246" s="144"/>
      <c r="AC246" s="144"/>
      <c r="AD246" s="144"/>
      <c r="AE246" s="144"/>
      <c r="AF246" s="144"/>
    </row>
    <row r="247" spans="1:32" x14ac:dyDescent="0.25">
      <c r="A247" s="166" t="s">
        <v>298</v>
      </c>
      <c r="B247" s="166"/>
      <c r="C247" s="166"/>
      <c r="D247" s="166"/>
      <c r="E247" s="213"/>
      <c r="F247" s="167"/>
      <c r="G247" s="167"/>
      <c r="H247" s="167"/>
      <c r="I247" s="167"/>
      <c r="J247" s="167"/>
      <c r="K247" s="167"/>
      <c r="L247" s="167"/>
      <c r="M247" s="144"/>
      <c r="N247" s="144"/>
      <c r="P247" s="166" t="s">
        <v>231</v>
      </c>
      <c r="Q247" s="166"/>
      <c r="R247" s="166"/>
      <c r="S247" s="166"/>
      <c r="T247" s="162"/>
      <c r="U247" s="144"/>
      <c r="V247" s="144"/>
      <c r="W247" s="144"/>
      <c r="X247" s="144"/>
      <c r="Y247" s="144"/>
      <c r="Z247" s="144"/>
      <c r="AA247" s="167"/>
      <c r="AB247" s="144"/>
      <c r="AC247" s="144"/>
      <c r="AD247" s="144"/>
      <c r="AE247" s="144"/>
      <c r="AF247" s="144"/>
    </row>
    <row r="248" spans="1:32" ht="31.5" x14ac:dyDescent="0.25">
      <c r="A248" s="190"/>
      <c r="B248" s="141">
        <v>2019</v>
      </c>
      <c r="C248" s="141">
        <v>2020</v>
      </c>
      <c r="D248" s="141">
        <v>2021</v>
      </c>
      <c r="E248" s="141">
        <v>2022</v>
      </c>
      <c r="F248" s="141">
        <v>2023</v>
      </c>
      <c r="G248" s="141">
        <v>2024</v>
      </c>
      <c r="H248" s="141">
        <v>2025</v>
      </c>
      <c r="I248" s="141">
        <v>2026</v>
      </c>
      <c r="J248" s="142" t="s">
        <v>232</v>
      </c>
      <c r="K248" s="142" t="s">
        <v>233</v>
      </c>
      <c r="L248" s="143" t="s">
        <v>234</v>
      </c>
      <c r="M248" s="145" t="s">
        <v>287</v>
      </c>
      <c r="N248" s="144"/>
      <c r="P248" s="190"/>
      <c r="Q248" s="141">
        <v>2019</v>
      </c>
      <c r="R248" s="141">
        <v>2020</v>
      </c>
      <c r="S248" s="141">
        <v>2021</v>
      </c>
      <c r="T248" s="141">
        <v>2022</v>
      </c>
      <c r="U248" s="141">
        <v>2023</v>
      </c>
      <c r="V248" s="141">
        <v>2024</v>
      </c>
      <c r="W248" s="141">
        <v>2025</v>
      </c>
      <c r="X248" s="141">
        <v>2026</v>
      </c>
      <c r="Y248" s="142" t="s">
        <v>232</v>
      </c>
      <c r="Z248" s="142" t="s">
        <v>233</v>
      </c>
      <c r="AA248" s="143" t="s">
        <v>234</v>
      </c>
      <c r="AB248" s="144"/>
      <c r="AC248" s="144"/>
      <c r="AD248" s="145" t="s">
        <v>299</v>
      </c>
      <c r="AE248" s="145" t="s">
        <v>235</v>
      </c>
      <c r="AF248" s="144"/>
    </row>
    <row r="249" spans="1:32" x14ac:dyDescent="0.25">
      <c r="A249" s="146" t="s">
        <v>236</v>
      </c>
      <c r="B249" s="147">
        <v>78</v>
      </c>
      <c r="C249" s="147">
        <v>86</v>
      </c>
      <c r="D249" s="147">
        <v>46</v>
      </c>
      <c r="E249" s="147">
        <v>52</v>
      </c>
      <c r="F249" s="147">
        <v>75</v>
      </c>
      <c r="G249" s="147">
        <v>53</v>
      </c>
      <c r="H249" s="147">
        <v>65</v>
      </c>
      <c r="I249" s="147">
        <v>69</v>
      </c>
      <c r="J249" s="148">
        <v>6.1538461538461542E-2</v>
      </c>
      <c r="K249" s="148">
        <v>6.1538461538461542E-2</v>
      </c>
      <c r="L249" s="147"/>
      <c r="M249" s="155">
        <v>6.3829787234042548E-2</v>
      </c>
      <c r="N249" s="144"/>
      <c r="P249" s="146" t="s">
        <v>236</v>
      </c>
      <c r="Q249" s="147">
        <v>1195</v>
      </c>
      <c r="R249" s="147">
        <v>1342</v>
      </c>
      <c r="S249" s="147">
        <v>1044</v>
      </c>
      <c r="T249" s="147">
        <v>812</v>
      </c>
      <c r="U249" s="147">
        <v>923</v>
      </c>
      <c r="V249" s="147">
        <v>872</v>
      </c>
      <c r="W249" s="147">
        <v>1126</v>
      </c>
      <c r="X249" s="147">
        <v>1081</v>
      </c>
      <c r="Y249" s="148">
        <v>-3.9964476021314387E-2</v>
      </c>
      <c r="Z249" s="148">
        <v>3.4591194968553424E-2</v>
      </c>
      <c r="AA249" s="147"/>
      <c r="AB249" s="144"/>
      <c r="AC249" s="144"/>
      <c r="AD249" s="147">
        <v>65</v>
      </c>
      <c r="AE249" s="147">
        <v>1044.8571428571429</v>
      </c>
      <c r="AF249" s="144"/>
    </row>
    <row r="250" spans="1:32" x14ac:dyDescent="0.25">
      <c r="A250" s="149" t="s">
        <v>237</v>
      </c>
      <c r="B250" s="150">
        <v>13</v>
      </c>
      <c r="C250" s="150">
        <v>13</v>
      </c>
      <c r="D250" s="150">
        <v>6</v>
      </c>
      <c r="E250" s="150">
        <v>7</v>
      </c>
      <c r="F250" s="150">
        <v>22</v>
      </c>
      <c r="G250" s="150">
        <v>11</v>
      </c>
      <c r="H250" s="150">
        <v>18</v>
      </c>
      <c r="I250" s="150">
        <v>10</v>
      </c>
      <c r="J250" s="148">
        <v>-0.44444444444444442</v>
      </c>
      <c r="K250" s="148">
        <v>-0.22222222222222227</v>
      </c>
      <c r="L250" s="147"/>
      <c r="M250" s="155">
        <v>6.3694267515923567E-2</v>
      </c>
      <c r="N250" s="144"/>
      <c r="P250" s="149" t="s">
        <v>237</v>
      </c>
      <c r="Q250" s="150">
        <v>304</v>
      </c>
      <c r="R250" s="150">
        <v>346</v>
      </c>
      <c r="S250" s="150">
        <v>217</v>
      </c>
      <c r="T250" s="150">
        <v>177</v>
      </c>
      <c r="U250" s="150">
        <v>164</v>
      </c>
      <c r="V250" s="150">
        <v>203</v>
      </c>
      <c r="W250" s="150">
        <v>252</v>
      </c>
      <c r="X250" s="150">
        <v>157</v>
      </c>
      <c r="Y250" s="148">
        <v>-0.37698412698412698</v>
      </c>
      <c r="Z250" s="148">
        <v>-0.33914612146722795</v>
      </c>
      <c r="AA250" s="147"/>
      <c r="AB250" s="144"/>
      <c r="AC250" s="144"/>
      <c r="AD250" s="150">
        <v>12.857142857142858</v>
      </c>
      <c r="AE250" s="150">
        <v>237.57142857142858</v>
      </c>
      <c r="AF250" s="144"/>
    </row>
    <row r="251" spans="1:32" x14ac:dyDescent="0.25">
      <c r="A251" s="146" t="s">
        <v>90</v>
      </c>
      <c r="B251" s="151">
        <v>0.203125</v>
      </c>
      <c r="C251" s="151">
        <v>0.17808219178082191</v>
      </c>
      <c r="D251" s="151">
        <v>0.15789473684210525</v>
      </c>
      <c r="E251" s="151">
        <v>0.16666666666666666</v>
      </c>
      <c r="F251" s="151">
        <v>0.31428571428571428</v>
      </c>
      <c r="G251" s="151">
        <v>0.20754716981132076</v>
      </c>
      <c r="H251" s="151">
        <v>0.3</v>
      </c>
      <c r="I251" s="151">
        <v>0.14925373134328357</v>
      </c>
      <c r="J251" s="172">
        <v>-15.074626865671641</v>
      </c>
      <c r="K251" s="172">
        <v>-7.574626865671644</v>
      </c>
      <c r="L251" s="147"/>
      <c r="M251" s="203">
        <v>-1.6358083002707997</v>
      </c>
      <c r="N251" s="144"/>
      <c r="P251" s="146" t="s">
        <v>90</v>
      </c>
      <c r="Q251" s="151">
        <v>0.28760643330179753</v>
      </c>
      <c r="R251" s="151">
        <v>0.28061638280616386</v>
      </c>
      <c r="S251" s="151">
        <v>0.22627737226277372</v>
      </c>
      <c r="T251" s="151">
        <v>0.23381770145310435</v>
      </c>
      <c r="U251" s="151">
        <v>0.20398009950248755</v>
      </c>
      <c r="V251" s="151">
        <v>0.25343320848938827</v>
      </c>
      <c r="W251" s="151">
        <v>0.24778761061946902</v>
      </c>
      <c r="X251" s="151">
        <v>0.16561181434599156</v>
      </c>
      <c r="Y251" s="172">
        <v>-8.2175796273477459</v>
      </c>
      <c r="Z251" s="172">
        <v>-8.5293436106633678</v>
      </c>
      <c r="AA251" s="147"/>
      <c r="AB251" s="144"/>
      <c r="AC251" s="144"/>
      <c r="AD251" s="151">
        <v>0.22500000000000001</v>
      </c>
      <c r="AE251" s="151">
        <v>0.25090525045262524</v>
      </c>
      <c r="AF251" s="144"/>
    </row>
    <row r="252" spans="1:32" x14ac:dyDescent="0.25">
      <c r="A252" s="149" t="s">
        <v>238</v>
      </c>
      <c r="B252" s="150">
        <v>6</v>
      </c>
      <c r="C252" s="150">
        <v>8</v>
      </c>
      <c r="D252" s="150">
        <v>1</v>
      </c>
      <c r="E252" s="150">
        <v>4</v>
      </c>
      <c r="F252" s="150">
        <v>14</v>
      </c>
      <c r="G252" s="150">
        <v>4</v>
      </c>
      <c r="H252" s="150">
        <v>13</v>
      </c>
      <c r="I252" s="150">
        <v>9</v>
      </c>
      <c r="J252" s="148">
        <v>-0.30769230769230771</v>
      </c>
      <c r="K252" s="148">
        <v>0.25999999999999995</v>
      </c>
      <c r="L252" s="147"/>
      <c r="M252" s="155">
        <v>0.10227272727272728</v>
      </c>
      <c r="N252" s="144"/>
      <c r="P252" s="149" t="s">
        <v>238</v>
      </c>
      <c r="Q252" s="150">
        <v>189</v>
      </c>
      <c r="R252" s="150">
        <v>211</v>
      </c>
      <c r="S252" s="150">
        <v>126</v>
      </c>
      <c r="T252" s="150">
        <v>98</v>
      </c>
      <c r="U252" s="150">
        <v>94</v>
      </c>
      <c r="V252" s="150">
        <v>117</v>
      </c>
      <c r="W252" s="150">
        <v>135</v>
      </c>
      <c r="X252" s="150">
        <v>88</v>
      </c>
      <c r="Y252" s="148">
        <v>-0.34814814814814815</v>
      </c>
      <c r="Z252" s="148">
        <v>-0.36494845360824746</v>
      </c>
      <c r="AA252" s="147"/>
      <c r="AB252" s="144"/>
      <c r="AC252" s="144"/>
      <c r="AD252" s="150">
        <v>7.1428571428571432</v>
      </c>
      <c r="AE252" s="150">
        <v>138.57142857142858</v>
      </c>
      <c r="AF252" s="144"/>
    </row>
    <row r="253" spans="1:32" x14ac:dyDescent="0.25">
      <c r="A253" s="149" t="s">
        <v>239</v>
      </c>
      <c r="B253" s="153">
        <v>7.6923076923076927E-2</v>
      </c>
      <c r="C253" s="153">
        <v>9.3023255813953487E-2</v>
      </c>
      <c r="D253" s="153">
        <v>2.1739130434782608E-2</v>
      </c>
      <c r="E253" s="153">
        <v>7.6923076923076927E-2</v>
      </c>
      <c r="F253" s="153">
        <v>0.18666666666666668</v>
      </c>
      <c r="G253" s="153">
        <v>7.5471698113207544E-2</v>
      </c>
      <c r="H253" s="153">
        <v>0.2</v>
      </c>
      <c r="I253" s="153">
        <v>0.13043478260869565</v>
      </c>
      <c r="J253" s="172">
        <v>-6.9565217391304364</v>
      </c>
      <c r="K253" s="172">
        <v>2.0544672718585746</v>
      </c>
      <c r="L253" s="147"/>
      <c r="M253" s="203">
        <v>4.9028677150786306</v>
      </c>
      <c r="N253" s="144"/>
      <c r="P253" s="149" t="s">
        <v>239</v>
      </c>
      <c r="Q253" s="153">
        <v>0.15815899581589959</v>
      </c>
      <c r="R253" s="153">
        <v>0.15722801788375559</v>
      </c>
      <c r="S253" s="153">
        <v>0.1206896551724138</v>
      </c>
      <c r="T253" s="153">
        <v>0.1206896551724138</v>
      </c>
      <c r="U253" s="153">
        <v>0.10184182015167931</v>
      </c>
      <c r="V253" s="153">
        <v>0.13417431192660551</v>
      </c>
      <c r="W253" s="153">
        <v>0.11989342806394317</v>
      </c>
      <c r="X253" s="153">
        <v>8.1406105457909342E-2</v>
      </c>
      <c r="Y253" s="172">
        <v>-3.8487322606033825</v>
      </c>
      <c r="Z253" s="172">
        <v>-5.121626260334307</v>
      </c>
      <c r="AA253" s="147"/>
      <c r="AB253" s="144"/>
      <c r="AC253" s="144"/>
      <c r="AD253" s="153">
        <v>0.1098901098901099</v>
      </c>
      <c r="AE253" s="153">
        <v>0.13262236806125241</v>
      </c>
      <c r="AF253" s="144"/>
    </row>
    <row r="254" spans="1:32" x14ac:dyDescent="0.25">
      <c r="A254" s="149" t="s">
        <v>240</v>
      </c>
      <c r="B254" s="153">
        <v>0.46153846153846156</v>
      </c>
      <c r="C254" s="153">
        <v>0.61538461538461542</v>
      </c>
      <c r="D254" s="153">
        <v>0.16666666666666666</v>
      </c>
      <c r="E254" s="153">
        <v>0.5714285714285714</v>
      </c>
      <c r="F254" s="153">
        <v>0.63636363636363635</v>
      </c>
      <c r="G254" s="153">
        <v>0.36363636363636365</v>
      </c>
      <c r="H254" s="153">
        <v>0.72222222222222221</v>
      </c>
      <c r="I254" s="153">
        <v>0.9</v>
      </c>
      <c r="J254" s="172">
        <v>17.777777777777782</v>
      </c>
      <c r="K254" s="172">
        <v>34.444444444444443</v>
      </c>
      <c r="L254" s="147"/>
      <c r="M254" s="203">
        <v>33.949044585987266</v>
      </c>
      <c r="N254" s="144"/>
      <c r="P254" s="149" t="s">
        <v>240</v>
      </c>
      <c r="Q254" s="153">
        <v>0.62171052631578949</v>
      </c>
      <c r="R254" s="153">
        <v>0.60982658959537572</v>
      </c>
      <c r="S254" s="153">
        <v>0.58064516129032262</v>
      </c>
      <c r="T254" s="153">
        <v>0.5536723163841808</v>
      </c>
      <c r="U254" s="153">
        <v>0.57317073170731703</v>
      </c>
      <c r="V254" s="153">
        <v>0.57635467980295563</v>
      </c>
      <c r="W254" s="153">
        <v>0.5357142857142857</v>
      </c>
      <c r="X254" s="153">
        <v>0.56050955414012738</v>
      </c>
      <c r="Y254" s="172">
        <v>2.4795268425841677</v>
      </c>
      <c r="Z254" s="172">
        <v>-2.2773668950672454</v>
      </c>
      <c r="AA254" s="147"/>
      <c r="AB254" s="144"/>
      <c r="AC254" s="144"/>
      <c r="AD254" s="153">
        <v>0.55555555555555558</v>
      </c>
      <c r="AE254" s="153">
        <v>0.58328322309079983</v>
      </c>
      <c r="AF254" s="144"/>
    </row>
    <row r="255" spans="1:32" ht="22.15" customHeight="1" x14ac:dyDescent="0.25">
      <c r="A255" s="154" t="s">
        <v>241</v>
      </c>
      <c r="B255" s="155">
        <v>7.6923076923076927E-2</v>
      </c>
      <c r="C255" s="155">
        <v>0.23076923076923078</v>
      </c>
      <c r="D255" s="155">
        <v>0.66666666666666663</v>
      </c>
      <c r="E255" s="155">
        <v>0</v>
      </c>
      <c r="F255" s="155">
        <v>0.27272727272727271</v>
      </c>
      <c r="G255" s="155">
        <v>0.27272727272727271</v>
      </c>
      <c r="H255" s="155">
        <v>0.16666666666666666</v>
      </c>
      <c r="I255" s="155">
        <v>0.1</v>
      </c>
      <c r="J255" s="172">
        <v>-6.6666666666666652</v>
      </c>
      <c r="K255" s="172">
        <v>-12.22222222222222</v>
      </c>
      <c r="L255" s="147"/>
      <c r="M255" s="203">
        <v>-14.203821656050955</v>
      </c>
      <c r="N255" s="144"/>
      <c r="P255" s="154" t="s">
        <v>241</v>
      </c>
      <c r="Q255" s="155">
        <v>0.21710526315789475</v>
      </c>
      <c r="R255" s="155">
        <v>0.18497109826589594</v>
      </c>
      <c r="S255" s="155">
        <v>0.24423963133640553</v>
      </c>
      <c r="T255" s="155">
        <v>0.25988700564971751</v>
      </c>
      <c r="U255" s="155">
        <v>0.27439024390243905</v>
      </c>
      <c r="V255" s="155">
        <v>0.23645320197044334</v>
      </c>
      <c r="W255" s="155">
        <v>0.23809523809523808</v>
      </c>
      <c r="X255" s="155">
        <v>0.24203821656050956</v>
      </c>
      <c r="Y255" s="172">
        <v>0.39429784652714739</v>
      </c>
      <c r="Z255" s="172">
        <v>1.2332864786606974</v>
      </c>
      <c r="AA255" s="147"/>
      <c r="AB255" s="144"/>
      <c r="AC255" s="144"/>
      <c r="AD255" s="151">
        <v>0.22222222222222221</v>
      </c>
      <c r="AE255" s="151">
        <v>0.22970535177390258</v>
      </c>
      <c r="AF255" s="144"/>
    </row>
    <row r="256" spans="1:32" ht="22.15" customHeight="1" x14ac:dyDescent="0.25">
      <c r="A256" s="154" t="s">
        <v>242</v>
      </c>
      <c r="B256" s="155">
        <v>1.282051282051282E-2</v>
      </c>
      <c r="C256" s="155">
        <v>3.4883720930232558E-2</v>
      </c>
      <c r="D256" s="155">
        <v>8.6956521739130432E-2</v>
      </c>
      <c r="E256" s="155">
        <v>0</v>
      </c>
      <c r="F256" s="155">
        <v>0.08</v>
      </c>
      <c r="G256" s="155">
        <v>5.6603773584905662E-2</v>
      </c>
      <c r="H256" s="155">
        <v>4.6153846153846156E-2</v>
      </c>
      <c r="I256" s="155">
        <v>1.4492753623188406E-2</v>
      </c>
      <c r="J256" s="172">
        <v>-3.1661092530657751</v>
      </c>
      <c r="K256" s="172">
        <v>-2.9463290332855552</v>
      </c>
      <c r="L256" s="147"/>
      <c r="M256" s="203">
        <v>-2.0659882824545175</v>
      </c>
      <c r="N256" s="144"/>
      <c r="P256" s="154" t="s">
        <v>242</v>
      </c>
      <c r="Q256" s="155">
        <v>5.5230125523012555E-2</v>
      </c>
      <c r="R256" s="155">
        <v>4.7690014903129657E-2</v>
      </c>
      <c r="S256" s="155">
        <v>5.0766283524904213E-2</v>
      </c>
      <c r="T256" s="155">
        <v>5.6650246305418719E-2</v>
      </c>
      <c r="U256" s="155">
        <v>4.8754062838569881E-2</v>
      </c>
      <c r="V256" s="155">
        <v>5.5045871559633031E-2</v>
      </c>
      <c r="W256" s="155">
        <v>5.328596802841918E-2</v>
      </c>
      <c r="X256" s="155">
        <v>3.515263644773358E-2</v>
      </c>
      <c r="Y256" s="172">
        <v>-1.8133331580685599</v>
      </c>
      <c r="Z256" s="172">
        <v>-1.7075966232058599</v>
      </c>
      <c r="AA256" s="147"/>
      <c r="AB256" s="144"/>
      <c r="AC256" s="144"/>
      <c r="AD256" s="151">
        <v>4.3956043956043959E-2</v>
      </c>
      <c r="AE256" s="151">
        <v>5.222860267979218E-2</v>
      </c>
      <c r="AF256" s="144"/>
    </row>
    <row r="257" spans="1:32" ht="22.15" customHeight="1" x14ac:dyDescent="0.25">
      <c r="A257" s="154" t="s">
        <v>243</v>
      </c>
      <c r="B257" s="155">
        <v>0.65384615384615385</v>
      </c>
      <c r="C257" s="155">
        <v>0.68604651162790697</v>
      </c>
      <c r="D257" s="155">
        <v>0.69565217391304346</v>
      </c>
      <c r="E257" s="155">
        <v>0.71153846153846156</v>
      </c>
      <c r="F257" s="155">
        <v>0.65333333333333332</v>
      </c>
      <c r="G257" s="155">
        <v>0.73584905660377353</v>
      </c>
      <c r="H257" s="155">
        <v>0.64615384615384619</v>
      </c>
      <c r="I257" s="155">
        <v>0.79710144927536231</v>
      </c>
      <c r="J257" s="172">
        <v>15.094760312151612</v>
      </c>
      <c r="K257" s="172">
        <v>11.798057015448315</v>
      </c>
      <c r="L257" s="147"/>
      <c r="M257" s="203">
        <v>7.1847055195806364</v>
      </c>
      <c r="N257" s="144"/>
      <c r="P257" s="154" t="s">
        <v>243</v>
      </c>
      <c r="Q257" s="155">
        <v>0.63933054393305444</v>
      </c>
      <c r="R257" s="155">
        <v>0.65946348733233984</v>
      </c>
      <c r="S257" s="155">
        <v>0.71455938697318011</v>
      </c>
      <c r="T257" s="155">
        <v>0.73029556650246308</v>
      </c>
      <c r="U257" s="155">
        <v>0.68905742145178761</v>
      </c>
      <c r="V257" s="155">
        <v>0.67087155963302747</v>
      </c>
      <c r="W257" s="155">
        <v>0.67673179396092364</v>
      </c>
      <c r="X257" s="155">
        <v>0.72525439407955594</v>
      </c>
      <c r="Y257" s="172">
        <v>4.8522600118632297</v>
      </c>
      <c r="Z257" s="172">
        <v>4.5598938788333658</v>
      </c>
      <c r="AA257" s="147"/>
      <c r="AB257" s="144"/>
      <c r="AC257" s="144"/>
      <c r="AD257" s="151">
        <v>0.67912087912087915</v>
      </c>
      <c r="AE257" s="151">
        <v>0.67965545529122229</v>
      </c>
      <c r="AF257" s="144"/>
    </row>
    <row r="258" spans="1:32" ht="22.15" customHeight="1" x14ac:dyDescent="0.25">
      <c r="A258" s="154" t="s">
        <v>244</v>
      </c>
      <c r="B258" s="155">
        <v>0</v>
      </c>
      <c r="C258" s="155">
        <v>0</v>
      </c>
      <c r="D258" s="155">
        <v>0</v>
      </c>
      <c r="E258" s="155">
        <v>0</v>
      </c>
      <c r="F258" s="155">
        <v>0</v>
      </c>
      <c r="G258" s="155">
        <v>0</v>
      </c>
      <c r="H258" s="155">
        <v>0</v>
      </c>
      <c r="I258" s="155">
        <v>0</v>
      </c>
      <c r="J258" s="172">
        <v>0</v>
      </c>
      <c r="K258" s="172">
        <v>0</v>
      </c>
      <c r="L258" s="147"/>
      <c r="M258" s="203">
        <v>-9.2506938020351537E-2</v>
      </c>
      <c r="N258" s="144"/>
      <c r="P258" s="154" t="s">
        <v>244</v>
      </c>
      <c r="Q258" s="155">
        <v>0</v>
      </c>
      <c r="R258" s="155">
        <v>0</v>
      </c>
      <c r="S258" s="155">
        <v>0</v>
      </c>
      <c r="T258" s="155">
        <v>0</v>
      </c>
      <c r="U258" s="155">
        <v>2.1668472372697724E-3</v>
      </c>
      <c r="V258" s="155">
        <v>0</v>
      </c>
      <c r="W258" s="155">
        <v>0</v>
      </c>
      <c r="X258" s="155">
        <v>9.2506938020351531E-4</v>
      </c>
      <c r="Y258" s="172">
        <v>9.2506938020351537E-2</v>
      </c>
      <c r="Z258" s="172">
        <v>6.5162119863392265E-2</v>
      </c>
      <c r="AA258" s="147"/>
      <c r="AB258" s="144"/>
      <c r="AC258" s="144"/>
      <c r="AD258" s="151">
        <v>0</v>
      </c>
      <c r="AE258" s="151">
        <v>2.7344818156959256E-4</v>
      </c>
      <c r="AF258" s="144"/>
    </row>
    <row r="259" spans="1:32" ht="22.15" customHeight="1" x14ac:dyDescent="0.25">
      <c r="A259" s="154" t="s">
        <v>245</v>
      </c>
      <c r="B259" s="155">
        <v>0</v>
      </c>
      <c r="C259" s="155">
        <v>1.1627906976744186E-2</v>
      </c>
      <c r="D259" s="155">
        <v>0</v>
      </c>
      <c r="E259" s="155">
        <v>0</v>
      </c>
      <c r="F259" s="155">
        <v>0</v>
      </c>
      <c r="G259" s="155">
        <v>0</v>
      </c>
      <c r="H259" s="155">
        <v>0</v>
      </c>
      <c r="I259" s="155">
        <v>1.4492753623188406E-2</v>
      </c>
      <c r="J259" s="172">
        <v>1.4492753623188406</v>
      </c>
      <c r="K259" s="172">
        <v>1.2294951425386207</v>
      </c>
      <c r="L259" s="147"/>
      <c r="M259" s="203">
        <v>1.2642614862781376</v>
      </c>
      <c r="N259" s="144"/>
      <c r="P259" s="154" t="s">
        <v>245</v>
      </c>
      <c r="Q259" s="155">
        <v>0</v>
      </c>
      <c r="R259" s="155">
        <v>7.4515648286140089E-4</v>
      </c>
      <c r="S259" s="155">
        <v>9.5785440613026815E-4</v>
      </c>
      <c r="T259" s="155">
        <v>0</v>
      </c>
      <c r="U259" s="155">
        <v>1.0834236186348862E-3</v>
      </c>
      <c r="V259" s="155">
        <v>0</v>
      </c>
      <c r="W259" s="155">
        <v>1.7761989342806395E-3</v>
      </c>
      <c r="X259" s="155">
        <v>1.8501387604070306E-3</v>
      </c>
      <c r="Y259" s="172">
        <v>7.3939826126391116E-3</v>
      </c>
      <c r="Z259" s="172">
        <v>0.11665183064830491</v>
      </c>
      <c r="AA259" s="147"/>
      <c r="AB259" s="144"/>
      <c r="AC259" s="144"/>
      <c r="AD259" s="151">
        <v>2.1978021978021978E-3</v>
      </c>
      <c r="AE259" s="151">
        <v>6.8362045392398143E-4</v>
      </c>
      <c r="AF259" s="144"/>
    </row>
    <row r="260" spans="1:32" ht="22.15" customHeight="1" x14ac:dyDescent="0.25">
      <c r="A260" s="154" t="s">
        <v>246</v>
      </c>
      <c r="B260" s="155">
        <v>0.16666666666666666</v>
      </c>
      <c r="C260" s="155">
        <v>0.15116279069767441</v>
      </c>
      <c r="D260" s="155">
        <v>0.17391304347826086</v>
      </c>
      <c r="E260" s="155">
        <v>0.19230769230769232</v>
      </c>
      <c r="F260" s="155">
        <v>5.3333333333333337E-2</v>
      </c>
      <c r="G260" s="155">
        <v>0</v>
      </c>
      <c r="H260" s="155">
        <v>0</v>
      </c>
      <c r="I260" s="155">
        <v>1.4492753623188406E-2</v>
      </c>
      <c r="J260" s="172">
        <v>1.4492753623188406</v>
      </c>
      <c r="K260" s="172">
        <v>-9.1001751871317094</v>
      </c>
      <c r="L260" s="147"/>
      <c r="M260" s="203">
        <v>-8.4489670058587727</v>
      </c>
      <c r="N260" s="144"/>
      <c r="P260" s="154" t="s">
        <v>246</v>
      </c>
      <c r="Q260" s="155">
        <v>9.0376569037656909E-2</v>
      </c>
      <c r="R260" s="155">
        <v>6.7064083457526083E-2</v>
      </c>
      <c r="S260" s="155">
        <v>6.0344827586206899E-2</v>
      </c>
      <c r="T260" s="155">
        <v>5.5418719211822662E-2</v>
      </c>
      <c r="U260" s="155">
        <v>7.5839653304442034E-2</v>
      </c>
      <c r="V260" s="155">
        <v>6.5366972477064217E-2</v>
      </c>
      <c r="W260" s="155">
        <v>7.8152753108348141E-2</v>
      </c>
      <c r="X260" s="155">
        <v>9.8982423681776135E-2</v>
      </c>
      <c r="Y260" s="172">
        <v>2.0829670573427994</v>
      </c>
      <c r="Z260" s="172">
        <v>2.7749172382897274</v>
      </c>
      <c r="AA260" s="147"/>
      <c r="AB260" s="144"/>
      <c r="AC260" s="144"/>
      <c r="AD260" s="151">
        <v>0.10549450549450549</v>
      </c>
      <c r="AE260" s="151">
        <v>7.1233251298878864E-2</v>
      </c>
      <c r="AF260" s="144"/>
    </row>
    <row r="261" spans="1:32" x14ac:dyDescent="0.25">
      <c r="A261" s="149" t="s">
        <v>247</v>
      </c>
      <c r="B261" s="150">
        <v>154.16666666666686</v>
      </c>
      <c r="C261" s="150">
        <v>160.19767441860435</v>
      </c>
      <c r="D261" s="150">
        <v>124.58695652173913</v>
      </c>
      <c r="E261" s="150">
        <v>164.19230769230737</v>
      </c>
      <c r="F261" s="150">
        <v>158.54666666666645</v>
      </c>
      <c r="G261" s="150">
        <v>191.24528301886807</v>
      </c>
      <c r="H261" s="150">
        <v>195.26153846153875</v>
      </c>
      <c r="I261" s="150">
        <v>215.18840579710135</v>
      </c>
      <c r="J261" s="177">
        <v>19.926867335562605</v>
      </c>
      <c r="K261" s="177">
        <v>50.814779423475017</v>
      </c>
      <c r="L261" s="147"/>
      <c r="M261" s="203">
        <v>-19.566450817144755</v>
      </c>
      <c r="N261" s="144"/>
      <c r="P261" s="149" t="s">
        <v>247</v>
      </c>
      <c r="Q261" s="150">
        <v>210.08870292887039</v>
      </c>
      <c r="R261" s="150">
        <v>232.27943368107282</v>
      </c>
      <c r="S261" s="150">
        <v>162.34195402298843</v>
      </c>
      <c r="T261" s="150">
        <v>163.39655172413785</v>
      </c>
      <c r="U261" s="150">
        <v>163.72697724810362</v>
      </c>
      <c r="V261" s="150">
        <v>170.53211009174339</v>
      </c>
      <c r="W261" s="150">
        <v>184.31793960923625</v>
      </c>
      <c r="X261" s="150">
        <v>234.75485661424611</v>
      </c>
      <c r="Y261" s="177">
        <v>50.43691700500986</v>
      </c>
      <c r="Z261" s="177">
        <v>47.127839933907097</v>
      </c>
      <c r="AA261" s="147"/>
      <c r="AB261" s="144"/>
      <c r="AC261" s="144"/>
      <c r="AD261" s="150">
        <v>164.37362637362634</v>
      </c>
      <c r="AE261" s="150">
        <v>187.62701668033901</v>
      </c>
      <c r="AF261" s="144"/>
    </row>
    <row r="262" spans="1:32" x14ac:dyDescent="0.25">
      <c r="A262" s="149" t="s">
        <v>248</v>
      </c>
      <c r="B262" s="150">
        <v>283.53846153846121</v>
      </c>
      <c r="C262" s="150">
        <v>392.30769230769232</v>
      </c>
      <c r="D262" s="150">
        <v>119.5</v>
      </c>
      <c r="E262" s="150">
        <v>258.85714285714283</v>
      </c>
      <c r="F262" s="150">
        <v>100.86363636363636</v>
      </c>
      <c r="G262" s="150">
        <v>112</v>
      </c>
      <c r="H262" s="150">
        <v>246.05555555555566</v>
      </c>
      <c r="I262" s="150">
        <v>479.4</v>
      </c>
      <c r="J262" s="177">
        <v>233.34444444444432</v>
      </c>
      <c r="K262" s="177">
        <v>266.12222222222221</v>
      </c>
      <c r="L262" s="147"/>
      <c r="M262" s="203">
        <v>211.31719745222944</v>
      </c>
      <c r="N262" s="144"/>
      <c r="P262" s="149" t="s">
        <v>248</v>
      </c>
      <c r="Q262" s="150">
        <v>220.50986842105286</v>
      </c>
      <c r="R262" s="150">
        <v>260.85260115606934</v>
      </c>
      <c r="S262" s="150">
        <v>186.2903225806453</v>
      </c>
      <c r="T262" s="150">
        <v>197.71751412429344</v>
      </c>
      <c r="U262" s="150">
        <v>188.24390243902454</v>
      </c>
      <c r="V262" s="150">
        <v>194.5221674876851</v>
      </c>
      <c r="W262" s="150">
        <v>191.9285714285713</v>
      </c>
      <c r="X262" s="150">
        <v>268.08280254777054</v>
      </c>
      <c r="Y262" s="177">
        <v>76.154231119199238</v>
      </c>
      <c r="Z262" s="177">
        <v>56.755682884511259</v>
      </c>
      <c r="AA262" s="147"/>
      <c r="AB262" s="144"/>
      <c r="AC262" s="144"/>
      <c r="AD262" s="150">
        <v>213.27777777777777</v>
      </c>
      <c r="AE262" s="150">
        <v>211.32711966325928</v>
      </c>
      <c r="AF262" s="144"/>
    </row>
    <row r="263" spans="1:32" x14ac:dyDescent="0.25">
      <c r="A263" s="146" t="s">
        <v>249</v>
      </c>
      <c r="B263" s="147">
        <v>37</v>
      </c>
      <c r="C263" s="147">
        <v>84</v>
      </c>
      <c r="D263" s="147">
        <v>58</v>
      </c>
      <c r="E263" s="147">
        <v>56</v>
      </c>
      <c r="F263" s="147">
        <v>88</v>
      </c>
      <c r="G263" s="147">
        <v>121</v>
      </c>
      <c r="H263" s="147">
        <v>209</v>
      </c>
      <c r="I263" s="147">
        <v>368</v>
      </c>
      <c r="J263" s="148">
        <v>0.76076555023923442</v>
      </c>
      <c r="K263" s="148">
        <v>2.9448698315467072</v>
      </c>
      <c r="L263" s="147"/>
      <c r="M263" s="155">
        <v>0.20021762785636563</v>
      </c>
      <c r="N263" s="144"/>
      <c r="P263" s="146" t="s">
        <v>249</v>
      </c>
      <c r="Q263" s="147">
        <v>1639</v>
      </c>
      <c r="R263" s="147">
        <v>1291</v>
      </c>
      <c r="S263" s="147">
        <v>1020</v>
      </c>
      <c r="T263" s="147">
        <v>1036</v>
      </c>
      <c r="U263" s="147">
        <v>1091</v>
      </c>
      <c r="V263" s="147">
        <v>1277</v>
      </c>
      <c r="W263" s="147">
        <v>1682</v>
      </c>
      <c r="X263" s="147">
        <v>1838</v>
      </c>
      <c r="Y263" s="148">
        <v>9.2746730083234238E-2</v>
      </c>
      <c r="Z263" s="148">
        <v>0.42386011509517479</v>
      </c>
      <c r="AA263" s="147"/>
      <c r="AB263" s="144"/>
      <c r="AC263" s="144"/>
      <c r="AD263" s="147">
        <v>93.285714285714292</v>
      </c>
      <c r="AE263" s="147">
        <v>1290.8571428571429</v>
      </c>
      <c r="AF263" s="144"/>
    </row>
    <row r="264" spans="1:32" x14ac:dyDescent="0.25">
      <c r="A264" s="146" t="s">
        <v>250</v>
      </c>
      <c r="B264" s="150">
        <v>12</v>
      </c>
      <c r="C264" s="150">
        <v>15</v>
      </c>
      <c r="D264" s="150">
        <v>10</v>
      </c>
      <c r="E264" s="150">
        <v>15</v>
      </c>
      <c r="F264" s="150">
        <v>19</v>
      </c>
      <c r="G264" s="150">
        <v>40</v>
      </c>
      <c r="H264" s="150">
        <v>62</v>
      </c>
      <c r="I264" s="150">
        <v>141</v>
      </c>
      <c r="J264" s="148">
        <v>1.2741935483870968</v>
      </c>
      <c r="K264" s="148">
        <v>4.7052023121387281</v>
      </c>
      <c r="L264" s="147"/>
      <c r="M264" s="155">
        <v>0.24061433447098976</v>
      </c>
      <c r="N264" s="144"/>
      <c r="P264" s="146" t="s">
        <v>250</v>
      </c>
      <c r="Q264" s="150">
        <v>532</v>
      </c>
      <c r="R264" s="150">
        <v>339</v>
      </c>
      <c r="S264" s="150">
        <v>206</v>
      </c>
      <c r="T264" s="150">
        <v>219</v>
      </c>
      <c r="U264" s="150">
        <v>204</v>
      </c>
      <c r="V264" s="150">
        <v>286</v>
      </c>
      <c r="W264" s="150">
        <v>487</v>
      </c>
      <c r="X264" s="150">
        <v>586</v>
      </c>
      <c r="Y264" s="148">
        <v>0.20328542094455851</v>
      </c>
      <c r="Z264" s="148">
        <v>0.80466344038715354</v>
      </c>
      <c r="AA264" s="147"/>
      <c r="AB264" s="144"/>
      <c r="AC264" s="144"/>
      <c r="AD264" s="150">
        <v>24.714285714285715</v>
      </c>
      <c r="AE264" s="150">
        <v>324.71428571428572</v>
      </c>
      <c r="AF264" s="144"/>
    </row>
    <row r="265" spans="1:32" x14ac:dyDescent="0.25">
      <c r="A265" s="149" t="s">
        <v>251</v>
      </c>
      <c r="B265" s="147">
        <v>0</v>
      </c>
      <c r="C265" s="147">
        <v>34</v>
      </c>
      <c r="D265" s="147">
        <v>31</v>
      </c>
      <c r="E265" s="147">
        <v>24</v>
      </c>
      <c r="F265" s="147">
        <v>40</v>
      </c>
      <c r="G265" s="147">
        <v>44</v>
      </c>
      <c r="H265" s="147">
        <v>61</v>
      </c>
      <c r="I265" s="147">
        <v>49</v>
      </c>
      <c r="J265" s="148">
        <v>-0.19672131147540983</v>
      </c>
      <c r="K265" s="157">
        <v>0.25641025641025639</v>
      </c>
      <c r="L265" s="147"/>
      <c r="M265" s="155">
        <v>9.5145631067961159E-2</v>
      </c>
      <c r="N265" s="144"/>
      <c r="P265" s="149" t="s">
        <v>251</v>
      </c>
      <c r="Q265" s="147">
        <v>0</v>
      </c>
      <c r="R265" s="147">
        <v>828</v>
      </c>
      <c r="S265" s="147">
        <v>857</v>
      </c>
      <c r="T265" s="147">
        <v>661</v>
      </c>
      <c r="U265" s="147">
        <v>530</v>
      </c>
      <c r="V265" s="147">
        <v>582</v>
      </c>
      <c r="W265" s="147">
        <v>648</v>
      </c>
      <c r="X265" s="147">
        <v>515</v>
      </c>
      <c r="Y265" s="148">
        <v>-0.20524691358024691</v>
      </c>
      <c r="Z265" s="157">
        <v>-0.2474427666829031</v>
      </c>
      <c r="AA265" s="147"/>
      <c r="AB265" s="144"/>
      <c r="AC265" s="144"/>
      <c r="AD265" s="158">
        <v>39</v>
      </c>
      <c r="AE265" s="158">
        <v>684.33333333333337</v>
      </c>
      <c r="AF265" s="167"/>
    </row>
    <row r="266" spans="1:32" x14ac:dyDescent="0.25">
      <c r="A266" s="159" t="s">
        <v>252</v>
      </c>
      <c r="B266" s="150">
        <v>3</v>
      </c>
      <c r="C266" s="150">
        <v>6</v>
      </c>
      <c r="D266" s="150">
        <v>11</v>
      </c>
      <c r="E266" s="150">
        <v>3</v>
      </c>
      <c r="F266" s="150">
        <v>7</v>
      </c>
      <c r="G266" s="150">
        <v>10</v>
      </c>
      <c r="H266" s="150">
        <v>2</v>
      </c>
      <c r="I266" s="150">
        <v>13</v>
      </c>
      <c r="J266" s="148">
        <v>5.5</v>
      </c>
      <c r="K266" s="148">
        <v>1.1666666666666667</v>
      </c>
      <c r="L266" s="147"/>
      <c r="M266" s="155">
        <v>8.9655172413793102E-2</v>
      </c>
      <c r="N266" s="144"/>
      <c r="P266" s="159" t="s">
        <v>252</v>
      </c>
      <c r="Q266" s="150">
        <v>171</v>
      </c>
      <c r="R266" s="150">
        <v>160</v>
      </c>
      <c r="S266" s="150">
        <v>196</v>
      </c>
      <c r="T266" s="150">
        <v>117</v>
      </c>
      <c r="U266" s="150">
        <v>131</v>
      </c>
      <c r="V266" s="150">
        <v>112</v>
      </c>
      <c r="W266" s="150">
        <v>123</v>
      </c>
      <c r="X266" s="150">
        <v>145</v>
      </c>
      <c r="Y266" s="148">
        <v>0.17886178861788618</v>
      </c>
      <c r="Z266" s="148">
        <v>4.9504950495050069E-3</v>
      </c>
      <c r="AA266" s="147"/>
      <c r="AB266" s="144"/>
      <c r="AC266" s="144"/>
      <c r="AD266" s="150">
        <v>6</v>
      </c>
      <c r="AE266" s="150">
        <v>144.28571428571428</v>
      </c>
      <c r="AF266" s="144"/>
    </row>
    <row r="267" spans="1:32" x14ac:dyDescent="0.25">
      <c r="A267" s="159" t="s">
        <v>253</v>
      </c>
      <c r="B267" s="150">
        <v>0</v>
      </c>
      <c r="C267" s="150">
        <v>2</v>
      </c>
      <c r="D267" s="150">
        <v>0</v>
      </c>
      <c r="E267" s="150">
        <v>0</v>
      </c>
      <c r="F267" s="150">
        <v>4</v>
      </c>
      <c r="G267" s="150">
        <v>0</v>
      </c>
      <c r="H267" s="150">
        <v>0</v>
      </c>
      <c r="I267" s="150">
        <v>1</v>
      </c>
      <c r="J267" s="148" t="e">
        <v>#DIV/0!</v>
      </c>
      <c r="K267" s="148">
        <v>0.16666666666666674</v>
      </c>
      <c r="L267" s="147"/>
      <c r="M267" s="155">
        <v>3.8461538461538464E-2</v>
      </c>
      <c r="N267" s="144"/>
      <c r="P267" s="159" t="s">
        <v>253</v>
      </c>
      <c r="Q267" s="150">
        <v>19</v>
      </c>
      <c r="R267" s="150">
        <v>32</v>
      </c>
      <c r="S267" s="150">
        <v>49</v>
      </c>
      <c r="T267" s="150">
        <v>29</v>
      </c>
      <c r="U267" s="150">
        <v>36</v>
      </c>
      <c r="V267" s="150">
        <v>15</v>
      </c>
      <c r="W267" s="150">
        <v>25</v>
      </c>
      <c r="X267" s="150">
        <v>26</v>
      </c>
      <c r="Y267" s="148">
        <v>0.04</v>
      </c>
      <c r="Z267" s="148">
        <v>-0.11219512195121949</v>
      </c>
      <c r="AA267" s="147"/>
      <c r="AB267" s="144"/>
      <c r="AC267" s="144"/>
      <c r="AD267" s="150">
        <v>0.8571428571428571</v>
      </c>
      <c r="AE267" s="150">
        <v>29.285714285714285</v>
      </c>
      <c r="AF267" s="144"/>
    </row>
    <row r="268" spans="1:32" x14ac:dyDescent="0.25">
      <c r="A268" s="159" t="s">
        <v>254</v>
      </c>
      <c r="B268" s="191">
        <v>0</v>
      </c>
      <c r="C268" s="191">
        <v>0.25</v>
      </c>
      <c r="D268" s="191">
        <v>0</v>
      </c>
      <c r="E268" s="191">
        <v>0</v>
      </c>
      <c r="F268" s="191">
        <v>0.36363636363636365</v>
      </c>
      <c r="G268" s="191">
        <v>0</v>
      </c>
      <c r="H268" s="191">
        <v>0</v>
      </c>
      <c r="I268" s="191">
        <v>7.1428571428571425E-2</v>
      </c>
      <c r="J268" s="172">
        <v>7.1428571428571423</v>
      </c>
      <c r="K268" s="172">
        <v>-5.3571428571428577</v>
      </c>
      <c r="L268" s="147"/>
      <c r="M268" s="203">
        <v>-8.0618212197159558</v>
      </c>
      <c r="N268" s="144"/>
      <c r="P268" s="159" t="s">
        <v>254</v>
      </c>
      <c r="Q268" s="191">
        <v>0.1</v>
      </c>
      <c r="R268" s="191">
        <v>0.16666666666666666</v>
      </c>
      <c r="S268" s="191">
        <v>0.2</v>
      </c>
      <c r="T268" s="191">
        <v>0.19863013698630136</v>
      </c>
      <c r="U268" s="191">
        <v>0.21556886227544911</v>
      </c>
      <c r="V268" s="191">
        <v>0.11811023622047244</v>
      </c>
      <c r="W268" s="191">
        <v>0.16891891891891891</v>
      </c>
      <c r="X268" s="191">
        <v>0.15204678362573099</v>
      </c>
      <c r="Y268" s="172">
        <v>-1.6872135293187929</v>
      </c>
      <c r="Z268" s="172">
        <v>-1.667749620965997</v>
      </c>
      <c r="AA268" s="147"/>
      <c r="AB268" s="144"/>
      <c r="AC268" s="144"/>
      <c r="AD268" s="191">
        <v>0.125</v>
      </c>
      <c r="AE268" s="191">
        <v>0.16872427983539096</v>
      </c>
      <c r="AF268" s="144"/>
    </row>
    <row r="269" spans="1:32" x14ac:dyDescent="0.25">
      <c r="A269" s="161" t="s">
        <v>255</v>
      </c>
      <c r="B269" s="161"/>
      <c r="C269" s="161"/>
      <c r="D269" s="161"/>
      <c r="E269" s="144"/>
      <c r="F269" s="144"/>
      <c r="G269" s="144"/>
      <c r="H269" s="144"/>
      <c r="I269" s="144"/>
      <c r="J269" s="144"/>
      <c r="K269" s="144"/>
      <c r="L269" s="144"/>
      <c r="M269" s="144"/>
      <c r="N269" s="144"/>
      <c r="O269" s="204"/>
      <c r="P269" s="161" t="s">
        <v>255</v>
      </c>
      <c r="Q269" s="161"/>
      <c r="R269" s="161"/>
      <c r="S269" s="161"/>
      <c r="T269" s="144"/>
      <c r="U269" s="144"/>
      <c r="V269" s="144"/>
      <c r="W269" s="144"/>
      <c r="X269" s="144"/>
      <c r="Y269" s="144"/>
      <c r="Z269" s="144"/>
      <c r="AA269" s="144"/>
      <c r="AB269" s="144"/>
      <c r="AC269" s="144"/>
      <c r="AD269" s="144"/>
      <c r="AE269" s="144"/>
      <c r="AF269" s="144"/>
    </row>
    <row r="270" spans="1:32" x14ac:dyDescent="0.25">
      <c r="A270" s="161"/>
      <c r="B270" s="161"/>
      <c r="C270" s="161"/>
      <c r="D270" s="161"/>
      <c r="E270" s="144"/>
      <c r="F270" s="144"/>
      <c r="G270" s="144"/>
      <c r="H270" s="144"/>
      <c r="I270" s="144"/>
      <c r="J270" s="144"/>
      <c r="K270" s="144"/>
      <c r="L270" s="144"/>
      <c r="M270" s="144"/>
      <c r="N270" s="144"/>
      <c r="O270" s="204"/>
      <c r="P270" s="161"/>
      <c r="Q270" s="161"/>
      <c r="R270" s="161"/>
      <c r="S270" s="161"/>
      <c r="T270" s="144"/>
      <c r="U270" s="144"/>
      <c r="V270" s="144"/>
      <c r="W270" s="144"/>
      <c r="X270" s="144"/>
      <c r="Y270" s="144"/>
      <c r="Z270" s="144"/>
      <c r="AA270" s="144"/>
      <c r="AB270" s="144"/>
      <c r="AC270" s="144"/>
      <c r="AD270" s="144"/>
      <c r="AE270" s="144"/>
      <c r="AF270" s="144"/>
    </row>
    <row r="271" spans="1:32" x14ac:dyDescent="0.25">
      <c r="A271" s="161"/>
      <c r="B271" s="161"/>
      <c r="C271" s="161"/>
      <c r="D271" s="161"/>
      <c r="E271" s="144"/>
      <c r="F271" s="144"/>
      <c r="G271" s="144"/>
      <c r="H271" s="144"/>
      <c r="I271" s="144"/>
      <c r="J271" s="144"/>
      <c r="K271" s="144"/>
      <c r="L271" s="144"/>
      <c r="M271" s="144"/>
      <c r="N271" s="144"/>
      <c r="O271" s="204"/>
      <c r="P271" s="161"/>
      <c r="Q271" s="161"/>
      <c r="R271" s="161"/>
      <c r="S271" s="161"/>
      <c r="T271" s="144"/>
      <c r="U271" s="144"/>
      <c r="V271" s="144"/>
      <c r="W271" s="144"/>
      <c r="X271" s="144"/>
      <c r="Y271" s="144"/>
      <c r="Z271" s="144"/>
      <c r="AA271" s="144"/>
      <c r="AB271" s="144"/>
      <c r="AC271" s="144"/>
      <c r="AD271" s="144"/>
      <c r="AE271" s="144"/>
      <c r="AF271" s="144"/>
    </row>
    <row r="272" spans="1:32" x14ac:dyDescent="0.25">
      <c r="A272" s="189" t="s">
        <v>282</v>
      </c>
      <c r="B272" s="189"/>
      <c r="C272" s="189"/>
      <c r="D272" s="189"/>
      <c r="E272" s="181"/>
      <c r="F272" s="167"/>
      <c r="G272" s="167"/>
      <c r="H272" s="167"/>
      <c r="I272" s="167"/>
      <c r="J272" s="167"/>
      <c r="K272" s="167"/>
      <c r="L272" s="188"/>
      <c r="M272" s="211"/>
      <c r="N272" s="144"/>
      <c r="O272" s="211"/>
      <c r="P272" s="189" t="s">
        <v>282</v>
      </c>
      <c r="Q272" s="189"/>
      <c r="R272" s="189"/>
      <c r="S272" s="189"/>
      <c r="T272" s="181"/>
      <c r="U272" s="144"/>
      <c r="V272" s="144"/>
      <c r="W272" s="144"/>
      <c r="X272" s="144"/>
      <c r="Y272" s="144"/>
      <c r="Z272" s="144"/>
      <c r="AA272" s="188"/>
      <c r="AB272" s="144"/>
      <c r="AC272" s="144"/>
      <c r="AD272" s="144"/>
      <c r="AE272" s="144"/>
      <c r="AF272" s="144"/>
    </row>
    <row r="273" spans="1:32" x14ac:dyDescent="0.25">
      <c r="A273" s="166" t="s">
        <v>298</v>
      </c>
      <c r="B273" s="166"/>
      <c r="C273" s="166"/>
      <c r="D273" s="166"/>
      <c r="E273" s="213"/>
      <c r="F273" s="167"/>
      <c r="G273" s="167"/>
      <c r="H273" s="167"/>
      <c r="I273" s="167"/>
      <c r="J273" s="167"/>
      <c r="K273" s="167"/>
      <c r="L273" s="167"/>
      <c r="M273" s="144"/>
      <c r="N273" s="144"/>
      <c r="P273" s="166" t="s">
        <v>231</v>
      </c>
      <c r="Q273" s="166"/>
      <c r="R273" s="166"/>
      <c r="S273" s="166"/>
      <c r="T273" s="162"/>
      <c r="U273" s="144"/>
      <c r="V273" s="144"/>
      <c r="W273" s="144"/>
      <c r="X273" s="144"/>
      <c r="Y273" s="144"/>
      <c r="Z273" s="144"/>
      <c r="AA273" s="167"/>
      <c r="AB273" s="144"/>
      <c r="AC273" s="144"/>
      <c r="AD273" s="144"/>
      <c r="AE273" s="144"/>
      <c r="AF273" s="144"/>
    </row>
    <row r="274" spans="1:32" ht="31.5" x14ac:dyDescent="0.25">
      <c r="A274" s="190"/>
      <c r="B274" s="141">
        <v>2019</v>
      </c>
      <c r="C274" s="141">
        <v>2020</v>
      </c>
      <c r="D274" s="141">
        <v>2021</v>
      </c>
      <c r="E274" s="141">
        <v>2022</v>
      </c>
      <c r="F274" s="141">
        <v>2023</v>
      </c>
      <c r="G274" s="141">
        <v>2024</v>
      </c>
      <c r="H274" s="141">
        <v>2025</v>
      </c>
      <c r="I274" s="141">
        <v>2026</v>
      </c>
      <c r="J274" s="142" t="s">
        <v>232</v>
      </c>
      <c r="K274" s="142" t="s">
        <v>233</v>
      </c>
      <c r="L274" s="143" t="s">
        <v>234</v>
      </c>
      <c r="M274" s="145" t="s">
        <v>287</v>
      </c>
      <c r="N274" s="144"/>
      <c r="P274" s="190"/>
      <c r="Q274" s="141">
        <v>2019</v>
      </c>
      <c r="R274" s="141">
        <v>2020</v>
      </c>
      <c r="S274" s="141">
        <v>2021</v>
      </c>
      <c r="T274" s="141">
        <v>2022</v>
      </c>
      <c r="U274" s="141">
        <v>2023</v>
      </c>
      <c r="V274" s="141">
        <v>2024</v>
      </c>
      <c r="W274" s="141">
        <v>2025</v>
      </c>
      <c r="X274" s="141">
        <v>2026</v>
      </c>
      <c r="Y274" s="142" t="s">
        <v>232</v>
      </c>
      <c r="Z274" s="142" t="s">
        <v>233</v>
      </c>
      <c r="AA274" s="143" t="s">
        <v>234</v>
      </c>
      <c r="AB274" s="144"/>
      <c r="AC274" s="144"/>
      <c r="AD274" s="145" t="s">
        <v>299</v>
      </c>
      <c r="AE274" s="145" t="s">
        <v>235</v>
      </c>
      <c r="AF274" s="144"/>
    </row>
    <row r="275" spans="1:32" x14ac:dyDescent="0.25">
      <c r="A275" s="146" t="s">
        <v>236</v>
      </c>
      <c r="B275" s="147">
        <v>9</v>
      </c>
      <c r="C275" s="147">
        <v>12</v>
      </c>
      <c r="D275" s="147">
        <v>23</v>
      </c>
      <c r="E275" s="147">
        <v>10</v>
      </c>
      <c r="F275" s="147">
        <v>35</v>
      </c>
      <c r="G275" s="147">
        <v>10</v>
      </c>
      <c r="H275" s="147">
        <v>11</v>
      </c>
      <c r="I275" s="147">
        <v>14</v>
      </c>
      <c r="J275" s="148">
        <v>0.27272727272727271</v>
      </c>
      <c r="K275" s="148">
        <v>-0.10909090909090904</v>
      </c>
      <c r="L275" s="147"/>
      <c r="M275" s="155">
        <v>3.7135278514588858E-2</v>
      </c>
      <c r="N275" s="144"/>
      <c r="P275" s="146" t="s">
        <v>236</v>
      </c>
      <c r="Q275" s="147">
        <v>359</v>
      </c>
      <c r="R275" s="147">
        <v>377</v>
      </c>
      <c r="S275" s="147">
        <v>301</v>
      </c>
      <c r="T275" s="147">
        <v>319</v>
      </c>
      <c r="U275" s="147">
        <v>306</v>
      </c>
      <c r="V275" s="147">
        <v>311</v>
      </c>
      <c r="W275" s="147">
        <v>394</v>
      </c>
      <c r="X275" s="147">
        <v>377</v>
      </c>
      <c r="Y275" s="148">
        <v>-4.3147208121827409E-2</v>
      </c>
      <c r="Z275" s="148">
        <v>0.11491339247993232</v>
      </c>
      <c r="AA275" s="147"/>
      <c r="AB275" s="144"/>
      <c r="AC275" s="144"/>
      <c r="AD275" s="147">
        <v>15.714285714285714</v>
      </c>
      <c r="AE275" s="147">
        <v>338.14285714285717</v>
      </c>
      <c r="AF275" s="144"/>
    </row>
    <row r="276" spans="1:32" x14ac:dyDescent="0.25">
      <c r="A276" s="149" t="s">
        <v>237</v>
      </c>
      <c r="B276" s="150">
        <v>6</v>
      </c>
      <c r="C276" s="150">
        <v>7</v>
      </c>
      <c r="D276" s="150">
        <v>23</v>
      </c>
      <c r="E276" s="150">
        <v>8</v>
      </c>
      <c r="F276" s="150">
        <v>30</v>
      </c>
      <c r="G276" s="150">
        <v>9</v>
      </c>
      <c r="H276" s="150">
        <v>7</v>
      </c>
      <c r="I276" s="150">
        <v>9</v>
      </c>
      <c r="J276" s="148">
        <v>0.2857142857142857</v>
      </c>
      <c r="K276" s="148">
        <v>-0.30000000000000004</v>
      </c>
      <c r="L276" s="147"/>
      <c r="M276" s="155">
        <v>3.5433070866141732E-2</v>
      </c>
      <c r="N276" s="144"/>
      <c r="P276" s="149" t="s">
        <v>237</v>
      </c>
      <c r="Q276" s="150">
        <v>278</v>
      </c>
      <c r="R276" s="150">
        <v>286</v>
      </c>
      <c r="S276" s="150">
        <v>230</v>
      </c>
      <c r="T276" s="150">
        <v>245</v>
      </c>
      <c r="U276" s="150">
        <v>229</v>
      </c>
      <c r="V276" s="150">
        <v>235</v>
      </c>
      <c r="W276" s="150">
        <v>274</v>
      </c>
      <c r="X276" s="150">
        <v>254</v>
      </c>
      <c r="Y276" s="148">
        <v>-7.2992700729927001E-2</v>
      </c>
      <c r="Z276" s="148">
        <v>5.6274620146312411E-4</v>
      </c>
      <c r="AA276" s="147"/>
      <c r="AB276" s="144"/>
      <c r="AC276" s="144"/>
      <c r="AD276" s="150">
        <v>12.857142857142858</v>
      </c>
      <c r="AE276" s="150">
        <v>253.85714285714286</v>
      </c>
      <c r="AF276" s="144"/>
    </row>
    <row r="277" spans="1:32" x14ac:dyDescent="0.25">
      <c r="A277" s="146" t="s">
        <v>90</v>
      </c>
      <c r="B277" s="151">
        <v>0.75</v>
      </c>
      <c r="C277" s="151">
        <v>0.58333333333333337</v>
      </c>
      <c r="D277" s="151">
        <v>1</v>
      </c>
      <c r="E277" s="151">
        <v>0.8</v>
      </c>
      <c r="F277" s="151">
        <v>0.88235294117647056</v>
      </c>
      <c r="G277" s="151">
        <v>0.9</v>
      </c>
      <c r="H277" s="151">
        <v>0.63636363636363635</v>
      </c>
      <c r="I277" s="151">
        <v>0.6428571428571429</v>
      </c>
      <c r="J277" s="172">
        <v>0.64935064935065512</v>
      </c>
      <c r="K277" s="172">
        <v>-19.047619047619047</v>
      </c>
      <c r="L277" s="147"/>
      <c r="M277" s="203">
        <v>-6.2698412698412698</v>
      </c>
      <c r="N277" s="144"/>
      <c r="P277" s="146" t="s">
        <v>90</v>
      </c>
      <c r="Q277" s="151">
        <v>0.80813953488372092</v>
      </c>
      <c r="R277" s="151">
        <v>0.79224376731301938</v>
      </c>
      <c r="S277" s="151">
        <v>0.7931034482758621</v>
      </c>
      <c r="T277" s="151">
        <v>0.78778135048231512</v>
      </c>
      <c r="U277" s="151">
        <v>0.77891156462585032</v>
      </c>
      <c r="V277" s="151">
        <v>0.77814569536423839</v>
      </c>
      <c r="W277" s="151">
        <v>0.72295514511873349</v>
      </c>
      <c r="X277" s="151">
        <v>0.7055555555555556</v>
      </c>
      <c r="Y277" s="172">
        <v>-1.7399589563177886</v>
      </c>
      <c r="Z277" s="172">
        <v>-7.3488723269521161</v>
      </c>
      <c r="AA277" s="147"/>
      <c r="AB277" s="144"/>
      <c r="AC277" s="144"/>
      <c r="AD277" s="151">
        <v>0.83333333333333337</v>
      </c>
      <c r="AE277" s="151">
        <v>0.77904427882507676</v>
      </c>
      <c r="AF277" s="144"/>
    </row>
    <row r="278" spans="1:32" x14ac:dyDescent="0.25">
      <c r="A278" s="149" t="s">
        <v>238</v>
      </c>
      <c r="B278" s="150">
        <v>6</v>
      </c>
      <c r="C278" s="150">
        <v>8</v>
      </c>
      <c r="D278" s="150">
        <v>23</v>
      </c>
      <c r="E278" s="150">
        <v>10</v>
      </c>
      <c r="F278" s="150">
        <v>29</v>
      </c>
      <c r="G278" s="150">
        <v>9</v>
      </c>
      <c r="H278" s="150">
        <v>7</v>
      </c>
      <c r="I278" s="150">
        <v>8</v>
      </c>
      <c r="J278" s="148">
        <v>0.14285714285714285</v>
      </c>
      <c r="K278" s="148">
        <v>-0.39130434782608692</v>
      </c>
      <c r="L278" s="147"/>
      <c r="M278" s="155">
        <v>3.5242290748898682E-2</v>
      </c>
      <c r="N278" s="144"/>
      <c r="P278" s="149" t="s">
        <v>238</v>
      </c>
      <c r="Q278" s="150">
        <v>261</v>
      </c>
      <c r="R278" s="150">
        <v>277</v>
      </c>
      <c r="S278" s="150">
        <v>220</v>
      </c>
      <c r="T278" s="150">
        <v>241</v>
      </c>
      <c r="U278" s="150">
        <v>214</v>
      </c>
      <c r="V278" s="150">
        <v>228</v>
      </c>
      <c r="W278" s="150">
        <v>253</v>
      </c>
      <c r="X278" s="150">
        <v>227</v>
      </c>
      <c r="Y278" s="148">
        <v>-0.10276679841897234</v>
      </c>
      <c r="Z278" s="148">
        <v>-6.1983471074380167E-2</v>
      </c>
      <c r="AA278" s="147"/>
      <c r="AB278" s="144"/>
      <c r="AC278" s="144"/>
      <c r="AD278" s="150">
        <v>13.142857142857142</v>
      </c>
      <c r="AE278" s="150">
        <v>242</v>
      </c>
      <c r="AF278" s="144"/>
    </row>
    <row r="279" spans="1:32" x14ac:dyDescent="0.25">
      <c r="A279" s="149" t="s">
        <v>239</v>
      </c>
      <c r="B279" s="153">
        <v>0.66666666666666663</v>
      </c>
      <c r="C279" s="153">
        <v>0.66666666666666663</v>
      </c>
      <c r="D279" s="153">
        <v>1</v>
      </c>
      <c r="E279" s="153">
        <v>1</v>
      </c>
      <c r="F279" s="153">
        <v>0.82857142857142863</v>
      </c>
      <c r="G279" s="153">
        <v>0.9</v>
      </c>
      <c r="H279" s="153">
        <v>0.63636363636363635</v>
      </c>
      <c r="I279" s="153">
        <v>0.5714285714285714</v>
      </c>
      <c r="J279" s="172">
        <v>-6.4935064935064961</v>
      </c>
      <c r="K279" s="172">
        <v>-26.493506493506501</v>
      </c>
      <c r="L279" s="147"/>
      <c r="M279" s="203">
        <v>-3.0693444486547983</v>
      </c>
      <c r="N279" s="144"/>
      <c r="P279" s="149" t="s">
        <v>239</v>
      </c>
      <c r="Q279" s="153">
        <v>0.72701949860724235</v>
      </c>
      <c r="R279" s="153">
        <v>0.73474801061007955</v>
      </c>
      <c r="S279" s="153">
        <v>0.73089700996677742</v>
      </c>
      <c r="T279" s="153">
        <v>0.75548589341692785</v>
      </c>
      <c r="U279" s="153">
        <v>0.69934640522875813</v>
      </c>
      <c r="V279" s="153">
        <v>0.73311897106109325</v>
      </c>
      <c r="W279" s="153">
        <v>0.64213197969543145</v>
      </c>
      <c r="X279" s="153">
        <v>0.60212201591511938</v>
      </c>
      <c r="Y279" s="172">
        <v>-4.000996378031207</v>
      </c>
      <c r="Z279" s="172">
        <v>-11.355183283857729</v>
      </c>
      <c r="AA279" s="147"/>
      <c r="AB279" s="144"/>
      <c r="AC279" s="144"/>
      <c r="AD279" s="153">
        <v>0.83636363636363642</v>
      </c>
      <c r="AE279" s="153">
        <v>0.71567384875369666</v>
      </c>
      <c r="AF279" s="144"/>
    </row>
    <row r="280" spans="1:32" x14ac:dyDescent="0.25">
      <c r="A280" s="149" t="s">
        <v>240</v>
      </c>
      <c r="B280" s="153">
        <v>1</v>
      </c>
      <c r="C280" s="153">
        <v>1.1428571428571428</v>
      </c>
      <c r="D280" s="153">
        <v>1</v>
      </c>
      <c r="E280" s="153">
        <v>1.25</v>
      </c>
      <c r="F280" s="153">
        <v>0.96666666666666667</v>
      </c>
      <c r="G280" s="153">
        <v>1</v>
      </c>
      <c r="H280" s="153">
        <v>1</v>
      </c>
      <c r="I280" s="153">
        <v>0.88888888888888884</v>
      </c>
      <c r="J280" s="172">
        <v>-11.111111111111116</v>
      </c>
      <c r="K280" s="172">
        <v>-13.33333333333333</v>
      </c>
      <c r="L280" s="147"/>
      <c r="M280" s="203">
        <v>-0.48118985126859304</v>
      </c>
      <c r="N280" s="144"/>
      <c r="P280" s="149" t="s">
        <v>240</v>
      </c>
      <c r="Q280" s="153">
        <v>0.9388489208633094</v>
      </c>
      <c r="R280" s="153">
        <v>0.96853146853146854</v>
      </c>
      <c r="S280" s="153">
        <v>0.95652173913043481</v>
      </c>
      <c r="T280" s="153">
        <v>0.98367346938775513</v>
      </c>
      <c r="U280" s="153">
        <v>0.93449781659388642</v>
      </c>
      <c r="V280" s="153">
        <v>0.97021276595744677</v>
      </c>
      <c r="W280" s="153">
        <v>0.92335766423357668</v>
      </c>
      <c r="X280" s="153">
        <v>0.89370078740157477</v>
      </c>
      <c r="Y280" s="172">
        <v>-2.965687683200191</v>
      </c>
      <c r="Z280" s="172">
        <v>-5.9591277876984599</v>
      </c>
      <c r="AA280" s="147"/>
      <c r="AB280" s="144"/>
      <c r="AC280" s="144"/>
      <c r="AD280" s="153">
        <v>1.0222222222222221</v>
      </c>
      <c r="AE280" s="153">
        <v>0.95329206527855936</v>
      </c>
      <c r="AF280" s="144"/>
    </row>
    <row r="281" spans="1:32" ht="22.15" customHeight="1" x14ac:dyDescent="0.25">
      <c r="A281" s="154" t="s">
        <v>241</v>
      </c>
      <c r="B281" s="155">
        <v>0</v>
      </c>
      <c r="C281" s="155">
        <v>0</v>
      </c>
      <c r="D281" s="155">
        <v>4.3478260869565216E-2</v>
      </c>
      <c r="E281" s="155">
        <v>0.125</v>
      </c>
      <c r="F281" s="155">
        <v>3.3333333333333333E-2</v>
      </c>
      <c r="G281" s="155">
        <v>0</v>
      </c>
      <c r="H281" s="155">
        <v>0</v>
      </c>
      <c r="I281" s="155">
        <v>0.22222222222222221</v>
      </c>
      <c r="J281" s="172">
        <v>22.222222222222221</v>
      </c>
      <c r="K281" s="172">
        <v>18.888888888888889</v>
      </c>
      <c r="L281" s="147"/>
      <c r="M281" s="203">
        <v>17.891513560804899</v>
      </c>
      <c r="N281" s="144"/>
      <c r="P281" s="154" t="s">
        <v>241</v>
      </c>
      <c r="Q281" s="155">
        <v>2.8776978417266189E-2</v>
      </c>
      <c r="R281" s="155">
        <v>3.4965034965034968E-2</v>
      </c>
      <c r="S281" s="155">
        <v>5.2173913043478258E-2</v>
      </c>
      <c r="T281" s="155">
        <v>6.1224489795918366E-2</v>
      </c>
      <c r="U281" s="155">
        <v>3.9301310043668124E-2</v>
      </c>
      <c r="V281" s="155">
        <v>2.1276595744680851E-2</v>
      </c>
      <c r="W281" s="155">
        <v>3.2846715328467155E-2</v>
      </c>
      <c r="X281" s="155">
        <v>4.3307086614173228E-2</v>
      </c>
      <c r="Y281" s="172">
        <v>1.0460371285706074</v>
      </c>
      <c r="Z281" s="172">
        <v>0.50403449146797019</v>
      </c>
      <c r="AA281" s="147"/>
      <c r="AB281" s="144"/>
      <c r="AC281" s="144"/>
      <c r="AD281" s="151">
        <v>3.3333333333333333E-2</v>
      </c>
      <c r="AE281" s="151">
        <v>3.8266741699493526E-2</v>
      </c>
      <c r="AF281" s="144"/>
    </row>
    <row r="282" spans="1:32" ht="22.15" customHeight="1" x14ac:dyDescent="0.25">
      <c r="A282" s="154" t="s">
        <v>242</v>
      </c>
      <c r="B282" s="155">
        <v>0</v>
      </c>
      <c r="C282" s="155">
        <v>0</v>
      </c>
      <c r="D282" s="155">
        <v>4.3478260869565216E-2</v>
      </c>
      <c r="E282" s="155">
        <v>0.1</v>
      </c>
      <c r="F282" s="155">
        <v>2.8571428571428571E-2</v>
      </c>
      <c r="G282" s="155">
        <v>0</v>
      </c>
      <c r="H282" s="155">
        <v>0</v>
      </c>
      <c r="I282" s="155">
        <v>0.14285714285714285</v>
      </c>
      <c r="J282" s="172">
        <v>14.285714285714285</v>
      </c>
      <c r="K282" s="172">
        <v>11.558441558441558</v>
      </c>
      <c r="L282" s="147"/>
      <c r="M282" s="203">
        <v>11.367942402425161</v>
      </c>
      <c r="N282" s="144"/>
      <c r="P282" s="154" t="s">
        <v>242</v>
      </c>
      <c r="Q282" s="155">
        <v>2.2284122562674095E-2</v>
      </c>
      <c r="R282" s="155">
        <v>2.6525198938992044E-2</v>
      </c>
      <c r="S282" s="155">
        <v>3.9867109634551492E-2</v>
      </c>
      <c r="T282" s="155">
        <v>4.7021943573667714E-2</v>
      </c>
      <c r="U282" s="155">
        <v>2.9411764705882353E-2</v>
      </c>
      <c r="V282" s="155">
        <v>1.607717041800643E-2</v>
      </c>
      <c r="W282" s="155">
        <v>2.2842639593908629E-2</v>
      </c>
      <c r="X282" s="155">
        <v>2.9177718832891247E-2</v>
      </c>
      <c r="Y282" s="172">
        <v>0.63350792389826194</v>
      </c>
      <c r="Z282" s="172">
        <v>4.4937071290814673E-2</v>
      </c>
      <c r="AA282" s="147"/>
      <c r="AB282" s="144"/>
      <c r="AC282" s="144"/>
      <c r="AD282" s="151">
        <v>2.7272727272727271E-2</v>
      </c>
      <c r="AE282" s="151">
        <v>2.8728348119983101E-2</v>
      </c>
      <c r="AF282" s="144"/>
    </row>
    <row r="283" spans="1:32" ht="22.15" customHeight="1" x14ac:dyDescent="0.25">
      <c r="A283" s="154" t="s">
        <v>243</v>
      </c>
      <c r="B283" s="155">
        <v>0.1111111111111111</v>
      </c>
      <c r="C283" s="155">
        <v>0.41666666666666669</v>
      </c>
      <c r="D283" s="155">
        <v>0</v>
      </c>
      <c r="E283" s="155">
        <v>0</v>
      </c>
      <c r="F283" s="155">
        <v>8.5714285714285715E-2</v>
      </c>
      <c r="G283" s="155">
        <v>0.1</v>
      </c>
      <c r="H283" s="155">
        <v>0.27272727272727271</v>
      </c>
      <c r="I283" s="155">
        <v>0.35714285714285715</v>
      </c>
      <c r="J283" s="172">
        <v>8.4415584415584437</v>
      </c>
      <c r="K283" s="172">
        <v>23.896103896103899</v>
      </c>
      <c r="L283" s="147"/>
      <c r="M283" s="203">
        <v>13.96362258431224</v>
      </c>
      <c r="N283" s="144"/>
      <c r="P283" s="154" t="s">
        <v>243</v>
      </c>
      <c r="Q283" s="155">
        <v>0.12534818941504178</v>
      </c>
      <c r="R283" s="155">
        <v>0.15649867374005305</v>
      </c>
      <c r="S283" s="155">
        <v>0.15614617940199335</v>
      </c>
      <c r="T283" s="155">
        <v>0.14420062695924765</v>
      </c>
      <c r="U283" s="155">
        <v>0.16993464052287582</v>
      </c>
      <c r="V283" s="155">
        <v>0.16077170418006431</v>
      </c>
      <c r="W283" s="155">
        <v>0.23096446700507614</v>
      </c>
      <c r="X283" s="155">
        <v>0.21750663129973474</v>
      </c>
      <c r="Y283" s="172">
        <v>-1.3457835705341399</v>
      </c>
      <c r="Z283" s="172">
        <v>5.2741105317478718</v>
      </c>
      <c r="AA283" s="147"/>
      <c r="AB283" s="144"/>
      <c r="AC283" s="144"/>
      <c r="AD283" s="151">
        <v>0.11818181818181818</v>
      </c>
      <c r="AE283" s="151">
        <v>0.16476552598225602</v>
      </c>
      <c r="AF283" s="144"/>
    </row>
    <row r="284" spans="1:32" ht="22.15" customHeight="1" x14ac:dyDescent="0.25">
      <c r="A284" s="154" t="s">
        <v>244</v>
      </c>
      <c r="B284" s="155">
        <v>0.1111111111111111</v>
      </c>
      <c r="C284" s="155">
        <v>0</v>
      </c>
      <c r="D284" s="155">
        <v>0</v>
      </c>
      <c r="E284" s="155">
        <v>0</v>
      </c>
      <c r="F284" s="155">
        <v>0</v>
      </c>
      <c r="G284" s="155">
        <v>0</v>
      </c>
      <c r="H284" s="155">
        <v>0</v>
      </c>
      <c r="I284" s="155">
        <v>0</v>
      </c>
      <c r="J284" s="172">
        <v>0</v>
      </c>
      <c r="K284" s="172">
        <v>-0.90909090909090906</v>
      </c>
      <c r="L284" s="147"/>
      <c r="M284" s="203">
        <v>-2.3872679045092835</v>
      </c>
      <c r="N284" s="144"/>
      <c r="P284" s="154" t="s">
        <v>244</v>
      </c>
      <c r="Q284" s="155">
        <v>3.8997214484679667E-2</v>
      </c>
      <c r="R284" s="155">
        <v>2.6525198938992044E-2</v>
      </c>
      <c r="S284" s="155">
        <v>3.3222591362126247E-3</v>
      </c>
      <c r="T284" s="155">
        <v>2.5078369905956112E-2</v>
      </c>
      <c r="U284" s="155">
        <v>2.6143790849673203E-2</v>
      </c>
      <c r="V284" s="155">
        <v>3.8585209003215437E-2</v>
      </c>
      <c r="W284" s="155">
        <v>2.7918781725888325E-2</v>
      </c>
      <c r="X284" s="155">
        <v>2.3872679045092837E-2</v>
      </c>
      <c r="Y284" s="172">
        <v>-0.40461026807954886</v>
      </c>
      <c r="Z284" s="172">
        <v>-0.31657662443030227</v>
      </c>
      <c r="AA284" s="147"/>
      <c r="AB284" s="144"/>
      <c r="AC284" s="144"/>
      <c r="AD284" s="151">
        <v>9.0909090909090905E-3</v>
      </c>
      <c r="AE284" s="151">
        <v>2.7038445289395859E-2</v>
      </c>
      <c r="AF284" s="144"/>
    </row>
    <row r="285" spans="1:32" ht="22.15" customHeight="1" x14ac:dyDescent="0.25">
      <c r="A285" s="154" t="s">
        <v>245</v>
      </c>
      <c r="B285" s="155">
        <v>0</v>
      </c>
      <c r="C285" s="155">
        <v>0</v>
      </c>
      <c r="D285" s="155">
        <v>0</v>
      </c>
      <c r="E285" s="155">
        <v>0</v>
      </c>
      <c r="F285" s="155">
        <v>0</v>
      </c>
      <c r="G285" s="155">
        <v>0</v>
      </c>
      <c r="H285" s="155">
        <v>0</v>
      </c>
      <c r="I285" s="155">
        <v>0</v>
      </c>
      <c r="J285" s="172">
        <v>0</v>
      </c>
      <c r="K285" s="172">
        <v>0</v>
      </c>
      <c r="L285" s="147"/>
      <c r="M285" s="203">
        <v>-2.3872679045092835</v>
      </c>
      <c r="N285" s="144"/>
      <c r="P285" s="154" t="s">
        <v>245</v>
      </c>
      <c r="Q285" s="155">
        <v>2.7855153203342618E-3</v>
      </c>
      <c r="R285" s="155">
        <v>0</v>
      </c>
      <c r="S285" s="155">
        <v>9.9667774086378731E-3</v>
      </c>
      <c r="T285" s="155">
        <v>0</v>
      </c>
      <c r="U285" s="155">
        <v>0</v>
      </c>
      <c r="V285" s="155">
        <v>1.2861736334405145E-2</v>
      </c>
      <c r="W285" s="155">
        <v>7.6142131979695434E-3</v>
      </c>
      <c r="X285" s="155">
        <v>2.3872679045092837E-2</v>
      </c>
      <c r="Y285" s="172">
        <v>1.6258465847123296</v>
      </c>
      <c r="Z285" s="172">
        <v>1.9225446260977923</v>
      </c>
      <c r="AA285" s="147"/>
      <c r="AB285" s="144"/>
      <c r="AC285" s="144"/>
      <c r="AD285" s="151">
        <v>0</v>
      </c>
      <c r="AE285" s="151">
        <v>4.647232784114913E-3</v>
      </c>
      <c r="AF285" s="144"/>
    </row>
    <row r="286" spans="1:32" ht="22.15" customHeight="1" x14ac:dyDescent="0.25">
      <c r="A286" s="154" t="s">
        <v>246</v>
      </c>
      <c r="B286" s="155">
        <v>0.1111111111111111</v>
      </c>
      <c r="C286" s="155">
        <v>0</v>
      </c>
      <c r="D286" s="155">
        <v>0</v>
      </c>
      <c r="E286" s="155">
        <v>0</v>
      </c>
      <c r="F286" s="155">
        <v>2.8571428571428571E-2</v>
      </c>
      <c r="G286" s="155">
        <v>0</v>
      </c>
      <c r="H286" s="155">
        <v>0</v>
      </c>
      <c r="I286" s="155">
        <v>0</v>
      </c>
      <c r="J286" s="172">
        <v>0</v>
      </c>
      <c r="K286" s="172">
        <v>-1.8181818181818181</v>
      </c>
      <c r="L286" s="147"/>
      <c r="M286" s="203">
        <v>-0.2652519893899204</v>
      </c>
      <c r="N286" s="144"/>
      <c r="P286" s="154" t="s">
        <v>246</v>
      </c>
      <c r="Q286" s="155">
        <v>2.7855153203342618E-3</v>
      </c>
      <c r="R286" s="155">
        <v>0</v>
      </c>
      <c r="S286" s="155">
        <v>0</v>
      </c>
      <c r="T286" s="155">
        <v>0</v>
      </c>
      <c r="U286" s="155">
        <v>3.2679738562091504E-3</v>
      </c>
      <c r="V286" s="155">
        <v>3.2154340836012861E-3</v>
      </c>
      <c r="W286" s="155">
        <v>0</v>
      </c>
      <c r="X286" s="155">
        <v>2.6525198938992041E-3</v>
      </c>
      <c r="Y286" s="172">
        <v>0.2652519893899204</v>
      </c>
      <c r="Z286" s="172">
        <v>0.13850927709587732</v>
      </c>
      <c r="AA286" s="147"/>
      <c r="AB286" s="144"/>
      <c r="AC286" s="144"/>
      <c r="AD286" s="151">
        <v>1.8181818181818181E-2</v>
      </c>
      <c r="AE286" s="151">
        <v>1.2674271229404308E-3</v>
      </c>
      <c r="AF286" s="144"/>
    </row>
    <row r="287" spans="1:32" x14ac:dyDescent="0.25">
      <c r="A287" s="149" t="s">
        <v>247</v>
      </c>
      <c r="B287" s="150">
        <v>270.555555555556</v>
      </c>
      <c r="C287" s="150">
        <v>290.25</v>
      </c>
      <c r="D287" s="150">
        <v>176.34782608695659</v>
      </c>
      <c r="E287" s="150">
        <v>153.0999999999996</v>
      </c>
      <c r="F287" s="150">
        <v>152.57142857142895</v>
      </c>
      <c r="G287" s="150">
        <v>258.59999999999957</v>
      </c>
      <c r="H287" s="150">
        <v>245.54545454545499</v>
      </c>
      <c r="I287" s="150">
        <v>213.57142857142821</v>
      </c>
      <c r="J287" s="177">
        <v>-31.974025974026773</v>
      </c>
      <c r="K287" s="177">
        <v>12.371428571428083</v>
      </c>
      <c r="L287" s="147"/>
      <c r="M287" s="203">
        <v>-33.110269041303496</v>
      </c>
      <c r="N287" s="144"/>
      <c r="P287" s="149" t="s">
        <v>247</v>
      </c>
      <c r="Q287" s="150">
        <v>275.66016713091898</v>
      </c>
      <c r="R287" s="150">
        <v>278.43766578249324</v>
      </c>
      <c r="S287" s="150">
        <v>232.61794019933546</v>
      </c>
      <c r="T287" s="150">
        <v>254.35423197492196</v>
      </c>
      <c r="U287" s="150">
        <v>233.90849673202587</v>
      </c>
      <c r="V287" s="150">
        <v>192.23151125401907</v>
      </c>
      <c r="W287" s="150">
        <v>265.36548223350241</v>
      </c>
      <c r="X287" s="150">
        <v>246.68169761273171</v>
      </c>
      <c r="Y287" s="177">
        <v>-18.683784620770695</v>
      </c>
      <c r="Z287" s="177">
        <v>-3.0031355093636591</v>
      </c>
      <c r="AA287" s="147"/>
      <c r="AB287" s="144"/>
      <c r="AC287" s="144"/>
      <c r="AD287" s="150">
        <v>201.20000000000013</v>
      </c>
      <c r="AE287" s="150">
        <v>249.68483312209537</v>
      </c>
      <c r="AF287" s="144"/>
    </row>
    <row r="288" spans="1:32" x14ac:dyDescent="0.25">
      <c r="A288" s="149" t="s">
        <v>248</v>
      </c>
      <c r="B288" s="150">
        <v>358.66666666666703</v>
      </c>
      <c r="C288" s="150">
        <v>300.71428571428572</v>
      </c>
      <c r="D288" s="150">
        <v>176.34782608695659</v>
      </c>
      <c r="E288" s="150">
        <v>134</v>
      </c>
      <c r="F288" s="150">
        <v>158.53333333333356</v>
      </c>
      <c r="G288" s="150">
        <v>266.33333333333331</v>
      </c>
      <c r="H288" s="150">
        <v>230.28571428571399</v>
      </c>
      <c r="I288" s="150">
        <v>220.44444444444446</v>
      </c>
      <c r="J288" s="177">
        <v>-9.8412698412695363</v>
      </c>
      <c r="K288" s="177">
        <v>18.777777777777715</v>
      </c>
      <c r="L288" s="147"/>
      <c r="M288" s="203">
        <v>-54.421697287838754</v>
      </c>
      <c r="N288" s="144"/>
      <c r="P288" s="149" t="s">
        <v>248</v>
      </c>
      <c r="Q288" s="150">
        <v>280.37050359712208</v>
      </c>
      <c r="R288" s="150">
        <v>279.73076923076962</v>
      </c>
      <c r="S288" s="150">
        <v>251.59130434782628</v>
      </c>
      <c r="T288" s="150">
        <v>265.89387755102064</v>
      </c>
      <c r="U288" s="150">
        <v>244.61572052401721</v>
      </c>
      <c r="V288" s="150">
        <v>197.19574468085125</v>
      </c>
      <c r="W288" s="150">
        <v>261.18978102189772</v>
      </c>
      <c r="X288" s="150">
        <v>274.86614173228321</v>
      </c>
      <c r="Y288" s="177">
        <v>13.676360710385495</v>
      </c>
      <c r="Z288" s="177">
        <v>18.884149610729963</v>
      </c>
      <c r="AA288" s="147"/>
      <c r="AB288" s="144"/>
      <c r="AC288" s="144"/>
      <c r="AD288" s="150">
        <v>201.66666666666674</v>
      </c>
      <c r="AE288" s="150">
        <v>255.98199212155325</v>
      </c>
      <c r="AF288" s="144"/>
    </row>
    <row r="289" spans="1:32" x14ac:dyDescent="0.25">
      <c r="A289" s="146" t="s">
        <v>249</v>
      </c>
      <c r="B289" s="147">
        <v>14</v>
      </c>
      <c r="C289" s="147">
        <v>34</v>
      </c>
      <c r="D289" s="147">
        <v>17</v>
      </c>
      <c r="E289" s="147">
        <v>16</v>
      </c>
      <c r="F289" s="147">
        <v>23</v>
      </c>
      <c r="G289" s="147">
        <v>12</v>
      </c>
      <c r="H289" s="147">
        <v>34</v>
      </c>
      <c r="I289" s="147">
        <v>34</v>
      </c>
      <c r="J289" s="148">
        <v>0</v>
      </c>
      <c r="K289" s="148">
        <v>0.58666666666666678</v>
      </c>
      <c r="L289" s="147"/>
      <c r="M289" s="155">
        <v>5.492730210016155E-2</v>
      </c>
      <c r="N289" s="144"/>
      <c r="P289" s="146" t="s">
        <v>249</v>
      </c>
      <c r="Q289" s="147">
        <v>484</v>
      </c>
      <c r="R289" s="147">
        <v>448</v>
      </c>
      <c r="S289" s="147">
        <v>526</v>
      </c>
      <c r="T289" s="147">
        <v>485</v>
      </c>
      <c r="U289" s="147">
        <v>358</v>
      </c>
      <c r="V289" s="147">
        <v>439</v>
      </c>
      <c r="W289" s="147">
        <v>566</v>
      </c>
      <c r="X289" s="147">
        <v>619</v>
      </c>
      <c r="Y289" s="148">
        <v>9.3639575971731448E-2</v>
      </c>
      <c r="Z289" s="148">
        <v>0.31064730792498491</v>
      </c>
      <c r="AA289" s="147"/>
      <c r="AB289" s="144"/>
      <c r="AC289" s="144"/>
      <c r="AD289" s="147">
        <v>21.428571428571427</v>
      </c>
      <c r="AE289" s="147">
        <v>472.28571428571428</v>
      </c>
      <c r="AF289" s="144"/>
    </row>
    <row r="290" spans="1:32" x14ac:dyDescent="0.25">
      <c r="A290" s="146" t="s">
        <v>250</v>
      </c>
      <c r="B290" s="150">
        <v>3</v>
      </c>
      <c r="C290" s="150">
        <v>4</v>
      </c>
      <c r="D290" s="150">
        <v>4</v>
      </c>
      <c r="E290" s="150">
        <v>3</v>
      </c>
      <c r="F290" s="150">
        <v>7</v>
      </c>
      <c r="G290" s="150">
        <v>2</v>
      </c>
      <c r="H290" s="150">
        <v>11</v>
      </c>
      <c r="I290" s="150">
        <v>21</v>
      </c>
      <c r="J290" s="148">
        <v>0.90909090909090906</v>
      </c>
      <c r="K290" s="148">
        <v>3.3235294117647061</v>
      </c>
      <c r="L290" s="147"/>
      <c r="M290" s="155">
        <v>9.5454545454545459E-2</v>
      </c>
      <c r="N290" s="144"/>
      <c r="P290" s="146" t="s">
        <v>250</v>
      </c>
      <c r="Q290" s="150">
        <v>135</v>
      </c>
      <c r="R290" s="150">
        <v>115</v>
      </c>
      <c r="S290" s="150">
        <v>129</v>
      </c>
      <c r="T290" s="150">
        <v>146</v>
      </c>
      <c r="U290" s="150">
        <v>133</v>
      </c>
      <c r="V290" s="150">
        <v>124</v>
      </c>
      <c r="W290" s="150">
        <v>175</v>
      </c>
      <c r="X290" s="150">
        <v>220</v>
      </c>
      <c r="Y290" s="148">
        <v>0.25714285714285712</v>
      </c>
      <c r="Z290" s="148">
        <v>0.6091954022988505</v>
      </c>
      <c r="AA290" s="147"/>
      <c r="AB290" s="144"/>
      <c r="AC290" s="144"/>
      <c r="AD290" s="150">
        <v>4.8571428571428568</v>
      </c>
      <c r="AE290" s="150">
        <v>136.71428571428572</v>
      </c>
      <c r="AF290" s="144"/>
    </row>
    <row r="291" spans="1:32" x14ac:dyDescent="0.25">
      <c r="A291" s="149" t="s">
        <v>251</v>
      </c>
      <c r="B291" s="147">
        <v>0</v>
      </c>
      <c r="C291" s="147">
        <v>28</v>
      </c>
      <c r="D291" s="147">
        <v>47</v>
      </c>
      <c r="E291" s="147">
        <v>44</v>
      </c>
      <c r="F291" s="147">
        <v>51</v>
      </c>
      <c r="G291" s="147">
        <v>49</v>
      </c>
      <c r="H291" s="147">
        <v>41</v>
      </c>
      <c r="I291" s="147">
        <v>40</v>
      </c>
      <c r="J291" s="148">
        <v>-2.4390243902439025E-2</v>
      </c>
      <c r="K291" s="157">
        <v>-7.6923076923076969E-2</v>
      </c>
      <c r="L291" s="147"/>
      <c r="M291" s="155">
        <v>3.6199095022624438E-2</v>
      </c>
      <c r="N291" s="144"/>
      <c r="P291" s="149" t="s">
        <v>251</v>
      </c>
      <c r="Q291" s="147">
        <v>0</v>
      </c>
      <c r="R291" s="147">
        <v>1107</v>
      </c>
      <c r="S291" s="147">
        <v>1016</v>
      </c>
      <c r="T291" s="147">
        <v>979</v>
      </c>
      <c r="U291" s="147">
        <v>975</v>
      </c>
      <c r="V291" s="147">
        <v>1016</v>
      </c>
      <c r="W291" s="147">
        <v>1035</v>
      </c>
      <c r="X291" s="147">
        <v>1105</v>
      </c>
      <c r="Y291" s="148">
        <v>6.7632850241545889E-2</v>
      </c>
      <c r="Z291" s="157">
        <v>8.1919060052219286E-2</v>
      </c>
      <c r="AA291" s="147"/>
      <c r="AB291" s="144"/>
      <c r="AC291" s="144"/>
      <c r="AD291" s="158">
        <v>43.333333333333336</v>
      </c>
      <c r="AE291" s="158">
        <v>1021.3333333333334</v>
      </c>
      <c r="AF291" s="144"/>
    </row>
    <row r="292" spans="1:32" x14ac:dyDescent="0.25">
      <c r="A292" s="159" t="s">
        <v>252</v>
      </c>
      <c r="B292" s="150">
        <v>15</v>
      </c>
      <c r="C292" s="150">
        <v>12</v>
      </c>
      <c r="D292" s="150">
        <v>12</v>
      </c>
      <c r="E292" s="150">
        <v>22</v>
      </c>
      <c r="F292" s="150">
        <v>14</v>
      </c>
      <c r="G292" s="150">
        <v>19</v>
      </c>
      <c r="H292" s="150">
        <v>19</v>
      </c>
      <c r="I292" s="150">
        <v>17</v>
      </c>
      <c r="J292" s="148">
        <v>-0.10526315789473684</v>
      </c>
      <c r="K292" s="148">
        <v>5.3097345132743397E-2</v>
      </c>
      <c r="L292" s="147"/>
      <c r="M292" s="155">
        <v>3.9443155452436193E-2</v>
      </c>
      <c r="N292" s="144"/>
      <c r="P292" s="159" t="s">
        <v>252</v>
      </c>
      <c r="Q292" s="150">
        <v>311</v>
      </c>
      <c r="R292" s="150">
        <v>310</v>
      </c>
      <c r="S292" s="150">
        <v>329</v>
      </c>
      <c r="T292" s="150">
        <v>288</v>
      </c>
      <c r="U292" s="150">
        <v>250</v>
      </c>
      <c r="V292" s="150">
        <v>370</v>
      </c>
      <c r="W292" s="150">
        <v>299</v>
      </c>
      <c r="X292" s="150">
        <v>431</v>
      </c>
      <c r="Y292" s="148">
        <v>0.4414715719063545</v>
      </c>
      <c r="Z292" s="148">
        <v>0.39870190078813156</v>
      </c>
      <c r="AA292" s="147"/>
      <c r="AB292" s="144"/>
      <c r="AC292" s="144"/>
      <c r="AD292" s="150">
        <v>16.142857142857142</v>
      </c>
      <c r="AE292" s="150">
        <v>308.14285714285717</v>
      </c>
      <c r="AF292" s="144"/>
    </row>
    <row r="293" spans="1:32" x14ac:dyDescent="0.25">
      <c r="A293" s="159" t="s">
        <v>253</v>
      </c>
      <c r="B293" s="150">
        <v>2</v>
      </c>
      <c r="C293" s="150">
        <v>1</v>
      </c>
      <c r="D293" s="150">
        <v>0</v>
      </c>
      <c r="E293" s="150">
        <v>5</v>
      </c>
      <c r="F293" s="150">
        <v>0</v>
      </c>
      <c r="G293" s="150">
        <v>1</v>
      </c>
      <c r="H293" s="150">
        <v>0</v>
      </c>
      <c r="I293" s="150">
        <v>0</v>
      </c>
      <c r="J293" s="148" t="e">
        <v>#DIV/0!</v>
      </c>
      <c r="K293" s="148">
        <v>-1</v>
      </c>
      <c r="L293" s="147"/>
      <c r="M293" s="155">
        <v>0</v>
      </c>
      <c r="N293" s="144"/>
      <c r="P293" s="159" t="s">
        <v>253</v>
      </c>
      <c r="Q293" s="150">
        <v>24</v>
      </c>
      <c r="R293" s="150">
        <v>23</v>
      </c>
      <c r="S293" s="150">
        <v>20</v>
      </c>
      <c r="T293" s="150">
        <v>22</v>
      </c>
      <c r="U293" s="150">
        <v>7</v>
      </c>
      <c r="V293" s="150">
        <v>13</v>
      </c>
      <c r="W293" s="150">
        <v>15</v>
      </c>
      <c r="X293" s="150">
        <v>21</v>
      </c>
      <c r="Y293" s="148">
        <v>0.4</v>
      </c>
      <c r="Z293" s="148">
        <v>0.18548387096774185</v>
      </c>
      <c r="AA293" s="147"/>
      <c r="AB293" s="144"/>
      <c r="AC293" s="144"/>
      <c r="AD293" s="150">
        <v>1.2857142857142858</v>
      </c>
      <c r="AE293" s="150">
        <v>17.714285714285715</v>
      </c>
      <c r="AF293" s="144"/>
    </row>
    <row r="294" spans="1:32" x14ac:dyDescent="0.25">
      <c r="A294" s="159" t="s">
        <v>254</v>
      </c>
      <c r="B294" s="191">
        <v>0.11764705882352941</v>
      </c>
      <c r="C294" s="191">
        <v>7.6923076923076927E-2</v>
      </c>
      <c r="D294" s="191">
        <v>0</v>
      </c>
      <c r="E294" s="191">
        <v>0.18518518518518517</v>
      </c>
      <c r="F294" s="191">
        <v>0</v>
      </c>
      <c r="G294" s="191">
        <v>0.05</v>
      </c>
      <c r="H294" s="191">
        <v>0</v>
      </c>
      <c r="I294" s="191">
        <v>0</v>
      </c>
      <c r="J294" s="172">
        <v>0</v>
      </c>
      <c r="K294" s="172">
        <v>-7.3770491803278704</v>
      </c>
      <c r="L294" s="147"/>
      <c r="M294" s="203">
        <v>-4.6460176991150446</v>
      </c>
      <c r="N294" s="144"/>
      <c r="P294" s="159" t="s">
        <v>254</v>
      </c>
      <c r="Q294" s="191">
        <v>7.1641791044776124E-2</v>
      </c>
      <c r="R294" s="191">
        <v>6.9069069069069067E-2</v>
      </c>
      <c r="S294" s="191">
        <v>5.730659025787966E-2</v>
      </c>
      <c r="T294" s="191">
        <v>7.0967741935483872E-2</v>
      </c>
      <c r="U294" s="191">
        <v>2.7237354085603113E-2</v>
      </c>
      <c r="V294" s="191">
        <v>3.3942558746736295E-2</v>
      </c>
      <c r="W294" s="191">
        <v>4.7770700636942678E-2</v>
      </c>
      <c r="X294" s="191">
        <v>4.6460176991150445E-2</v>
      </c>
      <c r="Y294" s="172">
        <v>-0.13105236457922331</v>
      </c>
      <c r="Z294" s="172">
        <v>-0.79019448852195651</v>
      </c>
      <c r="AA294" s="147"/>
      <c r="AB294" s="144"/>
      <c r="AC294" s="144"/>
      <c r="AD294" s="191">
        <v>7.3770491803278701E-2</v>
      </c>
      <c r="AE294" s="191">
        <v>5.4362121876370011E-2</v>
      </c>
      <c r="AF294" s="144"/>
    </row>
    <row r="295" spans="1:32" x14ac:dyDescent="0.25">
      <c r="A295" s="161" t="s">
        <v>255</v>
      </c>
      <c r="B295" s="161"/>
      <c r="C295" s="161"/>
      <c r="D295" s="161"/>
      <c r="E295" s="144"/>
      <c r="F295" s="144"/>
      <c r="G295" s="144"/>
      <c r="H295" s="144"/>
      <c r="I295" s="144"/>
      <c r="J295" s="144"/>
      <c r="K295" s="144"/>
      <c r="L295" s="144"/>
      <c r="M295" s="144"/>
      <c r="N295" s="144"/>
      <c r="O295" s="204"/>
      <c r="P295" s="161" t="s">
        <v>255</v>
      </c>
      <c r="Q295" s="161"/>
      <c r="R295" s="161"/>
      <c r="S295" s="161"/>
      <c r="T295" s="144"/>
      <c r="U295" s="144"/>
      <c r="V295" s="144"/>
      <c r="W295" s="144"/>
      <c r="X295" s="144"/>
      <c r="Y295" s="144"/>
      <c r="Z295" s="144"/>
      <c r="AA295" s="144"/>
      <c r="AB295" s="144"/>
      <c r="AC295" s="144"/>
      <c r="AD295" s="144"/>
      <c r="AE295" s="144"/>
      <c r="AF295" s="144"/>
    </row>
    <row r="296" spans="1:32" x14ac:dyDescent="0.25">
      <c r="N296" s="144"/>
      <c r="AB296" s="144"/>
    </row>
    <row r="297" spans="1:32" x14ac:dyDescent="0.25">
      <c r="N297" s="144"/>
      <c r="AB297" s="144"/>
    </row>
    <row r="298" spans="1:32" x14ac:dyDescent="0.25">
      <c r="A298" s="195" t="s">
        <v>283</v>
      </c>
      <c r="B298" s="189" t="s">
        <v>284</v>
      </c>
      <c r="C298" s="189"/>
      <c r="D298" s="181"/>
      <c r="E298" s="181"/>
      <c r="F298" s="167"/>
      <c r="G298" s="167"/>
      <c r="H298" s="167"/>
      <c r="I298" s="167"/>
      <c r="J298" s="167"/>
      <c r="K298" s="167"/>
      <c r="L298" s="188"/>
      <c r="M298" s="211"/>
      <c r="N298" s="144"/>
      <c r="O298" s="211"/>
      <c r="P298" s="195" t="s">
        <v>283</v>
      </c>
      <c r="Q298" s="189" t="s">
        <v>284</v>
      </c>
      <c r="R298" s="189"/>
      <c r="S298" s="181"/>
      <c r="T298" s="181"/>
      <c r="U298" s="144"/>
      <c r="V298" s="144"/>
      <c r="W298" s="144"/>
      <c r="X298" s="144"/>
      <c r="Y298" s="144"/>
      <c r="Z298" s="144"/>
      <c r="AA298" s="188"/>
      <c r="AB298" s="144"/>
      <c r="AC298" s="144"/>
      <c r="AD298" s="144"/>
      <c r="AE298" s="144"/>
      <c r="AF298" s="144"/>
    </row>
    <row r="299" spans="1:32" x14ac:dyDescent="0.25">
      <c r="A299" s="166" t="s">
        <v>298</v>
      </c>
      <c r="B299" s="166"/>
      <c r="C299" s="166"/>
      <c r="D299" s="166"/>
      <c r="E299" s="213"/>
      <c r="F299" s="167"/>
      <c r="G299" s="167"/>
      <c r="H299" s="167"/>
      <c r="I299" s="167"/>
      <c r="J299" s="167"/>
      <c r="K299" s="167"/>
      <c r="L299" s="167"/>
      <c r="M299" s="144"/>
      <c r="N299" s="144"/>
      <c r="P299" s="166" t="s">
        <v>231</v>
      </c>
      <c r="Q299" s="166"/>
      <c r="R299" s="166"/>
      <c r="S299" s="166"/>
      <c r="T299" s="162"/>
      <c r="U299" s="144"/>
      <c r="V299" s="144"/>
      <c r="W299" s="144"/>
      <c r="X299" s="144"/>
      <c r="Y299" s="144"/>
      <c r="Z299" s="144"/>
      <c r="AA299" s="167"/>
      <c r="AB299" s="144"/>
      <c r="AC299" s="144"/>
      <c r="AD299" s="144"/>
      <c r="AE299" s="144"/>
      <c r="AF299" s="144"/>
    </row>
    <row r="300" spans="1:32" ht="31.5" x14ac:dyDescent="0.25">
      <c r="A300" s="190"/>
      <c r="B300" s="141">
        <v>2019</v>
      </c>
      <c r="C300" s="141">
        <v>2020</v>
      </c>
      <c r="D300" s="141">
        <v>2021</v>
      </c>
      <c r="E300" s="141">
        <v>2022</v>
      </c>
      <c r="F300" s="141">
        <v>2023</v>
      </c>
      <c r="G300" s="141">
        <v>2024</v>
      </c>
      <c r="H300" s="141">
        <v>2025</v>
      </c>
      <c r="I300" s="141">
        <v>2026</v>
      </c>
      <c r="J300" s="142" t="s">
        <v>232</v>
      </c>
      <c r="K300" s="142" t="s">
        <v>233</v>
      </c>
      <c r="L300" s="143" t="s">
        <v>234</v>
      </c>
      <c r="M300" s="145" t="s">
        <v>287</v>
      </c>
      <c r="N300" s="144"/>
      <c r="P300" s="190"/>
      <c r="Q300" s="141">
        <v>2019</v>
      </c>
      <c r="R300" s="141">
        <v>2020</v>
      </c>
      <c r="S300" s="141">
        <v>2021</v>
      </c>
      <c r="T300" s="141">
        <v>2022</v>
      </c>
      <c r="U300" s="141">
        <v>2023</v>
      </c>
      <c r="V300" s="141">
        <v>2024</v>
      </c>
      <c r="W300" s="141">
        <v>2025</v>
      </c>
      <c r="X300" s="141">
        <v>2026</v>
      </c>
      <c r="Y300" s="142" t="s">
        <v>232</v>
      </c>
      <c r="Z300" s="142" t="s">
        <v>233</v>
      </c>
      <c r="AA300" s="143" t="s">
        <v>234</v>
      </c>
      <c r="AB300" s="144"/>
      <c r="AC300" s="144"/>
      <c r="AD300" s="145" t="s">
        <v>299</v>
      </c>
      <c r="AE300" s="145" t="s">
        <v>235</v>
      </c>
      <c r="AF300" s="144"/>
    </row>
    <row r="301" spans="1:32" x14ac:dyDescent="0.25">
      <c r="A301" s="146" t="s">
        <v>236</v>
      </c>
      <c r="B301" s="147">
        <v>96</v>
      </c>
      <c r="C301" s="147">
        <v>620</v>
      </c>
      <c r="D301" s="147">
        <v>244</v>
      </c>
      <c r="E301" s="147">
        <v>126</v>
      </c>
      <c r="F301" s="147">
        <v>136</v>
      </c>
      <c r="G301" s="147">
        <v>98</v>
      </c>
      <c r="H301" s="147">
        <v>101</v>
      </c>
      <c r="I301" s="147">
        <v>140</v>
      </c>
      <c r="J301" s="148">
        <v>0.38613861386138615</v>
      </c>
      <c r="K301" s="148">
        <v>-0.31034482758620691</v>
      </c>
      <c r="L301" s="147"/>
      <c r="M301" s="155">
        <v>6.4904960593416786E-2</v>
      </c>
      <c r="N301" s="144"/>
      <c r="P301" s="146" t="s">
        <v>236</v>
      </c>
      <c r="Q301" s="147">
        <v>1612</v>
      </c>
      <c r="R301" s="147">
        <v>2505</v>
      </c>
      <c r="S301" s="147">
        <v>1610</v>
      </c>
      <c r="T301" s="147">
        <v>1370</v>
      </c>
      <c r="U301" s="147">
        <v>1591</v>
      </c>
      <c r="V301" s="147">
        <v>1674</v>
      </c>
      <c r="W301" s="147">
        <v>1545</v>
      </c>
      <c r="X301" s="147">
        <v>2157</v>
      </c>
      <c r="Y301" s="148">
        <v>0.39611650485436894</v>
      </c>
      <c r="Z301" s="148">
        <v>0.26807760141093473</v>
      </c>
      <c r="AA301" s="147"/>
      <c r="AB301" s="144"/>
      <c r="AC301" s="144"/>
      <c r="AD301" s="147">
        <v>203</v>
      </c>
      <c r="AE301" s="147">
        <v>1701</v>
      </c>
      <c r="AF301" s="144"/>
    </row>
    <row r="302" spans="1:32" x14ac:dyDescent="0.25">
      <c r="A302" s="149" t="s">
        <v>237</v>
      </c>
      <c r="B302" s="150">
        <v>69</v>
      </c>
      <c r="C302" s="150">
        <v>560</v>
      </c>
      <c r="D302" s="150">
        <v>212</v>
      </c>
      <c r="E302" s="150">
        <v>93</v>
      </c>
      <c r="F302" s="150">
        <v>79</v>
      </c>
      <c r="G302" s="150">
        <v>42</v>
      </c>
      <c r="H302" s="150">
        <v>58</v>
      </c>
      <c r="I302" s="150">
        <v>85</v>
      </c>
      <c r="J302" s="148">
        <v>0.46551724137931033</v>
      </c>
      <c r="K302" s="148">
        <v>-0.46540880503144655</v>
      </c>
      <c r="L302" s="147"/>
      <c r="M302" s="155">
        <v>7.3784722222222224E-2</v>
      </c>
      <c r="N302" s="144"/>
      <c r="P302" s="149" t="s">
        <v>237</v>
      </c>
      <c r="Q302" s="150">
        <v>887</v>
      </c>
      <c r="R302" s="150">
        <v>1510</v>
      </c>
      <c r="S302" s="150">
        <v>936</v>
      </c>
      <c r="T302" s="150">
        <v>743</v>
      </c>
      <c r="U302" s="150">
        <v>680</v>
      </c>
      <c r="V302" s="150">
        <v>629</v>
      </c>
      <c r="W302" s="150">
        <v>635</v>
      </c>
      <c r="X302" s="150">
        <v>1152</v>
      </c>
      <c r="Y302" s="148">
        <v>0.81417322834645667</v>
      </c>
      <c r="Z302" s="148">
        <v>0.33953488372093021</v>
      </c>
      <c r="AA302" s="147"/>
      <c r="AB302" s="144"/>
      <c r="AC302" s="144"/>
      <c r="AD302" s="150">
        <v>159</v>
      </c>
      <c r="AE302" s="150">
        <v>860</v>
      </c>
      <c r="AF302" s="144"/>
    </row>
    <row r="303" spans="1:32" x14ac:dyDescent="0.25">
      <c r="A303" s="146" t="s">
        <v>90</v>
      </c>
      <c r="B303" s="151">
        <v>0.75824175824175821</v>
      </c>
      <c r="C303" s="151">
        <v>0.91653027823240585</v>
      </c>
      <c r="D303" s="151">
        <v>0.87603305785123964</v>
      </c>
      <c r="E303" s="151">
        <v>0.77500000000000002</v>
      </c>
      <c r="F303" s="151">
        <v>0.65833333333333333</v>
      </c>
      <c r="G303" s="151">
        <v>0.45652173913043476</v>
      </c>
      <c r="H303" s="151">
        <v>0.61052631578947369</v>
      </c>
      <c r="I303" s="151">
        <v>0.6640625</v>
      </c>
      <c r="J303" s="172">
        <v>5.3536184210526301</v>
      </c>
      <c r="K303" s="172">
        <v>-14.775369256017502</v>
      </c>
      <c r="L303" s="147"/>
      <c r="M303" s="203">
        <v>3.7294273667029421</v>
      </c>
      <c r="N303" s="144"/>
      <c r="P303" s="146" t="s">
        <v>90</v>
      </c>
      <c r="Q303" s="151">
        <v>0.65124816446402345</v>
      </c>
      <c r="R303" s="151">
        <v>0.69266055045871555</v>
      </c>
      <c r="S303" s="151">
        <v>0.67144906743185084</v>
      </c>
      <c r="T303" s="151">
        <v>0.64273356401384085</v>
      </c>
      <c r="U303" s="151">
        <v>0.53501180173092056</v>
      </c>
      <c r="V303" s="151">
        <v>0.45945945945945948</v>
      </c>
      <c r="W303" s="151">
        <v>0.4945482866043614</v>
      </c>
      <c r="X303" s="151">
        <v>0.62676822633297058</v>
      </c>
      <c r="Y303" s="172">
        <v>13.221993972860918</v>
      </c>
      <c r="Z303" s="172">
        <v>2.5729887674823648</v>
      </c>
      <c r="AA303" s="147"/>
      <c r="AB303" s="144"/>
      <c r="AC303" s="144"/>
      <c r="AD303" s="151">
        <v>0.81181619256017501</v>
      </c>
      <c r="AE303" s="151">
        <v>0.60103833865814693</v>
      </c>
      <c r="AF303" s="144"/>
    </row>
    <row r="304" spans="1:32" x14ac:dyDescent="0.25">
      <c r="A304" s="149" t="s">
        <v>238</v>
      </c>
      <c r="B304" s="150">
        <v>64</v>
      </c>
      <c r="C304" s="150">
        <v>551</v>
      </c>
      <c r="D304" s="150">
        <v>213</v>
      </c>
      <c r="E304" s="150">
        <v>86</v>
      </c>
      <c r="F304" s="150">
        <v>66</v>
      </c>
      <c r="G304" s="150">
        <v>39</v>
      </c>
      <c r="H304" s="150">
        <v>50</v>
      </c>
      <c r="I304" s="150">
        <v>79</v>
      </c>
      <c r="J304" s="148">
        <v>0.57999999999999996</v>
      </c>
      <c r="K304" s="148">
        <v>-0.48269410664172124</v>
      </c>
      <c r="L304" s="147"/>
      <c r="M304" s="155">
        <v>7.1299638989169675E-2</v>
      </c>
      <c r="N304" s="144"/>
      <c r="P304" s="149" t="s">
        <v>238</v>
      </c>
      <c r="Q304" s="150">
        <v>807</v>
      </c>
      <c r="R304" s="150">
        <v>1436</v>
      </c>
      <c r="S304" s="150">
        <v>903</v>
      </c>
      <c r="T304" s="150">
        <v>673</v>
      </c>
      <c r="U304" s="150">
        <v>552</v>
      </c>
      <c r="V304" s="150">
        <v>558</v>
      </c>
      <c r="W304" s="150">
        <v>602</v>
      </c>
      <c r="X304" s="150">
        <v>1108</v>
      </c>
      <c r="Y304" s="148">
        <v>0.84053156146179397</v>
      </c>
      <c r="Z304" s="148">
        <v>0.40227806906526853</v>
      </c>
      <c r="AA304" s="147"/>
      <c r="AB304" s="144"/>
      <c r="AC304" s="144"/>
      <c r="AD304" s="150">
        <v>152.71428571428572</v>
      </c>
      <c r="AE304" s="150">
        <v>790.14285714285711</v>
      </c>
      <c r="AF304" s="144"/>
    </row>
    <row r="305" spans="1:32" x14ac:dyDescent="0.25">
      <c r="A305" s="149" t="s">
        <v>239</v>
      </c>
      <c r="B305" s="153">
        <v>0.66666666666666663</v>
      </c>
      <c r="C305" s="153">
        <v>0.8887096774193548</v>
      </c>
      <c r="D305" s="153">
        <v>0.87295081967213117</v>
      </c>
      <c r="E305" s="153">
        <v>0.68253968253968256</v>
      </c>
      <c r="F305" s="153">
        <v>0.48529411764705882</v>
      </c>
      <c r="G305" s="153">
        <v>0.39795918367346939</v>
      </c>
      <c r="H305" s="153">
        <v>0.49504950495049505</v>
      </c>
      <c r="I305" s="153">
        <v>0.56428571428571428</v>
      </c>
      <c r="J305" s="172">
        <v>6.9236209335219234</v>
      </c>
      <c r="K305" s="172">
        <v>-18.800140745953552</v>
      </c>
      <c r="L305" s="147"/>
      <c r="M305" s="203">
        <v>5.0609311874958651</v>
      </c>
      <c r="N305" s="144"/>
      <c r="P305" s="149" t="s">
        <v>239</v>
      </c>
      <c r="Q305" s="153">
        <v>0.50062034739454098</v>
      </c>
      <c r="R305" s="153">
        <v>0.5732534930139721</v>
      </c>
      <c r="S305" s="153">
        <v>0.56086956521739129</v>
      </c>
      <c r="T305" s="153">
        <v>0.49124087591240878</v>
      </c>
      <c r="U305" s="153">
        <v>0.34695160276555626</v>
      </c>
      <c r="V305" s="153">
        <v>0.33333333333333331</v>
      </c>
      <c r="W305" s="153">
        <v>0.3896440129449838</v>
      </c>
      <c r="X305" s="153">
        <v>0.51367640241075563</v>
      </c>
      <c r="Y305" s="172">
        <v>12.403238946577183</v>
      </c>
      <c r="Z305" s="172">
        <v>4.9159731544878404</v>
      </c>
      <c r="AA305" s="147"/>
      <c r="AB305" s="144"/>
      <c r="AC305" s="144"/>
      <c r="AD305" s="153">
        <v>0.75228712174524981</v>
      </c>
      <c r="AE305" s="153">
        <v>0.46451667086587722</v>
      </c>
      <c r="AF305" s="144"/>
    </row>
    <row r="306" spans="1:32" x14ac:dyDescent="0.25">
      <c r="A306" s="149" t="s">
        <v>240</v>
      </c>
      <c r="B306" s="153">
        <v>0.92753623188405798</v>
      </c>
      <c r="C306" s="153">
        <v>0.98392857142857137</v>
      </c>
      <c r="D306" s="153">
        <v>1.0047169811320755</v>
      </c>
      <c r="E306" s="153">
        <v>0.92473118279569888</v>
      </c>
      <c r="F306" s="153">
        <v>0.83544303797468356</v>
      </c>
      <c r="G306" s="153">
        <v>0.9285714285714286</v>
      </c>
      <c r="H306" s="153">
        <v>0.86206896551724133</v>
      </c>
      <c r="I306" s="153">
        <v>0.92941176470588238</v>
      </c>
      <c r="J306" s="172">
        <v>6.7342799188641056</v>
      </c>
      <c r="K306" s="172">
        <v>-3.1055441044342325</v>
      </c>
      <c r="L306" s="147"/>
      <c r="M306" s="203">
        <v>-3.2393790849673199</v>
      </c>
      <c r="N306" s="144"/>
      <c r="P306" s="149" t="s">
        <v>240</v>
      </c>
      <c r="Q306" s="153">
        <v>0.90980834272829758</v>
      </c>
      <c r="R306" s="153">
        <v>0.9509933774834437</v>
      </c>
      <c r="S306" s="153">
        <v>0.96474358974358976</v>
      </c>
      <c r="T306" s="153">
        <v>0.9057873485868102</v>
      </c>
      <c r="U306" s="153">
        <v>0.81176470588235294</v>
      </c>
      <c r="V306" s="153">
        <v>0.88712241653418122</v>
      </c>
      <c r="W306" s="153">
        <v>0.94803149606299209</v>
      </c>
      <c r="X306" s="153">
        <v>0.96180555555555558</v>
      </c>
      <c r="Y306" s="172">
        <v>1.3774059492563495</v>
      </c>
      <c r="Z306" s="172">
        <v>4.3034791435954229</v>
      </c>
      <c r="AA306" s="147"/>
      <c r="AB306" s="144"/>
      <c r="AC306" s="144"/>
      <c r="AD306" s="153">
        <v>0.96046720575022471</v>
      </c>
      <c r="AE306" s="153">
        <v>0.91877076411960135</v>
      </c>
      <c r="AF306" s="144"/>
    </row>
    <row r="307" spans="1:32" ht="22.15" customHeight="1" x14ac:dyDescent="0.25">
      <c r="A307" s="154" t="s">
        <v>241</v>
      </c>
      <c r="B307" s="155">
        <v>2.8985507246376812E-2</v>
      </c>
      <c r="C307" s="155">
        <v>1.9642857142857142E-2</v>
      </c>
      <c r="D307" s="155">
        <v>3.7735849056603772E-2</v>
      </c>
      <c r="E307" s="155">
        <v>4.3010752688172046E-2</v>
      </c>
      <c r="F307" s="155">
        <v>0.11392405063291139</v>
      </c>
      <c r="G307" s="155">
        <v>4.7619047619047616E-2</v>
      </c>
      <c r="H307" s="155">
        <v>6.8965517241379309E-2</v>
      </c>
      <c r="I307" s="155">
        <v>5.8823529411764705E-2</v>
      </c>
      <c r="J307" s="172">
        <v>-1.0141987829614605</v>
      </c>
      <c r="K307" s="172">
        <v>2.288462554833254</v>
      </c>
      <c r="L307" s="147"/>
      <c r="M307" s="203">
        <v>3.9726307189542482</v>
      </c>
      <c r="N307" s="144"/>
      <c r="P307" s="154" t="s">
        <v>241</v>
      </c>
      <c r="Q307" s="155">
        <v>1.5783540022547914E-2</v>
      </c>
      <c r="R307" s="155">
        <v>2.4503311258278145E-2</v>
      </c>
      <c r="S307" s="155">
        <v>2.7777777777777776E-2</v>
      </c>
      <c r="T307" s="155">
        <v>3.4993270524899055E-2</v>
      </c>
      <c r="U307" s="155">
        <v>3.6764705882352942E-2</v>
      </c>
      <c r="V307" s="155">
        <v>7.472178060413355E-2</v>
      </c>
      <c r="W307" s="155">
        <v>2.6771653543307086E-2</v>
      </c>
      <c r="X307" s="155">
        <v>1.9097222222222224E-2</v>
      </c>
      <c r="Y307" s="172">
        <v>-0.76744313210848625</v>
      </c>
      <c r="Z307" s="172">
        <v>-1.2796465485418969</v>
      </c>
      <c r="AA307" s="147"/>
      <c r="AB307" s="144"/>
      <c r="AC307" s="144"/>
      <c r="AD307" s="151">
        <v>3.5938903863432167E-2</v>
      </c>
      <c r="AE307" s="151">
        <v>3.1893687707641193E-2</v>
      </c>
      <c r="AF307" s="144"/>
    </row>
    <row r="308" spans="1:32" ht="22.15" customHeight="1" x14ac:dyDescent="0.25">
      <c r="A308" s="154" t="s">
        <v>242</v>
      </c>
      <c r="B308" s="155">
        <v>2.0833333333333332E-2</v>
      </c>
      <c r="C308" s="155">
        <v>1.7741935483870968E-2</v>
      </c>
      <c r="D308" s="155">
        <v>3.2786885245901641E-2</v>
      </c>
      <c r="E308" s="155">
        <v>3.1746031746031744E-2</v>
      </c>
      <c r="F308" s="155">
        <v>6.6176470588235295E-2</v>
      </c>
      <c r="G308" s="155">
        <v>2.0408163265306121E-2</v>
      </c>
      <c r="H308" s="155">
        <v>3.9603960396039604E-2</v>
      </c>
      <c r="I308" s="155">
        <v>3.5714285714285712E-2</v>
      </c>
      <c r="J308" s="172">
        <v>-0.38896746817538919</v>
      </c>
      <c r="K308" s="172">
        <v>0.75650950035186482</v>
      </c>
      <c r="L308" s="147"/>
      <c r="M308" s="203">
        <v>2.5514934763891648</v>
      </c>
      <c r="N308" s="144"/>
      <c r="P308" s="154" t="s">
        <v>242</v>
      </c>
      <c r="Q308" s="155">
        <v>8.6848635235732014E-3</v>
      </c>
      <c r="R308" s="155">
        <v>1.4770459081836327E-2</v>
      </c>
      <c r="S308" s="155">
        <v>1.6149068322981366E-2</v>
      </c>
      <c r="T308" s="155">
        <v>1.8978102189781021E-2</v>
      </c>
      <c r="U308" s="155">
        <v>1.5713387806411062E-2</v>
      </c>
      <c r="V308" s="155">
        <v>2.8076463560334528E-2</v>
      </c>
      <c r="W308" s="155">
        <v>1.1003236245954692E-2</v>
      </c>
      <c r="X308" s="155">
        <v>1.0199350950394067E-2</v>
      </c>
      <c r="Y308" s="172">
        <v>-8.038852955606253E-2</v>
      </c>
      <c r="Z308" s="172">
        <v>-0.5925617555526822</v>
      </c>
      <c r="AA308" s="147"/>
      <c r="AB308" s="144"/>
      <c r="AC308" s="144"/>
      <c r="AD308" s="151">
        <v>2.8149190710767064E-2</v>
      </c>
      <c r="AE308" s="151">
        <v>1.6124968505920888E-2</v>
      </c>
      <c r="AF308" s="144"/>
    </row>
    <row r="309" spans="1:32" ht="22.15" customHeight="1" x14ac:dyDescent="0.25">
      <c r="A309" s="154" t="s">
        <v>243</v>
      </c>
      <c r="B309" s="155">
        <v>8.3333333333333329E-2</v>
      </c>
      <c r="C309" s="155">
        <v>2.7419354838709678E-2</v>
      </c>
      <c r="D309" s="155">
        <v>5.3278688524590161E-2</v>
      </c>
      <c r="E309" s="155">
        <v>7.1428571428571425E-2</v>
      </c>
      <c r="F309" s="155">
        <v>0.14705882352941177</v>
      </c>
      <c r="G309" s="155">
        <v>0.12244897959183673</v>
      </c>
      <c r="H309" s="155">
        <v>0.11881188118811881</v>
      </c>
      <c r="I309" s="155">
        <v>8.5714285714285715E-2</v>
      </c>
      <c r="J309" s="172">
        <v>-3.309759547383309</v>
      </c>
      <c r="K309" s="172">
        <v>2.1674876847290636</v>
      </c>
      <c r="L309" s="147"/>
      <c r="M309" s="203">
        <v>0.3655871249751641</v>
      </c>
      <c r="N309" s="144"/>
      <c r="P309" s="154" t="s">
        <v>243</v>
      </c>
      <c r="Q309" s="155">
        <v>0.13399503722084366</v>
      </c>
      <c r="R309" s="155">
        <v>0.10978043912175649</v>
      </c>
      <c r="S309" s="155">
        <v>0.11739130434782609</v>
      </c>
      <c r="T309" s="155">
        <v>0.11167883211678832</v>
      </c>
      <c r="U309" s="155">
        <v>0.14707730986800754</v>
      </c>
      <c r="V309" s="155">
        <v>0.13201911589008364</v>
      </c>
      <c r="W309" s="155">
        <v>0.13333333333333333</v>
      </c>
      <c r="X309" s="155">
        <v>8.2058414464534074E-2</v>
      </c>
      <c r="Y309" s="172">
        <v>-5.127491886879926</v>
      </c>
      <c r="Z309" s="172">
        <v>-4.3413996722162835</v>
      </c>
      <c r="AA309" s="147"/>
      <c r="AB309" s="144"/>
      <c r="AC309" s="144"/>
      <c r="AD309" s="151">
        <v>6.4039408866995079E-2</v>
      </c>
      <c r="AE309" s="151">
        <v>0.12547241118669691</v>
      </c>
      <c r="AF309" s="144"/>
    </row>
    <row r="310" spans="1:32" ht="22.15" customHeight="1" x14ac:dyDescent="0.25">
      <c r="A310" s="154" t="s">
        <v>244</v>
      </c>
      <c r="B310" s="155">
        <v>8.3333333333333329E-2</v>
      </c>
      <c r="C310" s="155">
        <v>1.6129032258064516E-2</v>
      </c>
      <c r="D310" s="155">
        <v>2.8688524590163935E-2</v>
      </c>
      <c r="E310" s="155">
        <v>7.1428571428571425E-2</v>
      </c>
      <c r="F310" s="155">
        <v>0.11029411764705882</v>
      </c>
      <c r="G310" s="155">
        <v>0.25510204081632654</v>
      </c>
      <c r="H310" s="155">
        <v>0.16831683168316833</v>
      </c>
      <c r="I310" s="155">
        <v>0.10714285714285714</v>
      </c>
      <c r="J310" s="172">
        <v>-6.1173974540311189</v>
      </c>
      <c r="K310" s="172">
        <v>4.3103448275862055</v>
      </c>
      <c r="L310" s="147"/>
      <c r="M310" s="203">
        <v>3.9919862242532607</v>
      </c>
      <c r="N310" s="144"/>
      <c r="P310" s="154" t="s">
        <v>244</v>
      </c>
      <c r="Q310" s="155">
        <v>6.699751861042183E-2</v>
      </c>
      <c r="R310" s="155">
        <v>4.7105788423153695E-2</v>
      </c>
      <c r="S310" s="155">
        <v>6.273291925465839E-2</v>
      </c>
      <c r="T310" s="155">
        <v>0.10145985401459855</v>
      </c>
      <c r="U310" s="155">
        <v>0.10622250157133878</v>
      </c>
      <c r="V310" s="155">
        <v>0.12843488649940263</v>
      </c>
      <c r="W310" s="155">
        <v>0.1087378640776699</v>
      </c>
      <c r="X310" s="155">
        <v>6.7222994900324531E-2</v>
      </c>
      <c r="Y310" s="172">
        <v>-4.1514869177345375</v>
      </c>
      <c r="Z310" s="172">
        <v>-1.82729318654435</v>
      </c>
      <c r="AA310" s="147"/>
      <c r="AB310" s="144"/>
      <c r="AC310" s="144"/>
      <c r="AD310" s="151">
        <v>6.4039408866995079E-2</v>
      </c>
      <c r="AE310" s="151">
        <v>8.5495926765768032E-2</v>
      </c>
      <c r="AF310" s="144"/>
    </row>
    <row r="311" spans="1:32" ht="22.15" customHeight="1" x14ac:dyDescent="0.25">
      <c r="A311" s="154" t="s">
        <v>245</v>
      </c>
      <c r="B311" s="155">
        <v>7.2916666666666671E-2</v>
      </c>
      <c r="C311" s="155">
        <v>3.5483870967741936E-2</v>
      </c>
      <c r="D311" s="155">
        <v>5.3278688524590161E-2</v>
      </c>
      <c r="E311" s="155">
        <v>7.1428571428571425E-2</v>
      </c>
      <c r="F311" s="155">
        <v>5.8823529411764705E-2</v>
      </c>
      <c r="G311" s="155">
        <v>0.12244897959183673</v>
      </c>
      <c r="H311" s="155">
        <v>7.9207920792079209E-2</v>
      </c>
      <c r="I311" s="155">
        <v>0.1</v>
      </c>
      <c r="J311" s="172">
        <v>2.0792079207920797</v>
      </c>
      <c r="K311" s="172">
        <v>4.440534834623505</v>
      </c>
      <c r="L311" s="147"/>
      <c r="M311" s="203">
        <v>-3.8618451553082966</v>
      </c>
      <c r="N311" s="144"/>
      <c r="P311" s="154" t="s">
        <v>245</v>
      </c>
      <c r="Q311" s="155">
        <v>0.10421836228287841</v>
      </c>
      <c r="R311" s="155">
        <v>0.1125748502994012</v>
      </c>
      <c r="S311" s="155">
        <v>0.10745341614906832</v>
      </c>
      <c r="T311" s="155">
        <v>9.0510948905109495E-2</v>
      </c>
      <c r="U311" s="155">
        <v>0.11627906976744186</v>
      </c>
      <c r="V311" s="155">
        <v>0.17443249701314217</v>
      </c>
      <c r="W311" s="155">
        <v>0.17346278317152103</v>
      </c>
      <c r="X311" s="155">
        <v>0.13861845155308297</v>
      </c>
      <c r="Y311" s="172">
        <v>-3.4844331618438056</v>
      </c>
      <c r="Z311" s="172">
        <v>1.3314008788322758</v>
      </c>
      <c r="AA311" s="147"/>
      <c r="AB311" s="144"/>
      <c r="AC311" s="144"/>
      <c r="AD311" s="151">
        <v>5.5594651653764954E-2</v>
      </c>
      <c r="AE311" s="151">
        <v>0.12530444276476022</v>
      </c>
      <c r="AF311" s="144"/>
    </row>
    <row r="312" spans="1:32" ht="22.15" customHeight="1" x14ac:dyDescent="0.25">
      <c r="A312" s="154" t="s">
        <v>246</v>
      </c>
      <c r="B312" s="155">
        <v>3.125E-2</v>
      </c>
      <c r="C312" s="155">
        <v>1.2903225806451613E-2</v>
      </c>
      <c r="D312" s="155">
        <v>4.0983606557377051E-3</v>
      </c>
      <c r="E312" s="155">
        <v>1.5873015873015872E-2</v>
      </c>
      <c r="F312" s="155">
        <v>7.3529411764705885E-2</v>
      </c>
      <c r="G312" s="155">
        <v>5.1020408163265307E-2</v>
      </c>
      <c r="H312" s="155">
        <v>4.9504950495049507E-2</v>
      </c>
      <c r="I312" s="155">
        <v>4.2857142857142858E-2</v>
      </c>
      <c r="J312" s="172">
        <v>-0.66478076379066497</v>
      </c>
      <c r="K312" s="172">
        <v>1.8930330752990852</v>
      </c>
      <c r="L312" s="147"/>
      <c r="M312" s="203">
        <v>-6.9799324458573411</v>
      </c>
      <c r="N312" s="144"/>
      <c r="P312" s="154" t="s">
        <v>246</v>
      </c>
      <c r="Q312" s="155">
        <v>0.11662531017369727</v>
      </c>
      <c r="R312" s="155">
        <v>9.9401197604790423E-2</v>
      </c>
      <c r="S312" s="155">
        <v>0.115527950310559</v>
      </c>
      <c r="T312" s="155">
        <v>0.13211678832116788</v>
      </c>
      <c r="U312" s="155">
        <v>0.14707730986800754</v>
      </c>
      <c r="V312" s="155">
        <v>0.13201911589008364</v>
      </c>
      <c r="W312" s="155">
        <v>0.13851132686084142</v>
      </c>
      <c r="X312" s="155">
        <v>0.11265646731571627</v>
      </c>
      <c r="Y312" s="172">
        <v>-2.5854859545125146</v>
      </c>
      <c r="Z312" s="172">
        <v>-1.1052275440645534</v>
      </c>
      <c r="AA312" s="147"/>
      <c r="AB312" s="144"/>
      <c r="AC312" s="144"/>
      <c r="AD312" s="151">
        <v>2.3926812104152005E-2</v>
      </c>
      <c r="AE312" s="151">
        <v>0.1237087427563618</v>
      </c>
      <c r="AF312" s="144"/>
    </row>
    <row r="313" spans="1:32" x14ac:dyDescent="0.25">
      <c r="A313" s="149" t="s">
        <v>247</v>
      </c>
      <c r="B313" s="150">
        <v>155.06250000000011</v>
      </c>
      <c r="C313" s="150">
        <v>104.72258064516133</v>
      </c>
      <c r="D313" s="150">
        <v>220.50000000000006</v>
      </c>
      <c r="E313" s="150">
        <v>183.59523809523805</v>
      </c>
      <c r="F313" s="150">
        <v>229.2794117647058</v>
      </c>
      <c r="G313" s="150">
        <v>104.43877551020422</v>
      </c>
      <c r="H313" s="150">
        <v>202.55445544554456</v>
      </c>
      <c r="I313" s="150">
        <v>118.67857142857146</v>
      </c>
      <c r="J313" s="177">
        <v>-83.875884016973103</v>
      </c>
      <c r="K313" s="177">
        <v>-35.173645320197082</v>
      </c>
      <c r="L313" s="147"/>
      <c r="M313" s="203">
        <v>-44.15777534936079</v>
      </c>
      <c r="N313" s="144"/>
      <c r="P313" s="149" t="s">
        <v>247</v>
      </c>
      <c r="Q313" s="150">
        <v>250.0403225806451</v>
      </c>
      <c r="R313" s="150">
        <v>200.0087824351296</v>
      </c>
      <c r="S313" s="150">
        <v>229.53043478260878</v>
      </c>
      <c r="T313" s="150">
        <v>216.9540145985402</v>
      </c>
      <c r="U313" s="150">
        <v>260.23004399748618</v>
      </c>
      <c r="V313" s="150">
        <v>181.36439665471903</v>
      </c>
      <c r="W313" s="150">
        <v>194.37605177993504</v>
      </c>
      <c r="X313" s="150">
        <v>162.83634677793225</v>
      </c>
      <c r="Y313" s="177">
        <v>-31.53970500200279</v>
      </c>
      <c r="Z313" s="177">
        <v>-54.581894592690048</v>
      </c>
      <c r="AA313" s="147"/>
      <c r="AB313" s="144"/>
      <c r="AC313" s="144"/>
      <c r="AD313" s="150">
        <v>153.85221674876854</v>
      </c>
      <c r="AE313" s="150">
        <v>217.4182413706223</v>
      </c>
      <c r="AF313" s="144"/>
    </row>
    <row r="314" spans="1:32" x14ac:dyDescent="0.25">
      <c r="A314" s="149" t="s">
        <v>248</v>
      </c>
      <c r="B314" s="150">
        <v>150.04347826086982</v>
      </c>
      <c r="C314" s="150">
        <v>93.498214285714255</v>
      </c>
      <c r="D314" s="150">
        <v>228.7405660377355</v>
      </c>
      <c r="E314" s="150">
        <v>185.46236559139777</v>
      </c>
      <c r="F314" s="150">
        <v>200.65822784810106</v>
      </c>
      <c r="G314" s="150">
        <v>129.40476190476213</v>
      </c>
      <c r="H314" s="150">
        <v>247.00000000000011</v>
      </c>
      <c r="I314" s="150">
        <v>118.77647058823543</v>
      </c>
      <c r="J314" s="177">
        <v>-128.22352941176467</v>
      </c>
      <c r="K314" s="177">
        <v>-28.632334443211064</v>
      </c>
      <c r="L314" s="147"/>
      <c r="M314" s="203">
        <v>-65.231341911764687</v>
      </c>
      <c r="N314" s="144"/>
      <c r="P314" s="149" t="s">
        <v>248</v>
      </c>
      <c r="Q314" s="150">
        <v>272.12965050732799</v>
      </c>
      <c r="R314" s="150">
        <v>201.6278145695365</v>
      </c>
      <c r="S314" s="150">
        <v>283.61004273504273</v>
      </c>
      <c r="T314" s="150">
        <v>251.37685060565306</v>
      </c>
      <c r="U314" s="150">
        <v>309.88235294117641</v>
      </c>
      <c r="V314" s="150">
        <v>253.8060413354529</v>
      </c>
      <c r="W314" s="150">
        <v>280.96535433070864</v>
      </c>
      <c r="X314" s="150">
        <v>184.00781250000011</v>
      </c>
      <c r="Y314" s="177">
        <v>-96.957541830708522</v>
      </c>
      <c r="Z314" s="177">
        <v>-72.943350290697595</v>
      </c>
      <c r="AA314" s="147"/>
      <c r="AB314" s="144"/>
      <c r="AC314" s="144"/>
      <c r="AD314" s="150">
        <v>147.40880503144649</v>
      </c>
      <c r="AE314" s="150">
        <v>256.95116279069771</v>
      </c>
      <c r="AF314" s="144"/>
    </row>
    <row r="315" spans="1:32" x14ac:dyDescent="0.25">
      <c r="A315" s="146" t="s">
        <v>249</v>
      </c>
      <c r="B315" s="147">
        <v>259</v>
      </c>
      <c r="C315" s="147">
        <v>172</v>
      </c>
      <c r="D315" s="147">
        <v>151</v>
      </c>
      <c r="E315" s="147">
        <v>89</v>
      </c>
      <c r="F315" s="147">
        <v>101</v>
      </c>
      <c r="G315" s="147">
        <v>124</v>
      </c>
      <c r="H315" s="147">
        <v>130</v>
      </c>
      <c r="I315" s="147">
        <v>85</v>
      </c>
      <c r="J315" s="148">
        <v>-0.34615384615384615</v>
      </c>
      <c r="K315" s="148">
        <v>-0.42007797270955172</v>
      </c>
      <c r="L315" s="147"/>
      <c r="M315" s="155">
        <v>4.5212765957446811E-2</v>
      </c>
      <c r="N315" s="144"/>
      <c r="P315" s="146" t="s">
        <v>249</v>
      </c>
      <c r="Q315" s="147">
        <v>2494</v>
      </c>
      <c r="R315" s="147">
        <v>2005</v>
      </c>
      <c r="S315" s="147">
        <v>1768</v>
      </c>
      <c r="T315" s="147">
        <v>1804</v>
      </c>
      <c r="U315" s="147">
        <v>1888</v>
      </c>
      <c r="V315" s="147">
        <v>2008</v>
      </c>
      <c r="W315" s="147">
        <v>1972</v>
      </c>
      <c r="X315" s="147">
        <v>1880</v>
      </c>
      <c r="Y315" s="148">
        <v>-4.665314401622718E-2</v>
      </c>
      <c r="Z315" s="148">
        <v>-5.5886362005882748E-2</v>
      </c>
      <c r="AA315" s="147"/>
      <c r="AB315" s="144"/>
      <c r="AC315" s="144"/>
      <c r="AD315" s="147">
        <v>146.57142857142858</v>
      </c>
      <c r="AE315" s="147">
        <v>1991.2857142857142</v>
      </c>
      <c r="AF315" s="144"/>
    </row>
    <row r="316" spans="1:32" x14ac:dyDescent="0.25">
      <c r="A316" s="146" t="s">
        <v>250</v>
      </c>
      <c r="B316" s="150">
        <v>96</v>
      </c>
      <c r="C316" s="150">
        <v>58</v>
      </c>
      <c r="D316" s="150">
        <v>54</v>
      </c>
      <c r="E316" s="150">
        <v>36</v>
      </c>
      <c r="F316" s="150">
        <v>34</v>
      </c>
      <c r="G316" s="150">
        <v>35</v>
      </c>
      <c r="H316" s="150">
        <v>33</v>
      </c>
      <c r="I316" s="150">
        <v>34</v>
      </c>
      <c r="J316" s="148">
        <v>3.0303030303030304E-2</v>
      </c>
      <c r="K316" s="148">
        <v>-0.31213872832369943</v>
      </c>
      <c r="L316" s="147"/>
      <c r="M316" s="155">
        <v>3.8331454340473504E-2</v>
      </c>
      <c r="N316" s="144"/>
      <c r="P316" s="146" t="s">
        <v>250</v>
      </c>
      <c r="Q316" s="150">
        <v>1095</v>
      </c>
      <c r="R316" s="150">
        <v>884</v>
      </c>
      <c r="S316" s="150">
        <v>815</v>
      </c>
      <c r="T316" s="150">
        <v>797</v>
      </c>
      <c r="U316" s="150">
        <v>786</v>
      </c>
      <c r="V316" s="150">
        <v>888</v>
      </c>
      <c r="W316" s="150">
        <v>818</v>
      </c>
      <c r="X316" s="150">
        <v>887</v>
      </c>
      <c r="Y316" s="148">
        <v>8.4352078239608802E-2</v>
      </c>
      <c r="Z316" s="148">
        <v>2.0713463751438434E-2</v>
      </c>
      <c r="AA316" s="147"/>
      <c r="AB316" s="144"/>
      <c r="AC316" s="144"/>
      <c r="AD316" s="150">
        <v>49.428571428571431</v>
      </c>
      <c r="AE316" s="150">
        <v>869</v>
      </c>
      <c r="AF316" s="144"/>
    </row>
    <row r="317" spans="1:32" x14ac:dyDescent="0.25">
      <c r="A317" s="149" t="s">
        <v>251</v>
      </c>
      <c r="B317" s="147">
        <v>0</v>
      </c>
      <c r="C317" s="147">
        <v>784</v>
      </c>
      <c r="D317" s="147">
        <v>861</v>
      </c>
      <c r="E317" s="147">
        <v>238</v>
      </c>
      <c r="F317" s="147">
        <v>254</v>
      </c>
      <c r="G317" s="147">
        <v>213</v>
      </c>
      <c r="H317" s="147">
        <v>164</v>
      </c>
      <c r="I317" s="147">
        <v>148</v>
      </c>
      <c r="J317" s="148">
        <v>-9.7560975609756101E-2</v>
      </c>
      <c r="K317" s="157">
        <v>-0.6467780429594272</v>
      </c>
      <c r="L317" s="147"/>
      <c r="M317" s="155">
        <v>5.0789293067947841E-2</v>
      </c>
      <c r="N317" s="144"/>
      <c r="P317" s="149" t="s">
        <v>251</v>
      </c>
      <c r="Q317" s="147">
        <v>0</v>
      </c>
      <c r="R317" s="147">
        <v>3781</v>
      </c>
      <c r="S317" s="147">
        <v>3391</v>
      </c>
      <c r="T317" s="147">
        <v>2566</v>
      </c>
      <c r="U317" s="147">
        <v>2191</v>
      </c>
      <c r="V317" s="147">
        <v>2117</v>
      </c>
      <c r="W317" s="147">
        <v>2602</v>
      </c>
      <c r="X317" s="147">
        <v>2914</v>
      </c>
      <c r="Y317" s="148">
        <v>0.11990776325903152</v>
      </c>
      <c r="Z317" s="157">
        <v>5.0216242191254264E-2</v>
      </c>
      <c r="AA317" s="147"/>
      <c r="AB317" s="144"/>
      <c r="AC317" s="144"/>
      <c r="AD317" s="158">
        <v>419</v>
      </c>
      <c r="AE317" s="158">
        <v>2774.6666666666665</v>
      </c>
      <c r="AF317" s="144"/>
    </row>
    <row r="318" spans="1:32" x14ac:dyDescent="0.25">
      <c r="A318" s="159" t="s">
        <v>252</v>
      </c>
      <c r="B318" s="150">
        <v>41</v>
      </c>
      <c r="C318" s="150">
        <v>87</v>
      </c>
      <c r="D318" s="150">
        <v>266</v>
      </c>
      <c r="E318" s="150">
        <v>95</v>
      </c>
      <c r="F318" s="150">
        <v>76</v>
      </c>
      <c r="G318" s="150">
        <v>146</v>
      </c>
      <c r="H318" s="150">
        <v>44</v>
      </c>
      <c r="I318" s="150">
        <v>22</v>
      </c>
      <c r="J318" s="148">
        <v>-0.5</v>
      </c>
      <c r="K318" s="148">
        <v>-0.79602649006622517</v>
      </c>
      <c r="L318" s="147"/>
      <c r="M318" s="155">
        <v>5.0925925925925923E-2</v>
      </c>
      <c r="N318" s="144"/>
      <c r="P318" s="159" t="s">
        <v>252</v>
      </c>
      <c r="Q318" s="150">
        <v>848</v>
      </c>
      <c r="R318" s="150">
        <v>672</v>
      </c>
      <c r="S318" s="150">
        <v>927</v>
      </c>
      <c r="T318" s="150">
        <v>544</v>
      </c>
      <c r="U318" s="150">
        <v>839</v>
      </c>
      <c r="V318" s="150">
        <v>617</v>
      </c>
      <c r="W318" s="150">
        <v>659</v>
      </c>
      <c r="X318" s="150">
        <v>432</v>
      </c>
      <c r="Y318" s="148">
        <v>-0.34446130500758726</v>
      </c>
      <c r="Z318" s="148">
        <v>-0.40775558166862513</v>
      </c>
      <c r="AA318" s="147"/>
      <c r="AB318" s="144"/>
      <c r="AC318" s="144"/>
      <c r="AD318" s="150">
        <v>107.85714285714286</v>
      </c>
      <c r="AE318" s="150">
        <v>729.42857142857144</v>
      </c>
      <c r="AF318" s="144"/>
    </row>
    <row r="319" spans="1:32" x14ac:dyDescent="0.25">
      <c r="A319" s="159" t="s">
        <v>253</v>
      </c>
      <c r="B319" s="150">
        <v>4</v>
      </c>
      <c r="C319" s="150">
        <v>6</v>
      </c>
      <c r="D319" s="150">
        <v>13</v>
      </c>
      <c r="E319" s="150">
        <v>1</v>
      </c>
      <c r="F319" s="150">
        <v>14</v>
      </c>
      <c r="G319" s="150">
        <v>47</v>
      </c>
      <c r="H319" s="150">
        <v>4</v>
      </c>
      <c r="I319" s="150">
        <v>1</v>
      </c>
      <c r="J319" s="148">
        <v>-0.75</v>
      </c>
      <c r="K319" s="148">
        <v>-0.9213483146067416</v>
      </c>
      <c r="L319" s="147"/>
      <c r="M319" s="155">
        <v>2.564102564102564E-2</v>
      </c>
      <c r="N319" s="144"/>
      <c r="P319" s="159" t="s">
        <v>253</v>
      </c>
      <c r="Q319" s="150">
        <v>49</v>
      </c>
      <c r="R319" s="150">
        <v>44</v>
      </c>
      <c r="S319" s="150">
        <v>83</v>
      </c>
      <c r="T319" s="150">
        <v>27</v>
      </c>
      <c r="U319" s="150">
        <v>38</v>
      </c>
      <c r="V319" s="150">
        <v>69</v>
      </c>
      <c r="W319" s="150">
        <v>21</v>
      </c>
      <c r="X319" s="150">
        <v>39</v>
      </c>
      <c r="Y319" s="148">
        <v>0.8571428571428571</v>
      </c>
      <c r="Z319" s="148">
        <v>-0.17522658610271902</v>
      </c>
      <c r="AA319" s="147"/>
      <c r="AB319" s="144"/>
      <c r="AC319" s="144"/>
      <c r="AD319" s="150">
        <v>12.714285714285714</v>
      </c>
      <c r="AE319" s="150">
        <v>47.285714285714285</v>
      </c>
      <c r="AF319" s="144"/>
    </row>
    <row r="320" spans="1:32" x14ac:dyDescent="0.25">
      <c r="A320" s="159" t="s">
        <v>254</v>
      </c>
      <c r="B320" s="191">
        <v>8.8888888888888892E-2</v>
      </c>
      <c r="C320" s="191">
        <v>6.4516129032258063E-2</v>
      </c>
      <c r="D320" s="191">
        <v>4.6594982078853049E-2</v>
      </c>
      <c r="E320" s="191">
        <v>1.0416666666666666E-2</v>
      </c>
      <c r="F320" s="191">
        <v>0.15555555555555556</v>
      </c>
      <c r="G320" s="191">
        <v>0.24352331606217617</v>
      </c>
      <c r="H320" s="191">
        <v>8.3333333333333329E-2</v>
      </c>
      <c r="I320" s="191">
        <v>4.3478260869565216E-2</v>
      </c>
      <c r="J320" s="172">
        <v>-3.9855072463768111</v>
      </c>
      <c r="K320" s="172">
        <v>-6.1971976097259418</v>
      </c>
      <c r="L320" s="147"/>
      <c r="M320" s="203">
        <v>-3.9324286901135417</v>
      </c>
      <c r="N320" s="144"/>
      <c r="P320" s="159" t="s">
        <v>254</v>
      </c>
      <c r="Q320" s="191">
        <v>5.4626532887402456E-2</v>
      </c>
      <c r="R320" s="191">
        <v>6.1452513966480445E-2</v>
      </c>
      <c r="S320" s="191">
        <v>8.2178217821782182E-2</v>
      </c>
      <c r="T320" s="191">
        <v>4.7285464098073555E-2</v>
      </c>
      <c r="U320" s="191">
        <v>4.3329532497149374E-2</v>
      </c>
      <c r="V320" s="191">
        <v>0.10058309037900874</v>
      </c>
      <c r="W320" s="191">
        <v>3.0882352941176472E-2</v>
      </c>
      <c r="X320" s="191">
        <v>8.2802547770700632E-2</v>
      </c>
      <c r="Y320" s="172">
        <v>5.192019482952416</v>
      </c>
      <c r="Z320" s="172">
        <v>2.1923386468511934</v>
      </c>
      <c r="AA320" s="147"/>
      <c r="AB320" s="144"/>
      <c r="AC320" s="144"/>
      <c r="AD320" s="191">
        <v>0.10545023696682464</v>
      </c>
      <c r="AE320" s="191">
        <v>6.0879161302188699E-2</v>
      </c>
      <c r="AF320" s="144"/>
    </row>
    <row r="321" spans="1:32" x14ac:dyDescent="0.25">
      <c r="A321" s="161" t="s">
        <v>255</v>
      </c>
      <c r="B321" s="161"/>
      <c r="C321" s="161"/>
      <c r="D321" s="161"/>
      <c r="E321" s="144"/>
      <c r="F321" s="144"/>
      <c r="G321" s="144"/>
      <c r="H321" s="144"/>
      <c r="I321" s="144"/>
      <c r="J321" s="144"/>
      <c r="K321" s="144"/>
      <c r="L321" s="144"/>
      <c r="M321" s="144"/>
      <c r="N321" s="144"/>
      <c r="O321" s="204"/>
      <c r="P321" s="161" t="s">
        <v>255</v>
      </c>
      <c r="Q321" s="161"/>
      <c r="R321" s="161"/>
      <c r="S321" s="161"/>
      <c r="T321" s="144"/>
      <c r="U321" s="144"/>
      <c r="V321" s="144"/>
      <c r="W321" s="144"/>
      <c r="X321" s="144"/>
      <c r="Y321" s="144"/>
      <c r="Z321" s="144"/>
      <c r="AA321" s="144"/>
      <c r="AB321" s="144"/>
      <c r="AC321" s="144"/>
      <c r="AD321" s="144"/>
      <c r="AE321" s="144"/>
      <c r="AF321" s="144"/>
    </row>
    <row r="322" spans="1:32" x14ac:dyDescent="0.25">
      <c r="N322" s="144"/>
      <c r="AB322" s="144"/>
    </row>
    <row r="323" spans="1:32" x14ac:dyDescent="0.25">
      <c r="N323" s="144"/>
      <c r="AB323" s="144"/>
    </row>
    <row r="324" spans="1:32" x14ac:dyDescent="0.25">
      <c r="N324" s="144"/>
      <c r="AB324" s="144"/>
    </row>
    <row r="325" spans="1:32" x14ac:dyDescent="0.25">
      <c r="N325" s="144"/>
      <c r="AB325" s="144"/>
    </row>
    <row r="326" spans="1:32" x14ac:dyDescent="0.25">
      <c r="N326" s="144"/>
      <c r="AB326" s="144"/>
    </row>
    <row r="327" spans="1:32" x14ac:dyDescent="0.25">
      <c r="N327" s="144"/>
      <c r="AB327" s="144"/>
    </row>
    <row r="328" spans="1:32" s="196" customFormat="1" x14ac:dyDescent="0.25">
      <c r="N328" s="197"/>
      <c r="O328" s="214"/>
      <c r="AB328" s="197"/>
    </row>
    <row r="329" spans="1:32" x14ac:dyDescent="0.25">
      <c r="N329" s="144"/>
      <c r="AB329" s="144"/>
    </row>
    <row r="330" spans="1:32" x14ac:dyDescent="0.25">
      <c r="N330" s="144"/>
      <c r="AB330" s="144"/>
    </row>
    <row r="331" spans="1:32" x14ac:dyDescent="0.25">
      <c r="A331" s="189" t="s">
        <v>259</v>
      </c>
      <c r="B331" s="189"/>
      <c r="C331" s="189"/>
      <c r="D331" s="189"/>
      <c r="E331" s="181"/>
      <c r="F331" s="167"/>
      <c r="G331" s="167"/>
      <c r="H331" s="167"/>
      <c r="I331" s="167"/>
      <c r="J331" s="167"/>
      <c r="K331" s="167"/>
      <c r="L331" s="188"/>
      <c r="M331" s="211"/>
      <c r="N331" s="144"/>
      <c r="O331" s="211"/>
      <c r="P331" s="189" t="s">
        <v>259</v>
      </c>
      <c r="Q331" s="189"/>
      <c r="R331" s="189"/>
      <c r="S331" s="189"/>
      <c r="T331" s="181"/>
      <c r="U331" s="144"/>
      <c r="V331" s="144"/>
      <c r="W331" s="144"/>
      <c r="X331" s="144"/>
      <c r="Y331" s="144"/>
      <c r="Z331" s="144"/>
      <c r="AA331" s="188"/>
      <c r="AB331" s="144"/>
      <c r="AC331" s="144"/>
      <c r="AD331" s="144"/>
      <c r="AE331" s="144"/>
      <c r="AF331" s="144"/>
    </row>
    <row r="332" spans="1:32" x14ac:dyDescent="0.25">
      <c r="A332" s="166" t="s">
        <v>298</v>
      </c>
      <c r="B332" s="166"/>
      <c r="C332" s="166"/>
      <c r="D332" s="166"/>
      <c r="E332" s="213"/>
      <c r="F332" s="167"/>
      <c r="G332" s="167"/>
      <c r="H332" s="167"/>
      <c r="I332" s="167"/>
      <c r="J332" s="167"/>
      <c r="K332" s="167"/>
      <c r="L332" s="167"/>
      <c r="M332" s="144"/>
      <c r="N332" s="144"/>
      <c r="P332" s="166" t="s">
        <v>231</v>
      </c>
      <c r="Q332" s="166"/>
      <c r="R332" s="166"/>
      <c r="S332" s="166"/>
      <c r="T332" s="162"/>
      <c r="U332" s="144"/>
      <c r="V332" s="144"/>
      <c r="W332" s="144"/>
      <c r="X332" s="144"/>
      <c r="Y332" s="144"/>
      <c r="Z332" s="144"/>
      <c r="AA332" s="167"/>
      <c r="AB332" s="144"/>
      <c r="AC332" s="144"/>
      <c r="AD332" s="144"/>
      <c r="AE332" s="144"/>
      <c r="AF332" s="144"/>
    </row>
    <row r="333" spans="1:32" ht="31.5" x14ac:dyDescent="0.25">
      <c r="A333" s="190"/>
      <c r="B333" s="141">
        <v>2019</v>
      </c>
      <c r="C333" s="141">
        <v>2020</v>
      </c>
      <c r="D333" s="141">
        <v>2021</v>
      </c>
      <c r="E333" s="141">
        <v>2022</v>
      </c>
      <c r="F333" s="141">
        <v>2023</v>
      </c>
      <c r="G333" s="141">
        <v>2024</v>
      </c>
      <c r="H333" s="141">
        <v>2025</v>
      </c>
      <c r="I333" s="141">
        <v>2026</v>
      </c>
      <c r="J333" s="142" t="s">
        <v>232</v>
      </c>
      <c r="K333" s="142" t="s">
        <v>233</v>
      </c>
      <c r="L333" s="143" t="s">
        <v>234</v>
      </c>
      <c r="M333" s="145" t="s">
        <v>287</v>
      </c>
      <c r="N333" s="144"/>
      <c r="P333" s="190"/>
      <c r="Q333" s="141">
        <v>2019</v>
      </c>
      <c r="R333" s="141">
        <v>2020</v>
      </c>
      <c r="S333" s="141">
        <v>2021</v>
      </c>
      <c r="T333" s="141">
        <v>2022</v>
      </c>
      <c r="U333" s="141">
        <v>2023</v>
      </c>
      <c r="V333" s="141">
        <v>2024</v>
      </c>
      <c r="W333" s="141">
        <v>2025</v>
      </c>
      <c r="X333" s="141">
        <v>2026</v>
      </c>
      <c r="Y333" s="142" t="s">
        <v>232</v>
      </c>
      <c r="Z333" s="142" t="s">
        <v>233</v>
      </c>
      <c r="AA333" s="143" t="s">
        <v>234</v>
      </c>
      <c r="AB333" s="144"/>
      <c r="AC333" s="144"/>
      <c r="AD333" s="145" t="s">
        <v>299</v>
      </c>
      <c r="AE333" s="145" t="s">
        <v>235</v>
      </c>
      <c r="AF333" s="144"/>
    </row>
    <row r="334" spans="1:32" x14ac:dyDescent="0.25">
      <c r="A334" s="146" t="s">
        <v>236</v>
      </c>
      <c r="B334" s="147">
        <v>636</v>
      </c>
      <c r="C334" s="147">
        <v>891</v>
      </c>
      <c r="D334" s="147">
        <v>590</v>
      </c>
      <c r="E334" s="147">
        <v>648</v>
      </c>
      <c r="F334" s="147">
        <v>713</v>
      </c>
      <c r="G334" s="147">
        <v>968</v>
      </c>
      <c r="H334" s="147">
        <v>725</v>
      </c>
      <c r="I334" s="147">
        <v>961</v>
      </c>
      <c r="J334" s="148">
        <v>0.32551724137931032</v>
      </c>
      <c r="K334" s="148">
        <v>0.30090891510346168</v>
      </c>
      <c r="L334" s="147"/>
      <c r="M334" s="155">
        <v>6.2605863192182407E-2</v>
      </c>
      <c r="N334" s="144"/>
      <c r="P334" s="146" t="s">
        <v>236</v>
      </c>
      <c r="Q334" s="147">
        <v>12909</v>
      </c>
      <c r="R334" s="147">
        <v>14576</v>
      </c>
      <c r="S334" s="147">
        <v>11804</v>
      </c>
      <c r="T334" s="147">
        <v>11312</v>
      </c>
      <c r="U334" s="147">
        <v>13326</v>
      </c>
      <c r="V334" s="147">
        <v>13708</v>
      </c>
      <c r="W334" s="147">
        <v>13724</v>
      </c>
      <c r="X334" s="147">
        <v>15350</v>
      </c>
      <c r="Y334" s="148">
        <v>0.11847857767414748</v>
      </c>
      <c r="Z334" s="148">
        <v>0.17612933591654906</v>
      </c>
      <c r="AA334" s="147"/>
      <c r="AB334" s="144"/>
      <c r="AC334" s="144"/>
      <c r="AD334" s="147">
        <v>738.71428571428567</v>
      </c>
      <c r="AE334" s="147">
        <v>13051.285714285714</v>
      </c>
      <c r="AF334" s="144"/>
    </row>
    <row r="335" spans="1:32" x14ac:dyDescent="0.25">
      <c r="A335" s="149" t="s">
        <v>237</v>
      </c>
      <c r="B335" s="150">
        <v>427</v>
      </c>
      <c r="C335" s="150">
        <v>504</v>
      </c>
      <c r="D335" s="150">
        <v>370</v>
      </c>
      <c r="E335" s="150">
        <v>376</v>
      </c>
      <c r="F335" s="150">
        <v>413</v>
      </c>
      <c r="G335" s="150">
        <v>514</v>
      </c>
      <c r="H335" s="150">
        <v>386</v>
      </c>
      <c r="I335" s="150">
        <v>521</v>
      </c>
      <c r="J335" s="148">
        <v>0.34974093264248707</v>
      </c>
      <c r="K335" s="148">
        <v>0.21973244147157184</v>
      </c>
      <c r="L335" s="147"/>
      <c r="M335" s="155">
        <v>6.826519916142558E-2</v>
      </c>
      <c r="N335" s="144"/>
      <c r="P335" s="149" t="s">
        <v>237</v>
      </c>
      <c r="Q335" s="150">
        <v>8136</v>
      </c>
      <c r="R335" s="150">
        <v>8810</v>
      </c>
      <c r="S335" s="150">
        <v>6630</v>
      </c>
      <c r="T335" s="150">
        <v>6331</v>
      </c>
      <c r="U335" s="150">
        <v>7003</v>
      </c>
      <c r="V335" s="150">
        <v>6893</v>
      </c>
      <c r="W335" s="150">
        <v>6958</v>
      </c>
      <c r="X335" s="150">
        <v>7632</v>
      </c>
      <c r="Y335" s="148">
        <v>9.6866915780396662E-2</v>
      </c>
      <c r="Z335" s="148">
        <v>5.2461535430744097E-2</v>
      </c>
      <c r="AA335" s="147"/>
      <c r="AB335" s="144"/>
      <c r="AC335" s="144"/>
      <c r="AD335" s="150">
        <v>427.14285714285717</v>
      </c>
      <c r="AE335" s="150">
        <v>7251.5714285714284</v>
      </c>
      <c r="AF335" s="144"/>
    </row>
    <row r="336" spans="1:32" x14ac:dyDescent="0.25">
      <c r="A336" s="146" t="s">
        <v>90</v>
      </c>
      <c r="B336" s="151">
        <v>0.75978647686832745</v>
      </c>
      <c r="C336" s="151">
        <v>0.61388550548112053</v>
      </c>
      <c r="D336" s="151">
        <v>0.70208728652751418</v>
      </c>
      <c r="E336" s="151">
        <v>0.67504488330341117</v>
      </c>
      <c r="F336" s="151">
        <v>0.68264462809917359</v>
      </c>
      <c r="G336" s="151">
        <v>0.61483253588516751</v>
      </c>
      <c r="H336" s="151">
        <v>0.63801652892561989</v>
      </c>
      <c r="I336" s="151">
        <v>0.61438679245283023</v>
      </c>
      <c r="J336" s="172">
        <v>-2.3629736472789653</v>
      </c>
      <c r="K336" s="172">
        <v>-4.814367508539263</v>
      </c>
      <c r="L336" s="147"/>
      <c r="M336" s="203">
        <v>-4.5248894570359965E-2</v>
      </c>
      <c r="N336" s="144"/>
      <c r="P336" s="146" t="s">
        <v>90</v>
      </c>
      <c r="Q336" s="151">
        <v>0.71362161213928599</v>
      </c>
      <c r="R336" s="151">
        <v>0.68774395003903199</v>
      </c>
      <c r="S336" s="151">
        <v>0.65963585712864392</v>
      </c>
      <c r="T336" s="151">
        <v>0.66663156786353583</v>
      </c>
      <c r="U336" s="151">
        <v>0.6427719137218908</v>
      </c>
      <c r="V336" s="151">
        <v>0.61189525077674212</v>
      </c>
      <c r="W336" s="151">
        <v>0.61569772586496774</v>
      </c>
      <c r="X336" s="151">
        <v>0.61483928139853383</v>
      </c>
      <c r="Y336" s="172">
        <v>-8.5844446643390526E-2</v>
      </c>
      <c r="Z336" s="172">
        <v>-4.2516325957073553</v>
      </c>
      <c r="AA336" s="147"/>
      <c r="AB336" s="144"/>
      <c r="AC336" s="144"/>
      <c r="AD336" s="151">
        <v>0.66253046753822287</v>
      </c>
      <c r="AE336" s="151">
        <v>0.65735560735560739</v>
      </c>
      <c r="AF336" s="144"/>
    </row>
    <row r="337" spans="1:32" x14ac:dyDescent="0.25">
      <c r="A337" s="149" t="s">
        <v>238</v>
      </c>
      <c r="B337" s="150">
        <v>375</v>
      </c>
      <c r="C337" s="150">
        <v>432</v>
      </c>
      <c r="D337" s="150">
        <v>315</v>
      </c>
      <c r="E337" s="150">
        <v>318</v>
      </c>
      <c r="F337" s="150">
        <v>353</v>
      </c>
      <c r="G337" s="150">
        <v>460</v>
      </c>
      <c r="H337" s="150">
        <v>336</v>
      </c>
      <c r="I337" s="150">
        <v>448</v>
      </c>
      <c r="J337" s="148">
        <v>0.33333333333333331</v>
      </c>
      <c r="K337" s="148">
        <v>0.21127848590189272</v>
      </c>
      <c r="L337" s="147"/>
      <c r="M337" s="155">
        <v>6.9029275808936821E-2</v>
      </c>
      <c r="N337" s="144"/>
      <c r="P337" s="149" t="s">
        <v>238</v>
      </c>
      <c r="Q337" s="150">
        <v>6771</v>
      </c>
      <c r="R337" s="150">
        <v>7220</v>
      </c>
      <c r="S337" s="150">
        <v>5097</v>
      </c>
      <c r="T337" s="150">
        <v>5099</v>
      </c>
      <c r="U337" s="150">
        <v>5802</v>
      </c>
      <c r="V337" s="150">
        <v>5799</v>
      </c>
      <c r="W337" s="150">
        <v>5703</v>
      </c>
      <c r="X337" s="150">
        <v>6490</v>
      </c>
      <c r="Y337" s="148">
        <v>0.13799754515167456</v>
      </c>
      <c r="Z337" s="148">
        <v>9.4936251235207561E-2</v>
      </c>
      <c r="AA337" s="147"/>
      <c r="AB337" s="144"/>
      <c r="AC337" s="144"/>
      <c r="AD337" s="150">
        <v>369.85714285714283</v>
      </c>
      <c r="AE337" s="150">
        <v>5927.2857142857147</v>
      </c>
      <c r="AF337" s="144"/>
    </row>
    <row r="338" spans="1:32" x14ac:dyDescent="0.25">
      <c r="A338" s="149" t="s">
        <v>239</v>
      </c>
      <c r="B338" s="153">
        <v>0.589622641509434</v>
      </c>
      <c r="C338" s="153">
        <v>0.48484848484848486</v>
      </c>
      <c r="D338" s="153">
        <v>0.53389830508474578</v>
      </c>
      <c r="E338" s="153">
        <v>0.49074074074074076</v>
      </c>
      <c r="F338" s="153">
        <v>0.49509116409537168</v>
      </c>
      <c r="G338" s="153">
        <v>0.47520661157024796</v>
      </c>
      <c r="H338" s="153">
        <v>0.46344827586206899</v>
      </c>
      <c r="I338" s="153">
        <v>0.46618106139438087</v>
      </c>
      <c r="J338" s="172">
        <v>0.27327855323118766</v>
      </c>
      <c r="K338" s="172">
        <v>-3.4495790278409655</v>
      </c>
      <c r="L338" s="147"/>
      <c r="M338" s="203">
        <v>4.3379758462784803</v>
      </c>
      <c r="N338" s="144"/>
      <c r="P338" s="149" t="s">
        <v>239</v>
      </c>
      <c r="Q338" s="153">
        <v>0.52451777829421331</v>
      </c>
      <c r="R338" s="153">
        <v>0.49533479692645443</v>
      </c>
      <c r="S338" s="153">
        <v>0.4318027787190783</v>
      </c>
      <c r="T338" s="153">
        <v>0.45076025459688829</v>
      </c>
      <c r="U338" s="153">
        <v>0.43538946420531294</v>
      </c>
      <c r="V338" s="153">
        <v>0.42303764225269913</v>
      </c>
      <c r="W338" s="153">
        <v>0.41554940250655786</v>
      </c>
      <c r="X338" s="153">
        <v>0.42280130293159607</v>
      </c>
      <c r="Y338" s="172">
        <v>0.72519004250382046</v>
      </c>
      <c r="Z338" s="172">
        <v>-3.135209191729682</v>
      </c>
      <c r="AA338" s="147"/>
      <c r="AB338" s="144"/>
      <c r="AC338" s="144"/>
      <c r="AD338" s="153">
        <v>0.50067685167279052</v>
      </c>
      <c r="AE338" s="153">
        <v>0.45415339484889289</v>
      </c>
      <c r="AF338" s="144"/>
    </row>
    <row r="339" spans="1:32" x14ac:dyDescent="0.25">
      <c r="A339" s="149" t="s">
        <v>240</v>
      </c>
      <c r="B339" s="153">
        <v>0.87822014051522246</v>
      </c>
      <c r="C339" s="153">
        <v>0.8571428571428571</v>
      </c>
      <c r="D339" s="153">
        <v>0.85135135135135132</v>
      </c>
      <c r="E339" s="153">
        <v>0.8457446808510638</v>
      </c>
      <c r="F339" s="153">
        <v>0.85472154963680391</v>
      </c>
      <c r="G339" s="153">
        <v>0.89494163424124518</v>
      </c>
      <c r="H339" s="153">
        <v>0.8704663212435233</v>
      </c>
      <c r="I339" s="153">
        <v>0.85988483685220729</v>
      </c>
      <c r="J339" s="172">
        <v>-1.0581484391316009</v>
      </c>
      <c r="K339" s="172">
        <v>-0.60014507732106814</v>
      </c>
      <c r="L339" s="147"/>
      <c r="M339" s="203">
        <v>0.95179605419347668</v>
      </c>
      <c r="N339" s="144"/>
      <c r="P339" s="149" t="s">
        <v>240</v>
      </c>
      <c r="Q339" s="153">
        <v>0.83222713864306785</v>
      </c>
      <c r="R339" s="153">
        <v>0.81952326901248584</v>
      </c>
      <c r="S339" s="153">
        <v>0.76877828054298647</v>
      </c>
      <c r="T339" s="153">
        <v>0.80540199020691838</v>
      </c>
      <c r="U339" s="153">
        <v>0.82850207054119662</v>
      </c>
      <c r="V339" s="153">
        <v>0.84128826345567964</v>
      </c>
      <c r="W339" s="153">
        <v>0.81963207818338601</v>
      </c>
      <c r="X339" s="153">
        <v>0.85036687631027252</v>
      </c>
      <c r="Y339" s="172">
        <v>3.0734798126886509</v>
      </c>
      <c r="Z339" s="172">
        <v>3.2987392060553233</v>
      </c>
      <c r="AA339" s="147"/>
      <c r="AB339" s="144"/>
      <c r="AC339" s="144"/>
      <c r="AD339" s="153">
        <v>0.86588628762541797</v>
      </c>
      <c r="AE339" s="153">
        <v>0.81737948424971929</v>
      </c>
      <c r="AF339" s="144"/>
    </row>
    <row r="340" spans="1:32" ht="22.15" customHeight="1" x14ac:dyDescent="0.25">
      <c r="A340" s="154" t="s">
        <v>241</v>
      </c>
      <c r="B340" s="155">
        <v>3.7470725995316159E-2</v>
      </c>
      <c r="C340" s="155">
        <v>2.3809523809523808E-2</v>
      </c>
      <c r="D340" s="155">
        <v>5.675675675675676E-2</v>
      </c>
      <c r="E340" s="155">
        <v>5.3191489361702128E-2</v>
      </c>
      <c r="F340" s="155">
        <v>4.8426150121065374E-2</v>
      </c>
      <c r="G340" s="155">
        <v>5.4474708171206226E-2</v>
      </c>
      <c r="H340" s="155">
        <v>3.367875647668394E-2</v>
      </c>
      <c r="I340" s="155">
        <v>4.9904030710172742E-2</v>
      </c>
      <c r="J340" s="172">
        <v>1.6225274233488802</v>
      </c>
      <c r="K340" s="172">
        <v>0.64257698406075259</v>
      </c>
      <c r="L340" s="147"/>
      <c r="M340" s="203">
        <v>-1.6002677885215102</v>
      </c>
      <c r="N340" s="144"/>
      <c r="P340" s="154" t="s">
        <v>241</v>
      </c>
      <c r="Q340" s="155">
        <v>4.990167158308751E-2</v>
      </c>
      <c r="R340" s="155">
        <v>5.0737797956867198E-2</v>
      </c>
      <c r="S340" s="155">
        <v>8.1146304675716444E-2</v>
      </c>
      <c r="T340" s="155">
        <v>7.2026536092244506E-2</v>
      </c>
      <c r="U340" s="155">
        <v>6.9970012851635011E-2</v>
      </c>
      <c r="V340" s="155">
        <v>6.223705208182214E-2</v>
      </c>
      <c r="W340" s="155">
        <v>6.0074734118999711E-2</v>
      </c>
      <c r="X340" s="155">
        <v>6.5906708595387845E-2</v>
      </c>
      <c r="Y340" s="172">
        <v>0.58319744763881343</v>
      </c>
      <c r="Z340" s="172">
        <v>0.31813879752266988</v>
      </c>
      <c r="AA340" s="147"/>
      <c r="AB340" s="144"/>
      <c r="AC340" s="144"/>
      <c r="AD340" s="151">
        <v>4.3478260869565216E-2</v>
      </c>
      <c r="AE340" s="151">
        <v>6.2725320620161146E-2</v>
      </c>
      <c r="AF340" s="144"/>
    </row>
    <row r="341" spans="1:32" ht="22.15" customHeight="1" x14ac:dyDescent="0.25">
      <c r="A341" s="154" t="s">
        <v>242</v>
      </c>
      <c r="B341" s="155">
        <v>2.5157232704402517E-2</v>
      </c>
      <c r="C341" s="155">
        <v>1.3468013468013467E-2</v>
      </c>
      <c r="D341" s="155">
        <v>3.5593220338983052E-2</v>
      </c>
      <c r="E341" s="155">
        <v>3.0864197530864196E-2</v>
      </c>
      <c r="F341" s="155">
        <v>2.8050490883590462E-2</v>
      </c>
      <c r="G341" s="155">
        <v>2.8925619834710745E-2</v>
      </c>
      <c r="H341" s="155">
        <v>1.793103448275862E-2</v>
      </c>
      <c r="I341" s="155">
        <v>2.7055150884495317E-2</v>
      </c>
      <c r="J341" s="172">
        <v>0.91241164017366971</v>
      </c>
      <c r="K341" s="172">
        <v>0.19149458951315568</v>
      </c>
      <c r="L341" s="147"/>
      <c r="M341" s="203">
        <v>-0.57135787571984953</v>
      </c>
      <c r="N341" s="144"/>
      <c r="P341" s="154" t="s">
        <v>242</v>
      </c>
      <c r="Q341" s="155">
        <v>3.145092571074444E-2</v>
      </c>
      <c r="R341" s="155">
        <v>3.0666849615806804E-2</v>
      </c>
      <c r="S341" s="155">
        <v>4.5577770247373771E-2</v>
      </c>
      <c r="T341" s="155">
        <v>4.0311173974540308E-2</v>
      </c>
      <c r="U341" s="155">
        <v>3.6770223622992648E-2</v>
      </c>
      <c r="V341" s="155">
        <v>3.1295593813831339E-2</v>
      </c>
      <c r="W341" s="155">
        <v>3.0457592538618478E-2</v>
      </c>
      <c r="X341" s="155">
        <v>3.2768729641693813E-2</v>
      </c>
      <c r="Y341" s="172">
        <v>0.23111371030753342</v>
      </c>
      <c r="Z341" s="172">
        <v>-0.20827901866755857</v>
      </c>
      <c r="AA341" s="147"/>
      <c r="AB341" s="144"/>
      <c r="AC341" s="144"/>
      <c r="AD341" s="151">
        <v>2.514020498936376E-2</v>
      </c>
      <c r="AE341" s="151">
        <v>3.4851519828369398E-2</v>
      </c>
      <c r="AF341" s="144"/>
    </row>
    <row r="342" spans="1:32" ht="22.15" customHeight="1" x14ac:dyDescent="0.25">
      <c r="A342" s="154" t="s">
        <v>243</v>
      </c>
      <c r="B342" s="155">
        <v>0.15566037735849056</v>
      </c>
      <c r="C342" s="155">
        <v>0.16947250280583614</v>
      </c>
      <c r="D342" s="155">
        <v>0.2016949152542373</v>
      </c>
      <c r="E342" s="155">
        <v>0.2191358024691358</v>
      </c>
      <c r="F342" s="155">
        <v>0.19495091164095371</v>
      </c>
      <c r="G342" s="155">
        <v>0.19834710743801653</v>
      </c>
      <c r="H342" s="155">
        <v>0.16827586206896553</v>
      </c>
      <c r="I342" s="155">
        <v>0.17481789802289283</v>
      </c>
      <c r="J342" s="172">
        <v>0.65420359539272999</v>
      </c>
      <c r="K342" s="172">
        <v>-1.1606391282850737</v>
      </c>
      <c r="L342" s="147"/>
      <c r="M342" s="203">
        <v>-0.8113698068312386</v>
      </c>
      <c r="N342" s="144"/>
      <c r="P342" s="154" t="s">
        <v>243</v>
      </c>
      <c r="Q342" s="155">
        <v>0.17600123944534821</v>
      </c>
      <c r="R342" s="155">
        <v>0.18015916575192095</v>
      </c>
      <c r="S342" s="155">
        <v>0.2153507285665876</v>
      </c>
      <c r="T342" s="155">
        <v>0.20827439886845828</v>
      </c>
      <c r="U342" s="155">
        <v>0.20066036319975986</v>
      </c>
      <c r="V342" s="155">
        <v>0.20674058943682522</v>
      </c>
      <c r="W342" s="155">
        <v>0.1890119498688429</v>
      </c>
      <c r="X342" s="155">
        <v>0.18293159609120521</v>
      </c>
      <c r="Y342" s="172">
        <v>-0.6080353777637687</v>
      </c>
      <c r="Z342" s="172">
        <v>-1.297685299427076</v>
      </c>
      <c r="AA342" s="147"/>
      <c r="AB342" s="144"/>
      <c r="AC342" s="144"/>
      <c r="AD342" s="151">
        <v>0.18642428930574356</v>
      </c>
      <c r="AE342" s="151">
        <v>0.19590844908547597</v>
      </c>
      <c r="AF342" s="144"/>
    </row>
    <row r="343" spans="1:32" ht="22.15" customHeight="1" x14ac:dyDescent="0.25">
      <c r="A343" s="154" t="s">
        <v>244</v>
      </c>
      <c r="B343" s="155">
        <v>3.4591194968553458E-2</v>
      </c>
      <c r="C343" s="155">
        <v>2.2446689113355778E-2</v>
      </c>
      <c r="D343" s="155">
        <v>2.2033898305084745E-2</v>
      </c>
      <c r="E343" s="155">
        <v>2.6234567901234566E-2</v>
      </c>
      <c r="F343" s="155">
        <v>5.0490883590462832E-2</v>
      </c>
      <c r="G343" s="155">
        <v>3.0991735537190084E-2</v>
      </c>
      <c r="H343" s="155">
        <v>4.6896551724137932E-2</v>
      </c>
      <c r="I343" s="155">
        <v>3.6420395421436005E-2</v>
      </c>
      <c r="J343" s="172">
        <v>-1.0476156302701927</v>
      </c>
      <c r="K343" s="172">
        <v>0.31579703585854907</v>
      </c>
      <c r="L343" s="147"/>
      <c r="M343" s="203">
        <v>-1.2895565490616114</v>
      </c>
      <c r="N343" s="144"/>
      <c r="P343" s="154" t="s">
        <v>244</v>
      </c>
      <c r="Q343" s="155">
        <v>3.6563637772096987E-2</v>
      </c>
      <c r="R343" s="155">
        <v>2.9912184412733259E-2</v>
      </c>
      <c r="S343" s="155">
        <v>3.8546255506607931E-2</v>
      </c>
      <c r="T343" s="155">
        <v>4.2344413012729842E-2</v>
      </c>
      <c r="U343" s="155">
        <v>4.044724598529191E-2</v>
      </c>
      <c r="V343" s="155">
        <v>3.9028304639626497E-2</v>
      </c>
      <c r="W343" s="155">
        <v>4.2698921597201983E-2</v>
      </c>
      <c r="X343" s="155">
        <v>4.931596091205212E-2</v>
      </c>
      <c r="Y343" s="172">
        <v>0.66170393148501372</v>
      </c>
      <c r="Z343" s="172">
        <v>1.0983667432482511</v>
      </c>
      <c r="AA343" s="147"/>
      <c r="AB343" s="144"/>
      <c r="AC343" s="144"/>
      <c r="AD343" s="151">
        <v>3.3262425062850515E-2</v>
      </c>
      <c r="AE343" s="151">
        <v>3.833229347956961E-2</v>
      </c>
      <c r="AF343" s="144"/>
    </row>
    <row r="344" spans="1:32" ht="22.15" customHeight="1" x14ac:dyDescent="0.25">
      <c r="A344" s="154" t="s">
        <v>245</v>
      </c>
      <c r="B344" s="155">
        <v>2.9874213836477988E-2</v>
      </c>
      <c r="C344" s="155">
        <v>0.16947250280583614</v>
      </c>
      <c r="D344" s="155">
        <v>5.0847457627118647E-2</v>
      </c>
      <c r="E344" s="155">
        <v>3.7037037037037035E-2</v>
      </c>
      <c r="F344" s="155">
        <v>2.6647966339410939E-2</v>
      </c>
      <c r="G344" s="155">
        <v>0.11983471074380166</v>
      </c>
      <c r="H344" s="155">
        <v>8.5517241379310341E-2</v>
      </c>
      <c r="I344" s="155">
        <v>0.11238293444328824</v>
      </c>
      <c r="J344" s="172">
        <v>2.6865693063977902</v>
      </c>
      <c r="K344" s="172">
        <v>3.0967347516194845</v>
      </c>
      <c r="L344" s="147"/>
      <c r="M344" s="203">
        <v>5.3229839980747524</v>
      </c>
      <c r="N344" s="144"/>
      <c r="P344" s="154" t="s">
        <v>245</v>
      </c>
      <c r="Q344" s="155">
        <v>4.2296072507552872E-2</v>
      </c>
      <c r="R344" s="155">
        <v>6.7508232711306251E-2</v>
      </c>
      <c r="S344" s="155">
        <v>4.0325313453066759E-2</v>
      </c>
      <c r="T344" s="155">
        <v>3.4741867043847241E-2</v>
      </c>
      <c r="U344" s="155">
        <v>5.4705087798289059E-2</v>
      </c>
      <c r="V344" s="155">
        <v>8.0026262036766854E-2</v>
      </c>
      <c r="W344" s="155">
        <v>8.1317400174876125E-2</v>
      </c>
      <c r="X344" s="155">
        <v>5.9153094462540717E-2</v>
      </c>
      <c r="Y344" s="172">
        <v>-2.2164305712335408</v>
      </c>
      <c r="Z344" s="172">
        <v>6.9142128310573786E-2</v>
      </c>
      <c r="AA344" s="147"/>
      <c r="AB344" s="144"/>
      <c r="AC344" s="144"/>
      <c r="AD344" s="151">
        <v>8.14155869270934E-2</v>
      </c>
      <c r="AE344" s="151">
        <v>5.8461673179434979E-2</v>
      </c>
      <c r="AF344" s="144"/>
    </row>
    <row r="345" spans="1:32" ht="22.15" customHeight="1" x14ac:dyDescent="0.25">
      <c r="A345" s="154" t="s">
        <v>246</v>
      </c>
      <c r="B345" s="155">
        <v>9.1194968553459113E-2</v>
      </c>
      <c r="C345" s="155">
        <v>6.3973063973063973E-2</v>
      </c>
      <c r="D345" s="155">
        <v>8.9830508474576271E-2</v>
      </c>
      <c r="E345" s="155">
        <v>0.11882716049382716</v>
      </c>
      <c r="F345" s="155">
        <v>0.13464235624123422</v>
      </c>
      <c r="G345" s="155">
        <v>0.11260330578512397</v>
      </c>
      <c r="H345" s="155">
        <v>0.13517241379310344</v>
      </c>
      <c r="I345" s="155">
        <v>9.8855359001040588E-2</v>
      </c>
      <c r="J345" s="172">
        <v>-3.6317054792062846</v>
      </c>
      <c r="K345" s="172">
        <v>-0.712027433873895</v>
      </c>
      <c r="L345" s="147"/>
      <c r="M345" s="203">
        <v>-5.5998061194399149</v>
      </c>
      <c r="N345" s="144"/>
      <c r="P345" s="154" t="s">
        <v>246</v>
      </c>
      <c r="Q345" s="155">
        <v>6.7394840808738088E-2</v>
      </c>
      <c r="R345" s="155">
        <v>8.232711306256861E-2</v>
      </c>
      <c r="S345" s="155">
        <v>0.11089461199593358</v>
      </c>
      <c r="T345" s="155">
        <v>0.11271216407355021</v>
      </c>
      <c r="U345" s="155">
        <v>0.13169743358847366</v>
      </c>
      <c r="V345" s="155">
        <v>0.13488473883863436</v>
      </c>
      <c r="W345" s="155">
        <v>0.1409938793354707</v>
      </c>
      <c r="X345" s="155">
        <v>0.15485342019543974</v>
      </c>
      <c r="Y345" s="172">
        <v>1.3859540859969044</v>
      </c>
      <c r="Z345" s="172">
        <v>4.3282584262472001</v>
      </c>
      <c r="AA345" s="147"/>
      <c r="AB345" s="144"/>
      <c r="AC345" s="144"/>
      <c r="AD345" s="151">
        <v>0.10597563333977954</v>
      </c>
      <c r="AE345" s="151">
        <v>0.11157083593296774</v>
      </c>
      <c r="AF345" s="144"/>
    </row>
    <row r="346" spans="1:32" x14ac:dyDescent="0.25">
      <c r="A346" s="149" t="s">
        <v>247</v>
      </c>
      <c r="B346" s="150">
        <v>113.9764150943396</v>
      </c>
      <c r="C346" s="150">
        <v>100.16835016835017</v>
      </c>
      <c r="D346" s="150">
        <v>101.39152542372881</v>
      </c>
      <c r="E346" s="150">
        <v>83.427469135802468</v>
      </c>
      <c r="F346" s="150">
        <v>75.284712482468436</v>
      </c>
      <c r="G346" s="150">
        <v>76.931818181818187</v>
      </c>
      <c r="H346" s="150">
        <v>71.419310344827579</v>
      </c>
      <c r="I346" s="150">
        <v>113.85327783558793</v>
      </c>
      <c r="J346" s="177">
        <v>42.433967490760352</v>
      </c>
      <c r="K346" s="177">
        <v>25.756584739474988</v>
      </c>
      <c r="L346" s="147"/>
      <c r="M346" s="203">
        <v>35.562072623861539</v>
      </c>
      <c r="N346" s="144"/>
      <c r="P346" s="149" t="s">
        <v>247</v>
      </c>
      <c r="Q346" s="150">
        <v>94.582461848322893</v>
      </c>
      <c r="R346" s="150">
        <v>103.59069703622383</v>
      </c>
      <c r="S346" s="150">
        <v>81.835055913249732</v>
      </c>
      <c r="T346" s="150">
        <v>77.125618811881182</v>
      </c>
      <c r="U346" s="150">
        <v>76.288908899894949</v>
      </c>
      <c r="V346" s="150">
        <v>66.627954479136264</v>
      </c>
      <c r="W346" s="150">
        <v>75.456718157971451</v>
      </c>
      <c r="X346" s="150">
        <v>78.291205211726393</v>
      </c>
      <c r="Y346" s="177">
        <v>2.8344870537549411</v>
      </c>
      <c r="Z346" s="177">
        <v>-4.1840736332697048</v>
      </c>
      <c r="AA346" s="147"/>
      <c r="AB346" s="144"/>
      <c r="AC346" s="144"/>
      <c r="AD346" s="150">
        <v>88.096693096112944</v>
      </c>
      <c r="AE346" s="150">
        <v>82.475278844996097</v>
      </c>
      <c r="AF346" s="144"/>
    </row>
    <row r="347" spans="1:32" x14ac:dyDescent="0.25">
      <c r="A347" s="149" t="s">
        <v>248</v>
      </c>
      <c r="B347" s="150">
        <v>121.11709601873537</v>
      </c>
      <c r="C347" s="150">
        <v>106.61904761904765</v>
      </c>
      <c r="D347" s="150">
        <v>108.99459459459462</v>
      </c>
      <c r="E347" s="150">
        <v>81.194148936170208</v>
      </c>
      <c r="F347" s="150">
        <v>76.004842615012095</v>
      </c>
      <c r="G347" s="150">
        <v>87.89299610894939</v>
      </c>
      <c r="H347" s="150">
        <v>84.181347150258986</v>
      </c>
      <c r="I347" s="150">
        <v>137.61804222648755</v>
      </c>
      <c r="J347" s="177">
        <v>53.43669507622856</v>
      </c>
      <c r="K347" s="177">
        <v>42.176236206420654</v>
      </c>
      <c r="L347" s="147"/>
      <c r="M347" s="203">
        <v>44.299646000072443</v>
      </c>
      <c r="N347" s="144"/>
      <c r="P347" s="149" t="s">
        <v>248</v>
      </c>
      <c r="Q347" s="150">
        <v>94.126720747295934</v>
      </c>
      <c r="R347" s="150">
        <v>112.11691259931891</v>
      </c>
      <c r="S347" s="150">
        <v>90.335746606334865</v>
      </c>
      <c r="T347" s="150">
        <v>86.461854367398558</v>
      </c>
      <c r="U347" s="150">
        <v>90.520205626160177</v>
      </c>
      <c r="V347" s="150">
        <v>76.420136370230651</v>
      </c>
      <c r="W347" s="150">
        <v>93.68827249209545</v>
      </c>
      <c r="X347" s="150">
        <v>93.318396226415103</v>
      </c>
      <c r="Y347" s="177">
        <v>-0.36987626568034671</v>
      </c>
      <c r="Z347" s="177">
        <v>0.4825379887917336</v>
      </c>
      <c r="AA347" s="147"/>
      <c r="AB347" s="144"/>
      <c r="AC347" s="144"/>
      <c r="AD347" s="150">
        <v>95.441806020066892</v>
      </c>
      <c r="AE347" s="150">
        <v>92.83585823762337</v>
      </c>
      <c r="AF347" s="144"/>
    </row>
    <row r="348" spans="1:32" x14ac:dyDescent="0.25">
      <c r="A348" s="146" t="s">
        <v>249</v>
      </c>
      <c r="B348" s="147">
        <v>284</v>
      </c>
      <c r="C348" s="147">
        <v>198</v>
      </c>
      <c r="D348" s="147">
        <v>243</v>
      </c>
      <c r="E348" s="147">
        <v>262</v>
      </c>
      <c r="F348" s="147">
        <v>265</v>
      </c>
      <c r="G348" s="147">
        <v>309</v>
      </c>
      <c r="H348" s="147">
        <v>341</v>
      </c>
      <c r="I348" s="147">
        <v>427</v>
      </c>
      <c r="J348" s="148">
        <v>0.25219941348973607</v>
      </c>
      <c r="K348" s="148">
        <v>0.57150368033648791</v>
      </c>
      <c r="L348" s="147"/>
      <c r="M348" s="155">
        <v>9.2025862068965514E-2</v>
      </c>
      <c r="N348" s="144"/>
      <c r="P348" s="146" t="s">
        <v>249</v>
      </c>
      <c r="Q348" s="147">
        <v>4782</v>
      </c>
      <c r="R348" s="147">
        <v>3850</v>
      </c>
      <c r="S348" s="147">
        <v>3973</v>
      </c>
      <c r="T348" s="147">
        <v>4063</v>
      </c>
      <c r="U348" s="147">
        <v>3768</v>
      </c>
      <c r="V348" s="147">
        <v>3768</v>
      </c>
      <c r="W348" s="147">
        <v>4257</v>
      </c>
      <c r="X348" s="147">
        <v>4640</v>
      </c>
      <c r="Y348" s="148">
        <v>8.9969462062485323E-2</v>
      </c>
      <c r="Z348" s="148">
        <v>0.14121077966339909</v>
      </c>
      <c r="AA348" s="147"/>
      <c r="AB348" s="144"/>
      <c r="AC348" s="144"/>
      <c r="AD348" s="147">
        <v>271.71428571428572</v>
      </c>
      <c r="AE348" s="147">
        <v>4065.8571428571427</v>
      </c>
      <c r="AF348" s="144"/>
    </row>
    <row r="349" spans="1:32" x14ac:dyDescent="0.25">
      <c r="A349" s="146" t="s">
        <v>250</v>
      </c>
      <c r="B349" s="147">
        <v>52</v>
      </c>
      <c r="C349" s="147">
        <v>23</v>
      </c>
      <c r="D349" s="147">
        <v>50</v>
      </c>
      <c r="E349" s="147">
        <v>33</v>
      </c>
      <c r="F349" s="147">
        <v>32</v>
      </c>
      <c r="G349" s="147">
        <v>63</v>
      </c>
      <c r="H349" s="147">
        <v>57</v>
      </c>
      <c r="I349" s="147">
        <v>125</v>
      </c>
      <c r="J349" s="148">
        <v>1.1929824561403508</v>
      </c>
      <c r="K349" s="148">
        <v>1.8225806451612905</v>
      </c>
      <c r="L349" s="147"/>
      <c r="M349" s="155">
        <v>0.11693171188026193</v>
      </c>
      <c r="N349" s="144"/>
      <c r="P349" s="146" t="s">
        <v>250</v>
      </c>
      <c r="Q349" s="147">
        <v>915</v>
      </c>
      <c r="R349" s="147">
        <v>732</v>
      </c>
      <c r="S349" s="147">
        <v>758</v>
      </c>
      <c r="T349" s="147">
        <v>741</v>
      </c>
      <c r="U349" s="147">
        <v>668</v>
      </c>
      <c r="V349" s="147">
        <v>678</v>
      </c>
      <c r="W349" s="147">
        <v>760</v>
      </c>
      <c r="X349" s="147">
        <v>1069</v>
      </c>
      <c r="Y349" s="148">
        <v>0.40657894736842104</v>
      </c>
      <c r="Z349" s="148">
        <v>0.42479055597867471</v>
      </c>
      <c r="AA349" s="147"/>
      <c r="AB349" s="144"/>
      <c r="AC349" s="144"/>
      <c r="AD349" s="150">
        <v>44.285714285714285</v>
      </c>
      <c r="AE349" s="150">
        <v>750.28571428571433</v>
      </c>
      <c r="AF349" s="144"/>
    </row>
    <row r="350" spans="1:32" x14ac:dyDescent="0.25">
      <c r="A350" s="149" t="s">
        <v>251</v>
      </c>
      <c r="B350" s="150">
        <v>0</v>
      </c>
      <c r="C350" s="150">
        <v>586</v>
      </c>
      <c r="D350" s="150">
        <v>444</v>
      </c>
      <c r="E350" s="150">
        <v>430</v>
      </c>
      <c r="F350" s="150">
        <v>386</v>
      </c>
      <c r="G350" s="150">
        <v>536</v>
      </c>
      <c r="H350" s="150">
        <v>532</v>
      </c>
      <c r="I350" s="150">
        <v>546</v>
      </c>
      <c r="J350" s="148">
        <v>2.6315789473684209E-2</v>
      </c>
      <c r="K350" s="157">
        <v>0.12422786547700751</v>
      </c>
      <c r="L350" s="147"/>
      <c r="M350" s="155">
        <v>5.6069008009858284E-2</v>
      </c>
      <c r="N350" s="144"/>
      <c r="P350" s="149" t="s">
        <v>251</v>
      </c>
      <c r="Q350" s="150">
        <v>0</v>
      </c>
      <c r="R350" s="150">
        <v>11806</v>
      </c>
      <c r="S350" s="150">
        <v>9626</v>
      </c>
      <c r="T350" s="150">
        <v>8678</v>
      </c>
      <c r="U350" s="150">
        <v>8521</v>
      </c>
      <c r="V350" s="150">
        <v>8308</v>
      </c>
      <c r="W350" s="150">
        <v>8613</v>
      </c>
      <c r="X350" s="150">
        <v>9738</v>
      </c>
      <c r="Y350" s="148">
        <v>0.13061650992685475</v>
      </c>
      <c r="Z350" s="157">
        <v>5.1771313364055369E-2</v>
      </c>
      <c r="AA350" s="147"/>
      <c r="AB350" s="144"/>
      <c r="AC350" s="144"/>
      <c r="AD350" s="158">
        <v>485.66666666666669</v>
      </c>
      <c r="AE350" s="158">
        <v>9258.6666666666661</v>
      </c>
      <c r="AF350" s="144"/>
    </row>
    <row r="351" spans="1:32" x14ac:dyDescent="0.25">
      <c r="A351" s="159" t="s">
        <v>252</v>
      </c>
      <c r="B351" s="147">
        <v>136</v>
      </c>
      <c r="C351" s="147">
        <v>115</v>
      </c>
      <c r="D351" s="147">
        <v>178</v>
      </c>
      <c r="E351" s="147">
        <v>120</v>
      </c>
      <c r="F351" s="147">
        <v>150</v>
      </c>
      <c r="G351" s="147">
        <v>128</v>
      </c>
      <c r="H351" s="147">
        <v>140</v>
      </c>
      <c r="I351" s="147">
        <v>115</v>
      </c>
      <c r="J351" s="148">
        <v>-0.17857142857142858</v>
      </c>
      <c r="K351" s="148">
        <v>-0.16752843846949325</v>
      </c>
      <c r="L351" s="147"/>
      <c r="M351" s="155">
        <v>4.4061302681992334E-2</v>
      </c>
      <c r="N351" s="144"/>
      <c r="P351" s="159" t="s">
        <v>252</v>
      </c>
      <c r="Q351" s="147">
        <v>2848</v>
      </c>
      <c r="R351" s="147">
        <v>2677</v>
      </c>
      <c r="S351" s="147">
        <v>2620</v>
      </c>
      <c r="T351" s="147">
        <v>2185</v>
      </c>
      <c r="U351" s="147">
        <v>2280</v>
      </c>
      <c r="V351" s="147">
        <v>2397</v>
      </c>
      <c r="W351" s="147">
        <v>2239</v>
      </c>
      <c r="X351" s="147">
        <v>2610</v>
      </c>
      <c r="Y351" s="148">
        <v>0.16569897275569451</v>
      </c>
      <c r="Z351" s="148">
        <v>5.937608720862806E-2</v>
      </c>
      <c r="AA351" s="147"/>
      <c r="AB351" s="144"/>
      <c r="AC351" s="144"/>
      <c r="AD351" s="150">
        <v>138.14285714285714</v>
      </c>
      <c r="AE351" s="150">
        <v>2463.7142857142858</v>
      </c>
      <c r="AF351" s="144"/>
    </row>
    <row r="352" spans="1:32" x14ac:dyDescent="0.25">
      <c r="A352" s="159" t="s">
        <v>253</v>
      </c>
      <c r="B352" s="147">
        <v>10</v>
      </c>
      <c r="C352" s="147">
        <v>14</v>
      </c>
      <c r="D352" s="147">
        <v>14</v>
      </c>
      <c r="E352" s="147">
        <v>8</v>
      </c>
      <c r="F352" s="147">
        <v>9</v>
      </c>
      <c r="G352" s="147">
        <v>16</v>
      </c>
      <c r="H352" s="147">
        <v>16</v>
      </c>
      <c r="I352" s="147">
        <v>7</v>
      </c>
      <c r="J352" s="148">
        <v>-0.5625</v>
      </c>
      <c r="K352" s="148">
        <v>-0.43678160919540232</v>
      </c>
      <c r="L352" s="147"/>
      <c r="M352" s="155">
        <v>2.5000000000000001E-2</v>
      </c>
      <c r="N352" s="144"/>
      <c r="P352" s="159" t="s">
        <v>253</v>
      </c>
      <c r="Q352" s="147">
        <v>259</v>
      </c>
      <c r="R352" s="147">
        <v>312</v>
      </c>
      <c r="S352" s="147">
        <v>362</v>
      </c>
      <c r="T352" s="147">
        <v>301</v>
      </c>
      <c r="U352" s="147">
        <v>253</v>
      </c>
      <c r="V352" s="147">
        <v>268</v>
      </c>
      <c r="W352" s="147">
        <v>261</v>
      </c>
      <c r="X352" s="147">
        <v>280</v>
      </c>
      <c r="Y352" s="148">
        <v>7.2796934865900387E-2</v>
      </c>
      <c r="Z352" s="148">
        <v>-2.7777777777777776E-2</v>
      </c>
      <c r="AA352" s="147"/>
      <c r="AB352" s="144"/>
      <c r="AC352" s="144"/>
      <c r="AD352" s="150">
        <v>12.428571428571429</v>
      </c>
      <c r="AE352" s="150">
        <v>288</v>
      </c>
      <c r="AF352" s="144"/>
    </row>
    <row r="353" spans="1:32" x14ac:dyDescent="0.25">
      <c r="A353" s="159" t="s">
        <v>254</v>
      </c>
      <c r="B353" s="160">
        <v>6.8493150684931503E-2</v>
      </c>
      <c r="C353" s="160">
        <v>0.10852713178294573</v>
      </c>
      <c r="D353" s="160">
        <v>7.2916666666666671E-2</v>
      </c>
      <c r="E353" s="160">
        <v>6.25E-2</v>
      </c>
      <c r="F353" s="160">
        <v>5.6603773584905662E-2</v>
      </c>
      <c r="G353" s="160">
        <v>0.1111111111111111</v>
      </c>
      <c r="H353" s="160">
        <v>0.10256410256410256</v>
      </c>
      <c r="I353" s="160">
        <v>5.737704918032787E-2</v>
      </c>
      <c r="J353" s="172">
        <v>-4.5187053383774689</v>
      </c>
      <c r="K353" s="172">
        <v>-2.5165645316825835</v>
      </c>
      <c r="L353" s="147"/>
      <c r="M353" s="203">
        <v>-3.9508763968461058</v>
      </c>
      <c r="N353" s="144"/>
      <c r="P353" s="159" t="s">
        <v>254</v>
      </c>
      <c r="Q353" s="160">
        <v>8.3360154489861601E-2</v>
      </c>
      <c r="R353" s="160">
        <v>0.10438273670123788</v>
      </c>
      <c r="S353" s="160">
        <v>0.12139503688799463</v>
      </c>
      <c r="T353" s="160">
        <v>0.12107803700724054</v>
      </c>
      <c r="U353" s="160">
        <v>9.9881563363600476E-2</v>
      </c>
      <c r="V353" s="160">
        <v>0.10056285178236397</v>
      </c>
      <c r="W353" s="160">
        <v>0.10440000000000001</v>
      </c>
      <c r="X353" s="160">
        <v>9.6885813148788927E-2</v>
      </c>
      <c r="Y353" s="172">
        <v>-0.75141868512110799</v>
      </c>
      <c r="Z353" s="172">
        <v>-0.77762157163341061</v>
      </c>
      <c r="AA353" s="147"/>
      <c r="AB353" s="144"/>
      <c r="AC353" s="144"/>
      <c r="AD353" s="191">
        <v>8.2542694497153707E-2</v>
      </c>
      <c r="AE353" s="191">
        <v>0.10466202886512303</v>
      </c>
      <c r="AF353" s="144"/>
    </row>
    <row r="354" spans="1:32" x14ac:dyDescent="0.25">
      <c r="A354" s="161" t="s">
        <v>255</v>
      </c>
      <c r="B354" s="161"/>
      <c r="C354" s="161"/>
      <c r="D354" s="161"/>
      <c r="E354" s="144"/>
      <c r="F354" s="144"/>
      <c r="G354" s="144"/>
      <c r="H354" s="144"/>
      <c r="I354" s="144"/>
      <c r="J354" s="144"/>
      <c r="K354" s="144"/>
      <c r="L354" s="144"/>
      <c r="M354" s="144"/>
      <c r="N354" s="144"/>
      <c r="O354" s="204"/>
      <c r="P354" s="161" t="s">
        <v>255</v>
      </c>
      <c r="Q354" s="161"/>
      <c r="R354" s="161"/>
      <c r="S354" s="161"/>
      <c r="T354" s="144"/>
      <c r="U354" s="144"/>
      <c r="V354" s="144"/>
      <c r="W354" s="144"/>
      <c r="X354" s="144"/>
      <c r="Y354" s="144"/>
      <c r="Z354" s="144"/>
      <c r="AA354" s="144"/>
      <c r="AB354" s="144"/>
      <c r="AC354" s="144"/>
      <c r="AD354" s="144"/>
      <c r="AE354" s="144"/>
      <c r="AF354" s="144"/>
    </row>
    <row r="357" spans="1:32" x14ac:dyDescent="0.25">
      <c r="A357" s="189" t="s">
        <v>260</v>
      </c>
      <c r="B357" s="189"/>
      <c r="C357" s="189"/>
      <c r="D357" s="189"/>
      <c r="E357" s="181"/>
      <c r="F357" s="167"/>
      <c r="G357" s="167"/>
      <c r="H357" s="167"/>
      <c r="I357" s="167"/>
      <c r="J357" s="167"/>
      <c r="K357" s="167"/>
      <c r="L357" s="188"/>
      <c r="M357" s="211"/>
      <c r="N357" s="144"/>
      <c r="O357" s="211"/>
      <c r="P357" s="189" t="s">
        <v>260</v>
      </c>
      <c r="Q357" s="189"/>
      <c r="R357" s="189"/>
      <c r="S357" s="189"/>
      <c r="T357" s="181"/>
      <c r="U357" s="144"/>
      <c r="V357" s="144"/>
      <c r="W357" s="144"/>
      <c r="X357" s="144"/>
      <c r="Y357" s="144"/>
      <c r="Z357" s="144"/>
      <c r="AA357" s="188"/>
      <c r="AB357" s="144"/>
      <c r="AC357" s="144"/>
      <c r="AD357" s="144"/>
      <c r="AE357" s="144"/>
      <c r="AF357" s="144"/>
    </row>
    <row r="358" spans="1:32" x14ac:dyDescent="0.25">
      <c r="A358" s="166" t="s">
        <v>298</v>
      </c>
      <c r="B358" s="166"/>
      <c r="C358" s="166"/>
      <c r="D358" s="166"/>
      <c r="E358" s="213"/>
      <c r="F358" s="167"/>
      <c r="G358" s="167"/>
      <c r="H358" s="167"/>
      <c r="I358" s="167"/>
      <c r="J358" s="167"/>
      <c r="K358" s="167"/>
      <c r="L358" s="167"/>
      <c r="M358" s="144"/>
      <c r="N358" s="144"/>
      <c r="P358" s="166" t="s">
        <v>231</v>
      </c>
      <c r="Q358" s="166"/>
      <c r="R358" s="166"/>
      <c r="S358" s="166"/>
      <c r="T358" s="162"/>
      <c r="U358" s="144"/>
      <c r="V358" s="144"/>
      <c r="W358" s="144"/>
      <c r="X358" s="144"/>
      <c r="Y358" s="144"/>
      <c r="Z358" s="144"/>
      <c r="AA358" s="167"/>
      <c r="AB358" s="144"/>
      <c r="AC358" s="144"/>
      <c r="AD358" s="144"/>
      <c r="AE358" s="144"/>
      <c r="AF358" s="144"/>
    </row>
    <row r="359" spans="1:32" ht="31.5" x14ac:dyDescent="0.25">
      <c r="A359" s="190"/>
      <c r="B359" s="141">
        <v>2019</v>
      </c>
      <c r="C359" s="141">
        <v>2020</v>
      </c>
      <c r="D359" s="141">
        <v>2021</v>
      </c>
      <c r="E359" s="141">
        <v>2022</v>
      </c>
      <c r="F359" s="141">
        <v>2023</v>
      </c>
      <c r="G359" s="141">
        <v>2024</v>
      </c>
      <c r="H359" s="141">
        <v>2025</v>
      </c>
      <c r="I359" s="141">
        <v>2026</v>
      </c>
      <c r="J359" s="142" t="s">
        <v>232</v>
      </c>
      <c r="K359" s="142" t="s">
        <v>233</v>
      </c>
      <c r="L359" s="143" t="s">
        <v>234</v>
      </c>
      <c r="M359" s="145" t="s">
        <v>287</v>
      </c>
      <c r="N359" s="144"/>
      <c r="P359" s="190"/>
      <c r="Q359" s="141">
        <v>2019</v>
      </c>
      <c r="R359" s="141">
        <v>2020</v>
      </c>
      <c r="S359" s="141">
        <v>2021</v>
      </c>
      <c r="T359" s="141">
        <v>2022</v>
      </c>
      <c r="U359" s="141">
        <v>2023</v>
      </c>
      <c r="V359" s="141">
        <v>2024</v>
      </c>
      <c r="W359" s="141">
        <v>2025</v>
      </c>
      <c r="X359" s="141">
        <v>2026</v>
      </c>
      <c r="Y359" s="142" t="s">
        <v>232</v>
      </c>
      <c r="Z359" s="142" t="s">
        <v>233</v>
      </c>
      <c r="AA359" s="143" t="s">
        <v>234</v>
      </c>
      <c r="AB359" s="144"/>
      <c r="AC359" s="144"/>
      <c r="AD359" s="145" t="s">
        <v>299</v>
      </c>
      <c r="AE359" s="145" t="s">
        <v>235</v>
      </c>
      <c r="AF359" s="144"/>
    </row>
    <row r="360" spans="1:32" x14ac:dyDescent="0.25">
      <c r="A360" s="146" t="s">
        <v>236</v>
      </c>
      <c r="B360" s="147">
        <v>23</v>
      </c>
      <c r="C360" s="147">
        <v>21</v>
      </c>
      <c r="D360" s="147">
        <v>12</v>
      </c>
      <c r="E360" s="147">
        <v>15</v>
      </c>
      <c r="F360" s="147">
        <v>24</v>
      </c>
      <c r="G360" s="147">
        <v>16</v>
      </c>
      <c r="H360" s="147">
        <v>22</v>
      </c>
      <c r="I360" s="147">
        <v>30</v>
      </c>
      <c r="J360" s="148">
        <v>0.36363636363636365</v>
      </c>
      <c r="K360" s="148">
        <v>0.57894736842105265</v>
      </c>
      <c r="L360" s="147"/>
      <c r="M360" s="155">
        <v>9.375E-2</v>
      </c>
      <c r="N360" s="144"/>
      <c r="P360" s="146" t="s">
        <v>236</v>
      </c>
      <c r="Q360" s="147">
        <v>335</v>
      </c>
      <c r="R360" s="147">
        <v>314</v>
      </c>
      <c r="S360" s="147">
        <v>298</v>
      </c>
      <c r="T360" s="147">
        <v>235</v>
      </c>
      <c r="U360" s="147">
        <v>305</v>
      </c>
      <c r="V360" s="147">
        <v>292</v>
      </c>
      <c r="W360" s="147">
        <v>283</v>
      </c>
      <c r="X360" s="147">
        <v>320</v>
      </c>
      <c r="Y360" s="148">
        <v>0.13074204946996468</v>
      </c>
      <c r="Z360" s="148">
        <v>8.6323957322987449E-2</v>
      </c>
      <c r="AA360" s="147"/>
      <c r="AB360" s="144"/>
      <c r="AC360" s="144"/>
      <c r="AD360" s="147">
        <v>19</v>
      </c>
      <c r="AE360" s="147">
        <v>294.57142857142856</v>
      </c>
      <c r="AF360" s="144"/>
    </row>
    <row r="361" spans="1:32" x14ac:dyDescent="0.25">
      <c r="A361" s="149" t="s">
        <v>237</v>
      </c>
      <c r="B361" s="150">
        <v>6</v>
      </c>
      <c r="C361" s="150">
        <v>3</v>
      </c>
      <c r="D361" s="150">
        <v>1</v>
      </c>
      <c r="E361" s="150">
        <v>1</v>
      </c>
      <c r="F361" s="150">
        <v>6</v>
      </c>
      <c r="G361" s="150">
        <v>0</v>
      </c>
      <c r="H361" s="150">
        <v>5</v>
      </c>
      <c r="I361" s="150">
        <v>7</v>
      </c>
      <c r="J361" s="148">
        <v>0.4</v>
      </c>
      <c r="K361" s="148">
        <v>1.2272727272727273</v>
      </c>
      <c r="L361" s="147"/>
      <c r="M361" s="155">
        <v>0.125</v>
      </c>
      <c r="N361" s="144"/>
      <c r="P361" s="149" t="s">
        <v>237</v>
      </c>
      <c r="Q361" s="150">
        <v>124</v>
      </c>
      <c r="R361" s="150">
        <v>95</v>
      </c>
      <c r="S361" s="150">
        <v>94</v>
      </c>
      <c r="T361" s="150">
        <v>72</v>
      </c>
      <c r="U361" s="150">
        <v>59</v>
      </c>
      <c r="V361" s="150">
        <v>52</v>
      </c>
      <c r="W361" s="150">
        <v>45</v>
      </c>
      <c r="X361" s="150">
        <v>56</v>
      </c>
      <c r="Y361" s="148">
        <v>0.24444444444444444</v>
      </c>
      <c r="Z361" s="148">
        <v>-0.27541589648798526</v>
      </c>
      <c r="AA361" s="147"/>
      <c r="AB361" s="144"/>
      <c r="AC361" s="144"/>
      <c r="AD361" s="150">
        <v>3.1428571428571428</v>
      </c>
      <c r="AE361" s="150">
        <v>77.285714285714292</v>
      </c>
      <c r="AF361" s="144"/>
    </row>
    <row r="362" spans="1:32" x14ac:dyDescent="0.25">
      <c r="A362" s="146" t="s">
        <v>90</v>
      </c>
      <c r="B362" s="151">
        <v>0.8571428571428571</v>
      </c>
      <c r="C362" s="151">
        <v>0.42857142857142855</v>
      </c>
      <c r="D362" s="151">
        <v>0.25</v>
      </c>
      <c r="E362" s="151">
        <v>0.125</v>
      </c>
      <c r="F362" s="151">
        <v>0.75</v>
      </c>
      <c r="G362" s="151">
        <v>0</v>
      </c>
      <c r="H362" s="151">
        <v>0.35714285714285715</v>
      </c>
      <c r="I362" s="151">
        <v>0.77777777777777779</v>
      </c>
      <c r="J362" s="172">
        <v>42.063492063492063</v>
      </c>
      <c r="K362" s="172">
        <v>32.879818594104307</v>
      </c>
      <c r="L362" s="147"/>
      <c r="M362" s="203">
        <v>29.082125603864732</v>
      </c>
      <c r="N362" s="144"/>
      <c r="P362" s="146" t="s">
        <v>90</v>
      </c>
      <c r="Q362" s="151">
        <v>0.72514619883040932</v>
      </c>
      <c r="R362" s="151">
        <v>0.62091503267973858</v>
      </c>
      <c r="S362" s="151">
        <v>0.67625899280575541</v>
      </c>
      <c r="T362" s="151">
        <v>0.62608695652173918</v>
      </c>
      <c r="U362" s="151">
        <v>0.50862068965517238</v>
      </c>
      <c r="V362" s="151">
        <v>0.46846846846846846</v>
      </c>
      <c r="W362" s="151">
        <v>0.39823008849557523</v>
      </c>
      <c r="X362" s="151">
        <v>0.48695652173913045</v>
      </c>
      <c r="Y362" s="172">
        <v>8.8726433243555221</v>
      </c>
      <c r="Z362" s="172">
        <v>-10.236809699725297</v>
      </c>
      <c r="AA362" s="147"/>
      <c r="AB362" s="144"/>
      <c r="AC362" s="144"/>
      <c r="AD362" s="151">
        <v>0.44897959183673469</v>
      </c>
      <c r="AE362" s="151">
        <v>0.58932461873638342</v>
      </c>
      <c r="AF362" s="144"/>
    </row>
    <row r="363" spans="1:32" x14ac:dyDescent="0.25">
      <c r="A363" s="149" t="s">
        <v>238</v>
      </c>
      <c r="B363" s="150">
        <v>4</v>
      </c>
      <c r="C363" s="150">
        <v>3</v>
      </c>
      <c r="D363" s="150">
        <v>0</v>
      </c>
      <c r="E363" s="150">
        <v>1</v>
      </c>
      <c r="F363" s="150">
        <v>4</v>
      </c>
      <c r="G363" s="150">
        <v>0</v>
      </c>
      <c r="H363" s="150">
        <v>1</v>
      </c>
      <c r="I363" s="150">
        <v>5</v>
      </c>
      <c r="J363" s="148">
        <v>4</v>
      </c>
      <c r="K363" s="148">
        <v>1.6923076923076923</v>
      </c>
      <c r="L363" s="147"/>
      <c r="M363" s="155">
        <v>0.14285714285714285</v>
      </c>
      <c r="N363" s="144"/>
      <c r="P363" s="149" t="s">
        <v>238</v>
      </c>
      <c r="Q363" s="150">
        <v>62</v>
      </c>
      <c r="R363" s="150">
        <v>42</v>
      </c>
      <c r="S363" s="150">
        <v>53</v>
      </c>
      <c r="T363" s="150">
        <v>38</v>
      </c>
      <c r="U363" s="150">
        <v>37</v>
      </c>
      <c r="V363" s="150">
        <v>28</v>
      </c>
      <c r="W363" s="150">
        <v>25</v>
      </c>
      <c r="X363" s="150">
        <v>35</v>
      </c>
      <c r="Y363" s="148">
        <v>0.4</v>
      </c>
      <c r="Z363" s="148">
        <v>-0.14035087719298248</v>
      </c>
      <c r="AA363" s="147"/>
      <c r="AB363" s="144"/>
      <c r="AC363" s="144"/>
      <c r="AD363" s="150">
        <v>1.8571428571428572</v>
      </c>
      <c r="AE363" s="150">
        <v>40.714285714285715</v>
      </c>
      <c r="AF363" s="144"/>
    </row>
    <row r="364" spans="1:32" x14ac:dyDescent="0.25">
      <c r="A364" s="149" t="s">
        <v>239</v>
      </c>
      <c r="B364" s="153">
        <v>0.17391304347826086</v>
      </c>
      <c r="C364" s="153">
        <v>0.14285714285714285</v>
      </c>
      <c r="D364" s="153">
        <v>0</v>
      </c>
      <c r="E364" s="153">
        <v>6.6666666666666666E-2</v>
      </c>
      <c r="F364" s="153">
        <v>0.16666666666666666</v>
      </c>
      <c r="G364" s="153">
        <v>0</v>
      </c>
      <c r="H364" s="153">
        <v>4.5454545454545456E-2</v>
      </c>
      <c r="I364" s="153">
        <v>0.16666666666666666</v>
      </c>
      <c r="J364" s="172">
        <v>12.121212121212119</v>
      </c>
      <c r="K364" s="172">
        <v>6.8922305764411007</v>
      </c>
      <c r="L364" s="147"/>
      <c r="M364" s="203">
        <v>5.7291666666666661</v>
      </c>
      <c r="N364" s="144"/>
      <c r="P364" s="149" t="s">
        <v>239</v>
      </c>
      <c r="Q364" s="153">
        <v>0.18507462686567164</v>
      </c>
      <c r="R364" s="153">
        <v>0.13375796178343949</v>
      </c>
      <c r="S364" s="153">
        <v>0.17785234899328858</v>
      </c>
      <c r="T364" s="153">
        <v>0.16170212765957448</v>
      </c>
      <c r="U364" s="153">
        <v>0.12131147540983607</v>
      </c>
      <c r="V364" s="153">
        <v>9.5890410958904104E-2</v>
      </c>
      <c r="W364" s="153">
        <v>8.8339222614840993E-2</v>
      </c>
      <c r="X364" s="153">
        <v>0.109375</v>
      </c>
      <c r="Y364" s="172">
        <v>2.1035777385159009</v>
      </c>
      <c r="Z364" s="172">
        <v>-2.8840324927255105</v>
      </c>
      <c r="AA364" s="147"/>
      <c r="AB364" s="144"/>
      <c r="AC364" s="144"/>
      <c r="AD364" s="153">
        <v>9.7744360902255648E-2</v>
      </c>
      <c r="AE364" s="153">
        <v>0.13821532492725511</v>
      </c>
      <c r="AF364" s="144"/>
    </row>
    <row r="365" spans="1:32" x14ac:dyDescent="0.25">
      <c r="A365" s="149" t="s">
        <v>240</v>
      </c>
      <c r="B365" s="153">
        <v>0.66666666666666663</v>
      </c>
      <c r="C365" s="153">
        <v>1</v>
      </c>
      <c r="D365" s="153">
        <v>0</v>
      </c>
      <c r="E365" s="153">
        <v>1</v>
      </c>
      <c r="F365" s="153">
        <v>0.66666666666666663</v>
      </c>
      <c r="G365" s="153" t="e">
        <v>#DIV/0!</v>
      </c>
      <c r="H365" s="153">
        <v>0.2</v>
      </c>
      <c r="I365" s="153">
        <v>0.7142857142857143</v>
      </c>
      <c r="J365" s="172">
        <v>51.428571428571423</v>
      </c>
      <c r="K365" s="172">
        <v>12.337662337662337</v>
      </c>
      <c r="L365" s="147"/>
      <c r="M365" s="203">
        <v>8.9285714285714306</v>
      </c>
      <c r="N365" s="144"/>
      <c r="P365" s="149" t="s">
        <v>240</v>
      </c>
      <c r="Q365" s="153">
        <v>0.5</v>
      </c>
      <c r="R365" s="153">
        <v>0.44210526315789472</v>
      </c>
      <c r="S365" s="153">
        <v>0.56382978723404253</v>
      </c>
      <c r="T365" s="153">
        <v>0.52777777777777779</v>
      </c>
      <c r="U365" s="153">
        <v>0.6271186440677966</v>
      </c>
      <c r="V365" s="153">
        <v>0.53846153846153844</v>
      </c>
      <c r="W365" s="153">
        <v>0.55555555555555558</v>
      </c>
      <c r="X365" s="153">
        <v>0.625</v>
      </c>
      <c r="Y365" s="172">
        <v>6.944444444444442</v>
      </c>
      <c r="Z365" s="172">
        <v>9.8197781885397397</v>
      </c>
      <c r="AA365" s="147"/>
      <c r="AB365" s="144"/>
      <c r="AC365" s="144"/>
      <c r="AD365" s="153">
        <v>0.59090909090909094</v>
      </c>
      <c r="AE365" s="153">
        <v>0.52680221811460259</v>
      </c>
      <c r="AF365" s="144"/>
    </row>
    <row r="366" spans="1:32" ht="22.15" customHeight="1" x14ac:dyDescent="0.25">
      <c r="A366" s="154" t="s">
        <v>241</v>
      </c>
      <c r="B366" s="155">
        <v>0</v>
      </c>
      <c r="C366" s="155">
        <v>0</v>
      </c>
      <c r="D366" s="155">
        <v>1</v>
      </c>
      <c r="E366" s="155">
        <v>0</v>
      </c>
      <c r="F366" s="155">
        <v>0.16666666666666666</v>
      </c>
      <c r="G366" s="155" t="e">
        <v>#DIV/0!</v>
      </c>
      <c r="H366" s="155">
        <v>0.8</v>
      </c>
      <c r="I366" s="155">
        <v>0.2857142857142857</v>
      </c>
      <c r="J366" s="172">
        <v>-51.428571428571438</v>
      </c>
      <c r="K366" s="172">
        <v>1.2987012987012991</v>
      </c>
      <c r="L366" s="147"/>
      <c r="M366" s="203">
        <v>8.928571428571427</v>
      </c>
      <c r="N366" s="144"/>
      <c r="P366" s="154" t="s">
        <v>241</v>
      </c>
      <c r="Q366" s="155">
        <v>0.23387096774193547</v>
      </c>
      <c r="R366" s="155">
        <v>0.26315789473684209</v>
      </c>
      <c r="S366" s="155">
        <v>0.30851063829787234</v>
      </c>
      <c r="T366" s="155">
        <v>0.29166666666666669</v>
      </c>
      <c r="U366" s="155">
        <v>0.2711864406779661</v>
      </c>
      <c r="V366" s="155">
        <v>0.42307692307692307</v>
      </c>
      <c r="W366" s="155">
        <v>0.42222222222222222</v>
      </c>
      <c r="X366" s="155">
        <v>0.19642857142857142</v>
      </c>
      <c r="Y366" s="172">
        <v>-22.579365079365079</v>
      </c>
      <c r="Z366" s="172">
        <v>-10.116847108529178</v>
      </c>
      <c r="AA366" s="147"/>
      <c r="AB366" s="144"/>
      <c r="AC366" s="144"/>
      <c r="AD366" s="151">
        <v>0.27272727272727271</v>
      </c>
      <c r="AE366" s="151">
        <v>0.29759704251386321</v>
      </c>
      <c r="AF366" s="144"/>
    </row>
    <row r="367" spans="1:32" ht="22.15" customHeight="1" x14ac:dyDescent="0.25">
      <c r="A367" s="154" t="s">
        <v>242</v>
      </c>
      <c r="B367" s="155">
        <v>0</v>
      </c>
      <c r="C367" s="155">
        <v>0</v>
      </c>
      <c r="D367" s="155">
        <v>8.3333333333333329E-2</v>
      </c>
      <c r="E367" s="155">
        <v>0</v>
      </c>
      <c r="F367" s="155">
        <v>4.1666666666666664E-2</v>
      </c>
      <c r="G367" s="155">
        <v>0</v>
      </c>
      <c r="H367" s="155">
        <v>0.18181818181818182</v>
      </c>
      <c r="I367" s="155">
        <v>6.6666666666666666E-2</v>
      </c>
      <c r="J367" s="172">
        <v>-11.515151515151516</v>
      </c>
      <c r="K367" s="172">
        <v>2.155388471177945</v>
      </c>
      <c r="L367" s="147"/>
      <c r="M367" s="203">
        <v>3.2291666666666661</v>
      </c>
      <c r="N367" s="144"/>
      <c r="P367" s="154" t="s">
        <v>242</v>
      </c>
      <c r="Q367" s="155">
        <v>8.6567164179104483E-2</v>
      </c>
      <c r="R367" s="155">
        <v>7.9617834394904455E-2</v>
      </c>
      <c r="S367" s="155">
        <v>9.7315436241610737E-2</v>
      </c>
      <c r="T367" s="155">
        <v>8.9361702127659579E-2</v>
      </c>
      <c r="U367" s="155">
        <v>5.2459016393442623E-2</v>
      </c>
      <c r="V367" s="155">
        <v>7.5342465753424653E-2</v>
      </c>
      <c r="W367" s="155">
        <v>6.7137809187279157E-2</v>
      </c>
      <c r="X367" s="155">
        <v>3.4375000000000003E-2</v>
      </c>
      <c r="Y367" s="172">
        <v>-3.2762809187279154</v>
      </c>
      <c r="Z367" s="172">
        <v>-4.3704534432589721</v>
      </c>
      <c r="AA367" s="147"/>
      <c r="AB367" s="144"/>
      <c r="AC367" s="144"/>
      <c r="AD367" s="151">
        <v>4.5112781954887216E-2</v>
      </c>
      <c r="AE367" s="151">
        <v>7.807953443258972E-2</v>
      </c>
      <c r="AF367" s="144"/>
    </row>
    <row r="368" spans="1:32" ht="22.15" customHeight="1" x14ac:dyDescent="0.25">
      <c r="A368" s="154" t="s">
        <v>243</v>
      </c>
      <c r="B368" s="155">
        <v>4.3478260869565216E-2</v>
      </c>
      <c r="C368" s="155">
        <v>4.7619047619047616E-2</v>
      </c>
      <c r="D368" s="155">
        <v>0.25</v>
      </c>
      <c r="E368" s="155">
        <v>0.33333333333333331</v>
      </c>
      <c r="F368" s="155">
        <v>8.3333333333333329E-2</v>
      </c>
      <c r="G368" s="155">
        <v>0</v>
      </c>
      <c r="H368" s="155">
        <v>0.13636363636363635</v>
      </c>
      <c r="I368" s="155">
        <v>6.6666666666666666E-2</v>
      </c>
      <c r="J368" s="172">
        <v>-6.9696969696969688</v>
      </c>
      <c r="K368" s="172">
        <v>-4.6115288220551376</v>
      </c>
      <c r="L368" s="147"/>
      <c r="M368" s="203">
        <v>-3.0208333333333339</v>
      </c>
      <c r="N368" s="144"/>
      <c r="P368" s="154" t="s">
        <v>243</v>
      </c>
      <c r="Q368" s="155">
        <v>9.8507462686567168E-2</v>
      </c>
      <c r="R368" s="155">
        <v>9.8726114649681534E-2</v>
      </c>
      <c r="S368" s="155">
        <v>0.11073825503355705</v>
      </c>
      <c r="T368" s="155">
        <v>0.11914893617021277</v>
      </c>
      <c r="U368" s="155">
        <v>0.10819672131147541</v>
      </c>
      <c r="V368" s="155">
        <v>9.9315068493150679E-2</v>
      </c>
      <c r="W368" s="155">
        <v>0.12014134275618374</v>
      </c>
      <c r="X368" s="155">
        <v>9.6875000000000003E-2</v>
      </c>
      <c r="Y368" s="172">
        <v>-2.3266342756183738</v>
      </c>
      <c r="Z368" s="172">
        <v>-1.030249757516974</v>
      </c>
      <c r="AA368" s="147"/>
      <c r="AB368" s="144"/>
      <c r="AC368" s="144"/>
      <c r="AD368" s="151">
        <v>0.11278195488721804</v>
      </c>
      <c r="AE368" s="151">
        <v>0.10717749757516974</v>
      </c>
      <c r="AF368" s="144"/>
    </row>
    <row r="369" spans="1:32" ht="22.15" customHeight="1" x14ac:dyDescent="0.25">
      <c r="A369" s="154" t="s">
        <v>244</v>
      </c>
      <c r="B369" s="155">
        <v>0</v>
      </c>
      <c r="C369" s="155">
        <v>0</v>
      </c>
      <c r="D369" s="155">
        <v>0</v>
      </c>
      <c r="E369" s="155">
        <v>0</v>
      </c>
      <c r="F369" s="155">
        <v>0</v>
      </c>
      <c r="G369" s="155">
        <v>0</v>
      </c>
      <c r="H369" s="155">
        <v>0</v>
      </c>
      <c r="I369" s="155">
        <v>0</v>
      </c>
      <c r="J369" s="172">
        <v>0</v>
      </c>
      <c r="K369" s="172">
        <v>0</v>
      </c>
      <c r="L369" s="147"/>
      <c r="M369" s="203">
        <v>0</v>
      </c>
      <c r="N369" s="144"/>
      <c r="P369" s="154" t="s">
        <v>244</v>
      </c>
      <c r="Q369" s="155">
        <v>0</v>
      </c>
      <c r="R369" s="155">
        <v>0</v>
      </c>
      <c r="S369" s="155">
        <v>6.7114093959731542E-3</v>
      </c>
      <c r="T369" s="155">
        <v>8.5106382978723406E-3</v>
      </c>
      <c r="U369" s="155">
        <v>3.2786885245901639E-3</v>
      </c>
      <c r="V369" s="155">
        <v>3.4246575342465752E-3</v>
      </c>
      <c r="W369" s="155">
        <v>3.5335689045936395E-3</v>
      </c>
      <c r="X369" s="155">
        <v>0</v>
      </c>
      <c r="Y369" s="172">
        <v>-0.35335689045936397</v>
      </c>
      <c r="Z369" s="172">
        <v>-0.33947623666343357</v>
      </c>
      <c r="AA369" s="147"/>
      <c r="AB369" s="144"/>
      <c r="AC369" s="144"/>
      <c r="AD369" s="151">
        <v>0</v>
      </c>
      <c r="AE369" s="151">
        <v>3.3947623666343357E-3</v>
      </c>
      <c r="AF369" s="144"/>
    </row>
    <row r="370" spans="1:32" ht="22.15" customHeight="1" x14ac:dyDescent="0.25">
      <c r="A370" s="154" t="s">
        <v>245</v>
      </c>
      <c r="B370" s="155">
        <v>0</v>
      </c>
      <c r="C370" s="155">
        <v>4.7619047619047616E-2</v>
      </c>
      <c r="D370" s="155">
        <v>0</v>
      </c>
      <c r="E370" s="155">
        <v>6.6666666666666666E-2</v>
      </c>
      <c r="F370" s="155">
        <v>0</v>
      </c>
      <c r="G370" s="155">
        <v>0</v>
      </c>
      <c r="H370" s="155">
        <v>0.22727272727272727</v>
      </c>
      <c r="I370" s="155">
        <v>0</v>
      </c>
      <c r="J370" s="172">
        <v>-22.727272727272727</v>
      </c>
      <c r="K370" s="172">
        <v>-5.2631578947368416</v>
      </c>
      <c r="L370" s="147"/>
      <c r="M370" s="203">
        <v>-5.9375</v>
      </c>
      <c r="N370" s="144"/>
      <c r="P370" s="154" t="s">
        <v>245</v>
      </c>
      <c r="Q370" s="155">
        <v>3.2835820895522387E-2</v>
      </c>
      <c r="R370" s="155">
        <v>4.4585987261146494E-2</v>
      </c>
      <c r="S370" s="155">
        <v>3.3557046979865771E-3</v>
      </c>
      <c r="T370" s="155">
        <v>1.7021276595744681E-2</v>
      </c>
      <c r="U370" s="155">
        <v>2.9508196721311476E-2</v>
      </c>
      <c r="V370" s="155">
        <v>7.8767123287671229E-2</v>
      </c>
      <c r="W370" s="155">
        <v>9.187279151943463E-2</v>
      </c>
      <c r="X370" s="155">
        <v>5.9374999999999997E-2</v>
      </c>
      <c r="Y370" s="172">
        <v>-3.2497791519434633</v>
      </c>
      <c r="Z370" s="172">
        <v>1.6697987390882636</v>
      </c>
      <c r="AA370" s="147"/>
      <c r="AB370" s="144"/>
      <c r="AC370" s="144"/>
      <c r="AD370" s="151">
        <v>5.2631578947368418E-2</v>
      </c>
      <c r="AE370" s="151">
        <v>4.2677012609117361E-2</v>
      </c>
      <c r="AF370" s="144"/>
    </row>
    <row r="371" spans="1:32" ht="22.15" customHeight="1" x14ac:dyDescent="0.25">
      <c r="A371" s="154" t="s">
        <v>246</v>
      </c>
      <c r="B371" s="155">
        <v>0.13043478260869565</v>
      </c>
      <c r="C371" s="155">
        <v>0.19047619047619047</v>
      </c>
      <c r="D371" s="155">
        <v>0.25</v>
      </c>
      <c r="E371" s="155">
        <v>0.13333333333333333</v>
      </c>
      <c r="F371" s="155">
        <v>0.16666666666666666</v>
      </c>
      <c r="G371" s="155">
        <v>0.125</v>
      </c>
      <c r="H371" s="155">
        <v>4.5454545454545456E-2</v>
      </c>
      <c r="I371" s="155">
        <v>0.23333333333333334</v>
      </c>
      <c r="J371" s="172">
        <v>18.787878787878785</v>
      </c>
      <c r="K371" s="172">
        <v>9.0476190476190492</v>
      </c>
      <c r="L371" s="147"/>
      <c r="M371" s="203">
        <v>-9.4791666666666661</v>
      </c>
      <c r="N371" s="144"/>
      <c r="P371" s="154" t="s">
        <v>246</v>
      </c>
      <c r="Q371" s="155">
        <v>0.17910447761194029</v>
      </c>
      <c r="R371" s="155">
        <v>0.16878980891719744</v>
      </c>
      <c r="S371" s="155">
        <v>0.21140939597315436</v>
      </c>
      <c r="T371" s="155">
        <v>0.26382978723404255</v>
      </c>
      <c r="U371" s="155">
        <v>0.24590163934426229</v>
      </c>
      <c r="V371" s="155">
        <v>0.25684931506849318</v>
      </c>
      <c r="W371" s="155">
        <v>0.28621908127208479</v>
      </c>
      <c r="X371" s="155">
        <v>0.328125</v>
      </c>
      <c r="Y371" s="172">
        <v>4.1905918727915212</v>
      </c>
      <c r="Z371" s="172">
        <v>10.067592143549952</v>
      </c>
      <c r="AA371" s="147"/>
      <c r="AB371" s="144"/>
      <c r="AC371" s="144"/>
      <c r="AD371" s="151">
        <v>0.14285714285714285</v>
      </c>
      <c r="AE371" s="151">
        <v>0.22744907856450047</v>
      </c>
      <c r="AF371" s="144"/>
    </row>
    <row r="372" spans="1:32" x14ac:dyDescent="0.25">
      <c r="A372" s="149" t="s">
        <v>247</v>
      </c>
      <c r="B372" s="150">
        <v>219.95652173913044</v>
      </c>
      <c r="C372" s="150">
        <v>108.47619047619048</v>
      </c>
      <c r="D372" s="150">
        <v>144.16666666666666</v>
      </c>
      <c r="E372" s="150">
        <v>211.5999999999998</v>
      </c>
      <c r="F372" s="150">
        <v>124.66666666666663</v>
      </c>
      <c r="G372" s="150">
        <v>90</v>
      </c>
      <c r="H372" s="150">
        <v>186</v>
      </c>
      <c r="I372" s="150">
        <v>67.400000000000034</v>
      </c>
      <c r="J372" s="177">
        <v>-118.59999999999997</v>
      </c>
      <c r="K372" s="177">
        <v>-88.727819548872105</v>
      </c>
      <c r="L372" s="147"/>
      <c r="M372" s="203">
        <v>-91.878124999999955</v>
      </c>
      <c r="N372" s="144"/>
      <c r="P372" s="149" t="s">
        <v>247</v>
      </c>
      <c r="Q372" s="150">
        <v>219.69850746268639</v>
      </c>
      <c r="R372" s="150">
        <v>183.33121019108307</v>
      </c>
      <c r="S372" s="150">
        <v>204.39597315436279</v>
      </c>
      <c r="T372" s="150">
        <v>151.44680851063836</v>
      </c>
      <c r="U372" s="150">
        <v>115.76721311475417</v>
      </c>
      <c r="V372" s="150">
        <v>92.869863013698591</v>
      </c>
      <c r="W372" s="150">
        <v>114.51943462897535</v>
      </c>
      <c r="X372" s="150">
        <v>159.27812499999999</v>
      </c>
      <c r="Y372" s="177">
        <v>44.758690371024642</v>
      </c>
      <c r="Z372" s="177">
        <v>2.8760881425799596</v>
      </c>
      <c r="AA372" s="147"/>
      <c r="AB372" s="144"/>
      <c r="AC372" s="144"/>
      <c r="AD372" s="150">
        <v>156.12781954887214</v>
      </c>
      <c r="AE372" s="150">
        <v>156.40203685742003</v>
      </c>
      <c r="AF372" s="144"/>
    </row>
    <row r="373" spans="1:32" x14ac:dyDescent="0.25">
      <c r="A373" s="149" t="s">
        <v>248</v>
      </c>
      <c r="B373" s="150">
        <v>612</v>
      </c>
      <c r="C373" s="150">
        <v>251</v>
      </c>
      <c r="D373" s="150">
        <v>268</v>
      </c>
      <c r="E373" s="150">
        <v>539</v>
      </c>
      <c r="F373" s="150">
        <v>153</v>
      </c>
      <c r="G373" s="150" t="e">
        <v>#DIV/0!</v>
      </c>
      <c r="H373" s="150">
        <v>133.6</v>
      </c>
      <c r="I373" s="150">
        <v>165.85714285714286</v>
      </c>
      <c r="J373" s="177">
        <v>32.257142857142867</v>
      </c>
      <c r="K373" s="177">
        <v>-144.05194805194807</v>
      </c>
      <c r="L373" s="147"/>
      <c r="M373" s="203">
        <v>-392.35714285714278</v>
      </c>
      <c r="N373" s="144"/>
      <c r="P373" s="149" t="s">
        <v>248</v>
      </c>
      <c r="Q373" s="150">
        <v>334.16935483870969</v>
      </c>
      <c r="R373" s="150">
        <v>317.7157894736842</v>
      </c>
      <c r="S373" s="150">
        <v>361.81914893617022</v>
      </c>
      <c r="T373" s="150">
        <v>257.74999999999994</v>
      </c>
      <c r="U373" s="150">
        <v>202.03389830508496</v>
      </c>
      <c r="V373" s="150">
        <v>193.8846153846151</v>
      </c>
      <c r="W373" s="150">
        <v>188.22222222222206</v>
      </c>
      <c r="X373" s="150">
        <v>558.21428571428567</v>
      </c>
      <c r="Y373" s="177">
        <v>369.99206349206361</v>
      </c>
      <c r="Z373" s="177">
        <v>272.3344335885925</v>
      </c>
      <c r="AA373" s="147"/>
      <c r="AB373" s="144"/>
      <c r="AC373" s="144"/>
      <c r="AD373" s="150">
        <v>309.90909090909093</v>
      </c>
      <c r="AE373" s="150">
        <v>285.87985212569316</v>
      </c>
      <c r="AF373" s="144"/>
    </row>
    <row r="374" spans="1:32" x14ac:dyDescent="0.25">
      <c r="A374" s="146" t="s">
        <v>249</v>
      </c>
      <c r="B374" s="147">
        <v>8</v>
      </c>
      <c r="C374" s="147">
        <v>4</v>
      </c>
      <c r="D374" s="147">
        <v>11</v>
      </c>
      <c r="E374" s="147">
        <v>7</v>
      </c>
      <c r="F374" s="147">
        <v>13</v>
      </c>
      <c r="G374" s="147">
        <v>20</v>
      </c>
      <c r="H374" s="147">
        <v>19</v>
      </c>
      <c r="I374" s="147">
        <v>8</v>
      </c>
      <c r="J374" s="148">
        <v>-0.57894736842105265</v>
      </c>
      <c r="K374" s="148">
        <v>-0.31707317073170727</v>
      </c>
      <c r="L374" s="147"/>
      <c r="M374" s="155">
        <v>6.0606060606060608E-2</v>
      </c>
      <c r="N374" s="144"/>
      <c r="P374" s="146" t="s">
        <v>249</v>
      </c>
      <c r="Q374" s="147">
        <v>322</v>
      </c>
      <c r="R374" s="147">
        <v>238</v>
      </c>
      <c r="S374" s="147">
        <v>193</v>
      </c>
      <c r="T374" s="147">
        <v>170</v>
      </c>
      <c r="U374" s="147">
        <v>173</v>
      </c>
      <c r="V374" s="147">
        <v>216</v>
      </c>
      <c r="W374" s="147">
        <v>163</v>
      </c>
      <c r="X374" s="147">
        <v>132</v>
      </c>
      <c r="Y374" s="148">
        <v>-0.19018404907975461</v>
      </c>
      <c r="Z374" s="148">
        <v>-0.37355932203389836</v>
      </c>
      <c r="AA374" s="147"/>
      <c r="AB374" s="144"/>
      <c r="AC374" s="144"/>
      <c r="AD374" s="147">
        <v>11.714285714285714</v>
      </c>
      <c r="AE374" s="147">
        <v>210.71428571428572</v>
      </c>
      <c r="AF374" s="144"/>
    </row>
    <row r="375" spans="1:32" x14ac:dyDescent="0.25">
      <c r="A375" s="146" t="s">
        <v>250</v>
      </c>
      <c r="B375" s="147">
        <v>0</v>
      </c>
      <c r="C375" s="147">
        <v>3</v>
      </c>
      <c r="D375" s="147">
        <v>3</v>
      </c>
      <c r="E375" s="147">
        <v>0</v>
      </c>
      <c r="F375" s="147">
        <v>2</v>
      </c>
      <c r="G375" s="147">
        <v>5</v>
      </c>
      <c r="H375" s="147">
        <v>8</v>
      </c>
      <c r="I375" s="147">
        <v>4</v>
      </c>
      <c r="J375" s="148">
        <v>-0.5</v>
      </c>
      <c r="K375" s="148">
        <v>0.33333333333333331</v>
      </c>
      <c r="L375" s="147"/>
      <c r="M375" s="155">
        <v>0.1111111111111111</v>
      </c>
      <c r="N375" s="144"/>
      <c r="P375" s="146" t="s">
        <v>250</v>
      </c>
      <c r="Q375" s="147">
        <v>111</v>
      </c>
      <c r="R375" s="147">
        <v>96</v>
      </c>
      <c r="S375" s="147">
        <v>61</v>
      </c>
      <c r="T375" s="147">
        <v>57</v>
      </c>
      <c r="U375" s="147">
        <v>51</v>
      </c>
      <c r="V375" s="147">
        <v>60</v>
      </c>
      <c r="W375" s="147">
        <v>71</v>
      </c>
      <c r="X375" s="147">
        <v>36</v>
      </c>
      <c r="Y375" s="148">
        <v>-0.49295774647887325</v>
      </c>
      <c r="Z375" s="148">
        <v>-0.50295857988165682</v>
      </c>
      <c r="AA375" s="147"/>
      <c r="AB375" s="144"/>
      <c r="AC375" s="144"/>
      <c r="AD375" s="150">
        <v>3</v>
      </c>
      <c r="AE375" s="150">
        <v>72.428571428571431</v>
      </c>
      <c r="AF375" s="144"/>
    </row>
    <row r="376" spans="1:32" x14ac:dyDescent="0.25">
      <c r="A376" s="149" t="s">
        <v>251</v>
      </c>
      <c r="B376" s="150">
        <v>0</v>
      </c>
      <c r="C376" s="150">
        <v>3</v>
      </c>
      <c r="D376" s="150">
        <v>3</v>
      </c>
      <c r="E376" s="150">
        <v>4</v>
      </c>
      <c r="F376" s="150">
        <v>5</v>
      </c>
      <c r="G376" s="150">
        <v>4</v>
      </c>
      <c r="H376" s="150">
        <v>0</v>
      </c>
      <c r="I376" s="150">
        <v>10</v>
      </c>
      <c r="J376" s="148" t="e">
        <v>#DIV/0!</v>
      </c>
      <c r="K376" s="157">
        <v>2.1578947368421058</v>
      </c>
      <c r="L376" s="147"/>
      <c r="M376" s="155">
        <v>0.10989010989010989</v>
      </c>
      <c r="N376" s="144"/>
      <c r="P376" s="149" t="s">
        <v>251</v>
      </c>
      <c r="Q376" s="150">
        <v>0</v>
      </c>
      <c r="R376" s="150">
        <v>125</v>
      </c>
      <c r="S376" s="150">
        <v>100</v>
      </c>
      <c r="T376" s="150">
        <v>102</v>
      </c>
      <c r="U376" s="150">
        <v>55</v>
      </c>
      <c r="V376" s="150">
        <v>60</v>
      </c>
      <c r="W376" s="150">
        <v>73</v>
      </c>
      <c r="X376" s="150">
        <v>91</v>
      </c>
      <c r="Y376" s="148">
        <v>0.24657534246575341</v>
      </c>
      <c r="Z376" s="157">
        <v>6.0194174757281609E-2</v>
      </c>
      <c r="AA376" s="147"/>
      <c r="AB376" s="144"/>
      <c r="AC376" s="144"/>
      <c r="AD376" s="158">
        <v>3.1666666666666665</v>
      </c>
      <c r="AE376" s="158">
        <v>85.833333333333329</v>
      </c>
      <c r="AF376" s="144"/>
    </row>
    <row r="377" spans="1:32" x14ac:dyDescent="0.25">
      <c r="A377" s="159" t="s">
        <v>252</v>
      </c>
      <c r="B377" s="147">
        <v>0</v>
      </c>
      <c r="C377" s="147">
        <v>0</v>
      </c>
      <c r="D377" s="147">
        <v>0</v>
      </c>
      <c r="E377" s="147">
        <v>0</v>
      </c>
      <c r="F377" s="147">
        <v>0</v>
      </c>
      <c r="G377" s="147">
        <v>0</v>
      </c>
      <c r="H377" s="147">
        <v>2</v>
      </c>
      <c r="I377" s="147">
        <v>0</v>
      </c>
      <c r="J377" s="148">
        <v>-1</v>
      </c>
      <c r="K377" s="148">
        <v>-1</v>
      </c>
      <c r="L377" s="147"/>
      <c r="M377" s="155">
        <v>0</v>
      </c>
      <c r="N377" s="144"/>
      <c r="P377" s="159" t="s">
        <v>252</v>
      </c>
      <c r="Q377" s="147">
        <v>6</v>
      </c>
      <c r="R377" s="147">
        <v>31</v>
      </c>
      <c r="S377" s="147">
        <v>9</v>
      </c>
      <c r="T377" s="147">
        <v>6</v>
      </c>
      <c r="U377" s="147">
        <v>0</v>
      </c>
      <c r="V377" s="147">
        <v>1</v>
      </c>
      <c r="W377" s="147">
        <v>9</v>
      </c>
      <c r="X377" s="147">
        <v>4</v>
      </c>
      <c r="Y377" s="148">
        <v>-0.55555555555555558</v>
      </c>
      <c r="Z377" s="148">
        <v>-0.54838709677419362</v>
      </c>
      <c r="AA377" s="147"/>
      <c r="AB377" s="144"/>
      <c r="AC377" s="144"/>
      <c r="AD377" s="150">
        <v>0.2857142857142857</v>
      </c>
      <c r="AE377" s="150">
        <v>8.8571428571428577</v>
      </c>
      <c r="AF377" s="144"/>
    </row>
    <row r="378" spans="1:32" x14ac:dyDescent="0.25">
      <c r="A378" s="159" t="s">
        <v>253</v>
      </c>
      <c r="B378" s="147">
        <v>0</v>
      </c>
      <c r="C378" s="147">
        <v>0</v>
      </c>
      <c r="D378" s="147">
        <v>0</v>
      </c>
      <c r="E378" s="147">
        <v>0</v>
      </c>
      <c r="F378" s="147">
        <v>0</v>
      </c>
      <c r="G378" s="147">
        <v>0</v>
      </c>
      <c r="H378" s="147">
        <v>1</v>
      </c>
      <c r="I378" s="147">
        <v>0</v>
      </c>
      <c r="J378" s="148">
        <v>-1</v>
      </c>
      <c r="K378" s="148">
        <v>-1</v>
      </c>
      <c r="L378" s="147"/>
      <c r="M378" s="155">
        <v>0</v>
      </c>
      <c r="N378" s="144"/>
      <c r="P378" s="159" t="s">
        <v>253</v>
      </c>
      <c r="Q378" s="147">
        <v>3</v>
      </c>
      <c r="R378" s="147">
        <v>14</v>
      </c>
      <c r="S378" s="147">
        <v>0</v>
      </c>
      <c r="T378" s="147">
        <v>1</v>
      </c>
      <c r="U378" s="147">
        <v>0</v>
      </c>
      <c r="V378" s="147">
        <v>1</v>
      </c>
      <c r="W378" s="147">
        <v>6</v>
      </c>
      <c r="X378" s="147">
        <v>2</v>
      </c>
      <c r="Y378" s="148">
        <v>-0.66666666666666663</v>
      </c>
      <c r="Z378" s="148">
        <v>-0.44</v>
      </c>
      <c r="AA378" s="147"/>
      <c r="AB378" s="144"/>
      <c r="AC378" s="144"/>
      <c r="AD378" s="150">
        <v>0.14285714285714285</v>
      </c>
      <c r="AE378" s="150">
        <v>3.5714285714285716</v>
      </c>
      <c r="AF378" s="144"/>
    </row>
    <row r="379" spans="1:32" x14ac:dyDescent="0.25">
      <c r="A379" s="159" t="s">
        <v>254</v>
      </c>
      <c r="B379" s="160" t="s">
        <v>285</v>
      </c>
      <c r="C379" s="160" t="s">
        <v>285</v>
      </c>
      <c r="D379" s="160" t="s">
        <v>285</v>
      </c>
      <c r="E379" s="160" t="s">
        <v>285</v>
      </c>
      <c r="F379" s="160" t="s">
        <v>285</v>
      </c>
      <c r="G379" s="160" t="s">
        <v>285</v>
      </c>
      <c r="H379" s="160">
        <v>0.33333333333333331</v>
      </c>
      <c r="I379" s="160" t="s">
        <v>285</v>
      </c>
      <c r="J379" s="172" t="e">
        <v>#VALUE!</v>
      </c>
      <c r="K379" s="172" t="e">
        <v>#VALUE!</v>
      </c>
      <c r="L379" s="147"/>
      <c r="M379" s="203" t="e">
        <v>#VALUE!</v>
      </c>
      <c r="N379" s="144"/>
      <c r="P379" s="159" t="s">
        <v>254</v>
      </c>
      <c r="Q379" s="160">
        <v>0.33333333333333331</v>
      </c>
      <c r="R379" s="160">
        <v>0.31111111111111112</v>
      </c>
      <c r="S379" s="160">
        <v>0</v>
      </c>
      <c r="T379" s="160">
        <v>0.14285714285714285</v>
      </c>
      <c r="U379" s="160" t="s">
        <v>285</v>
      </c>
      <c r="V379" s="160">
        <v>0.5</v>
      </c>
      <c r="W379" s="160">
        <v>0.4</v>
      </c>
      <c r="X379" s="160">
        <v>0.33333333333333331</v>
      </c>
      <c r="Y379" s="172">
        <v>-6.6666666666666705</v>
      </c>
      <c r="Z379" s="172">
        <v>4.5977011494252871</v>
      </c>
      <c r="AA379" s="147"/>
      <c r="AB379" s="144"/>
      <c r="AC379" s="144"/>
      <c r="AD379" s="191">
        <v>0.33333333333333331</v>
      </c>
      <c r="AE379" s="191">
        <v>0.28735632183908044</v>
      </c>
      <c r="AF379" s="144"/>
    </row>
    <row r="380" spans="1:32" x14ac:dyDescent="0.25">
      <c r="A380" s="161" t="s">
        <v>255</v>
      </c>
      <c r="B380" s="161"/>
      <c r="C380" s="161"/>
      <c r="D380" s="161"/>
      <c r="E380" s="144"/>
      <c r="F380" s="144"/>
      <c r="G380" s="144"/>
      <c r="H380" s="144"/>
      <c r="I380" s="144"/>
      <c r="J380" s="144"/>
      <c r="K380" s="144"/>
      <c r="L380" s="144"/>
      <c r="M380" s="144"/>
      <c r="N380" s="144"/>
      <c r="O380" s="204"/>
      <c r="P380" s="161" t="s">
        <v>255</v>
      </c>
      <c r="Q380" s="161"/>
      <c r="R380" s="161"/>
      <c r="S380" s="161"/>
      <c r="T380" s="144"/>
      <c r="U380" s="144"/>
      <c r="V380" s="144"/>
      <c r="W380" s="144"/>
      <c r="X380" s="144"/>
      <c r="Y380" s="144"/>
      <c r="Z380" s="144"/>
      <c r="AA380" s="144"/>
      <c r="AB380" s="144"/>
      <c r="AC380" s="144"/>
      <c r="AD380" s="144"/>
      <c r="AE380" s="144"/>
      <c r="AF380" s="144"/>
    </row>
    <row r="383" spans="1:32" x14ac:dyDescent="0.25">
      <c r="A383" s="189" t="s">
        <v>261</v>
      </c>
      <c r="B383" s="189"/>
      <c r="C383" s="189"/>
      <c r="D383" s="189"/>
      <c r="E383" s="181"/>
      <c r="F383" s="167"/>
      <c r="G383" s="167"/>
      <c r="H383" s="167"/>
      <c r="I383" s="167"/>
      <c r="J383" s="167"/>
      <c r="K383" s="167"/>
      <c r="L383" s="188"/>
      <c r="M383" s="211"/>
      <c r="N383" s="144"/>
      <c r="O383" s="211"/>
      <c r="P383" s="189" t="s">
        <v>261</v>
      </c>
      <c r="Q383" s="189"/>
      <c r="R383" s="189"/>
      <c r="S383" s="189"/>
      <c r="T383" s="181"/>
      <c r="U383" s="144"/>
      <c r="V383" s="144"/>
      <c r="W383" s="144"/>
      <c r="X383" s="144"/>
      <c r="Y383" s="144"/>
      <c r="Z383" s="144"/>
      <c r="AA383" s="188"/>
      <c r="AB383" s="144"/>
      <c r="AC383" s="144"/>
      <c r="AD383" s="144"/>
      <c r="AE383" s="144"/>
      <c r="AF383" s="144"/>
    </row>
    <row r="384" spans="1:32" x14ac:dyDescent="0.25">
      <c r="A384" s="166" t="s">
        <v>298</v>
      </c>
      <c r="B384" s="166"/>
      <c r="C384" s="166"/>
      <c r="D384" s="166"/>
      <c r="E384" s="213"/>
      <c r="F384" s="167"/>
      <c r="G384" s="167"/>
      <c r="H384" s="167"/>
      <c r="I384" s="167"/>
      <c r="J384" s="167"/>
      <c r="K384" s="167"/>
      <c r="L384" s="167"/>
      <c r="M384" s="144"/>
      <c r="N384" s="144"/>
      <c r="P384" s="166" t="s">
        <v>231</v>
      </c>
      <c r="Q384" s="166"/>
      <c r="R384" s="166"/>
      <c r="S384" s="166"/>
      <c r="T384" s="162"/>
      <c r="U384" s="144"/>
      <c r="V384" s="144"/>
      <c r="W384" s="144"/>
      <c r="X384" s="144"/>
      <c r="Y384" s="144"/>
      <c r="Z384" s="144"/>
      <c r="AA384" s="167"/>
      <c r="AB384" s="144"/>
      <c r="AC384" s="144"/>
      <c r="AD384" s="144"/>
      <c r="AE384" s="144"/>
      <c r="AF384" s="144"/>
    </row>
    <row r="385" spans="1:32" ht="31.5" x14ac:dyDescent="0.25">
      <c r="A385" s="190"/>
      <c r="B385" s="141">
        <v>2019</v>
      </c>
      <c r="C385" s="141">
        <v>2020</v>
      </c>
      <c r="D385" s="141">
        <v>2021</v>
      </c>
      <c r="E385" s="141">
        <v>2022</v>
      </c>
      <c r="F385" s="141">
        <v>2023</v>
      </c>
      <c r="G385" s="141">
        <v>2024</v>
      </c>
      <c r="H385" s="141">
        <v>2025</v>
      </c>
      <c r="I385" s="141">
        <v>2026</v>
      </c>
      <c r="J385" s="142" t="s">
        <v>232</v>
      </c>
      <c r="K385" s="142" t="s">
        <v>233</v>
      </c>
      <c r="L385" s="143" t="s">
        <v>234</v>
      </c>
      <c r="M385" s="145" t="s">
        <v>287</v>
      </c>
      <c r="N385" s="144"/>
      <c r="P385" s="190"/>
      <c r="Q385" s="141">
        <v>2019</v>
      </c>
      <c r="R385" s="141">
        <v>2020</v>
      </c>
      <c r="S385" s="141">
        <v>2021</v>
      </c>
      <c r="T385" s="141">
        <v>2022</v>
      </c>
      <c r="U385" s="141">
        <v>2023</v>
      </c>
      <c r="V385" s="141">
        <v>2024</v>
      </c>
      <c r="W385" s="141">
        <v>2025</v>
      </c>
      <c r="X385" s="141">
        <v>2026</v>
      </c>
      <c r="Y385" s="142" t="s">
        <v>232</v>
      </c>
      <c r="Z385" s="142" t="s">
        <v>233</v>
      </c>
      <c r="AA385" s="143" t="s">
        <v>234</v>
      </c>
      <c r="AB385" s="144"/>
      <c r="AC385" s="144"/>
      <c r="AD385" s="145" t="s">
        <v>299</v>
      </c>
      <c r="AE385" s="145" t="s">
        <v>235</v>
      </c>
      <c r="AF385" s="144"/>
    </row>
    <row r="386" spans="1:32" x14ac:dyDescent="0.25">
      <c r="A386" s="146" t="s">
        <v>236</v>
      </c>
      <c r="B386" s="147">
        <v>36</v>
      </c>
      <c r="C386" s="147">
        <v>35</v>
      </c>
      <c r="D386" s="147">
        <v>59</v>
      </c>
      <c r="E386" s="147">
        <v>59</v>
      </c>
      <c r="F386" s="147">
        <v>49</v>
      </c>
      <c r="G386" s="147">
        <v>43</v>
      </c>
      <c r="H386" s="147">
        <v>33</v>
      </c>
      <c r="I386" s="147">
        <v>51</v>
      </c>
      <c r="J386" s="148">
        <v>0.54545454545454541</v>
      </c>
      <c r="K386" s="148">
        <v>0.13694267515923575</v>
      </c>
      <c r="L386" s="147"/>
      <c r="M386" s="155">
        <v>6.273062730627306E-2</v>
      </c>
      <c r="N386" s="144"/>
      <c r="P386" s="146" t="s">
        <v>236</v>
      </c>
      <c r="Q386" s="147">
        <v>648</v>
      </c>
      <c r="R386" s="147">
        <v>849</v>
      </c>
      <c r="S386" s="147">
        <v>1022</v>
      </c>
      <c r="T386" s="147">
        <v>685</v>
      </c>
      <c r="U386" s="147">
        <v>809</v>
      </c>
      <c r="V386" s="147">
        <v>743</v>
      </c>
      <c r="W386" s="147">
        <v>677</v>
      </c>
      <c r="X386" s="147">
        <v>813</v>
      </c>
      <c r="Y386" s="148">
        <v>0.20088626292466766</v>
      </c>
      <c r="Z386" s="148">
        <v>4.7487575924903415E-2</v>
      </c>
      <c r="AA386" s="147"/>
      <c r="AB386" s="144"/>
      <c r="AC386" s="144"/>
      <c r="AD386" s="147">
        <v>44.857142857142854</v>
      </c>
      <c r="AE386" s="147">
        <v>776.14285714285711</v>
      </c>
      <c r="AF386" s="144"/>
    </row>
    <row r="387" spans="1:32" x14ac:dyDescent="0.25">
      <c r="A387" s="149" t="s">
        <v>237</v>
      </c>
      <c r="B387" s="150">
        <v>22</v>
      </c>
      <c r="C387" s="150">
        <v>18</v>
      </c>
      <c r="D387" s="150">
        <v>44</v>
      </c>
      <c r="E387" s="150">
        <v>38</v>
      </c>
      <c r="F387" s="150">
        <v>23</v>
      </c>
      <c r="G387" s="150">
        <v>28</v>
      </c>
      <c r="H387" s="150">
        <v>18</v>
      </c>
      <c r="I387" s="150">
        <v>32</v>
      </c>
      <c r="J387" s="148">
        <v>0.77777777777777779</v>
      </c>
      <c r="K387" s="148">
        <v>0.17277486910994769</v>
      </c>
      <c r="L387" s="147"/>
      <c r="M387" s="155">
        <v>6.7940552016985137E-2</v>
      </c>
      <c r="N387" s="144"/>
      <c r="P387" s="149" t="s">
        <v>237</v>
      </c>
      <c r="Q387" s="150">
        <v>381</v>
      </c>
      <c r="R387" s="150">
        <v>538</v>
      </c>
      <c r="S387" s="150">
        <v>613</v>
      </c>
      <c r="T387" s="150">
        <v>366</v>
      </c>
      <c r="U387" s="150">
        <v>441</v>
      </c>
      <c r="V387" s="150">
        <v>438</v>
      </c>
      <c r="W387" s="150">
        <v>355</v>
      </c>
      <c r="X387" s="150">
        <v>471</v>
      </c>
      <c r="Y387" s="148">
        <v>0.3267605633802817</v>
      </c>
      <c r="Z387" s="148">
        <v>5.268199233716471E-2</v>
      </c>
      <c r="AA387" s="147"/>
      <c r="AB387" s="144"/>
      <c r="AC387" s="144"/>
      <c r="AD387" s="150">
        <v>27.285714285714285</v>
      </c>
      <c r="AE387" s="150">
        <v>447.42857142857144</v>
      </c>
      <c r="AF387" s="144"/>
    </row>
    <row r="388" spans="1:32" x14ac:dyDescent="0.25">
      <c r="A388" s="146" t="s">
        <v>90</v>
      </c>
      <c r="B388" s="151">
        <v>0.66666666666666663</v>
      </c>
      <c r="C388" s="151">
        <v>0.54545454545454541</v>
      </c>
      <c r="D388" s="151">
        <v>0.7857142857142857</v>
      </c>
      <c r="E388" s="151">
        <v>0.6785714285714286</v>
      </c>
      <c r="F388" s="151">
        <v>0.67647058823529416</v>
      </c>
      <c r="G388" s="151">
        <v>0.77777777777777779</v>
      </c>
      <c r="H388" s="151">
        <v>0.6</v>
      </c>
      <c r="I388" s="151">
        <v>0.72727272727272729</v>
      </c>
      <c r="J388" s="172">
        <v>12.727272727272732</v>
      </c>
      <c r="K388" s="172">
        <v>4.022236756049713</v>
      </c>
      <c r="L388" s="147"/>
      <c r="M388" s="203">
        <v>7.7617554858934179</v>
      </c>
      <c r="N388" s="144"/>
      <c r="P388" s="146" t="s">
        <v>90</v>
      </c>
      <c r="Q388" s="151">
        <v>0.62254901960784315</v>
      </c>
      <c r="R388" s="151">
        <v>0.68710089399744567</v>
      </c>
      <c r="S388" s="151">
        <v>0.64526315789473687</v>
      </c>
      <c r="T388" s="151">
        <v>0.5903225806451613</v>
      </c>
      <c r="U388" s="151">
        <v>0.62376237623762376</v>
      </c>
      <c r="V388" s="151">
        <v>0.64506627393225335</v>
      </c>
      <c r="W388" s="151">
        <v>0.58872305140961856</v>
      </c>
      <c r="X388" s="151">
        <v>0.64965517241379311</v>
      </c>
      <c r="Y388" s="172">
        <v>6.0932121004174551</v>
      </c>
      <c r="Z388" s="172">
        <v>1.7438781618476229</v>
      </c>
      <c r="AA388" s="147"/>
      <c r="AB388" s="144"/>
      <c r="AC388" s="144"/>
      <c r="AD388" s="151">
        <v>0.68705035971223016</v>
      </c>
      <c r="AE388" s="151">
        <v>0.63221639079531688</v>
      </c>
      <c r="AF388" s="144"/>
    </row>
    <row r="389" spans="1:32" x14ac:dyDescent="0.25">
      <c r="A389" s="149" t="s">
        <v>238</v>
      </c>
      <c r="B389" s="150">
        <v>18</v>
      </c>
      <c r="C389" s="150">
        <v>13</v>
      </c>
      <c r="D389" s="150">
        <v>37</v>
      </c>
      <c r="E389" s="150">
        <v>31</v>
      </c>
      <c r="F389" s="150">
        <v>20</v>
      </c>
      <c r="G389" s="150">
        <v>26</v>
      </c>
      <c r="H389" s="150">
        <v>15</v>
      </c>
      <c r="I389" s="150">
        <v>25</v>
      </c>
      <c r="J389" s="148">
        <v>0.66666666666666663</v>
      </c>
      <c r="K389" s="148">
        <v>9.3749999999999972E-2</v>
      </c>
      <c r="L389" s="147"/>
      <c r="M389" s="155">
        <v>5.7736720554272515E-2</v>
      </c>
      <c r="N389" s="144"/>
      <c r="P389" s="149" t="s">
        <v>238</v>
      </c>
      <c r="Q389" s="150">
        <v>324</v>
      </c>
      <c r="R389" s="150">
        <v>458</v>
      </c>
      <c r="S389" s="150">
        <v>549</v>
      </c>
      <c r="T389" s="150">
        <v>305</v>
      </c>
      <c r="U389" s="150">
        <v>408</v>
      </c>
      <c r="V389" s="150">
        <v>405</v>
      </c>
      <c r="W389" s="150">
        <v>314</v>
      </c>
      <c r="X389" s="150">
        <v>433</v>
      </c>
      <c r="Y389" s="148">
        <v>0.37898089171974525</v>
      </c>
      <c r="Z389" s="148">
        <v>9.6996018820123028E-2</v>
      </c>
      <c r="AA389" s="147"/>
      <c r="AB389" s="144"/>
      <c r="AC389" s="144"/>
      <c r="AD389" s="150">
        <v>22.857142857142858</v>
      </c>
      <c r="AE389" s="150">
        <v>394.71428571428572</v>
      </c>
      <c r="AF389" s="144"/>
    </row>
    <row r="390" spans="1:32" x14ac:dyDescent="0.25">
      <c r="A390" s="149" t="s">
        <v>239</v>
      </c>
      <c r="B390" s="153">
        <v>0.5</v>
      </c>
      <c r="C390" s="153">
        <v>0.37142857142857144</v>
      </c>
      <c r="D390" s="153">
        <v>0.6271186440677966</v>
      </c>
      <c r="E390" s="153">
        <v>0.52542372881355937</v>
      </c>
      <c r="F390" s="153">
        <v>0.40816326530612246</v>
      </c>
      <c r="G390" s="153">
        <v>0.60465116279069764</v>
      </c>
      <c r="H390" s="153">
        <v>0.45454545454545453</v>
      </c>
      <c r="I390" s="153">
        <v>0.49019607843137253</v>
      </c>
      <c r="J390" s="172">
        <v>3.5650623885917998</v>
      </c>
      <c r="K390" s="172">
        <v>-1.9358061696016005</v>
      </c>
      <c r="L390" s="147"/>
      <c r="M390" s="203">
        <v>-4.2399247521887009</v>
      </c>
      <c r="N390" s="144"/>
      <c r="P390" s="149" t="s">
        <v>239</v>
      </c>
      <c r="Q390" s="153">
        <v>0.5</v>
      </c>
      <c r="R390" s="153">
        <v>0.53945818610129559</v>
      </c>
      <c r="S390" s="153">
        <v>0.53718199608610573</v>
      </c>
      <c r="T390" s="153">
        <v>0.44525547445255476</v>
      </c>
      <c r="U390" s="153">
        <v>0.50432632880098882</v>
      </c>
      <c r="V390" s="153">
        <v>0.54508748317631228</v>
      </c>
      <c r="W390" s="153">
        <v>0.46381093057607092</v>
      </c>
      <c r="X390" s="153">
        <v>0.53259532595325954</v>
      </c>
      <c r="Y390" s="172">
        <v>6.8784395377188616</v>
      </c>
      <c r="Z390" s="172">
        <v>2.4036518664468765</v>
      </c>
      <c r="AA390" s="147"/>
      <c r="AB390" s="144"/>
      <c r="AC390" s="144"/>
      <c r="AD390" s="153">
        <v>0.50955414012738853</v>
      </c>
      <c r="AE390" s="153">
        <v>0.50855880728879077</v>
      </c>
      <c r="AF390" s="144"/>
    </row>
    <row r="391" spans="1:32" x14ac:dyDescent="0.25">
      <c r="A391" s="149" t="s">
        <v>240</v>
      </c>
      <c r="B391" s="153">
        <v>0.81818181818181823</v>
      </c>
      <c r="C391" s="153">
        <v>0.72222222222222221</v>
      </c>
      <c r="D391" s="153">
        <v>0.84090909090909094</v>
      </c>
      <c r="E391" s="153">
        <v>0.81578947368421051</v>
      </c>
      <c r="F391" s="153">
        <v>0.86956521739130432</v>
      </c>
      <c r="G391" s="153">
        <v>0.9285714285714286</v>
      </c>
      <c r="H391" s="153">
        <v>0.83333333333333337</v>
      </c>
      <c r="I391" s="153">
        <v>0.78125</v>
      </c>
      <c r="J391" s="172">
        <v>-5.2083333333333375</v>
      </c>
      <c r="K391" s="172">
        <v>-5.6446335078534027</v>
      </c>
      <c r="L391" s="147"/>
      <c r="M391" s="203">
        <v>-13.807059447983017</v>
      </c>
      <c r="N391" s="144"/>
      <c r="P391" s="149" t="s">
        <v>240</v>
      </c>
      <c r="Q391" s="153">
        <v>0.85039370078740162</v>
      </c>
      <c r="R391" s="153">
        <v>0.85130111524163565</v>
      </c>
      <c r="S391" s="153">
        <v>0.89559543230016314</v>
      </c>
      <c r="T391" s="153">
        <v>0.83333333333333337</v>
      </c>
      <c r="U391" s="153">
        <v>0.92517006802721091</v>
      </c>
      <c r="V391" s="153">
        <v>0.92465753424657537</v>
      </c>
      <c r="W391" s="153">
        <v>0.88450704225352117</v>
      </c>
      <c r="X391" s="153">
        <v>0.91932059447983017</v>
      </c>
      <c r="Y391" s="172">
        <v>3.4813552226308997</v>
      </c>
      <c r="Z391" s="172">
        <v>3.713668643385315</v>
      </c>
      <c r="AA391" s="147"/>
      <c r="AB391" s="144"/>
      <c r="AC391" s="144"/>
      <c r="AD391" s="153">
        <v>0.83769633507853403</v>
      </c>
      <c r="AE391" s="153">
        <v>0.88218390804597702</v>
      </c>
      <c r="AF391" s="144"/>
    </row>
    <row r="392" spans="1:32" ht="22.15" customHeight="1" x14ac:dyDescent="0.25">
      <c r="A392" s="154" t="s">
        <v>241</v>
      </c>
      <c r="B392" s="155">
        <v>9.0909090909090912E-2</v>
      </c>
      <c r="C392" s="155">
        <v>0.16666666666666666</v>
      </c>
      <c r="D392" s="155">
        <v>9.0909090909090912E-2</v>
      </c>
      <c r="E392" s="155">
        <v>0.10526315789473684</v>
      </c>
      <c r="F392" s="155">
        <v>4.3478260869565216E-2</v>
      </c>
      <c r="G392" s="155">
        <v>7.1428571428571425E-2</v>
      </c>
      <c r="H392" s="155">
        <v>5.5555555555555552E-2</v>
      </c>
      <c r="I392" s="155">
        <v>6.25E-2</v>
      </c>
      <c r="J392" s="172">
        <v>0.69444444444444475</v>
      </c>
      <c r="K392" s="172">
        <v>-2.6505235602094239</v>
      </c>
      <c r="L392" s="147"/>
      <c r="M392" s="203">
        <v>2.6406581740976645</v>
      </c>
      <c r="N392" s="144"/>
      <c r="P392" s="154" t="s">
        <v>241</v>
      </c>
      <c r="Q392" s="155">
        <v>8.6614173228346455E-2</v>
      </c>
      <c r="R392" s="155">
        <v>5.3903345724907063E-2</v>
      </c>
      <c r="S392" s="155">
        <v>4.730831973898858E-2</v>
      </c>
      <c r="T392" s="155">
        <v>9.2896174863387984E-2</v>
      </c>
      <c r="U392" s="155">
        <v>3.8548752834467119E-2</v>
      </c>
      <c r="V392" s="155">
        <v>3.8812785388127852E-2</v>
      </c>
      <c r="W392" s="155">
        <v>5.0704225352112678E-2</v>
      </c>
      <c r="X392" s="155">
        <v>3.6093418259023353E-2</v>
      </c>
      <c r="Y392" s="172">
        <v>-1.4610807093089324</v>
      </c>
      <c r="Z392" s="172">
        <v>-2.041999170266247</v>
      </c>
      <c r="AA392" s="147"/>
      <c r="AB392" s="144"/>
      <c r="AC392" s="144"/>
      <c r="AD392" s="151">
        <v>8.9005235602094238E-2</v>
      </c>
      <c r="AE392" s="151">
        <v>5.6513409961685822E-2</v>
      </c>
      <c r="AF392" s="144"/>
    </row>
    <row r="393" spans="1:32" ht="22.15" customHeight="1" x14ac:dyDescent="0.25">
      <c r="A393" s="154" t="s">
        <v>242</v>
      </c>
      <c r="B393" s="155">
        <v>5.5555555555555552E-2</v>
      </c>
      <c r="C393" s="155">
        <v>8.5714285714285715E-2</v>
      </c>
      <c r="D393" s="155">
        <v>6.7796610169491525E-2</v>
      </c>
      <c r="E393" s="155">
        <v>6.7796610169491525E-2</v>
      </c>
      <c r="F393" s="155">
        <v>2.0408163265306121E-2</v>
      </c>
      <c r="G393" s="155">
        <v>4.6511627906976744E-2</v>
      </c>
      <c r="H393" s="155">
        <v>3.0303030303030304E-2</v>
      </c>
      <c r="I393" s="155">
        <v>3.9215686274509803E-2</v>
      </c>
      <c r="J393" s="172">
        <v>0.89126559714794995</v>
      </c>
      <c r="K393" s="172">
        <v>-1.4924441114025231</v>
      </c>
      <c r="L393" s="147"/>
      <c r="M393" s="203">
        <v>1.830547717241878</v>
      </c>
      <c r="N393" s="144"/>
      <c r="P393" s="154" t="s">
        <v>242</v>
      </c>
      <c r="Q393" s="155">
        <v>5.0925925925925923E-2</v>
      </c>
      <c r="R393" s="155">
        <v>3.4157832744405182E-2</v>
      </c>
      <c r="S393" s="155">
        <v>2.8375733855185908E-2</v>
      </c>
      <c r="T393" s="155">
        <v>4.9635036496350364E-2</v>
      </c>
      <c r="U393" s="155">
        <v>2.1013597033374538E-2</v>
      </c>
      <c r="V393" s="155">
        <v>2.2880215343203229E-2</v>
      </c>
      <c r="W393" s="155">
        <v>2.6587887740029542E-2</v>
      </c>
      <c r="X393" s="155">
        <v>2.0910209102091022E-2</v>
      </c>
      <c r="Y393" s="172">
        <v>-0.56776786379385202</v>
      </c>
      <c r="Z393" s="172">
        <v>-1.1668476706854316</v>
      </c>
      <c r="AA393" s="147"/>
      <c r="AB393" s="144"/>
      <c r="AC393" s="144"/>
      <c r="AD393" s="151">
        <v>5.4140127388535034E-2</v>
      </c>
      <c r="AE393" s="151">
        <v>3.2578685808945337E-2</v>
      </c>
      <c r="AF393" s="144"/>
    </row>
    <row r="394" spans="1:32" ht="22.15" customHeight="1" x14ac:dyDescent="0.25">
      <c r="A394" s="154" t="s">
        <v>243</v>
      </c>
      <c r="B394" s="155">
        <v>0.1388888888888889</v>
      </c>
      <c r="C394" s="155">
        <v>0.11428571428571428</v>
      </c>
      <c r="D394" s="155">
        <v>0.10169491525423729</v>
      </c>
      <c r="E394" s="155">
        <v>0.20338983050847459</v>
      </c>
      <c r="F394" s="155">
        <v>0.10204081632653061</v>
      </c>
      <c r="G394" s="155">
        <v>0.11627906976744186</v>
      </c>
      <c r="H394" s="155">
        <v>0.21212121212121213</v>
      </c>
      <c r="I394" s="155">
        <v>5.8823529411764705E-2</v>
      </c>
      <c r="J394" s="172">
        <v>-15.329768270944744</v>
      </c>
      <c r="K394" s="172">
        <v>-8.1303859123267141</v>
      </c>
      <c r="L394" s="147"/>
      <c r="M394" s="203">
        <v>-5.6797626799797412</v>
      </c>
      <c r="N394" s="144"/>
      <c r="P394" s="154" t="s">
        <v>243</v>
      </c>
      <c r="Q394" s="155">
        <v>0.18055555555555555</v>
      </c>
      <c r="R394" s="155">
        <v>0.14840989399293286</v>
      </c>
      <c r="S394" s="155">
        <v>0.17318982387475537</v>
      </c>
      <c r="T394" s="155">
        <v>0.17372262773722627</v>
      </c>
      <c r="U394" s="155">
        <v>0.21384425216316441</v>
      </c>
      <c r="V394" s="155">
        <v>0.17496635262449528</v>
      </c>
      <c r="W394" s="155">
        <v>0.15952732644017725</v>
      </c>
      <c r="X394" s="155">
        <v>0.11562115621156212</v>
      </c>
      <c r="Y394" s="172">
        <v>-4.3906170228615133</v>
      </c>
      <c r="Z394" s="172">
        <v>-5.9236197000291382</v>
      </c>
      <c r="AA394" s="147"/>
      <c r="AB394" s="144"/>
      <c r="AC394" s="144"/>
      <c r="AD394" s="151">
        <v>0.14012738853503184</v>
      </c>
      <c r="AE394" s="151">
        <v>0.1748573532118535</v>
      </c>
      <c r="AF394" s="144"/>
    </row>
    <row r="395" spans="1:32" ht="22.15" customHeight="1" x14ac:dyDescent="0.25">
      <c r="A395" s="154" t="s">
        <v>244</v>
      </c>
      <c r="B395" s="155">
        <v>0.1388888888888889</v>
      </c>
      <c r="C395" s="155">
        <v>0.25714285714285712</v>
      </c>
      <c r="D395" s="155">
        <v>8.4745762711864403E-2</v>
      </c>
      <c r="E395" s="155">
        <v>0.11864406779661017</v>
      </c>
      <c r="F395" s="155">
        <v>0.10204081632653061</v>
      </c>
      <c r="G395" s="155">
        <v>9.3023255813953487E-2</v>
      </c>
      <c r="H395" s="155">
        <v>0.15151515151515152</v>
      </c>
      <c r="I395" s="155">
        <v>0.15686274509803921</v>
      </c>
      <c r="J395" s="172">
        <v>0.53475935828876942</v>
      </c>
      <c r="K395" s="172">
        <v>2.9474210066192081</v>
      </c>
      <c r="L395" s="147"/>
      <c r="M395" s="203">
        <v>2.89414658852471</v>
      </c>
      <c r="N395" s="144"/>
      <c r="P395" s="154" t="s">
        <v>244</v>
      </c>
      <c r="Q395" s="155">
        <v>0.15432098765432098</v>
      </c>
      <c r="R395" s="155">
        <v>0.11778563015312132</v>
      </c>
      <c r="S395" s="155">
        <v>0.12720156555772993</v>
      </c>
      <c r="T395" s="155">
        <v>0.14890510948905109</v>
      </c>
      <c r="U395" s="155">
        <v>9.7651421508034617E-2</v>
      </c>
      <c r="V395" s="155">
        <v>0.12382234185733512</v>
      </c>
      <c r="W395" s="155">
        <v>0.14623338257016247</v>
      </c>
      <c r="X395" s="155">
        <v>0.12792127921279212</v>
      </c>
      <c r="Y395" s="172">
        <v>-1.8312103357370351</v>
      </c>
      <c r="Z395" s="172">
        <v>-0.1289101792177505</v>
      </c>
      <c r="AA395" s="147"/>
      <c r="AB395" s="144"/>
      <c r="AC395" s="144"/>
      <c r="AD395" s="151">
        <v>0.12738853503184713</v>
      </c>
      <c r="AE395" s="151">
        <v>0.12921038100496962</v>
      </c>
      <c r="AF395" s="144"/>
    </row>
    <row r="396" spans="1:32" ht="22.15" customHeight="1" x14ac:dyDescent="0.25">
      <c r="A396" s="154" t="s">
        <v>245</v>
      </c>
      <c r="B396" s="155">
        <v>2.7777777777777776E-2</v>
      </c>
      <c r="C396" s="155">
        <v>5.7142857142857141E-2</v>
      </c>
      <c r="D396" s="155">
        <v>3.3898305084745763E-2</v>
      </c>
      <c r="E396" s="155">
        <v>3.3898305084745763E-2</v>
      </c>
      <c r="F396" s="155">
        <v>0</v>
      </c>
      <c r="G396" s="155">
        <v>0</v>
      </c>
      <c r="H396" s="155">
        <v>0</v>
      </c>
      <c r="I396" s="155">
        <v>1.9607843137254902E-2</v>
      </c>
      <c r="J396" s="172">
        <v>1.9607843137254901</v>
      </c>
      <c r="K396" s="172">
        <v>-0.26851504933183451</v>
      </c>
      <c r="L396" s="147"/>
      <c r="M396" s="203">
        <v>-3.5742710368280153</v>
      </c>
      <c r="N396" s="144"/>
      <c r="P396" s="154" t="s">
        <v>245</v>
      </c>
      <c r="Q396" s="155">
        <v>2.3148148148148147E-2</v>
      </c>
      <c r="R396" s="155">
        <v>3.5335689045936397E-2</v>
      </c>
      <c r="S396" s="155">
        <v>3.131115459882583E-2</v>
      </c>
      <c r="T396" s="155">
        <v>4.8175182481751823E-2</v>
      </c>
      <c r="U396" s="155">
        <v>1.73053152039555E-2</v>
      </c>
      <c r="V396" s="155">
        <v>2.6917900403768506E-2</v>
      </c>
      <c r="W396" s="155">
        <v>5.3175775480059084E-2</v>
      </c>
      <c r="X396" s="155">
        <v>5.5350553505535055E-2</v>
      </c>
      <c r="Y396" s="172">
        <v>0.21747780254759708</v>
      </c>
      <c r="Z396" s="172">
        <v>2.2219686581183868</v>
      </c>
      <c r="AA396" s="147"/>
      <c r="AB396" s="144"/>
      <c r="AC396" s="144"/>
      <c r="AD396" s="151">
        <v>2.2292993630573247E-2</v>
      </c>
      <c r="AE396" s="151">
        <v>3.3130866924351188E-2</v>
      </c>
      <c r="AF396" s="144"/>
    </row>
    <row r="397" spans="1:32" ht="22.15" customHeight="1" x14ac:dyDescent="0.25">
      <c r="A397" s="154" t="s">
        <v>246</v>
      </c>
      <c r="B397" s="155">
        <v>8.3333333333333329E-2</v>
      </c>
      <c r="C397" s="155">
        <v>5.7142857142857141E-2</v>
      </c>
      <c r="D397" s="155">
        <v>3.3898305084745763E-2</v>
      </c>
      <c r="E397" s="155">
        <v>5.0847457627118647E-2</v>
      </c>
      <c r="F397" s="155">
        <v>0.18367346938775511</v>
      </c>
      <c r="G397" s="155">
        <v>0.11627906976744186</v>
      </c>
      <c r="H397" s="155">
        <v>3.0303030303030304E-2</v>
      </c>
      <c r="I397" s="155">
        <v>0.13725490196078433</v>
      </c>
      <c r="J397" s="172">
        <v>10.695187165775403</v>
      </c>
      <c r="K397" s="172">
        <v>5.7637067565879869</v>
      </c>
      <c r="L397" s="147"/>
      <c r="M397" s="203">
        <v>6.591418855365025</v>
      </c>
      <c r="N397" s="144"/>
      <c r="P397" s="154" t="s">
        <v>246</v>
      </c>
      <c r="Q397" s="155">
        <v>4.3209876543209874E-2</v>
      </c>
      <c r="R397" s="155">
        <v>6.1248527679623084E-2</v>
      </c>
      <c r="S397" s="155">
        <v>5.0880626223091974E-2</v>
      </c>
      <c r="T397" s="155">
        <v>6.8613138686131392E-2</v>
      </c>
      <c r="U397" s="155">
        <v>6.1804697156983932E-2</v>
      </c>
      <c r="V397" s="155">
        <v>4.8452220726783311E-2</v>
      </c>
      <c r="W397" s="155">
        <v>7.5332348596750365E-2</v>
      </c>
      <c r="X397" s="155">
        <v>7.1340713407134076E-2</v>
      </c>
      <c r="Y397" s="172">
        <v>-0.39916351896162883</v>
      </c>
      <c r="Z397" s="172">
        <v>1.3177635917717547</v>
      </c>
      <c r="AA397" s="147"/>
      <c r="AB397" s="144"/>
      <c r="AC397" s="144"/>
      <c r="AD397" s="151">
        <v>7.9617834394904455E-2</v>
      </c>
      <c r="AE397" s="151">
        <v>5.8163077489416529E-2</v>
      </c>
      <c r="AF397" s="144"/>
    </row>
    <row r="398" spans="1:32" x14ac:dyDescent="0.25">
      <c r="A398" s="149" t="s">
        <v>247</v>
      </c>
      <c r="B398" s="150">
        <v>137.19444444444454</v>
      </c>
      <c r="C398" s="150">
        <v>110.37142857142857</v>
      </c>
      <c r="D398" s="150">
        <v>96.728813559322035</v>
      </c>
      <c r="E398" s="150">
        <v>87.237288135593204</v>
      </c>
      <c r="F398" s="150">
        <v>73.408163265306143</v>
      </c>
      <c r="G398" s="150">
        <v>79.372093023255957</v>
      </c>
      <c r="H398" s="150">
        <v>121.4848484848485</v>
      </c>
      <c r="I398" s="150">
        <v>106.96078431372548</v>
      </c>
      <c r="J398" s="177">
        <v>-14.524064171123015</v>
      </c>
      <c r="K398" s="177">
        <v>9.2697015111776722</v>
      </c>
      <c r="L398" s="147"/>
      <c r="M398" s="203">
        <v>-7.3774690688082387</v>
      </c>
      <c r="N398" s="144"/>
      <c r="P398" s="149" t="s">
        <v>247</v>
      </c>
      <c r="Q398" s="150">
        <v>145.89043209876544</v>
      </c>
      <c r="R398" s="150">
        <v>135.32862190812722</v>
      </c>
      <c r="S398" s="150">
        <v>104.62426614481413</v>
      </c>
      <c r="T398" s="150">
        <v>128.20583941605835</v>
      </c>
      <c r="U398" s="150">
        <v>116.71446229913469</v>
      </c>
      <c r="V398" s="150">
        <v>119.21803499327052</v>
      </c>
      <c r="W398" s="150">
        <v>115.47710487444608</v>
      </c>
      <c r="X398" s="150">
        <v>114.33825338253372</v>
      </c>
      <c r="Y398" s="177">
        <v>-1.1388514919123622</v>
      </c>
      <c r="Z398" s="177">
        <v>-8.1276034184970314</v>
      </c>
      <c r="AA398" s="147"/>
      <c r="AB398" s="144"/>
      <c r="AC398" s="144"/>
      <c r="AD398" s="150">
        <v>97.691082802547811</v>
      </c>
      <c r="AE398" s="150">
        <v>122.46585680103075</v>
      </c>
      <c r="AF398" s="144"/>
    </row>
    <row r="399" spans="1:32" x14ac:dyDescent="0.25">
      <c r="A399" s="149" t="s">
        <v>248</v>
      </c>
      <c r="B399" s="150">
        <v>141.86363636363637</v>
      </c>
      <c r="C399" s="150">
        <v>149.16666666666666</v>
      </c>
      <c r="D399" s="150">
        <v>109.54545454545459</v>
      </c>
      <c r="E399" s="150">
        <v>74.052631578947498</v>
      </c>
      <c r="F399" s="150">
        <v>91.130434782608518</v>
      </c>
      <c r="G399" s="150">
        <v>101.60714285714297</v>
      </c>
      <c r="H399" s="150">
        <v>133.611111111111</v>
      </c>
      <c r="I399" s="150">
        <v>144.90624999999989</v>
      </c>
      <c r="J399" s="177">
        <v>11.295138888888886</v>
      </c>
      <c r="K399" s="177">
        <v>36.079024869109801</v>
      </c>
      <c r="L399" s="147"/>
      <c r="M399" s="203">
        <v>14.562300955414003</v>
      </c>
      <c r="N399" s="144"/>
      <c r="P399" s="149" t="s">
        <v>248</v>
      </c>
      <c r="Q399" s="150">
        <v>142.28871391076117</v>
      </c>
      <c r="R399" s="150">
        <v>146.20074349442379</v>
      </c>
      <c r="S399" s="150">
        <v>105.18433931484505</v>
      </c>
      <c r="T399" s="150">
        <v>147.61475409836069</v>
      </c>
      <c r="U399" s="150">
        <v>127.59637188208617</v>
      </c>
      <c r="V399" s="150">
        <v>116.76027397260277</v>
      </c>
      <c r="W399" s="150">
        <v>135.18873239436616</v>
      </c>
      <c r="X399" s="150">
        <v>130.34394904458588</v>
      </c>
      <c r="Y399" s="177">
        <v>-4.8447833497802719</v>
      </c>
      <c r="Z399" s="177">
        <v>0.46655440857054487</v>
      </c>
      <c r="AA399" s="147"/>
      <c r="AB399" s="144"/>
      <c r="AC399" s="144"/>
      <c r="AD399" s="150">
        <v>108.82722513089008</v>
      </c>
      <c r="AE399" s="150">
        <v>129.87739463601534</v>
      </c>
      <c r="AF399" s="144"/>
    </row>
    <row r="400" spans="1:32" x14ac:dyDescent="0.25">
      <c r="A400" s="146" t="s">
        <v>249</v>
      </c>
      <c r="B400" s="147">
        <v>28</v>
      </c>
      <c r="C400" s="147">
        <v>22</v>
      </c>
      <c r="D400" s="147">
        <v>26</v>
      </c>
      <c r="E400" s="147">
        <v>15</v>
      </c>
      <c r="F400" s="147">
        <v>7</v>
      </c>
      <c r="G400" s="147">
        <v>16</v>
      </c>
      <c r="H400" s="147">
        <v>20</v>
      </c>
      <c r="I400" s="147">
        <v>18</v>
      </c>
      <c r="J400" s="148">
        <v>-0.1</v>
      </c>
      <c r="K400" s="148">
        <v>-5.9701492537313411E-2</v>
      </c>
      <c r="L400" s="147"/>
      <c r="M400" s="155">
        <v>4.3373493975903614E-2</v>
      </c>
      <c r="N400" s="144"/>
      <c r="P400" s="146" t="s">
        <v>249</v>
      </c>
      <c r="Q400" s="147">
        <v>602</v>
      </c>
      <c r="R400" s="147">
        <v>446</v>
      </c>
      <c r="S400" s="147">
        <v>467</v>
      </c>
      <c r="T400" s="147">
        <v>374</v>
      </c>
      <c r="U400" s="147">
        <v>356</v>
      </c>
      <c r="V400" s="147">
        <v>335</v>
      </c>
      <c r="W400" s="147">
        <v>379</v>
      </c>
      <c r="X400" s="147">
        <v>415</v>
      </c>
      <c r="Y400" s="148">
        <v>9.498680738786279E-2</v>
      </c>
      <c r="Z400" s="148">
        <v>-1.8249408583981094E-2</v>
      </c>
      <c r="AA400" s="147"/>
      <c r="AB400" s="144"/>
      <c r="AC400" s="144"/>
      <c r="AD400" s="147">
        <v>19.142857142857142</v>
      </c>
      <c r="AE400" s="147">
        <v>422.71428571428572</v>
      </c>
      <c r="AF400" s="144"/>
    </row>
    <row r="401" spans="1:32" x14ac:dyDescent="0.25">
      <c r="A401" s="146" t="s">
        <v>250</v>
      </c>
      <c r="B401" s="147">
        <v>3</v>
      </c>
      <c r="C401" s="147">
        <v>8</v>
      </c>
      <c r="D401" s="147">
        <v>4</v>
      </c>
      <c r="E401" s="147">
        <v>4</v>
      </c>
      <c r="F401" s="147">
        <v>0</v>
      </c>
      <c r="G401" s="147">
        <v>2</v>
      </c>
      <c r="H401" s="147">
        <v>3</v>
      </c>
      <c r="I401" s="147">
        <v>2</v>
      </c>
      <c r="J401" s="148">
        <v>-0.33333333333333331</v>
      </c>
      <c r="K401" s="148">
        <v>-0.41666666666666663</v>
      </c>
      <c r="L401" s="147"/>
      <c r="M401" s="155">
        <v>1.3513513513513514E-2</v>
      </c>
      <c r="N401" s="144"/>
      <c r="P401" s="146" t="s">
        <v>250</v>
      </c>
      <c r="Q401" s="147">
        <v>180</v>
      </c>
      <c r="R401" s="147">
        <v>125</v>
      </c>
      <c r="S401" s="147">
        <v>102</v>
      </c>
      <c r="T401" s="147">
        <v>104</v>
      </c>
      <c r="U401" s="147">
        <v>116</v>
      </c>
      <c r="V401" s="147">
        <v>75</v>
      </c>
      <c r="W401" s="147">
        <v>132</v>
      </c>
      <c r="X401" s="147">
        <v>148</v>
      </c>
      <c r="Y401" s="148">
        <v>0.12121212121212122</v>
      </c>
      <c r="Z401" s="148">
        <v>0.24220623501199046</v>
      </c>
      <c r="AA401" s="147"/>
      <c r="AB401" s="144"/>
      <c r="AC401" s="144"/>
      <c r="AD401" s="150">
        <v>3.4285714285714284</v>
      </c>
      <c r="AE401" s="150">
        <v>119.14285714285714</v>
      </c>
      <c r="AF401" s="144"/>
    </row>
    <row r="402" spans="1:32" x14ac:dyDescent="0.25">
      <c r="A402" s="149" t="s">
        <v>251</v>
      </c>
      <c r="B402" s="150">
        <v>0</v>
      </c>
      <c r="C402" s="150">
        <v>19</v>
      </c>
      <c r="D402" s="150">
        <v>26</v>
      </c>
      <c r="E402" s="150">
        <v>26</v>
      </c>
      <c r="F402" s="150">
        <v>17</v>
      </c>
      <c r="G402" s="150">
        <v>34</v>
      </c>
      <c r="H402" s="150">
        <v>20</v>
      </c>
      <c r="I402" s="150">
        <v>24</v>
      </c>
      <c r="J402" s="148">
        <v>0.2</v>
      </c>
      <c r="K402" s="157">
        <v>1.4084507042253471E-2</v>
      </c>
      <c r="L402" s="147"/>
      <c r="M402" s="155">
        <v>5.7416267942583733E-2</v>
      </c>
      <c r="N402" s="144"/>
      <c r="P402" s="149" t="s">
        <v>251</v>
      </c>
      <c r="Q402" s="150">
        <v>0</v>
      </c>
      <c r="R402" s="150">
        <v>655</v>
      </c>
      <c r="S402" s="150">
        <v>558</v>
      </c>
      <c r="T402" s="150">
        <v>427</v>
      </c>
      <c r="U402" s="150">
        <v>379</v>
      </c>
      <c r="V402" s="150">
        <v>353</v>
      </c>
      <c r="W402" s="150">
        <v>342</v>
      </c>
      <c r="X402" s="150">
        <v>418</v>
      </c>
      <c r="Y402" s="148">
        <v>0.22222222222222221</v>
      </c>
      <c r="Z402" s="157">
        <v>-7.5902726602800258E-2</v>
      </c>
      <c r="AA402" s="147"/>
      <c r="AB402" s="144"/>
      <c r="AC402" s="144"/>
      <c r="AD402" s="158">
        <v>23.666666666666668</v>
      </c>
      <c r="AE402" s="158">
        <v>452.33333333333331</v>
      </c>
      <c r="AF402" s="144"/>
    </row>
    <row r="403" spans="1:32" x14ac:dyDescent="0.25">
      <c r="A403" s="159" t="s">
        <v>252</v>
      </c>
      <c r="B403" s="147">
        <v>5</v>
      </c>
      <c r="C403" s="147">
        <v>3</v>
      </c>
      <c r="D403" s="147">
        <v>7</v>
      </c>
      <c r="E403" s="147">
        <v>2</v>
      </c>
      <c r="F403" s="147">
        <v>7</v>
      </c>
      <c r="G403" s="147">
        <v>6</v>
      </c>
      <c r="H403" s="147">
        <v>10</v>
      </c>
      <c r="I403" s="147">
        <v>2</v>
      </c>
      <c r="J403" s="148">
        <v>-0.8</v>
      </c>
      <c r="K403" s="148">
        <v>-0.65</v>
      </c>
      <c r="L403" s="147"/>
      <c r="M403" s="155">
        <v>2.9850746268656716E-2</v>
      </c>
      <c r="N403" s="144"/>
      <c r="P403" s="159" t="s">
        <v>252</v>
      </c>
      <c r="Q403" s="147">
        <v>37</v>
      </c>
      <c r="R403" s="147">
        <v>71</v>
      </c>
      <c r="S403" s="147">
        <v>75</v>
      </c>
      <c r="T403" s="147">
        <v>63</v>
      </c>
      <c r="U403" s="147">
        <v>60</v>
      </c>
      <c r="V403" s="147">
        <v>61</v>
      </c>
      <c r="W403" s="147">
        <v>73</v>
      </c>
      <c r="X403" s="147">
        <v>67</v>
      </c>
      <c r="Y403" s="148">
        <v>-8.2191780821917804E-2</v>
      </c>
      <c r="Z403" s="148">
        <v>6.5909090909090959E-2</v>
      </c>
      <c r="AA403" s="147"/>
      <c r="AB403" s="144"/>
      <c r="AC403" s="144"/>
      <c r="AD403" s="150">
        <v>5.7142857142857144</v>
      </c>
      <c r="AE403" s="150">
        <v>62.857142857142854</v>
      </c>
      <c r="AF403" s="144"/>
    </row>
    <row r="404" spans="1:32" x14ac:dyDescent="0.25">
      <c r="A404" s="159" t="s">
        <v>253</v>
      </c>
      <c r="B404" s="147">
        <v>0</v>
      </c>
      <c r="C404" s="147">
        <v>0</v>
      </c>
      <c r="D404" s="147">
        <v>0</v>
      </c>
      <c r="E404" s="147">
        <v>1</v>
      </c>
      <c r="F404" s="147">
        <v>0</v>
      </c>
      <c r="G404" s="147">
        <v>4</v>
      </c>
      <c r="H404" s="147">
        <v>1</v>
      </c>
      <c r="I404" s="147">
        <v>0</v>
      </c>
      <c r="J404" s="148">
        <v>-1</v>
      </c>
      <c r="K404" s="148">
        <v>-1</v>
      </c>
      <c r="L404" s="147"/>
      <c r="M404" s="155">
        <v>0</v>
      </c>
      <c r="N404" s="144"/>
      <c r="P404" s="159" t="s">
        <v>253</v>
      </c>
      <c r="Q404" s="147">
        <v>3</v>
      </c>
      <c r="R404" s="147">
        <v>18</v>
      </c>
      <c r="S404" s="147">
        <v>15</v>
      </c>
      <c r="T404" s="147">
        <v>10</v>
      </c>
      <c r="U404" s="147">
        <v>13</v>
      </c>
      <c r="V404" s="147">
        <v>13</v>
      </c>
      <c r="W404" s="147">
        <v>9</v>
      </c>
      <c r="X404" s="147">
        <v>11</v>
      </c>
      <c r="Y404" s="148">
        <v>0.22222222222222221</v>
      </c>
      <c r="Z404" s="148">
        <v>-4.9382716049382692E-2</v>
      </c>
      <c r="AA404" s="147"/>
      <c r="AB404" s="144"/>
      <c r="AC404" s="144"/>
      <c r="AD404" s="150">
        <v>0.8571428571428571</v>
      </c>
      <c r="AE404" s="150">
        <v>11.571428571428571</v>
      </c>
      <c r="AF404" s="144"/>
    </row>
    <row r="405" spans="1:32" x14ac:dyDescent="0.25">
      <c r="A405" s="159" t="s">
        <v>254</v>
      </c>
      <c r="B405" s="160">
        <v>0</v>
      </c>
      <c r="C405" s="160">
        <v>0</v>
      </c>
      <c r="D405" s="160">
        <v>0</v>
      </c>
      <c r="E405" s="160">
        <v>0.33333333333333331</v>
      </c>
      <c r="F405" s="160">
        <v>0</v>
      </c>
      <c r="G405" s="160">
        <v>0.4</v>
      </c>
      <c r="H405" s="160">
        <v>9.0909090909090912E-2</v>
      </c>
      <c r="I405" s="160">
        <v>0</v>
      </c>
      <c r="J405" s="172">
        <v>-9.0909090909090917</v>
      </c>
      <c r="K405" s="172">
        <v>-13.043478260869565</v>
      </c>
      <c r="L405" s="147"/>
      <c r="M405" s="203">
        <v>-14.102564102564102</v>
      </c>
      <c r="N405" s="144"/>
      <c r="P405" s="159" t="s">
        <v>254</v>
      </c>
      <c r="Q405" s="160">
        <v>7.4999999999999997E-2</v>
      </c>
      <c r="R405" s="160">
        <v>0.20224719101123595</v>
      </c>
      <c r="S405" s="160">
        <v>0.16666666666666666</v>
      </c>
      <c r="T405" s="160">
        <v>0.13698630136986301</v>
      </c>
      <c r="U405" s="160">
        <v>0.17808219178082191</v>
      </c>
      <c r="V405" s="160">
        <v>0.17567567567567569</v>
      </c>
      <c r="W405" s="160">
        <v>0.10975609756097561</v>
      </c>
      <c r="X405" s="160">
        <v>0.14102564102564102</v>
      </c>
      <c r="Y405" s="172">
        <v>3.1269543464665412</v>
      </c>
      <c r="Z405" s="172">
        <v>-1.4444608494512512</v>
      </c>
      <c r="AA405" s="147"/>
      <c r="AB405" s="144"/>
      <c r="AC405" s="144"/>
      <c r="AD405" s="191">
        <v>0.13043478260869565</v>
      </c>
      <c r="AE405" s="191">
        <v>0.15547024952015354</v>
      </c>
      <c r="AF405" s="144"/>
    </row>
    <row r="406" spans="1:32" x14ac:dyDescent="0.25">
      <c r="A406" s="161" t="s">
        <v>255</v>
      </c>
      <c r="B406" s="161"/>
      <c r="C406" s="161"/>
      <c r="D406" s="161"/>
      <c r="E406" s="144"/>
      <c r="F406" s="144"/>
      <c r="G406" s="144"/>
      <c r="H406" s="144"/>
      <c r="I406" s="144"/>
      <c r="J406" s="144"/>
      <c r="K406" s="144"/>
      <c r="L406" s="144"/>
      <c r="M406" s="144"/>
      <c r="N406" s="144"/>
      <c r="O406" s="204"/>
      <c r="P406" s="161" t="s">
        <v>255</v>
      </c>
      <c r="Q406" s="161"/>
      <c r="R406" s="161"/>
      <c r="S406" s="161"/>
      <c r="T406" s="144"/>
      <c r="U406" s="144"/>
      <c r="V406" s="144"/>
      <c r="W406" s="144"/>
      <c r="X406" s="144"/>
      <c r="Y406" s="144"/>
      <c r="Z406" s="144"/>
      <c r="AA406" s="144"/>
      <c r="AB406" s="144"/>
      <c r="AC406" s="144"/>
      <c r="AD406" s="144"/>
      <c r="AE406" s="144"/>
      <c r="AF406" s="144"/>
    </row>
    <row r="409" spans="1:32" x14ac:dyDescent="0.25">
      <c r="A409" s="189" t="s">
        <v>262</v>
      </c>
      <c r="B409" s="189"/>
      <c r="C409" s="189"/>
      <c r="D409" s="189"/>
      <c r="E409" s="181"/>
      <c r="F409" s="167"/>
      <c r="G409" s="167"/>
      <c r="H409" s="167"/>
      <c r="I409" s="167"/>
      <c r="J409" s="167"/>
      <c r="K409" s="167"/>
      <c r="L409" s="188"/>
      <c r="M409" s="211"/>
      <c r="N409" s="144"/>
      <c r="O409" s="211"/>
      <c r="P409" s="189" t="s">
        <v>262</v>
      </c>
      <c r="Q409" s="189"/>
      <c r="R409" s="189"/>
      <c r="S409" s="189"/>
      <c r="T409" s="181"/>
      <c r="U409" s="144"/>
      <c r="V409" s="144"/>
      <c r="W409" s="144"/>
      <c r="X409" s="144"/>
      <c r="Y409" s="144"/>
      <c r="Z409" s="144"/>
      <c r="AA409" s="188"/>
      <c r="AB409" s="144"/>
      <c r="AC409" s="144"/>
      <c r="AD409" s="144"/>
      <c r="AE409" s="144"/>
      <c r="AF409" s="144"/>
    </row>
    <row r="410" spans="1:32" x14ac:dyDescent="0.25">
      <c r="A410" s="166" t="s">
        <v>298</v>
      </c>
      <c r="B410" s="166"/>
      <c r="C410" s="166"/>
      <c r="D410" s="166"/>
      <c r="E410" s="213"/>
      <c r="F410" s="167"/>
      <c r="G410" s="167"/>
      <c r="H410" s="167"/>
      <c r="I410" s="167"/>
      <c r="J410" s="167"/>
      <c r="K410" s="167"/>
      <c r="L410" s="167"/>
      <c r="M410" s="144"/>
      <c r="N410" s="144"/>
      <c r="P410" s="166" t="s">
        <v>231</v>
      </c>
      <c r="Q410" s="166"/>
      <c r="R410" s="166"/>
      <c r="S410" s="166"/>
      <c r="T410" s="162"/>
      <c r="U410" s="144"/>
      <c r="V410" s="144"/>
      <c r="W410" s="144"/>
      <c r="X410" s="144"/>
      <c r="Y410" s="144"/>
      <c r="Z410" s="144"/>
      <c r="AA410" s="167"/>
      <c r="AB410" s="144"/>
      <c r="AC410" s="144"/>
      <c r="AD410" s="144"/>
      <c r="AE410" s="144"/>
      <c r="AF410" s="144"/>
    </row>
    <row r="411" spans="1:32" ht="31.5" x14ac:dyDescent="0.25">
      <c r="A411" s="190"/>
      <c r="B411" s="141">
        <v>2019</v>
      </c>
      <c r="C411" s="141">
        <v>2020</v>
      </c>
      <c r="D411" s="141">
        <v>2021</v>
      </c>
      <c r="E411" s="141">
        <v>2022</v>
      </c>
      <c r="F411" s="141">
        <v>2023</v>
      </c>
      <c r="G411" s="141">
        <v>2024</v>
      </c>
      <c r="H411" s="141">
        <v>2025</v>
      </c>
      <c r="I411" s="141">
        <v>2026</v>
      </c>
      <c r="J411" s="142" t="s">
        <v>232</v>
      </c>
      <c r="K411" s="142" t="s">
        <v>233</v>
      </c>
      <c r="L411" s="143" t="s">
        <v>234</v>
      </c>
      <c r="M411" s="145" t="s">
        <v>287</v>
      </c>
      <c r="N411" s="144"/>
      <c r="P411" s="190"/>
      <c r="Q411" s="141">
        <v>2019</v>
      </c>
      <c r="R411" s="141">
        <v>2020</v>
      </c>
      <c r="S411" s="141">
        <v>2021</v>
      </c>
      <c r="T411" s="141">
        <v>2022</v>
      </c>
      <c r="U411" s="141">
        <v>2023</v>
      </c>
      <c r="V411" s="141">
        <v>2024</v>
      </c>
      <c r="W411" s="141">
        <v>2025</v>
      </c>
      <c r="X411" s="141">
        <v>2026</v>
      </c>
      <c r="Y411" s="142" t="s">
        <v>232</v>
      </c>
      <c r="Z411" s="142" t="s">
        <v>233</v>
      </c>
      <c r="AA411" s="143" t="s">
        <v>234</v>
      </c>
      <c r="AB411" s="144"/>
      <c r="AC411" s="144"/>
      <c r="AD411" s="145" t="s">
        <v>299</v>
      </c>
      <c r="AE411" s="145" t="s">
        <v>235</v>
      </c>
      <c r="AF411" s="144"/>
    </row>
    <row r="412" spans="1:32" x14ac:dyDescent="0.25">
      <c r="A412" s="146" t="s">
        <v>236</v>
      </c>
      <c r="B412" s="147">
        <v>774</v>
      </c>
      <c r="C412" s="147">
        <v>813</v>
      </c>
      <c r="D412" s="147">
        <v>517</v>
      </c>
      <c r="E412" s="147">
        <v>244</v>
      </c>
      <c r="F412" s="147">
        <v>384</v>
      </c>
      <c r="G412" s="147">
        <v>406</v>
      </c>
      <c r="H412" s="147">
        <v>310</v>
      </c>
      <c r="I412" s="147">
        <v>330</v>
      </c>
      <c r="J412" s="148">
        <v>6.4516129032258063E-2</v>
      </c>
      <c r="K412" s="148">
        <v>-0.33004640371229699</v>
      </c>
      <c r="L412" s="147"/>
      <c r="M412" s="155">
        <v>5.5818673883626525E-2</v>
      </c>
      <c r="N412" s="144"/>
      <c r="P412" s="146" t="s">
        <v>236</v>
      </c>
      <c r="Q412" s="147">
        <v>11856</v>
      </c>
      <c r="R412" s="147">
        <v>11965</v>
      </c>
      <c r="S412" s="147">
        <v>8987</v>
      </c>
      <c r="T412" s="147">
        <v>6063</v>
      </c>
      <c r="U412" s="147">
        <v>6174</v>
      </c>
      <c r="V412" s="147">
        <v>6520</v>
      </c>
      <c r="W412" s="147">
        <v>6169</v>
      </c>
      <c r="X412" s="147">
        <v>5912</v>
      </c>
      <c r="Y412" s="148">
        <v>-4.1659912465553575E-2</v>
      </c>
      <c r="Z412" s="148">
        <v>-0.28319534416461706</v>
      </c>
      <c r="AA412" s="147"/>
      <c r="AB412" s="144"/>
      <c r="AC412" s="144"/>
      <c r="AD412" s="147">
        <v>492.57142857142856</v>
      </c>
      <c r="AE412" s="147">
        <v>8247.7142857142862</v>
      </c>
      <c r="AF412" s="144"/>
    </row>
    <row r="413" spans="1:32" x14ac:dyDescent="0.25">
      <c r="A413" s="149" t="s">
        <v>237</v>
      </c>
      <c r="B413" s="150">
        <v>660</v>
      </c>
      <c r="C413" s="150">
        <v>591</v>
      </c>
      <c r="D413" s="150">
        <v>411</v>
      </c>
      <c r="E413" s="150">
        <v>137</v>
      </c>
      <c r="F413" s="150">
        <v>278</v>
      </c>
      <c r="G413" s="150">
        <v>214</v>
      </c>
      <c r="H413" s="150">
        <v>190</v>
      </c>
      <c r="I413" s="150">
        <v>198</v>
      </c>
      <c r="J413" s="148">
        <v>4.2105263157894736E-2</v>
      </c>
      <c r="K413" s="148">
        <v>-0.44135429262394199</v>
      </c>
      <c r="L413" s="147"/>
      <c r="M413" s="155">
        <v>5.591640779440836E-2</v>
      </c>
      <c r="N413" s="144"/>
      <c r="P413" s="149" t="s">
        <v>237</v>
      </c>
      <c r="Q413" s="150">
        <v>9272</v>
      </c>
      <c r="R413" s="150">
        <v>9101</v>
      </c>
      <c r="S413" s="150">
        <v>6471</v>
      </c>
      <c r="T413" s="150">
        <v>4067</v>
      </c>
      <c r="U413" s="150">
        <v>3751</v>
      </c>
      <c r="V413" s="150">
        <v>3588</v>
      </c>
      <c r="W413" s="150">
        <v>3719</v>
      </c>
      <c r="X413" s="150">
        <v>3541</v>
      </c>
      <c r="Y413" s="148">
        <v>-4.7862328582952404E-2</v>
      </c>
      <c r="Z413" s="148">
        <v>-0.37984437939403043</v>
      </c>
      <c r="AA413" s="147"/>
      <c r="AB413" s="144"/>
      <c r="AC413" s="144"/>
      <c r="AD413" s="150">
        <v>354.42857142857144</v>
      </c>
      <c r="AE413" s="150">
        <v>5709.8571428571431</v>
      </c>
      <c r="AF413" s="144"/>
    </row>
    <row r="414" spans="1:32" x14ac:dyDescent="0.25">
      <c r="A414" s="146" t="s">
        <v>90</v>
      </c>
      <c r="B414" s="151">
        <v>0.86161879895561355</v>
      </c>
      <c r="C414" s="151">
        <v>0.73053152039555003</v>
      </c>
      <c r="D414" s="151">
        <v>0.802734375</v>
      </c>
      <c r="E414" s="151">
        <v>0.56611570247933884</v>
      </c>
      <c r="F414" s="151">
        <v>0.7296587926509186</v>
      </c>
      <c r="G414" s="151">
        <v>0.53101736972704716</v>
      </c>
      <c r="H414" s="151">
        <v>0.61889250814332253</v>
      </c>
      <c r="I414" s="151">
        <v>0.60550458715596334</v>
      </c>
      <c r="J414" s="172">
        <v>-1.3387920987359192</v>
      </c>
      <c r="K414" s="172">
        <v>-11.993400933526477</v>
      </c>
      <c r="L414" s="147"/>
      <c r="M414" s="203">
        <v>-1.4635517922845787</v>
      </c>
      <c r="N414" s="144"/>
      <c r="P414" s="146" t="s">
        <v>90</v>
      </c>
      <c r="Q414" s="151">
        <v>0.79254637148474227</v>
      </c>
      <c r="R414" s="151">
        <v>0.76912025690864527</v>
      </c>
      <c r="S414" s="151">
        <v>0.72797840026999661</v>
      </c>
      <c r="T414" s="151">
        <v>0.68375924680564892</v>
      </c>
      <c r="U414" s="151">
        <v>0.62673350041771092</v>
      </c>
      <c r="V414" s="151">
        <v>0.56512836667191679</v>
      </c>
      <c r="W414" s="151">
        <v>0.61828761429758938</v>
      </c>
      <c r="X414" s="151">
        <v>0.62014010507880912</v>
      </c>
      <c r="Y414" s="172">
        <v>0.185249078121974</v>
      </c>
      <c r="Z414" s="172">
        <v>-8.4556816533377432</v>
      </c>
      <c r="AA414" s="147"/>
      <c r="AB414" s="144"/>
      <c r="AC414" s="144"/>
      <c r="AD414" s="151">
        <v>0.7254385964912281</v>
      </c>
      <c r="AE414" s="151">
        <v>0.70469692161218656</v>
      </c>
      <c r="AF414" s="144"/>
    </row>
    <row r="415" spans="1:32" x14ac:dyDescent="0.25">
      <c r="A415" s="149" t="s">
        <v>238</v>
      </c>
      <c r="B415" s="150">
        <v>590</v>
      </c>
      <c r="C415" s="150">
        <v>544</v>
      </c>
      <c r="D415" s="150">
        <v>371</v>
      </c>
      <c r="E415" s="150">
        <v>126</v>
      </c>
      <c r="F415" s="150">
        <v>252</v>
      </c>
      <c r="G415" s="150">
        <v>195</v>
      </c>
      <c r="H415" s="150">
        <v>163</v>
      </c>
      <c r="I415" s="150">
        <v>179</v>
      </c>
      <c r="J415" s="148">
        <v>9.815950920245399E-2</v>
      </c>
      <c r="K415" s="148">
        <v>-0.4408746095493084</v>
      </c>
      <c r="L415" s="147"/>
      <c r="M415" s="155">
        <v>5.5902560899437855E-2</v>
      </c>
      <c r="N415" s="144"/>
      <c r="P415" s="149" t="s">
        <v>238</v>
      </c>
      <c r="Q415" s="150">
        <v>8501</v>
      </c>
      <c r="R415" s="150">
        <v>8397</v>
      </c>
      <c r="S415" s="150">
        <v>5831</v>
      </c>
      <c r="T415" s="150">
        <v>3672</v>
      </c>
      <c r="U415" s="150">
        <v>3365</v>
      </c>
      <c r="V415" s="150">
        <v>3219</v>
      </c>
      <c r="W415" s="150">
        <v>3310</v>
      </c>
      <c r="X415" s="150">
        <v>3202</v>
      </c>
      <c r="Y415" s="148">
        <v>-3.2628398791540787E-2</v>
      </c>
      <c r="Z415" s="148">
        <v>-0.3824493731918997</v>
      </c>
      <c r="AA415" s="147"/>
      <c r="AB415" s="144"/>
      <c r="AC415" s="144"/>
      <c r="AD415" s="150">
        <v>320.14285714285717</v>
      </c>
      <c r="AE415" s="150">
        <v>5185</v>
      </c>
      <c r="AF415" s="144"/>
    </row>
    <row r="416" spans="1:32" x14ac:dyDescent="0.25">
      <c r="A416" s="149" t="s">
        <v>239</v>
      </c>
      <c r="B416" s="153">
        <v>0.76227390180878551</v>
      </c>
      <c r="C416" s="153">
        <v>0.66912669126691271</v>
      </c>
      <c r="D416" s="153">
        <v>0.71760154738878146</v>
      </c>
      <c r="E416" s="153">
        <v>0.51639344262295084</v>
      </c>
      <c r="F416" s="153">
        <v>0.65625</v>
      </c>
      <c r="G416" s="153">
        <v>0.48029556650246308</v>
      </c>
      <c r="H416" s="153">
        <v>0.52580645161290318</v>
      </c>
      <c r="I416" s="153">
        <v>0.54242424242424248</v>
      </c>
      <c r="J416" s="172">
        <v>1.6617790811339295</v>
      </c>
      <c r="K416" s="172">
        <v>-10.751775293538635</v>
      </c>
      <c r="L416" s="147"/>
      <c r="M416" s="203">
        <v>8.1395825644814401E-2</v>
      </c>
      <c r="N416" s="144"/>
      <c r="P416" s="149" t="s">
        <v>239</v>
      </c>
      <c r="Q416" s="153">
        <v>0.71702091767881238</v>
      </c>
      <c r="R416" s="153">
        <v>0.70179690764730462</v>
      </c>
      <c r="S416" s="153">
        <v>0.64882608211861581</v>
      </c>
      <c r="T416" s="153">
        <v>0.60564077189510146</v>
      </c>
      <c r="U416" s="153">
        <v>0.54502753482345323</v>
      </c>
      <c r="V416" s="153">
        <v>0.49371165644171777</v>
      </c>
      <c r="W416" s="153">
        <v>0.53655373642405579</v>
      </c>
      <c r="X416" s="153">
        <v>0.54161028416779433</v>
      </c>
      <c r="Y416" s="172">
        <v>0.50565477437385375</v>
      </c>
      <c r="Z416" s="172">
        <v>-8.7048738245341752</v>
      </c>
      <c r="AA416" s="147"/>
      <c r="AB416" s="144"/>
      <c r="AC416" s="144"/>
      <c r="AD416" s="153">
        <v>0.64994199535962882</v>
      </c>
      <c r="AE416" s="153">
        <v>0.62865902241313609</v>
      </c>
      <c r="AF416" s="144"/>
    </row>
    <row r="417" spans="1:32" x14ac:dyDescent="0.25">
      <c r="A417" s="149" t="s">
        <v>240</v>
      </c>
      <c r="B417" s="153">
        <v>0.89393939393939392</v>
      </c>
      <c r="C417" s="153">
        <v>0.92047377326565138</v>
      </c>
      <c r="D417" s="153">
        <v>0.902676399026764</v>
      </c>
      <c r="E417" s="153">
        <v>0.91970802919708028</v>
      </c>
      <c r="F417" s="153">
        <v>0.90647482014388492</v>
      </c>
      <c r="G417" s="153">
        <v>0.91121495327102808</v>
      </c>
      <c r="H417" s="153">
        <v>0.85789473684210527</v>
      </c>
      <c r="I417" s="153">
        <v>0.90404040404040409</v>
      </c>
      <c r="J417" s="172">
        <v>4.6145667198298828</v>
      </c>
      <c r="K417" s="172">
        <v>7.7559146482975017E-2</v>
      </c>
      <c r="L417" s="147"/>
      <c r="M417" s="203">
        <v>-2.2392806916948782E-2</v>
      </c>
      <c r="N417" s="144"/>
      <c r="P417" s="149" t="s">
        <v>240</v>
      </c>
      <c r="Q417" s="153">
        <v>0.91684641932700606</v>
      </c>
      <c r="R417" s="153">
        <v>0.92264586309196794</v>
      </c>
      <c r="S417" s="153">
        <v>0.90109720290526962</v>
      </c>
      <c r="T417" s="153">
        <v>0.90287681337595282</v>
      </c>
      <c r="U417" s="153">
        <v>0.89709410823780322</v>
      </c>
      <c r="V417" s="153">
        <v>0.89715719063545152</v>
      </c>
      <c r="W417" s="153">
        <v>0.89002420005377791</v>
      </c>
      <c r="X417" s="153">
        <v>0.90426433210957358</v>
      </c>
      <c r="Y417" s="172">
        <v>1.4240132055795662</v>
      </c>
      <c r="Z417" s="172">
        <v>-0.38144289302322054</v>
      </c>
      <c r="AA417" s="147"/>
      <c r="AB417" s="144"/>
      <c r="AC417" s="144"/>
      <c r="AD417" s="153">
        <v>0.90326481257557434</v>
      </c>
      <c r="AE417" s="153">
        <v>0.90807876103980578</v>
      </c>
      <c r="AF417" s="144"/>
    </row>
    <row r="418" spans="1:32" ht="22.15" customHeight="1" x14ac:dyDescent="0.25">
      <c r="A418" s="154" t="s">
        <v>241</v>
      </c>
      <c r="B418" s="155">
        <v>8.4848484848484854E-2</v>
      </c>
      <c r="C418" s="155">
        <v>4.7377326565143825E-2</v>
      </c>
      <c r="D418" s="155">
        <v>5.5961070559610707E-2</v>
      </c>
      <c r="E418" s="155">
        <v>5.1094890510948905E-2</v>
      </c>
      <c r="F418" s="155">
        <v>5.3956834532374098E-2</v>
      </c>
      <c r="G418" s="155">
        <v>4.6728971962616821E-2</v>
      </c>
      <c r="H418" s="155">
        <v>8.9473684210526316E-2</v>
      </c>
      <c r="I418" s="155">
        <v>4.5454545454545456E-2</v>
      </c>
      <c r="J418" s="172">
        <v>-4.401913875598086</v>
      </c>
      <c r="K418" s="172">
        <v>-1.7423326371331205</v>
      </c>
      <c r="L418" s="147"/>
      <c r="M418" s="203">
        <v>-0.45313342404559587</v>
      </c>
      <c r="N418" s="144"/>
      <c r="P418" s="154" t="s">
        <v>241</v>
      </c>
      <c r="Q418" s="155">
        <v>4.885677308024159E-2</v>
      </c>
      <c r="R418" s="155">
        <v>4.0874629161630593E-2</v>
      </c>
      <c r="S418" s="155">
        <v>6.1041570081903876E-2</v>
      </c>
      <c r="T418" s="155">
        <v>5.261863781657241E-2</v>
      </c>
      <c r="U418" s="155">
        <v>4.9320181284990668E-2</v>
      </c>
      <c r="V418" s="155">
        <v>4.5707915273132664E-2</v>
      </c>
      <c r="W418" s="155">
        <v>5.8080129066953479E-2</v>
      </c>
      <c r="X418" s="155">
        <v>4.9985879695001414E-2</v>
      </c>
      <c r="Y418" s="172">
        <v>-0.80942493719520647</v>
      </c>
      <c r="Z418" s="172">
        <v>-2.7880969513581488E-3</v>
      </c>
      <c r="AA418" s="147"/>
      <c r="AB418" s="144"/>
      <c r="AC418" s="144"/>
      <c r="AD418" s="151">
        <v>6.2877871825876661E-2</v>
      </c>
      <c r="AE418" s="151">
        <v>5.0013760664514996E-2</v>
      </c>
      <c r="AF418" s="144"/>
    </row>
    <row r="419" spans="1:32" ht="22.15" customHeight="1" x14ac:dyDescent="0.25">
      <c r="A419" s="154" t="s">
        <v>242</v>
      </c>
      <c r="B419" s="155">
        <v>7.2351421188630485E-2</v>
      </c>
      <c r="C419" s="155">
        <v>3.4440344403444033E-2</v>
      </c>
      <c r="D419" s="155">
        <v>4.4487427466150871E-2</v>
      </c>
      <c r="E419" s="155">
        <v>2.8688524590163935E-2</v>
      </c>
      <c r="F419" s="155">
        <v>3.90625E-2</v>
      </c>
      <c r="G419" s="155">
        <v>2.4630541871921183E-2</v>
      </c>
      <c r="H419" s="155">
        <v>5.4838709677419356E-2</v>
      </c>
      <c r="I419" s="155">
        <v>2.7272727272727271E-2</v>
      </c>
      <c r="J419" s="172">
        <v>-2.7565982404692084</v>
      </c>
      <c r="K419" s="172">
        <v>-1.7970892216831891</v>
      </c>
      <c r="L419" s="147"/>
      <c r="M419" s="203">
        <v>-0.26663796284905894</v>
      </c>
      <c r="N419" s="144"/>
      <c r="P419" s="154" t="s">
        <v>242</v>
      </c>
      <c r="Q419" s="155">
        <v>3.8208502024291498E-2</v>
      </c>
      <c r="R419" s="155">
        <v>3.109068115336398E-2</v>
      </c>
      <c r="S419" s="155">
        <v>4.3952375653722044E-2</v>
      </c>
      <c r="T419" s="155">
        <v>3.529605805706746E-2</v>
      </c>
      <c r="U419" s="155">
        <v>2.9964366699060576E-2</v>
      </c>
      <c r="V419" s="155">
        <v>2.5153374233128835E-2</v>
      </c>
      <c r="W419" s="155">
        <v>3.5013778570270708E-2</v>
      </c>
      <c r="X419" s="155">
        <v>2.9939106901217861E-2</v>
      </c>
      <c r="Y419" s="172">
        <v>-0.50746716690528471</v>
      </c>
      <c r="Z419" s="172">
        <v>-0.4685204596339903</v>
      </c>
      <c r="AA419" s="147"/>
      <c r="AB419" s="144"/>
      <c r="AC419" s="144"/>
      <c r="AD419" s="151">
        <v>4.5243619489559163E-2</v>
      </c>
      <c r="AE419" s="151">
        <v>3.4624311497557764E-2</v>
      </c>
      <c r="AF419" s="144"/>
    </row>
    <row r="420" spans="1:32" ht="22.15" customHeight="1" x14ac:dyDescent="0.25">
      <c r="A420" s="154" t="s">
        <v>243</v>
      </c>
      <c r="B420" s="155">
        <v>0.10852713178294573</v>
      </c>
      <c r="C420" s="155">
        <v>0.12300123001230012</v>
      </c>
      <c r="D420" s="155">
        <v>0.10058027079303675</v>
      </c>
      <c r="E420" s="155">
        <v>0.16393442622950818</v>
      </c>
      <c r="F420" s="155">
        <v>0.13020833333333334</v>
      </c>
      <c r="G420" s="155">
        <v>0.13054187192118227</v>
      </c>
      <c r="H420" s="155">
        <v>0.10967741935483871</v>
      </c>
      <c r="I420" s="155">
        <v>0.14545454545454545</v>
      </c>
      <c r="J420" s="172">
        <v>3.5777126099706735</v>
      </c>
      <c r="K420" s="172">
        <v>2.5674963087956124</v>
      </c>
      <c r="L420" s="147"/>
      <c r="M420" s="203">
        <v>-0.3564399065075663</v>
      </c>
      <c r="N420" s="144"/>
      <c r="P420" s="154" t="s">
        <v>243</v>
      </c>
      <c r="Q420" s="155">
        <v>0.14456815114709851</v>
      </c>
      <c r="R420" s="155">
        <v>0.13781863769327204</v>
      </c>
      <c r="S420" s="155">
        <v>0.16457104706798709</v>
      </c>
      <c r="T420" s="155">
        <v>0.16707900379350157</v>
      </c>
      <c r="U420" s="155">
        <v>0.15808228053126011</v>
      </c>
      <c r="V420" s="155">
        <v>0.14877300613496933</v>
      </c>
      <c r="W420" s="155">
        <v>0.15010536553736423</v>
      </c>
      <c r="X420" s="155">
        <v>0.14901894451962111</v>
      </c>
      <c r="Y420" s="172">
        <v>-0.10864210177431166</v>
      </c>
      <c r="Z420" s="172">
        <v>-0.21398180812726431</v>
      </c>
      <c r="AA420" s="147"/>
      <c r="AB420" s="144"/>
      <c r="AC420" s="144"/>
      <c r="AD420" s="151">
        <v>0.11977958236658932</v>
      </c>
      <c r="AE420" s="151">
        <v>0.15115876260089375</v>
      </c>
      <c r="AF420" s="144"/>
    </row>
    <row r="421" spans="1:32" ht="22.15" customHeight="1" x14ac:dyDescent="0.25">
      <c r="A421" s="154" t="s">
        <v>244</v>
      </c>
      <c r="B421" s="155">
        <v>3.4883720930232558E-2</v>
      </c>
      <c r="C421" s="155">
        <v>3.4440344403444033E-2</v>
      </c>
      <c r="D421" s="155">
        <v>4.6421663442940041E-2</v>
      </c>
      <c r="E421" s="155">
        <v>0.18032786885245902</v>
      </c>
      <c r="F421" s="155">
        <v>0.1015625</v>
      </c>
      <c r="G421" s="155">
        <v>0.10344827586206896</v>
      </c>
      <c r="H421" s="155">
        <v>0.14516129032258066</v>
      </c>
      <c r="I421" s="155">
        <v>0.12727272727272726</v>
      </c>
      <c r="J421" s="172">
        <v>-1.7888563049853397</v>
      </c>
      <c r="K421" s="172">
        <v>5.5056950010546277</v>
      </c>
      <c r="L421" s="147"/>
      <c r="M421" s="203">
        <v>1.1068397096813856</v>
      </c>
      <c r="N421" s="144"/>
      <c r="P421" s="154" t="s">
        <v>244</v>
      </c>
      <c r="Q421" s="155">
        <v>5.0775978407557355E-2</v>
      </c>
      <c r="R421" s="155">
        <v>5.2569995821145007E-2</v>
      </c>
      <c r="S421" s="155">
        <v>6.2979859797485258E-2</v>
      </c>
      <c r="T421" s="155">
        <v>9.0714167903678047E-2</v>
      </c>
      <c r="U421" s="155">
        <v>0.12196307094266277</v>
      </c>
      <c r="V421" s="155">
        <v>0.11779141104294479</v>
      </c>
      <c r="W421" s="155">
        <v>0.12903225806451613</v>
      </c>
      <c r="X421" s="155">
        <v>0.1162043301759134</v>
      </c>
      <c r="Y421" s="172">
        <v>-1.2827927888602721</v>
      </c>
      <c r="Z421" s="172">
        <v>3.542004362033091</v>
      </c>
      <c r="AA421" s="147"/>
      <c r="AB421" s="144"/>
      <c r="AC421" s="144"/>
      <c r="AD421" s="151">
        <v>7.221577726218098E-2</v>
      </c>
      <c r="AE421" s="151">
        <v>8.0784286555582493E-2</v>
      </c>
      <c r="AF421" s="144"/>
    </row>
    <row r="422" spans="1:32" ht="22.15" customHeight="1" x14ac:dyDescent="0.25">
      <c r="A422" s="154" t="s">
        <v>245</v>
      </c>
      <c r="B422" s="155">
        <v>7.7519379844961239E-3</v>
      </c>
      <c r="C422" s="155">
        <v>0.11562115621156212</v>
      </c>
      <c r="D422" s="155">
        <v>5.6092843326885883E-2</v>
      </c>
      <c r="E422" s="155">
        <v>8.1967213114754092E-2</v>
      </c>
      <c r="F422" s="155">
        <v>4.1666666666666664E-2</v>
      </c>
      <c r="G422" s="155">
        <v>0.23645320197044334</v>
      </c>
      <c r="H422" s="155">
        <v>0.11935483870967742</v>
      </c>
      <c r="I422" s="155">
        <v>0.10909090909090909</v>
      </c>
      <c r="J422" s="172">
        <v>-1.0263929618768333</v>
      </c>
      <c r="K422" s="172">
        <v>2.2663994937776835</v>
      </c>
      <c r="L422" s="147"/>
      <c r="M422" s="203">
        <v>1.8766145897404343</v>
      </c>
      <c r="N422" s="144"/>
      <c r="P422" s="154" t="s">
        <v>245</v>
      </c>
      <c r="Q422" s="155">
        <v>1.6531713900134953E-2</v>
      </c>
      <c r="R422" s="155">
        <v>4.2206435436690344E-2</v>
      </c>
      <c r="S422" s="155">
        <v>4.2394569934349619E-2</v>
      </c>
      <c r="T422" s="155">
        <v>5.591291439881247E-2</v>
      </c>
      <c r="U422" s="155">
        <v>8.5843861354065437E-2</v>
      </c>
      <c r="V422" s="155">
        <v>0.15950920245398773</v>
      </c>
      <c r="W422" s="155">
        <v>9.2721672880531694E-2</v>
      </c>
      <c r="X422" s="155">
        <v>9.0324763193504742E-2</v>
      </c>
      <c r="Y422" s="172">
        <v>-0.23969096870269518</v>
      </c>
      <c r="Z422" s="172">
        <v>2.8610695226622145</v>
      </c>
      <c r="AA422" s="147"/>
      <c r="AB422" s="144"/>
      <c r="AC422" s="144"/>
      <c r="AD422" s="151">
        <v>8.642691415313225E-2</v>
      </c>
      <c r="AE422" s="151">
        <v>6.1714067966882599E-2</v>
      </c>
      <c r="AF422" s="144"/>
    </row>
    <row r="423" spans="1:32" ht="22.15" customHeight="1" x14ac:dyDescent="0.25">
      <c r="A423" s="154" t="s">
        <v>246</v>
      </c>
      <c r="B423" s="155">
        <v>7.7519379844961239E-3</v>
      </c>
      <c r="C423" s="155">
        <v>1.2300123001230013E-3</v>
      </c>
      <c r="D423" s="155">
        <v>1.9342359767891683E-3</v>
      </c>
      <c r="E423" s="155">
        <v>4.0983606557377051E-3</v>
      </c>
      <c r="F423" s="155">
        <v>7.8125E-3</v>
      </c>
      <c r="G423" s="155">
        <v>2.4630541871921183E-3</v>
      </c>
      <c r="H423" s="155">
        <v>6.4516129032258064E-3</v>
      </c>
      <c r="I423" s="155">
        <v>3.0303030303030303E-3</v>
      </c>
      <c r="J423" s="172">
        <v>-0.34213098729227759</v>
      </c>
      <c r="K423" s="172">
        <v>-0.1320044997539197</v>
      </c>
      <c r="L423" s="147"/>
      <c r="M423" s="203">
        <v>-2.1496083979169232</v>
      </c>
      <c r="N423" s="144"/>
      <c r="P423" s="154" t="s">
        <v>246</v>
      </c>
      <c r="Q423" s="155">
        <v>4.9763832658569502E-3</v>
      </c>
      <c r="R423" s="155">
        <v>3.8445465942331799E-3</v>
      </c>
      <c r="S423" s="155">
        <v>5.1185045065094024E-3</v>
      </c>
      <c r="T423" s="155">
        <v>1.0720765297707406E-2</v>
      </c>
      <c r="U423" s="155">
        <v>1.6034985422740525E-2</v>
      </c>
      <c r="V423" s="155">
        <v>1.6257668711656442E-2</v>
      </c>
      <c r="W423" s="155">
        <v>1.3130166963851516E-2</v>
      </c>
      <c r="X423" s="155">
        <v>2.452638700947226E-2</v>
      </c>
      <c r="Y423" s="172">
        <v>1.1396220045620744</v>
      </c>
      <c r="Z423" s="172">
        <v>1.5831337298729888</v>
      </c>
      <c r="AA423" s="147"/>
      <c r="AB423" s="144"/>
      <c r="AC423" s="144"/>
      <c r="AD423" s="151">
        <v>4.3503480278422272E-3</v>
      </c>
      <c r="AE423" s="151">
        <v>8.695049710742371E-3</v>
      </c>
      <c r="AF423" s="144"/>
    </row>
    <row r="424" spans="1:32" x14ac:dyDescent="0.25">
      <c r="A424" s="149" t="s">
        <v>247</v>
      </c>
      <c r="B424" s="150">
        <v>142.08010335917314</v>
      </c>
      <c r="C424" s="150">
        <v>141.42804428044292</v>
      </c>
      <c r="D424" s="150">
        <v>105.87814313346232</v>
      </c>
      <c r="E424" s="150">
        <v>82.868852459016381</v>
      </c>
      <c r="F424" s="150">
        <v>67.085937500000028</v>
      </c>
      <c r="G424" s="150">
        <v>87.842364532019872</v>
      </c>
      <c r="H424" s="150">
        <v>69.387096774193566</v>
      </c>
      <c r="I424" s="150">
        <v>128.17575757575742</v>
      </c>
      <c r="J424" s="177">
        <v>58.78866080156385</v>
      </c>
      <c r="K424" s="177">
        <v>17.141824861140194</v>
      </c>
      <c r="L424" s="147"/>
      <c r="M424" s="203">
        <v>37.7606696190592</v>
      </c>
      <c r="N424" s="144"/>
      <c r="P424" s="149" t="s">
        <v>247</v>
      </c>
      <c r="Q424" s="150">
        <v>102.16843792172757</v>
      </c>
      <c r="R424" s="150">
        <v>117.95904722106143</v>
      </c>
      <c r="S424" s="150">
        <v>85.59140981417606</v>
      </c>
      <c r="T424" s="150">
        <v>98.58304469734469</v>
      </c>
      <c r="U424" s="150">
        <v>83.267735665694843</v>
      </c>
      <c r="V424" s="150">
        <v>63.155674846625722</v>
      </c>
      <c r="W424" s="150">
        <v>83.532339114929471</v>
      </c>
      <c r="X424" s="150">
        <v>90.415087956698216</v>
      </c>
      <c r="Y424" s="177">
        <v>6.8827488417687448</v>
      </c>
      <c r="Z424" s="177">
        <v>-3.650609898984797</v>
      </c>
      <c r="AA424" s="147"/>
      <c r="AB424" s="144"/>
      <c r="AC424" s="144"/>
      <c r="AD424" s="150">
        <v>111.03393271461722</v>
      </c>
      <c r="AE424" s="150">
        <v>94.065697855683013</v>
      </c>
      <c r="AF424" s="144"/>
    </row>
    <row r="425" spans="1:32" x14ac:dyDescent="0.25">
      <c r="A425" s="149" t="s">
        <v>248</v>
      </c>
      <c r="B425" s="150">
        <v>146.36363636363629</v>
      </c>
      <c r="C425" s="150">
        <v>141.02707275803726</v>
      </c>
      <c r="D425" s="150">
        <v>113.92214111922111</v>
      </c>
      <c r="E425" s="150">
        <v>120.06569343065682</v>
      </c>
      <c r="F425" s="150">
        <v>69.81654676258988</v>
      </c>
      <c r="G425" s="150">
        <v>118.30841121495314</v>
      </c>
      <c r="H425" s="150">
        <v>86.4157894736841</v>
      </c>
      <c r="I425" s="150">
        <v>158.39393939393935</v>
      </c>
      <c r="J425" s="177">
        <v>71.978149920255248</v>
      </c>
      <c r="K425" s="177">
        <v>35.71598695540662</v>
      </c>
      <c r="L425" s="147"/>
      <c r="M425" s="203">
        <v>46.838446595294755</v>
      </c>
      <c r="N425" s="144"/>
      <c r="P425" s="149" t="s">
        <v>248</v>
      </c>
      <c r="Q425" s="150">
        <v>105.49169542709214</v>
      </c>
      <c r="R425" s="150">
        <v>124.77134380837273</v>
      </c>
      <c r="S425" s="150">
        <v>92.658012671920758</v>
      </c>
      <c r="T425" s="150">
        <v>114.94492254733218</v>
      </c>
      <c r="U425" s="150">
        <v>102.5003998933618</v>
      </c>
      <c r="V425" s="150">
        <v>85.496655518394647</v>
      </c>
      <c r="W425" s="150">
        <v>100.22075826835149</v>
      </c>
      <c r="X425" s="150">
        <v>111.55549279864459</v>
      </c>
      <c r="Y425" s="177">
        <v>11.334734530293105</v>
      </c>
      <c r="Z425" s="177">
        <v>5.3557880274469909</v>
      </c>
      <c r="AA425" s="147"/>
      <c r="AB425" s="144"/>
      <c r="AC425" s="144"/>
      <c r="AD425" s="150">
        <v>122.67795243853273</v>
      </c>
      <c r="AE425" s="150">
        <v>106.1997047711976</v>
      </c>
      <c r="AF425" s="144"/>
    </row>
    <row r="426" spans="1:32" x14ac:dyDescent="0.25">
      <c r="A426" s="146" t="s">
        <v>249</v>
      </c>
      <c r="B426" s="147">
        <v>348</v>
      </c>
      <c r="C426" s="147">
        <v>266</v>
      </c>
      <c r="D426" s="147">
        <v>255</v>
      </c>
      <c r="E426" s="147">
        <v>134</v>
      </c>
      <c r="F426" s="147">
        <v>132</v>
      </c>
      <c r="G426" s="147">
        <v>158</v>
      </c>
      <c r="H426" s="147">
        <v>187</v>
      </c>
      <c r="I426" s="147">
        <v>147</v>
      </c>
      <c r="J426" s="148">
        <v>-0.21390374331550802</v>
      </c>
      <c r="K426" s="148">
        <v>-0.30472972972972967</v>
      </c>
      <c r="L426" s="147"/>
      <c r="M426" s="155">
        <v>6.0171919770773637E-2</v>
      </c>
      <c r="N426" s="144"/>
      <c r="P426" s="146" t="s">
        <v>249</v>
      </c>
      <c r="Q426" s="147">
        <v>5037</v>
      </c>
      <c r="R426" s="147">
        <v>3463</v>
      </c>
      <c r="S426" s="147">
        <v>4106</v>
      </c>
      <c r="T426" s="147">
        <v>2627</v>
      </c>
      <c r="U426" s="147">
        <v>1933</v>
      </c>
      <c r="V426" s="147">
        <v>1999</v>
      </c>
      <c r="W426" s="147">
        <v>2487</v>
      </c>
      <c r="X426" s="147">
        <v>2443</v>
      </c>
      <c r="Y426" s="148">
        <v>-1.7691998391636508E-2</v>
      </c>
      <c r="Z426" s="148">
        <v>-0.21018843524847594</v>
      </c>
      <c r="AA426" s="147"/>
      <c r="AB426" s="144"/>
      <c r="AC426" s="144"/>
      <c r="AD426" s="147">
        <v>211.42857142857142</v>
      </c>
      <c r="AE426" s="147">
        <v>3093.1428571428573</v>
      </c>
      <c r="AF426" s="144"/>
    </row>
    <row r="427" spans="1:32" x14ac:dyDescent="0.25">
      <c r="A427" s="146" t="s">
        <v>250</v>
      </c>
      <c r="B427" s="147">
        <v>59</v>
      </c>
      <c r="C427" s="147">
        <v>34</v>
      </c>
      <c r="D427" s="147">
        <v>47</v>
      </c>
      <c r="E427" s="147">
        <v>27</v>
      </c>
      <c r="F427" s="147">
        <v>23</v>
      </c>
      <c r="G427" s="147">
        <v>32</v>
      </c>
      <c r="H427" s="147">
        <v>45</v>
      </c>
      <c r="I427" s="147">
        <v>57</v>
      </c>
      <c r="J427" s="148">
        <v>0.26666666666666666</v>
      </c>
      <c r="K427" s="148">
        <v>0.49438202247190999</v>
      </c>
      <c r="L427" s="147"/>
      <c r="M427" s="155">
        <v>9.7770154373927956E-2</v>
      </c>
      <c r="N427" s="144"/>
      <c r="P427" s="146" t="s">
        <v>250</v>
      </c>
      <c r="Q427" s="147">
        <v>728</v>
      </c>
      <c r="R427" s="147">
        <v>609</v>
      </c>
      <c r="S427" s="147">
        <v>609</v>
      </c>
      <c r="T427" s="147">
        <v>565</v>
      </c>
      <c r="U427" s="147">
        <v>410</v>
      </c>
      <c r="V427" s="147">
        <v>391</v>
      </c>
      <c r="W427" s="147">
        <v>493</v>
      </c>
      <c r="X427" s="147">
        <v>583</v>
      </c>
      <c r="Y427" s="148">
        <v>0.18255578093306288</v>
      </c>
      <c r="Z427" s="148">
        <v>7.2536136662286491E-2</v>
      </c>
      <c r="AA427" s="147"/>
      <c r="AB427" s="144"/>
      <c r="AC427" s="144"/>
      <c r="AD427" s="150">
        <v>38.142857142857146</v>
      </c>
      <c r="AE427" s="150">
        <v>543.57142857142856</v>
      </c>
      <c r="AF427" s="144"/>
    </row>
    <row r="428" spans="1:32" x14ac:dyDescent="0.25">
      <c r="A428" s="149" t="s">
        <v>251</v>
      </c>
      <c r="B428" s="150">
        <v>0</v>
      </c>
      <c r="C428" s="150">
        <v>641</v>
      </c>
      <c r="D428" s="150">
        <v>430</v>
      </c>
      <c r="E428" s="150">
        <v>275</v>
      </c>
      <c r="F428" s="150">
        <v>223</v>
      </c>
      <c r="G428" s="150">
        <v>247</v>
      </c>
      <c r="H428" s="150">
        <v>291</v>
      </c>
      <c r="I428" s="150">
        <v>276</v>
      </c>
      <c r="J428" s="148">
        <v>-5.1546391752577317E-2</v>
      </c>
      <c r="K428" s="157">
        <v>-0.21404841006169914</v>
      </c>
      <c r="L428" s="147"/>
      <c r="M428" s="155">
        <v>5.3467648198372721E-2</v>
      </c>
      <c r="N428" s="144"/>
      <c r="P428" s="149" t="s">
        <v>251</v>
      </c>
      <c r="Q428" s="150">
        <v>0</v>
      </c>
      <c r="R428" s="150">
        <v>13250</v>
      </c>
      <c r="S428" s="150">
        <v>9227</v>
      </c>
      <c r="T428" s="150">
        <v>6827</v>
      </c>
      <c r="U428" s="150">
        <v>5191</v>
      </c>
      <c r="V428" s="150">
        <v>4671</v>
      </c>
      <c r="W428" s="150">
        <v>4825</v>
      </c>
      <c r="X428" s="150">
        <v>5162</v>
      </c>
      <c r="Y428" s="148">
        <v>6.9844559585492225E-2</v>
      </c>
      <c r="Z428" s="157">
        <v>-0.29594689822918319</v>
      </c>
      <c r="AA428" s="147"/>
      <c r="AB428" s="144"/>
      <c r="AC428" s="144"/>
      <c r="AD428" s="158">
        <v>351.16666666666669</v>
      </c>
      <c r="AE428" s="158">
        <v>7331.833333333333</v>
      </c>
      <c r="AF428" s="144"/>
    </row>
    <row r="429" spans="1:32" x14ac:dyDescent="0.25">
      <c r="A429" s="159" t="s">
        <v>252</v>
      </c>
      <c r="B429" s="147">
        <v>232</v>
      </c>
      <c r="C429" s="147">
        <v>224</v>
      </c>
      <c r="D429" s="147">
        <v>234</v>
      </c>
      <c r="E429" s="147">
        <v>126</v>
      </c>
      <c r="F429" s="147">
        <v>94</v>
      </c>
      <c r="G429" s="147">
        <v>106</v>
      </c>
      <c r="H429" s="147">
        <v>105</v>
      </c>
      <c r="I429" s="147">
        <v>80</v>
      </c>
      <c r="J429" s="148">
        <v>-0.23809523809523808</v>
      </c>
      <c r="K429" s="148">
        <v>-0.50044603033006241</v>
      </c>
      <c r="L429" s="147"/>
      <c r="M429" s="155">
        <v>4.6620046620046623E-2</v>
      </c>
      <c r="N429" s="144"/>
      <c r="P429" s="159" t="s">
        <v>252</v>
      </c>
      <c r="Q429" s="147">
        <v>4536</v>
      </c>
      <c r="R429" s="147">
        <v>3956</v>
      </c>
      <c r="S429" s="147">
        <v>3540</v>
      </c>
      <c r="T429" s="147">
        <v>2505</v>
      </c>
      <c r="U429" s="147">
        <v>1717</v>
      </c>
      <c r="V429" s="147">
        <v>1746</v>
      </c>
      <c r="W429" s="147">
        <v>1594</v>
      </c>
      <c r="X429" s="147">
        <v>1716</v>
      </c>
      <c r="Y429" s="148">
        <v>7.6537013801756593E-2</v>
      </c>
      <c r="Z429" s="148">
        <v>-0.38695519036439729</v>
      </c>
      <c r="AA429" s="147"/>
      <c r="AB429" s="144"/>
      <c r="AC429" s="144"/>
      <c r="AD429" s="150">
        <v>160.14285714285714</v>
      </c>
      <c r="AE429" s="150">
        <v>2799.1428571428573</v>
      </c>
      <c r="AF429" s="144"/>
    </row>
    <row r="430" spans="1:32" x14ac:dyDescent="0.25">
      <c r="A430" s="159" t="s">
        <v>253</v>
      </c>
      <c r="B430" s="147">
        <v>8</v>
      </c>
      <c r="C430" s="147">
        <v>4</v>
      </c>
      <c r="D430" s="147">
        <v>1</v>
      </c>
      <c r="E430" s="147">
        <v>9</v>
      </c>
      <c r="F430" s="147">
        <v>2</v>
      </c>
      <c r="G430" s="147">
        <v>5</v>
      </c>
      <c r="H430" s="147">
        <v>0</v>
      </c>
      <c r="I430" s="147">
        <v>0</v>
      </c>
      <c r="J430" s="148" t="e">
        <v>#DIV/0!</v>
      </c>
      <c r="K430" s="148">
        <v>-1</v>
      </c>
      <c r="L430" s="147"/>
      <c r="M430" s="155">
        <v>0</v>
      </c>
      <c r="N430" s="144"/>
      <c r="P430" s="159" t="s">
        <v>253</v>
      </c>
      <c r="Q430" s="147">
        <v>123</v>
      </c>
      <c r="R430" s="147">
        <v>134</v>
      </c>
      <c r="S430" s="147">
        <v>137</v>
      </c>
      <c r="T430" s="147">
        <v>132</v>
      </c>
      <c r="U430" s="147">
        <v>69</v>
      </c>
      <c r="V430" s="147">
        <v>73</v>
      </c>
      <c r="W430" s="147">
        <v>56</v>
      </c>
      <c r="X430" s="147">
        <v>59</v>
      </c>
      <c r="Y430" s="148">
        <v>5.3571428571428568E-2</v>
      </c>
      <c r="Z430" s="148">
        <v>-0.42955801104972374</v>
      </c>
      <c r="AA430" s="147"/>
      <c r="AB430" s="144"/>
      <c r="AC430" s="144"/>
      <c r="AD430" s="150">
        <v>4.1428571428571432</v>
      </c>
      <c r="AE430" s="150">
        <v>103.42857142857143</v>
      </c>
      <c r="AF430" s="144"/>
    </row>
    <row r="431" spans="1:32" x14ac:dyDescent="0.25">
      <c r="A431" s="159" t="s">
        <v>254</v>
      </c>
      <c r="B431" s="160">
        <v>3.3333333333333333E-2</v>
      </c>
      <c r="C431" s="160">
        <v>1.7543859649122806E-2</v>
      </c>
      <c r="D431" s="160">
        <v>4.2553191489361703E-3</v>
      </c>
      <c r="E431" s="160">
        <v>6.6666666666666666E-2</v>
      </c>
      <c r="F431" s="160">
        <v>2.0833333333333332E-2</v>
      </c>
      <c r="G431" s="160">
        <v>4.5045045045045043E-2</v>
      </c>
      <c r="H431" s="160">
        <v>0</v>
      </c>
      <c r="I431" s="160">
        <v>0</v>
      </c>
      <c r="J431" s="172">
        <v>0</v>
      </c>
      <c r="K431" s="172">
        <v>-2.5217391304347831</v>
      </c>
      <c r="L431" s="147"/>
      <c r="M431" s="203">
        <v>-3.323943661971831</v>
      </c>
      <c r="N431" s="144"/>
      <c r="P431" s="159" t="s">
        <v>254</v>
      </c>
      <c r="Q431" s="160">
        <v>2.6400515132002575E-2</v>
      </c>
      <c r="R431" s="160">
        <v>3.2762836185819072E-2</v>
      </c>
      <c r="S431" s="160">
        <v>3.7258634756595049E-2</v>
      </c>
      <c r="T431" s="160">
        <v>5.0056882821387941E-2</v>
      </c>
      <c r="U431" s="160">
        <v>3.8633818589025759E-2</v>
      </c>
      <c r="V431" s="160">
        <v>4.0131940626717974E-2</v>
      </c>
      <c r="W431" s="160">
        <v>3.3939393939393943E-2</v>
      </c>
      <c r="X431" s="160">
        <v>3.3239436619718309E-2</v>
      </c>
      <c r="Y431" s="172">
        <v>-6.9995731967563424E-2</v>
      </c>
      <c r="Z431" s="172">
        <v>-0.23939918673374985</v>
      </c>
      <c r="AA431" s="147"/>
      <c r="AB431" s="144"/>
      <c r="AC431" s="144"/>
      <c r="AD431" s="191">
        <v>2.521739130434783E-2</v>
      </c>
      <c r="AE431" s="191">
        <v>3.5633428487055807E-2</v>
      </c>
      <c r="AF431" s="144"/>
    </row>
    <row r="432" spans="1:32" x14ac:dyDescent="0.25">
      <c r="A432" s="161" t="s">
        <v>255</v>
      </c>
      <c r="B432" s="161"/>
      <c r="C432" s="161"/>
      <c r="D432" s="161"/>
      <c r="E432" s="144"/>
      <c r="F432" s="144"/>
      <c r="G432" s="144"/>
      <c r="H432" s="144"/>
      <c r="I432" s="144"/>
      <c r="J432" s="144"/>
      <c r="K432" s="144"/>
      <c r="L432" s="144"/>
      <c r="M432" s="144"/>
      <c r="N432" s="144"/>
      <c r="O432" s="204"/>
      <c r="P432" s="161" t="s">
        <v>255</v>
      </c>
      <c r="Q432" s="161"/>
      <c r="R432" s="161"/>
      <c r="S432" s="161"/>
      <c r="T432" s="144"/>
      <c r="U432" s="144"/>
      <c r="V432" s="144"/>
      <c r="W432" s="144"/>
      <c r="X432" s="144"/>
      <c r="Y432" s="144"/>
      <c r="Z432" s="144"/>
      <c r="AA432" s="144"/>
      <c r="AB432" s="144"/>
      <c r="AC432" s="144"/>
      <c r="AD432" s="144"/>
      <c r="AE432" s="144"/>
      <c r="AF432" s="144"/>
    </row>
    <row r="435" spans="1:32" x14ac:dyDescent="0.25">
      <c r="A435" s="189" t="s">
        <v>53</v>
      </c>
      <c r="B435" s="189"/>
      <c r="C435" s="189"/>
      <c r="D435" s="189"/>
      <c r="E435" s="181"/>
      <c r="F435" s="167"/>
      <c r="G435" s="167"/>
      <c r="H435" s="167"/>
      <c r="I435" s="167"/>
      <c r="J435" s="167"/>
      <c r="K435" s="167"/>
      <c r="L435" s="188"/>
      <c r="M435" s="211"/>
      <c r="N435" s="144"/>
      <c r="O435" s="211"/>
      <c r="P435" s="189" t="s">
        <v>53</v>
      </c>
      <c r="Q435" s="189"/>
      <c r="R435" s="189"/>
      <c r="S435" s="189"/>
      <c r="T435" s="181"/>
      <c r="U435" s="144"/>
      <c r="V435" s="144"/>
      <c r="W435" s="144"/>
      <c r="X435" s="144"/>
      <c r="Y435" s="144"/>
      <c r="Z435" s="144"/>
      <c r="AA435" s="188"/>
      <c r="AB435" s="144"/>
      <c r="AC435" s="144"/>
      <c r="AD435" s="144"/>
      <c r="AE435" s="144"/>
      <c r="AF435" s="144"/>
    </row>
    <row r="436" spans="1:32" x14ac:dyDescent="0.25">
      <c r="A436" s="166" t="s">
        <v>298</v>
      </c>
      <c r="B436" s="166"/>
      <c r="C436" s="166"/>
      <c r="D436" s="166"/>
      <c r="E436" s="213"/>
      <c r="F436" s="167"/>
      <c r="G436" s="167"/>
      <c r="H436" s="167"/>
      <c r="I436" s="167"/>
      <c r="J436" s="167"/>
      <c r="K436" s="167"/>
      <c r="L436" s="167"/>
      <c r="M436" s="144"/>
      <c r="N436" s="144"/>
      <c r="P436" s="166" t="s">
        <v>231</v>
      </c>
      <c r="Q436" s="166"/>
      <c r="R436" s="166"/>
      <c r="S436" s="166"/>
      <c r="T436" s="162"/>
      <c r="U436" s="144"/>
      <c r="V436" s="144"/>
      <c r="W436" s="144"/>
      <c r="X436" s="144"/>
      <c r="Y436" s="144"/>
      <c r="Z436" s="144"/>
      <c r="AA436" s="167"/>
      <c r="AB436" s="144"/>
      <c r="AC436" s="144"/>
      <c r="AD436" s="144"/>
      <c r="AE436" s="144"/>
      <c r="AF436" s="144"/>
    </row>
    <row r="437" spans="1:32" ht="31.5" x14ac:dyDescent="0.25">
      <c r="A437" s="190"/>
      <c r="B437" s="141">
        <v>2019</v>
      </c>
      <c r="C437" s="141">
        <v>2020</v>
      </c>
      <c r="D437" s="141">
        <v>2021</v>
      </c>
      <c r="E437" s="141">
        <v>2022</v>
      </c>
      <c r="F437" s="141">
        <v>2023</v>
      </c>
      <c r="G437" s="141">
        <v>2024</v>
      </c>
      <c r="H437" s="141">
        <v>2025</v>
      </c>
      <c r="I437" s="141">
        <v>2026</v>
      </c>
      <c r="J437" s="142" t="s">
        <v>232</v>
      </c>
      <c r="K437" s="142" t="s">
        <v>233</v>
      </c>
      <c r="L437" s="143" t="s">
        <v>234</v>
      </c>
      <c r="M437" s="145" t="s">
        <v>287</v>
      </c>
      <c r="N437" s="144"/>
      <c r="P437" s="190"/>
      <c r="Q437" s="141">
        <v>2019</v>
      </c>
      <c r="R437" s="141">
        <v>2020</v>
      </c>
      <c r="S437" s="141">
        <v>2021</v>
      </c>
      <c r="T437" s="141">
        <v>2022</v>
      </c>
      <c r="U437" s="141">
        <v>2023</v>
      </c>
      <c r="V437" s="141">
        <v>2024</v>
      </c>
      <c r="W437" s="141">
        <v>2025</v>
      </c>
      <c r="X437" s="141">
        <v>2026</v>
      </c>
      <c r="Y437" s="142" t="s">
        <v>232</v>
      </c>
      <c r="Z437" s="142" t="s">
        <v>233</v>
      </c>
      <c r="AA437" s="143" t="s">
        <v>234</v>
      </c>
      <c r="AB437" s="144"/>
      <c r="AC437" s="144"/>
      <c r="AD437" s="145" t="s">
        <v>299</v>
      </c>
      <c r="AE437" s="145" t="s">
        <v>235</v>
      </c>
      <c r="AF437" s="144"/>
    </row>
    <row r="438" spans="1:32" x14ac:dyDescent="0.25">
      <c r="A438" s="146" t="s">
        <v>236</v>
      </c>
      <c r="B438" s="147">
        <v>208</v>
      </c>
      <c r="C438" s="147">
        <v>229</v>
      </c>
      <c r="D438" s="147">
        <v>177</v>
      </c>
      <c r="E438" s="147">
        <v>215</v>
      </c>
      <c r="F438" s="147">
        <v>176</v>
      </c>
      <c r="G438" s="147">
        <v>161</v>
      </c>
      <c r="H438" s="147">
        <v>141</v>
      </c>
      <c r="I438" s="147">
        <v>184</v>
      </c>
      <c r="J438" s="148">
        <v>0.30496453900709219</v>
      </c>
      <c r="K438" s="148">
        <v>-1.4537107880642736E-2</v>
      </c>
      <c r="L438" s="147"/>
      <c r="M438" s="155">
        <v>8.1850533807829182E-2</v>
      </c>
      <c r="N438" s="144"/>
      <c r="P438" s="146" t="s">
        <v>236</v>
      </c>
      <c r="Q438" s="147">
        <v>3058</v>
      </c>
      <c r="R438" s="147">
        <v>2798</v>
      </c>
      <c r="S438" s="147">
        <v>2668</v>
      </c>
      <c r="T438" s="147">
        <v>2221</v>
      </c>
      <c r="U438" s="147">
        <v>2390</v>
      </c>
      <c r="V438" s="147">
        <v>2332</v>
      </c>
      <c r="W438" s="147">
        <v>2360</v>
      </c>
      <c r="X438" s="147">
        <v>2248</v>
      </c>
      <c r="Y438" s="148">
        <v>-4.7457627118644069E-2</v>
      </c>
      <c r="Z438" s="148">
        <v>-0.1172939922589331</v>
      </c>
      <c r="AA438" s="147"/>
      <c r="AB438" s="144"/>
      <c r="AC438" s="144"/>
      <c r="AD438" s="147">
        <v>186.71428571428572</v>
      </c>
      <c r="AE438" s="147">
        <v>2546.7142857142858</v>
      </c>
      <c r="AF438" s="144"/>
    </row>
    <row r="439" spans="1:32" x14ac:dyDescent="0.25">
      <c r="A439" s="149" t="s">
        <v>237</v>
      </c>
      <c r="B439" s="150">
        <v>124</v>
      </c>
      <c r="C439" s="150">
        <v>134</v>
      </c>
      <c r="D439" s="150">
        <v>93</v>
      </c>
      <c r="E439" s="150">
        <v>110</v>
      </c>
      <c r="F439" s="150">
        <v>96</v>
      </c>
      <c r="G439" s="150">
        <v>83</v>
      </c>
      <c r="H439" s="150">
        <v>80</v>
      </c>
      <c r="I439" s="150">
        <v>87</v>
      </c>
      <c r="J439" s="148">
        <v>8.7499999999999994E-2</v>
      </c>
      <c r="K439" s="148">
        <v>-0.1541666666666667</v>
      </c>
      <c r="L439" s="147"/>
      <c r="M439" s="155">
        <v>8.2857142857142851E-2</v>
      </c>
      <c r="N439" s="144"/>
      <c r="P439" s="149" t="s">
        <v>237</v>
      </c>
      <c r="Q439" s="150">
        <v>1873</v>
      </c>
      <c r="R439" s="150">
        <v>1530</v>
      </c>
      <c r="S439" s="150">
        <v>1525</v>
      </c>
      <c r="T439" s="150">
        <v>1178</v>
      </c>
      <c r="U439" s="150">
        <v>1165</v>
      </c>
      <c r="V439" s="150">
        <v>1283</v>
      </c>
      <c r="W439" s="150">
        <v>1179</v>
      </c>
      <c r="X439" s="150">
        <v>1050</v>
      </c>
      <c r="Y439" s="148">
        <v>-0.10941475826972011</v>
      </c>
      <c r="Z439" s="148">
        <v>-0.24483715195725875</v>
      </c>
      <c r="AA439" s="147"/>
      <c r="AB439" s="144"/>
      <c r="AC439" s="144"/>
      <c r="AD439" s="150">
        <v>102.85714285714286</v>
      </c>
      <c r="AE439" s="150">
        <v>1390.4285714285713</v>
      </c>
      <c r="AF439" s="144"/>
    </row>
    <row r="440" spans="1:32" x14ac:dyDescent="0.25">
      <c r="A440" s="146" t="s">
        <v>90</v>
      </c>
      <c r="B440" s="151">
        <v>0.64583333333333337</v>
      </c>
      <c r="C440" s="151">
        <v>0.63207547169811318</v>
      </c>
      <c r="D440" s="151">
        <v>0.54705882352941182</v>
      </c>
      <c r="E440" s="151">
        <v>0.53398058252427183</v>
      </c>
      <c r="F440" s="151">
        <v>0.60377358490566035</v>
      </c>
      <c r="G440" s="151">
        <v>0.53205128205128205</v>
      </c>
      <c r="H440" s="151">
        <v>0.61068702290076338</v>
      </c>
      <c r="I440" s="151">
        <v>0.5058139534883721</v>
      </c>
      <c r="J440" s="172">
        <v>-10.487306941239128</v>
      </c>
      <c r="K440" s="172">
        <v>-8.1461739823210255</v>
      </c>
      <c r="L440" s="147"/>
      <c r="M440" s="203">
        <v>-1.1427425821972759</v>
      </c>
      <c r="N440" s="144"/>
      <c r="P440" s="146" t="s">
        <v>90</v>
      </c>
      <c r="Q440" s="151">
        <v>0.6476486860304288</v>
      </c>
      <c r="R440" s="151">
        <v>0.5889145496535797</v>
      </c>
      <c r="S440" s="151">
        <v>0.60781187724192909</v>
      </c>
      <c r="T440" s="151">
        <v>0.5655304848775804</v>
      </c>
      <c r="U440" s="151">
        <v>0.53391384051329061</v>
      </c>
      <c r="V440" s="151">
        <v>0.59124423963133643</v>
      </c>
      <c r="W440" s="151">
        <v>0.54913833255705635</v>
      </c>
      <c r="X440" s="151">
        <v>0.51724137931034486</v>
      </c>
      <c r="Y440" s="172">
        <v>-3.189695324671149</v>
      </c>
      <c r="Z440" s="172">
        <v>-6.9755786119966912</v>
      </c>
      <c r="AA440" s="147"/>
      <c r="AB440" s="144"/>
      <c r="AC440" s="144"/>
      <c r="AD440" s="151">
        <v>0.58727569331158236</v>
      </c>
      <c r="AE440" s="151">
        <v>0.58699716543031177</v>
      </c>
      <c r="AF440" s="144"/>
    </row>
    <row r="441" spans="1:32" x14ac:dyDescent="0.25">
      <c r="A441" s="149" t="s">
        <v>238</v>
      </c>
      <c r="B441" s="150">
        <v>90</v>
      </c>
      <c r="C441" s="150">
        <v>97</v>
      </c>
      <c r="D441" s="150">
        <v>56</v>
      </c>
      <c r="E441" s="150">
        <v>76</v>
      </c>
      <c r="F441" s="150">
        <v>66</v>
      </c>
      <c r="G441" s="150">
        <v>66</v>
      </c>
      <c r="H441" s="150">
        <v>56</v>
      </c>
      <c r="I441" s="150">
        <v>59</v>
      </c>
      <c r="J441" s="148">
        <v>5.3571428571428568E-2</v>
      </c>
      <c r="K441" s="148">
        <v>-0.18540433925049313</v>
      </c>
      <c r="L441" s="147"/>
      <c r="M441" s="155">
        <v>8.3215796897038077E-2</v>
      </c>
      <c r="N441" s="144"/>
      <c r="P441" s="149" t="s">
        <v>238</v>
      </c>
      <c r="Q441" s="150">
        <v>1380</v>
      </c>
      <c r="R441" s="150">
        <v>1053</v>
      </c>
      <c r="S441" s="150">
        <v>1043</v>
      </c>
      <c r="T441" s="150">
        <v>736</v>
      </c>
      <c r="U441" s="150">
        <v>774</v>
      </c>
      <c r="V441" s="150">
        <v>957</v>
      </c>
      <c r="W441" s="150">
        <v>829</v>
      </c>
      <c r="X441" s="150">
        <v>709</v>
      </c>
      <c r="Y441" s="148">
        <v>-0.14475271411338964</v>
      </c>
      <c r="Z441" s="148">
        <v>-0.26712935617247491</v>
      </c>
      <c r="AA441" s="147"/>
      <c r="AB441" s="144"/>
      <c r="AC441" s="144"/>
      <c r="AD441" s="150">
        <v>72.428571428571431</v>
      </c>
      <c r="AE441" s="150">
        <v>967.42857142857144</v>
      </c>
      <c r="AF441" s="144"/>
    </row>
    <row r="442" spans="1:32" x14ac:dyDescent="0.25">
      <c r="A442" s="149" t="s">
        <v>239</v>
      </c>
      <c r="B442" s="153">
        <v>0.43269230769230771</v>
      </c>
      <c r="C442" s="153">
        <v>0.42358078602620086</v>
      </c>
      <c r="D442" s="153">
        <v>0.31638418079096048</v>
      </c>
      <c r="E442" s="153">
        <v>0.35348837209302325</v>
      </c>
      <c r="F442" s="153">
        <v>0.375</v>
      </c>
      <c r="G442" s="153">
        <v>0.40993788819875776</v>
      </c>
      <c r="H442" s="153">
        <v>0.3971631205673759</v>
      </c>
      <c r="I442" s="153">
        <v>0.32065217391304346</v>
      </c>
      <c r="J442" s="172">
        <v>-7.651094665433245</v>
      </c>
      <c r="K442" s="172">
        <v>-6.7259073217790508</v>
      </c>
      <c r="L442" s="147"/>
      <c r="M442" s="203">
        <v>0.52607148383103652</v>
      </c>
      <c r="N442" s="144"/>
      <c r="P442" s="149" t="s">
        <v>239</v>
      </c>
      <c r="Q442" s="153">
        <v>0.4512753433616743</v>
      </c>
      <c r="R442" s="153">
        <v>0.37634024303073627</v>
      </c>
      <c r="S442" s="153">
        <v>0.39092953523238383</v>
      </c>
      <c r="T442" s="153">
        <v>0.33138226024313372</v>
      </c>
      <c r="U442" s="153">
        <v>0.32384937238493722</v>
      </c>
      <c r="V442" s="153">
        <v>0.41037735849056606</v>
      </c>
      <c r="W442" s="153">
        <v>0.35127118644067795</v>
      </c>
      <c r="X442" s="153">
        <v>0.31539145907473309</v>
      </c>
      <c r="Y442" s="172">
        <v>-3.5879727365944856</v>
      </c>
      <c r="Z442" s="172">
        <v>-6.4481766930764186</v>
      </c>
      <c r="AA442" s="147"/>
      <c r="AB442" s="144"/>
      <c r="AC442" s="144"/>
      <c r="AD442" s="153">
        <v>0.38791124713083397</v>
      </c>
      <c r="AE442" s="153">
        <v>0.37987322600549728</v>
      </c>
      <c r="AF442" s="144"/>
    </row>
    <row r="443" spans="1:32" x14ac:dyDescent="0.25">
      <c r="A443" s="149" t="s">
        <v>240</v>
      </c>
      <c r="B443" s="153">
        <v>0.72580645161290325</v>
      </c>
      <c r="C443" s="153">
        <v>0.72388059701492535</v>
      </c>
      <c r="D443" s="153">
        <v>0.60215053763440862</v>
      </c>
      <c r="E443" s="153">
        <v>0.69090909090909092</v>
      </c>
      <c r="F443" s="153">
        <v>0.6875</v>
      </c>
      <c r="G443" s="153">
        <v>0.79518072289156627</v>
      </c>
      <c r="H443" s="153">
        <v>0.7</v>
      </c>
      <c r="I443" s="153">
        <v>0.67816091954022983</v>
      </c>
      <c r="J443" s="172">
        <v>-2.1839080459770122</v>
      </c>
      <c r="K443" s="172">
        <v>-2.6005747126436773</v>
      </c>
      <c r="L443" s="147"/>
      <c r="M443" s="203">
        <v>0.29228243021346412</v>
      </c>
      <c r="N443" s="144"/>
      <c r="P443" s="149" t="s">
        <v>240</v>
      </c>
      <c r="Q443" s="153">
        <v>0.73678590496529628</v>
      </c>
      <c r="R443" s="153">
        <v>0.68823529411764706</v>
      </c>
      <c r="S443" s="153">
        <v>0.68393442622950817</v>
      </c>
      <c r="T443" s="153">
        <v>0.62478777589134127</v>
      </c>
      <c r="U443" s="153">
        <v>0.66437768240343342</v>
      </c>
      <c r="V443" s="153">
        <v>0.74590802805923617</v>
      </c>
      <c r="W443" s="153">
        <v>0.70313825275657338</v>
      </c>
      <c r="X443" s="153">
        <v>0.67523809523809519</v>
      </c>
      <c r="Y443" s="172">
        <v>-2.7900157518478186</v>
      </c>
      <c r="Z443" s="172">
        <v>-2.0539157407543418</v>
      </c>
      <c r="AA443" s="147"/>
      <c r="AB443" s="144"/>
      <c r="AC443" s="144"/>
      <c r="AD443" s="153">
        <v>0.70416666666666661</v>
      </c>
      <c r="AE443" s="153">
        <v>0.69577725264563861</v>
      </c>
      <c r="AF443" s="144"/>
    </row>
    <row r="444" spans="1:32" ht="22.15" customHeight="1" x14ac:dyDescent="0.25">
      <c r="A444" s="154" t="s">
        <v>241</v>
      </c>
      <c r="B444" s="155">
        <v>0.12096774193548387</v>
      </c>
      <c r="C444" s="155">
        <v>0.1417910447761194</v>
      </c>
      <c r="D444" s="155">
        <v>0.15053763440860216</v>
      </c>
      <c r="E444" s="155">
        <v>0.12727272727272726</v>
      </c>
      <c r="F444" s="155">
        <v>0.11458333333333333</v>
      </c>
      <c r="G444" s="155">
        <v>8.4337349397590355E-2</v>
      </c>
      <c r="H444" s="155">
        <v>7.4999999999999997E-2</v>
      </c>
      <c r="I444" s="155">
        <v>8.0459770114942528E-2</v>
      </c>
      <c r="J444" s="172">
        <v>0.54597701149425304</v>
      </c>
      <c r="K444" s="172">
        <v>-3.8984674329501923</v>
      </c>
      <c r="L444" s="147"/>
      <c r="M444" s="203">
        <v>-4.7159277504105104</v>
      </c>
      <c r="N444" s="144"/>
      <c r="P444" s="154" t="s">
        <v>241</v>
      </c>
      <c r="Q444" s="155">
        <v>0.11372130272290443</v>
      </c>
      <c r="R444" s="155">
        <v>0.13398692810457516</v>
      </c>
      <c r="S444" s="155">
        <v>0.11803278688524591</v>
      </c>
      <c r="T444" s="155">
        <v>0.15110356536502548</v>
      </c>
      <c r="U444" s="155">
        <v>0.14163090128755365</v>
      </c>
      <c r="V444" s="155">
        <v>0.10911925175370225</v>
      </c>
      <c r="W444" s="155">
        <v>0.11874469889737066</v>
      </c>
      <c r="X444" s="155">
        <v>0.12761904761904763</v>
      </c>
      <c r="Y444" s="172">
        <v>0.88743487216769723</v>
      </c>
      <c r="Z444" s="172">
        <v>0.21695459237840997</v>
      </c>
      <c r="AA444" s="147"/>
      <c r="AB444" s="144"/>
      <c r="AC444" s="144"/>
      <c r="AD444" s="151">
        <v>0.11944444444444445</v>
      </c>
      <c r="AE444" s="151">
        <v>0.12544950169526353</v>
      </c>
      <c r="AF444" s="144"/>
    </row>
    <row r="445" spans="1:32" ht="22.15" customHeight="1" x14ac:dyDescent="0.25">
      <c r="A445" s="154" t="s">
        <v>242</v>
      </c>
      <c r="B445" s="155">
        <v>7.2115384615384609E-2</v>
      </c>
      <c r="C445" s="155">
        <v>8.296943231441048E-2</v>
      </c>
      <c r="D445" s="155">
        <v>7.909604519774012E-2</v>
      </c>
      <c r="E445" s="155">
        <v>6.5116279069767441E-2</v>
      </c>
      <c r="F445" s="155">
        <v>6.25E-2</v>
      </c>
      <c r="G445" s="155">
        <v>4.3478260869565216E-2</v>
      </c>
      <c r="H445" s="155">
        <v>4.2553191489361701E-2</v>
      </c>
      <c r="I445" s="155">
        <v>3.8043478260869568E-2</v>
      </c>
      <c r="J445" s="172">
        <v>-0.45097132284921337</v>
      </c>
      <c r="K445" s="172">
        <v>-2.775606267256578</v>
      </c>
      <c r="L445" s="147"/>
      <c r="M445" s="203">
        <v>-2.1565062664397336</v>
      </c>
      <c r="N445" s="144"/>
      <c r="P445" s="154" t="s">
        <v>242</v>
      </c>
      <c r="Q445" s="155">
        <v>6.9653368214519298E-2</v>
      </c>
      <c r="R445" s="155">
        <v>7.3266619013581127E-2</v>
      </c>
      <c r="S445" s="155">
        <v>6.7466266866566718E-2</v>
      </c>
      <c r="T445" s="155">
        <v>8.0144079243583966E-2</v>
      </c>
      <c r="U445" s="155">
        <v>6.903765690376569E-2</v>
      </c>
      <c r="V445" s="155">
        <v>6.0034305317324184E-2</v>
      </c>
      <c r="W445" s="155">
        <v>5.9322033898305086E-2</v>
      </c>
      <c r="X445" s="155">
        <v>5.9608540925266906E-2</v>
      </c>
      <c r="Y445" s="172">
        <v>2.8650702696182001E-2</v>
      </c>
      <c r="Z445" s="172">
        <v>-0.88830729189020574</v>
      </c>
      <c r="AA445" s="147"/>
      <c r="AB445" s="144"/>
      <c r="AC445" s="144"/>
      <c r="AD445" s="151">
        <v>6.5799540933435346E-2</v>
      </c>
      <c r="AE445" s="151">
        <v>6.8491613844168964E-2</v>
      </c>
      <c r="AF445" s="144"/>
    </row>
    <row r="446" spans="1:32" ht="22.15" customHeight="1" x14ac:dyDescent="0.25">
      <c r="A446" s="154" t="s">
        <v>243</v>
      </c>
      <c r="B446" s="155">
        <v>0.30288461538461536</v>
      </c>
      <c r="C446" s="155">
        <v>0.26637554585152839</v>
      </c>
      <c r="D446" s="155">
        <v>0.3728813559322034</v>
      </c>
      <c r="E446" s="155">
        <v>0.37209302325581395</v>
      </c>
      <c r="F446" s="155">
        <v>0.30113636363636365</v>
      </c>
      <c r="G446" s="155">
        <v>0.39130434782608697</v>
      </c>
      <c r="H446" s="155">
        <v>0.30496453900709219</v>
      </c>
      <c r="I446" s="155">
        <v>0.35326086956521741</v>
      </c>
      <c r="J446" s="172">
        <v>4.8296330558125211</v>
      </c>
      <c r="K446" s="172">
        <v>2.5028275839127145</v>
      </c>
      <c r="L446" s="147"/>
      <c r="M446" s="203">
        <v>-0.66145752746402664</v>
      </c>
      <c r="N446" s="144"/>
      <c r="P446" s="154" t="s">
        <v>243</v>
      </c>
      <c r="Q446" s="155">
        <v>0.26684107259646828</v>
      </c>
      <c r="R446" s="155">
        <v>0.3041458184417441</v>
      </c>
      <c r="S446" s="155">
        <v>0.29910044977511246</v>
      </c>
      <c r="T446" s="155">
        <v>0.32913102206213418</v>
      </c>
      <c r="U446" s="155">
        <v>0.34435146443514647</v>
      </c>
      <c r="V446" s="155">
        <v>0.307032590051458</v>
      </c>
      <c r="W446" s="155">
        <v>0.33008474576271185</v>
      </c>
      <c r="X446" s="155">
        <v>0.35987544483985767</v>
      </c>
      <c r="Y446" s="172">
        <v>2.9790699077145821</v>
      </c>
      <c r="Z446" s="172">
        <v>5.0569336128352624</v>
      </c>
      <c r="AA446" s="147"/>
      <c r="AB446" s="144"/>
      <c r="AC446" s="144"/>
      <c r="AD446" s="151">
        <v>0.32823259372609026</v>
      </c>
      <c r="AE446" s="151">
        <v>0.30930610871150505</v>
      </c>
      <c r="AF446" s="144"/>
    </row>
    <row r="447" spans="1:32" ht="22.15" customHeight="1" x14ac:dyDescent="0.25">
      <c r="A447" s="154" t="s">
        <v>244</v>
      </c>
      <c r="B447" s="155">
        <v>9.6153846153846159E-3</v>
      </c>
      <c r="C447" s="155">
        <v>3.0567685589519649E-2</v>
      </c>
      <c r="D447" s="155">
        <v>7.3446327683615822E-2</v>
      </c>
      <c r="E447" s="155">
        <v>5.1162790697674418E-2</v>
      </c>
      <c r="F447" s="155">
        <v>4.5454545454545456E-2</v>
      </c>
      <c r="G447" s="155">
        <v>6.2111801242236024E-2</v>
      </c>
      <c r="H447" s="155">
        <v>4.9645390070921988E-2</v>
      </c>
      <c r="I447" s="155">
        <v>8.1521739130434784E-2</v>
      </c>
      <c r="J447" s="172">
        <v>3.1876349059512794</v>
      </c>
      <c r="K447" s="172">
        <v>3.7145304547420244</v>
      </c>
      <c r="L447" s="147"/>
      <c r="M447" s="203">
        <v>4.593455051833514</v>
      </c>
      <c r="N447" s="144"/>
      <c r="P447" s="154" t="s">
        <v>244</v>
      </c>
      <c r="Q447" s="155">
        <v>5.1667756703727925E-2</v>
      </c>
      <c r="R447" s="155">
        <v>5.5396711937097928E-2</v>
      </c>
      <c r="S447" s="155">
        <v>6.2593703148425786E-2</v>
      </c>
      <c r="T447" s="155">
        <v>5.8532192705988292E-2</v>
      </c>
      <c r="U447" s="155">
        <v>6.1506276150627613E-2</v>
      </c>
      <c r="V447" s="155">
        <v>5.6603773584905662E-2</v>
      </c>
      <c r="W447" s="155">
        <v>4.7457627118644069E-2</v>
      </c>
      <c r="X447" s="155">
        <v>3.5587188612099648E-2</v>
      </c>
      <c r="Y447" s="172">
        <v>-1.1870438506544421</v>
      </c>
      <c r="Z447" s="172">
        <v>-2.0563593908795625</v>
      </c>
      <c r="AA447" s="147"/>
      <c r="AB447" s="144"/>
      <c r="AC447" s="144"/>
      <c r="AD447" s="151">
        <v>4.4376434583014539E-2</v>
      </c>
      <c r="AE447" s="151">
        <v>5.6150782520895275E-2</v>
      </c>
      <c r="AF447" s="144"/>
    </row>
    <row r="448" spans="1:32" ht="22.15" customHeight="1" x14ac:dyDescent="0.25">
      <c r="A448" s="154" t="s">
        <v>245</v>
      </c>
      <c r="B448" s="155">
        <v>4.807692307692308E-3</v>
      </c>
      <c r="C448" s="155">
        <v>4.3668122270742356E-3</v>
      </c>
      <c r="D448" s="155">
        <v>0</v>
      </c>
      <c r="E448" s="155">
        <v>0</v>
      </c>
      <c r="F448" s="155">
        <v>0</v>
      </c>
      <c r="G448" s="155">
        <v>1.2422360248447204E-2</v>
      </c>
      <c r="H448" s="155">
        <v>7.0921985815602835E-3</v>
      </c>
      <c r="I448" s="155">
        <v>1.0869565217391304E-2</v>
      </c>
      <c r="J448" s="172">
        <v>0.37773666358310204</v>
      </c>
      <c r="K448" s="172">
        <v>0.70440105119590168</v>
      </c>
      <c r="L448" s="147"/>
      <c r="M448" s="203">
        <v>-0.2030790654494817</v>
      </c>
      <c r="N448" s="144"/>
      <c r="P448" s="154" t="s">
        <v>245</v>
      </c>
      <c r="Q448" s="155">
        <v>6.5402223675604968E-3</v>
      </c>
      <c r="R448" s="155">
        <v>1.143674052894925E-2</v>
      </c>
      <c r="S448" s="155">
        <v>5.2473763118440781E-3</v>
      </c>
      <c r="T448" s="155">
        <v>9.4552003601981096E-3</v>
      </c>
      <c r="U448" s="155">
        <v>1.00418410041841E-2</v>
      </c>
      <c r="V448" s="155">
        <v>1.4579759862778732E-2</v>
      </c>
      <c r="W448" s="155">
        <v>1.4406779661016949E-2</v>
      </c>
      <c r="X448" s="155">
        <v>1.2900355871886121E-2</v>
      </c>
      <c r="Y448" s="172">
        <v>-0.15064237891308283</v>
      </c>
      <c r="Z448" s="172">
        <v>0.28594067497679854</v>
      </c>
      <c r="AA448" s="147"/>
      <c r="AB448" s="144"/>
      <c r="AC448" s="144"/>
      <c r="AD448" s="151">
        <v>3.8255547054322878E-3</v>
      </c>
      <c r="AE448" s="151">
        <v>1.0040949122118135E-2</v>
      </c>
      <c r="AF448" s="144"/>
    </row>
    <row r="449" spans="1:32" ht="22.15" customHeight="1" x14ac:dyDescent="0.25">
      <c r="A449" s="154" t="s">
        <v>246</v>
      </c>
      <c r="B449" s="155">
        <v>5.2884615384615384E-2</v>
      </c>
      <c r="C449" s="155">
        <v>5.2401746724890827E-2</v>
      </c>
      <c r="D449" s="155">
        <v>3.954802259887006E-2</v>
      </c>
      <c r="E449" s="155">
        <v>4.6511627906976744E-2</v>
      </c>
      <c r="F449" s="155">
        <v>5.6818181818181816E-2</v>
      </c>
      <c r="G449" s="155">
        <v>3.1055900621118012E-2</v>
      </c>
      <c r="H449" s="155">
        <v>3.5460992907801421E-2</v>
      </c>
      <c r="I449" s="155">
        <v>4.3478260869565216E-2</v>
      </c>
      <c r="J449" s="172">
        <v>0.80172679617637954</v>
      </c>
      <c r="K449" s="172">
        <v>-0.24283955956222389</v>
      </c>
      <c r="L449" s="147"/>
      <c r="M449" s="203">
        <v>-3.080999535819279</v>
      </c>
      <c r="N449" s="144"/>
      <c r="P449" s="154" t="s">
        <v>246</v>
      </c>
      <c r="Q449" s="155">
        <v>2.4198822759973839E-2</v>
      </c>
      <c r="R449" s="155">
        <v>4.1458184417441028E-2</v>
      </c>
      <c r="S449" s="155">
        <v>3.823088455772114E-2</v>
      </c>
      <c r="T449" s="155">
        <v>3.7820801440792438E-2</v>
      </c>
      <c r="U449" s="155">
        <v>6.0251046025104602E-2</v>
      </c>
      <c r="V449" s="155">
        <v>4.8885077186963978E-2</v>
      </c>
      <c r="W449" s="155">
        <v>6.3983050847457631E-2</v>
      </c>
      <c r="X449" s="155">
        <v>7.4288256227758004E-2</v>
      </c>
      <c r="Y449" s="172">
        <v>1.0305205380300373</v>
      </c>
      <c r="Z449" s="172">
        <v>3.0253926278804166</v>
      </c>
      <c r="AA449" s="147"/>
      <c r="AB449" s="144"/>
      <c r="AC449" s="144"/>
      <c r="AD449" s="151">
        <v>4.5906656465187455E-2</v>
      </c>
      <c r="AE449" s="151">
        <v>4.4034329948953836E-2</v>
      </c>
      <c r="AF449" s="144"/>
    </row>
    <row r="450" spans="1:32" x14ac:dyDescent="0.25">
      <c r="A450" s="149" t="s">
        <v>247</v>
      </c>
      <c r="B450" s="150">
        <v>166.82211538461539</v>
      </c>
      <c r="C450" s="150">
        <v>199.88646288209603</v>
      </c>
      <c r="D450" s="150">
        <v>123.68361581920909</v>
      </c>
      <c r="E450" s="150">
        <v>157.73953488372086</v>
      </c>
      <c r="F450" s="150">
        <v>172.59090909090918</v>
      </c>
      <c r="G450" s="150">
        <v>161.39751552795039</v>
      </c>
      <c r="H450" s="150">
        <v>175.83687943262416</v>
      </c>
      <c r="I450" s="150">
        <v>273.39130434782601</v>
      </c>
      <c r="J450" s="177">
        <v>97.554424915201849</v>
      </c>
      <c r="K450" s="177">
        <v>107.03093709457426</v>
      </c>
      <c r="L450" s="147"/>
      <c r="M450" s="203">
        <v>70.798332817576892</v>
      </c>
      <c r="N450" s="144"/>
      <c r="P450" s="149" t="s">
        <v>247</v>
      </c>
      <c r="Q450" s="150">
        <v>221.61870503597115</v>
      </c>
      <c r="R450" s="150">
        <v>211.64867762687638</v>
      </c>
      <c r="S450" s="150">
        <v>140.10194902548716</v>
      </c>
      <c r="T450" s="150">
        <v>158.36605132823067</v>
      </c>
      <c r="U450" s="150">
        <v>181.26610878661072</v>
      </c>
      <c r="V450" s="150">
        <v>165.36921097770164</v>
      </c>
      <c r="W450" s="150">
        <v>185.2686440677966</v>
      </c>
      <c r="X450" s="150">
        <v>202.59297153024912</v>
      </c>
      <c r="Y450" s="177">
        <v>17.324327462452516</v>
      </c>
      <c r="Z450" s="177">
        <v>20.199579484475862</v>
      </c>
      <c r="AA450" s="147"/>
      <c r="AB450" s="144"/>
      <c r="AC450" s="144"/>
      <c r="AD450" s="150">
        <v>166.36036725325175</v>
      </c>
      <c r="AE450" s="150">
        <v>182.39339204577325</v>
      </c>
      <c r="AF450" s="144"/>
    </row>
    <row r="451" spans="1:32" x14ac:dyDescent="0.25">
      <c r="A451" s="149" t="s">
        <v>248</v>
      </c>
      <c r="B451" s="150">
        <v>169.05645161290323</v>
      </c>
      <c r="C451" s="150">
        <v>237.33582089552243</v>
      </c>
      <c r="D451" s="150">
        <v>110.86021505376344</v>
      </c>
      <c r="E451" s="150">
        <v>167.44545454545465</v>
      </c>
      <c r="F451" s="150">
        <v>213.62499999999986</v>
      </c>
      <c r="G451" s="150">
        <v>180.60240963855424</v>
      </c>
      <c r="H451" s="150">
        <v>181.07500000000016</v>
      </c>
      <c r="I451" s="150">
        <v>359.05747126436756</v>
      </c>
      <c r="J451" s="177">
        <v>177.9824712643674</v>
      </c>
      <c r="K451" s="177">
        <v>176.44774904214535</v>
      </c>
      <c r="L451" s="147"/>
      <c r="M451" s="203">
        <v>129.13651888341531</v>
      </c>
      <c r="N451" s="144"/>
      <c r="P451" s="149" t="s">
        <v>248</v>
      </c>
      <c r="Q451" s="150">
        <v>241.47624132407904</v>
      </c>
      <c r="R451" s="150">
        <v>232.33529411764701</v>
      </c>
      <c r="S451" s="150">
        <v>144.02360655737709</v>
      </c>
      <c r="T451" s="150">
        <v>176.84889643463512</v>
      </c>
      <c r="U451" s="150">
        <v>207.6575107296137</v>
      </c>
      <c r="V451" s="150">
        <v>184.12704598597037</v>
      </c>
      <c r="W451" s="150">
        <v>209.15182357930445</v>
      </c>
      <c r="X451" s="150">
        <v>229.92095238095226</v>
      </c>
      <c r="Y451" s="177">
        <v>20.76912880164781</v>
      </c>
      <c r="Z451" s="177">
        <v>28.496109064400343</v>
      </c>
      <c r="AA451" s="147"/>
      <c r="AB451" s="144"/>
      <c r="AC451" s="144"/>
      <c r="AD451" s="150">
        <v>182.60972222222222</v>
      </c>
      <c r="AE451" s="150">
        <v>201.42484331655191</v>
      </c>
      <c r="AF451" s="144"/>
    </row>
    <row r="452" spans="1:32" x14ac:dyDescent="0.25">
      <c r="A452" s="146" t="s">
        <v>249</v>
      </c>
      <c r="B452" s="147">
        <v>117</v>
      </c>
      <c r="C452" s="147">
        <v>88</v>
      </c>
      <c r="D452" s="147">
        <v>129</v>
      </c>
      <c r="E452" s="147">
        <v>205</v>
      </c>
      <c r="F452" s="147">
        <v>182</v>
      </c>
      <c r="G452" s="147">
        <v>180</v>
      </c>
      <c r="H452" s="147">
        <v>215</v>
      </c>
      <c r="I452" s="147">
        <v>245</v>
      </c>
      <c r="J452" s="148">
        <v>0.13953488372093023</v>
      </c>
      <c r="K452" s="148">
        <v>0.53673835125448044</v>
      </c>
      <c r="L452" s="147"/>
      <c r="M452" s="155">
        <v>7.4309978768577492E-2</v>
      </c>
      <c r="N452" s="144"/>
      <c r="P452" s="146" t="s">
        <v>249</v>
      </c>
      <c r="Q452" s="147">
        <v>2997</v>
      </c>
      <c r="R452" s="147">
        <v>1934</v>
      </c>
      <c r="S452" s="147">
        <v>1865</v>
      </c>
      <c r="T452" s="147">
        <v>2214</v>
      </c>
      <c r="U452" s="147">
        <v>2438</v>
      </c>
      <c r="V452" s="147">
        <v>2578</v>
      </c>
      <c r="W452" s="147">
        <v>2733</v>
      </c>
      <c r="X452" s="147">
        <v>3297</v>
      </c>
      <c r="Y452" s="148">
        <v>0.20636663007683864</v>
      </c>
      <c r="Z452" s="148">
        <v>0.37711080613401743</v>
      </c>
      <c r="AA452" s="147"/>
      <c r="AB452" s="144"/>
      <c r="AC452" s="144"/>
      <c r="AD452" s="147">
        <v>159.42857142857142</v>
      </c>
      <c r="AE452" s="147">
        <v>2394.1428571428573</v>
      </c>
      <c r="AF452" s="144"/>
    </row>
    <row r="453" spans="1:32" x14ac:dyDescent="0.25">
      <c r="A453" s="146" t="s">
        <v>250</v>
      </c>
      <c r="B453" s="147">
        <v>48</v>
      </c>
      <c r="C453" s="147">
        <v>23</v>
      </c>
      <c r="D453" s="147">
        <v>22</v>
      </c>
      <c r="E453" s="147">
        <v>40</v>
      </c>
      <c r="F453" s="147">
        <v>52</v>
      </c>
      <c r="G453" s="147">
        <v>49</v>
      </c>
      <c r="H453" s="147">
        <v>56</v>
      </c>
      <c r="I453" s="147">
        <v>104</v>
      </c>
      <c r="J453" s="148">
        <v>0.8571428571428571</v>
      </c>
      <c r="K453" s="148">
        <v>1.5103448275862068</v>
      </c>
      <c r="L453" s="147"/>
      <c r="M453" s="155">
        <v>9.6744186046511624E-2</v>
      </c>
      <c r="N453" s="144"/>
      <c r="P453" s="146" t="s">
        <v>250</v>
      </c>
      <c r="Q453" s="147">
        <v>980</v>
      </c>
      <c r="R453" s="147">
        <v>515</v>
      </c>
      <c r="S453" s="147">
        <v>326</v>
      </c>
      <c r="T453" s="147">
        <v>444</v>
      </c>
      <c r="U453" s="147">
        <v>590</v>
      </c>
      <c r="V453" s="147">
        <v>741</v>
      </c>
      <c r="W453" s="147">
        <v>807</v>
      </c>
      <c r="X453" s="147">
        <v>1075</v>
      </c>
      <c r="Y453" s="148">
        <v>0.33209417596034696</v>
      </c>
      <c r="Z453" s="148">
        <v>0.70906200317965029</v>
      </c>
      <c r="AA453" s="147"/>
      <c r="AB453" s="144"/>
      <c r="AC453" s="144"/>
      <c r="AD453" s="150">
        <v>41.428571428571431</v>
      </c>
      <c r="AE453" s="150">
        <v>629</v>
      </c>
      <c r="AF453" s="144"/>
    </row>
    <row r="454" spans="1:32" x14ac:dyDescent="0.25">
      <c r="A454" s="149" t="s">
        <v>251</v>
      </c>
      <c r="B454" s="150">
        <v>0</v>
      </c>
      <c r="C454" s="150">
        <v>172</v>
      </c>
      <c r="D454" s="150">
        <v>140</v>
      </c>
      <c r="E454" s="150">
        <v>139</v>
      </c>
      <c r="F454" s="150">
        <v>147</v>
      </c>
      <c r="G454" s="150">
        <v>156</v>
      </c>
      <c r="H454" s="150">
        <v>161</v>
      </c>
      <c r="I454" s="150">
        <v>91</v>
      </c>
      <c r="J454" s="148">
        <v>-0.43478260869565216</v>
      </c>
      <c r="K454" s="157">
        <v>-0.40327868852459015</v>
      </c>
      <c r="L454" s="147"/>
      <c r="M454" s="155">
        <v>4.8819742489270387E-2</v>
      </c>
      <c r="N454" s="144"/>
      <c r="P454" s="149" t="s">
        <v>251</v>
      </c>
      <c r="Q454" s="150">
        <v>0</v>
      </c>
      <c r="R454" s="150">
        <v>4211</v>
      </c>
      <c r="S454" s="150">
        <v>4163</v>
      </c>
      <c r="T454" s="150">
        <v>3111</v>
      </c>
      <c r="U454" s="150">
        <v>2033</v>
      </c>
      <c r="V454" s="150">
        <v>2167</v>
      </c>
      <c r="W454" s="150">
        <v>2357</v>
      </c>
      <c r="X454" s="150">
        <v>1864</v>
      </c>
      <c r="Y454" s="148">
        <v>-0.20916419176919812</v>
      </c>
      <c r="Z454" s="157">
        <v>-0.38011306950448953</v>
      </c>
      <c r="AA454" s="147"/>
      <c r="AB454" s="144"/>
      <c r="AC454" s="144"/>
      <c r="AD454" s="158">
        <v>152.5</v>
      </c>
      <c r="AE454" s="158">
        <v>3007</v>
      </c>
      <c r="AF454" s="144"/>
    </row>
    <row r="455" spans="1:32" x14ac:dyDescent="0.25">
      <c r="A455" s="159" t="s">
        <v>252</v>
      </c>
      <c r="B455" s="147">
        <v>39</v>
      </c>
      <c r="C455" s="147">
        <v>42</v>
      </c>
      <c r="D455" s="147">
        <v>42</v>
      </c>
      <c r="E455" s="147">
        <v>72</v>
      </c>
      <c r="F455" s="147">
        <v>31</v>
      </c>
      <c r="G455" s="147">
        <v>34</v>
      </c>
      <c r="H455" s="147">
        <v>88</v>
      </c>
      <c r="I455" s="147">
        <v>13</v>
      </c>
      <c r="J455" s="148">
        <v>-0.85227272727272729</v>
      </c>
      <c r="K455" s="148">
        <v>-0.7385057471264368</v>
      </c>
      <c r="L455" s="147"/>
      <c r="M455" s="155">
        <v>2.0799999999999999E-2</v>
      </c>
      <c r="N455" s="144"/>
      <c r="P455" s="159" t="s">
        <v>252</v>
      </c>
      <c r="Q455" s="147">
        <v>770</v>
      </c>
      <c r="R455" s="147">
        <v>837</v>
      </c>
      <c r="S455" s="147">
        <v>692</v>
      </c>
      <c r="T455" s="147">
        <v>1149</v>
      </c>
      <c r="U455" s="147">
        <v>602</v>
      </c>
      <c r="V455" s="147">
        <v>613</v>
      </c>
      <c r="W455" s="147">
        <v>629</v>
      </c>
      <c r="X455" s="147">
        <v>625</v>
      </c>
      <c r="Y455" s="148">
        <v>-6.3593004769475362E-3</v>
      </c>
      <c r="Z455" s="148">
        <v>-0.17328042328042328</v>
      </c>
      <c r="AA455" s="147"/>
      <c r="AB455" s="144"/>
      <c r="AC455" s="144"/>
      <c r="AD455" s="150">
        <v>49.714285714285715</v>
      </c>
      <c r="AE455" s="150">
        <v>756</v>
      </c>
      <c r="AF455" s="144"/>
    </row>
    <row r="456" spans="1:32" x14ac:dyDescent="0.25">
      <c r="A456" s="159" t="s">
        <v>253</v>
      </c>
      <c r="B456" s="147">
        <v>1</v>
      </c>
      <c r="C456" s="147">
        <v>5</v>
      </c>
      <c r="D456" s="147">
        <v>6</v>
      </c>
      <c r="E456" s="147">
        <v>4</v>
      </c>
      <c r="F456" s="147">
        <v>3</v>
      </c>
      <c r="G456" s="147">
        <v>1</v>
      </c>
      <c r="H456" s="147">
        <v>10</v>
      </c>
      <c r="I456" s="147">
        <v>0</v>
      </c>
      <c r="J456" s="148">
        <v>-1</v>
      </c>
      <c r="K456" s="148">
        <v>-1</v>
      </c>
      <c r="L456" s="147"/>
      <c r="M456" s="155">
        <v>0</v>
      </c>
      <c r="N456" s="144"/>
      <c r="P456" s="159" t="s">
        <v>253</v>
      </c>
      <c r="Q456" s="147">
        <v>46</v>
      </c>
      <c r="R456" s="147">
        <v>61</v>
      </c>
      <c r="S456" s="147">
        <v>76</v>
      </c>
      <c r="T456" s="147">
        <v>75</v>
      </c>
      <c r="U456" s="147">
        <v>61</v>
      </c>
      <c r="V456" s="147">
        <v>66</v>
      </c>
      <c r="W456" s="147">
        <v>80</v>
      </c>
      <c r="X456" s="147">
        <v>67</v>
      </c>
      <c r="Y456" s="148">
        <v>-0.16250000000000001</v>
      </c>
      <c r="Z456" s="148">
        <v>8.6021505376343774E-3</v>
      </c>
      <c r="AA456" s="147"/>
      <c r="AB456" s="144"/>
      <c r="AC456" s="144"/>
      <c r="AD456" s="150">
        <v>4.2857142857142856</v>
      </c>
      <c r="AE456" s="150">
        <v>66.428571428571431</v>
      </c>
      <c r="AF456" s="144"/>
    </row>
    <row r="457" spans="1:32" x14ac:dyDescent="0.25">
      <c r="A457" s="159" t="s">
        <v>254</v>
      </c>
      <c r="B457" s="160">
        <v>2.5000000000000001E-2</v>
      </c>
      <c r="C457" s="160">
        <v>0.10638297872340426</v>
      </c>
      <c r="D457" s="160">
        <v>0.125</v>
      </c>
      <c r="E457" s="160">
        <v>5.2631578947368418E-2</v>
      </c>
      <c r="F457" s="160">
        <v>8.8235294117647065E-2</v>
      </c>
      <c r="G457" s="160">
        <v>2.8571428571428571E-2</v>
      </c>
      <c r="H457" s="160">
        <v>0.10204081632653061</v>
      </c>
      <c r="I457" s="160">
        <v>0</v>
      </c>
      <c r="J457" s="172">
        <v>-10.204081632653061</v>
      </c>
      <c r="K457" s="172">
        <v>-7.9365079365079358</v>
      </c>
      <c r="L457" s="147"/>
      <c r="M457" s="203">
        <v>-9.6820809248554909</v>
      </c>
      <c r="N457" s="144"/>
      <c r="P457" s="159" t="s">
        <v>254</v>
      </c>
      <c r="Q457" s="160">
        <v>5.6372549019607844E-2</v>
      </c>
      <c r="R457" s="160">
        <v>6.7928730512249444E-2</v>
      </c>
      <c r="S457" s="160">
        <v>9.8958333333333329E-2</v>
      </c>
      <c r="T457" s="160">
        <v>6.1274509803921566E-2</v>
      </c>
      <c r="U457" s="160">
        <v>9.2006033182503777E-2</v>
      </c>
      <c r="V457" s="160">
        <v>9.720176730486009E-2</v>
      </c>
      <c r="W457" s="160">
        <v>0.11283497884344147</v>
      </c>
      <c r="X457" s="160">
        <v>9.6820809248554907E-2</v>
      </c>
      <c r="Y457" s="172">
        <v>-1.6014169594886565</v>
      </c>
      <c r="Z457" s="172">
        <v>1.6049574230316235</v>
      </c>
      <c r="AA457" s="147"/>
      <c r="AB457" s="144"/>
      <c r="AC457" s="144"/>
      <c r="AD457" s="191">
        <v>7.9365079365079361E-2</v>
      </c>
      <c r="AE457" s="191">
        <v>8.0771235018238671E-2</v>
      </c>
      <c r="AF457" s="144"/>
    </row>
    <row r="458" spans="1:32" x14ac:dyDescent="0.25">
      <c r="A458" s="161" t="s">
        <v>255</v>
      </c>
      <c r="B458" s="161"/>
      <c r="C458" s="161"/>
      <c r="D458" s="161"/>
      <c r="E458" s="144"/>
      <c r="F458" s="144"/>
      <c r="G458" s="144"/>
      <c r="H458" s="144"/>
      <c r="I458" s="144"/>
      <c r="J458" s="144"/>
      <c r="K458" s="144"/>
      <c r="L458" s="144"/>
      <c r="M458" s="144"/>
      <c r="N458" s="144"/>
      <c r="O458" s="204"/>
      <c r="P458" s="161" t="s">
        <v>255</v>
      </c>
      <c r="Q458" s="161"/>
      <c r="R458" s="161"/>
      <c r="S458" s="161"/>
      <c r="T458" s="144"/>
      <c r="U458" s="144"/>
      <c r="V458" s="144"/>
      <c r="W458" s="144"/>
      <c r="X458" s="144"/>
      <c r="Y458" s="144"/>
      <c r="Z458" s="144"/>
      <c r="AA458" s="144"/>
      <c r="AB458" s="144"/>
      <c r="AC458" s="144"/>
      <c r="AD458" s="144"/>
      <c r="AE458" s="144"/>
      <c r="AF458" s="144"/>
    </row>
    <row r="461" spans="1:32" x14ac:dyDescent="0.25">
      <c r="A461" s="189" t="s">
        <v>11</v>
      </c>
      <c r="B461" s="189"/>
      <c r="C461" s="189"/>
      <c r="D461" s="189"/>
      <c r="E461" s="181"/>
      <c r="F461" s="167"/>
      <c r="G461" s="167"/>
      <c r="H461" s="167"/>
      <c r="I461" s="167"/>
      <c r="J461" s="167"/>
      <c r="K461" s="167"/>
      <c r="L461" s="188"/>
      <c r="M461" s="211"/>
      <c r="N461" s="144"/>
      <c r="O461" s="211"/>
      <c r="P461" s="189" t="s">
        <v>11</v>
      </c>
      <c r="Q461" s="189"/>
      <c r="R461" s="189"/>
      <c r="S461" s="189"/>
      <c r="T461" s="181"/>
      <c r="U461" s="144"/>
      <c r="V461" s="144"/>
      <c r="W461" s="144"/>
      <c r="X461" s="144"/>
      <c r="Y461" s="144"/>
      <c r="Z461" s="144"/>
      <c r="AA461" s="188"/>
      <c r="AB461" s="144"/>
      <c r="AC461" s="144"/>
      <c r="AD461" s="144"/>
      <c r="AE461" s="144"/>
      <c r="AF461" s="144"/>
    </row>
    <row r="462" spans="1:32" x14ac:dyDescent="0.25">
      <c r="A462" s="166" t="s">
        <v>298</v>
      </c>
      <c r="B462" s="166"/>
      <c r="C462" s="166"/>
      <c r="D462" s="166"/>
      <c r="E462" s="213"/>
      <c r="F462" s="167"/>
      <c r="G462" s="167"/>
      <c r="H462" s="167"/>
      <c r="I462" s="167"/>
      <c r="J462" s="167"/>
      <c r="K462" s="167"/>
      <c r="L462" s="167"/>
      <c r="M462" s="144"/>
      <c r="N462" s="144"/>
      <c r="P462" s="166" t="s">
        <v>231</v>
      </c>
      <c r="Q462" s="166"/>
      <c r="R462" s="166"/>
      <c r="S462" s="166"/>
      <c r="T462" s="162"/>
      <c r="U462" s="144"/>
      <c r="V462" s="144"/>
      <c r="W462" s="144"/>
      <c r="X462" s="144"/>
      <c r="Y462" s="144"/>
      <c r="Z462" s="144"/>
      <c r="AA462" s="167"/>
      <c r="AB462" s="144"/>
      <c r="AC462" s="144"/>
      <c r="AD462" s="144"/>
      <c r="AE462" s="144"/>
      <c r="AF462" s="144"/>
    </row>
    <row r="463" spans="1:32" ht="31.5" x14ac:dyDescent="0.25">
      <c r="A463" s="190"/>
      <c r="B463" s="141">
        <v>2019</v>
      </c>
      <c r="C463" s="141">
        <v>2020</v>
      </c>
      <c r="D463" s="141">
        <v>2021</v>
      </c>
      <c r="E463" s="141">
        <v>2022</v>
      </c>
      <c r="F463" s="141">
        <v>2023</v>
      </c>
      <c r="G463" s="141">
        <v>2024</v>
      </c>
      <c r="H463" s="141">
        <v>2025</v>
      </c>
      <c r="I463" s="141">
        <v>2026</v>
      </c>
      <c r="J463" s="142" t="s">
        <v>232</v>
      </c>
      <c r="K463" s="142" t="s">
        <v>233</v>
      </c>
      <c r="L463" s="143" t="s">
        <v>234</v>
      </c>
      <c r="M463" s="145" t="s">
        <v>287</v>
      </c>
      <c r="N463" s="144"/>
      <c r="P463" s="190"/>
      <c r="Q463" s="141">
        <v>2019</v>
      </c>
      <c r="R463" s="141">
        <v>2020</v>
      </c>
      <c r="S463" s="141">
        <v>2021</v>
      </c>
      <c r="T463" s="141">
        <v>2022</v>
      </c>
      <c r="U463" s="141">
        <v>2023</v>
      </c>
      <c r="V463" s="141">
        <v>2024</v>
      </c>
      <c r="W463" s="141">
        <v>2025</v>
      </c>
      <c r="X463" s="141">
        <v>2026</v>
      </c>
      <c r="Y463" s="142" t="s">
        <v>232</v>
      </c>
      <c r="Z463" s="142" t="s">
        <v>233</v>
      </c>
      <c r="AA463" s="143" t="s">
        <v>234</v>
      </c>
      <c r="AB463" s="144"/>
      <c r="AC463" s="144"/>
      <c r="AD463" s="145" t="s">
        <v>299</v>
      </c>
      <c r="AE463" s="145" t="s">
        <v>235</v>
      </c>
      <c r="AF463" s="144"/>
    </row>
    <row r="464" spans="1:32" x14ac:dyDescent="0.25">
      <c r="A464" s="146" t="s">
        <v>236</v>
      </c>
      <c r="B464" s="147">
        <v>248</v>
      </c>
      <c r="C464" s="147">
        <v>337</v>
      </c>
      <c r="D464" s="147">
        <v>211</v>
      </c>
      <c r="E464" s="147">
        <v>257</v>
      </c>
      <c r="F464" s="147">
        <v>267</v>
      </c>
      <c r="G464" s="147">
        <v>340</v>
      </c>
      <c r="H464" s="147">
        <v>280</v>
      </c>
      <c r="I464" s="147">
        <v>371</v>
      </c>
      <c r="J464" s="148">
        <v>0.32500000000000001</v>
      </c>
      <c r="K464" s="148">
        <v>0.3386597938144329</v>
      </c>
      <c r="L464" s="147"/>
      <c r="M464" s="155">
        <v>5.0428163653663177E-2</v>
      </c>
      <c r="N464" s="144"/>
      <c r="P464" s="146" t="s">
        <v>236</v>
      </c>
      <c r="Q464" s="147">
        <v>5545</v>
      </c>
      <c r="R464" s="147">
        <v>7081</v>
      </c>
      <c r="S464" s="147">
        <v>5662</v>
      </c>
      <c r="T464" s="147">
        <v>5708</v>
      </c>
      <c r="U464" s="147">
        <v>7037</v>
      </c>
      <c r="V464" s="147">
        <v>6454</v>
      </c>
      <c r="W464" s="147">
        <v>6947</v>
      </c>
      <c r="X464" s="147">
        <v>7357</v>
      </c>
      <c r="Y464" s="148">
        <v>5.9018281272491722E-2</v>
      </c>
      <c r="Z464" s="148">
        <v>0.15899986496826762</v>
      </c>
      <c r="AA464" s="147"/>
      <c r="AB464" s="144"/>
      <c r="AC464" s="144"/>
      <c r="AD464" s="147">
        <v>277.14285714285717</v>
      </c>
      <c r="AE464" s="147">
        <v>6347.7142857142853</v>
      </c>
      <c r="AF464" s="144"/>
    </row>
    <row r="465" spans="1:32" x14ac:dyDescent="0.25">
      <c r="A465" s="149" t="s">
        <v>237</v>
      </c>
      <c r="B465" s="150">
        <v>72</v>
      </c>
      <c r="C465" s="150">
        <v>79</v>
      </c>
      <c r="D465" s="150">
        <v>56</v>
      </c>
      <c r="E465" s="150">
        <v>61</v>
      </c>
      <c r="F465" s="150">
        <v>55</v>
      </c>
      <c r="G465" s="150">
        <v>61</v>
      </c>
      <c r="H465" s="150">
        <v>48</v>
      </c>
      <c r="I465" s="150">
        <v>80</v>
      </c>
      <c r="J465" s="148">
        <v>0.66666666666666663</v>
      </c>
      <c r="K465" s="148">
        <v>0.29629629629629628</v>
      </c>
      <c r="L465" s="147"/>
      <c r="M465" s="155">
        <v>6.9084628670120898E-2</v>
      </c>
      <c r="N465" s="144"/>
      <c r="P465" s="149" t="s">
        <v>237</v>
      </c>
      <c r="Q465" s="150">
        <v>1228</v>
      </c>
      <c r="R465" s="150">
        <v>1410</v>
      </c>
      <c r="S465" s="150">
        <v>1006</v>
      </c>
      <c r="T465" s="150">
        <v>963</v>
      </c>
      <c r="U465" s="150">
        <v>1061</v>
      </c>
      <c r="V465" s="150">
        <v>951</v>
      </c>
      <c r="W465" s="150">
        <v>1007</v>
      </c>
      <c r="X465" s="150">
        <v>1158</v>
      </c>
      <c r="Y465" s="148">
        <v>0.1499503475670308</v>
      </c>
      <c r="Z465" s="148">
        <v>6.294256490952016E-2</v>
      </c>
      <c r="AA465" s="147"/>
      <c r="AB465" s="144"/>
      <c r="AC465" s="144"/>
      <c r="AD465" s="150">
        <v>61.714285714285715</v>
      </c>
      <c r="AE465" s="150">
        <v>1089.4285714285713</v>
      </c>
      <c r="AF465" s="144"/>
    </row>
    <row r="466" spans="1:32" x14ac:dyDescent="0.25">
      <c r="A466" s="146" t="s">
        <v>90</v>
      </c>
      <c r="B466" s="151">
        <v>0.30125523012552302</v>
      </c>
      <c r="C466" s="151">
        <v>0.23723723723723725</v>
      </c>
      <c r="D466" s="151">
        <v>0.27860696517412936</v>
      </c>
      <c r="E466" s="151">
        <v>0.25</v>
      </c>
      <c r="F466" s="151">
        <v>0.23706896551724138</v>
      </c>
      <c r="G466" s="151">
        <v>0.18654434250764526</v>
      </c>
      <c r="H466" s="151">
        <v>0.1811320754716981</v>
      </c>
      <c r="I466" s="151">
        <v>0.23054755043227665</v>
      </c>
      <c r="J466" s="172">
        <v>4.9415474960578551</v>
      </c>
      <c r="K466" s="172">
        <v>-0.41075283292660025</v>
      </c>
      <c r="L466" s="147"/>
      <c r="M466" s="203">
        <v>5.9826630485350503</v>
      </c>
      <c r="N466" s="144"/>
      <c r="P466" s="146" t="s">
        <v>90</v>
      </c>
      <c r="Q466" s="151">
        <v>0.23004870738104158</v>
      </c>
      <c r="R466" s="151">
        <v>0.20467411815938452</v>
      </c>
      <c r="S466" s="151">
        <v>0.18691936083240432</v>
      </c>
      <c r="T466" s="151">
        <v>0.17810245977436656</v>
      </c>
      <c r="U466" s="151">
        <v>0.15895131086142322</v>
      </c>
      <c r="V466" s="151">
        <v>0.16020889487870621</v>
      </c>
      <c r="W466" s="151">
        <v>0.15276092233009708</v>
      </c>
      <c r="X466" s="151">
        <v>0.17072091994692615</v>
      </c>
      <c r="Y466" s="172">
        <v>1.7959997616829066</v>
      </c>
      <c r="Z466" s="172">
        <v>-0.99086544153278167</v>
      </c>
      <c r="AA466" s="147"/>
      <c r="AB466" s="144"/>
      <c r="AC466" s="144"/>
      <c r="AD466" s="151">
        <v>0.23465507876154265</v>
      </c>
      <c r="AE466" s="151">
        <v>0.18062957436225396</v>
      </c>
      <c r="AF466" s="144"/>
    </row>
    <row r="467" spans="1:32" x14ac:dyDescent="0.25">
      <c r="A467" s="149" t="s">
        <v>238</v>
      </c>
      <c r="B467" s="150">
        <v>50</v>
      </c>
      <c r="C467" s="150">
        <v>66</v>
      </c>
      <c r="D467" s="150">
        <v>50</v>
      </c>
      <c r="E467" s="150">
        <v>39</v>
      </c>
      <c r="F467" s="150">
        <v>33</v>
      </c>
      <c r="G467" s="150">
        <v>39</v>
      </c>
      <c r="H467" s="150">
        <v>32</v>
      </c>
      <c r="I467" s="150">
        <v>50</v>
      </c>
      <c r="J467" s="148">
        <v>0.5625</v>
      </c>
      <c r="K467" s="148">
        <v>0.13268608414239474</v>
      </c>
      <c r="L467" s="147"/>
      <c r="M467" s="155">
        <v>5.8479532163742687E-2</v>
      </c>
      <c r="N467" s="144"/>
      <c r="P467" s="149" t="s">
        <v>238</v>
      </c>
      <c r="Q467" s="150">
        <v>928</v>
      </c>
      <c r="R467" s="150">
        <v>1049</v>
      </c>
      <c r="S467" s="150">
        <v>707</v>
      </c>
      <c r="T467" s="150">
        <v>680</v>
      </c>
      <c r="U467" s="150">
        <v>763</v>
      </c>
      <c r="V467" s="150">
        <v>663</v>
      </c>
      <c r="W467" s="150">
        <v>759</v>
      </c>
      <c r="X467" s="150">
        <v>855</v>
      </c>
      <c r="Y467" s="148">
        <v>0.12648221343873517</v>
      </c>
      <c r="Z467" s="148">
        <v>7.8572715804649557E-2</v>
      </c>
      <c r="AA467" s="147"/>
      <c r="AB467" s="144"/>
      <c r="AC467" s="144"/>
      <c r="AD467" s="150">
        <v>44.142857142857146</v>
      </c>
      <c r="AE467" s="150">
        <v>792.71428571428567</v>
      </c>
      <c r="AF467" s="144"/>
    </row>
    <row r="468" spans="1:32" x14ac:dyDescent="0.25">
      <c r="A468" s="149" t="s">
        <v>239</v>
      </c>
      <c r="B468" s="153">
        <v>0.20161290322580644</v>
      </c>
      <c r="C468" s="153">
        <v>0.19584569732937684</v>
      </c>
      <c r="D468" s="153">
        <v>0.23696682464454977</v>
      </c>
      <c r="E468" s="153">
        <v>0.1517509727626459</v>
      </c>
      <c r="F468" s="153">
        <v>0.12359550561797752</v>
      </c>
      <c r="G468" s="153">
        <v>0.11470588235294117</v>
      </c>
      <c r="H468" s="153">
        <v>0.11428571428571428</v>
      </c>
      <c r="I468" s="153">
        <v>0.13477088948787061</v>
      </c>
      <c r="J468" s="172">
        <v>2.0485175202156327</v>
      </c>
      <c r="K468" s="172">
        <v>-2.4507461027593296</v>
      </c>
      <c r="L468" s="147"/>
      <c r="M468" s="203">
        <v>1.8555040636436606</v>
      </c>
      <c r="N468" s="144"/>
      <c r="P468" s="149" t="s">
        <v>239</v>
      </c>
      <c r="Q468" s="153">
        <v>0.16735798016230838</v>
      </c>
      <c r="R468" s="153">
        <v>0.14814291766699619</v>
      </c>
      <c r="S468" s="153">
        <v>0.1248675379724479</v>
      </c>
      <c r="T468" s="153">
        <v>0.11913104414856342</v>
      </c>
      <c r="U468" s="153">
        <v>0.10842688645729714</v>
      </c>
      <c r="V468" s="153">
        <v>0.10272699101332507</v>
      </c>
      <c r="W468" s="153">
        <v>0.10925579386785662</v>
      </c>
      <c r="X468" s="153">
        <v>0.116215848851434</v>
      </c>
      <c r="Y468" s="172">
        <v>0.69600549835773795</v>
      </c>
      <c r="Z468" s="172">
        <v>-0.86659983826660048</v>
      </c>
      <c r="AA468" s="147"/>
      <c r="AB468" s="144"/>
      <c r="AC468" s="144"/>
      <c r="AD468" s="153">
        <v>0.15927835051546391</v>
      </c>
      <c r="AE468" s="153">
        <v>0.12488184723410001</v>
      </c>
      <c r="AF468" s="144"/>
    </row>
    <row r="469" spans="1:32" x14ac:dyDescent="0.25">
      <c r="A469" s="149" t="s">
        <v>240</v>
      </c>
      <c r="B469" s="153">
        <v>0.69444444444444442</v>
      </c>
      <c r="C469" s="153">
        <v>0.83544303797468356</v>
      </c>
      <c r="D469" s="153">
        <v>0.8928571428571429</v>
      </c>
      <c r="E469" s="153">
        <v>0.63934426229508201</v>
      </c>
      <c r="F469" s="153">
        <v>0.6</v>
      </c>
      <c r="G469" s="153">
        <v>0.63934426229508201</v>
      </c>
      <c r="H469" s="153">
        <v>0.66666666666666663</v>
      </c>
      <c r="I469" s="153">
        <v>0.625</v>
      </c>
      <c r="J469" s="172">
        <v>-4.1666666666666625</v>
      </c>
      <c r="K469" s="172">
        <v>-9.0277777777777786</v>
      </c>
      <c r="L469" s="147"/>
      <c r="M469" s="203">
        <v>-11.334196891191706</v>
      </c>
      <c r="N469" s="144"/>
      <c r="P469" s="149" t="s">
        <v>240</v>
      </c>
      <c r="Q469" s="153">
        <v>0.75570032573289903</v>
      </c>
      <c r="R469" s="153">
        <v>0.74397163120567378</v>
      </c>
      <c r="S469" s="153">
        <v>0.70278330019880719</v>
      </c>
      <c r="T469" s="153">
        <v>0.70612668743509865</v>
      </c>
      <c r="U469" s="153">
        <v>0.71913289349670118</v>
      </c>
      <c r="V469" s="153">
        <v>0.69716088328075709</v>
      </c>
      <c r="W469" s="153">
        <v>0.7537239324726912</v>
      </c>
      <c r="X469" s="153">
        <v>0.73834196891191706</v>
      </c>
      <c r="Y469" s="172">
        <v>-1.5381963560774148</v>
      </c>
      <c r="Z469" s="172">
        <v>1.0699692489152812</v>
      </c>
      <c r="AA469" s="147"/>
      <c r="AB469" s="144"/>
      <c r="AC469" s="144"/>
      <c r="AD469" s="153">
        <v>0.71527777777777779</v>
      </c>
      <c r="AE469" s="153">
        <v>0.72764227642276424</v>
      </c>
      <c r="AF469" s="144"/>
    </row>
    <row r="470" spans="1:32" ht="22.15" customHeight="1" x14ac:dyDescent="0.25">
      <c r="A470" s="154" t="s">
        <v>241</v>
      </c>
      <c r="B470" s="155">
        <v>5.5555555555555552E-2</v>
      </c>
      <c r="C470" s="155">
        <v>3.7974683544303799E-2</v>
      </c>
      <c r="D470" s="155">
        <v>0</v>
      </c>
      <c r="E470" s="155">
        <v>4.9180327868852458E-2</v>
      </c>
      <c r="F470" s="155">
        <v>5.4545454545454543E-2</v>
      </c>
      <c r="G470" s="155">
        <v>4.9180327868852458E-2</v>
      </c>
      <c r="H470" s="155">
        <v>6.25E-2</v>
      </c>
      <c r="I470" s="155">
        <v>3.7499999999999999E-2</v>
      </c>
      <c r="J470" s="172">
        <v>-2.5</v>
      </c>
      <c r="K470" s="172">
        <v>-0.64814814814814836</v>
      </c>
      <c r="L470" s="147"/>
      <c r="M470" s="203">
        <v>0.90025906735751271</v>
      </c>
      <c r="N470" s="144"/>
      <c r="P470" s="154" t="s">
        <v>241</v>
      </c>
      <c r="Q470" s="155">
        <v>3.2573289902280131E-2</v>
      </c>
      <c r="R470" s="155">
        <v>4.9645390070921988E-2</v>
      </c>
      <c r="S470" s="155">
        <v>5.4671968190854868E-2</v>
      </c>
      <c r="T470" s="155">
        <v>3.4267912772585667E-2</v>
      </c>
      <c r="U470" s="155">
        <v>4.429783223374175E-2</v>
      </c>
      <c r="V470" s="155">
        <v>3.1545741324921134E-2</v>
      </c>
      <c r="W470" s="155">
        <v>2.6812313803376366E-2</v>
      </c>
      <c r="X470" s="155">
        <v>2.8497409326424871E-2</v>
      </c>
      <c r="Y470" s="172">
        <v>0.16850955230485049</v>
      </c>
      <c r="Z470" s="172">
        <v>-1.1103954429148171</v>
      </c>
      <c r="AA470" s="147"/>
      <c r="AB470" s="144"/>
      <c r="AC470" s="144"/>
      <c r="AD470" s="151">
        <v>4.3981481481481483E-2</v>
      </c>
      <c r="AE470" s="151">
        <v>3.9601363755573042E-2</v>
      </c>
      <c r="AF470" s="144"/>
    </row>
    <row r="471" spans="1:32" ht="22.15" customHeight="1" x14ac:dyDescent="0.25">
      <c r="A471" s="154" t="s">
        <v>242</v>
      </c>
      <c r="B471" s="155">
        <v>1.6129032258064516E-2</v>
      </c>
      <c r="C471" s="155">
        <v>8.9020771513353119E-3</v>
      </c>
      <c r="D471" s="155">
        <v>0</v>
      </c>
      <c r="E471" s="155">
        <v>1.1673151750972763E-2</v>
      </c>
      <c r="F471" s="155">
        <v>1.1235955056179775E-2</v>
      </c>
      <c r="G471" s="155">
        <v>8.8235294117647058E-3</v>
      </c>
      <c r="H471" s="155">
        <v>1.0714285714285714E-2</v>
      </c>
      <c r="I471" s="155">
        <v>8.0862533692722376E-3</v>
      </c>
      <c r="J471" s="172">
        <v>-0.26280323450134768</v>
      </c>
      <c r="K471" s="172">
        <v>-0.17075610637174529</v>
      </c>
      <c r="L471" s="147"/>
      <c r="M471" s="203">
        <v>0.36007293785151356</v>
      </c>
      <c r="N471" s="144"/>
      <c r="P471" s="154" t="s">
        <v>242</v>
      </c>
      <c r="Q471" s="155">
        <v>7.2137060414788094E-3</v>
      </c>
      <c r="R471" s="155">
        <v>9.8856093772066098E-3</v>
      </c>
      <c r="S471" s="155">
        <v>9.7138820204874608E-3</v>
      </c>
      <c r="T471" s="155">
        <v>5.7813594954449895E-3</v>
      </c>
      <c r="U471" s="155">
        <v>6.6789825209606366E-3</v>
      </c>
      <c r="V471" s="155">
        <v>4.6482801363495509E-3</v>
      </c>
      <c r="W471" s="155">
        <v>3.8865697423348207E-3</v>
      </c>
      <c r="X471" s="155">
        <v>4.4855239907571022E-3</v>
      </c>
      <c r="Y471" s="172">
        <v>5.9895424842228151E-2</v>
      </c>
      <c r="Z471" s="172">
        <v>-0.23110732095849781</v>
      </c>
      <c r="AA471" s="147"/>
      <c r="AB471" s="144"/>
      <c r="AC471" s="144"/>
      <c r="AD471" s="151">
        <v>9.7938144329896906E-3</v>
      </c>
      <c r="AE471" s="151">
        <v>6.7965972003420803E-3</v>
      </c>
      <c r="AF471" s="144"/>
    </row>
    <row r="472" spans="1:32" ht="22.15" customHeight="1" x14ac:dyDescent="0.25">
      <c r="A472" s="154" t="s">
        <v>243</v>
      </c>
      <c r="B472" s="155">
        <v>0.12903225806451613</v>
      </c>
      <c r="C472" s="155">
        <v>9.1988130563798218E-2</v>
      </c>
      <c r="D472" s="155">
        <v>9.9526066350710901E-2</v>
      </c>
      <c r="E472" s="155">
        <v>0.10116731517509728</v>
      </c>
      <c r="F472" s="155">
        <v>0.11610486891385768</v>
      </c>
      <c r="G472" s="155">
        <v>0.12647058823529411</v>
      </c>
      <c r="H472" s="155">
        <v>7.1428571428571425E-2</v>
      </c>
      <c r="I472" s="155">
        <v>6.1994609164420483E-2</v>
      </c>
      <c r="J472" s="172">
        <v>-0.94339622641509413</v>
      </c>
      <c r="K472" s="172">
        <v>-4.3160030010837254</v>
      </c>
      <c r="L472" s="147"/>
      <c r="M472" s="203">
        <v>-0.44727008804347629</v>
      </c>
      <c r="N472" s="144"/>
      <c r="P472" s="154" t="s">
        <v>243</v>
      </c>
      <c r="Q472" s="155">
        <v>8.5662759242560865E-2</v>
      </c>
      <c r="R472" s="155">
        <v>7.9649766982064676E-2</v>
      </c>
      <c r="S472" s="155">
        <v>7.9653832567997171E-2</v>
      </c>
      <c r="T472" s="155">
        <v>8.2866152768044848E-2</v>
      </c>
      <c r="U472" s="155">
        <v>7.4179337785988342E-2</v>
      </c>
      <c r="V472" s="155">
        <v>8.0105361016423918E-2</v>
      </c>
      <c r="W472" s="155">
        <v>7.4564560241831002E-2</v>
      </c>
      <c r="X472" s="155">
        <v>6.6467310044855246E-2</v>
      </c>
      <c r="Y472" s="172">
        <v>-0.8097250196975756</v>
      </c>
      <c r="Z472" s="172">
        <v>-1.2751306329992842</v>
      </c>
      <c r="AA472" s="147"/>
      <c r="AB472" s="144"/>
      <c r="AC472" s="144"/>
      <c r="AD472" s="151">
        <v>0.10515463917525773</v>
      </c>
      <c r="AE472" s="151">
        <v>7.9218616374848089E-2</v>
      </c>
      <c r="AF472" s="144"/>
    </row>
    <row r="473" spans="1:32" ht="22.15" customHeight="1" x14ac:dyDescent="0.25">
      <c r="A473" s="154" t="s">
        <v>244</v>
      </c>
      <c r="B473" s="155">
        <v>0.52419354838709675</v>
      </c>
      <c r="C473" s="155">
        <v>0.56676557863501487</v>
      </c>
      <c r="D473" s="155">
        <v>0.49289099526066349</v>
      </c>
      <c r="E473" s="155">
        <v>0.54863813229571989</v>
      </c>
      <c r="F473" s="155">
        <v>0.52434456928838946</v>
      </c>
      <c r="G473" s="155">
        <v>0.56176470588235294</v>
      </c>
      <c r="H473" s="155">
        <v>0.61785714285714288</v>
      </c>
      <c r="I473" s="155">
        <v>0.50943396226415094</v>
      </c>
      <c r="J473" s="172">
        <v>-10.842318059299194</v>
      </c>
      <c r="K473" s="172">
        <v>-4.2112429488426422</v>
      </c>
      <c r="L473" s="147"/>
      <c r="M473" s="203">
        <v>-9.7471026182226694</v>
      </c>
      <c r="N473" s="144"/>
      <c r="P473" s="154" t="s">
        <v>244</v>
      </c>
      <c r="Q473" s="155">
        <v>0.64364292155094682</v>
      </c>
      <c r="R473" s="155">
        <v>0.65188532693122436</v>
      </c>
      <c r="S473" s="155">
        <v>0.65312610385022962</v>
      </c>
      <c r="T473" s="155">
        <v>0.66012613875262793</v>
      </c>
      <c r="U473" s="155">
        <v>0.67670882478328831</v>
      </c>
      <c r="V473" s="155">
        <v>0.61574217539510379</v>
      </c>
      <c r="W473" s="155">
        <v>0.64027637829278827</v>
      </c>
      <c r="X473" s="155">
        <v>0.60690498844637764</v>
      </c>
      <c r="Y473" s="172">
        <v>-3.3371389846410637</v>
      </c>
      <c r="Z473" s="172">
        <v>-4.2035012453833893</v>
      </c>
      <c r="AA473" s="147"/>
      <c r="AB473" s="144"/>
      <c r="AC473" s="144"/>
      <c r="AD473" s="151">
        <v>0.55154639175257736</v>
      </c>
      <c r="AE473" s="151">
        <v>0.64894000090021153</v>
      </c>
      <c r="AF473" s="144"/>
    </row>
    <row r="474" spans="1:32" ht="22.15" customHeight="1" x14ac:dyDescent="0.25">
      <c r="A474" s="154" t="s">
        <v>245</v>
      </c>
      <c r="B474" s="155">
        <v>1.2096774193548387E-2</v>
      </c>
      <c r="C474" s="155">
        <v>8.3086053412462904E-2</v>
      </c>
      <c r="D474" s="155">
        <v>8.5308056872037921E-2</v>
      </c>
      <c r="E474" s="155">
        <v>3.8910505836575876E-2</v>
      </c>
      <c r="F474" s="155">
        <v>2.6217228464419477E-2</v>
      </c>
      <c r="G474" s="155">
        <v>9.7058823529411767E-2</v>
      </c>
      <c r="H474" s="155">
        <v>8.2142857142857142E-2</v>
      </c>
      <c r="I474" s="155">
        <v>0.13746630727762804</v>
      </c>
      <c r="J474" s="172">
        <v>5.53234501347709</v>
      </c>
      <c r="K474" s="172">
        <v>7.4579709339483715</v>
      </c>
      <c r="L474" s="147"/>
      <c r="M474" s="203">
        <v>6.6241623303181933</v>
      </c>
      <c r="N474" s="144"/>
      <c r="P474" s="154" t="s">
        <v>245</v>
      </c>
      <c r="Q474" s="155">
        <v>2.7772768259693416E-2</v>
      </c>
      <c r="R474" s="155">
        <v>4.1519559384267761E-2</v>
      </c>
      <c r="S474" s="155">
        <v>3.6559519604380079E-2</v>
      </c>
      <c r="T474" s="155">
        <v>3.7491240364400838E-2</v>
      </c>
      <c r="U474" s="155">
        <v>4.6894983657808725E-2</v>
      </c>
      <c r="V474" s="155">
        <v>7.3597768825534551E-2</v>
      </c>
      <c r="W474" s="155">
        <v>8.6800057578810999E-2</v>
      </c>
      <c r="X474" s="155">
        <v>7.1224683974446104E-2</v>
      </c>
      <c r="Y474" s="172">
        <v>-1.5575373604364895</v>
      </c>
      <c r="Z474" s="172">
        <v>1.9980141506966247</v>
      </c>
      <c r="AA474" s="147"/>
      <c r="AB474" s="144"/>
      <c r="AC474" s="144"/>
      <c r="AD474" s="151">
        <v>6.2886597938144329E-2</v>
      </c>
      <c r="AE474" s="151">
        <v>5.1244542467479857E-2</v>
      </c>
      <c r="AF474" s="144"/>
    </row>
    <row r="475" spans="1:32" ht="22.15" customHeight="1" x14ac:dyDescent="0.25">
      <c r="A475" s="154" t="s">
        <v>246</v>
      </c>
      <c r="B475" s="155">
        <v>2.8225806451612902E-2</v>
      </c>
      <c r="C475" s="155">
        <v>2.967359050445104E-3</v>
      </c>
      <c r="D475" s="155">
        <v>2.3696682464454975E-2</v>
      </c>
      <c r="E475" s="155">
        <v>4.6692607003891051E-2</v>
      </c>
      <c r="F475" s="155">
        <v>0.10861423220973783</v>
      </c>
      <c r="G475" s="155">
        <v>2.9411764705882353E-2</v>
      </c>
      <c r="H475" s="155">
        <v>4.642857142857143E-2</v>
      </c>
      <c r="I475" s="155">
        <v>5.9299191374663072E-2</v>
      </c>
      <c r="J475" s="172">
        <v>1.2870619946091642</v>
      </c>
      <c r="K475" s="172">
        <v>1.9608469725178539</v>
      </c>
      <c r="L475" s="147"/>
      <c r="M475" s="203">
        <v>-1.2061417569199921</v>
      </c>
      <c r="N475" s="144"/>
      <c r="P475" s="154" t="s">
        <v>246</v>
      </c>
      <c r="Q475" s="155">
        <v>2.5969341749323714E-2</v>
      </c>
      <c r="R475" s="155">
        <v>2.0618556701030927E-2</v>
      </c>
      <c r="S475" s="155">
        <v>3.8855528081949843E-2</v>
      </c>
      <c r="T475" s="155">
        <v>4.3973370707778556E-2</v>
      </c>
      <c r="U475" s="155">
        <v>4.3058121358533465E-2</v>
      </c>
      <c r="V475" s="155">
        <v>6.9414316702819959E-2</v>
      </c>
      <c r="W475" s="155">
        <v>4.0880955808262558E-2</v>
      </c>
      <c r="X475" s="155">
        <v>7.1360608943862994E-2</v>
      </c>
      <c r="Y475" s="172">
        <v>3.0479653135600437</v>
      </c>
      <c r="Z475" s="172">
        <v>3.0941110361696187</v>
      </c>
      <c r="AA475" s="147"/>
      <c r="AB475" s="144"/>
      <c r="AC475" s="144"/>
      <c r="AD475" s="151">
        <v>3.9690721649484534E-2</v>
      </c>
      <c r="AE475" s="151">
        <v>4.0419498582166806E-2</v>
      </c>
      <c r="AF475" s="144"/>
    </row>
    <row r="476" spans="1:32" x14ac:dyDescent="0.25">
      <c r="A476" s="149" t="s">
        <v>247</v>
      </c>
      <c r="B476" s="150">
        <v>99.092741935483971</v>
      </c>
      <c r="C476" s="150">
        <v>42.887240356083076</v>
      </c>
      <c r="D476" s="150">
        <v>61.753554502369674</v>
      </c>
      <c r="E476" s="150">
        <v>42.60700389105056</v>
      </c>
      <c r="F476" s="150">
        <v>49.925093632958784</v>
      </c>
      <c r="G476" s="150">
        <v>38.873529411764693</v>
      </c>
      <c r="H476" s="150">
        <v>41.264285714285734</v>
      </c>
      <c r="I476" s="150">
        <v>45.544474393530997</v>
      </c>
      <c r="J476" s="177">
        <v>4.2801886792452635</v>
      </c>
      <c r="K476" s="177">
        <v>-6.5735668435824124</v>
      </c>
      <c r="L476" s="147"/>
      <c r="M476" s="203">
        <v>11.854519248770934</v>
      </c>
      <c r="N476" s="144"/>
      <c r="P476" s="149" t="s">
        <v>247</v>
      </c>
      <c r="Q476" s="150">
        <v>48.781424706943191</v>
      </c>
      <c r="R476" s="150">
        <v>42.672503883632245</v>
      </c>
      <c r="S476" s="150">
        <v>32.102260685270238</v>
      </c>
      <c r="T476" s="150">
        <v>35.714786264891387</v>
      </c>
      <c r="U476" s="150">
        <v>30.122921699587888</v>
      </c>
      <c r="V476" s="150">
        <v>28.453517198636504</v>
      </c>
      <c r="W476" s="150">
        <v>39.50453433136606</v>
      </c>
      <c r="X476" s="150">
        <v>33.689955144760063</v>
      </c>
      <c r="Y476" s="177">
        <v>-5.8145791866059966</v>
      </c>
      <c r="Z476" s="177">
        <v>-2.9561266844698082</v>
      </c>
      <c r="AA476" s="147"/>
      <c r="AB476" s="144"/>
      <c r="AC476" s="144"/>
      <c r="AD476" s="150">
        <v>52.11804123711341</v>
      </c>
      <c r="AE476" s="150">
        <v>36.646081829229871</v>
      </c>
      <c r="AF476" s="144"/>
    </row>
    <row r="477" spans="1:32" x14ac:dyDescent="0.25">
      <c r="A477" s="149" t="s">
        <v>248</v>
      </c>
      <c r="B477" s="150">
        <v>196.84722222222214</v>
      </c>
      <c r="C477" s="150">
        <v>97.962025316455708</v>
      </c>
      <c r="D477" s="150">
        <v>130.39285714285714</v>
      </c>
      <c r="E477" s="150">
        <v>105.52459016393449</v>
      </c>
      <c r="F477" s="150">
        <v>103.43636363636371</v>
      </c>
      <c r="G477" s="150">
        <v>87.721311475409834</v>
      </c>
      <c r="H477" s="150">
        <v>155.6875</v>
      </c>
      <c r="I477" s="150">
        <v>142.56250000000003</v>
      </c>
      <c r="J477" s="177">
        <v>-13.124999999999972</v>
      </c>
      <c r="K477" s="177">
        <v>17.182870370370381</v>
      </c>
      <c r="L477" s="147"/>
      <c r="M477" s="203">
        <v>30.045228842832643</v>
      </c>
      <c r="N477" s="144"/>
      <c r="P477" s="149" t="s">
        <v>248</v>
      </c>
      <c r="Q477" s="150">
        <v>121.71661237785004</v>
      </c>
      <c r="R477" s="150">
        <v>120.71276595744671</v>
      </c>
      <c r="S477" s="150">
        <v>95.372763419483235</v>
      </c>
      <c r="T477" s="150">
        <v>109.57632398753876</v>
      </c>
      <c r="U477" s="150">
        <v>106.75683317624876</v>
      </c>
      <c r="V477" s="150">
        <v>92.769716088328082</v>
      </c>
      <c r="W477" s="150">
        <v>117.40218470705076</v>
      </c>
      <c r="X477" s="150">
        <v>112.51727115716739</v>
      </c>
      <c r="Y477" s="177">
        <v>-4.8849135498833789</v>
      </c>
      <c r="Z477" s="177">
        <v>2.2554038610750951</v>
      </c>
      <c r="AA477" s="147"/>
      <c r="AB477" s="144"/>
      <c r="AC477" s="144"/>
      <c r="AD477" s="150">
        <v>125.37962962962965</v>
      </c>
      <c r="AE477" s="150">
        <v>110.26186729609229</v>
      </c>
      <c r="AF477" s="144"/>
    </row>
    <row r="478" spans="1:32" x14ac:dyDescent="0.25">
      <c r="A478" s="146" t="s">
        <v>249</v>
      </c>
      <c r="B478" s="147">
        <v>37</v>
      </c>
      <c r="C478" s="147">
        <v>47</v>
      </c>
      <c r="D478" s="147">
        <v>50</v>
      </c>
      <c r="E478" s="147">
        <v>64</v>
      </c>
      <c r="F478" s="147">
        <v>56</v>
      </c>
      <c r="G478" s="147">
        <v>50</v>
      </c>
      <c r="H478" s="147">
        <v>66</v>
      </c>
      <c r="I478" s="147">
        <v>100</v>
      </c>
      <c r="J478" s="148">
        <v>0.51515151515151514</v>
      </c>
      <c r="K478" s="148">
        <v>0.891891891891892</v>
      </c>
      <c r="L478" s="147"/>
      <c r="M478" s="155">
        <v>0.10752688172043011</v>
      </c>
      <c r="N478" s="144"/>
      <c r="P478" s="146" t="s">
        <v>249</v>
      </c>
      <c r="Q478" s="147">
        <v>909</v>
      </c>
      <c r="R478" s="147">
        <v>741</v>
      </c>
      <c r="S478" s="147">
        <v>838</v>
      </c>
      <c r="T478" s="147">
        <v>793</v>
      </c>
      <c r="U478" s="147">
        <v>873</v>
      </c>
      <c r="V478" s="147">
        <v>775</v>
      </c>
      <c r="W478" s="147">
        <v>1044</v>
      </c>
      <c r="X478" s="147">
        <v>930</v>
      </c>
      <c r="Y478" s="148">
        <v>-0.10919540229885058</v>
      </c>
      <c r="Z478" s="148">
        <v>8.9904570567553937E-2</v>
      </c>
      <c r="AA478" s="147"/>
      <c r="AB478" s="144"/>
      <c r="AC478" s="144"/>
      <c r="AD478" s="147">
        <v>52.857142857142854</v>
      </c>
      <c r="AE478" s="147">
        <v>853.28571428571433</v>
      </c>
      <c r="AF478" s="144"/>
    </row>
    <row r="479" spans="1:32" x14ac:dyDescent="0.25">
      <c r="A479" s="146" t="s">
        <v>250</v>
      </c>
      <c r="B479" s="147">
        <v>4</v>
      </c>
      <c r="C479" s="147">
        <v>4</v>
      </c>
      <c r="D479" s="147">
        <v>4</v>
      </c>
      <c r="E479" s="147">
        <v>7</v>
      </c>
      <c r="F479" s="147">
        <v>13</v>
      </c>
      <c r="G479" s="147">
        <v>9</v>
      </c>
      <c r="H479" s="147">
        <v>7</v>
      </c>
      <c r="I479" s="147">
        <v>16</v>
      </c>
      <c r="J479" s="148">
        <v>1.2857142857142858</v>
      </c>
      <c r="K479" s="148">
        <v>1.3333333333333333</v>
      </c>
      <c r="L479" s="147"/>
      <c r="M479" s="155">
        <v>8.2051282051282051E-2</v>
      </c>
      <c r="N479" s="144"/>
      <c r="P479" s="146" t="s">
        <v>250</v>
      </c>
      <c r="Q479" s="147">
        <v>141</v>
      </c>
      <c r="R479" s="147">
        <v>95</v>
      </c>
      <c r="S479" s="147">
        <v>119</v>
      </c>
      <c r="T479" s="147">
        <v>101</v>
      </c>
      <c r="U479" s="147">
        <v>117</v>
      </c>
      <c r="V479" s="147">
        <v>118</v>
      </c>
      <c r="W479" s="147">
        <v>145</v>
      </c>
      <c r="X479" s="147">
        <v>195</v>
      </c>
      <c r="Y479" s="148">
        <v>0.34482758620689657</v>
      </c>
      <c r="Z479" s="148">
        <v>0.63277511961722488</v>
      </c>
      <c r="AA479" s="147"/>
      <c r="AB479" s="144"/>
      <c r="AC479" s="144"/>
      <c r="AD479" s="150">
        <v>6.8571428571428568</v>
      </c>
      <c r="AE479" s="150">
        <v>119.42857142857143</v>
      </c>
      <c r="AF479" s="144"/>
    </row>
    <row r="480" spans="1:32" x14ac:dyDescent="0.25">
      <c r="A480" s="149" t="s">
        <v>251</v>
      </c>
      <c r="B480" s="150">
        <v>0</v>
      </c>
      <c r="C480" s="150">
        <v>56</v>
      </c>
      <c r="D480" s="150">
        <v>56</v>
      </c>
      <c r="E480" s="150">
        <v>53</v>
      </c>
      <c r="F480" s="150">
        <v>40</v>
      </c>
      <c r="G480" s="150">
        <v>67</v>
      </c>
      <c r="H480" s="150">
        <v>58</v>
      </c>
      <c r="I480" s="150">
        <v>72</v>
      </c>
      <c r="J480" s="148">
        <v>0.2413793103448276</v>
      </c>
      <c r="K480" s="157">
        <v>0.30909090909090908</v>
      </c>
      <c r="L480" s="147"/>
      <c r="M480" s="155">
        <v>5.3851907255048619E-2</v>
      </c>
      <c r="N480" s="144"/>
      <c r="P480" s="149" t="s">
        <v>251</v>
      </c>
      <c r="Q480" s="150">
        <v>0</v>
      </c>
      <c r="R480" s="150">
        <v>1675</v>
      </c>
      <c r="S480" s="150">
        <v>1371</v>
      </c>
      <c r="T480" s="150">
        <v>1252</v>
      </c>
      <c r="U480" s="150">
        <v>1150</v>
      </c>
      <c r="V480" s="150">
        <v>1140</v>
      </c>
      <c r="W480" s="150">
        <v>1246</v>
      </c>
      <c r="X480" s="150">
        <v>1337</v>
      </c>
      <c r="Y480" s="148">
        <v>7.3033707865168537E-2</v>
      </c>
      <c r="Z480" s="157">
        <v>2.3997957620627973E-2</v>
      </c>
      <c r="AA480" s="147"/>
      <c r="AB480" s="144"/>
      <c r="AC480" s="144"/>
      <c r="AD480" s="158">
        <v>55</v>
      </c>
      <c r="AE480" s="158">
        <v>1305.6666666666667</v>
      </c>
      <c r="AF480" s="144"/>
    </row>
    <row r="481" spans="1:32" x14ac:dyDescent="0.25">
      <c r="A481" s="159" t="s">
        <v>252</v>
      </c>
      <c r="B481" s="147">
        <v>23</v>
      </c>
      <c r="C481" s="147">
        <v>16</v>
      </c>
      <c r="D481" s="147">
        <v>20</v>
      </c>
      <c r="E481" s="147">
        <v>23</v>
      </c>
      <c r="F481" s="147">
        <v>27</v>
      </c>
      <c r="G481" s="147">
        <v>18</v>
      </c>
      <c r="H481" s="147">
        <v>25</v>
      </c>
      <c r="I481" s="147">
        <v>11</v>
      </c>
      <c r="J481" s="148">
        <v>-0.56000000000000005</v>
      </c>
      <c r="K481" s="148">
        <v>-0.49342105263157898</v>
      </c>
      <c r="L481" s="147"/>
      <c r="M481" s="155">
        <v>2.6442307692307692E-2</v>
      </c>
      <c r="N481" s="144"/>
      <c r="P481" s="159" t="s">
        <v>252</v>
      </c>
      <c r="Q481" s="147">
        <v>472</v>
      </c>
      <c r="R481" s="147">
        <v>445</v>
      </c>
      <c r="S481" s="147">
        <v>499</v>
      </c>
      <c r="T481" s="147">
        <v>345</v>
      </c>
      <c r="U481" s="147">
        <v>316</v>
      </c>
      <c r="V481" s="147">
        <v>354</v>
      </c>
      <c r="W481" s="147">
        <v>403</v>
      </c>
      <c r="X481" s="147">
        <v>416</v>
      </c>
      <c r="Y481" s="148">
        <v>3.2258064516129031E-2</v>
      </c>
      <c r="Z481" s="148">
        <v>2.7522935779816574E-2</v>
      </c>
      <c r="AA481" s="147"/>
      <c r="AB481" s="144"/>
      <c r="AC481" s="144"/>
      <c r="AD481" s="150">
        <v>21.714285714285715</v>
      </c>
      <c r="AE481" s="150">
        <v>404.85714285714283</v>
      </c>
      <c r="AF481" s="144"/>
    </row>
    <row r="482" spans="1:32" x14ac:dyDescent="0.25">
      <c r="A482" s="159" t="s">
        <v>253</v>
      </c>
      <c r="B482" s="147">
        <v>3</v>
      </c>
      <c r="C482" s="147">
        <v>5</v>
      </c>
      <c r="D482" s="147">
        <v>4</v>
      </c>
      <c r="E482" s="147">
        <v>3</v>
      </c>
      <c r="F482" s="147">
        <v>1</v>
      </c>
      <c r="G482" s="147">
        <v>1</v>
      </c>
      <c r="H482" s="147">
        <v>1</v>
      </c>
      <c r="I482" s="147">
        <v>1</v>
      </c>
      <c r="J482" s="148">
        <v>0</v>
      </c>
      <c r="K482" s="148">
        <v>-0.61111111111111116</v>
      </c>
      <c r="L482" s="147"/>
      <c r="M482" s="155">
        <v>6.993006993006993E-3</v>
      </c>
      <c r="N482" s="144"/>
      <c r="P482" s="159" t="s">
        <v>253</v>
      </c>
      <c r="Q482" s="147">
        <v>58</v>
      </c>
      <c r="R482" s="147">
        <v>56</v>
      </c>
      <c r="S482" s="147">
        <v>95</v>
      </c>
      <c r="T482" s="147">
        <v>73</v>
      </c>
      <c r="U482" s="147">
        <v>36</v>
      </c>
      <c r="V482" s="147">
        <v>41</v>
      </c>
      <c r="W482" s="147">
        <v>51</v>
      </c>
      <c r="X482" s="147">
        <v>143</v>
      </c>
      <c r="Y482" s="148">
        <v>1.803921568627451</v>
      </c>
      <c r="Z482" s="148">
        <v>1.4414634146341465</v>
      </c>
      <c r="AA482" s="147"/>
      <c r="AB482" s="144"/>
      <c r="AC482" s="144"/>
      <c r="AD482" s="150">
        <v>2.5714285714285716</v>
      </c>
      <c r="AE482" s="150">
        <v>58.571428571428569</v>
      </c>
      <c r="AF482" s="144"/>
    </row>
    <row r="483" spans="1:32" x14ac:dyDescent="0.25">
      <c r="A483" s="159" t="s">
        <v>254</v>
      </c>
      <c r="B483" s="160">
        <v>0.11538461538461539</v>
      </c>
      <c r="C483" s="160">
        <v>0.23809523809523808</v>
      </c>
      <c r="D483" s="160">
        <v>0.16666666666666666</v>
      </c>
      <c r="E483" s="160">
        <v>0.11538461538461539</v>
      </c>
      <c r="F483" s="160">
        <v>3.5714285714285712E-2</v>
      </c>
      <c r="G483" s="160">
        <v>5.2631578947368418E-2</v>
      </c>
      <c r="H483" s="160">
        <v>3.8461538461538464E-2</v>
      </c>
      <c r="I483" s="160">
        <v>8.3333333333333329E-2</v>
      </c>
      <c r="J483" s="172">
        <v>4.4871794871794863</v>
      </c>
      <c r="K483" s="172">
        <v>-2.2549019607843142</v>
      </c>
      <c r="L483" s="147"/>
      <c r="M483" s="203">
        <v>-17.24806201550388</v>
      </c>
      <c r="N483" s="144"/>
      <c r="P483" s="159" t="s">
        <v>254</v>
      </c>
      <c r="Q483" s="160">
        <v>0.10943396226415095</v>
      </c>
      <c r="R483" s="160">
        <v>0.11177644710578842</v>
      </c>
      <c r="S483" s="160">
        <v>0.15993265993265993</v>
      </c>
      <c r="T483" s="160">
        <v>0.17464114832535885</v>
      </c>
      <c r="U483" s="160">
        <v>0.10227272727272728</v>
      </c>
      <c r="V483" s="160">
        <v>0.10379746835443038</v>
      </c>
      <c r="W483" s="160">
        <v>0.11233480176211454</v>
      </c>
      <c r="X483" s="160">
        <v>0.2558139534883721</v>
      </c>
      <c r="Y483" s="172">
        <v>14.347915172625758</v>
      </c>
      <c r="Z483" s="172">
        <v>12.942677716284805</v>
      </c>
      <c r="AA483" s="147"/>
      <c r="AB483" s="144"/>
      <c r="AC483" s="144"/>
      <c r="AD483" s="191">
        <v>0.10588235294117647</v>
      </c>
      <c r="AE483" s="191">
        <v>0.12638717632552404</v>
      </c>
      <c r="AF483" s="144"/>
    </row>
    <row r="484" spans="1:32" x14ac:dyDescent="0.25">
      <c r="A484" s="161" t="s">
        <v>255</v>
      </c>
      <c r="B484" s="161"/>
      <c r="C484" s="161"/>
      <c r="D484" s="161"/>
      <c r="E484" s="144"/>
      <c r="F484" s="144"/>
      <c r="G484" s="144"/>
      <c r="H484" s="144"/>
      <c r="I484" s="144"/>
      <c r="J484" s="144"/>
      <c r="K484" s="144"/>
      <c r="L484" s="144"/>
      <c r="M484" s="144"/>
      <c r="N484" s="144"/>
      <c r="O484" s="204"/>
      <c r="P484" s="161" t="s">
        <v>255</v>
      </c>
      <c r="Q484" s="161"/>
      <c r="R484" s="161"/>
      <c r="S484" s="161"/>
      <c r="T484" s="144"/>
      <c r="U484" s="144"/>
      <c r="V484" s="144"/>
      <c r="W484" s="144"/>
      <c r="X484" s="144"/>
      <c r="Y484" s="144"/>
      <c r="Z484" s="144"/>
      <c r="AA484" s="144"/>
      <c r="AB484" s="144"/>
      <c r="AC484" s="144"/>
      <c r="AD484" s="144"/>
      <c r="AE484" s="144"/>
      <c r="AF484" s="144"/>
    </row>
    <row r="487" spans="1:32" x14ac:dyDescent="0.25">
      <c r="A487" s="189" t="s">
        <v>263</v>
      </c>
      <c r="B487" s="189"/>
      <c r="C487" s="189"/>
      <c r="D487" s="189"/>
      <c r="E487" s="181"/>
      <c r="F487" s="167"/>
      <c r="G487" s="167"/>
      <c r="H487" s="167"/>
      <c r="I487" s="167"/>
      <c r="J487" s="167"/>
      <c r="K487" s="167"/>
      <c r="L487" s="188"/>
      <c r="M487" s="211"/>
      <c r="N487" s="144"/>
      <c r="O487" s="211"/>
      <c r="P487" s="189" t="s">
        <v>263</v>
      </c>
      <c r="Q487" s="189"/>
      <c r="R487" s="189"/>
      <c r="S487" s="189"/>
      <c r="T487" s="181"/>
      <c r="U487" s="144"/>
      <c r="V487" s="144"/>
      <c r="W487" s="144"/>
      <c r="X487" s="144"/>
      <c r="Y487" s="144"/>
      <c r="Z487" s="144"/>
      <c r="AA487" s="188"/>
      <c r="AB487" s="144"/>
      <c r="AC487" s="144"/>
      <c r="AD487" s="144"/>
      <c r="AE487" s="144"/>
      <c r="AF487" s="144"/>
    </row>
    <row r="488" spans="1:32" x14ac:dyDescent="0.25">
      <c r="A488" s="166" t="s">
        <v>298</v>
      </c>
      <c r="B488" s="166"/>
      <c r="C488" s="166"/>
      <c r="D488" s="166"/>
      <c r="E488" s="213"/>
      <c r="F488" s="167"/>
      <c r="G488" s="167"/>
      <c r="H488" s="167"/>
      <c r="I488" s="167"/>
      <c r="J488" s="167"/>
      <c r="K488" s="167"/>
      <c r="L488" s="167"/>
      <c r="M488" s="144"/>
      <c r="N488" s="144"/>
      <c r="P488" s="166" t="s">
        <v>231</v>
      </c>
      <c r="Q488" s="166"/>
      <c r="R488" s="166"/>
      <c r="S488" s="166"/>
      <c r="T488" s="162"/>
      <c r="U488" s="144"/>
      <c r="V488" s="144"/>
      <c r="W488" s="144"/>
      <c r="X488" s="144"/>
      <c r="Y488" s="144"/>
      <c r="Z488" s="144"/>
      <c r="AA488" s="167"/>
      <c r="AB488" s="144"/>
      <c r="AC488" s="144"/>
      <c r="AD488" s="144"/>
      <c r="AE488" s="144"/>
      <c r="AF488" s="144"/>
    </row>
    <row r="489" spans="1:32" ht="31.5" x14ac:dyDescent="0.25">
      <c r="A489" s="190"/>
      <c r="B489" s="141">
        <v>2019</v>
      </c>
      <c r="C489" s="141">
        <v>2020</v>
      </c>
      <c r="D489" s="141">
        <v>2021</v>
      </c>
      <c r="E489" s="141">
        <v>2022</v>
      </c>
      <c r="F489" s="141">
        <v>2023</v>
      </c>
      <c r="G489" s="141">
        <v>2024</v>
      </c>
      <c r="H489" s="141">
        <v>2025</v>
      </c>
      <c r="I489" s="141">
        <v>2026</v>
      </c>
      <c r="J489" s="142" t="s">
        <v>232</v>
      </c>
      <c r="K489" s="142" t="s">
        <v>233</v>
      </c>
      <c r="L489" s="143" t="s">
        <v>234</v>
      </c>
      <c r="M489" s="145" t="s">
        <v>287</v>
      </c>
      <c r="N489" s="144"/>
      <c r="P489" s="190"/>
      <c r="Q489" s="141">
        <v>2019</v>
      </c>
      <c r="R489" s="141">
        <v>2020</v>
      </c>
      <c r="S489" s="141">
        <v>2021</v>
      </c>
      <c r="T489" s="141">
        <v>2022</v>
      </c>
      <c r="U489" s="141">
        <v>2023</v>
      </c>
      <c r="V489" s="141">
        <v>2024</v>
      </c>
      <c r="W489" s="141">
        <v>2025</v>
      </c>
      <c r="X489" s="141">
        <v>2026</v>
      </c>
      <c r="Y489" s="142" t="s">
        <v>232</v>
      </c>
      <c r="Z489" s="142" t="s">
        <v>233</v>
      </c>
      <c r="AA489" s="143" t="s">
        <v>234</v>
      </c>
      <c r="AB489" s="144"/>
      <c r="AC489" s="144"/>
      <c r="AD489" s="145" t="s">
        <v>299</v>
      </c>
      <c r="AE489" s="145" t="s">
        <v>235</v>
      </c>
      <c r="AF489" s="144"/>
    </row>
    <row r="490" spans="1:32" x14ac:dyDescent="0.25">
      <c r="A490" s="146" t="s">
        <v>236</v>
      </c>
      <c r="B490" s="147">
        <v>1719</v>
      </c>
      <c r="C490" s="147">
        <v>1703</v>
      </c>
      <c r="D490" s="147">
        <v>1545</v>
      </c>
      <c r="E490" s="147">
        <v>1469</v>
      </c>
      <c r="F490" s="147">
        <v>1567</v>
      </c>
      <c r="G490" s="147">
        <v>1485</v>
      </c>
      <c r="H490" s="147">
        <v>1457</v>
      </c>
      <c r="I490" s="147">
        <v>1572</v>
      </c>
      <c r="J490" s="148">
        <v>7.8929306794783799E-2</v>
      </c>
      <c r="K490" s="148">
        <v>5.3905893101872373E-3</v>
      </c>
      <c r="L490" s="147"/>
      <c r="M490" s="155">
        <v>8.3435061833236027E-2</v>
      </c>
      <c r="N490" s="144"/>
      <c r="P490" s="146" t="s">
        <v>236</v>
      </c>
      <c r="Q490" s="147">
        <v>17298</v>
      </c>
      <c r="R490" s="147">
        <v>20039</v>
      </c>
      <c r="S490" s="147">
        <v>16891</v>
      </c>
      <c r="T490" s="147">
        <v>16358</v>
      </c>
      <c r="U490" s="147">
        <v>18199</v>
      </c>
      <c r="V490" s="147">
        <v>16976</v>
      </c>
      <c r="W490" s="147">
        <v>16991</v>
      </c>
      <c r="X490" s="147">
        <v>18841</v>
      </c>
      <c r="Y490" s="148">
        <v>0.10888117238538049</v>
      </c>
      <c r="Z490" s="148">
        <v>7.4418339416058396E-2</v>
      </c>
      <c r="AA490" s="147"/>
      <c r="AB490" s="144"/>
      <c r="AC490" s="144"/>
      <c r="AD490" s="147">
        <v>1563.5714285714287</v>
      </c>
      <c r="AE490" s="147">
        <v>17536</v>
      </c>
      <c r="AF490" s="144"/>
    </row>
    <row r="491" spans="1:32" x14ac:dyDescent="0.25">
      <c r="A491" s="149" t="s">
        <v>237</v>
      </c>
      <c r="B491" s="150">
        <v>1472</v>
      </c>
      <c r="C491" s="150">
        <v>1423</v>
      </c>
      <c r="D491" s="150">
        <v>1375</v>
      </c>
      <c r="E491" s="150">
        <v>1301</v>
      </c>
      <c r="F491" s="150">
        <v>1374</v>
      </c>
      <c r="G491" s="150">
        <v>1248</v>
      </c>
      <c r="H491" s="150">
        <v>1241</v>
      </c>
      <c r="I491" s="150">
        <v>1300</v>
      </c>
      <c r="J491" s="148">
        <v>4.7542304593070107E-2</v>
      </c>
      <c r="K491" s="148">
        <v>-3.5403858384566507E-2</v>
      </c>
      <c r="L491" s="147"/>
      <c r="M491" s="155">
        <v>8.4536350630771237E-2</v>
      </c>
      <c r="N491" s="144"/>
      <c r="P491" s="149" t="s">
        <v>237</v>
      </c>
      <c r="Q491" s="150">
        <v>14465</v>
      </c>
      <c r="R491" s="150">
        <v>16545</v>
      </c>
      <c r="S491" s="150">
        <v>14341</v>
      </c>
      <c r="T491" s="150">
        <v>13650</v>
      </c>
      <c r="U491" s="150">
        <v>14844</v>
      </c>
      <c r="V491" s="150">
        <v>13660</v>
      </c>
      <c r="W491" s="150">
        <v>13858</v>
      </c>
      <c r="X491" s="150">
        <v>15378</v>
      </c>
      <c r="Y491" s="148">
        <v>0.10968393707605716</v>
      </c>
      <c r="Z491" s="148">
        <v>6.1985142507621181E-2</v>
      </c>
      <c r="AA491" s="147"/>
      <c r="AB491" s="144"/>
      <c r="AC491" s="144"/>
      <c r="AD491" s="150">
        <v>1347.7142857142858</v>
      </c>
      <c r="AE491" s="150">
        <v>14480.428571428571</v>
      </c>
      <c r="AF491" s="144"/>
    </row>
    <row r="492" spans="1:32" x14ac:dyDescent="0.25">
      <c r="A492" s="146" t="s">
        <v>90</v>
      </c>
      <c r="B492" s="151">
        <v>0.86486486486486491</v>
      </c>
      <c r="C492" s="151">
        <v>0.84151389710230629</v>
      </c>
      <c r="D492" s="151">
        <v>0.89751958224543082</v>
      </c>
      <c r="E492" s="151">
        <v>0.89354395604395609</v>
      </c>
      <c r="F492" s="151">
        <v>0.89047310434219051</v>
      </c>
      <c r="G492" s="151">
        <v>0.85013623978201636</v>
      </c>
      <c r="H492" s="151">
        <v>0.8558620689655172</v>
      </c>
      <c r="I492" s="151">
        <v>0.85808580858085803</v>
      </c>
      <c r="J492" s="172">
        <v>0.22237396153408362</v>
      </c>
      <c r="K492" s="172">
        <v>-1.2048852920709896</v>
      </c>
      <c r="L492" s="147"/>
      <c r="M492" s="203">
        <v>2.3232388385418301</v>
      </c>
      <c r="N492" s="144"/>
      <c r="P492" s="146" t="s">
        <v>90</v>
      </c>
      <c r="Q492" s="151">
        <v>0.84943331963121738</v>
      </c>
      <c r="R492" s="151">
        <v>0.83993298812062134</v>
      </c>
      <c r="S492" s="151">
        <v>0.86013314940322683</v>
      </c>
      <c r="T492" s="151">
        <v>0.84803677932405563</v>
      </c>
      <c r="U492" s="151">
        <v>0.83337076128452725</v>
      </c>
      <c r="V492" s="151">
        <v>0.82195077922859383</v>
      </c>
      <c r="W492" s="151">
        <v>0.82967131652996473</v>
      </c>
      <c r="X492" s="151">
        <v>0.83485342019543973</v>
      </c>
      <c r="Y492" s="172">
        <v>0.51821036654750019</v>
      </c>
      <c r="Z492" s="172">
        <v>-0.54267754441192917</v>
      </c>
      <c r="AA492" s="147"/>
      <c r="AB492" s="144"/>
      <c r="AC492" s="144"/>
      <c r="AD492" s="151">
        <v>0.87013466150156793</v>
      </c>
      <c r="AE492" s="151">
        <v>0.84028019563955902</v>
      </c>
      <c r="AF492" s="144"/>
    </row>
    <row r="493" spans="1:32" x14ac:dyDescent="0.25">
      <c r="A493" s="149" t="s">
        <v>238</v>
      </c>
      <c r="B493" s="150">
        <v>1384</v>
      </c>
      <c r="C493" s="150">
        <v>1311</v>
      </c>
      <c r="D493" s="150">
        <v>1297</v>
      </c>
      <c r="E493" s="150">
        <v>1200</v>
      </c>
      <c r="F493" s="150">
        <v>1247</v>
      </c>
      <c r="G493" s="150">
        <v>1168</v>
      </c>
      <c r="H493" s="150">
        <v>1147</v>
      </c>
      <c r="I493" s="150">
        <v>1223</v>
      </c>
      <c r="J493" s="148">
        <v>6.6259808195292064E-2</v>
      </c>
      <c r="K493" s="148">
        <v>-2.2047064199223289E-2</v>
      </c>
      <c r="L493" s="147"/>
      <c r="M493" s="155">
        <v>8.5101941409783596E-2</v>
      </c>
      <c r="N493" s="144"/>
      <c r="P493" s="149" t="s">
        <v>238</v>
      </c>
      <c r="Q493" s="150">
        <v>13503</v>
      </c>
      <c r="R493" s="150">
        <v>15376</v>
      </c>
      <c r="S493" s="150">
        <v>13324</v>
      </c>
      <c r="T493" s="150">
        <v>12549</v>
      </c>
      <c r="U493" s="150">
        <v>13691</v>
      </c>
      <c r="V493" s="150">
        <v>12681</v>
      </c>
      <c r="W493" s="150">
        <v>12914</v>
      </c>
      <c r="X493" s="150">
        <v>14371</v>
      </c>
      <c r="Y493" s="148">
        <v>0.11282329255072016</v>
      </c>
      <c r="Z493" s="148">
        <v>6.9748399583147241E-2</v>
      </c>
      <c r="AA493" s="147"/>
      <c r="AB493" s="144"/>
      <c r="AC493" s="144"/>
      <c r="AD493" s="150">
        <v>1250.5714285714287</v>
      </c>
      <c r="AE493" s="150">
        <v>13434</v>
      </c>
      <c r="AF493" s="144"/>
    </row>
    <row r="494" spans="1:32" x14ac:dyDescent="0.25">
      <c r="A494" s="149" t="s">
        <v>239</v>
      </c>
      <c r="B494" s="153">
        <v>0.80511925538103546</v>
      </c>
      <c r="C494" s="153">
        <v>0.76981796829125071</v>
      </c>
      <c r="D494" s="153">
        <v>0.83948220064724921</v>
      </c>
      <c r="E494" s="153">
        <v>0.81688223281143635</v>
      </c>
      <c r="F494" s="153">
        <v>0.795788130185067</v>
      </c>
      <c r="G494" s="153">
        <v>0.78653198653198653</v>
      </c>
      <c r="H494" s="153">
        <v>0.78723404255319152</v>
      </c>
      <c r="I494" s="153">
        <v>0.77798982188295163</v>
      </c>
      <c r="J494" s="172">
        <v>-0.92442206702398888</v>
      </c>
      <c r="K494" s="172">
        <v>-2.1827446276025064</v>
      </c>
      <c r="L494" s="147"/>
      <c r="M494" s="203">
        <v>1.5238375569061713</v>
      </c>
      <c r="N494" s="144"/>
      <c r="P494" s="149" t="s">
        <v>239</v>
      </c>
      <c r="Q494" s="153">
        <v>0.78061047519944504</v>
      </c>
      <c r="R494" s="153">
        <v>0.76730375767253856</v>
      </c>
      <c r="S494" s="153">
        <v>0.78882244982535077</v>
      </c>
      <c r="T494" s="153">
        <v>0.76714757305294046</v>
      </c>
      <c r="U494" s="153">
        <v>0.75229408209242266</v>
      </c>
      <c r="V494" s="153">
        <v>0.74699575871819035</v>
      </c>
      <c r="W494" s="153">
        <v>0.76004943793773172</v>
      </c>
      <c r="X494" s="153">
        <v>0.76275144631388991</v>
      </c>
      <c r="Y494" s="172">
        <v>0.27020083761581937</v>
      </c>
      <c r="Z494" s="172">
        <v>-0.33297580656721504</v>
      </c>
      <c r="AA494" s="147"/>
      <c r="AB494" s="144"/>
      <c r="AC494" s="144"/>
      <c r="AD494" s="153">
        <v>0.79981726815897669</v>
      </c>
      <c r="AE494" s="153">
        <v>0.76608120437956206</v>
      </c>
      <c r="AF494" s="144"/>
    </row>
    <row r="495" spans="1:32" x14ac:dyDescent="0.25">
      <c r="A495" s="149" t="s">
        <v>240</v>
      </c>
      <c r="B495" s="153">
        <v>0.94021739130434778</v>
      </c>
      <c r="C495" s="153">
        <v>0.92129304286718205</v>
      </c>
      <c r="D495" s="153">
        <v>0.94327272727272726</v>
      </c>
      <c r="E495" s="153">
        <v>0.92236740968485775</v>
      </c>
      <c r="F495" s="153">
        <v>0.90756914119359533</v>
      </c>
      <c r="G495" s="153">
        <v>0.9358974358974359</v>
      </c>
      <c r="H495" s="153">
        <v>0.92425463336019342</v>
      </c>
      <c r="I495" s="153">
        <v>0.9407692307692308</v>
      </c>
      <c r="J495" s="172">
        <v>1.6514597409037379</v>
      </c>
      <c r="K495" s="172">
        <v>1.2848942450384038</v>
      </c>
      <c r="L495" s="147"/>
      <c r="M495" s="203">
        <v>0.62523885270666657</v>
      </c>
      <c r="N495" s="144"/>
      <c r="P495" s="149" t="s">
        <v>240</v>
      </c>
      <c r="Q495" s="153">
        <v>0.93349464223988943</v>
      </c>
      <c r="R495" s="153">
        <v>0.92934421275309764</v>
      </c>
      <c r="S495" s="153">
        <v>0.92908444320479744</v>
      </c>
      <c r="T495" s="153">
        <v>0.91934065934065934</v>
      </c>
      <c r="U495" s="153">
        <v>0.92232551872810564</v>
      </c>
      <c r="V495" s="153">
        <v>0.9283308931185944</v>
      </c>
      <c r="W495" s="153">
        <v>0.93188050223697505</v>
      </c>
      <c r="X495" s="153">
        <v>0.93451684224216414</v>
      </c>
      <c r="Y495" s="172">
        <v>0.26363400051890862</v>
      </c>
      <c r="Z495" s="172">
        <v>0.67818699149835293</v>
      </c>
      <c r="AA495" s="147"/>
      <c r="AB495" s="144"/>
      <c r="AC495" s="144"/>
      <c r="AD495" s="153">
        <v>0.92792028831884676</v>
      </c>
      <c r="AE495" s="153">
        <v>0.92773497232718061</v>
      </c>
      <c r="AF495" s="144"/>
    </row>
    <row r="496" spans="1:32" ht="22.15" customHeight="1" x14ac:dyDescent="0.25">
      <c r="A496" s="154" t="s">
        <v>241</v>
      </c>
      <c r="B496" s="155">
        <v>3.5326086956521736E-2</v>
      </c>
      <c r="C496" s="155">
        <v>2.7406886858749122E-2</v>
      </c>
      <c r="D496" s="155">
        <v>3.4181818181818181E-2</v>
      </c>
      <c r="E496" s="155">
        <v>4.6118370484242888E-2</v>
      </c>
      <c r="F496" s="155">
        <v>6.9141193595342071E-2</v>
      </c>
      <c r="G496" s="155">
        <v>5.2083333333333336E-2</v>
      </c>
      <c r="H496" s="155">
        <v>5.7211925866236905E-2</v>
      </c>
      <c r="I496" s="155">
        <v>3.6923076923076927E-2</v>
      </c>
      <c r="J496" s="172">
        <v>-2.0288848943159978</v>
      </c>
      <c r="K496" s="172">
        <v>-0.8550741181650654</v>
      </c>
      <c r="L496" s="147"/>
      <c r="M496" s="203">
        <v>-1.4123873265504163</v>
      </c>
      <c r="N496" s="144"/>
      <c r="P496" s="154" t="s">
        <v>241</v>
      </c>
      <c r="Q496" s="155">
        <v>4.2309021776702385E-2</v>
      </c>
      <c r="R496" s="155">
        <v>4.2852825627077665E-2</v>
      </c>
      <c r="S496" s="155">
        <v>4.8183529739906562E-2</v>
      </c>
      <c r="T496" s="155">
        <v>5.4432234432234432E-2</v>
      </c>
      <c r="U496" s="155">
        <v>6.4470493128536782E-2</v>
      </c>
      <c r="V496" s="155">
        <v>5.6076134699853585E-2</v>
      </c>
      <c r="W496" s="155">
        <v>5.1017462837350265E-2</v>
      </c>
      <c r="X496" s="155">
        <v>5.1046950188581089E-2</v>
      </c>
      <c r="Y496" s="172">
        <v>2.9487351230823855E-3</v>
      </c>
      <c r="Z496" s="172">
        <v>-1.058373177081906E-2</v>
      </c>
      <c r="AA496" s="147"/>
      <c r="AB496" s="144"/>
      <c r="AC496" s="144"/>
      <c r="AD496" s="151">
        <v>4.547381810472758E-2</v>
      </c>
      <c r="AE496" s="151">
        <v>5.115278750628928E-2</v>
      </c>
      <c r="AF496" s="144"/>
    </row>
    <row r="497" spans="1:32" ht="22.15" customHeight="1" x14ac:dyDescent="0.25">
      <c r="A497" s="154" t="s">
        <v>242</v>
      </c>
      <c r="B497" s="155">
        <v>3.0250145433391506E-2</v>
      </c>
      <c r="C497" s="155">
        <v>2.2900763358778626E-2</v>
      </c>
      <c r="D497" s="155">
        <v>3.0420711974110032E-2</v>
      </c>
      <c r="E497" s="155">
        <v>4.084411164057182E-2</v>
      </c>
      <c r="F497" s="155">
        <v>6.0625398851308229E-2</v>
      </c>
      <c r="G497" s="155">
        <v>4.3771043771043773E-2</v>
      </c>
      <c r="H497" s="155">
        <v>4.8730267673301304E-2</v>
      </c>
      <c r="I497" s="155">
        <v>3.0534351145038167E-2</v>
      </c>
      <c r="J497" s="172">
        <v>-1.8195916528263139</v>
      </c>
      <c r="K497" s="172">
        <v>-0.86616287544593229</v>
      </c>
      <c r="L497" s="147"/>
      <c r="M497" s="203">
        <v>-1.1130104032500181</v>
      </c>
      <c r="N497" s="144"/>
      <c r="P497" s="154" t="s">
        <v>242</v>
      </c>
      <c r="Q497" s="155">
        <v>3.5379812695109258E-2</v>
      </c>
      <c r="R497" s="155">
        <v>3.5381007036279256E-2</v>
      </c>
      <c r="S497" s="155">
        <v>4.0909360014208751E-2</v>
      </c>
      <c r="T497" s="155">
        <v>4.5421200635774546E-2</v>
      </c>
      <c r="U497" s="155">
        <v>5.2585306884993681E-2</v>
      </c>
      <c r="V497" s="155">
        <v>4.5122525918944389E-2</v>
      </c>
      <c r="W497" s="155">
        <v>4.1610264257548116E-2</v>
      </c>
      <c r="X497" s="155">
        <v>4.1664455177538348E-2</v>
      </c>
      <c r="Y497" s="172">
        <v>5.41909199902324E-3</v>
      </c>
      <c r="Z497" s="172">
        <v>-5.7518246584017246E-2</v>
      </c>
      <c r="AA497" s="147"/>
      <c r="AB497" s="144"/>
      <c r="AC497" s="144"/>
      <c r="AD497" s="151">
        <v>3.9195979899497489E-2</v>
      </c>
      <c r="AE497" s="151">
        <v>4.2239637643378521E-2</v>
      </c>
      <c r="AF497" s="144"/>
    </row>
    <row r="498" spans="1:32" ht="22.15" customHeight="1" x14ac:dyDescent="0.25">
      <c r="A498" s="154" t="s">
        <v>243</v>
      </c>
      <c r="B498" s="155">
        <v>9.3659104130308313E-2</v>
      </c>
      <c r="C498" s="155">
        <v>0.10334703464474457</v>
      </c>
      <c r="D498" s="155">
        <v>7.7669902912621352E-2</v>
      </c>
      <c r="E498" s="155">
        <v>8.7814840027229404E-2</v>
      </c>
      <c r="F498" s="155">
        <v>0.10402042118698149</v>
      </c>
      <c r="G498" s="155">
        <v>0.10909090909090909</v>
      </c>
      <c r="H498" s="155">
        <v>8.5106382978723402E-2</v>
      </c>
      <c r="I498" s="155">
        <v>9.096692111959287E-2</v>
      </c>
      <c r="J498" s="172">
        <v>0.58605381408694668</v>
      </c>
      <c r="K498" s="172">
        <v>-0.35968066099640039</v>
      </c>
      <c r="L498" s="147"/>
      <c r="M498" s="203">
        <v>-0.95054529582161706</v>
      </c>
      <c r="N498" s="144"/>
      <c r="P498" s="154" t="s">
        <v>243</v>
      </c>
      <c r="Q498" s="155">
        <v>0.10683315990287895</v>
      </c>
      <c r="R498" s="155">
        <v>0.10873796097609661</v>
      </c>
      <c r="S498" s="155">
        <v>0.10940737670949026</v>
      </c>
      <c r="T498" s="155">
        <v>0.11419488935077637</v>
      </c>
      <c r="U498" s="155">
        <v>0.11901752843562834</v>
      </c>
      <c r="V498" s="155">
        <v>0.12329170593779454</v>
      </c>
      <c r="W498" s="155">
        <v>0.10399623329998234</v>
      </c>
      <c r="X498" s="155">
        <v>0.10047237407780904</v>
      </c>
      <c r="Y498" s="172">
        <v>-0.35238592221732978</v>
      </c>
      <c r="Z498" s="172">
        <v>-1.1696877747008476</v>
      </c>
      <c r="AA498" s="147"/>
      <c r="AB498" s="144"/>
      <c r="AC498" s="144"/>
      <c r="AD498" s="151">
        <v>9.4563727729556873E-2</v>
      </c>
      <c r="AE498" s="151">
        <v>0.11216925182481752</v>
      </c>
      <c r="AF498" s="144"/>
    </row>
    <row r="499" spans="1:32" ht="22.15" customHeight="1" x14ac:dyDescent="0.25">
      <c r="A499" s="154" t="s">
        <v>244</v>
      </c>
      <c r="B499" s="155">
        <v>3.3740546829552062E-2</v>
      </c>
      <c r="C499" s="155">
        <v>1.1743981209630064E-2</v>
      </c>
      <c r="D499" s="155">
        <v>1.1003236245954692E-2</v>
      </c>
      <c r="E499" s="155">
        <v>1.5656909462219197E-2</v>
      </c>
      <c r="F499" s="155">
        <v>1.3401403956604978E-2</v>
      </c>
      <c r="G499" s="155">
        <v>1.0774410774410775E-2</v>
      </c>
      <c r="H499" s="155">
        <v>1.029512697323267E-2</v>
      </c>
      <c r="I499" s="155">
        <v>8.9058524173027988E-3</v>
      </c>
      <c r="J499" s="172">
        <v>-0.13892745559298708</v>
      </c>
      <c r="K499" s="172">
        <v>-0.6626354069677558</v>
      </c>
      <c r="L499" s="147"/>
      <c r="M499" s="203">
        <v>-1.6888956775415211</v>
      </c>
      <c r="N499" s="144"/>
      <c r="P499" s="154" t="s">
        <v>244</v>
      </c>
      <c r="Q499" s="155">
        <v>2.8616024973985431E-2</v>
      </c>
      <c r="R499" s="155">
        <v>2.3554069564349519E-2</v>
      </c>
      <c r="S499" s="155">
        <v>1.8767390918240482E-2</v>
      </c>
      <c r="T499" s="155">
        <v>2.5981171292334026E-2</v>
      </c>
      <c r="U499" s="155">
        <v>2.6430023627671849E-2</v>
      </c>
      <c r="V499" s="155">
        <v>2.8451932139491046E-2</v>
      </c>
      <c r="W499" s="155">
        <v>2.4248131363663116E-2</v>
      </c>
      <c r="X499" s="155">
        <v>2.579480919271801E-2</v>
      </c>
      <c r="Y499" s="172">
        <v>0.15466778290548938</v>
      </c>
      <c r="Z499" s="172">
        <v>6.6283578291613174E-2</v>
      </c>
      <c r="AA499" s="147"/>
      <c r="AB499" s="144"/>
      <c r="AC499" s="144"/>
      <c r="AD499" s="151">
        <v>1.5532206486980357E-2</v>
      </c>
      <c r="AE499" s="151">
        <v>2.5131973409801878E-2</v>
      </c>
      <c r="AF499" s="144"/>
    </row>
    <row r="500" spans="1:32" ht="22.15" customHeight="1" x14ac:dyDescent="0.25">
      <c r="A500" s="154" t="s">
        <v>245</v>
      </c>
      <c r="B500" s="155">
        <v>1.3379872018615475E-2</v>
      </c>
      <c r="C500" s="155">
        <v>6.9876688197298878E-2</v>
      </c>
      <c r="D500" s="155">
        <v>2.524271844660194E-2</v>
      </c>
      <c r="E500" s="155">
        <v>1.3614703880190605E-2</v>
      </c>
      <c r="F500" s="155">
        <v>4.4671346522016592E-3</v>
      </c>
      <c r="G500" s="155">
        <v>4.5791245791245792E-2</v>
      </c>
      <c r="H500" s="155">
        <v>4.7357584076870282E-2</v>
      </c>
      <c r="I500" s="155">
        <v>3.689567430025445E-2</v>
      </c>
      <c r="J500" s="172">
        <v>-1.0461909776615832</v>
      </c>
      <c r="K500" s="172">
        <v>0.53744317237354944</v>
      </c>
      <c r="L500" s="147"/>
      <c r="M500" s="203">
        <v>0.62178971122071047</v>
      </c>
      <c r="N500" s="144"/>
      <c r="P500" s="154" t="s">
        <v>245</v>
      </c>
      <c r="Q500" s="155">
        <v>1.9539831194357728E-2</v>
      </c>
      <c r="R500" s="155">
        <v>3.1538499925145964E-2</v>
      </c>
      <c r="S500" s="155">
        <v>1.6813687762713872E-2</v>
      </c>
      <c r="T500" s="155">
        <v>1.944002934344052E-2</v>
      </c>
      <c r="U500" s="155">
        <v>2.4396944887081707E-2</v>
      </c>
      <c r="V500" s="155">
        <v>3.6345428840716308E-2</v>
      </c>
      <c r="W500" s="155">
        <v>3.7843564239891707E-2</v>
      </c>
      <c r="X500" s="155">
        <v>3.0677777188047345E-2</v>
      </c>
      <c r="Y500" s="172">
        <v>-0.71657870518443623</v>
      </c>
      <c r="Z500" s="172">
        <v>0.39898209836677845</v>
      </c>
      <c r="AA500" s="147"/>
      <c r="AB500" s="144"/>
      <c r="AC500" s="144"/>
      <c r="AD500" s="151">
        <v>3.1521242576518956E-2</v>
      </c>
      <c r="AE500" s="151">
        <v>2.6687956204379561E-2</v>
      </c>
      <c r="AF500" s="144"/>
    </row>
    <row r="501" spans="1:32" ht="22.15" customHeight="1" x14ac:dyDescent="0.25">
      <c r="A501" s="154" t="s">
        <v>246</v>
      </c>
      <c r="B501" s="155">
        <v>4.0721349621873184E-3</v>
      </c>
      <c r="C501" s="155">
        <v>1.7615971814445098E-3</v>
      </c>
      <c r="D501" s="155">
        <v>1.2944983818770227E-3</v>
      </c>
      <c r="E501" s="155">
        <v>1.3614703880190605E-3</v>
      </c>
      <c r="F501" s="155">
        <v>5.7434588385449903E-3</v>
      </c>
      <c r="G501" s="155">
        <v>6.7340067340067337E-3</v>
      </c>
      <c r="H501" s="155">
        <v>1.3726835964310226E-3</v>
      </c>
      <c r="I501" s="155">
        <v>3.1806615776081423E-3</v>
      </c>
      <c r="J501" s="172">
        <v>0.18079779811771196</v>
      </c>
      <c r="K501" s="172">
        <v>-1.714564029957821E-3</v>
      </c>
      <c r="L501" s="147"/>
      <c r="M501" s="203">
        <v>-0.85490767589981931</v>
      </c>
      <c r="N501" s="144"/>
      <c r="P501" s="154" t="s">
        <v>246</v>
      </c>
      <c r="Q501" s="155">
        <v>5.7810151462596828E-3</v>
      </c>
      <c r="R501" s="155">
        <v>7.8846249812864911E-3</v>
      </c>
      <c r="S501" s="155">
        <v>4.9138594517790539E-3</v>
      </c>
      <c r="T501" s="155">
        <v>6.2966132779068342E-3</v>
      </c>
      <c r="U501" s="155">
        <v>1.0659926369580746E-2</v>
      </c>
      <c r="V501" s="155">
        <v>1.0779924599434497E-2</v>
      </c>
      <c r="W501" s="155">
        <v>7.5922547230886936E-3</v>
      </c>
      <c r="X501" s="155">
        <v>1.1729738336606337E-2</v>
      </c>
      <c r="Y501" s="172">
        <v>0.41374836135176429</v>
      </c>
      <c r="Z501" s="172">
        <v>0.39905568976073791</v>
      </c>
      <c r="AA501" s="147"/>
      <c r="AB501" s="144"/>
      <c r="AC501" s="144"/>
      <c r="AD501" s="151">
        <v>3.1978072179077205E-3</v>
      </c>
      <c r="AE501" s="151">
        <v>7.7391814389989573E-3</v>
      </c>
      <c r="AF501" s="144"/>
    </row>
    <row r="502" spans="1:32" x14ac:dyDescent="0.25">
      <c r="A502" s="149" t="s">
        <v>247</v>
      </c>
      <c r="B502" s="150">
        <v>70.65910413030835</v>
      </c>
      <c r="C502" s="150">
        <v>71.348209042865534</v>
      </c>
      <c r="D502" s="150">
        <v>54.856957928802501</v>
      </c>
      <c r="E502" s="150">
        <v>51.596324029952342</v>
      </c>
      <c r="F502" s="150">
        <v>54.44862795149966</v>
      </c>
      <c r="G502" s="150">
        <v>52.867340067340137</v>
      </c>
      <c r="H502" s="150">
        <v>41.515442690459864</v>
      </c>
      <c r="I502" s="150">
        <v>90.274173027989917</v>
      </c>
      <c r="J502" s="177">
        <v>48.758730337530054</v>
      </c>
      <c r="K502" s="177">
        <v>32.911450323558668</v>
      </c>
      <c r="L502" s="147"/>
      <c r="M502" s="203">
        <v>28.215736639263142</v>
      </c>
      <c r="N502" s="144"/>
      <c r="P502" s="149" t="s">
        <v>247</v>
      </c>
      <c r="Q502" s="150">
        <v>73.18140825528971</v>
      </c>
      <c r="R502" s="150">
        <v>77.267727930535528</v>
      </c>
      <c r="S502" s="150">
        <v>59.765674027588709</v>
      </c>
      <c r="T502" s="150">
        <v>61.998838488812801</v>
      </c>
      <c r="U502" s="150">
        <v>64.927358646079526</v>
      </c>
      <c r="V502" s="150">
        <v>56.439502827521139</v>
      </c>
      <c r="W502" s="150">
        <v>58.512035783650113</v>
      </c>
      <c r="X502" s="150">
        <v>62.058436388726776</v>
      </c>
      <c r="Y502" s="177">
        <v>3.5464006050766628</v>
      </c>
      <c r="Z502" s="177">
        <v>-2.8842692291043335</v>
      </c>
      <c r="AA502" s="147"/>
      <c r="AB502" s="144"/>
      <c r="AC502" s="144"/>
      <c r="AD502" s="150">
        <v>57.362722704431249</v>
      </c>
      <c r="AE502" s="150">
        <v>64.942705617831109</v>
      </c>
      <c r="AF502" s="144"/>
    </row>
    <row r="503" spans="1:32" x14ac:dyDescent="0.25">
      <c r="A503" s="149" t="s">
        <v>248</v>
      </c>
      <c r="B503" s="150">
        <v>68.833559782608731</v>
      </c>
      <c r="C503" s="150">
        <v>61.489107519325444</v>
      </c>
      <c r="D503" s="150">
        <v>53.404363636363627</v>
      </c>
      <c r="E503" s="150">
        <v>50.675634127594144</v>
      </c>
      <c r="F503" s="150">
        <v>52.829694323144082</v>
      </c>
      <c r="G503" s="150">
        <v>52.00320512820516</v>
      </c>
      <c r="H503" s="150">
        <v>40.441579371474631</v>
      </c>
      <c r="I503" s="150">
        <v>94.634615384615515</v>
      </c>
      <c r="J503" s="177">
        <v>54.193036013140883</v>
      </c>
      <c r="K503" s="177">
        <v>39.953886107532597</v>
      </c>
      <c r="L503" s="147"/>
      <c r="M503" s="203">
        <v>30.217591064157673</v>
      </c>
      <c r="N503" s="144"/>
      <c r="P503" s="149" t="s">
        <v>248</v>
      </c>
      <c r="Q503" s="150">
        <v>72.290563428966465</v>
      </c>
      <c r="R503" s="150">
        <v>78.092233303112749</v>
      </c>
      <c r="S503" s="150">
        <v>60.310089951886127</v>
      </c>
      <c r="T503" s="150">
        <v>62.863296703296768</v>
      </c>
      <c r="U503" s="150">
        <v>66.752627324171442</v>
      </c>
      <c r="V503" s="150">
        <v>57.263469985358739</v>
      </c>
      <c r="W503" s="150">
        <v>60.340813970269799</v>
      </c>
      <c r="X503" s="150">
        <v>64.417024320457841</v>
      </c>
      <c r="Y503" s="177">
        <v>4.0762103501880418</v>
      </c>
      <c r="Z503" s="177">
        <v>-1.3861583004196092</v>
      </c>
      <c r="AA503" s="147"/>
      <c r="AB503" s="144"/>
      <c r="AC503" s="144"/>
      <c r="AD503" s="150">
        <v>54.680729277082918</v>
      </c>
      <c r="AE503" s="150">
        <v>65.80318262087745</v>
      </c>
      <c r="AF503" s="144"/>
    </row>
    <row r="504" spans="1:32" x14ac:dyDescent="0.25">
      <c r="A504" s="146" t="s">
        <v>249</v>
      </c>
      <c r="B504" s="147">
        <v>326</v>
      </c>
      <c r="C504" s="147">
        <v>236</v>
      </c>
      <c r="D504" s="147">
        <v>333</v>
      </c>
      <c r="E504" s="147">
        <v>321</v>
      </c>
      <c r="F504" s="147">
        <v>293</v>
      </c>
      <c r="G504" s="147">
        <v>397</v>
      </c>
      <c r="H504" s="147">
        <v>434</v>
      </c>
      <c r="I504" s="147">
        <v>397</v>
      </c>
      <c r="J504" s="148">
        <v>-8.5253456221198162E-2</v>
      </c>
      <c r="K504" s="148">
        <v>0.18760683760683763</v>
      </c>
      <c r="L504" s="147"/>
      <c r="M504" s="155">
        <v>0.11961434166917746</v>
      </c>
      <c r="N504" s="144"/>
      <c r="P504" s="146" t="s">
        <v>249</v>
      </c>
      <c r="Q504" s="147">
        <v>4405</v>
      </c>
      <c r="R504" s="147">
        <v>3399</v>
      </c>
      <c r="S504" s="147">
        <v>4248</v>
      </c>
      <c r="T504" s="147">
        <v>4120</v>
      </c>
      <c r="U504" s="147">
        <v>3527</v>
      </c>
      <c r="V504" s="147">
        <v>3393</v>
      </c>
      <c r="W504" s="147">
        <v>3695</v>
      </c>
      <c r="X504" s="147">
        <v>3319</v>
      </c>
      <c r="Y504" s="148">
        <v>-0.10175913396481732</v>
      </c>
      <c r="Z504" s="148">
        <v>-0.13267629820435287</v>
      </c>
      <c r="AA504" s="147"/>
      <c r="AB504" s="144"/>
      <c r="AC504" s="144"/>
      <c r="AD504" s="147">
        <v>334.28571428571428</v>
      </c>
      <c r="AE504" s="147">
        <v>3826.7142857142858</v>
      </c>
      <c r="AF504" s="144"/>
    </row>
    <row r="505" spans="1:32" x14ac:dyDescent="0.25">
      <c r="A505" s="146" t="s">
        <v>250</v>
      </c>
      <c r="B505" s="147">
        <v>62</v>
      </c>
      <c r="C505" s="147">
        <v>14</v>
      </c>
      <c r="D505" s="147">
        <v>28</v>
      </c>
      <c r="E505" s="147">
        <v>23</v>
      </c>
      <c r="F505" s="147">
        <v>13</v>
      </c>
      <c r="G505" s="147">
        <v>61</v>
      </c>
      <c r="H505" s="147">
        <v>32</v>
      </c>
      <c r="I505" s="147">
        <v>97</v>
      </c>
      <c r="J505" s="148">
        <v>2.03125</v>
      </c>
      <c r="K505" s="148">
        <v>1.9141630901287554</v>
      </c>
      <c r="L505" s="147"/>
      <c r="M505" s="155">
        <v>0.2219679633867277</v>
      </c>
      <c r="N505" s="144"/>
      <c r="P505" s="146" t="s">
        <v>250</v>
      </c>
      <c r="Q505" s="147">
        <v>449</v>
      </c>
      <c r="R505" s="147">
        <v>349</v>
      </c>
      <c r="S505" s="147">
        <v>479</v>
      </c>
      <c r="T505" s="147">
        <v>370</v>
      </c>
      <c r="U505" s="147">
        <v>324</v>
      </c>
      <c r="V505" s="147">
        <v>367</v>
      </c>
      <c r="W505" s="147">
        <v>395</v>
      </c>
      <c r="X505" s="147">
        <v>437</v>
      </c>
      <c r="Y505" s="148">
        <v>0.10632911392405063</v>
      </c>
      <c r="Z505" s="148">
        <v>0.11928283937065491</v>
      </c>
      <c r="AA505" s="147"/>
      <c r="AB505" s="144"/>
      <c r="AC505" s="144"/>
      <c r="AD505" s="150">
        <v>33.285714285714285</v>
      </c>
      <c r="AE505" s="150">
        <v>390.42857142857144</v>
      </c>
      <c r="AF505" s="144"/>
    </row>
    <row r="506" spans="1:32" x14ac:dyDescent="0.25">
      <c r="A506" s="149" t="s">
        <v>251</v>
      </c>
      <c r="B506" s="150">
        <v>0</v>
      </c>
      <c r="C506" s="150">
        <v>1345</v>
      </c>
      <c r="D506" s="150">
        <v>1184</v>
      </c>
      <c r="E506" s="150">
        <v>1220</v>
      </c>
      <c r="F506" s="150">
        <v>1163</v>
      </c>
      <c r="G506" s="150">
        <v>1041</v>
      </c>
      <c r="H506" s="150">
        <v>1185</v>
      </c>
      <c r="I506" s="150">
        <v>1366</v>
      </c>
      <c r="J506" s="148">
        <v>0.15274261603375527</v>
      </c>
      <c r="K506" s="157">
        <v>0.14822079013729328</v>
      </c>
      <c r="L506" s="147"/>
      <c r="M506" s="155">
        <v>9.1224789635367967E-2</v>
      </c>
      <c r="N506" s="144"/>
      <c r="P506" s="149" t="s">
        <v>251</v>
      </c>
      <c r="Q506" s="150">
        <v>0</v>
      </c>
      <c r="R506" s="150">
        <v>18754</v>
      </c>
      <c r="S506" s="150">
        <v>15246</v>
      </c>
      <c r="T506" s="150">
        <v>13944</v>
      </c>
      <c r="U506" s="150">
        <v>13737</v>
      </c>
      <c r="V506" s="150">
        <v>12767</v>
      </c>
      <c r="W506" s="150">
        <v>12983</v>
      </c>
      <c r="X506" s="150">
        <v>14974</v>
      </c>
      <c r="Y506" s="148">
        <v>0.15335438650543018</v>
      </c>
      <c r="Z506" s="157">
        <v>2.7598906566320826E-2</v>
      </c>
      <c r="AA506" s="147"/>
      <c r="AB506" s="144"/>
      <c r="AC506" s="144"/>
      <c r="AD506" s="158">
        <v>1189.6666666666667</v>
      </c>
      <c r="AE506" s="158">
        <v>14571.833333333334</v>
      </c>
      <c r="AF506" s="144"/>
    </row>
    <row r="507" spans="1:32" x14ac:dyDescent="0.25">
      <c r="A507" s="159" t="s">
        <v>252</v>
      </c>
      <c r="B507" s="147">
        <v>368</v>
      </c>
      <c r="C507" s="147">
        <v>316</v>
      </c>
      <c r="D507" s="147">
        <v>519</v>
      </c>
      <c r="E507" s="147">
        <v>406</v>
      </c>
      <c r="F507" s="147">
        <v>477</v>
      </c>
      <c r="G507" s="147">
        <v>372</v>
      </c>
      <c r="H507" s="147">
        <v>404</v>
      </c>
      <c r="I507" s="147">
        <v>377</v>
      </c>
      <c r="J507" s="148">
        <v>-6.6831683168316836E-2</v>
      </c>
      <c r="K507" s="148">
        <v>-7.7917540181691072E-2</v>
      </c>
      <c r="L507" s="147"/>
      <c r="M507" s="155">
        <v>7.3936065895273587E-2</v>
      </c>
      <c r="N507" s="144"/>
      <c r="P507" s="159" t="s">
        <v>252</v>
      </c>
      <c r="Q507" s="147">
        <v>5387</v>
      </c>
      <c r="R507" s="147">
        <v>5016</v>
      </c>
      <c r="S507" s="147">
        <v>5663</v>
      </c>
      <c r="T507" s="147">
        <v>5134</v>
      </c>
      <c r="U507" s="147">
        <v>5668</v>
      </c>
      <c r="V507" s="147">
        <v>5621</v>
      </c>
      <c r="W507" s="147">
        <v>5047</v>
      </c>
      <c r="X507" s="147">
        <v>5099</v>
      </c>
      <c r="Y507" s="148">
        <v>1.0303150386368139E-2</v>
      </c>
      <c r="Z507" s="148">
        <v>-4.9099531116794611E-2</v>
      </c>
      <c r="AA507" s="147"/>
      <c r="AB507" s="144"/>
      <c r="AC507" s="144"/>
      <c r="AD507" s="150">
        <v>408.85714285714283</v>
      </c>
      <c r="AE507" s="150">
        <v>5362.2857142857147</v>
      </c>
      <c r="AF507" s="144"/>
    </row>
    <row r="508" spans="1:32" x14ac:dyDescent="0.25">
      <c r="A508" s="159" t="s">
        <v>253</v>
      </c>
      <c r="B508" s="147">
        <v>12</v>
      </c>
      <c r="C508" s="147">
        <v>13</v>
      </c>
      <c r="D508" s="147">
        <v>25</v>
      </c>
      <c r="E508" s="147">
        <v>12</v>
      </c>
      <c r="F508" s="147">
        <v>3</v>
      </c>
      <c r="G508" s="147">
        <v>11</v>
      </c>
      <c r="H508" s="147">
        <v>7</v>
      </c>
      <c r="I508" s="147">
        <v>17</v>
      </c>
      <c r="J508" s="148">
        <v>1.4285714285714286</v>
      </c>
      <c r="K508" s="148">
        <v>0.4337349397590361</v>
      </c>
      <c r="L508" s="147"/>
      <c r="M508" s="155">
        <v>0.10303030303030303</v>
      </c>
      <c r="N508" s="144"/>
      <c r="P508" s="159" t="s">
        <v>253</v>
      </c>
      <c r="Q508" s="147">
        <v>156</v>
      </c>
      <c r="R508" s="147">
        <v>166</v>
      </c>
      <c r="S508" s="147">
        <v>202</v>
      </c>
      <c r="T508" s="147">
        <v>195</v>
      </c>
      <c r="U508" s="147">
        <v>169</v>
      </c>
      <c r="V508" s="147">
        <v>165</v>
      </c>
      <c r="W508" s="147">
        <v>152</v>
      </c>
      <c r="X508" s="147">
        <v>165</v>
      </c>
      <c r="Y508" s="148">
        <v>8.5526315789473686E-2</v>
      </c>
      <c r="Z508" s="148">
        <v>-4.1493775933609936E-2</v>
      </c>
      <c r="AA508" s="147"/>
      <c r="AB508" s="144"/>
      <c r="AC508" s="144"/>
      <c r="AD508" s="150">
        <v>11.857142857142858</v>
      </c>
      <c r="AE508" s="150">
        <v>172.14285714285714</v>
      </c>
      <c r="AF508" s="144"/>
    </row>
    <row r="509" spans="1:32" x14ac:dyDescent="0.25">
      <c r="A509" s="159" t="s">
        <v>254</v>
      </c>
      <c r="B509" s="160">
        <v>3.1578947368421054E-2</v>
      </c>
      <c r="C509" s="160">
        <v>3.9513677811550151E-2</v>
      </c>
      <c r="D509" s="160">
        <v>4.595588235294118E-2</v>
      </c>
      <c r="E509" s="160">
        <v>2.8708133971291867E-2</v>
      </c>
      <c r="F509" s="160">
        <v>6.2500000000000003E-3</v>
      </c>
      <c r="G509" s="160">
        <v>2.8720626631853787E-2</v>
      </c>
      <c r="H509" s="160">
        <v>1.7031630170316302E-2</v>
      </c>
      <c r="I509" s="160">
        <v>4.3147208121827409E-2</v>
      </c>
      <c r="J509" s="172">
        <v>2.6115577951511106</v>
      </c>
      <c r="K509" s="172">
        <v>1.4963846491946251</v>
      </c>
      <c r="L509" s="147"/>
      <c r="M509" s="203">
        <v>1.1802223319395795</v>
      </c>
      <c r="N509" s="144"/>
      <c r="P509" s="159" t="s">
        <v>254</v>
      </c>
      <c r="Q509" s="160">
        <v>2.814360454627458E-2</v>
      </c>
      <c r="R509" s="160">
        <v>3.2033963720571206E-2</v>
      </c>
      <c r="S509" s="160">
        <v>3.4441602728047742E-2</v>
      </c>
      <c r="T509" s="160">
        <v>3.6592231187840121E-2</v>
      </c>
      <c r="U509" s="160">
        <v>2.8953229398663696E-2</v>
      </c>
      <c r="V509" s="160">
        <v>2.8517110266159697E-2</v>
      </c>
      <c r="W509" s="160">
        <v>2.9236391613771878E-2</v>
      </c>
      <c r="X509" s="160">
        <v>3.1344984802431614E-2</v>
      </c>
      <c r="Y509" s="172">
        <v>0.21085931886597359</v>
      </c>
      <c r="Z509" s="172">
        <v>2.4098645442820893E-2</v>
      </c>
      <c r="AA509" s="147"/>
      <c r="AB509" s="144"/>
      <c r="AC509" s="144"/>
      <c r="AD509" s="191">
        <v>2.8183361629881158E-2</v>
      </c>
      <c r="AE509" s="191">
        <v>3.1103998348003405E-2</v>
      </c>
      <c r="AF509" s="144"/>
    </row>
    <row r="510" spans="1:32" x14ac:dyDescent="0.25">
      <c r="A510" s="161" t="s">
        <v>255</v>
      </c>
      <c r="B510" s="161"/>
      <c r="C510" s="161"/>
      <c r="D510" s="161"/>
      <c r="E510" s="144"/>
      <c r="F510" s="144"/>
      <c r="G510" s="144"/>
      <c r="H510" s="144"/>
      <c r="I510" s="144"/>
      <c r="J510" s="144"/>
      <c r="K510" s="144"/>
      <c r="L510" s="144"/>
      <c r="M510" s="144"/>
      <c r="N510" s="144"/>
      <c r="O510" s="204"/>
      <c r="P510" s="161" t="s">
        <v>255</v>
      </c>
      <c r="Q510" s="161"/>
      <c r="R510" s="161"/>
      <c r="S510" s="161"/>
      <c r="T510" s="144"/>
      <c r="U510" s="144"/>
      <c r="V510" s="144"/>
      <c r="W510" s="144"/>
      <c r="X510" s="144"/>
      <c r="Y510" s="144"/>
      <c r="Z510" s="144"/>
      <c r="AA510" s="144"/>
      <c r="AB510" s="144"/>
      <c r="AC510" s="144"/>
      <c r="AD510" s="144"/>
      <c r="AE510" s="144"/>
      <c r="AF510" s="144"/>
    </row>
    <row r="513" spans="1:32" x14ac:dyDescent="0.25">
      <c r="A513" s="189" t="s">
        <v>264</v>
      </c>
      <c r="B513" s="189"/>
      <c r="C513" s="189"/>
      <c r="D513" s="189"/>
      <c r="E513" s="181"/>
      <c r="F513" s="167"/>
      <c r="G513" s="167"/>
      <c r="H513" s="167"/>
      <c r="I513" s="167"/>
      <c r="J513" s="167"/>
      <c r="K513" s="167"/>
      <c r="L513" s="188"/>
      <c r="M513" s="211"/>
      <c r="N513" s="144"/>
      <c r="O513" s="211"/>
      <c r="P513" s="189" t="s">
        <v>264</v>
      </c>
      <c r="Q513" s="189"/>
      <c r="R513" s="189"/>
      <c r="S513" s="189"/>
      <c r="T513" s="181"/>
      <c r="U513" s="144"/>
      <c r="V513" s="144"/>
      <c r="W513" s="144"/>
      <c r="X513" s="144"/>
      <c r="Y513" s="144"/>
      <c r="Z513" s="144"/>
      <c r="AA513" s="188"/>
      <c r="AB513" s="144"/>
      <c r="AC513" s="144"/>
      <c r="AD513" s="144"/>
      <c r="AE513" s="144"/>
      <c r="AF513" s="144"/>
    </row>
    <row r="514" spans="1:32" x14ac:dyDescent="0.25">
      <c r="A514" s="166" t="s">
        <v>298</v>
      </c>
      <c r="B514" s="166"/>
      <c r="C514" s="166"/>
      <c r="D514" s="166"/>
      <c r="E514" s="213"/>
      <c r="F514" s="167"/>
      <c r="G514" s="167"/>
      <c r="H514" s="167"/>
      <c r="I514" s="167"/>
      <c r="J514" s="167"/>
      <c r="K514" s="167"/>
      <c r="L514" s="167"/>
      <c r="M514" s="144"/>
      <c r="N514" s="144"/>
      <c r="P514" s="166" t="s">
        <v>231</v>
      </c>
      <c r="Q514" s="166"/>
      <c r="R514" s="166"/>
      <c r="S514" s="166"/>
      <c r="T514" s="162"/>
      <c r="U514" s="144"/>
      <c r="V514" s="144"/>
      <c r="W514" s="144"/>
      <c r="X514" s="144"/>
      <c r="Y514" s="144"/>
      <c r="Z514" s="144"/>
      <c r="AA514" s="167"/>
      <c r="AB514" s="144"/>
      <c r="AC514" s="144"/>
      <c r="AD514" s="144"/>
      <c r="AE514" s="144"/>
      <c r="AF514" s="144"/>
    </row>
    <row r="515" spans="1:32" ht="31.5" x14ac:dyDescent="0.25">
      <c r="A515" s="190"/>
      <c r="B515" s="141">
        <v>2019</v>
      </c>
      <c r="C515" s="141">
        <v>2020</v>
      </c>
      <c r="D515" s="141">
        <v>2021</v>
      </c>
      <c r="E515" s="141">
        <v>2022</v>
      </c>
      <c r="F515" s="141">
        <v>2023</v>
      </c>
      <c r="G515" s="141">
        <v>2024</v>
      </c>
      <c r="H515" s="141">
        <v>2025</v>
      </c>
      <c r="I515" s="141">
        <v>2026</v>
      </c>
      <c r="J515" s="142" t="s">
        <v>232</v>
      </c>
      <c r="K515" s="142" t="s">
        <v>233</v>
      </c>
      <c r="L515" s="143" t="s">
        <v>234</v>
      </c>
      <c r="M515" s="145" t="s">
        <v>287</v>
      </c>
      <c r="N515" s="144"/>
      <c r="P515" s="190"/>
      <c r="Q515" s="141">
        <v>2019</v>
      </c>
      <c r="R515" s="141">
        <v>2020</v>
      </c>
      <c r="S515" s="141">
        <v>2021</v>
      </c>
      <c r="T515" s="141">
        <v>2022</v>
      </c>
      <c r="U515" s="141">
        <v>2023</v>
      </c>
      <c r="V515" s="141">
        <v>2024</v>
      </c>
      <c r="W515" s="141">
        <v>2025</v>
      </c>
      <c r="X515" s="141">
        <v>2026</v>
      </c>
      <c r="Y515" s="142" t="s">
        <v>232</v>
      </c>
      <c r="Z515" s="142" t="s">
        <v>233</v>
      </c>
      <c r="AA515" s="143" t="s">
        <v>234</v>
      </c>
      <c r="AB515" s="144"/>
      <c r="AC515" s="144"/>
      <c r="AD515" s="145" t="s">
        <v>299</v>
      </c>
      <c r="AE515" s="145" t="s">
        <v>235</v>
      </c>
      <c r="AF515" s="144"/>
    </row>
    <row r="516" spans="1:32" x14ac:dyDescent="0.25">
      <c r="A516" s="146" t="s">
        <v>236</v>
      </c>
      <c r="B516" s="147">
        <v>1369</v>
      </c>
      <c r="C516" s="147">
        <v>1194</v>
      </c>
      <c r="D516" s="147">
        <v>965</v>
      </c>
      <c r="E516" s="147">
        <v>1131</v>
      </c>
      <c r="F516" s="147">
        <v>1381</v>
      </c>
      <c r="G516" s="147">
        <v>1509</v>
      </c>
      <c r="H516" s="147">
        <v>1494</v>
      </c>
      <c r="I516" s="147">
        <v>1495</v>
      </c>
      <c r="J516" s="148">
        <v>6.6934404283801872E-4</v>
      </c>
      <c r="K516" s="148">
        <v>0.15724870065243832</v>
      </c>
      <c r="L516" s="147"/>
      <c r="M516" s="155">
        <v>4.2700865442289564E-2</v>
      </c>
      <c r="N516" s="144"/>
      <c r="P516" s="146" t="s">
        <v>236</v>
      </c>
      <c r="Q516" s="147">
        <v>29719</v>
      </c>
      <c r="R516" s="147">
        <v>30357</v>
      </c>
      <c r="S516" s="147">
        <v>22700</v>
      </c>
      <c r="T516" s="147">
        <v>28141</v>
      </c>
      <c r="U516" s="147">
        <v>32999</v>
      </c>
      <c r="V516" s="147">
        <v>35838</v>
      </c>
      <c r="W516" s="147">
        <v>34289</v>
      </c>
      <c r="X516" s="147">
        <v>35011</v>
      </c>
      <c r="Y516" s="148">
        <v>2.105631543643734E-2</v>
      </c>
      <c r="Z516" s="148">
        <v>0.14498955817289053</v>
      </c>
      <c r="AA516" s="147"/>
      <c r="AB516" s="144"/>
      <c r="AC516" s="144"/>
      <c r="AD516" s="147">
        <v>1291.8571428571429</v>
      </c>
      <c r="AE516" s="147">
        <v>30577.571428571428</v>
      </c>
      <c r="AF516" s="144"/>
    </row>
    <row r="517" spans="1:32" x14ac:dyDescent="0.25">
      <c r="A517" s="149" t="s">
        <v>237</v>
      </c>
      <c r="B517" s="150">
        <v>294</v>
      </c>
      <c r="C517" s="150">
        <v>271</v>
      </c>
      <c r="D517" s="150">
        <v>333</v>
      </c>
      <c r="E517" s="150">
        <v>230</v>
      </c>
      <c r="F517" s="150">
        <v>316</v>
      </c>
      <c r="G517" s="150">
        <v>277</v>
      </c>
      <c r="H517" s="150">
        <v>238</v>
      </c>
      <c r="I517" s="150">
        <v>268</v>
      </c>
      <c r="J517" s="148">
        <v>0.12605042016806722</v>
      </c>
      <c r="K517" s="148">
        <v>-4.236855538540063E-2</v>
      </c>
      <c r="L517" s="147"/>
      <c r="M517" s="155">
        <v>4.5562733764025844E-2</v>
      </c>
      <c r="N517" s="144"/>
      <c r="P517" s="149" t="s">
        <v>237</v>
      </c>
      <c r="Q517" s="150">
        <v>7240</v>
      </c>
      <c r="R517" s="150">
        <v>7407</v>
      </c>
      <c r="S517" s="150">
        <v>5905</v>
      </c>
      <c r="T517" s="150">
        <v>6187</v>
      </c>
      <c r="U517" s="150">
        <v>6401</v>
      </c>
      <c r="V517" s="150">
        <v>6379</v>
      </c>
      <c r="W517" s="150">
        <v>5385</v>
      </c>
      <c r="X517" s="150">
        <v>5882</v>
      </c>
      <c r="Y517" s="148">
        <v>9.2293407613741871E-2</v>
      </c>
      <c r="Z517" s="148">
        <v>-8.3066096561553573E-2</v>
      </c>
      <c r="AA517" s="147"/>
      <c r="AB517" s="144"/>
      <c r="AC517" s="144"/>
      <c r="AD517" s="150">
        <v>279.85714285714283</v>
      </c>
      <c r="AE517" s="150">
        <v>6414.8571428571431</v>
      </c>
      <c r="AF517" s="144"/>
    </row>
    <row r="518" spans="1:32" x14ac:dyDescent="0.25">
      <c r="A518" s="146" t="s">
        <v>90</v>
      </c>
      <c r="B518" s="151">
        <v>0.22022471910112359</v>
      </c>
      <c r="C518" s="151">
        <v>0.23281786941580757</v>
      </c>
      <c r="D518" s="151">
        <v>0.35614973262032085</v>
      </c>
      <c r="E518" s="151">
        <v>0.21159153633854647</v>
      </c>
      <c r="F518" s="151">
        <v>0.24553224553224554</v>
      </c>
      <c r="G518" s="151">
        <v>0.19249478804725503</v>
      </c>
      <c r="H518" s="151">
        <v>0.17048710601719197</v>
      </c>
      <c r="I518" s="151">
        <v>0.18873239436619718</v>
      </c>
      <c r="J518" s="172">
        <v>1.8245288349005211</v>
      </c>
      <c r="K518" s="172">
        <v>-3.792501625511485</v>
      </c>
      <c r="L518" s="147"/>
      <c r="M518" s="203">
        <v>0.51894730319069216</v>
      </c>
      <c r="N518" s="144"/>
      <c r="P518" s="146" t="s">
        <v>90</v>
      </c>
      <c r="Q518" s="151">
        <v>0.26333975921143565</v>
      </c>
      <c r="R518" s="151">
        <v>0.25994034041059833</v>
      </c>
      <c r="S518" s="151">
        <v>0.2713570148430679</v>
      </c>
      <c r="T518" s="151">
        <v>0.23304079249689255</v>
      </c>
      <c r="U518" s="151">
        <v>0.20886902042680938</v>
      </c>
      <c r="V518" s="151">
        <v>0.19705909610453801</v>
      </c>
      <c r="W518" s="151">
        <v>0.1704059998101326</v>
      </c>
      <c r="X518" s="151">
        <v>0.18354292133429026</v>
      </c>
      <c r="Y518" s="172">
        <v>1.3136921524157659</v>
      </c>
      <c r="Z518" s="172">
        <v>-4.2200608597942448</v>
      </c>
      <c r="AA518" s="147"/>
      <c r="AB518" s="144"/>
      <c r="AC518" s="144"/>
      <c r="AD518" s="151">
        <v>0.22665741062131203</v>
      </c>
      <c r="AE518" s="151">
        <v>0.22574352993223271</v>
      </c>
      <c r="AF518" s="144"/>
    </row>
    <row r="519" spans="1:32" x14ac:dyDescent="0.25">
      <c r="A519" s="149" t="s">
        <v>238</v>
      </c>
      <c r="B519" s="150">
        <v>262</v>
      </c>
      <c r="C519" s="150">
        <v>252</v>
      </c>
      <c r="D519" s="150">
        <v>299</v>
      </c>
      <c r="E519" s="150">
        <v>196</v>
      </c>
      <c r="F519" s="150">
        <v>242</v>
      </c>
      <c r="G519" s="150">
        <v>236</v>
      </c>
      <c r="H519" s="150">
        <v>193</v>
      </c>
      <c r="I519" s="150">
        <v>241</v>
      </c>
      <c r="J519" s="148">
        <v>0.24870466321243523</v>
      </c>
      <c r="K519" s="148">
        <v>4.1666666666666666E-3</v>
      </c>
      <c r="L519" s="147"/>
      <c r="M519" s="155">
        <v>4.8422744625276272E-2</v>
      </c>
      <c r="N519" s="144"/>
      <c r="P519" s="149" t="s">
        <v>238</v>
      </c>
      <c r="Q519" s="150">
        <v>6227</v>
      </c>
      <c r="R519" s="150">
        <v>6425</v>
      </c>
      <c r="S519" s="150">
        <v>5110</v>
      </c>
      <c r="T519" s="150">
        <v>5031</v>
      </c>
      <c r="U519" s="150">
        <v>5004</v>
      </c>
      <c r="V519" s="150">
        <v>4950</v>
      </c>
      <c r="W519" s="150">
        <v>4219</v>
      </c>
      <c r="X519" s="150">
        <v>4977</v>
      </c>
      <c r="Y519" s="148">
        <v>0.17966342735245319</v>
      </c>
      <c r="Z519" s="148">
        <v>-5.7539360493426436E-2</v>
      </c>
      <c r="AA519" s="147"/>
      <c r="AB519" s="144"/>
      <c r="AC519" s="144"/>
      <c r="AD519" s="150">
        <v>240</v>
      </c>
      <c r="AE519" s="150">
        <v>5280.8571428571431</v>
      </c>
      <c r="AF519" s="144"/>
    </row>
    <row r="520" spans="1:32" x14ac:dyDescent="0.25">
      <c r="A520" s="149" t="s">
        <v>239</v>
      </c>
      <c r="B520" s="153">
        <v>0.19138056975894813</v>
      </c>
      <c r="C520" s="153">
        <v>0.21105527638190955</v>
      </c>
      <c r="D520" s="153">
        <v>0.30984455958549223</v>
      </c>
      <c r="E520" s="153">
        <v>0.17329796640141468</v>
      </c>
      <c r="F520" s="153">
        <v>0.17523533671252717</v>
      </c>
      <c r="G520" s="153">
        <v>0.1563949635520212</v>
      </c>
      <c r="H520" s="153">
        <v>0.12918340026773761</v>
      </c>
      <c r="I520" s="153">
        <v>0.16120401337792642</v>
      </c>
      <c r="J520" s="172">
        <v>3.2020613110188805</v>
      </c>
      <c r="K520" s="172">
        <v>-2.4575042245207483</v>
      </c>
      <c r="L520" s="147"/>
      <c r="M520" s="203">
        <v>1.9048690765033323</v>
      </c>
      <c r="N520" s="144"/>
      <c r="P520" s="149" t="s">
        <v>239</v>
      </c>
      <c r="Q520" s="153">
        <v>0.2095292573774353</v>
      </c>
      <c r="R520" s="153">
        <v>0.2116480548143756</v>
      </c>
      <c r="S520" s="153">
        <v>0.2251101321585903</v>
      </c>
      <c r="T520" s="153">
        <v>0.17877829501439182</v>
      </c>
      <c r="U520" s="153">
        <v>0.15164095881693385</v>
      </c>
      <c r="V520" s="153">
        <v>0.13812154696132597</v>
      </c>
      <c r="W520" s="153">
        <v>0.12304237510571904</v>
      </c>
      <c r="X520" s="153">
        <v>0.1421553226128931</v>
      </c>
      <c r="Y520" s="172">
        <v>1.9112947507174058</v>
      </c>
      <c r="Z520" s="172">
        <v>-3.0548293015742272</v>
      </c>
      <c r="AA520" s="147"/>
      <c r="AB520" s="144"/>
      <c r="AC520" s="144"/>
      <c r="AD520" s="153">
        <v>0.1857790556231339</v>
      </c>
      <c r="AE520" s="153">
        <v>0.17270361562863537</v>
      </c>
      <c r="AF520" s="144"/>
    </row>
    <row r="521" spans="1:32" x14ac:dyDescent="0.25">
      <c r="A521" s="149" t="s">
        <v>240</v>
      </c>
      <c r="B521" s="153">
        <v>0.891156462585034</v>
      </c>
      <c r="C521" s="153">
        <v>0.92988929889298888</v>
      </c>
      <c r="D521" s="153">
        <v>0.89789789789789787</v>
      </c>
      <c r="E521" s="153">
        <v>0.85217391304347823</v>
      </c>
      <c r="F521" s="153">
        <v>0.76582278481012656</v>
      </c>
      <c r="G521" s="153">
        <v>0.85198555956678701</v>
      </c>
      <c r="H521" s="153">
        <v>0.81092436974789917</v>
      </c>
      <c r="I521" s="153">
        <v>0.89925373134328357</v>
      </c>
      <c r="J521" s="172">
        <v>8.8329361595384412</v>
      </c>
      <c r="K521" s="172">
        <v>4.1673333180955785</v>
      </c>
      <c r="L521" s="147"/>
      <c r="M521" s="203">
        <v>5.3112962897176814</v>
      </c>
      <c r="N521" s="144"/>
      <c r="P521" s="149" t="s">
        <v>240</v>
      </c>
      <c r="Q521" s="153">
        <v>0.86008287292817676</v>
      </c>
      <c r="R521" s="153">
        <v>0.86742270824895373</v>
      </c>
      <c r="S521" s="153">
        <v>0.86536833192209994</v>
      </c>
      <c r="T521" s="153">
        <v>0.813156618716664</v>
      </c>
      <c r="U521" s="153">
        <v>0.78175285111701298</v>
      </c>
      <c r="V521" s="153">
        <v>0.77598369650415422</v>
      </c>
      <c r="W521" s="153">
        <v>0.78347260909935001</v>
      </c>
      <c r="X521" s="153">
        <v>0.84614076844610675</v>
      </c>
      <c r="Y521" s="172">
        <v>6.2668159346756731</v>
      </c>
      <c r="Z521" s="172">
        <v>2.2917892978442378</v>
      </c>
      <c r="AA521" s="147"/>
      <c r="AB521" s="144"/>
      <c r="AC521" s="144"/>
      <c r="AD521" s="153">
        <v>0.85758039816232778</v>
      </c>
      <c r="AE521" s="153">
        <v>0.82322287546766437</v>
      </c>
      <c r="AF521" s="144"/>
    </row>
    <row r="522" spans="1:32" ht="22.15" customHeight="1" x14ac:dyDescent="0.25">
      <c r="A522" s="154" t="s">
        <v>241</v>
      </c>
      <c r="B522" s="155">
        <v>2.3809523809523808E-2</v>
      </c>
      <c r="C522" s="155">
        <v>2.5830258302583026E-2</v>
      </c>
      <c r="D522" s="155">
        <v>2.1021021021021023E-2</v>
      </c>
      <c r="E522" s="155">
        <v>4.3478260869565216E-2</v>
      </c>
      <c r="F522" s="155">
        <v>3.4810126582278479E-2</v>
      </c>
      <c r="G522" s="155">
        <v>2.8880866425992781E-2</v>
      </c>
      <c r="H522" s="155">
        <v>3.7815126050420166E-2</v>
      </c>
      <c r="I522" s="155">
        <v>1.1194029850746268E-2</v>
      </c>
      <c r="J522" s="172">
        <v>-2.6621096199673899</v>
      </c>
      <c r="K522" s="172">
        <v>-1.8923376989478338</v>
      </c>
      <c r="L522" s="147"/>
      <c r="M522" s="203">
        <v>-0.85271534202499921</v>
      </c>
      <c r="N522" s="144"/>
      <c r="P522" s="154" t="s">
        <v>241</v>
      </c>
      <c r="Q522" s="155">
        <v>2.0580110497237569E-2</v>
      </c>
      <c r="R522" s="155">
        <v>2.227622519238558E-2</v>
      </c>
      <c r="S522" s="155">
        <v>2.1845893310753598E-2</v>
      </c>
      <c r="T522" s="155">
        <v>2.4082754161952481E-2</v>
      </c>
      <c r="U522" s="155">
        <v>2.2340259334478987E-2</v>
      </c>
      <c r="V522" s="155">
        <v>2.1633484872237027E-2</v>
      </c>
      <c r="W522" s="155">
        <v>2.0055710306406686E-2</v>
      </c>
      <c r="X522" s="155">
        <v>1.972118327099626E-2</v>
      </c>
      <c r="Y522" s="172">
        <v>-3.3452703541042572E-2</v>
      </c>
      <c r="Z522" s="172">
        <v>-0.21254228220021382</v>
      </c>
      <c r="AA522" s="147"/>
      <c r="AB522" s="144"/>
      <c r="AC522" s="144"/>
      <c r="AD522" s="151">
        <v>3.0117406840224605E-2</v>
      </c>
      <c r="AE522" s="151">
        <v>2.1846606092998398E-2</v>
      </c>
      <c r="AF522" s="144"/>
    </row>
    <row r="523" spans="1:32" ht="22.15" customHeight="1" x14ac:dyDescent="0.25">
      <c r="A523" s="154" t="s">
        <v>242</v>
      </c>
      <c r="B523" s="155">
        <v>5.1132213294375461E-3</v>
      </c>
      <c r="C523" s="155">
        <v>5.8626465661641538E-3</v>
      </c>
      <c r="D523" s="155">
        <v>7.2538860103626944E-3</v>
      </c>
      <c r="E523" s="155">
        <v>8.8417329796640146E-3</v>
      </c>
      <c r="F523" s="155">
        <v>7.965242577842143E-3</v>
      </c>
      <c r="G523" s="155">
        <v>5.3015241882041087E-3</v>
      </c>
      <c r="H523" s="155">
        <v>6.024096385542169E-3</v>
      </c>
      <c r="I523" s="155">
        <v>2.0066889632107021E-3</v>
      </c>
      <c r="J523" s="172">
        <v>-0.40174074223314671</v>
      </c>
      <c r="K523" s="172">
        <v>-0.45176945378398342</v>
      </c>
      <c r="L523" s="147"/>
      <c r="M523" s="203">
        <v>-0.1306555445689358</v>
      </c>
      <c r="N523" s="144"/>
      <c r="P523" s="154" t="s">
        <v>242</v>
      </c>
      <c r="Q523" s="155">
        <v>5.013627645613917E-3</v>
      </c>
      <c r="R523" s="155">
        <v>5.4353196956220973E-3</v>
      </c>
      <c r="S523" s="155">
        <v>5.6828193832599121E-3</v>
      </c>
      <c r="T523" s="155">
        <v>5.2947656444333894E-3</v>
      </c>
      <c r="U523" s="155">
        <v>4.3334646504439526E-3</v>
      </c>
      <c r="V523" s="155">
        <v>3.850661309224845E-3</v>
      </c>
      <c r="W523" s="155">
        <v>3.1496981539269153E-3</v>
      </c>
      <c r="X523" s="155">
        <v>3.31324440890006E-3</v>
      </c>
      <c r="Y523" s="172">
        <v>1.6354625497314468E-2</v>
      </c>
      <c r="Z523" s="172">
        <v>-0.12699468190307761</v>
      </c>
      <c r="AA523" s="147"/>
      <c r="AB523" s="144"/>
      <c r="AC523" s="144"/>
      <c r="AD523" s="151">
        <v>6.524383501050536E-3</v>
      </c>
      <c r="AE523" s="151">
        <v>4.583191227930836E-3</v>
      </c>
      <c r="AF523" s="144"/>
    </row>
    <row r="524" spans="1:32" ht="22.15" customHeight="1" x14ac:dyDescent="0.25">
      <c r="A524" s="154" t="s">
        <v>243</v>
      </c>
      <c r="B524" s="155">
        <v>6.0628195763330901E-2</v>
      </c>
      <c r="C524" s="155">
        <v>7.6214405360134005E-2</v>
      </c>
      <c r="D524" s="155">
        <v>8.0829015544041455E-2</v>
      </c>
      <c r="E524" s="155">
        <v>6.0123784261715295E-2</v>
      </c>
      <c r="F524" s="155">
        <v>6.0825488776249097E-2</v>
      </c>
      <c r="G524" s="155">
        <v>5.3677932405566599E-2</v>
      </c>
      <c r="H524" s="155">
        <v>3.547523427041499E-2</v>
      </c>
      <c r="I524" s="155">
        <v>5.6856187290969896E-2</v>
      </c>
      <c r="J524" s="172">
        <v>2.1380953020554907</v>
      </c>
      <c r="K524" s="172">
        <v>-0.26373436169146514</v>
      </c>
      <c r="L524" s="147"/>
      <c r="M524" s="203">
        <v>1.0527890469970782</v>
      </c>
      <c r="N524" s="144"/>
      <c r="P524" s="154" t="s">
        <v>243</v>
      </c>
      <c r="Q524" s="155">
        <v>6.6724990746660384E-2</v>
      </c>
      <c r="R524" s="155">
        <v>7.3590934545574332E-2</v>
      </c>
      <c r="S524" s="155">
        <v>7.3480176211453738E-2</v>
      </c>
      <c r="T524" s="155">
        <v>7.0217831633559574E-2</v>
      </c>
      <c r="U524" s="155">
        <v>6.0274553774356796E-2</v>
      </c>
      <c r="V524" s="155">
        <v>5.5416038841453207E-2</v>
      </c>
      <c r="W524" s="155">
        <v>4.6166409052465808E-2</v>
      </c>
      <c r="X524" s="155">
        <v>4.6328296820999114E-2</v>
      </c>
      <c r="Y524" s="172">
        <v>1.6188776853330589E-2</v>
      </c>
      <c r="Z524" s="172">
        <v>-1.6364713461981408</v>
      </c>
      <c r="AA524" s="147"/>
      <c r="AB524" s="144"/>
      <c r="AC524" s="144"/>
      <c r="AD524" s="151">
        <v>5.9493530907884548E-2</v>
      </c>
      <c r="AE524" s="151">
        <v>6.2693010282980521E-2</v>
      </c>
      <c r="AF524" s="144"/>
    </row>
    <row r="525" spans="1:32" ht="22.15" customHeight="1" x14ac:dyDescent="0.25">
      <c r="A525" s="154" t="s">
        <v>244</v>
      </c>
      <c r="B525" s="155">
        <v>0.68078889700511325</v>
      </c>
      <c r="C525" s="155">
        <v>0.57118927973199329</v>
      </c>
      <c r="D525" s="155">
        <v>0.49326424870466323</v>
      </c>
      <c r="E525" s="155">
        <v>0.65428824049513701</v>
      </c>
      <c r="F525" s="155">
        <v>0.61404779145546706</v>
      </c>
      <c r="G525" s="155">
        <v>0.65871438038436048</v>
      </c>
      <c r="H525" s="155">
        <v>0.68741633199464525</v>
      </c>
      <c r="I525" s="155">
        <v>0.60468227424749166</v>
      </c>
      <c r="J525" s="172">
        <v>-8.2734057747153589</v>
      </c>
      <c r="K525" s="172">
        <v>-2.5528938845508442</v>
      </c>
      <c r="L525" s="147"/>
      <c r="M525" s="203">
        <v>-1.0981374320101378</v>
      </c>
      <c r="N525" s="144"/>
      <c r="P525" s="154" t="s">
        <v>244</v>
      </c>
      <c r="Q525" s="155">
        <v>0.59837141222786772</v>
      </c>
      <c r="R525" s="155">
        <v>0.57713212768060085</v>
      </c>
      <c r="S525" s="155">
        <v>0.58013215859030842</v>
      </c>
      <c r="T525" s="155">
        <v>0.61824384350236306</v>
      </c>
      <c r="U525" s="155">
        <v>0.61717021727931154</v>
      </c>
      <c r="V525" s="155">
        <v>0.60128913443830567</v>
      </c>
      <c r="W525" s="155">
        <v>0.64040946076001048</v>
      </c>
      <c r="X525" s="155">
        <v>0.61566364856759304</v>
      </c>
      <c r="Y525" s="172">
        <v>-2.4745812192417449</v>
      </c>
      <c r="Z525" s="172">
        <v>0.95050729542817125</v>
      </c>
      <c r="AA525" s="147"/>
      <c r="AB525" s="144"/>
      <c r="AC525" s="144"/>
      <c r="AD525" s="151">
        <v>0.6302112130930001</v>
      </c>
      <c r="AE525" s="151">
        <v>0.60615857561331132</v>
      </c>
      <c r="AF525" s="144"/>
    </row>
    <row r="526" spans="1:32" ht="22.15" customHeight="1" x14ac:dyDescent="0.25">
      <c r="A526" s="154" t="s">
        <v>245</v>
      </c>
      <c r="B526" s="155">
        <v>1.6070124178232285E-2</v>
      </c>
      <c r="C526" s="155">
        <v>9.6314907872696823E-2</v>
      </c>
      <c r="D526" s="155">
        <v>5.6994818652849742E-2</v>
      </c>
      <c r="E526" s="155">
        <v>3.8903625110521665E-2</v>
      </c>
      <c r="F526" s="155">
        <v>2.3171614771904415E-2</v>
      </c>
      <c r="G526" s="155">
        <v>5.7654075546719682E-2</v>
      </c>
      <c r="H526" s="155">
        <v>5.2208835341365459E-2</v>
      </c>
      <c r="I526" s="155">
        <v>9.0301003344481601E-2</v>
      </c>
      <c r="J526" s="172">
        <v>3.809216800311614</v>
      </c>
      <c r="K526" s="172">
        <v>4.2418663413042923</v>
      </c>
      <c r="L526" s="147"/>
      <c r="M526" s="203">
        <v>2.5578487563726977</v>
      </c>
      <c r="N526" s="144"/>
      <c r="P526" s="154" t="s">
        <v>245</v>
      </c>
      <c r="Q526" s="155">
        <v>3.1091221104344022E-2</v>
      </c>
      <c r="R526" s="155">
        <v>4.2527258951806833E-2</v>
      </c>
      <c r="S526" s="155">
        <v>4.2995594713656389E-2</v>
      </c>
      <c r="T526" s="155">
        <v>3.5997299314167938E-2</v>
      </c>
      <c r="U526" s="155">
        <v>5.6607775993211915E-2</v>
      </c>
      <c r="V526" s="155">
        <v>6.6995926111948212E-2</v>
      </c>
      <c r="W526" s="155">
        <v>7.6730146694275136E-2</v>
      </c>
      <c r="X526" s="155">
        <v>6.4722515780754622E-2</v>
      </c>
      <c r="Y526" s="172">
        <v>-1.2007630913520515</v>
      </c>
      <c r="Z526" s="172">
        <v>1.2845089282340751</v>
      </c>
      <c r="AA526" s="147"/>
      <c r="AB526" s="144"/>
      <c r="AC526" s="144"/>
      <c r="AD526" s="151">
        <v>4.7882339931438679E-2</v>
      </c>
      <c r="AE526" s="151">
        <v>5.187742649841387E-2</v>
      </c>
      <c r="AF526" s="144"/>
    </row>
    <row r="527" spans="1:32" ht="22.15" customHeight="1" x14ac:dyDescent="0.25">
      <c r="A527" s="154" t="s">
        <v>246</v>
      </c>
      <c r="B527" s="155">
        <v>1.4609203798392988E-2</v>
      </c>
      <c r="C527" s="155">
        <v>1.8425460636515914E-2</v>
      </c>
      <c r="D527" s="155">
        <v>1.9689119170984457E-2</v>
      </c>
      <c r="E527" s="155">
        <v>2.2988505747126436E-2</v>
      </c>
      <c r="F527" s="155">
        <v>6.010137581462708E-2</v>
      </c>
      <c r="G527" s="155">
        <v>4.5062955599734923E-2</v>
      </c>
      <c r="H527" s="155">
        <v>6.2918340026773767E-2</v>
      </c>
      <c r="I527" s="155">
        <v>4.2140468227424746E-2</v>
      </c>
      <c r="J527" s="172">
        <v>-2.0777871799349019</v>
      </c>
      <c r="K527" s="172">
        <v>0.54269881876149451</v>
      </c>
      <c r="L527" s="147"/>
      <c r="M527" s="203">
        <v>-3.6206337062341332</v>
      </c>
      <c r="N527" s="144"/>
      <c r="P527" s="154" t="s">
        <v>246</v>
      </c>
      <c r="Q527" s="155">
        <v>6.9282277331000369E-2</v>
      </c>
      <c r="R527" s="155">
        <v>5.4188490298777876E-2</v>
      </c>
      <c r="S527" s="155">
        <v>3.1762114537444937E-2</v>
      </c>
      <c r="T527" s="155">
        <v>4.7688426139796028E-2</v>
      </c>
      <c r="U527" s="155">
        <v>6.3153428891784602E-2</v>
      </c>
      <c r="V527" s="155">
        <v>8.8397790055248615E-2</v>
      </c>
      <c r="W527" s="155">
        <v>7.0722389104377503E-2</v>
      </c>
      <c r="X527" s="155">
        <v>7.8346805289766078E-2</v>
      </c>
      <c r="Y527" s="172">
        <v>0.76244161853885739</v>
      </c>
      <c r="Z527" s="172">
        <v>1.5536996045829117</v>
      </c>
      <c r="AA527" s="147"/>
      <c r="AB527" s="144"/>
      <c r="AC527" s="144"/>
      <c r="AD527" s="151">
        <v>3.6713480039809801E-2</v>
      </c>
      <c r="AE527" s="151">
        <v>6.2809809243936962E-2</v>
      </c>
      <c r="AF527" s="144"/>
    </row>
    <row r="528" spans="1:32" x14ac:dyDescent="0.25">
      <c r="A528" s="149" t="s">
        <v>247</v>
      </c>
      <c r="B528" s="150">
        <v>58.165814463111715</v>
      </c>
      <c r="C528" s="150">
        <v>65.052763819095432</v>
      </c>
      <c r="D528" s="150">
        <v>69.246632124352317</v>
      </c>
      <c r="E528" s="150">
        <v>31.664898320070726</v>
      </c>
      <c r="F528" s="150">
        <v>36.162201303403343</v>
      </c>
      <c r="G528" s="150">
        <v>33.087475149105387</v>
      </c>
      <c r="H528" s="150">
        <v>25.421017402945107</v>
      </c>
      <c r="I528" s="150">
        <v>46.214046822742468</v>
      </c>
      <c r="J528" s="177">
        <v>20.79302941979736</v>
      </c>
      <c r="K528" s="177">
        <v>2.2257685964901341</v>
      </c>
      <c r="L528" s="147"/>
      <c r="M528" s="203">
        <v>20.361971760619149</v>
      </c>
      <c r="N528" s="144"/>
      <c r="P528" s="149" t="s">
        <v>247</v>
      </c>
      <c r="Q528" s="150">
        <v>39.56960193815403</v>
      </c>
      <c r="R528" s="150">
        <v>45.819712092762785</v>
      </c>
      <c r="S528" s="150">
        <v>37.223392070484572</v>
      </c>
      <c r="T528" s="150">
        <v>28.835968871042258</v>
      </c>
      <c r="U528" s="150">
        <v>26.790326979605457</v>
      </c>
      <c r="V528" s="150">
        <v>25.345080640660758</v>
      </c>
      <c r="W528" s="150">
        <v>26.828224795123802</v>
      </c>
      <c r="X528" s="150">
        <v>25.852075062123319</v>
      </c>
      <c r="Y528" s="177">
        <v>-0.97614973300048291</v>
      </c>
      <c r="Z528" s="177">
        <v>-6.5509747923451727</v>
      </c>
      <c r="AA528" s="147"/>
      <c r="AB528" s="144"/>
      <c r="AC528" s="144"/>
      <c r="AD528" s="150">
        <v>43.988278226252334</v>
      </c>
      <c r="AE528" s="150">
        <v>32.403049854468492</v>
      </c>
      <c r="AF528" s="144"/>
    </row>
    <row r="529" spans="1:32" x14ac:dyDescent="0.25">
      <c r="A529" s="149" t="s">
        <v>248</v>
      </c>
      <c r="B529" s="150">
        <v>122.12244897959178</v>
      </c>
      <c r="C529" s="150">
        <v>130.61623616236162</v>
      </c>
      <c r="D529" s="150">
        <v>137.54954954954957</v>
      </c>
      <c r="E529" s="150">
        <v>72.356521739130429</v>
      </c>
      <c r="F529" s="150">
        <v>80.895569620253141</v>
      </c>
      <c r="G529" s="150">
        <v>97.480144404332208</v>
      </c>
      <c r="H529" s="150">
        <v>86.575630252100822</v>
      </c>
      <c r="I529" s="150">
        <v>135.30223880597015</v>
      </c>
      <c r="J529" s="177">
        <v>48.726608553869326</v>
      </c>
      <c r="K529" s="177">
        <v>29.678451159211619</v>
      </c>
      <c r="L529" s="147"/>
      <c r="M529" s="203">
        <v>53.429746456429115</v>
      </c>
      <c r="N529" s="144"/>
      <c r="P529" s="149" t="s">
        <v>248</v>
      </c>
      <c r="Q529" s="150">
        <v>85.649861878453024</v>
      </c>
      <c r="R529" s="150">
        <v>107.04158228702578</v>
      </c>
      <c r="S529" s="150">
        <v>85.66011854360714</v>
      </c>
      <c r="T529" s="150">
        <v>64.540003232584468</v>
      </c>
      <c r="U529" s="150">
        <v>68.260584283705683</v>
      </c>
      <c r="V529" s="150">
        <v>76.472487850760302</v>
      </c>
      <c r="W529" s="150">
        <v>93.711420612813328</v>
      </c>
      <c r="X529" s="150">
        <v>81.872492349541034</v>
      </c>
      <c r="Y529" s="177">
        <v>-11.838928263272294</v>
      </c>
      <c r="Z529" s="177">
        <v>-1.5829681884956699</v>
      </c>
      <c r="AA529" s="147"/>
      <c r="AB529" s="144"/>
      <c r="AC529" s="144"/>
      <c r="AD529" s="150">
        <v>105.62378764675853</v>
      </c>
      <c r="AE529" s="150">
        <v>83.455460538036704</v>
      </c>
      <c r="AF529" s="144"/>
    </row>
    <row r="530" spans="1:32" x14ac:dyDescent="0.25">
      <c r="A530" s="146" t="s">
        <v>249</v>
      </c>
      <c r="B530" s="147">
        <v>312</v>
      </c>
      <c r="C530" s="147">
        <v>202</v>
      </c>
      <c r="D530" s="147">
        <v>249</v>
      </c>
      <c r="E530" s="147">
        <v>323</v>
      </c>
      <c r="F530" s="147">
        <v>251</v>
      </c>
      <c r="G530" s="147">
        <v>209</v>
      </c>
      <c r="H530" s="147">
        <v>228</v>
      </c>
      <c r="I530" s="147">
        <v>229</v>
      </c>
      <c r="J530" s="148">
        <v>4.3859649122807015E-3</v>
      </c>
      <c r="K530" s="148">
        <v>-9.6392333709131861E-2</v>
      </c>
      <c r="L530" s="147"/>
      <c r="M530" s="155">
        <v>6.3593446264926412E-2</v>
      </c>
      <c r="N530" s="144"/>
      <c r="P530" s="146" t="s">
        <v>249</v>
      </c>
      <c r="Q530" s="147">
        <v>4528</v>
      </c>
      <c r="R530" s="147">
        <v>3695</v>
      </c>
      <c r="S530" s="147">
        <v>3949</v>
      </c>
      <c r="T530" s="147">
        <v>3775</v>
      </c>
      <c r="U530" s="147">
        <v>3494</v>
      </c>
      <c r="V530" s="147">
        <v>3397</v>
      </c>
      <c r="W530" s="147">
        <v>3849</v>
      </c>
      <c r="X530" s="147">
        <v>3601</v>
      </c>
      <c r="Y530" s="148">
        <v>-6.4432320083138483E-2</v>
      </c>
      <c r="Z530" s="148">
        <v>-5.5457713493461271E-2</v>
      </c>
      <c r="AA530" s="147"/>
      <c r="AB530" s="144"/>
      <c r="AC530" s="144"/>
      <c r="AD530" s="147">
        <v>253.42857142857142</v>
      </c>
      <c r="AE530" s="147">
        <v>3812.4285714285716</v>
      </c>
      <c r="AF530" s="144"/>
    </row>
    <row r="531" spans="1:32" x14ac:dyDescent="0.25">
      <c r="A531" s="146" t="s">
        <v>250</v>
      </c>
      <c r="B531" s="147">
        <v>86</v>
      </c>
      <c r="C531" s="147">
        <v>33</v>
      </c>
      <c r="D531" s="147">
        <v>49</v>
      </c>
      <c r="E531" s="147">
        <v>49</v>
      </c>
      <c r="F531" s="147">
        <v>23</v>
      </c>
      <c r="G531" s="147">
        <v>51</v>
      </c>
      <c r="H531" s="147">
        <v>32</v>
      </c>
      <c r="I531" s="147">
        <v>56</v>
      </c>
      <c r="J531" s="148">
        <v>0.75</v>
      </c>
      <c r="K531" s="148">
        <v>0.21362229102167174</v>
      </c>
      <c r="L531" s="147"/>
      <c r="M531" s="155">
        <v>6.9050554870530204E-2</v>
      </c>
      <c r="N531" s="144"/>
      <c r="P531" s="146" t="s">
        <v>250</v>
      </c>
      <c r="Q531" s="147">
        <v>859</v>
      </c>
      <c r="R531" s="147">
        <v>744</v>
      </c>
      <c r="S531" s="147">
        <v>781</v>
      </c>
      <c r="T531" s="147">
        <v>774</v>
      </c>
      <c r="U531" s="147">
        <v>605</v>
      </c>
      <c r="V531" s="147">
        <v>656</v>
      </c>
      <c r="W531" s="147">
        <v>798</v>
      </c>
      <c r="X531" s="147">
        <v>811</v>
      </c>
      <c r="Y531" s="148">
        <v>1.6290726817042606E-2</v>
      </c>
      <c r="Z531" s="148">
        <v>8.8173279662641296E-2</v>
      </c>
      <c r="AA531" s="147"/>
      <c r="AB531" s="144"/>
      <c r="AC531" s="144"/>
      <c r="AD531" s="150">
        <v>46.142857142857146</v>
      </c>
      <c r="AE531" s="150">
        <v>745.28571428571433</v>
      </c>
      <c r="AF531" s="144"/>
    </row>
    <row r="532" spans="1:32" x14ac:dyDescent="0.25">
      <c r="A532" s="149" t="s">
        <v>251</v>
      </c>
      <c r="B532" s="150">
        <v>0</v>
      </c>
      <c r="C532" s="150">
        <v>398</v>
      </c>
      <c r="D532" s="150">
        <v>389</v>
      </c>
      <c r="E532" s="150">
        <v>322</v>
      </c>
      <c r="F532" s="150">
        <v>289</v>
      </c>
      <c r="G532" s="150">
        <v>437</v>
      </c>
      <c r="H532" s="150">
        <v>353</v>
      </c>
      <c r="I532" s="150">
        <v>344</v>
      </c>
      <c r="J532" s="148">
        <v>-2.5495750708215296E-2</v>
      </c>
      <c r="K532" s="157">
        <v>-5.6672760511883045E-2</v>
      </c>
      <c r="L532" s="147"/>
      <c r="M532" s="155">
        <v>4.8933143669985774E-2</v>
      </c>
      <c r="N532" s="144"/>
      <c r="P532" s="149" t="s">
        <v>251</v>
      </c>
      <c r="Q532" s="150">
        <v>0</v>
      </c>
      <c r="R532" s="150">
        <v>10740</v>
      </c>
      <c r="S532" s="150">
        <v>8328</v>
      </c>
      <c r="T532" s="150">
        <v>7400</v>
      </c>
      <c r="U532" s="150">
        <v>6638</v>
      </c>
      <c r="V532" s="150">
        <v>6901</v>
      </c>
      <c r="W532" s="150">
        <v>6408</v>
      </c>
      <c r="X532" s="150">
        <v>7030</v>
      </c>
      <c r="Y532" s="148">
        <v>9.7066167290886393E-2</v>
      </c>
      <c r="Z532" s="157">
        <v>-9.1242055370031203E-2</v>
      </c>
      <c r="AA532" s="147"/>
      <c r="AB532" s="144"/>
      <c r="AC532" s="144"/>
      <c r="AD532" s="158">
        <v>364.66666666666669</v>
      </c>
      <c r="AE532" s="158">
        <v>7735.833333333333</v>
      </c>
      <c r="AF532" s="144"/>
    </row>
    <row r="533" spans="1:32" x14ac:dyDescent="0.25">
      <c r="A533" s="159" t="s">
        <v>252</v>
      </c>
      <c r="B533" s="147">
        <v>106</v>
      </c>
      <c r="C533" s="147">
        <v>144</v>
      </c>
      <c r="D533" s="147">
        <v>120</v>
      </c>
      <c r="E533" s="147">
        <v>97</v>
      </c>
      <c r="F533" s="147">
        <v>81</v>
      </c>
      <c r="G533" s="147">
        <v>105</v>
      </c>
      <c r="H533" s="147">
        <v>76</v>
      </c>
      <c r="I533" s="147">
        <v>91</v>
      </c>
      <c r="J533" s="148">
        <v>0.19736842105263158</v>
      </c>
      <c r="K533" s="148">
        <v>-0.12620027434842246</v>
      </c>
      <c r="L533" s="147"/>
      <c r="M533" s="155">
        <v>4.3046357615894038E-2</v>
      </c>
      <c r="N533" s="144"/>
      <c r="P533" s="159" t="s">
        <v>252</v>
      </c>
      <c r="Q533" s="147">
        <v>3016</v>
      </c>
      <c r="R533" s="147">
        <v>2664</v>
      </c>
      <c r="S533" s="147">
        <v>2445</v>
      </c>
      <c r="T533" s="147">
        <v>1857</v>
      </c>
      <c r="U533" s="147">
        <v>1886</v>
      </c>
      <c r="V533" s="147">
        <v>1855</v>
      </c>
      <c r="W533" s="147">
        <v>1865</v>
      </c>
      <c r="X533" s="147">
        <v>2114</v>
      </c>
      <c r="Y533" s="148">
        <v>0.13351206434316354</v>
      </c>
      <c r="Z533" s="148">
        <v>-5.068001026430579E-2</v>
      </c>
      <c r="AA533" s="147"/>
      <c r="AB533" s="144"/>
      <c r="AC533" s="144"/>
      <c r="AD533" s="150">
        <v>104.14285714285714</v>
      </c>
      <c r="AE533" s="150">
        <v>2226.8571428571427</v>
      </c>
      <c r="AF533" s="144"/>
    </row>
    <row r="534" spans="1:32" x14ac:dyDescent="0.25">
      <c r="A534" s="159" t="s">
        <v>253</v>
      </c>
      <c r="B534" s="147">
        <v>13</v>
      </c>
      <c r="C534" s="147">
        <v>9</v>
      </c>
      <c r="D534" s="147">
        <v>9</v>
      </c>
      <c r="E534" s="147">
        <v>8</v>
      </c>
      <c r="F534" s="147">
        <v>11</v>
      </c>
      <c r="G534" s="147">
        <v>9</v>
      </c>
      <c r="H534" s="147">
        <v>8</v>
      </c>
      <c r="I534" s="147">
        <v>8</v>
      </c>
      <c r="J534" s="148">
        <v>0</v>
      </c>
      <c r="K534" s="148">
        <v>-0.16417910447761191</v>
      </c>
      <c r="L534" s="147"/>
      <c r="M534" s="155">
        <v>3.6363636363636362E-2</v>
      </c>
      <c r="N534" s="144"/>
      <c r="P534" s="159" t="s">
        <v>253</v>
      </c>
      <c r="Q534" s="147">
        <v>336</v>
      </c>
      <c r="R534" s="147">
        <v>253</v>
      </c>
      <c r="S534" s="147">
        <v>310</v>
      </c>
      <c r="T534" s="147">
        <v>283</v>
      </c>
      <c r="U534" s="147">
        <v>235</v>
      </c>
      <c r="V534" s="147">
        <v>229</v>
      </c>
      <c r="W534" s="147">
        <v>165</v>
      </c>
      <c r="X534" s="147">
        <v>220</v>
      </c>
      <c r="Y534" s="148">
        <v>0.33333333333333331</v>
      </c>
      <c r="Z534" s="148">
        <v>-0.14964108227498621</v>
      </c>
      <c r="AA534" s="147"/>
      <c r="AB534" s="144"/>
      <c r="AC534" s="144"/>
      <c r="AD534" s="150">
        <v>9.5714285714285712</v>
      </c>
      <c r="AE534" s="150">
        <v>258.71428571428572</v>
      </c>
      <c r="AF534" s="144"/>
    </row>
    <row r="535" spans="1:32" x14ac:dyDescent="0.25">
      <c r="A535" s="159" t="s">
        <v>254</v>
      </c>
      <c r="B535" s="160">
        <v>0.1092436974789916</v>
      </c>
      <c r="C535" s="160">
        <v>5.8823529411764705E-2</v>
      </c>
      <c r="D535" s="160">
        <v>6.9767441860465115E-2</v>
      </c>
      <c r="E535" s="160">
        <v>7.6190476190476197E-2</v>
      </c>
      <c r="F535" s="160">
        <v>0.11956521739130435</v>
      </c>
      <c r="G535" s="160">
        <v>7.8947368421052627E-2</v>
      </c>
      <c r="H535" s="160">
        <v>9.5238095238095233E-2</v>
      </c>
      <c r="I535" s="160">
        <v>8.0808080808080815E-2</v>
      </c>
      <c r="J535" s="172">
        <v>-1.4430014430014417</v>
      </c>
      <c r="K535" s="172">
        <v>-0.33627734632759726</v>
      </c>
      <c r="L535" s="147"/>
      <c r="M535" s="203">
        <v>-1.345070239671782</v>
      </c>
      <c r="N535" s="144"/>
      <c r="P535" s="159" t="s">
        <v>254</v>
      </c>
      <c r="Q535" s="160">
        <v>0.10023866348448687</v>
      </c>
      <c r="R535" s="160">
        <v>8.6732944806307846E-2</v>
      </c>
      <c r="S535" s="160">
        <v>0.11252268602540835</v>
      </c>
      <c r="T535" s="160">
        <v>0.13224299065420561</v>
      </c>
      <c r="U535" s="160">
        <v>0.1107967939651108</v>
      </c>
      <c r="V535" s="160">
        <v>0.10988483685220729</v>
      </c>
      <c r="W535" s="160">
        <v>8.1280788177339899E-2</v>
      </c>
      <c r="X535" s="160">
        <v>9.4258783204798635E-2</v>
      </c>
      <c r="Y535" s="172">
        <v>1.2977995027458735</v>
      </c>
      <c r="Z535" s="172">
        <v>-0.98276585447272113</v>
      </c>
      <c r="AA535" s="147"/>
      <c r="AB535" s="144"/>
      <c r="AC535" s="144"/>
      <c r="AD535" s="191">
        <v>8.4170854271356788E-2</v>
      </c>
      <c r="AE535" s="191">
        <v>0.10408644174952585</v>
      </c>
      <c r="AF535" s="144"/>
    </row>
    <row r="536" spans="1:32" x14ac:dyDescent="0.25">
      <c r="A536" s="161" t="s">
        <v>255</v>
      </c>
      <c r="B536" s="161"/>
      <c r="C536" s="161"/>
      <c r="D536" s="161"/>
      <c r="E536" s="144"/>
      <c r="F536" s="144"/>
      <c r="G536" s="144"/>
      <c r="H536" s="144"/>
      <c r="I536" s="144"/>
      <c r="J536" s="144"/>
      <c r="K536" s="144"/>
      <c r="L536" s="144"/>
      <c r="M536" s="144"/>
      <c r="N536" s="144"/>
      <c r="O536" s="204"/>
      <c r="P536" s="161" t="s">
        <v>255</v>
      </c>
      <c r="Q536" s="161"/>
      <c r="R536" s="161"/>
      <c r="S536" s="161"/>
      <c r="T536" s="144"/>
      <c r="U536" s="144"/>
      <c r="V536" s="144"/>
      <c r="W536" s="144"/>
      <c r="X536" s="144"/>
      <c r="Y536" s="144"/>
      <c r="Z536" s="144"/>
      <c r="AA536" s="144"/>
      <c r="AB536" s="144"/>
      <c r="AC536" s="144"/>
      <c r="AD536" s="144"/>
      <c r="AE536" s="144"/>
      <c r="AF536" s="144"/>
    </row>
    <row r="539" spans="1:32" x14ac:dyDescent="0.25">
      <c r="A539" s="189" t="s">
        <v>265</v>
      </c>
      <c r="B539" s="189"/>
      <c r="C539" s="189"/>
      <c r="D539" s="189"/>
      <c r="E539" s="181"/>
      <c r="F539" s="167"/>
      <c r="G539" s="167"/>
      <c r="H539" s="167"/>
      <c r="I539" s="167"/>
      <c r="J539" s="167"/>
      <c r="K539" s="167"/>
      <c r="L539" s="188"/>
      <c r="M539" s="211"/>
      <c r="N539" s="144"/>
      <c r="O539" s="211"/>
      <c r="P539" s="189" t="s">
        <v>265</v>
      </c>
      <c r="Q539" s="189"/>
      <c r="R539" s="189"/>
      <c r="S539" s="189"/>
      <c r="T539" s="181"/>
      <c r="U539" s="144"/>
      <c r="V539" s="144"/>
      <c r="W539" s="144"/>
      <c r="X539" s="144"/>
      <c r="Y539" s="144"/>
      <c r="Z539" s="144"/>
      <c r="AA539" s="188"/>
      <c r="AB539" s="144"/>
      <c r="AC539" s="144"/>
      <c r="AD539" s="144"/>
      <c r="AE539" s="144"/>
      <c r="AF539" s="144"/>
    </row>
    <row r="540" spans="1:32" x14ac:dyDescent="0.25">
      <c r="A540" s="166" t="s">
        <v>298</v>
      </c>
      <c r="B540" s="166"/>
      <c r="C540" s="166"/>
      <c r="D540" s="166"/>
      <c r="E540" s="213"/>
      <c r="F540" s="167"/>
      <c r="G540" s="167"/>
      <c r="H540" s="167"/>
      <c r="I540" s="167"/>
      <c r="J540" s="167"/>
      <c r="K540" s="167"/>
      <c r="L540" s="167"/>
      <c r="M540" s="144"/>
      <c r="N540" s="144"/>
      <c r="P540" s="166" t="s">
        <v>231</v>
      </c>
      <c r="Q540" s="166"/>
      <c r="R540" s="166"/>
      <c r="S540" s="166"/>
      <c r="T540" s="162"/>
      <c r="U540" s="144"/>
      <c r="V540" s="144"/>
      <c r="W540" s="144"/>
      <c r="X540" s="144"/>
      <c r="Y540" s="144"/>
      <c r="Z540" s="144"/>
      <c r="AA540" s="167"/>
      <c r="AB540" s="144"/>
      <c r="AC540" s="144"/>
      <c r="AD540" s="144"/>
      <c r="AE540" s="144"/>
      <c r="AF540" s="144"/>
    </row>
    <row r="541" spans="1:32" ht="31.5" x14ac:dyDescent="0.25">
      <c r="A541" s="190"/>
      <c r="B541" s="141">
        <v>2019</v>
      </c>
      <c r="C541" s="141">
        <v>2020</v>
      </c>
      <c r="D541" s="141">
        <v>2021</v>
      </c>
      <c r="E541" s="141">
        <v>2022</v>
      </c>
      <c r="F541" s="141">
        <v>2023</v>
      </c>
      <c r="G541" s="141">
        <v>2024</v>
      </c>
      <c r="H541" s="141">
        <v>2025</v>
      </c>
      <c r="I541" s="141">
        <v>2026</v>
      </c>
      <c r="J541" s="142" t="s">
        <v>232</v>
      </c>
      <c r="K541" s="142" t="s">
        <v>233</v>
      </c>
      <c r="L541" s="143" t="s">
        <v>234</v>
      </c>
      <c r="M541" s="145" t="s">
        <v>287</v>
      </c>
      <c r="N541" s="144"/>
      <c r="P541" s="190"/>
      <c r="Q541" s="141">
        <v>2019</v>
      </c>
      <c r="R541" s="141">
        <v>2020</v>
      </c>
      <c r="S541" s="141">
        <v>2021</v>
      </c>
      <c r="T541" s="141">
        <v>2022</v>
      </c>
      <c r="U541" s="141">
        <v>2023</v>
      </c>
      <c r="V541" s="141">
        <v>2024</v>
      </c>
      <c r="W541" s="141">
        <v>2025</v>
      </c>
      <c r="X541" s="141">
        <v>2026</v>
      </c>
      <c r="Y541" s="142" t="s">
        <v>232</v>
      </c>
      <c r="Z541" s="142" t="s">
        <v>233</v>
      </c>
      <c r="AA541" s="143" t="s">
        <v>234</v>
      </c>
      <c r="AB541" s="144"/>
      <c r="AC541" s="144"/>
      <c r="AD541" s="145" t="s">
        <v>299</v>
      </c>
      <c r="AE541" s="145" t="s">
        <v>235</v>
      </c>
      <c r="AF541" s="144"/>
    </row>
    <row r="542" spans="1:32" x14ac:dyDescent="0.25">
      <c r="A542" s="146" t="s">
        <v>236</v>
      </c>
      <c r="B542" s="147">
        <v>583</v>
      </c>
      <c r="C542" s="147">
        <v>671</v>
      </c>
      <c r="D542" s="147">
        <v>461</v>
      </c>
      <c r="E542" s="147">
        <v>498</v>
      </c>
      <c r="F542" s="147">
        <v>685</v>
      </c>
      <c r="G542" s="147">
        <v>712</v>
      </c>
      <c r="H542" s="147">
        <v>640</v>
      </c>
      <c r="I542" s="147">
        <v>730</v>
      </c>
      <c r="J542" s="148">
        <v>0.140625</v>
      </c>
      <c r="K542" s="148">
        <v>0.20235294117647065</v>
      </c>
      <c r="L542" s="147"/>
      <c r="M542" s="155">
        <v>5.7652819459800976E-2</v>
      </c>
      <c r="N542" s="144"/>
      <c r="P542" s="146" t="s">
        <v>236</v>
      </c>
      <c r="Q542" s="147">
        <v>11823</v>
      </c>
      <c r="R542" s="147">
        <v>13216</v>
      </c>
      <c r="S542" s="147">
        <v>9209</v>
      </c>
      <c r="T542" s="147">
        <v>9024</v>
      </c>
      <c r="U542" s="147">
        <v>11275</v>
      </c>
      <c r="V542" s="147">
        <v>11078</v>
      </c>
      <c r="W542" s="147">
        <v>11554</v>
      </c>
      <c r="X542" s="147">
        <v>12662</v>
      </c>
      <c r="Y542" s="148">
        <v>9.5897524666782072E-2</v>
      </c>
      <c r="Z542" s="148">
        <v>0.14842120265875425</v>
      </c>
      <c r="AA542" s="147"/>
      <c r="AB542" s="144"/>
      <c r="AC542" s="144"/>
      <c r="AD542" s="147">
        <v>607.14285714285711</v>
      </c>
      <c r="AE542" s="147">
        <v>11025.571428571429</v>
      </c>
      <c r="AF542" s="144"/>
    </row>
    <row r="543" spans="1:32" x14ac:dyDescent="0.25">
      <c r="A543" s="149" t="s">
        <v>237</v>
      </c>
      <c r="B543" s="150">
        <v>281</v>
      </c>
      <c r="C543" s="150">
        <v>305</v>
      </c>
      <c r="D543" s="150">
        <v>256</v>
      </c>
      <c r="E543" s="150">
        <v>285</v>
      </c>
      <c r="F543" s="150">
        <v>376</v>
      </c>
      <c r="G543" s="150">
        <v>367</v>
      </c>
      <c r="H543" s="150">
        <v>340</v>
      </c>
      <c r="I543" s="150">
        <v>355</v>
      </c>
      <c r="J543" s="148">
        <v>4.4117647058823532E-2</v>
      </c>
      <c r="K543" s="148">
        <v>0.12443438914027147</v>
      </c>
      <c r="L543" s="147"/>
      <c r="M543" s="155">
        <v>6.0923288141410674E-2</v>
      </c>
      <c r="N543" s="144"/>
      <c r="P543" s="149" t="s">
        <v>237</v>
      </c>
      <c r="Q543" s="150">
        <v>6329</v>
      </c>
      <c r="R543" s="150">
        <v>6840</v>
      </c>
      <c r="S543" s="150">
        <v>4665</v>
      </c>
      <c r="T543" s="150">
        <v>4553</v>
      </c>
      <c r="U543" s="150">
        <v>5246</v>
      </c>
      <c r="V543" s="150">
        <v>5203</v>
      </c>
      <c r="W543" s="150">
        <v>5212</v>
      </c>
      <c r="X543" s="150">
        <v>5827</v>
      </c>
      <c r="Y543" s="148">
        <v>0.11799693016116654</v>
      </c>
      <c r="Z543" s="148">
        <v>7.2040580319596273E-2</v>
      </c>
      <c r="AA543" s="147"/>
      <c r="AB543" s="144"/>
      <c r="AC543" s="144"/>
      <c r="AD543" s="150">
        <v>315.71428571428572</v>
      </c>
      <c r="AE543" s="150">
        <v>5435.4285714285716</v>
      </c>
      <c r="AF543" s="144"/>
    </row>
    <row r="544" spans="1:32" x14ac:dyDescent="0.25">
      <c r="A544" s="146" t="s">
        <v>90</v>
      </c>
      <c r="B544" s="151">
        <v>0.52819548872180455</v>
      </c>
      <c r="C544" s="151">
        <v>0.48335974643423135</v>
      </c>
      <c r="D544" s="151">
        <v>0.59259259259259256</v>
      </c>
      <c r="E544" s="151">
        <v>0.61158798283261806</v>
      </c>
      <c r="F544" s="151">
        <v>0.59493670886075944</v>
      </c>
      <c r="G544" s="151">
        <v>0.54370370370370369</v>
      </c>
      <c r="H544" s="151">
        <v>0.5821917808219178</v>
      </c>
      <c r="I544" s="151">
        <v>0.51300578034682076</v>
      </c>
      <c r="J544" s="172">
        <v>-6.9186000475097043</v>
      </c>
      <c r="K544" s="172">
        <v>-4.620474596896873</v>
      </c>
      <c r="L544" s="147"/>
      <c r="M544" s="203">
        <v>1.3177336359859015</v>
      </c>
      <c r="N544" s="144"/>
      <c r="P544" s="146" t="s">
        <v>90</v>
      </c>
      <c r="Q544" s="151">
        <v>0.57043713384407391</v>
      </c>
      <c r="R544" s="151">
        <v>0.5477258167841127</v>
      </c>
      <c r="S544" s="151">
        <v>0.53880803880803885</v>
      </c>
      <c r="T544" s="151">
        <v>0.53476626732440691</v>
      </c>
      <c r="U544" s="151">
        <v>0.50563855421686743</v>
      </c>
      <c r="V544" s="151">
        <v>0.50994805449377634</v>
      </c>
      <c r="W544" s="151">
        <v>0.48966553927095074</v>
      </c>
      <c r="X544" s="151">
        <v>0.49982844398696175</v>
      </c>
      <c r="Y544" s="172">
        <v>1.0162904716011001</v>
      </c>
      <c r="Z544" s="172">
        <v>-2.8784863041672439</v>
      </c>
      <c r="AA544" s="147"/>
      <c r="AB544" s="144"/>
      <c r="AC544" s="144"/>
      <c r="AD544" s="151">
        <v>0.55921052631578949</v>
      </c>
      <c r="AE544" s="151">
        <v>0.52861330702863418</v>
      </c>
      <c r="AF544" s="144"/>
    </row>
    <row r="545" spans="1:32" x14ac:dyDescent="0.25">
      <c r="A545" s="149" t="s">
        <v>238</v>
      </c>
      <c r="B545" s="150">
        <v>216</v>
      </c>
      <c r="C545" s="150">
        <v>260</v>
      </c>
      <c r="D545" s="150">
        <v>196</v>
      </c>
      <c r="E545" s="150">
        <v>215</v>
      </c>
      <c r="F545" s="150">
        <v>296</v>
      </c>
      <c r="G545" s="150">
        <v>290</v>
      </c>
      <c r="H545" s="150">
        <v>269</v>
      </c>
      <c r="I545" s="150">
        <v>276</v>
      </c>
      <c r="J545" s="148">
        <v>2.6022304832713755E-2</v>
      </c>
      <c r="K545" s="148">
        <v>0.10907003444316875</v>
      </c>
      <c r="L545" s="147"/>
      <c r="M545" s="155">
        <v>6.0606060606060608E-2</v>
      </c>
      <c r="N545" s="144"/>
      <c r="P545" s="149" t="s">
        <v>238</v>
      </c>
      <c r="Q545" s="150">
        <v>4816</v>
      </c>
      <c r="R545" s="150">
        <v>5284</v>
      </c>
      <c r="S545" s="150">
        <v>3452</v>
      </c>
      <c r="T545" s="150">
        <v>3451</v>
      </c>
      <c r="U545" s="150">
        <v>3945</v>
      </c>
      <c r="V545" s="150">
        <v>3870</v>
      </c>
      <c r="W545" s="150">
        <v>3885</v>
      </c>
      <c r="X545" s="150">
        <v>4554</v>
      </c>
      <c r="Y545" s="148">
        <v>0.17220077220077221</v>
      </c>
      <c r="Z545" s="148">
        <v>0.11061561509249901</v>
      </c>
      <c r="AA545" s="147"/>
      <c r="AB545" s="144"/>
      <c r="AC545" s="144"/>
      <c r="AD545" s="150">
        <v>248.85714285714286</v>
      </c>
      <c r="AE545" s="150">
        <v>4100.4285714285716</v>
      </c>
      <c r="AF545" s="144"/>
    </row>
    <row r="546" spans="1:32" x14ac:dyDescent="0.25">
      <c r="A546" s="149" t="s">
        <v>239</v>
      </c>
      <c r="B546" s="153">
        <v>0.3704974271012007</v>
      </c>
      <c r="C546" s="153">
        <v>0.38748137108792846</v>
      </c>
      <c r="D546" s="153">
        <v>0.42516268980477223</v>
      </c>
      <c r="E546" s="153">
        <v>0.43172690763052207</v>
      </c>
      <c r="F546" s="153">
        <v>0.4321167883211679</v>
      </c>
      <c r="G546" s="153">
        <v>0.40730337078651685</v>
      </c>
      <c r="H546" s="153">
        <v>0.42031249999999998</v>
      </c>
      <c r="I546" s="153">
        <v>0.37808219178082192</v>
      </c>
      <c r="J546" s="172">
        <v>-4.2230308219178063</v>
      </c>
      <c r="K546" s="172">
        <v>-3.1800161160354556</v>
      </c>
      <c r="L546" s="147"/>
      <c r="M546" s="203">
        <v>1.8423370109679926</v>
      </c>
      <c r="N546" s="144"/>
      <c r="P546" s="149" t="s">
        <v>239</v>
      </c>
      <c r="Q546" s="153">
        <v>0.40734162226169329</v>
      </c>
      <c r="R546" s="153">
        <v>0.39981840193704599</v>
      </c>
      <c r="S546" s="153">
        <v>0.37485068954283851</v>
      </c>
      <c r="T546" s="153">
        <v>0.38242464539007093</v>
      </c>
      <c r="U546" s="153">
        <v>0.34988913525498894</v>
      </c>
      <c r="V546" s="153">
        <v>0.34934103628813867</v>
      </c>
      <c r="W546" s="153">
        <v>0.33624718712134327</v>
      </c>
      <c r="X546" s="153">
        <v>0.35965882167114199</v>
      </c>
      <c r="Y546" s="172">
        <v>2.3411634549798723</v>
      </c>
      <c r="Z546" s="172">
        <v>-1.2242861429183238</v>
      </c>
      <c r="AA546" s="147"/>
      <c r="AB546" s="144"/>
      <c r="AC546" s="144"/>
      <c r="AD546" s="153">
        <v>0.40988235294117648</v>
      </c>
      <c r="AE546" s="153">
        <v>0.37190168310032523</v>
      </c>
      <c r="AF546" s="144"/>
    </row>
    <row r="547" spans="1:32" x14ac:dyDescent="0.25">
      <c r="A547" s="149" t="s">
        <v>240</v>
      </c>
      <c r="B547" s="153">
        <v>0.76868327402135228</v>
      </c>
      <c r="C547" s="153">
        <v>0.85245901639344257</v>
      </c>
      <c r="D547" s="153">
        <v>0.765625</v>
      </c>
      <c r="E547" s="153">
        <v>0.75438596491228072</v>
      </c>
      <c r="F547" s="153">
        <v>0.78723404255319152</v>
      </c>
      <c r="G547" s="153">
        <v>0.7901907356948229</v>
      </c>
      <c r="H547" s="153">
        <v>0.79117647058823526</v>
      </c>
      <c r="I547" s="153">
        <v>0.77746478873239433</v>
      </c>
      <c r="J547" s="172">
        <v>-1.3711681855840929</v>
      </c>
      <c r="K547" s="172">
        <v>-1.0770505385252704</v>
      </c>
      <c r="L547" s="147"/>
      <c r="M547" s="203">
        <v>-0.40694484393921648</v>
      </c>
      <c r="N547" s="144"/>
      <c r="P547" s="149" t="s">
        <v>240</v>
      </c>
      <c r="Q547" s="153">
        <v>0.76094169695054514</v>
      </c>
      <c r="R547" s="153">
        <v>0.77251461988304093</v>
      </c>
      <c r="S547" s="153">
        <v>0.73997856377277604</v>
      </c>
      <c r="T547" s="153">
        <v>0.7579617834394905</v>
      </c>
      <c r="U547" s="153">
        <v>0.75200152497140682</v>
      </c>
      <c r="V547" s="153">
        <v>0.74380165289256195</v>
      </c>
      <c r="W547" s="153">
        <v>0.74539524174980809</v>
      </c>
      <c r="X547" s="153">
        <v>0.78153423717178649</v>
      </c>
      <c r="Y547" s="172">
        <v>3.6138995421978404</v>
      </c>
      <c r="Z547" s="172">
        <v>2.7145044572963961</v>
      </c>
      <c r="AA547" s="147"/>
      <c r="AB547" s="144"/>
      <c r="AC547" s="144"/>
      <c r="AD547" s="153">
        <v>0.78823529411764703</v>
      </c>
      <c r="AE547" s="153">
        <v>0.75438919259882253</v>
      </c>
      <c r="AF547" s="144"/>
    </row>
    <row r="548" spans="1:32" ht="22.15" customHeight="1" x14ac:dyDescent="0.25">
      <c r="A548" s="154" t="s">
        <v>241</v>
      </c>
      <c r="B548" s="155">
        <v>4.2704626334519574E-2</v>
      </c>
      <c r="C548" s="155">
        <v>4.2622950819672129E-2</v>
      </c>
      <c r="D548" s="155">
        <v>5.078125E-2</v>
      </c>
      <c r="E548" s="155">
        <v>2.456140350877193E-2</v>
      </c>
      <c r="F548" s="155">
        <v>4.2553191489361701E-2</v>
      </c>
      <c r="G548" s="155">
        <v>4.0871934604904632E-2</v>
      </c>
      <c r="H548" s="155">
        <v>0.05</v>
      </c>
      <c r="I548" s="155">
        <v>2.2535211267605635E-2</v>
      </c>
      <c r="J548" s="172">
        <v>-2.746478873239437</v>
      </c>
      <c r="K548" s="172">
        <v>-1.9546236696195274</v>
      </c>
      <c r="L548" s="147"/>
      <c r="M548" s="203">
        <v>-2.1054972360333273</v>
      </c>
      <c r="N548" s="144"/>
      <c r="P548" s="154" t="s">
        <v>241</v>
      </c>
      <c r="Q548" s="155">
        <v>4.1396745141412547E-2</v>
      </c>
      <c r="R548" s="155">
        <v>4.2543859649122807E-2</v>
      </c>
      <c r="S548" s="155">
        <v>5.1446945337620578E-2</v>
      </c>
      <c r="T548" s="155">
        <v>4.6782341313419726E-2</v>
      </c>
      <c r="U548" s="155">
        <v>5.1277163553183375E-2</v>
      </c>
      <c r="V548" s="155">
        <v>4.2283298097251586E-2</v>
      </c>
      <c r="W548" s="155">
        <v>5.698388334612433E-2</v>
      </c>
      <c r="X548" s="155">
        <v>4.3590183627938907E-2</v>
      </c>
      <c r="Y548" s="172">
        <v>-1.3393699718185423</v>
      </c>
      <c r="Z548" s="172">
        <v>-0.35082183905640396</v>
      </c>
      <c r="AA548" s="147"/>
      <c r="AB548" s="144"/>
      <c r="AC548" s="144"/>
      <c r="AD548" s="151">
        <v>4.2081447963800908E-2</v>
      </c>
      <c r="AE548" s="151">
        <v>4.7098402018502947E-2</v>
      </c>
      <c r="AF548" s="144"/>
    </row>
    <row r="549" spans="1:32" ht="22.15" customHeight="1" x14ac:dyDescent="0.25">
      <c r="A549" s="154" t="s">
        <v>242</v>
      </c>
      <c r="B549" s="155">
        <v>2.0583190394511151E-2</v>
      </c>
      <c r="C549" s="155">
        <v>1.9374068554396422E-2</v>
      </c>
      <c r="D549" s="155">
        <v>2.8199566160520606E-2</v>
      </c>
      <c r="E549" s="155">
        <v>1.4056224899598393E-2</v>
      </c>
      <c r="F549" s="155">
        <v>2.3357664233576641E-2</v>
      </c>
      <c r="G549" s="155">
        <v>2.1067415730337078E-2</v>
      </c>
      <c r="H549" s="155">
        <v>2.6562499999999999E-2</v>
      </c>
      <c r="I549" s="155">
        <v>1.0958904109589041E-2</v>
      </c>
      <c r="J549" s="172">
        <v>-1.5603595890410957</v>
      </c>
      <c r="K549" s="172">
        <v>-1.092344883158743</v>
      </c>
      <c r="L549" s="147"/>
      <c r="M549" s="203">
        <v>-0.91011180038211636</v>
      </c>
      <c r="N549" s="144"/>
      <c r="P549" s="154" t="s">
        <v>242</v>
      </c>
      <c r="Q549" s="155">
        <v>2.2160196227691786E-2</v>
      </c>
      <c r="R549" s="155">
        <v>2.2018765133171914E-2</v>
      </c>
      <c r="S549" s="155">
        <v>2.6061461613638832E-2</v>
      </c>
      <c r="T549" s="155">
        <v>2.360372340425532E-2</v>
      </c>
      <c r="U549" s="155">
        <v>2.3858093126385808E-2</v>
      </c>
      <c r="V549" s="155">
        <v>1.9859180357465245E-2</v>
      </c>
      <c r="W549" s="155">
        <v>2.5705383416998441E-2</v>
      </c>
      <c r="X549" s="155">
        <v>2.0060022113410205E-2</v>
      </c>
      <c r="Y549" s="172">
        <v>-0.56453613035882355</v>
      </c>
      <c r="Z549" s="172">
        <v>-0.31587291012984581</v>
      </c>
      <c r="AA549" s="147"/>
      <c r="AB549" s="144"/>
      <c r="AC549" s="144"/>
      <c r="AD549" s="151">
        <v>2.1882352941176471E-2</v>
      </c>
      <c r="AE549" s="151">
        <v>2.3218751214708663E-2</v>
      </c>
      <c r="AF549" s="144"/>
    </row>
    <row r="550" spans="1:32" ht="22.15" customHeight="1" x14ac:dyDescent="0.25">
      <c r="A550" s="154" t="s">
        <v>243</v>
      </c>
      <c r="B550" s="155">
        <v>0.40480274442538594</v>
      </c>
      <c r="C550" s="155">
        <v>0.37704918032786883</v>
      </c>
      <c r="D550" s="155">
        <v>0.34273318872017355</v>
      </c>
      <c r="E550" s="155">
        <v>0.3393574297188755</v>
      </c>
      <c r="F550" s="155">
        <v>0.34452554744525549</v>
      </c>
      <c r="G550" s="155">
        <v>0.351123595505618</v>
      </c>
      <c r="H550" s="155">
        <v>0.30937500000000001</v>
      </c>
      <c r="I550" s="155">
        <v>0.36986301369863012</v>
      </c>
      <c r="J550" s="172">
        <v>6.0488013698630105</v>
      </c>
      <c r="K550" s="172">
        <v>1.6921837228041858</v>
      </c>
      <c r="L550" s="147"/>
      <c r="M550" s="203">
        <v>-0.28269246997271735</v>
      </c>
      <c r="N550" s="144"/>
      <c r="P550" s="154" t="s">
        <v>243</v>
      </c>
      <c r="Q550" s="155">
        <v>0.34297555611942826</v>
      </c>
      <c r="R550" s="155">
        <v>0.35298123486682809</v>
      </c>
      <c r="S550" s="155">
        <v>0.39276794440221524</v>
      </c>
      <c r="T550" s="155">
        <v>0.38453014184397161</v>
      </c>
      <c r="U550" s="155">
        <v>0.38784922394678495</v>
      </c>
      <c r="V550" s="155">
        <v>0.37940061382921103</v>
      </c>
      <c r="W550" s="155">
        <v>0.37649298944088627</v>
      </c>
      <c r="X550" s="155">
        <v>0.37268993839835729</v>
      </c>
      <c r="Y550" s="172">
        <v>-0.38030510425289821</v>
      </c>
      <c r="Z550" s="172">
        <v>3.9954852546442154E-2</v>
      </c>
      <c r="AA550" s="147"/>
      <c r="AB550" s="144"/>
      <c r="AC550" s="144"/>
      <c r="AD550" s="151">
        <v>0.35294117647058826</v>
      </c>
      <c r="AE550" s="151">
        <v>0.37229038987289287</v>
      </c>
      <c r="AF550" s="144"/>
    </row>
    <row r="551" spans="1:32" ht="22.15" customHeight="1" x14ac:dyDescent="0.25">
      <c r="A551" s="154" t="s">
        <v>244</v>
      </c>
      <c r="B551" s="155">
        <v>1.5437392795883362E-2</v>
      </c>
      <c r="C551" s="155">
        <v>5.216095380029806E-2</v>
      </c>
      <c r="D551" s="155">
        <v>3.9045553145336226E-2</v>
      </c>
      <c r="E551" s="155">
        <v>2.0080321285140562E-2</v>
      </c>
      <c r="F551" s="155">
        <v>2.6277372262773723E-2</v>
      </c>
      <c r="G551" s="155">
        <v>3.2303370786516857E-2</v>
      </c>
      <c r="H551" s="155">
        <v>3.125E-2</v>
      </c>
      <c r="I551" s="155">
        <v>3.4246575342465752E-2</v>
      </c>
      <c r="J551" s="172">
        <v>0.29965753424657515</v>
      </c>
      <c r="K551" s="172">
        <v>0.29524576954069248</v>
      </c>
      <c r="L551" s="147"/>
      <c r="M551" s="203">
        <v>-8.1897512349539403E-2</v>
      </c>
      <c r="N551" s="144"/>
      <c r="P551" s="154" t="s">
        <v>244</v>
      </c>
      <c r="Q551" s="155">
        <v>4.5250782373340098E-2</v>
      </c>
      <c r="R551" s="155">
        <v>5.4857748184019367E-2</v>
      </c>
      <c r="S551" s="155">
        <v>3.3228363557389513E-2</v>
      </c>
      <c r="T551" s="155">
        <v>4.7539893617021274E-2</v>
      </c>
      <c r="U551" s="155">
        <v>5.0110864745011086E-2</v>
      </c>
      <c r="V551" s="155">
        <v>5.1543599927784796E-2</v>
      </c>
      <c r="W551" s="155">
        <v>5.3747619871905836E-2</v>
      </c>
      <c r="X551" s="155">
        <v>3.5065550465961146E-2</v>
      </c>
      <c r="Y551" s="172">
        <v>-1.868206940594469</v>
      </c>
      <c r="Z551" s="172">
        <v>-1.3548709889835122</v>
      </c>
      <c r="AA551" s="147"/>
      <c r="AB551" s="144"/>
      <c r="AC551" s="144"/>
      <c r="AD551" s="151">
        <v>3.1294117647058826E-2</v>
      </c>
      <c r="AE551" s="151">
        <v>4.8614260355796267E-2</v>
      </c>
      <c r="AF551" s="144"/>
    </row>
    <row r="552" spans="1:32" ht="22.15" customHeight="1" x14ac:dyDescent="0.25">
      <c r="A552" s="154" t="s">
        <v>245</v>
      </c>
      <c r="B552" s="155">
        <v>8.5763293310463125E-3</v>
      </c>
      <c r="C552" s="155">
        <v>5.0670640834575259E-2</v>
      </c>
      <c r="D552" s="155">
        <v>1.5184381778741865E-2</v>
      </c>
      <c r="E552" s="155">
        <v>1.4056224899598393E-2</v>
      </c>
      <c r="F552" s="155">
        <v>8.7591240875912416E-3</v>
      </c>
      <c r="G552" s="155">
        <v>3.7921348314606744E-2</v>
      </c>
      <c r="H552" s="155">
        <v>3.2812500000000001E-2</v>
      </c>
      <c r="I552" s="155">
        <v>4.3835616438356165E-2</v>
      </c>
      <c r="J552" s="172">
        <v>1.1023116438356164</v>
      </c>
      <c r="K552" s="172">
        <v>1.8659145850120871</v>
      </c>
      <c r="L552" s="147"/>
      <c r="M552" s="203">
        <v>2.2511970884731145</v>
      </c>
      <c r="N552" s="144"/>
      <c r="P552" s="154" t="s">
        <v>245</v>
      </c>
      <c r="Q552" s="155">
        <v>1.8776960162395332E-2</v>
      </c>
      <c r="R552" s="155">
        <v>2.4288740920096853E-2</v>
      </c>
      <c r="S552" s="155">
        <v>1.1619068302747313E-2</v>
      </c>
      <c r="T552" s="155">
        <v>1.1857269503546099E-2</v>
      </c>
      <c r="U552" s="155">
        <v>1.7117516629711751E-2</v>
      </c>
      <c r="V552" s="155">
        <v>2.0942408376963352E-2</v>
      </c>
      <c r="W552" s="155">
        <v>3.3754543880907047E-2</v>
      </c>
      <c r="X552" s="155">
        <v>2.132364555362502E-2</v>
      </c>
      <c r="Y552" s="172">
        <v>-1.2430898327282027</v>
      </c>
      <c r="Z552" s="172">
        <v>9.5541067107924801E-2</v>
      </c>
      <c r="AA552" s="147"/>
      <c r="AB552" s="144"/>
      <c r="AC552" s="144"/>
      <c r="AD552" s="151">
        <v>2.5176470588235293E-2</v>
      </c>
      <c r="AE552" s="151">
        <v>2.0368234882545772E-2</v>
      </c>
      <c r="AF552" s="144"/>
    </row>
    <row r="553" spans="1:32" ht="22.15" customHeight="1" x14ac:dyDescent="0.25">
      <c r="A553" s="154" t="s">
        <v>246</v>
      </c>
      <c r="B553" s="155">
        <v>6.5180102915951971E-2</v>
      </c>
      <c r="C553" s="155">
        <v>5.0670640834575259E-2</v>
      </c>
      <c r="D553" s="155">
        <v>5.4229934924078092E-2</v>
      </c>
      <c r="E553" s="155">
        <v>5.4216867469879519E-2</v>
      </c>
      <c r="F553" s="155">
        <v>6.8613138686131392E-2</v>
      </c>
      <c r="G553" s="155">
        <v>4.2134831460674156E-2</v>
      </c>
      <c r="H553" s="155">
        <v>6.7187499999999997E-2</v>
      </c>
      <c r="I553" s="155">
        <v>4.7945205479452052E-2</v>
      </c>
      <c r="J553" s="172">
        <v>-1.9242294520547945</v>
      </c>
      <c r="K553" s="172">
        <v>-0.94665592264302978</v>
      </c>
      <c r="L553" s="147"/>
      <c r="M553" s="203">
        <v>-1.894786038691977</v>
      </c>
      <c r="N553" s="144"/>
      <c r="P553" s="154" t="s">
        <v>246</v>
      </c>
      <c r="Q553" s="155">
        <v>3.8484310242747191E-2</v>
      </c>
      <c r="R553" s="155">
        <v>3.8740920096852302E-2</v>
      </c>
      <c r="S553" s="155">
        <v>3.941796069062873E-2</v>
      </c>
      <c r="T553" s="155">
        <v>4.2664007092198579E-2</v>
      </c>
      <c r="U553" s="155">
        <v>6.057649667405765E-2</v>
      </c>
      <c r="V553" s="155">
        <v>6.2827225130890049E-2</v>
      </c>
      <c r="W553" s="155">
        <v>5.9979227972996367E-2</v>
      </c>
      <c r="X553" s="155">
        <v>6.6893065866371823E-2</v>
      </c>
      <c r="Y553" s="172">
        <v>0.69138378933754563</v>
      </c>
      <c r="Z553" s="172">
        <v>1.782531427591328</v>
      </c>
      <c r="AA553" s="147"/>
      <c r="AB553" s="144"/>
      <c r="AC553" s="144"/>
      <c r="AD553" s="151">
        <v>5.741176470588235E-2</v>
      </c>
      <c r="AE553" s="151">
        <v>4.9067751590458543E-2</v>
      </c>
      <c r="AF553" s="144"/>
    </row>
    <row r="554" spans="1:32" x14ac:dyDescent="0.25">
      <c r="A554" s="149" t="s">
        <v>247</v>
      </c>
      <c r="B554" s="150">
        <v>153.30360205831914</v>
      </c>
      <c r="C554" s="150">
        <v>124.97317436661712</v>
      </c>
      <c r="D554" s="150">
        <v>127.18004338394776</v>
      </c>
      <c r="E554" s="150">
        <v>117.65461847389552</v>
      </c>
      <c r="F554" s="150">
        <v>119.62919708029193</v>
      </c>
      <c r="G554" s="150">
        <v>132.84550561797772</v>
      </c>
      <c r="H554" s="150">
        <v>141.05624999999989</v>
      </c>
      <c r="I554" s="150">
        <v>157.53150684931492</v>
      </c>
      <c r="J554" s="177">
        <v>16.475256849315031</v>
      </c>
      <c r="K554" s="177">
        <v>26.410800966961972</v>
      </c>
      <c r="L554" s="147"/>
      <c r="M554" s="203">
        <v>35.460822913127728</v>
      </c>
      <c r="N554" s="144"/>
      <c r="P554" s="149" t="s">
        <v>247</v>
      </c>
      <c r="Q554" s="150">
        <v>128.89774168992636</v>
      </c>
      <c r="R554" s="150">
        <v>138.8627421307506</v>
      </c>
      <c r="S554" s="150">
        <v>112.37018134433688</v>
      </c>
      <c r="T554" s="150">
        <v>106.56615691489354</v>
      </c>
      <c r="U554" s="150">
        <v>110.9886474501108</v>
      </c>
      <c r="V554" s="150">
        <v>103.0278028525005</v>
      </c>
      <c r="W554" s="150">
        <v>113.3531244590618</v>
      </c>
      <c r="X554" s="150">
        <v>122.07068393618719</v>
      </c>
      <c r="Y554" s="177">
        <v>8.7175594771253913</v>
      </c>
      <c r="Z554" s="177">
        <v>4.7063879489367935</v>
      </c>
      <c r="AA554" s="147"/>
      <c r="AB554" s="144"/>
      <c r="AC554" s="144"/>
      <c r="AD554" s="150">
        <v>131.12070588235295</v>
      </c>
      <c r="AE554" s="150">
        <v>117.3642959872504</v>
      </c>
      <c r="AF554" s="144"/>
    </row>
    <row r="555" spans="1:32" x14ac:dyDescent="0.25">
      <c r="A555" s="149" t="s">
        <v>248</v>
      </c>
      <c r="B555" s="150">
        <v>185.09252669039122</v>
      </c>
      <c r="C555" s="150">
        <v>152.44262295081978</v>
      </c>
      <c r="D555" s="150">
        <v>141.51562500000003</v>
      </c>
      <c r="E555" s="150">
        <v>117.8280701754388</v>
      </c>
      <c r="F555" s="150">
        <v>122.23404255319139</v>
      </c>
      <c r="G555" s="150">
        <v>139.19618528610374</v>
      </c>
      <c r="H555" s="150">
        <v>162.46764705882347</v>
      </c>
      <c r="I555" s="150">
        <v>172.58591549295775</v>
      </c>
      <c r="J555" s="177">
        <v>10.118268434134279</v>
      </c>
      <c r="K555" s="177">
        <v>27.518494678478049</v>
      </c>
      <c r="L555" s="147"/>
      <c r="M555" s="203">
        <v>36.489982765997041</v>
      </c>
      <c r="N555" s="144"/>
      <c r="P555" s="149" t="s">
        <v>248</v>
      </c>
      <c r="Q555" s="150">
        <v>127.56359614473045</v>
      </c>
      <c r="R555" s="150">
        <v>146.92865497076031</v>
      </c>
      <c r="S555" s="150">
        <v>116.11489817792086</v>
      </c>
      <c r="T555" s="150">
        <v>116.3077092027234</v>
      </c>
      <c r="U555" s="150">
        <v>124.35455585207767</v>
      </c>
      <c r="V555" s="150">
        <v>116.62752258312526</v>
      </c>
      <c r="W555" s="150">
        <v>129.1222179585572</v>
      </c>
      <c r="X555" s="150">
        <v>136.09593272696071</v>
      </c>
      <c r="Y555" s="177">
        <v>6.9737147684035108</v>
      </c>
      <c r="Z555" s="177">
        <v>9.5260998842357338</v>
      </c>
      <c r="AA555" s="147"/>
      <c r="AB555" s="144"/>
      <c r="AC555" s="144"/>
      <c r="AD555" s="150">
        <v>145.0674208144797</v>
      </c>
      <c r="AE555" s="150">
        <v>126.56983284272498</v>
      </c>
      <c r="AF555" s="144"/>
    </row>
    <row r="556" spans="1:32" x14ac:dyDescent="0.25">
      <c r="A556" s="146" t="s">
        <v>249</v>
      </c>
      <c r="B556" s="147">
        <v>263</v>
      </c>
      <c r="C556" s="147">
        <v>313</v>
      </c>
      <c r="D556" s="147">
        <v>277</v>
      </c>
      <c r="E556" s="147">
        <v>276</v>
      </c>
      <c r="F556" s="147">
        <v>420</v>
      </c>
      <c r="G556" s="147">
        <v>517</v>
      </c>
      <c r="H556" s="147">
        <v>630</v>
      </c>
      <c r="I556" s="147">
        <v>872</v>
      </c>
      <c r="J556" s="148">
        <v>0.38412698412698415</v>
      </c>
      <c r="K556" s="148">
        <v>1.2640949554896141</v>
      </c>
      <c r="L556" s="147"/>
      <c r="M556" s="155">
        <v>0.12564841498559079</v>
      </c>
      <c r="N556" s="144"/>
      <c r="P556" s="146" t="s">
        <v>249</v>
      </c>
      <c r="Q556" s="147">
        <v>6517</v>
      </c>
      <c r="R556" s="147">
        <v>5572</v>
      </c>
      <c r="S556" s="147">
        <v>4744</v>
      </c>
      <c r="T556" s="147">
        <v>4965</v>
      </c>
      <c r="U556" s="147">
        <v>5614</v>
      </c>
      <c r="V556" s="147">
        <v>5973</v>
      </c>
      <c r="W556" s="147">
        <v>7161</v>
      </c>
      <c r="X556" s="147">
        <v>6940</v>
      </c>
      <c r="Y556" s="148">
        <v>-3.0861611506772798E-2</v>
      </c>
      <c r="Z556" s="148">
        <v>0.19814531643072059</v>
      </c>
      <c r="AA556" s="147"/>
      <c r="AB556" s="144"/>
      <c r="AC556" s="144"/>
      <c r="AD556" s="147">
        <v>385.14285714285717</v>
      </c>
      <c r="AE556" s="147">
        <v>5792.2857142857147</v>
      </c>
      <c r="AF556" s="144"/>
    </row>
    <row r="557" spans="1:32" x14ac:dyDescent="0.25">
      <c r="A557" s="146" t="s">
        <v>250</v>
      </c>
      <c r="B557" s="147">
        <v>48</v>
      </c>
      <c r="C557" s="147">
        <v>52</v>
      </c>
      <c r="D557" s="147">
        <v>35</v>
      </c>
      <c r="E557" s="147">
        <v>41</v>
      </c>
      <c r="F557" s="147">
        <v>64</v>
      </c>
      <c r="G557" s="147">
        <v>99</v>
      </c>
      <c r="H557" s="147">
        <v>158</v>
      </c>
      <c r="I557" s="147">
        <v>283</v>
      </c>
      <c r="J557" s="148">
        <v>0.79113924050632911</v>
      </c>
      <c r="K557" s="148">
        <v>2.9859154929577465</v>
      </c>
      <c r="L557" s="147"/>
      <c r="M557" s="155">
        <v>0.17754077791718947</v>
      </c>
      <c r="N557" s="144"/>
      <c r="P557" s="146" t="s">
        <v>250</v>
      </c>
      <c r="Q557" s="147">
        <v>1230</v>
      </c>
      <c r="R557" s="147">
        <v>987</v>
      </c>
      <c r="S557" s="147">
        <v>816</v>
      </c>
      <c r="T557" s="147">
        <v>711</v>
      </c>
      <c r="U557" s="147">
        <v>846</v>
      </c>
      <c r="V557" s="147">
        <v>928</v>
      </c>
      <c r="W557" s="147">
        <v>1406</v>
      </c>
      <c r="X557" s="147">
        <v>1594</v>
      </c>
      <c r="Y557" s="148">
        <v>0.1337126600284495</v>
      </c>
      <c r="Z557" s="148">
        <v>0.61149624494511845</v>
      </c>
      <c r="AA557" s="147"/>
      <c r="AB557" s="144"/>
      <c r="AC557" s="144"/>
      <c r="AD557" s="150">
        <v>71</v>
      </c>
      <c r="AE557" s="150">
        <v>989.14285714285711</v>
      </c>
      <c r="AF557" s="144"/>
    </row>
    <row r="558" spans="1:32" x14ac:dyDescent="0.25">
      <c r="A558" s="149" t="s">
        <v>251</v>
      </c>
      <c r="B558" s="150">
        <v>0</v>
      </c>
      <c r="C558" s="150">
        <v>349</v>
      </c>
      <c r="D558" s="150">
        <v>331</v>
      </c>
      <c r="E558" s="150">
        <v>311</v>
      </c>
      <c r="F558" s="150">
        <v>398</v>
      </c>
      <c r="G558" s="150">
        <v>494</v>
      </c>
      <c r="H558" s="150">
        <v>584</v>
      </c>
      <c r="I558" s="150">
        <v>516</v>
      </c>
      <c r="J558" s="148">
        <v>-0.11643835616438356</v>
      </c>
      <c r="K558" s="157">
        <v>0.25496554519659498</v>
      </c>
      <c r="L558" s="147"/>
      <c r="M558" s="155">
        <v>6.089214066556526E-2</v>
      </c>
      <c r="N558" s="144"/>
      <c r="P558" s="149" t="s">
        <v>251</v>
      </c>
      <c r="Q558" s="150">
        <v>0</v>
      </c>
      <c r="R558" s="150">
        <v>10263</v>
      </c>
      <c r="S558" s="150">
        <v>8342</v>
      </c>
      <c r="T558" s="150">
        <v>7606</v>
      </c>
      <c r="U558" s="150">
        <v>7137</v>
      </c>
      <c r="V558" s="150">
        <v>7368</v>
      </c>
      <c r="W558" s="150">
        <v>7866</v>
      </c>
      <c r="X558" s="150">
        <v>8474</v>
      </c>
      <c r="Y558" s="148">
        <v>7.7294685990338161E-2</v>
      </c>
      <c r="Z558" s="157">
        <v>4.6560454489317032E-2</v>
      </c>
      <c r="AA558" s="147"/>
      <c r="AB558" s="144"/>
      <c r="AC558" s="144"/>
      <c r="AD558" s="158">
        <v>411.16666666666669</v>
      </c>
      <c r="AE558" s="158">
        <v>8097</v>
      </c>
      <c r="AF558" s="144"/>
    </row>
    <row r="559" spans="1:32" x14ac:dyDescent="0.25">
      <c r="A559" s="159" t="s">
        <v>252</v>
      </c>
      <c r="B559" s="147">
        <v>115</v>
      </c>
      <c r="C559" s="147">
        <v>128</v>
      </c>
      <c r="D559" s="147">
        <v>164</v>
      </c>
      <c r="E559" s="147">
        <v>110</v>
      </c>
      <c r="F559" s="147">
        <v>134</v>
      </c>
      <c r="G559" s="147">
        <v>156</v>
      </c>
      <c r="H559" s="147">
        <v>138</v>
      </c>
      <c r="I559" s="147">
        <v>115</v>
      </c>
      <c r="J559" s="148">
        <v>-0.16666666666666666</v>
      </c>
      <c r="K559" s="148">
        <v>-0.14814814814814814</v>
      </c>
      <c r="L559" s="147"/>
      <c r="M559" s="155">
        <v>3.7667867671143135E-2</v>
      </c>
      <c r="N559" s="144"/>
      <c r="P559" s="159" t="s">
        <v>252</v>
      </c>
      <c r="Q559" s="147">
        <v>3259</v>
      </c>
      <c r="R559" s="147">
        <v>3103</v>
      </c>
      <c r="S559" s="147">
        <v>3211</v>
      </c>
      <c r="T559" s="147">
        <v>2368</v>
      </c>
      <c r="U559" s="147">
        <v>2521</v>
      </c>
      <c r="V559" s="147">
        <v>2693</v>
      </c>
      <c r="W559" s="147">
        <v>2583</v>
      </c>
      <c r="X559" s="147">
        <v>3053</v>
      </c>
      <c r="Y559" s="148">
        <v>0.18195896244676732</v>
      </c>
      <c r="Z559" s="148">
        <v>8.2733812949640259E-2</v>
      </c>
      <c r="AA559" s="147"/>
      <c r="AB559" s="144"/>
      <c r="AC559" s="144"/>
      <c r="AD559" s="150">
        <v>135</v>
      </c>
      <c r="AE559" s="150">
        <v>2819.7142857142858</v>
      </c>
      <c r="AF559" s="144"/>
    </row>
    <row r="560" spans="1:32" x14ac:dyDescent="0.25">
      <c r="A560" s="159" t="s">
        <v>253</v>
      </c>
      <c r="B560" s="147">
        <v>13</v>
      </c>
      <c r="C560" s="147">
        <v>10</v>
      </c>
      <c r="D560" s="147">
        <v>12</v>
      </c>
      <c r="E560" s="147">
        <v>10</v>
      </c>
      <c r="F560" s="147">
        <v>17</v>
      </c>
      <c r="G560" s="147">
        <v>19</v>
      </c>
      <c r="H560" s="147">
        <v>14</v>
      </c>
      <c r="I560" s="147">
        <v>15</v>
      </c>
      <c r="J560" s="148">
        <v>7.1428571428571425E-2</v>
      </c>
      <c r="K560" s="148">
        <v>0.10526315789473686</v>
      </c>
      <c r="L560" s="147"/>
      <c r="M560" s="155">
        <v>4.6153846153846156E-2</v>
      </c>
      <c r="N560" s="144"/>
      <c r="P560" s="159" t="s">
        <v>253</v>
      </c>
      <c r="Q560" s="147">
        <v>349</v>
      </c>
      <c r="R560" s="147">
        <v>355</v>
      </c>
      <c r="S560" s="147">
        <v>469</v>
      </c>
      <c r="T560" s="147">
        <v>362</v>
      </c>
      <c r="U560" s="147">
        <v>349</v>
      </c>
      <c r="V560" s="147">
        <v>336</v>
      </c>
      <c r="W560" s="147">
        <v>361</v>
      </c>
      <c r="X560" s="147">
        <v>325</v>
      </c>
      <c r="Y560" s="148">
        <v>-9.9722991689750698E-2</v>
      </c>
      <c r="Z560" s="148">
        <v>-0.1185586981790004</v>
      </c>
      <c r="AA560" s="147"/>
      <c r="AB560" s="144"/>
      <c r="AC560" s="144"/>
      <c r="AD560" s="150">
        <v>13.571428571428571</v>
      </c>
      <c r="AE560" s="150">
        <v>368.71428571428572</v>
      </c>
      <c r="AF560" s="144"/>
    </row>
    <row r="561" spans="1:32" x14ac:dyDescent="0.25">
      <c r="A561" s="159" t="s">
        <v>254</v>
      </c>
      <c r="B561" s="160">
        <v>0.1015625</v>
      </c>
      <c r="C561" s="160">
        <v>7.2463768115942032E-2</v>
      </c>
      <c r="D561" s="160">
        <v>6.8181818181818177E-2</v>
      </c>
      <c r="E561" s="160">
        <v>8.3333333333333329E-2</v>
      </c>
      <c r="F561" s="160">
        <v>0.11258278145695365</v>
      </c>
      <c r="G561" s="160">
        <v>0.10857142857142857</v>
      </c>
      <c r="H561" s="160">
        <v>9.2105263157894732E-2</v>
      </c>
      <c r="I561" s="160">
        <v>0.11538461538461539</v>
      </c>
      <c r="J561" s="172">
        <v>2.3279352226720658</v>
      </c>
      <c r="K561" s="172">
        <v>2.4038461538461551</v>
      </c>
      <c r="L561" s="147"/>
      <c r="M561" s="203">
        <v>1.9173839777747421</v>
      </c>
      <c r="N561" s="144"/>
      <c r="P561" s="159" t="s">
        <v>254</v>
      </c>
      <c r="Q561" s="160">
        <v>9.6729490022172945E-2</v>
      </c>
      <c r="R561" s="160">
        <v>0.1026604973973395</v>
      </c>
      <c r="S561" s="160">
        <v>0.12744565217391304</v>
      </c>
      <c r="T561" s="160">
        <v>0.1326007326007326</v>
      </c>
      <c r="U561" s="160">
        <v>0.121602787456446</v>
      </c>
      <c r="V561" s="160">
        <v>0.11092769891053153</v>
      </c>
      <c r="W561" s="160">
        <v>0.12262228260869565</v>
      </c>
      <c r="X561" s="160">
        <v>9.6210775606867971E-2</v>
      </c>
      <c r="Y561" s="172">
        <v>-2.6411507001827679</v>
      </c>
      <c r="Z561" s="172">
        <v>-1.9430606175469947</v>
      </c>
      <c r="AA561" s="147"/>
      <c r="AB561" s="144"/>
      <c r="AC561" s="144"/>
      <c r="AD561" s="191">
        <v>9.1346153846153841E-2</v>
      </c>
      <c r="AE561" s="191">
        <v>0.11564138178233792</v>
      </c>
      <c r="AF561" s="144"/>
    </row>
    <row r="562" spans="1:32" x14ac:dyDescent="0.25">
      <c r="A562" s="161" t="s">
        <v>255</v>
      </c>
      <c r="B562" s="161"/>
      <c r="C562" s="161"/>
      <c r="D562" s="161"/>
      <c r="E562" s="144"/>
      <c r="F562" s="144"/>
      <c r="G562" s="144"/>
      <c r="H562" s="144"/>
      <c r="I562" s="144"/>
      <c r="J562" s="144"/>
      <c r="K562" s="144"/>
      <c r="L562" s="144"/>
      <c r="M562" s="144"/>
      <c r="N562" s="144"/>
      <c r="O562" s="204"/>
      <c r="P562" s="161" t="s">
        <v>255</v>
      </c>
      <c r="Q562" s="161"/>
      <c r="R562" s="161"/>
      <c r="S562" s="161"/>
      <c r="T562" s="144"/>
      <c r="U562" s="144"/>
      <c r="V562" s="144"/>
      <c r="W562" s="144"/>
      <c r="X562" s="144"/>
      <c r="Y562" s="144"/>
      <c r="Z562" s="144"/>
      <c r="AA562" s="144"/>
      <c r="AB562" s="144"/>
      <c r="AC562" s="144"/>
      <c r="AD562" s="144"/>
      <c r="AE562" s="144"/>
      <c r="AF562" s="144"/>
    </row>
    <row r="565" spans="1:32" x14ac:dyDescent="0.25">
      <c r="A565" s="189" t="s">
        <v>266</v>
      </c>
      <c r="B565" s="189"/>
      <c r="C565" s="189"/>
      <c r="D565" s="189"/>
      <c r="E565" s="181"/>
      <c r="F565" s="167"/>
      <c r="G565" s="167"/>
      <c r="H565" s="167"/>
      <c r="I565" s="167"/>
      <c r="J565" s="167"/>
      <c r="K565" s="167"/>
      <c r="L565" s="188"/>
      <c r="M565" s="211"/>
      <c r="N565" s="144"/>
      <c r="O565" s="211"/>
      <c r="P565" s="189" t="s">
        <v>266</v>
      </c>
      <c r="Q565" s="189"/>
      <c r="R565" s="189"/>
      <c r="S565" s="189"/>
      <c r="T565" s="181"/>
      <c r="U565" s="144"/>
      <c r="V565" s="144"/>
      <c r="W565" s="144"/>
      <c r="X565" s="144"/>
      <c r="Y565" s="144"/>
      <c r="Z565" s="144"/>
      <c r="AA565" s="188"/>
      <c r="AB565" s="144"/>
      <c r="AC565" s="144"/>
      <c r="AD565" s="144"/>
      <c r="AE565" s="144"/>
      <c r="AF565" s="144"/>
    </row>
    <row r="566" spans="1:32" x14ac:dyDescent="0.25">
      <c r="A566" s="166" t="s">
        <v>298</v>
      </c>
      <c r="B566" s="166"/>
      <c r="C566" s="166"/>
      <c r="D566" s="166"/>
      <c r="E566" s="213"/>
      <c r="F566" s="167"/>
      <c r="G566" s="167"/>
      <c r="H566" s="167"/>
      <c r="I566" s="167"/>
      <c r="J566" s="167"/>
      <c r="K566" s="167"/>
      <c r="L566" s="167"/>
      <c r="M566" s="144"/>
      <c r="N566" s="144"/>
      <c r="P566" s="166" t="s">
        <v>231</v>
      </c>
      <c r="Q566" s="166"/>
      <c r="R566" s="166"/>
      <c r="S566" s="166"/>
      <c r="T566" s="162"/>
      <c r="U566" s="144"/>
      <c r="V566" s="144"/>
      <c r="W566" s="144"/>
      <c r="X566" s="144"/>
      <c r="Y566" s="144"/>
      <c r="Z566" s="144"/>
      <c r="AA566" s="167"/>
      <c r="AB566" s="144"/>
      <c r="AC566" s="144"/>
      <c r="AD566" s="144"/>
      <c r="AE566" s="144"/>
      <c r="AF566" s="144"/>
    </row>
    <row r="567" spans="1:32" ht="31.5" x14ac:dyDescent="0.25">
      <c r="A567" s="190"/>
      <c r="B567" s="141">
        <v>2019</v>
      </c>
      <c r="C567" s="141">
        <v>2020</v>
      </c>
      <c r="D567" s="141">
        <v>2021</v>
      </c>
      <c r="E567" s="141">
        <v>2022</v>
      </c>
      <c r="F567" s="141">
        <v>2023</v>
      </c>
      <c r="G567" s="141">
        <v>2024</v>
      </c>
      <c r="H567" s="141">
        <v>2025</v>
      </c>
      <c r="I567" s="141">
        <v>2026</v>
      </c>
      <c r="J567" s="142" t="s">
        <v>232</v>
      </c>
      <c r="K567" s="142" t="s">
        <v>233</v>
      </c>
      <c r="L567" s="143" t="s">
        <v>234</v>
      </c>
      <c r="M567" s="145" t="s">
        <v>287</v>
      </c>
      <c r="N567" s="144"/>
      <c r="P567" s="190"/>
      <c r="Q567" s="141">
        <v>2019</v>
      </c>
      <c r="R567" s="141">
        <v>2020</v>
      </c>
      <c r="S567" s="141">
        <v>2021</v>
      </c>
      <c r="T567" s="141">
        <v>2022</v>
      </c>
      <c r="U567" s="141">
        <v>2023</v>
      </c>
      <c r="V567" s="141">
        <v>2024</v>
      </c>
      <c r="W567" s="141">
        <v>2025</v>
      </c>
      <c r="X567" s="141">
        <v>2026</v>
      </c>
      <c r="Y567" s="142" t="s">
        <v>232</v>
      </c>
      <c r="Z567" s="142" t="s">
        <v>233</v>
      </c>
      <c r="AA567" s="143" t="s">
        <v>234</v>
      </c>
      <c r="AB567" s="144"/>
      <c r="AC567" s="144"/>
      <c r="AD567" s="145" t="s">
        <v>299</v>
      </c>
      <c r="AE567" s="145" t="s">
        <v>235</v>
      </c>
      <c r="AF567" s="144"/>
    </row>
    <row r="568" spans="1:32" x14ac:dyDescent="0.25">
      <c r="A568" s="146" t="s">
        <v>236</v>
      </c>
      <c r="B568" s="147">
        <v>498</v>
      </c>
      <c r="C568" s="147">
        <v>1084</v>
      </c>
      <c r="D568" s="147">
        <v>637</v>
      </c>
      <c r="E568" s="147">
        <v>575</v>
      </c>
      <c r="F568" s="147">
        <v>585</v>
      </c>
      <c r="G568" s="147">
        <v>837</v>
      </c>
      <c r="H568" s="147">
        <v>759</v>
      </c>
      <c r="I568" s="147">
        <v>913</v>
      </c>
      <c r="J568" s="148">
        <v>0.20289855072463769</v>
      </c>
      <c r="K568" s="148">
        <v>0.28462311557788955</v>
      </c>
      <c r="L568" s="147"/>
      <c r="M568" s="155">
        <v>6.202445652173913E-2</v>
      </c>
      <c r="N568" s="144"/>
      <c r="P568" s="146" t="s">
        <v>236</v>
      </c>
      <c r="Q568" s="147">
        <v>8884</v>
      </c>
      <c r="R568" s="147">
        <v>10118</v>
      </c>
      <c r="S568" s="147">
        <v>8178</v>
      </c>
      <c r="T568" s="147">
        <v>7811</v>
      </c>
      <c r="U568" s="147">
        <v>9017</v>
      </c>
      <c r="V568" s="147">
        <v>11317</v>
      </c>
      <c r="W568" s="147">
        <v>10941</v>
      </c>
      <c r="X568" s="147">
        <v>14720</v>
      </c>
      <c r="Y568" s="148">
        <v>0.345398044054474</v>
      </c>
      <c r="Z568" s="148">
        <v>0.55494522077686881</v>
      </c>
      <c r="AA568" s="147"/>
      <c r="AB568" s="144"/>
      <c r="AC568" s="144"/>
      <c r="AD568" s="147">
        <v>710.71428571428567</v>
      </c>
      <c r="AE568" s="147">
        <v>9466.5714285714294</v>
      </c>
      <c r="AF568" s="144"/>
    </row>
    <row r="569" spans="1:32" x14ac:dyDescent="0.25">
      <c r="A569" s="149" t="s">
        <v>237</v>
      </c>
      <c r="B569" s="150">
        <v>148</v>
      </c>
      <c r="C569" s="150">
        <v>647</v>
      </c>
      <c r="D569" s="150">
        <v>315</v>
      </c>
      <c r="E569" s="150">
        <v>180</v>
      </c>
      <c r="F569" s="150">
        <v>198</v>
      </c>
      <c r="G569" s="150">
        <v>122</v>
      </c>
      <c r="H569" s="150">
        <v>109</v>
      </c>
      <c r="I569" s="150">
        <v>191</v>
      </c>
      <c r="J569" s="148">
        <v>0.75229357798165142</v>
      </c>
      <c r="K569" s="148">
        <v>-0.22222222222222227</v>
      </c>
      <c r="L569" s="147"/>
      <c r="M569" s="155">
        <v>7.6277955271565501E-2</v>
      </c>
      <c r="N569" s="144"/>
      <c r="P569" s="149" t="s">
        <v>237</v>
      </c>
      <c r="Q569" s="150">
        <v>2308</v>
      </c>
      <c r="R569" s="150">
        <v>3380</v>
      </c>
      <c r="S569" s="150">
        <v>2510</v>
      </c>
      <c r="T569" s="150">
        <v>2091</v>
      </c>
      <c r="U569" s="150">
        <v>2096</v>
      </c>
      <c r="V569" s="150">
        <v>1831</v>
      </c>
      <c r="W569" s="150">
        <v>1770</v>
      </c>
      <c r="X569" s="150">
        <v>2504</v>
      </c>
      <c r="Y569" s="148">
        <v>0.41468926553672314</v>
      </c>
      <c r="Z569" s="148">
        <v>9.6459401976729614E-2</v>
      </c>
      <c r="AA569" s="147"/>
      <c r="AB569" s="144"/>
      <c r="AC569" s="144"/>
      <c r="AD569" s="150">
        <v>245.57142857142858</v>
      </c>
      <c r="AE569" s="150">
        <v>2283.7142857142858</v>
      </c>
      <c r="AF569" s="144"/>
    </row>
    <row r="570" spans="1:32" x14ac:dyDescent="0.25">
      <c r="A570" s="146" t="s">
        <v>90</v>
      </c>
      <c r="B570" s="151">
        <v>0.31691648822269808</v>
      </c>
      <c r="C570" s="151">
        <v>0.62211538461538463</v>
      </c>
      <c r="D570" s="151">
        <v>0.51809210526315785</v>
      </c>
      <c r="E570" s="151">
        <v>0.34026465028355385</v>
      </c>
      <c r="F570" s="151">
        <v>0.40824742268041236</v>
      </c>
      <c r="G570" s="151">
        <v>0.15581098339719029</v>
      </c>
      <c r="H570" s="151">
        <v>0.1595900439238653</v>
      </c>
      <c r="I570" s="151">
        <v>0.23845193508114856</v>
      </c>
      <c r="J570" s="172">
        <v>7.8861891157283264</v>
      </c>
      <c r="K570" s="172">
        <v>-13.565035001134326</v>
      </c>
      <c r="L570" s="147"/>
      <c r="M570" s="203">
        <v>2.0693869162373009</v>
      </c>
      <c r="N570" s="144"/>
      <c r="P570" s="146" t="s">
        <v>90</v>
      </c>
      <c r="Q570" s="151">
        <v>0.32429394407756079</v>
      </c>
      <c r="R570" s="151">
        <v>0.39708646616541354</v>
      </c>
      <c r="S570" s="151">
        <v>0.36292654713707345</v>
      </c>
      <c r="T570" s="151">
        <v>0.3185072353389185</v>
      </c>
      <c r="U570" s="151">
        <v>0.28680897646414888</v>
      </c>
      <c r="V570" s="151">
        <v>0.19146711283070167</v>
      </c>
      <c r="W570" s="151">
        <v>0.19157917523541509</v>
      </c>
      <c r="X570" s="151">
        <v>0.21775806591877556</v>
      </c>
      <c r="Y570" s="172">
        <v>2.6178890683360461</v>
      </c>
      <c r="Z570" s="172">
        <v>-7.1738493298899195</v>
      </c>
      <c r="AA570" s="147"/>
      <c r="AB570" s="144"/>
      <c r="AC570" s="144"/>
      <c r="AD570" s="151">
        <v>0.37410228509249183</v>
      </c>
      <c r="AE570" s="151">
        <v>0.28949655921767475</v>
      </c>
      <c r="AF570" s="144"/>
    </row>
    <row r="571" spans="1:32" x14ac:dyDescent="0.25">
      <c r="A571" s="149" t="s">
        <v>238</v>
      </c>
      <c r="B571" s="150">
        <v>138</v>
      </c>
      <c r="C571" s="150">
        <v>629</v>
      </c>
      <c r="D571" s="150">
        <v>298</v>
      </c>
      <c r="E571" s="150">
        <v>170</v>
      </c>
      <c r="F571" s="150">
        <v>178</v>
      </c>
      <c r="G571" s="150">
        <v>112</v>
      </c>
      <c r="H571" s="150">
        <v>91</v>
      </c>
      <c r="I571" s="150">
        <v>175</v>
      </c>
      <c r="J571" s="148">
        <v>0.92307692307692313</v>
      </c>
      <c r="K571" s="148">
        <v>-0.24195544554455448</v>
      </c>
      <c r="L571" s="147"/>
      <c r="M571" s="155">
        <v>7.7330976579761374E-2</v>
      </c>
      <c r="N571" s="144"/>
      <c r="P571" s="149" t="s">
        <v>238</v>
      </c>
      <c r="Q571" s="150">
        <v>2018</v>
      </c>
      <c r="R571" s="150">
        <v>3065</v>
      </c>
      <c r="S571" s="150">
        <v>2273</v>
      </c>
      <c r="T571" s="150">
        <v>1824</v>
      </c>
      <c r="U571" s="150">
        <v>1767</v>
      </c>
      <c r="V571" s="150">
        <v>1565</v>
      </c>
      <c r="W571" s="150">
        <v>1588</v>
      </c>
      <c r="X571" s="150">
        <v>2263</v>
      </c>
      <c r="Y571" s="148">
        <v>0.42506297229219142</v>
      </c>
      <c r="Z571" s="148">
        <v>0.12347517730496457</v>
      </c>
      <c r="AA571" s="147"/>
      <c r="AB571" s="144"/>
      <c r="AC571" s="144"/>
      <c r="AD571" s="150">
        <v>230.85714285714286</v>
      </c>
      <c r="AE571" s="150">
        <v>2014.2857142857142</v>
      </c>
      <c r="AF571" s="144"/>
    </row>
    <row r="572" spans="1:32" x14ac:dyDescent="0.25">
      <c r="A572" s="149" t="s">
        <v>239</v>
      </c>
      <c r="B572" s="153">
        <v>0.27710843373493976</v>
      </c>
      <c r="C572" s="153">
        <v>0.5802583025830258</v>
      </c>
      <c r="D572" s="153">
        <v>0.46781789638932497</v>
      </c>
      <c r="E572" s="153">
        <v>0.29565217391304349</v>
      </c>
      <c r="F572" s="153">
        <v>0.30427350427350425</v>
      </c>
      <c r="G572" s="153">
        <v>0.13381123058542413</v>
      </c>
      <c r="H572" s="153">
        <v>0.11989459815546773</v>
      </c>
      <c r="I572" s="153">
        <v>0.19167579408543264</v>
      </c>
      <c r="J572" s="172">
        <v>7.1781195929964916</v>
      </c>
      <c r="K572" s="172">
        <v>-13.314832651758243</v>
      </c>
      <c r="L572" s="147"/>
      <c r="M572" s="203">
        <v>3.7939381041954379</v>
      </c>
      <c r="N572" s="144"/>
      <c r="P572" s="149" t="s">
        <v>239</v>
      </c>
      <c r="Q572" s="153">
        <v>0.22714993246285456</v>
      </c>
      <c r="R572" s="153">
        <v>0.30292547934374381</v>
      </c>
      <c r="S572" s="153">
        <v>0.27794081682562971</v>
      </c>
      <c r="T572" s="153">
        <v>0.23351683523236461</v>
      </c>
      <c r="U572" s="153">
        <v>0.19596318065875568</v>
      </c>
      <c r="V572" s="153">
        <v>0.13828753203145711</v>
      </c>
      <c r="W572" s="153">
        <v>0.14514212594826797</v>
      </c>
      <c r="X572" s="153">
        <v>0.15373641304347826</v>
      </c>
      <c r="Y572" s="172">
        <v>0.85942870952102901</v>
      </c>
      <c r="Z572" s="172">
        <v>-5.9042387548076949</v>
      </c>
      <c r="AA572" s="147"/>
      <c r="AB572" s="144"/>
      <c r="AC572" s="144"/>
      <c r="AD572" s="153">
        <v>0.32482412060301508</v>
      </c>
      <c r="AE572" s="153">
        <v>0.21277880059155521</v>
      </c>
      <c r="AF572" s="144"/>
    </row>
    <row r="573" spans="1:32" x14ac:dyDescent="0.25">
      <c r="A573" s="149" t="s">
        <v>240</v>
      </c>
      <c r="B573" s="153">
        <v>0.93243243243243246</v>
      </c>
      <c r="C573" s="153">
        <v>0.97217928902627515</v>
      </c>
      <c r="D573" s="153">
        <v>0.946031746031746</v>
      </c>
      <c r="E573" s="153">
        <v>0.94444444444444442</v>
      </c>
      <c r="F573" s="153">
        <v>0.89898989898989901</v>
      </c>
      <c r="G573" s="153">
        <v>0.91803278688524592</v>
      </c>
      <c r="H573" s="153">
        <v>0.83486238532110091</v>
      </c>
      <c r="I573" s="153">
        <v>0.91623036649214662</v>
      </c>
      <c r="J573" s="172">
        <v>8.136798117104572</v>
      </c>
      <c r="K573" s="172">
        <v>-2.3851076207097144</v>
      </c>
      <c r="L573" s="147"/>
      <c r="M573" s="203">
        <v>1.2476372881922937</v>
      </c>
      <c r="N573" s="144"/>
      <c r="P573" s="149" t="s">
        <v>240</v>
      </c>
      <c r="Q573" s="153">
        <v>0.8743500866551126</v>
      </c>
      <c r="R573" s="153">
        <v>0.90680473372781067</v>
      </c>
      <c r="S573" s="153">
        <v>0.90557768924302784</v>
      </c>
      <c r="T573" s="153">
        <v>0.87230989956958394</v>
      </c>
      <c r="U573" s="153">
        <v>0.84303435114503822</v>
      </c>
      <c r="V573" s="153">
        <v>0.85472419442927361</v>
      </c>
      <c r="W573" s="153">
        <v>0.89717514124293785</v>
      </c>
      <c r="X573" s="153">
        <v>0.90375399361022368</v>
      </c>
      <c r="Y573" s="172">
        <v>0.65788523672858368</v>
      </c>
      <c r="Z573" s="172">
        <v>2.1732224562306834</v>
      </c>
      <c r="AA573" s="147"/>
      <c r="AB573" s="144"/>
      <c r="AC573" s="144"/>
      <c r="AD573" s="153">
        <v>0.94008144269924376</v>
      </c>
      <c r="AE573" s="153">
        <v>0.88202176904791685</v>
      </c>
      <c r="AF573" s="144"/>
    </row>
    <row r="574" spans="1:32" ht="22.15" customHeight="1" x14ac:dyDescent="0.25">
      <c r="A574" s="154" t="s">
        <v>241</v>
      </c>
      <c r="B574" s="155">
        <v>4.0540540540540543E-2</v>
      </c>
      <c r="C574" s="155">
        <v>2.472952086553323E-2</v>
      </c>
      <c r="D574" s="155">
        <v>3.8095238095238099E-2</v>
      </c>
      <c r="E574" s="155">
        <v>3.888888888888889E-2</v>
      </c>
      <c r="F574" s="155">
        <v>6.0606060606060608E-2</v>
      </c>
      <c r="G574" s="155">
        <v>4.9180327868852458E-2</v>
      </c>
      <c r="H574" s="155">
        <v>7.3394495412844041E-2</v>
      </c>
      <c r="I574" s="155">
        <v>5.7591623036649213E-2</v>
      </c>
      <c r="J574" s="172">
        <v>-1.5802872376194828</v>
      </c>
      <c r="K574" s="172">
        <v>1.8615474112856307</v>
      </c>
      <c r="L574" s="147"/>
      <c r="M574" s="203">
        <v>0.36778850174798844</v>
      </c>
      <c r="N574" s="144"/>
      <c r="P574" s="154" t="s">
        <v>241</v>
      </c>
      <c r="Q574" s="155">
        <v>4.5060658578856154E-2</v>
      </c>
      <c r="R574" s="155">
        <v>3.8461538461538464E-2</v>
      </c>
      <c r="S574" s="155">
        <v>4.5418326693227089E-2</v>
      </c>
      <c r="T574" s="155">
        <v>5.7867049258727883E-2</v>
      </c>
      <c r="U574" s="155">
        <v>5.6774809160305341E-2</v>
      </c>
      <c r="V574" s="155">
        <v>5.7345712725286727E-2</v>
      </c>
      <c r="W574" s="155">
        <v>3.898305084745763E-2</v>
      </c>
      <c r="X574" s="155">
        <v>5.3913738019169329E-2</v>
      </c>
      <c r="Y574" s="172">
        <v>1.4930687171711698</v>
      </c>
      <c r="Z574" s="172">
        <v>0.62470296493457311</v>
      </c>
      <c r="AA574" s="147"/>
      <c r="AB574" s="144"/>
      <c r="AC574" s="144"/>
      <c r="AD574" s="151">
        <v>3.8976148923792905E-2</v>
      </c>
      <c r="AE574" s="151">
        <v>4.7666708369823597E-2</v>
      </c>
      <c r="AF574" s="144"/>
    </row>
    <row r="575" spans="1:32" ht="22.15" customHeight="1" x14ac:dyDescent="0.25">
      <c r="A575" s="154" t="s">
        <v>242</v>
      </c>
      <c r="B575" s="155">
        <v>1.2048192771084338E-2</v>
      </c>
      <c r="C575" s="155">
        <v>1.4760147601476014E-2</v>
      </c>
      <c r="D575" s="155">
        <v>1.8838304552590265E-2</v>
      </c>
      <c r="E575" s="155">
        <v>1.2173913043478261E-2</v>
      </c>
      <c r="F575" s="155">
        <v>2.0512820512820513E-2</v>
      </c>
      <c r="G575" s="155">
        <v>7.1684587813620072E-3</v>
      </c>
      <c r="H575" s="155">
        <v>1.0540184453227932E-2</v>
      </c>
      <c r="I575" s="155">
        <v>1.2048192771084338E-2</v>
      </c>
      <c r="J575" s="172">
        <v>0.1508008317856406</v>
      </c>
      <c r="K575" s="172">
        <v>-0.14191439123327471</v>
      </c>
      <c r="L575" s="147"/>
      <c r="M575" s="203">
        <v>0.28769971189104243</v>
      </c>
      <c r="N575" s="144"/>
      <c r="P575" s="154" t="s">
        <v>242</v>
      </c>
      <c r="Q575" s="155">
        <v>1.1706438541197659E-2</v>
      </c>
      <c r="R575" s="155">
        <v>1.2848389009685709E-2</v>
      </c>
      <c r="S575" s="155">
        <v>1.3939838591342627E-2</v>
      </c>
      <c r="T575" s="155">
        <v>1.5490974267059275E-2</v>
      </c>
      <c r="U575" s="155">
        <v>1.3197294000221804E-2</v>
      </c>
      <c r="V575" s="155">
        <v>9.2780772289476014E-3</v>
      </c>
      <c r="W575" s="155">
        <v>6.3065533315053469E-3</v>
      </c>
      <c r="X575" s="155">
        <v>9.1711956521739139E-3</v>
      </c>
      <c r="Y575" s="172">
        <v>0.28646423206685667</v>
      </c>
      <c r="Z575" s="172">
        <v>-0.23279139968165191</v>
      </c>
      <c r="AA575" s="147"/>
      <c r="AB575" s="144"/>
      <c r="AC575" s="144"/>
      <c r="AD575" s="151">
        <v>1.3467336683417085E-2</v>
      </c>
      <c r="AE575" s="151">
        <v>1.1499109648990433E-2</v>
      </c>
      <c r="AF575" s="144"/>
    </row>
    <row r="576" spans="1:32" ht="22.15" customHeight="1" x14ac:dyDescent="0.25">
      <c r="A576" s="154" t="s">
        <v>243</v>
      </c>
      <c r="B576" s="155">
        <v>8.4337349397590355E-2</v>
      </c>
      <c r="C576" s="155">
        <v>5.6273062730627307E-2</v>
      </c>
      <c r="D576" s="155">
        <v>6.4364207221350084E-2</v>
      </c>
      <c r="E576" s="155">
        <v>0.11130434782608696</v>
      </c>
      <c r="F576" s="155">
        <v>7.521367521367521E-2</v>
      </c>
      <c r="G576" s="155">
        <v>3.7037037037037035E-2</v>
      </c>
      <c r="H576" s="155">
        <v>3.4255599472990776E-2</v>
      </c>
      <c r="I576" s="155">
        <v>4.271631982475356E-2</v>
      </c>
      <c r="J576" s="172">
        <v>0.84607203517627838</v>
      </c>
      <c r="K576" s="172">
        <v>-1.9394232939065539</v>
      </c>
      <c r="L576" s="147"/>
      <c r="M576" s="203">
        <v>-0.32075932187246997</v>
      </c>
      <c r="N576" s="144"/>
      <c r="P576" s="154" t="s">
        <v>243</v>
      </c>
      <c r="Q576" s="155">
        <v>8.1945069788383618E-2</v>
      </c>
      <c r="R576" s="155">
        <v>9.4287408578770507E-2</v>
      </c>
      <c r="S576" s="155">
        <v>8.645145512350208E-2</v>
      </c>
      <c r="T576" s="155">
        <v>8.8080911535014725E-2</v>
      </c>
      <c r="U576" s="155">
        <v>8.3398025950981475E-2</v>
      </c>
      <c r="V576" s="155">
        <v>5.6287001855615443E-2</v>
      </c>
      <c r="W576" s="155">
        <v>5.3285805685037928E-2</v>
      </c>
      <c r="X576" s="155">
        <v>4.5923913043478259E-2</v>
      </c>
      <c r="Y576" s="172">
        <v>-0.73618926415596686</v>
      </c>
      <c r="Z576" s="172">
        <v>-3.0269006402391412</v>
      </c>
      <c r="AA576" s="147"/>
      <c r="AB576" s="144"/>
      <c r="AC576" s="144"/>
      <c r="AD576" s="151">
        <v>6.2110552763819098E-2</v>
      </c>
      <c r="AE576" s="151">
        <v>7.6192919445869672E-2</v>
      </c>
      <c r="AF576" s="144"/>
    </row>
    <row r="577" spans="1:32" ht="22.15" customHeight="1" x14ac:dyDescent="0.25">
      <c r="A577" s="154" t="s">
        <v>244</v>
      </c>
      <c r="B577" s="155">
        <v>0.41365461847389556</v>
      </c>
      <c r="C577" s="155">
        <v>0.11439114391143912</v>
      </c>
      <c r="D577" s="155">
        <v>0.19309262166405022</v>
      </c>
      <c r="E577" s="155">
        <v>0.30956521739130433</v>
      </c>
      <c r="F577" s="155">
        <v>0.27521367521367524</v>
      </c>
      <c r="G577" s="155">
        <v>0.4946236559139785</v>
      </c>
      <c r="H577" s="155">
        <v>0.50329380764163378</v>
      </c>
      <c r="I577" s="155">
        <v>0.39978094194961666</v>
      </c>
      <c r="J577" s="172">
        <v>-10.351286569201712</v>
      </c>
      <c r="K577" s="172">
        <v>8.0584962050119167</v>
      </c>
      <c r="L577" s="147"/>
      <c r="M577" s="203">
        <v>10.195485499309493</v>
      </c>
      <c r="N577" s="144"/>
      <c r="P577" s="154" t="s">
        <v>244</v>
      </c>
      <c r="Q577" s="155">
        <v>0.30076542098153985</v>
      </c>
      <c r="R577" s="155">
        <v>0.20755089938723068</v>
      </c>
      <c r="S577" s="155">
        <v>0.24260210320371728</v>
      </c>
      <c r="T577" s="155">
        <v>0.29445653565484575</v>
      </c>
      <c r="U577" s="155">
        <v>0.28668071420649882</v>
      </c>
      <c r="V577" s="155">
        <v>0.34779535212512153</v>
      </c>
      <c r="W577" s="155">
        <v>0.32730097797276297</v>
      </c>
      <c r="X577" s="155">
        <v>0.29782608695652174</v>
      </c>
      <c r="Y577" s="172">
        <v>-2.9474891016241234</v>
      </c>
      <c r="Z577" s="172">
        <v>0.87185506634001042</v>
      </c>
      <c r="AA577" s="147"/>
      <c r="AB577" s="144"/>
      <c r="AC577" s="144"/>
      <c r="AD577" s="151">
        <v>0.3191959798994975</v>
      </c>
      <c r="AE577" s="151">
        <v>0.28910753629312164</v>
      </c>
      <c r="AF577" s="144"/>
    </row>
    <row r="578" spans="1:32" ht="22.15" customHeight="1" x14ac:dyDescent="0.25">
      <c r="A578" s="154" t="s">
        <v>245</v>
      </c>
      <c r="B578" s="155">
        <v>0.13453815261044177</v>
      </c>
      <c r="C578" s="155">
        <v>0.18634686346863469</v>
      </c>
      <c r="D578" s="155">
        <v>0.20251177394034536</v>
      </c>
      <c r="E578" s="155">
        <v>0.17739130434782607</v>
      </c>
      <c r="F578" s="155">
        <v>0.14017094017094017</v>
      </c>
      <c r="G578" s="155">
        <v>0.25567502986857826</v>
      </c>
      <c r="H578" s="155">
        <v>0.22002635046113306</v>
      </c>
      <c r="I578" s="155">
        <v>0.21467688937568455</v>
      </c>
      <c r="J578" s="172">
        <v>-0.53494610854485092</v>
      </c>
      <c r="K578" s="172">
        <v>2.1109050179704658</v>
      </c>
      <c r="L578" s="147"/>
      <c r="M578" s="203">
        <v>-3.5051371493880659</v>
      </c>
      <c r="N578" s="144"/>
      <c r="P578" s="154" t="s">
        <v>245</v>
      </c>
      <c r="Q578" s="155">
        <v>0.16276452048626744</v>
      </c>
      <c r="R578" s="155">
        <v>0.20438821901561574</v>
      </c>
      <c r="S578" s="155">
        <v>0.20799706529713866</v>
      </c>
      <c r="T578" s="155">
        <v>0.19331711688644221</v>
      </c>
      <c r="U578" s="155">
        <v>0.20605522901186649</v>
      </c>
      <c r="V578" s="155">
        <v>0.27710523990456837</v>
      </c>
      <c r="W578" s="155">
        <v>0.29988118087926147</v>
      </c>
      <c r="X578" s="155">
        <v>0.24972826086956521</v>
      </c>
      <c r="Y578" s="172">
        <v>-5.0152920009696258</v>
      </c>
      <c r="Z578" s="172">
        <v>2.3367834708336228</v>
      </c>
      <c r="AA578" s="147"/>
      <c r="AB578" s="144"/>
      <c r="AC578" s="144"/>
      <c r="AD578" s="151">
        <v>0.19356783919597989</v>
      </c>
      <c r="AE578" s="151">
        <v>0.22636042616122898</v>
      </c>
      <c r="AF578" s="144"/>
    </row>
    <row r="579" spans="1:32" ht="22.15" customHeight="1" x14ac:dyDescent="0.25">
      <c r="A579" s="154" t="s">
        <v>246</v>
      </c>
      <c r="B579" s="155">
        <v>4.8192771084337352E-2</v>
      </c>
      <c r="C579" s="155">
        <v>3.6900369003690037E-2</v>
      </c>
      <c r="D579" s="155">
        <v>4.0816326530612242E-2</v>
      </c>
      <c r="E579" s="155">
        <v>6.4347826086956522E-2</v>
      </c>
      <c r="F579" s="155">
        <v>0.15042735042735042</v>
      </c>
      <c r="G579" s="155">
        <v>5.9737156511350059E-2</v>
      </c>
      <c r="H579" s="155">
        <v>9.8814229249011856E-2</v>
      </c>
      <c r="I579" s="155">
        <v>0.11062431544359255</v>
      </c>
      <c r="J579" s="172">
        <v>1.1810086194580696</v>
      </c>
      <c r="K579" s="172">
        <v>4.2282606900878985</v>
      </c>
      <c r="L579" s="147"/>
      <c r="M579" s="203">
        <v>-9.5693619339016163</v>
      </c>
      <c r="N579" s="144"/>
      <c r="P579" s="154" t="s">
        <v>246</v>
      </c>
      <c r="Q579" s="155">
        <v>0.17739756866276452</v>
      </c>
      <c r="R579" s="155">
        <v>0.13994860644396126</v>
      </c>
      <c r="S579" s="155">
        <v>0.1396429444852042</v>
      </c>
      <c r="T579" s="155">
        <v>0.14722826782742288</v>
      </c>
      <c r="U579" s="155">
        <v>0.16923588776755019</v>
      </c>
      <c r="V579" s="155">
        <v>0.13669700450649466</v>
      </c>
      <c r="W579" s="155">
        <v>0.14495932730097796</v>
      </c>
      <c r="X579" s="155">
        <v>0.20631793478260871</v>
      </c>
      <c r="Y579" s="172">
        <v>6.1358607481630747</v>
      </c>
      <c r="Z579" s="172">
        <v>5.6271153627868724</v>
      </c>
      <c r="AA579" s="147"/>
      <c r="AB579" s="144"/>
      <c r="AC579" s="144"/>
      <c r="AD579" s="151">
        <v>6.834170854271357E-2</v>
      </c>
      <c r="AE579" s="151">
        <v>0.15004678115473999</v>
      </c>
      <c r="AF579" s="144"/>
    </row>
    <row r="580" spans="1:32" x14ac:dyDescent="0.25">
      <c r="A580" s="149" t="s">
        <v>247</v>
      </c>
      <c r="B580" s="150">
        <v>76.443775100401609</v>
      </c>
      <c r="C580" s="150">
        <v>96.067343173431752</v>
      </c>
      <c r="D580" s="150">
        <v>127.19309262166408</v>
      </c>
      <c r="E580" s="150">
        <v>111.58434782608691</v>
      </c>
      <c r="F580" s="150">
        <v>104.78290598290596</v>
      </c>
      <c r="G580" s="150">
        <v>44.221027479091994</v>
      </c>
      <c r="H580" s="150">
        <v>42.761528326745726</v>
      </c>
      <c r="I580" s="150">
        <v>51.157721796276022</v>
      </c>
      <c r="J580" s="177">
        <v>8.3961934695302958</v>
      </c>
      <c r="K580" s="177">
        <v>-32.893735490156146</v>
      </c>
      <c r="L580" s="147"/>
      <c r="M580" s="203">
        <v>2.6872734267108314</v>
      </c>
      <c r="N580" s="144"/>
      <c r="P580" s="149" t="s">
        <v>247</v>
      </c>
      <c r="Q580" s="150">
        <v>95.520936515083264</v>
      </c>
      <c r="R580" s="150">
        <v>113.1671278908875</v>
      </c>
      <c r="S580" s="150">
        <v>92.405111274150173</v>
      </c>
      <c r="T580" s="150">
        <v>89.461144539751658</v>
      </c>
      <c r="U580" s="150">
        <v>94.689697238549471</v>
      </c>
      <c r="V580" s="150">
        <v>55.770522223203997</v>
      </c>
      <c r="W580" s="150">
        <v>57.970843615757225</v>
      </c>
      <c r="X580" s="150">
        <v>48.47044836956519</v>
      </c>
      <c r="Y580" s="177">
        <v>-9.5003952461920349</v>
      </c>
      <c r="Z580" s="177">
        <v>-35.544491418561449</v>
      </c>
      <c r="AA580" s="147"/>
      <c r="AB580" s="144"/>
      <c r="AC580" s="144"/>
      <c r="AD580" s="150">
        <v>84.051457286432168</v>
      </c>
      <c r="AE580" s="150">
        <v>84.01493978812664</v>
      </c>
      <c r="AF580" s="144"/>
    </row>
    <row r="581" spans="1:32" x14ac:dyDescent="0.25">
      <c r="A581" s="149" t="s">
        <v>248</v>
      </c>
      <c r="B581" s="150">
        <v>142.7162162162162</v>
      </c>
      <c r="C581" s="150">
        <v>106.91035548686247</v>
      </c>
      <c r="D581" s="150">
        <v>205.74603174603146</v>
      </c>
      <c r="E581" s="150">
        <v>151.66111111111118</v>
      </c>
      <c r="F581" s="150">
        <v>172.13636363636351</v>
      </c>
      <c r="G581" s="150">
        <v>127.33606557377078</v>
      </c>
      <c r="H581" s="150">
        <v>181.23853211009191</v>
      </c>
      <c r="I581" s="150">
        <v>153.65968586387427</v>
      </c>
      <c r="J581" s="177">
        <v>-27.578846246217637</v>
      </c>
      <c r="K581" s="177">
        <v>7.1937172774868259</v>
      </c>
      <c r="L581" s="147"/>
      <c r="M581" s="203">
        <v>8.1888392185068142</v>
      </c>
      <c r="N581" s="144"/>
      <c r="P581" s="149" t="s">
        <v>248</v>
      </c>
      <c r="Q581" s="150">
        <v>204.81065857885625</v>
      </c>
      <c r="R581" s="150">
        <v>196.03550295857994</v>
      </c>
      <c r="S581" s="150">
        <v>198.61832669322712</v>
      </c>
      <c r="T581" s="150">
        <v>183.95169775227191</v>
      </c>
      <c r="U581" s="150">
        <v>214.74809160305352</v>
      </c>
      <c r="V581" s="150">
        <v>172.65210267613321</v>
      </c>
      <c r="W581" s="150">
        <v>188.1079096045197</v>
      </c>
      <c r="X581" s="150">
        <v>145.47084664536746</v>
      </c>
      <c r="Y581" s="177">
        <v>-42.637062959152246</v>
      </c>
      <c r="Z581" s="177">
        <v>-49.553987584583837</v>
      </c>
      <c r="AA581" s="147"/>
      <c r="AB581" s="144"/>
      <c r="AC581" s="144"/>
      <c r="AD581" s="150">
        <v>146.46596858638745</v>
      </c>
      <c r="AE581" s="150">
        <v>195.0248342299513</v>
      </c>
      <c r="AF581" s="144"/>
    </row>
    <row r="582" spans="1:32" x14ac:dyDescent="0.25">
      <c r="A582" s="146" t="s">
        <v>249</v>
      </c>
      <c r="B582" s="147">
        <v>488</v>
      </c>
      <c r="C582" s="147">
        <v>248</v>
      </c>
      <c r="D582" s="147">
        <v>338</v>
      </c>
      <c r="E582" s="147">
        <v>221</v>
      </c>
      <c r="F582" s="147">
        <v>247</v>
      </c>
      <c r="G582" s="147">
        <v>259</v>
      </c>
      <c r="H582" s="147">
        <v>257</v>
      </c>
      <c r="I582" s="147">
        <v>224</v>
      </c>
      <c r="J582" s="148">
        <v>-0.12840466926070038</v>
      </c>
      <c r="K582" s="148">
        <v>-0.23809523809523808</v>
      </c>
      <c r="L582" s="147"/>
      <c r="M582" s="155">
        <v>6.3618290258449298E-2</v>
      </c>
      <c r="N582" s="144"/>
      <c r="P582" s="146" t="s">
        <v>249</v>
      </c>
      <c r="Q582" s="147">
        <v>5240</v>
      </c>
      <c r="R582" s="147">
        <v>4002</v>
      </c>
      <c r="S582" s="147">
        <v>4090</v>
      </c>
      <c r="T582" s="147">
        <v>4034</v>
      </c>
      <c r="U582" s="147">
        <v>3629</v>
      </c>
      <c r="V582" s="147">
        <v>3662</v>
      </c>
      <c r="W582" s="147">
        <v>3670</v>
      </c>
      <c r="X582" s="147">
        <v>3521</v>
      </c>
      <c r="Y582" s="148">
        <v>-4.0599455040871937E-2</v>
      </c>
      <c r="Z582" s="148">
        <v>-0.12991139195820245</v>
      </c>
      <c r="AA582" s="147"/>
      <c r="AB582" s="144"/>
      <c r="AC582" s="144"/>
      <c r="AD582" s="147">
        <v>294</v>
      </c>
      <c r="AE582" s="147">
        <v>4046.7142857142858</v>
      </c>
      <c r="AF582" s="144"/>
    </row>
    <row r="583" spans="1:32" x14ac:dyDescent="0.25">
      <c r="A583" s="146" t="s">
        <v>250</v>
      </c>
      <c r="B583" s="147">
        <v>146</v>
      </c>
      <c r="C583" s="147">
        <v>72</v>
      </c>
      <c r="D583" s="147">
        <v>76</v>
      </c>
      <c r="E583" s="147">
        <v>54</v>
      </c>
      <c r="F583" s="147">
        <v>51</v>
      </c>
      <c r="G583" s="147">
        <v>91</v>
      </c>
      <c r="H583" s="147">
        <v>48</v>
      </c>
      <c r="I583" s="147">
        <v>62</v>
      </c>
      <c r="J583" s="148">
        <v>0.29166666666666669</v>
      </c>
      <c r="K583" s="148">
        <v>-0.19330855018587365</v>
      </c>
      <c r="L583" s="147"/>
      <c r="M583" s="155">
        <v>4.7112462006079027E-2</v>
      </c>
      <c r="N583" s="144"/>
      <c r="P583" s="146" t="s">
        <v>250</v>
      </c>
      <c r="Q583" s="147">
        <v>1779</v>
      </c>
      <c r="R583" s="147">
        <v>1296</v>
      </c>
      <c r="S583" s="147">
        <v>1342</v>
      </c>
      <c r="T583" s="147">
        <v>1343</v>
      </c>
      <c r="U583" s="147">
        <v>1104</v>
      </c>
      <c r="V583" s="147">
        <v>1281</v>
      </c>
      <c r="W583" s="147">
        <v>1214</v>
      </c>
      <c r="X583" s="147">
        <v>1316</v>
      </c>
      <c r="Y583" s="148">
        <v>8.4019769357495888E-2</v>
      </c>
      <c r="Z583" s="148">
        <v>-1.5706806282722512E-2</v>
      </c>
      <c r="AA583" s="147"/>
      <c r="AB583" s="144"/>
      <c r="AC583" s="144"/>
      <c r="AD583" s="150">
        <v>76.857142857142861</v>
      </c>
      <c r="AE583" s="150">
        <v>1337</v>
      </c>
      <c r="AF583" s="144"/>
    </row>
    <row r="584" spans="1:32" x14ac:dyDescent="0.25">
      <c r="A584" s="149" t="s">
        <v>251</v>
      </c>
      <c r="B584" s="150">
        <v>0</v>
      </c>
      <c r="C584" s="150">
        <v>985</v>
      </c>
      <c r="D584" s="150">
        <v>980</v>
      </c>
      <c r="E584" s="150">
        <v>419</v>
      </c>
      <c r="F584" s="150">
        <v>448</v>
      </c>
      <c r="G584" s="150">
        <v>344</v>
      </c>
      <c r="H584" s="150">
        <v>278</v>
      </c>
      <c r="I584" s="150">
        <v>296</v>
      </c>
      <c r="J584" s="148">
        <v>6.4748201438848921E-2</v>
      </c>
      <c r="K584" s="157">
        <v>-0.48581354950781697</v>
      </c>
      <c r="L584" s="147"/>
      <c r="M584" s="155">
        <v>6.2394603709949412E-2</v>
      </c>
      <c r="N584" s="144"/>
      <c r="P584" s="149" t="s">
        <v>251</v>
      </c>
      <c r="Q584" s="150">
        <v>0</v>
      </c>
      <c r="R584" s="150">
        <v>7221</v>
      </c>
      <c r="S584" s="150">
        <v>6045</v>
      </c>
      <c r="T584" s="150">
        <v>4850</v>
      </c>
      <c r="U584" s="150">
        <v>4541</v>
      </c>
      <c r="V584" s="150">
        <v>4166</v>
      </c>
      <c r="W584" s="150">
        <v>4230</v>
      </c>
      <c r="X584" s="150">
        <v>4744</v>
      </c>
      <c r="Y584" s="148">
        <v>0.12151300236406619</v>
      </c>
      <c r="Z584" s="157">
        <v>-8.3373587093034496E-2</v>
      </c>
      <c r="AA584" s="147"/>
      <c r="AB584" s="144"/>
      <c r="AC584" s="144"/>
      <c r="AD584" s="158">
        <v>575.66666666666663</v>
      </c>
      <c r="AE584" s="158">
        <v>5175.5</v>
      </c>
      <c r="AF584" s="144"/>
    </row>
    <row r="585" spans="1:32" x14ac:dyDescent="0.25">
      <c r="A585" s="159" t="s">
        <v>252</v>
      </c>
      <c r="B585" s="147">
        <v>86</v>
      </c>
      <c r="C585" s="147">
        <v>133</v>
      </c>
      <c r="D585" s="147">
        <v>382</v>
      </c>
      <c r="E585" s="147">
        <v>190</v>
      </c>
      <c r="F585" s="147">
        <v>135</v>
      </c>
      <c r="G585" s="147">
        <v>177</v>
      </c>
      <c r="H585" s="147">
        <v>110</v>
      </c>
      <c r="I585" s="147">
        <v>32</v>
      </c>
      <c r="J585" s="148">
        <v>-0.70909090909090911</v>
      </c>
      <c r="K585" s="148">
        <v>-0.81533388293487219</v>
      </c>
      <c r="L585" s="147"/>
      <c r="M585" s="155">
        <v>3.2487309644670052E-2</v>
      </c>
      <c r="N585" s="144"/>
      <c r="P585" s="159" t="s">
        <v>252</v>
      </c>
      <c r="Q585" s="147">
        <v>1715</v>
      </c>
      <c r="R585" s="147">
        <v>1659</v>
      </c>
      <c r="S585" s="147">
        <v>1888</v>
      </c>
      <c r="T585" s="147">
        <v>1373</v>
      </c>
      <c r="U585" s="147">
        <v>1607</v>
      </c>
      <c r="V585" s="147">
        <v>1394</v>
      </c>
      <c r="W585" s="147">
        <v>1288</v>
      </c>
      <c r="X585" s="147">
        <v>985</v>
      </c>
      <c r="Y585" s="148">
        <v>-0.23524844720496896</v>
      </c>
      <c r="Z585" s="148">
        <v>-0.36882094470889787</v>
      </c>
      <c r="AA585" s="147"/>
      <c r="AB585" s="144"/>
      <c r="AC585" s="144"/>
      <c r="AD585" s="150">
        <v>173.28571428571428</v>
      </c>
      <c r="AE585" s="150">
        <v>1560.5714285714287</v>
      </c>
      <c r="AF585" s="144"/>
    </row>
    <row r="586" spans="1:32" x14ac:dyDescent="0.25">
      <c r="A586" s="159" t="s">
        <v>253</v>
      </c>
      <c r="B586" s="147">
        <v>5</v>
      </c>
      <c r="C586" s="147">
        <v>8</v>
      </c>
      <c r="D586" s="147">
        <v>18</v>
      </c>
      <c r="E586" s="147">
        <v>5</v>
      </c>
      <c r="F586" s="147">
        <v>16</v>
      </c>
      <c r="G586" s="147">
        <v>52</v>
      </c>
      <c r="H586" s="147">
        <v>10</v>
      </c>
      <c r="I586" s="147">
        <v>3</v>
      </c>
      <c r="J586" s="148">
        <v>-0.7</v>
      </c>
      <c r="K586" s="148">
        <v>-0.81578947368421051</v>
      </c>
      <c r="L586" s="147"/>
      <c r="M586" s="155">
        <v>4.2253521126760563E-2</v>
      </c>
      <c r="N586" s="144"/>
      <c r="P586" s="159" t="s">
        <v>253</v>
      </c>
      <c r="Q586" s="147">
        <v>120</v>
      </c>
      <c r="R586" s="147">
        <v>107</v>
      </c>
      <c r="S586" s="147">
        <v>175</v>
      </c>
      <c r="T586" s="147">
        <v>73</v>
      </c>
      <c r="U586" s="147">
        <v>89</v>
      </c>
      <c r="V586" s="147">
        <v>107</v>
      </c>
      <c r="W586" s="147">
        <v>60</v>
      </c>
      <c r="X586" s="147">
        <v>71</v>
      </c>
      <c r="Y586" s="148">
        <v>0.18333333333333332</v>
      </c>
      <c r="Z586" s="148">
        <v>-0.32010943912448703</v>
      </c>
      <c r="AA586" s="147"/>
      <c r="AB586" s="144"/>
      <c r="AC586" s="144"/>
      <c r="AD586" s="150">
        <v>16.285714285714285</v>
      </c>
      <c r="AE586" s="150">
        <v>104.42857142857143</v>
      </c>
      <c r="AF586" s="144"/>
    </row>
    <row r="587" spans="1:32" x14ac:dyDescent="0.25">
      <c r="A587" s="159" t="s">
        <v>254</v>
      </c>
      <c r="B587" s="160">
        <v>5.4945054945054944E-2</v>
      </c>
      <c r="C587" s="160">
        <v>5.6737588652482268E-2</v>
      </c>
      <c r="D587" s="160">
        <v>4.4999999999999998E-2</v>
      </c>
      <c r="E587" s="160">
        <v>2.564102564102564E-2</v>
      </c>
      <c r="F587" s="160">
        <v>0.10596026490066225</v>
      </c>
      <c r="G587" s="160">
        <v>0.22707423580786026</v>
      </c>
      <c r="H587" s="160">
        <v>8.3333333333333329E-2</v>
      </c>
      <c r="I587" s="160">
        <v>8.5714285714285715E-2</v>
      </c>
      <c r="J587" s="172">
        <v>0.23809523809523864</v>
      </c>
      <c r="K587" s="172">
        <v>-1.9377758639251008E-2</v>
      </c>
      <c r="L587" s="147"/>
      <c r="M587" s="203">
        <v>1.8479437229437234</v>
      </c>
      <c r="N587" s="144"/>
      <c r="P587" s="159" t="s">
        <v>254</v>
      </c>
      <c r="Q587" s="160">
        <v>6.5395095367847406E-2</v>
      </c>
      <c r="R587" s="160">
        <v>6.0588901472253681E-2</v>
      </c>
      <c r="S587" s="160">
        <v>8.4827920504120219E-2</v>
      </c>
      <c r="T587" s="160">
        <v>5.0484094052558784E-2</v>
      </c>
      <c r="U587" s="160">
        <v>5.2476415094339625E-2</v>
      </c>
      <c r="V587" s="160">
        <v>7.1285809460359756E-2</v>
      </c>
      <c r="W587" s="160">
        <v>4.4510385756676561E-2</v>
      </c>
      <c r="X587" s="160">
        <v>6.7234848484848481E-2</v>
      </c>
      <c r="Y587" s="172">
        <v>2.2724462728171919</v>
      </c>
      <c r="Z587" s="172">
        <v>0.45149857649857544</v>
      </c>
      <c r="AA587" s="147"/>
      <c r="AB587" s="144"/>
      <c r="AC587" s="144"/>
      <c r="AD587" s="191">
        <v>8.5908063300678225E-2</v>
      </c>
      <c r="AE587" s="191">
        <v>6.2719862719862726E-2</v>
      </c>
      <c r="AF587" s="144"/>
    </row>
    <row r="588" spans="1:32" x14ac:dyDescent="0.25">
      <c r="A588" s="161" t="s">
        <v>255</v>
      </c>
      <c r="B588" s="161"/>
      <c r="C588" s="161"/>
      <c r="D588" s="161"/>
      <c r="E588" s="144"/>
      <c r="F588" s="144"/>
      <c r="G588" s="144"/>
      <c r="H588" s="144"/>
      <c r="I588" s="144"/>
      <c r="J588" s="144"/>
      <c r="K588" s="144"/>
      <c r="L588" s="144"/>
      <c r="M588" s="144"/>
      <c r="N588" s="144"/>
      <c r="O588" s="204"/>
      <c r="P588" s="161" t="s">
        <v>255</v>
      </c>
      <c r="Q588" s="161"/>
      <c r="R588" s="161"/>
      <c r="S588" s="161"/>
      <c r="T588" s="144"/>
      <c r="U588" s="144"/>
      <c r="V588" s="144"/>
      <c r="W588" s="144"/>
      <c r="X588" s="144"/>
      <c r="Y588" s="144"/>
      <c r="Z588" s="144"/>
      <c r="AA588" s="144"/>
      <c r="AB588" s="144"/>
      <c r="AC588" s="144"/>
      <c r="AD588" s="144"/>
      <c r="AE588" s="144"/>
      <c r="AF588" s="144"/>
    </row>
  </sheetData>
  <dataConsolidate/>
  <mergeCells count="1">
    <mergeCell ref="B1:D1"/>
  </mergeCell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1B1774EE-CBF6-4867-8BCD-8A2BBFC20269}">
          <x14:formula1>
            <xm:f>'L:\FELLES\Avdeling EF\Statistikk\Hovedtall-tabeller\[Hovedtall T1 2017-26.xlsx]Hjelpetabell'!#REF!</xm:f>
          </x14:formula1>
          <xm:sqref>B1</xm:sqref>
        </x14:dataValidation>
      </x14:dataValidations>
    </ext>
    <ext xmlns:x14="http://schemas.microsoft.com/office/spreadsheetml/2009/9/main" uri="{05C60535-1F16-4fd2-B633-F4F36F0B64E0}">
      <x14:sparklineGroups xmlns:xm="http://schemas.microsoft.com/office/excel/2006/main">
        <x14:sparklineGroup displayEmptyCellsAs="gap" high="1" low="1" xr2:uid="{256502BC-F4EB-48D0-AADE-A9C1A8BF30B4}">
          <x14:colorSeries rgb="FF376092"/>
          <x14:colorNegative rgb="FFD00000"/>
          <x14:colorAxis rgb="FF000000"/>
          <x14:colorMarkers rgb="FFD00000"/>
          <x14:colorFirst rgb="FFD00000"/>
          <x14:colorLast rgb="FFD00000"/>
          <x14:colorHigh theme="1"/>
          <x14:colorLow rgb="FFD00000"/>
          <x14:sparklines>
            <x14:sparkline>
              <xm:f>'Innlandet PD'!Q569:X569</xm:f>
              <xm:sqref>AA569</xm:sqref>
            </x14:sparkline>
            <x14:sparkline>
              <xm:f>'Innlandet PD'!Q570:X570</xm:f>
              <xm:sqref>AA570</xm:sqref>
            </x14:sparkline>
            <x14:sparkline>
              <xm:f>'Innlandet PD'!Q571:X571</xm:f>
              <xm:sqref>AA571</xm:sqref>
            </x14:sparkline>
            <x14:sparkline>
              <xm:f>'Innlandet PD'!Q572:X572</xm:f>
              <xm:sqref>AA572</xm:sqref>
            </x14:sparkline>
            <x14:sparkline>
              <xm:f>'Innlandet PD'!Q573:X573</xm:f>
              <xm:sqref>AA573</xm:sqref>
            </x14:sparkline>
            <x14:sparkline>
              <xm:f>'Innlandet PD'!Q574:X574</xm:f>
              <xm:sqref>AA574</xm:sqref>
            </x14:sparkline>
            <x14:sparkline>
              <xm:f>'Innlandet PD'!Q575:X575</xm:f>
              <xm:sqref>AA575</xm:sqref>
            </x14:sparkline>
            <x14:sparkline>
              <xm:f>'Innlandet PD'!Q576:X576</xm:f>
              <xm:sqref>AA576</xm:sqref>
            </x14:sparkline>
            <x14:sparkline>
              <xm:f>'Innlandet PD'!Q577:X577</xm:f>
              <xm:sqref>AA577</xm:sqref>
            </x14:sparkline>
            <x14:sparkline>
              <xm:f>'Innlandet PD'!Q578:X578</xm:f>
              <xm:sqref>AA578</xm:sqref>
            </x14:sparkline>
            <x14:sparkline>
              <xm:f>'Innlandet PD'!Q579:X579</xm:f>
              <xm:sqref>AA579</xm:sqref>
            </x14:sparkline>
            <x14:sparkline>
              <xm:f>'Innlandet PD'!Q580:X580</xm:f>
              <xm:sqref>AA580</xm:sqref>
            </x14:sparkline>
            <x14:sparkline>
              <xm:f>'Innlandet PD'!Q581:X581</xm:f>
              <xm:sqref>AA581</xm:sqref>
            </x14:sparkline>
            <x14:sparkline>
              <xm:f>'Innlandet PD'!Q582:X582</xm:f>
              <xm:sqref>AA582</xm:sqref>
            </x14:sparkline>
            <x14:sparkline>
              <xm:f>'Innlandet PD'!Q583:X583</xm:f>
              <xm:sqref>AA583</xm:sqref>
            </x14:sparkline>
            <x14:sparkline>
              <xm:f>'Innlandet PD'!R584:X584</xm:f>
              <xm:sqref>AA584</xm:sqref>
            </x14:sparkline>
            <x14:sparkline>
              <xm:f>'Innlandet PD'!Q585:X585</xm:f>
              <xm:sqref>AA585</xm:sqref>
            </x14:sparkline>
            <x14:sparkline>
              <xm:f>'Innlandet PD'!Q586:X586</xm:f>
              <xm:sqref>AA586</xm:sqref>
            </x14:sparkline>
            <x14:sparkline>
              <xm:f>'Innlandet PD'!Q587:X587</xm:f>
              <xm:sqref>AA587</xm:sqref>
            </x14:sparkline>
          </x14:sparklines>
        </x14:sparklineGroup>
        <x14:sparklineGroup displayEmptyCellsAs="gap" high="1" low="1" xr2:uid="{E18CA709-4842-4A0D-8EEA-78B38FDEA524}">
          <x14:colorSeries rgb="FF376092"/>
          <x14:colorNegative rgb="FFD00000"/>
          <x14:colorAxis rgb="FF000000"/>
          <x14:colorMarkers rgb="FFD00000"/>
          <x14:colorFirst rgb="FFD00000"/>
          <x14:colorLast rgb="FFD00000"/>
          <x14:colorHigh theme="1"/>
          <x14:colorLow rgb="FFD00000"/>
          <x14:sparklines>
            <x14:sparkline>
              <xm:f>'Innlandet PD'!Q543:X543</xm:f>
              <xm:sqref>AA543</xm:sqref>
            </x14:sparkline>
            <x14:sparkline>
              <xm:f>'Innlandet PD'!Q544:X544</xm:f>
              <xm:sqref>AA544</xm:sqref>
            </x14:sparkline>
            <x14:sparkline>
              <xm:f>'Innlandet PD'!Q545:X545</xm:f>
              <xm:sqref>AA545</xm:sqref>
            </x14:sparkline>
            <x14:sparkline>
              <xm:f>'Innlandet PD'!Q546:X546</xm:f>
              <xm:sqref>AA546</xm:sqref>
            </x14:sparkline>
            <x14:sparkline>
              <xm:f>'Innlandet PD'!Q547:X547</xm:f>
              <xm:sqref>AA547</xm:sqref>
            </x14:sparkline>
            <x14:sparkline>
              <xm:f>'Innlandet PD'!Q548:X548</xm:f>
              <xm:sqref>AA548</xm:sqref>
            </x14:sparkline>
            <x14:sparkline>
              <xm:f>'Innlandet PD'!Q549:X549</xm:f>
              <xm:sqref>AA549</xm:sqref>
            </x14:sparkline>
            <x14:sparkline>
              <xm:f>'Innlandet PD'!Q550:X550</xm:f>
              <xm:sqref>AA550</xm:sqref>
            </x14:sparkline>
            <x14:sparkline>
              <xm:f>'Innlandet PD'!Q551:X551</xm:f>
              <xm:sqref>AA551</xm:sqref>
            </x14:sparkline>
            <x14:sparkline>
              <xm:f>'Innlandet PD'!Q552:X552</xm:f>
              <xm:sqref>AA552</xm:sqref>
            </x14:sparkline>
            <x14:sparkline>
              <xm:f>'Innlandet PD'!Q553:X553</xm:f>
              <xm:sqref>AA553</xm:sqref>
            </x14:sparkline>
            <x14:sparkline>
              <xm:f>'Innlandet PD'!Q554:X554</xm:f>
              <xm:sqref>AA554</xm:sqref>
            </x14:sparkline>
            <x14:sparkline>
              <xm:f>'Innlandet PD'!Q555:X555</xm:f>
              <xm:sqref>AA555</xm:sqref>
            </x14:sparkline>
            <x14:sparkline>
              <xm:f>'Innlandet PD'!Q556:X556</xm:f>
              <xm:sqref>AA556</xm:sqref>
            </x14:sparkline>
            <x14:sparkline>
              <xm:f>'Innlandet PD'!Q557:X557</xm:f>
              <xm:sqref>AA557</xm:sqref>
            </x14:sparkline>
            <x14:sparkline>
              <xm:f>'Innlandet PD'!R558:X558</xm:f>
              <xm:sqref>AA558</xm:sqref>
            </x14:sparkline>
            <x14:sparkline>
              <xm:f>'Innlandet PD'!Q559:X559</xm:f>
              <xm:sqref>AA559</xm:sqref>
            </x14:sparkline>
            <x14:sparkline>
              <xm:f>'Innlandet PD'!Q560:X560</xm:f>
              <xm:sqref>AA560</xm:sqref>
            </x14:sparkline>
            <x14:sparkline>
              <xm:f>'Innlandet PD'!Q561:X561</xm:f>
              <xm:sqref>AA561</xm:sqref>
            </x14:sparkline>
          </x14:sparklines>
        </x14:sparklineGroup>
        <x14:sparklineGroup displayEmptyCellsAs="gap" high="1" low="1" xr2:uid="{65FF0F6F-8175-4490-84E0-BB22EC92EE67}">
          <x14:colorSeries rgb="FF376092"/>
          <x14:colorNegative rgb="FFD00000"/>
          <x14:colorAxis rgb="FF000000"/>
          <x14:colorMarkers rgb="FFD00000"/>
          <x14:colorFirst rgb="FFD00000"/>
          <x14:colorLast rgb="FFD00000"/>
          <x14:colorHigh theme="1"/>
          <x14:colorLow rgb="FFD00000"/>
          <x14:sparklines>
            <x14:sparkline>
              <xm:f>'Innlandet PD'!Q517:X517</xm:f>
              <xm:sqref>AA517</xm:sqref>
            </x14:sparkline>
            <x14:sparkline>
              <xm:f>'Innlandet PD'!Q518:X518</xm:f>
              <xm:sqref>AA518</xm:sqref>
            </x14:sparkline>
            <x14:sparkline>
              <xm:f>'Innlandet PD'!Q519:X519</xm:f>
              <xm:sqref>AA519</xm:sqref>
            </x14:sparkline>
            <x14:sparkline>
              <xm:f>'Innlandet PD'!Q520:X520</xm:f>
              <xm:sqref>AA520</xm:sqref>
            </x14:sparkline>
            <x14:sparkline>
              <xm:f>'Innlandet PD'!Q521:X521</xm:f>
              <xm:sqref>AA521</xm:sqref>
            </x14:sparkline>
            <x14:sparkline>
              <xm:f>'Innlandet PD'!Q522:X522</xm:f>
              <xm:sqref>AA522</xm:sqref>
            </x14:sparkline>
            <x14:sparkline>
              <xm:f>'Innlandet PD'!Q523:X523</xm:f>
              <xm:sqref>AA523</xm:sqref>
            </x14:sparkline>
            <x14:sparkline>
              <xm:f>'Innlandet PD'!Q524:X524</xm:f>
              <xm:sqref>AA524</xm:sqref>
            </x14:sparkline>
            <x14:sparkline>
              <xm:f>'Innlandet PD'!Q525:X525</xm:f>
              <xm:sqref>AA525</xm:sqref>
            </x14:sparkline>
            <x14:sparkline>
              <xm:f>'Innlandet PD'!Q526:X526</xm:f>
              <xm:sqref>AA526</xm:sqref>
            </x14:sparkline>
            <x14:sparkline>
              <xm:f>'Innlandet PD'!Q527:X527</xm:f>
              <xm:sqref>AA527</xm:sqref>
            </x14:sparkline>
            <x14:sparkline>
              <xm:f>'Innlandet PD'!Q528:X528</xm:f>
              <xm:sqref>AA528</xm:sqref>
            </x14:sparkline>
            <x14:sparkline>
              <xm:f>'Innlandet PD'!Q529:X529</xm:f>
              <xm:sqref>AA529</xm:sqref>
            </x14:sparkline>
            <x14:sparkline>
              <xm:f>'Innlandet PD'!Q530:X530</xm:f>
              <xm:sqref>AA530</xm:sqref>
            </x14:sparkline>
            <x14:sparkline>
              <xm:f>'Innlandet PD'!Q531:X531</xm:f>
              <xm:sqref>AA531</xm:sqref>
            </x14:sparkline>
            <x14:sparkline>
              <xm:f>'Innlandet PD'!R532:X532</xm:f>
              <xm:sqref>AA532</xm:sqref>
            </x14:sparkline>
            <x14:sparkline>
              <xm:f>'Innlandet PD'!Q533:X533</xm:f>
              <xm:sqref>AA533</xm:sqref>
            </x14:sparkline>
            <x14:sparkline>
              <xm:f>'Innlandet PD'!Q534:X534</xm:f>
              <xm:sqref>AA534</xm:sqref>
            </x14:sparkline>
            <x14:sparkline>
              <xm:f>'Innlandet PD'!Q535:X535</xm:f>
              <xm:sqref>AA535</xm:sqref>
            </x14:sparkline>
          </x14:sparklines>
        </x14:sparklineGroup>
        <x14:sparklineGroup displayEmptyCellsAs="gap" high="1" low="1" xr2:uid="{3846F663-9CC6-4D34-B0FB-7291C25E4020}">
          <x14:colorSeries rgb="FF376092"/>
          <x14:colorNegative rgb="FFD00000"/>
          <x14:colorAxis rgb="FF000000"/>
          <x14:colorMarkers rgb="FFD00000"/>
          <x14:colorFirst rgb="FFD00000"/>
          <x14:colorLast rgb="FFD00000"/>
          <x14:colorHigh theme="1"/>
          <x14:colorLow rgb="FFD00000"/>
          <x14:sparklines>
            <x14:sparkline>
              <xm:f>'Innlandet PD'!Q491:X491</xm:f>
              <xm:sqref>AA491</xm:sqref>
            </x14:sparkline>
            <x14:sparkline>
              <xm:f>'Innlandet PD'!Q492:X492</xm:f>
              <xm:sqref>AA492</xm:sqref>
            </x14:sparkline>
            <x14:sparkline>
              <xm:f>'Innlandet PD'!Q493:X493</xm:f>
              <xm:sqref>AA493</xm:sqref>
            </x14:sparkline>
            <x14:sparkline>
              <xm:f>'Innlandet PD'!Q494:X494</xm:f>
              <xm:sqref>AA494</xm:sqref>
            </x14:sparkline>
            <x14:sparkline>
              <xm:f>'Innlandet PD'!Q495:X495</xm:f>
              <xm:sqref>AA495</xm:sqref>
            </x14:sparkline>
            <x14:sparkline>
              <xm:f>'Innlandet PD'!Q496:X496</xm:f>
              <xm:sqref>AA496</xm:sqref>
            </x14:sparkline>
            <x14:sparkline>
              <xm:f>'Innlandet PD'!Q497:X497</xm:f>
              <xm:sqref>AA497</xm:sqref>
            </x14:sparkline>
            <x14:sparkline>
              <xm:f>'Innlandet PD'!Q498:X498</xm:f>
              <xm:sqref>AA498</xm:sqref>
            </x14:sparkline>
            <x14:sparkline>
              <xm:f>'Innlandet PD'!Q499:X499</xm:f>
              <xm:sqref>AA499</xm:sqref>
            </x14:sparkline>
            <x14:sparkline>
              <xm:f>'Innlandet PD'!Q500:X500</xm:f>
              <xm:sqref>AA500</xm:sqref>
            </x14:sparkline>
            <x14:sparkline>
              <xm:f>'Innlandet PD'!Q501:X501</xm:f>
              <xm:sqref>AA501</xm:sqref>
            </x14:sparkline>
            <x14:sparkline>
              <xm:f>'Innlandet PD'!Q502:X502</xm:f>
              <xm:sqref>AA502</xm:sqref>
            </x14:sparkline>
            <x14:sparkline>
              <xm:f>'Innlandet PD'!Q503:X503</xm:f>
              <xm:sqref>AA503</xm:sqref>
            </x14:sparkline>
            <x14:sparkline>
              <xm:f>'Innlandet PD'!Q504:X504</xm:f>
              <xm:sqref>AA504</xm:sqref>
            </x14:sparkline>
            <x14:sparkline>
              <xm:f>'Innlandet PD'!Q505:X505</xm:f>
              <xm:sqref>AA505</xm:sqref>
            </x14:sparkline>
            <x14:sparkline>
              <xm:f>'Innlandet PD'!R506:X506</xm:f>
              <xm:sqref>AA506</xm:sqref>
            </x14:sparkline>
            <x14:sparkline>
              <xm:f>'Innlandet PD'!Q507:X507</xm:f>
              <xm:sqref>AA507</xm:sqref>
            </x14:sparkline>
            <x14:sparkline>
              <xm:f>'Innlandet PD'!Q508:X508</xm:f>
              <xm:sqref>AA508</xm:sqref>
            </x14:sparkline>
            <x14:sparkline>
              <xm:f>'Innlandet PD'!Q509:X509</xm:f>
              <xm:sqref>AA509</xm:sqref>
            </x14:sparkline>
          </x14:sparklines>
        </x14:sparklineGroup>
        <x14:sparklineGroup displayEmptyCellsAs="gap" high="1" low="1" xr2:uid="{FF743041-75E3-4231-942F-45E2DAC67AB9}">
          <x14:colorSeries rgb="FF376092"/>
          <x14:colorNegative rgb="FFD00000"/>
          <x14:colorAxis rgb="FF000000"/>
          <x14:colorMarkers rgb="FFD00000"/>
          <x14:colorFirst rgb="FFD00000"/>
          <x14:colorLast rgb="FFD00000"/>
          <x14:colorHigh theme="1"/>
          <x14:colorLow rgb="FFD00000"/>
          <x14:sparklines>
            <x14:sparkline>
              <xm:f>'Innlandet PD'!Q465:X465</xm:f>
              <xm:sqref>AA465</xm:sqref>
            </x14:sparkline>
            <x14:sparkline>
              <xm:f>'Innlandet PD'!Q466:X466</xm:f>
              <xm:sqref>AA466</xm:sqref>
            </x14:sparkline>
            <x14:sparkline>
              <xm:f>'Innlandet PD'!Q467:X467</xm:f>
              <xm:sqref>AA467</xm:sqref>
            </x14:sparkline>
            <x14:sparkline>
              <xm:f>'Innlandet PD'!Q468:X468</xm:f>
              <xm:sqref>AA468</xm:sqref>
            </x14:sparkline>
            <x14:sparkline>
              <xm:f>'Innlandet PD'!Q469:X469</xm:f>
              <xm:sqref>AA469</xm:sqref>
            </x14:sparkline>
            <x14:sparkline>
              <xm:f>'Innlandet PD'!Q470:X470</xm:f>
              <xm:sqref>AA470</xm:sqref>
            </x14:sparkline>
            <x14:sparkline>
              <xm:f>'Innlandet PD'!Q471:X471</xm:f>
              <xm:sqref>AA471</xm:sqref>
            </x14:sparkline>
            <x14:sparkline>
              <xm:f>'Innlandet PD'!Q472:X472</xm:f>
              <xm:sqref>AA472</xm:sqref>
            </x14:sparkline>
            <x14:sparkline>
              <xm:f>'Innlandet PD'!Q473:X473</xm:f>
              <xm:sqref>AA473</xm:sqref>
            </x14:sparkline>
            <x14:sparkline>
              <xm:f>'Innlandet PD'!Q474:X474</xm:f>
              <xm:sqref>AA474</xm:sqref>
            </x14:sparkline>
            <x14:sparkline>
              <xm:f>'Innlandet PD'!Q475:X475</xm:f>
              <xm:sqref>AA475</xm:sqref>
            </x14:sparkline>
            <x14:sparkline>
              <xm:f>'Innlandet PD'!Q476:X476</xm:f>
              <xm:sqref>AA476</xm:sqref>
            </x14:sparkline>
            <x14:sparkline>
              <xm:f>'Innlandet PD'!Q477:X477</xm:f>
              <xm:sqref>AA477</xm:sqref>
            </x14:sparkline>
            <x14:sparkline>
              <xm:f>'Innlandet PD'!Q478:X478</xm:f>
              <xm:sqref>AA478</xm:sqref>
            </x14:sparkline>
            <x14:sparkline>
              <xm:f>'Innlandet PD'!Q479:X479</xm:f>
              <xm:sqref>AA479</xm:sqref>
            </x14:sparkline>
            <x14:sparkline>
              <xm:f>'Innlandet PD'!R480:X480</xm:f>
              <xm:sqref>AA480</xm:sqref>
            </x14:sparkline>
            <x14:sparkline>
              <xm:f>'Innlandet PD'!Q481:X481</xm:f>
              <xm:sqref>AA481</xm:sqref>
            </x14:sparkline>
            <x14:sparkline>
              <xm:f>'Innlandet PD'!Q482:X482</xm:f>
              <xm:sqref>AA482</xm:sqref>
            </x14:sparkline>
            <x14:sparkline>
              <xm:f>'Innlandet PD'!Q483:X483</xm:f>
              <xm:sqref>AA483</xm:sqref>
            </x14:sparkline>
          </x14:sparklines>
        </x14:sparklineGroup>
        <x14:sparklineGroup displayEmptyCellsAs="gap" high="1" low="1" xr2:uid="{6B68725D-1B3F-4311-93FC-A042B0D68680}">
          <x14:colorSeries rgb="FF376092"/>
          <x14:colorNegative rgb="FFD00000"/>
          <x14:colorAxis rgb="FF000000"/>
          <x14:colorMarkers rgb="FFD00000"/>
          <x14:colorFirst rgb="FFD00000"/>
          <x14:colorLast rgb="FFD00000"/>
          <x14:colorHigh theme="1"/>
          <x14:colorLow rgb="FFD00000"/>
          <x14:sparklines>
            <x14:sparkline>
              <xm:f>'Innlandet PD'!Q439:X439</xm:f>
              <xm:sqref>AA439</xm:sqref>
            </x14:sparkline>
            <x14:sparkline>
              <xm:f>'Innlandet PD'!Q440:X440</xm:f>
              <xm:sqref>AA440</xm:sqref>
            </x14:sparkline>
            <x14:sparkline>
              <xm:f>'Innlandet PD'!Q441:X441</xm:f>
              <xm:sqref>AA441</xm:sqref>
            </x14:sparkline>
            <x14:sparkline>
              <xm:f>'Innlandet PD'!Q442:X442</xm:f>
              <xm:sqref>AA442</xm:sqref>
            </x14:sparkline>
            <x14:sparkline>
              <xm:f>'Innlandet PD'!Q443:X443</xm:f>
              <xm:sqref>AA443</xm:sqref>
            </x14:sparkline>
            <x14:sparkline>
              <xm:f>'Innlandet PD'!Q444:X444</xm:f>
              <xm:sqref>AA444</xm:sqref>
            </x14:sparkline>
            <x14:sparkline>
              <xm:f>'Innlandet PD'!Q445:X445</xm:f>
              <xm:sqref>AA445</xm:sqref>
            </x14:sparkline>
            <x14:sparkline>
              <xm:f>'Innlandet PD'!Q446:X446</xm:f>
              <xm:sqref>AA446</xm:sqref>
            </x14:sparkline>
            <x14:sparkline>
              <xm:f>'Innlandet PD'!Q447:X447</xm:f>
              <xm:sqref>AA447</xm:sqref>
            </x14:sparkline>
            <x14:sparkline>
              <xm:f>'Innlandet PD'!Q448:X448</xm:f>
              <xm:sqref>AA448</xm:sqref>
            </x14:sparkline>
            <x14:sparkline>
              <xm:f>'Innlandet PD'!Q449:X449</xm:f>
              <xm:sqref>AA449</xm:sqref>
            </x14:sparkline>
            <x14:sparkline>
              <xm:f>'Innlandet PD'!Q450:X450</xm:f>
              <xm:sqref>AA450</xm:sqref>
            </x14:sparkline>
            <x14:sparkline>
              <xm:f>'Innlandet PD'!Q451:X451</xm:f>
              <xm:sqref>AA451</xm:sqref>
            </x14:sparkline>
            <x14:sparkline>
              <xm:f>'Innlandet PD'!Q452:X452</xm:f>
              <xm:sqref>AA452</xm:sqref>
            </x14:sparkline>
            <x14:sparkline>
              <xm:f>'Innlandet PD'!Q453:X453</xm:f>
              <xm:sqref>AA453</xm:sqref>
            </x14:sparkline>
            <x14:sparkline>
              <xm:f>'Innlandet PD'!R454:X454</xm:f>
              <xm:sqref>AA454</xm:sqref>
            </x14:sparkline>
            <x14:sparkline>
              <xm:f>'Innlandet PD'!Q455:X455</xm:f>
              <xm:sqref>AA455</xm:sqref>
            </x14:sparkline>
            <x14:sparkline>
              <xm:f>'Innlandet PD'!Q456:X456</xm:f>
              <xm:sqref>AA456</xm:sqref>
            </x14:sparkline>
            <x14:sparkline>
              <xm:f>'Innlandet PD'!Q457:X457</xm:f>
              <xm:sqref>AA457</xm:sqref>
            </x14:sparkline>
          </x14:sparklines>
        </x14:sparklineGroup>
        <x14:sparklineGroup displayEmptyCellsAs="gap" high="1" low="1" xr2:uid="{22D7BF9C-BC52-403E-A1BA-161D9283F252}">
          <x14:colorSeries rgb="FF376092"/>
          <x14:colorNegative rgb="FFD00000"/>
          <x14:colorAxis rgb="FF000000"/>
          <x14:colorMarkers rgb="FFD00000"/>
          <x14:colorFirst rgb="FFD00000"/>
          <x14:colorLast rgb="FFD00000"/>
          <x14:colorHigh theme="1"/>
          <x14:colorLow rgb="FFD00000"/>
          <x14:sparklines>
            <x14:sparkline>
              <xm:f>'Innlandet PD'!Q413:X413</xm:f>
              <xm:sqref>AA413</xm:sqref>
            </x14:sparkline>
            <x14:sparkline>
              <xm:f>'Innlandet PD'!Q414:X414</xm:f>
              <xm:sqref>AA414</xm:sqref>
            </x14:sparkline>
            <x14:sparkline>
              <xm:f>'Innlandet PD'!Q415:X415</xm:f>
              <xm:sqref>AA415</xm:sqref>
            </x14:sparkline>
            <x14:sparkline>
              <xm:f>'Innlandet PD'!Q416:X416</xm:f>
              <xm:sqref>AA416</xm:sqref>
            </x14:sparkline>
            <x14:sparkline>
              <xm:f>'Innlandet PD'!Q417:X417</xm:f>
              <xm:sqref>AA417</xm:sqref>
            </x14:sparkline>
            <x14:sparkline>
              <xm:f>'Innlandet PD'!Q418:X418</xm:f>
              <xm:sqref>AA418</xm:sqref>
            </x14:sparkline>
            <x14:sparkline>
              <xm:f>'Innlandet PD'!Q419:X419</xm:f>
              <xm:sqref>AA419</xm:sqref>
            </x14:sparkline>
            <x14:sparkline>
              <xm:f>'Innlandet PD'!Q420:X420</xm:f>
              <xm:sqref>AA420</xm:sqref>
            </x14:sparkline>
            <x14:sparkline>
              <xm:f>'Innlandet PD'!Q421:X421</xm:f>
              <xm:sqref>AA421</xm:sqref>
            </x14:sparkline>
            <x14:sparkline>
              <xm:f>'Innlandet PD'!Q422:X422</xm:f>
              <xm:sqref>AA422</xm:sqref>
            </x14:sparkline>
            <x14:sparkline>
              <xm:f>'Innlandet PD'!Q423:X423</xm:f>
              <xm:sqref>AA423</xm:sqref>
            </x14:sparkline>
            <x14:sparkline>
              <xm:f>'Innlandet PD'!Q424:X424</xm:f>
              <xm:sqref>AA424</xm:sqref>
            </x14:sparkline>
            <x14:sparkline>
              <xm:f>'Innlandet PD'!Q425:X425</xm:f>
              <xm:sqref>AA425</xm:sqref>
            </x14:sparkline>
            <x14:sparkline>
              <xm:f>'Innlandet PD'!Q426:X426</xm:f>
              <xm:sqref>AA426</xm:sqref>
            </x14:sparkline>
            <x14:sparkline>
              <xm:f>'Innlandet PD'!Q427:X427</xm:f>
              <xm:sqref>AA427</xm:sqref>
            </x14:sparkline>
            <x14:sparkline>
              <xm:f>'Innlandet PD'!R428:X428</xm:f>
              <xm:sqref>AA428</xm:sqref>
            </x14:sparkline>
            <x14:sparkline>
              <xm:f>'Innlandet PD'!Q429:X429</xm:f>
              <xm:sqref>AA429</xm:sqref>
            </x14:sparkline>
            <x14:sparkline>
              <xm:f>'Innlandet PD'!Q430:X430</xm:f>
              <xm:sqref>AA430</xm:sqref>
            </x14:sparkline>
            <x14:sparkline>
              <xm:f>'Innlandet PD'!Q431:X431</xm:f>
              <xm:sqref>AA431</xm:sqref>
            </x14:sparkline>
          </x14:sparklines>
        </x14:sparklineGroup>
        <x14:sparklineGroup displayEmptyCellsAs="gap" high="1" low="1" xr2:uid="{156E9A58-55B0-4370-A2F4-5BD5BDB3393E}">
          <x14:colorSeries rgb="FF376092"/>
          <x14:colorNegative rgb="FFD00000"/>
          <x14:colorAxis rgb="FF000000"/>
          <x14:colorMarkers rgb="FFD00000"/>
          <x14:colorFirst rgb="FFD00000"/>
          <x14:colorLast rgb="FFD00000"/>
          <x14:colorHigh theme="1"/>
          <x14:colorLow rgb="FFD00000"/>
          <x14:sparklines>
            <x14:sparkline>
              <xm:f>'Innlandet PD'!Q387:X387</xm:f>
              <xm:sqref>AA387</xm:sqref>
            </x14:sparkline>
            <x14:sparkline>
              <xm:f>'Innlandet PD'!Q388:X388</xm:f>
              <xm:sqref>AA388</xm:sqref>
            </x14:sparkline>
            <x14:sparkline>
              <xm:f>'Innlandet PD'!Q389:X389</xm:f>
              <xm:sqref>AA389</xm:sqref>
            </x14:sparkline>
            <x14:sparkline>
              <xm:f>'Innlandet PD'!Q390:X390</xm:f>
              <xm:sqref>AA390</xm:sqref>
            </x14:sparkline>
            <x14:sparkline>
              <xm:f>'Innlandet PD'!Q391:X391</xm:f>
              <xm:sqref>AA391</xm:sqref>
            </x14:sparkline>
            <x14:sparkline>
              <xm:f>'Innlandet PD'!Q392:X392</xm:f>
              <xm:sqref>AA392</xm:sqref>
            </x14:sparkline>
            <x14:sparkline>
              <xm:f>'Innlandet PD'!Q393:X393</xm:f>
              <xm:sqref>AA393</xm:sqref>
            </x14:sparkline>
            <x14:sparkline>
              <xm:f>'Innlandet PD'!Q394:X394</xm:f>
              <xm:sqref>AA394</xm:sqref>
            </x14:sparkline>
            <x14:sparkline>
              <xm:f>'Innlandet PD'!Q395:X395</xm:f>
              <xm:sqref>AA395</xm:sqref>
            </x14:sparkline>
            <x14:sparkline>
              <xm:f>'Innlandet PD'!Q396:X396</xm:f>
              <xm:sqref>AA396</xm:sqref>
            </x14:sparkline>
            <x14:sparkline>
              <xm:f>'Innlandet PD'!Q397:X397</xm:f>
              <xm:sqref>AA397</xm:sqref>
            </x14:sparkline>
            <x14:sparkline>
              <xm:f>'Innlandet PD'!Q398:X398</xm:f>
              <xm:sqref>AA398</xm:sqref>
            </x14:sparkline>
            <x14:sparkline>
              <xm:f>'Innlandet PD'!Q399:X399</xm:f>
              <xm:sqref>AA399</xm:sqref>
            </x14:sparkline>
            <x14:sparkline>
              <xm:f>'Innlandet PD'!Q400:X400</xm:f>
              <xm:sqref>AA400</xm:sqref>
            </x14:sparkline>
            <x14:sparkline>
              <xm:f>'Innlandet PD'!Q401:X401</xm:f>
              <xm:sqref>AA401</xm:sqref>
            </x14:sparkline>
            <x14:sparkline>
              <xm:f>'Innlandet PD'!R402:X402</xm:f>
              <xm:sqref>AA402</xm:sqref>
            </x14:sparkline>
            <x14:sparkline>
              <xm:f>'Innlandet PD'!Q403:X403</xm:f>
              <xm:sqref>AA403</xm:sqref>
            </x14:sparkline>
            <x14:sparkline>
              <xm:f>'Innlandet PD'!Q404:X404</xm:f>
              <xm:sqref>AA404</xm:sqref>
            </x14:sparkline>
            <x14:sparkline>
              <xm:f>'Innlandet PD'!Q405:X405</xm:f>
              <xm:sqref>AA405</xm:sqref>
            </x14:sparkline>
          </x14:sparklines>
        </x14:sparklineGroup>
        <x14:sparklineGroup displayEmptyCellsAs="gap" high="1" low="1" xr2:uid="{9A49E1BD-9BAA-476C-A334-C735E14EE673}">
          <x14:colorSeries rgb="FF376092"/>
          <x14:colorNegative rgb="FFD00000"/>
          <x14:colorAxis rgb="FF000000"/>
          <x14:colorMarkers rgb="FFD00000"/>
          <x14:colorFirst rgb="FFD00000"/>
          <x14:colorLast rgb="FFD00000"/>
          <x14:colorHigh theme="1"/>
          <x14:colorLow rgb="FFD00000"/>
          <x14:sparklines>
            <x14:sparkline>
              <xm:f>'Innlandet PD'!Q361:X361</xm:f>
              <xm:sqref>AA361</xm:sqref>
            </x14:sparkline>
            <x14:sparkline>
              <xm:f>'Innlandet PD'!Q362:X362</xm:f>
              <xm:sqref>AA362</xm:sqref>
            </x14:sparkline>
            <x14:sparkline>
              <xm:f>'Innlandet PD'!Q363:X363</xm:f>
              <xm:sqref>AA363</xm:sqref>
            </x14:sparkline>
            <x14:sparkline>
              <xm:f>'Innlandet PD'!Q364:X364</xm:f>
              <xm:sqref>AA364</xm:sqref>
            </x14:sparkline>
            <x14:sparkline>
              <xm:f>'Innlandet PD'!Q365:X365</xm:f>
              <xm:sqref>AA365</xm:sqref>
            </x14:sparkline>
            <x14:sparkline>
              <xm:f>'Innlandet PD'!Q366:X366</xm:f>
              <xm:sqref>AA366</xm:sqref>
            </x14:sparkline>
            <x14:sparkline>
              <xm:f>'Innlandet PD'!Q367:X367</xm:f>
              <xm:sqref>AA367</xm:sqref>
            </x14:sparkline>
            <x14:sparkline>
              <xm:f>'Innlandet PD'!Q368:X368</xm:f>
              <xm:sqref>AA368</xm:sqref>
            </x14:sparkline>
            <x14:sparkline>
              <xm:f>'Innlandet PD'!Q369:X369</xm:f>
              <xm:sqref>AA369</xm:sqref>
            </x14:sparkline>
            <x14:sparkline>
              <xm:f>'Innlandet PD'!Q370:X370</xm:f>
              <xm:sqref>AA370</xm:sqref>
            </x14:sparkline>
            <x14:sparkline>
              <xm:f>'Innlandet PD'!Q371:X371</xm:f>
              <xm:sqref>AA371</xm:sqref>
            </x14:sparkline>
            <x14:sparkline>
              <xm:f>'Innlandet PD'!Q372:X372</xm:f>
              <xm:sqref>AA372</xm:sqref>
            </x14:sparkline>
            <x14:sparkline>
              <xm:f>'Innlandet PD'!Q373:X373</xm:f>
              <xm:sqref>AA373</xm:sqref>
            </x14:sparkline>
            <x14:sparkline>
              <xm:f>'Innlandet PD'!Q374:X374</xm:f>
              <xm:sqref>AA374</xm:sqref>
            </x14:sparkline>
            <x14:sparkline>
              <xm:f>'Innlandet PD'!Q375:X375</xm:f>
              <xm:sqref>AA375</xm:sqref>
            </x14:sparkline>
            <x14:sparkline>
              <xm:f>'Innlandet PD'!R376:X376</xm:f>
              <xm:sqref>AA376</xm:sqref>
            </x14:sparkline>
            <x14:sparkline>
              <xm:f>'Innlandet PD'!Q377:X377</xm:f>
              <xm:sqref>AA377</xm:sqref>
            </x14:sparkline>
            <x14:sparkline>
              <xm:f>'Innlandet PD'!Q378:X378</xm:f>
              <xm:sqref>AA378</xm:sqref>
            </x14:sparkline>
            <x14:sparkline>
              <xm:f>'Innlandet PD'!Q379:X379</xm:f>
              <xm:sqref>AA379</xm:sqref>
            </x14:sparkline>
          </x14:sparklines>
        </x14:sparklineGroup>
        <x14:sparklineGroup displayEmptyCellsAs="gap" high="1" low="1" xr2:uid="{23D6BDF0-28AA-42FD-8023-7B53B8A02BB1}">
          <x14:colorSeries rgb="FF376092"/>
          <x14:colorNegative rgb="FFD00000"/>
          <x14:colorAxis rgb="FF000000"/>
          <x14:colorMarkers rgb="FFD00000"/>
          <x14:colorFirst rgb="FFD00000"/>
          <x14:colorLast rgb="FFD00000"/>
          <x14:colorHigh theme="1"/>
          <x14:colorLow rgb="FFD00000"/>
          <x14:sparklines>
            <x14:sparkline>
              <xm:f>'Innlandet PD'!Q335:X335</xm:f>
              <xm:sqref>AA335</xm:sqref>
            </x14:sparkline>
            <x14:sparkline>
              <xm:f>'Innlandet PD'!Q336:X336</xm:f>
              <xm:sqref>AA336</xm:sqref>
            </x14:sparkline>
            <x14:sparkline>
              <xm:f>'Innlandet PD'!Q337:X337</xm:f>
              <xm:sqref>AA337</xm:sqref>
            </x14:sparkline>
            <x14:sparkline>
              <xm:f>'Innlandet PD'!Q338:X338</xm:f>
              <xm:sqref>AA338</xm:sqref>
            </x14:sparkline>
            <x14:sparkline>
              <xm:f>'Innlandet PD'!Q339:X339</xm:f>
              <xm:sqref>AA339</xm:sqref>
            </x14:sparkline>
            <x14:sparkline>
              <xm:f>'Innlandet PD'!Q340:X340</xm:f>
              <xm:sqref>AA340</xm:sqref>
            </x14:sparkline>
            <x14:sparkline>
              <xm:f>'Innlandet PD'!Q341:X341</xm:f>
              <xm:sqref>AA341</xm:sqref>
            </x14:sparkline>
            <x14:sparkline>
              <xm:f>'Innlandet PD'!Q342:X342</xm:f>
              <xm:sqref>AA342</xm:sqref>
            </x14:sparkline>
            <x14:sparkline>
              <xm:f>'Innlandet PD'!Q343:X343</xm:f>
              <xm:sqref>AA343</xm:sqref>
            </x14:sparkline>
            <x14:sparkline>
              <xm:f>'Innlandet PD'!Q344:X344</xm:f>
              <xm:sqref>AA344</xm:sqref>
            </x14:sparkline>
            <x14:sparkline>
              <xm:f>'Innlandet PD'!Q345:X345</xm:f>
              <xm:sqref>AA345</xm:sqref>
            </x14:sparkline>
            <x14:sparkline>
              <xm:f>'Innlandet PD'!Q346:X346</xm:f>
              <xm:sqref>AA346</xm:sqref>
            </x14:sparkline>
            <x14:sparkline>
              <xm:f>'Innlandet PD'!Q347:X347</xm:f>
              <xm:sqref>AA347</xm:sqref>
            </x14:sparkline>
            <x14:sparkline>
              <xm:f>'Innlandet PD'!Q348:X348</xm:f>
              <xm:sqref>AA348</xm:sqref>
            </x14:sparkline>
            <x14:sparkline>
              <xm:f>'Innlandet PD'!Q349:X349</xm:f>
              <xm:sqref>AA349</xm:sqref>
            </x14:sparkline>
            <x14:sparkline>
              <xm:f>'Innlandet PD'!R350:X350</xm:f>
              <xm:sqref>AA350</xm:sqref>
            </x14:sparkline>
            <x14:sparkline>
              <xm:f>'Innlandet PD'!Q351:X351</xm:f>
              <xm:sqref>AA351</xm:sqref>
            </x14:sparkline>
            <x14:sparkline>
              <xm:f>'Innlandet PD'!Q352:X352</xm:f>
              <xm:sqref>AA352</xm:sqref>
            </x14:sparkline>
            <x14:sparkline>
              <xm:f>'Innlandet PD'!Q353:X353</xm:f>
              <xm:sqref>AA353</xm:sqref>
            </x14:sparkline>
          </x14:sparklines>
        </x14:sparklineGroup>
        <x14:sparklineGroup displayEmptyCellsAs="gap" high="1" low="1" xr2:uid="{B0FFB340-93AB-4265-A7AF-70920257F8D7}">
          <x14:colorSeries rgb="FF376092"/>
          <x14:colorNegative rgb="FFD00000"/>
          <x14:colorAxis rgb="FF000000"/>
          <x14:colorMarkers rgb="FFD00000"/>
          <x14:colorFirst rgb="FFD00000"/>
          <x14:colorLast rgb="FFD00000"/>
          <x14:colorHigh theme="1"/>
          <x14:colorLow rgb="FFD00000"/>
          <x14:sparklines>
            <x14:sparkline>
              <xm:f>'Innlandet PD'!Q302:X302</xm:f>
              <xm:sqref>AA302</xm:sqref>
            </x14:sparkline>
            <x14:sparkline>
              <xm:f>'Innlandet PD'!Q303:X303</xm:f>
              <xm:sqref>AA303</xm:sqref>
            </x14:sparkline>
            <x14:sparkline>
              <xm:f>'Innlandet PD'!Q304:X304</xm:f>
              <xm:sqref>AA304</xm:sqref>
            </x14:sparkline>
            <x14:sparkline>
              <xm:f>'Innlandet PD'!Q305:X305</xm:f>
              <xm:sqref>AA305</xm:sqref>
            </x14:sparkline>
            <x14:sparkline>
              <xm:f>'Innlandet PD'!Q306:X306</xm:f>
              <xm:sqref>AA306</xm:sqref>
            </x14:sparkline>
            <x14:sparkline>
              <xm:f>'Innlandet PD'!Q307:X307</xm:f>
              <xm:sqref>AA307</xm:sqref>
            </x14:sparkline>
            <x14:sparkline>
              <xm:f>'Innlandet PD'!Q308:X308</xm:f>
              <xm:sqref>AA308</xm:sqref>
            </x14:sparkline>
            <x14:sparkline>
              <xm:f>'Innlandet PD'!Q309:X309</xm:f>
              <xm:sqref>AA309</xm:sqref>
            </x14:sparkline>
            <x14:sparkline>
              <xm:f>'Innlandet PD'!Q310:X310</xm:f>
              <xm:sqref>AA310</xm:sqref>
            </x14:sparkline>
            <x14:sparkline>
              <xm:f>'Innlandet PD'!Q311:X311</xm:f>
              <xm:sqref>AA311</xm:sqref>
            </x14:sparkline>
            <x14:sparkline>
              <xm:f>'Innlandet PD'!Q312:X312</xm:f>
              <xm:sqref>AA312</xm:sqref>
            </x14:sparkline>
            <x14:sparkline>
              <xm:f>'Innlandet PD'!Q313:X313</xm:f>
              <xm:sqref>AA313</xm:sqref>
            </x14:sparkline>
            <x14:sparkline>
              <xm:f>'Innlandet PD'!Q314:X314</xm:f>
              <xm:sqref>AA314</xm:sqref>
            </x14:sparkline>
            <x14:sparkline>
              <xm:f>'Innlandet PD'!Q315:X315</xm:f>
              <xm:sqref>AA315</xm:sqref>
            </x14:sparkline>
            <x14:sparkline>
              <xm:f>'Innlandet PD'!Q316:X316</xm:f>
              <xm:sqref>AA316</xm:sqref>
            </x14:sparkline>
            <x14:sparkline>
              <xm:f>'Innlandet PD'!R317:X317</xm:f>
              <xm:sqref>AA317</xm:sqref>
            </x14:sparkline>
            <x14:sparkline>
              <xm:f>'Innlandet PD'!Q318:X318</xm:f>
              <xm:sqref>AA318</xm:sqref>
            </x14:sparkline>
            <x14:sparkline>
              <xm:f>'Innlandet PD'!Q319:X319</xm:f>
              <xm:sqref>AA319</xm:sqref>
            </x14:sparkline>
            <x14:sparkline>
              <xm:f>'Innlandet PD'!Q320:X320</xm:f>
              <xm:sqref>AA320</xm:sqref>
            </x14:sparkline>
          </x14:sparklines>
        </x14:sparklineGroup>
        <x14:sparklineGroup displayEmptyCellsAs="gap" high="1" low="1" xr2:uid="{976DD782-1FA4-40D9-B9BF-CBBF90135027}">
          <x14:colorSeries rgb="FF376092"/>
          <x14:colorNegative rgb="FFD00000"/>
          <x14:colorAxis rgb="FF000000"/>
          <x14:colorMarkers rgb="FFD00000"/>
          <x14:colorFirst rgb="FFD00000"/>
          <x14:colorLast rgb="FFD00000"/>
          <x14:colorHigh theme="1"/>
          <x14:colorLow rgb="FFD00000"/>
          <x14:sparklines>
            <x14:sparkline>
              <xm:f>'Innlandet PD'!Q276:X276</xm:f>
              <xm:sqref>AA276</xm:sqref>
            </x14:sparkline>
            <x14:sparkline>
              <xm:f>'Innlandet PD'!Q277:X277</xm:f>
              <xm:sqref>AA277</xm:sqref>
            </x14:sparkline>
            <x14:sparkline>
              <xm:f>'Innlandet PD'!Q278:X278</xm:f>
              <xm:sqref>AA278</xm:sqref>
            </x14:sparkline>
            <x14:sparkline>
              <xm:f>'Innlandet PD'!Q279:X279</xm:f>
              <xm:sqref>AA279</xm:sqref>
            </x14:sparkline>
            <x14:sparkline>
              <xm:f>'Innlandet PD'!Q280:X280</xm:f>
              <xm:sqref>AA280</xm:sqref>
            </x14:sparkline>
            <x14:sparkline>
              <xm:f>'Innlandet PD'!Q281:X281</xm:f>
              <xm:sqref>AA281</xm:sqref>
            </x14:sparkline>
            <x14:sparkline>
              <xm:f>'Innlandet PD'!Q282:X282</xm:f>
              <xm:sqref>AA282</xm:sqref>
            </x14:sparkline>
            <x14:sparkline>
              <xm:f>'Innlandet PD'!Q283:X283</xm:f>
              <xm:sqref>AA283</xm:sqref>
            </x14:sparkline>
            <x14:sparkline>
              <xm:f>'Innlandet PD'!Q284:X284</xm:f>
              <xm:sqref>AA284</xm:sqref>
            </x14:sparkline>
            <x14:sparkline>
              <xm:f>'Innlandet PD'!Q285:X285</xm:f>
              <xm:sqref>AA285</xm:sqref>
            </x14:sparkline>
            <x14:sparkline>
              <xm:f>'Innlandet PD'!Q286:X286</xm:f>
              <xm:sqref>AA286</xm:sqref>
            </x14:sparkline>
            <x14:sparkline>
              <xm:f>'Innlandet PD'!Q287:X287</xm:f>
              <xm:sqref>AA287</xm:sqref>
            </x14:sparkline>
            <x14:sparkline>
              <xm:f>'Innlandet PD'!Q288:X288</xm:f>
              <xm:sqref>AA288</xm:sqref>
            </x14:sparkline>
            <x14:sparkline>
              <xm:f>'Innlandet PD'!Q289:X289</xm:f>
              <xm:sqref>AA289</xm:sqref>
            </x14:sparkline>
            <x14:sparkline>
              <xm:f>'Innlandet PD'!Q290:X290</xm:f>
              <xm:sqref>AA290</xm:sqref>
            </x14:sparkline>
            <x14:sparkline>
              <xm:f>'Innlandet PD'!R291:X291</xm:f>
              <xm:sqref>AA291</xm:sqref>
            </x14:sparkline>
            <x14:sparkline>
              <xm:f>'Innlandet PD'!Q292:X292</xm:f>
              <xm:sqref>AA292</xm:sqref>
            </x14:sparkline>
            <x14:sparkline>
              <xm:f>'Innlandet PD'!Q293:X293</xm:f>
              <xm:sqref>AA293</xm:sqref>
            </x14:sparkline>
            <x14:sparkline>
              <xm:f>'Innlandet PD'!Q294:X294</xm:f>
              <xm:sqref>AA294</xm:sqref>
            </x14:sparkline>
          </x14:sparklines>
        </x14:sparklineGroup>
        <x14:sparklineGroup displayEmptyCellsAs="gap" high="1" low="1" xr2:uid="{CBE55476-2B28-4FC2-BACF-F245047F4384}">
          <x14:colorSeries rgb="FF376092"/>
          <x14:colorNegative rgb="FFD00000"/>
          <x14:colorAxis rgb="FF000000"/>
          <x14:colorMarkers rgb="FFD00000"/>
          <x14:colorFirst rgb="FFD00000"/>
          <x14:colorLast rgb="FFD00000"/>
          <x14:colorHigh theme="1"/>
          <x14:colorLow rgb="FFD00000"/>
          <x14:sparklines>
            <x14:sparkline>
              <xm:f>'Innlandet PD'!Q250:X250</xm:f>
              <xm:sqref>AA250</xm:sqref>
            </x14:sparkline>
            <x14:sparkline>
              <xm:f>'Innlandet PD'!Q251:X251</xm:f>
              <xm:sqref>AA251</xm:sqref>
            </x14:sparkline>
            <x14:sparkline>
              <xm:f>'Innlandet PD'!Q252:X252</xm:f>
              <xm:sqref>AA252</xm:sqref>
            </x14:sparkline>
            <x14:sparkline>
              <xm:f>'Innlandet PD'!Q253:X253</xm:f>
              <xm:sqref>AA253</xm:sqref>
            </x14:sparkline>
            <x14:sparkline>
              <xm:f>'Innlandet PD'!Q254:X254</xm:f>
              <xm:sqref>AA254</xm:sqref>
            </x14:sparkline>
            <x14:sparkline>
              <xm:f>'Innlandet PD'!Q255:X255</xm:f>
              <xm:sqref>AA255</xm:sqref>
            </x14:sparkline>
            <x14:sparkline>
              <xm:f>'Innlandet PD'!Q256:X256</xm:f>
              <xm:sqref>AA256</xm:sqref>
            </x14:sparkline>
            <x14:sparkline>
              <xm:f>'Innlandet PD'!Q257:X257</xm:f>
              <xm:sqref>AA257</xm:sqref>
            </x14:sparkline>
            <x14:sparkline>
              <xm:f>'Innlandet PD'!Q258:X258</xm:f>
              <xm:sqref>AA258</xm:sqref>
            </x14:sparkline>
            <x14:sparkline>
              <xm:f>'Innlandet PD'!Q259:X259</xm:f>
              <xm:sqref>AA259</xm:sqref>
            </x14:sparkline>
            <x14:sparkline>
              <xm:f>'Innlandet PD'!Q260:X260</xm:f>
              <xm:sqref>AA260</xm:sqref>
            </x14:sparkline>
            <x14:sparkline>
              <xm:f>'Innlandet PD'!Q261:X261</xm:f>
              <xm:sqref>AA261</xm:sqref>
            </x14:sparkline>
            <x14:sparkline>
              <xm:f>'Innlandet PD'!Q262:X262</xm:f>
              <xm:sqref>AA262</xm:sqref>
            </x14:sparkline>
            <x14:sparkline>
              <xm:f>'Innlandet PD'!Q263:X263</xm:f>
              <xm:sqref>AA263</xm:sqref>
            </x14:sparkline>
            <x14:sparkline>
              <xm:f>'Innlandet PD'!Q264:X264</xm:f>
              <xm:sqref>AA264</xm:sqref>
            </x14:sparkline>
            <x14:sparkline>
              <xm:f>'Innlandet PD'!R265:X265</xm:f>
              <xm:sqref>AA265</xm:sqref>
            </x14:sparkline>
            <x14:sparkline>
              <xm:f>'Innlandet PD'!Q266:X266</xm:f>
              <xm:sqref>AA266</xm:sqref>
            </x14:sparkline>
            <x14:sparkline>
              <xm:f>'Innlandet PD'!Q267:X267</xm:f>
              <xm:sqref>AA267</xm:sqref>
            </x14:sparkline>
            <x14:sparkline>
              <xm:f>'Innlandet PD'!Q268:X268</xm:f>
              <xm:sqref>AA268</xm:sqref>
            </x14:sparkline>
          </x14:sparklines>
        </x14:sparklineGroup>
        <x14:sparklineGroup displayEmptyCellsAs="gap" high="1" low="1" xr2:uid="{595D1BFD-FE96-4621-8754-35F4A808B4E8}">
          <x14:colorSeries rgb="FF376092"/>
          <x14:colorNegative rgb="FFD00000"/>
          <x14:colorAxis rgb="FF000000"/>
          <x14:colorMarkers rgb="FFD00000"/>
          <x14:colorFirst rgb="FFD00000"/>
          <x14:colorLast rgb="FFD00000"/>
          <x14:colorHigh theme="1"/>
          <x14:colorLow rgb="FFD00000"/>
          <x14:sparklines>
            <x14:sparkline>
              <xm:f>'Innlandet PD'!Q224:X224</xm:f>
              <xm:sqref>AA224</xm:sqref>
            </x14:sparkline>
            <x14:sparkline>
              <xm:f>'Innlandet PD'!Q225:X225</xm:f>
              <xm:sqref>AA225</xm:sqref>
            </x14:sparkline>
            <x14:sparkline>
              <xm:f>'Innlandet PD'!Q226:X226</xm:f>
              <xm:sqref>AA226</xm:sqref>
            </x14:sparkline>
            <x14:sparkline>
              <xm:f>'Innlandet PD'!Q227:X227</xm:f>
              <xm:sqref>AA227</xm:sqref>
            </x14:sparkline>
            <x14:sparkline>
              <xm:f>'Innlandet PD'!Q228:X228</xm:f>
              <xm:sqref>AA228</xm:sqref>
            </x14:sparkline>
            <x14:sparkline>
              <xm:f>'Innlandet PD'!Q229:X229</xm:f>
              <xm:sqref>AA229</xm:sqref>
            </x14:sparkline>
            <x14:sparkline>
              <xm:f>'Innlandet PD'!Q230:X230</xm:f>
              <xm:sqref>AA230</xm:sqref>
            </x14:sparkline>
            <x14:sparkline>
              <xm:f>'Innlandet PD'!Q231:X231</xm:f>
              <xm:sqref>AA231</xm:sqref>
            </x14:sparkline>
            <x14:sparkline>
              <xm:f>'Innlandet PD'!Q232:X232</xm:f>
              <xm:sqref>AA232</xm:sqref>
            </x14:sparkline>
            <x14:sparkline>
              <xm:f>'Innlandet PD'!Q233:X233</xm:f>
              <xm:sqref>AA233</xm:sqref>
            </x14:sparkline>
            <x14:sparkline>
              <xm:f>'Innlandet PD'!Q234:X234</xm:f>
              <xm:sqref>AA234</xm:sqref>
            </x14:sparkline>
            <x14:sparkline>
              <xm:f>'Innlandet PD'!Q235:X235</xm:f>
              <xm:sqref>AA235</xm:sqref>
            </x14:sparkline>
            <x14:sparkline>
              <xm:f>'Innlandet PD'!Q236:X236</xm:f>
              <xm:sqref>AA236</xm:sqref>
            </x14:sparkline>
            <x14:sparkline>
              <xm:f>'Innlandet PD'!Q237:X237</xm:f>
              <xm:sqref>AA237</xm:sqref>
            </x14:sparkline>
            <x14:sparkline>
              <xm:f>'Innlandet PD'!Q238:X238</xm:f>
              <xm:sqref>AA238</xm:sqref>
            </x14:sparkline>
            <x14:sparkline>
              <xm:f>'Innlandet PD'!R239:X239</xm:f>
              <xm:sqref>AA239</xm:sqref>
            </x14:sparkline>
            <x14:sparkline>
              <xm:f>'Innlandet PD'!Q240:X240</xm:f>
              <xm:sqref>AA240</xm:sqref>
            </x14:sparkline>
            <x14:sparkline>
              <xm:f>'Innlandet PD'!Q241:X241</xm:f>
              <xm:sqref>AA241</xm:sqref>
            </x14:sparkline>
            <x14:sparkline>
              <xm:f>'Innlandet PD'!Q242:X242</xm:f>
              <xm:sqref>AA242</xm:sqref>
            </x14:sparkline>
          </x14:sparklines>
        </x14:sparklineGroup>
        <x14:sparklineGroup displayEmptyCellsAs="gap" high="1" low="1" xr2:uid="{D04AF7D7-78D6-497A-8BF1-E75BFDA48ED5}">
          <x14:colorSeries rgb="FF376092"/>
          <x14:colorNegative rgb="FFD00000"/>
          <x14:colorAxis rgb="FF000000"/>
          <x14:colorMarkers rgb="FFD00000"/>
          <x14:colorFirst rgb="FFD00000"/>
          <x14:colorLast rgb="FFD00000"/>
          <x14:colorHigh theme="1"/>
          <x14:colorLow rgb="FFD00000"/>
          <x14:sparklines>
            <x14:sparkline>
              <xm:f>'Innlandet PD'!Q198:X198</xm:f>
              <xm:sqref>AA198</xm:sqref>
            </x14:sparkline>
            <x14:sparkline>
              <xm:f>'Innlandet PD'!Q199:X199</xm:f>
              <xm:sqref>AA199</xm:sqref>
            </x14:sparkline>
            <x14:sparkline>
              <xm:f>'Innlandet PD'!Q200:X200</xm:f>
              <xm:sqref>AA200</xm:sqref>
            </x14:sparkline>
            <x14:sparkline>
              <xm:f>'Innlandet PD'!Q201:X201</xm:f>
              <xm:sqref>AA201</xm:sqref>
            </x14:sparkline>
            <x14:sparkline>
              <xm:f>'Innlandet PD'!Q202:X202</xm:f>
              <xm:sqref>AA202</xm:sqref>
            </x14:sparkline>
            <x14:sparkline>
              <xm:f>'Innlandet PD'!Q203:X203</xm:f>
              <xm:sqref>AA203</xm:sqref>
            </x14:sparkline>
            <x14:sparkline>
              <xm:f>'Innlandet PD'!Q204:X204</xm:f>
              <xm:sqref>AA204</xm:sqref>
            </x14:sparkline>
            <x14:sparkline>
              <xm:f>'Innlandet PD'!Q205:X205</xm:f>
              <xm:sqref>AA205</xm:sqref>
            </x14:sparkline>
            <x14:sparkline>
              <xm:f>'Innlandet PD'!Q206:X206</xm:f>
              <xm:sqref>AA206</xm:sqref>
            </x14:sparkline>
            <x14:sparkline>
              <xm:f>'Innlandet PD'!Q207:X207</xm:f>
              <xm:sqref>AA207</xm:sqref>
            </x14:sparkline>
            <x14:sparkline>
              <xm:f>'Innlandet PD'!Q208:X208</xm:f>
              <xm:sqref>AA208</xm:sqref>
            </x14:sparkline>
            <x14:sparkline>
              <xm:f>'Innlandet PD'!Q209:X209</xm:f>
              <xm:sqref>AA209</xm:sqref>
            </x14:sparkline>
            <x14:sparkline>
              <xm:f>'Innlandet PD'!Q210:X210</xm:f>
              <xm:sqref>AA210</xm:sqref>
            </x14:sparkline>
            <x14:sparkline>
              <xm:f>'Innlandet PD'!Q211:X211</xm:f>
              <xm:sqref>AA211</xm:sqref>
            </x14:sparkline>
            <x14:sparkline>
              <xm:f>'Innlandet PD'!Q212:X212</xm:f>
              <xm:sqref>AA212</xm:sqref>
            </x14:sparkline>
            <x14:sparkline>
              <xm:f>'Innlandet PD'!R213:X213</xm:f>
              <xm:sqref>AA213</xm:sqref>
            </x14:sparkline>
            <x14:sparkline>
              <xm:f>'Innlandet PD'!Q214:X214</xm:f>
              <xm:sqref>AA214</xm:sqref>
            </x14:sparkline>
            <x14:sparkline>
              <xm:f>'Innlandet PD'!Q215:X215</xm:f>
              <xm:sqref>AA215</xm:sqref>
            </x14:sparkline>
            <x14:sparkline>
              <xm:f>'Innlandet PD'!Q216:X216</xm:f>
              <xm:sqref>AA216</xm:sqref>
            </x14:sparkline>
          </x14:sparklines>
        </x14:sparklineGroup>
        <x14:sparklineGroup displayEmptyCellsAs="gap" high="1" low="1" xr2:uid="{C5065A56-BE16-428F-97B8-E68454B7D55F}">
          <x14:colorSeries rgb="FF376092"/>
          <x14:colorNegative rgb="FFD00000"/>
          <x14:colorAxis rgb="FF000000"/>
          <x14:colorMarkers rgb="FFD00000"/>
          <x14:colorFirst rgb="FFD00000"/>
          <x14:colorLast rgb="FFD00000"/>
          <x14:colorHigh theme="1"/>
          <x14:colorLow rgb="FFD00000"/>
          <x14:sparklines>
            <x14:sparkline>
              <xm:f>'Innlandet PD'!Q171:X171</xm:f>
              <xm:sqref>AA171</xm:sqref>
            </x14:sparkline>
          </x14:sparklines>
        </x14:sparklineGroup>
        <x14:sparklineGroup displayEmptyCellsAs="gap" high="1" low="1" xr2:uid="{2FA4611B-CA88-48A5-A4A0-9D522321C1A4}">
          <x14:colorSeries rgb="FF376092"/>
          <x14:colorNegative rgb="FFD00000"/>
          <x14:colorAxis rgb="FF000000"/>
          <x14:colorMarkers rgb="FFD00000"/>
          <x14:colorFirst rgb="FFD00000"/>
          <x14:colorLast rgb="FFD00000"/>
          <x14:colorHigh theme="1"/>
          <x14:colorLow rgb="FFD00000"/>
          <x14:sparklines>
            <x14:sparkline>
              <xm:f>'Innlandet PD'!R150:X150</xm:f>
              <xm:sqref>AA150</xm:sqref>
            </x14:sparkline>
          </x14:sparklines>
        </x14:sparklineGroup>
        <x14:sparklineGroup displayEmptyCellsAs="gap" high="1" low="1" xr2:uid="{731AFDEE-DFD0-464E-963D-82AA7AF1F1BF}">
          <x14:colorSeries rgb="FF376092"/>
          <x14:colorNegative rgb="FFD00000"/>
          <x14:colorAxis rgb="FF000000"/>
          <x14:colorMarkers rgb="FFD00000"/>
          <x14:colorFirst rgb="FFD00000"/>
          <x14:colorLast rgb="FFD00000"/>
          <x14:colorHigh theme="1"/>
          <x14:colorLow rgb="FFD00000"/>
          <x14:sparklines>
            <x14:sparkline>
              <xm:f>'Innlandet PD'!Q133:X133</xm:f>
              <xm:sqref>AA133</xm:sqref>
            </x14:sparkline>
          </x14:sparklines>
        </x14:sparklineGroup>
        <x14:sparklineGroup displayEmptyCellsAs="gap" high="1" low="1" xr2:uid="{624C4AC3-E315-48E4-9C1C-E0A870E12415}">
          <x14:colorSeries rgb="FF376092"/>
          <x14:colorNegative rgb="FFD00000"/>
          <x14:colorAxis rgb="FF000000"/>
          <x14:colorMarkers rgb="FFD00000"/>
          <x14:colorFirst rgb="FFD00000"/>
          <x14:colorLast rgb="FFD00000"/>
          <x14:colorHigh theme="1"/>
          <x14:colorLow rgb="FFD00000"/>
          <x14:sparklines>
            <x14:sparkline>
              <xm:f>'Innlandet PD'!Q116:X116</xm:f>
              <xm:sqref>AA116</xm:sqref>
            </x14:sparkline>
          </x14:sparklines>
        </x14:sparklineGroup>
        <x14:sparklineGroup displayEmptyCellsAs="gap" high="1" low="1" xr2:uid="{4E9F998E-1064-4F8C-8B8B-3C7E5789B50D}">
          <x14:colorSeries rgb="FF376092"/>
          <x14:colorNegative rgb="FFD00000"/>
          <x14:colorAxis rgb="FF000000"/>
          <x14:colorMarkers rgb="FFD00000"/>
          <x14:colorFirst rgb="FFD00000"/>
          <x14:colorLast rgb="FFD00000"/>
          <x14:colorHigh theme="1"/>
          <x14:colorLow rgb="FFD00000"/>
          <x14:sparklines>
            <x14:sparkline>
              <xm:f>'Innlandet PD'!Q99:X99</xm:f>
              <xm:sqref>AA99</xm:sqref>
            </x14:sparkline>
          </x14:sparklines>
        </x14:sparklineGroup>
        <x14:sparklineGroup displayEmptyCellsAs="gap" high="1" low="1" xr2:uid="{B7C8E550-B58C-4887-AED8-9EAB9A2B4DF3}">
          <x14:colorSeries rgb="FF376092"/>
          <x14:colorNegative rgb="FFD00000"/>
          <x14:colorAxis rgb="FF000000"/>
          <x14:colorMarkers rgb="FFD00000"/>
          <x14:colorFirst rgb="FFD00000"/>
          <x14:colorLast rgb="FFD00000"/>
          <x14:colorHigh theme="1"/>
          <x14:colorLow rgb="FFD00000"/>
          <x14:sparklines>
            <x14:sparkline>
              <xm:f>'Innlandet PD'!Q82:X82</xm:f>
              <xm:sqref>AA82</xm:sqref>
            </x14:sparkline>
          </x14:sparklines>
        </x14:sparklineGroup>
        <x14:sparklineGroup displayEmptyCellsAs="gap" high="1" low="1" xr2:uid="{DA4C13A2-6396-48DB-956D-A1708941A7FB}">
          <x14:colorSeries rgb="FF376092"/>
          <x14:colorNegative rgb="FFD00000"/>
          <x14:colorAxis rgb="FF000000"/>
          <x14:colorMarkers rgb="FFD00000"/>
          <x14:colorFirst rgb="FFD00000"/>
          <x14:colorLast rgb="FFD00000"/>
          <x14:colorHigh theme="1"/>
          <x14:colorLow rgb="FFD00000"/>
          <x14:sparklines>
            <x14:sparkline>
              <xm:f>'Innlandet PD'!Q65:X65</xm:f>
              <xm:sqref>AA65</xm:sqref>
            </x14:sparkline>
          </x14:sparklines>
        </x14:sparklineGroup>
        <x14:sparklineGroup displayEmptyCellsAs="gap" high="1" low="1" xr2:uid="{AEF9F4FD-6323-4B27-8414-7DC82B318D3D}">
          <x14:colorSeries rgb="FF376092"/>
          <x14:colorNegative rgb="FFD00000"/>
          <x14:colorAxis rgb="FF000000"/>
          <x14:colorMarkers rgb="FFD00000"/>
          <x14:colorFirst rgb="FFD00000"/>
          <x14:colorLast rgb="FFD00000"/>
          <x14:colorHigh theme="1"/>
          <x14:colorLow rgb="FFD00000"/>
          <x14:sparklines>
            <x14:sparkline>
              <xm:f>'Innlandet PD'!Q48:X48</xm:f>
              <xm:sqref>AA48</xm:sqref>
            </x14:sparkline>
          </x14:sparklines>
        </x14:sparklineGroup>
        <x14:sparklineGroup displayEmptyCellsAs="gap" high="1" low="1" xr2:uid="{5038AB99-3D7A-45CC-8ABD-42F601DB5D56}">
          <x14:colorSeries rgb="FF376092"/>
          <x14:colorNegative rgb="FFD00000"/>
          <x14:colorAxis rgb="FF000000"/>
          <x14:colorMarkers rgb="FFD00000"/>
          <x14:colorFirst rgb="FFD00000"/>
          <x14:colorLast rgb="FFD00000"/>
          <x14:colorHigh theme="1"/>
          <x14:colorLow rgb="FFD00000"/>
          <x14:sparklines>
            <x14:sparkline>
              <xm:f>'Innlandet PD'!Q32:X32</xm:f>
              <xm:sqref>AA32</xm:sqref>
            </x14:sparkline>
            <x14:sparkline>
              <xm:f>'Innlandet PD'!Q33:X33</xm:f>
              <xm:sqref>AA33</xm:sqref>
            </x14:sparkline>
            <x14:sparkline>
              <xm:f>'Innlandet PD'!Q34:X34</xm:f>
              <xm:sqref>AA34</xm:sqref>
            </x14:sparkline>
            <x14:sparkline>
              <xm:f>'Innlandet PD'!Q35:X35</xm:f>
              <xm:sqref>AA35</xm:sqref>
            </x14:sparkline>
            <x14:sparkline>
              <xm:f>'Innlandet PD'!Q36:X36</xm:f>
              <xm:sqref>AA36</xm:sqref>
            </x14:sparkline>
            <x14:sparkline>
              <xm:f>'Innlandet PD'!Q37:X37</xm:f>
              <xm:sqref>AA37</xm:sqref>
            </x14:sparkline>
            <x14:sparkline>
              <xm:f>'Innlandet PD'!Q38:X38</xm:f>
              <xm:sqref>AA38</xm:sqref>
            </x14:sparkline>
            <x14:sparkline>
              <xm:f>'Innlandet PD'!Q39:X39</xm:f>
              <xm:sqref>AA39</xm:sqref>
            </x14:sparkline>
            <x14:sparkline>
              <xm:f>'Innlandet PD'!Q40:X40</xm:f>
              <xm:sqref>AA40</xm:sqref>
            </x14:sparkline>
            <x14:sparkline>
              <xm:f>'Innlandet PD'!Q41:X41</xm:f>
              <xm:sqref>AA41</xm:sqref>
            </x14:sparkline>
          </x14:sparklines>
        </x14:sparklineGroup>
        <x14:sparklineGroup displayEmptyCellsAs="gap" high="1" low="1" xr2:uid="{65BB26AF-5996-4EB9-BC8E-79341660EDCB}">
          <x14:colorSeries rgb="FF376092"/>
          <x14:colorNegative rgb="FFD00000"/>
          <x14:colorAxis rgb="FF000000"/>
          <x14:colorMarkers rgb="FFD00000"/>
          <x14:colorFirst rgb="FFD00000"/>
          <x14:colorLast rgb="FFD00000"/>
          <x14:colorHigh theme="1"/>
          <x14:colorLow rgb="FFD00000"/>
          <x14:sparklines>
            <x14:sparkline>
              <xm:f>'Innlandet PD'!Q5:X5</xm:f>
              <xm:sqref>AA5</xm:sqref>
            </x14:sparkline>
          </x14:sparklines>
        </x14:sparklineGroup>
        <x14:sparklineGroup displayEmptyCellsAs="gap" high="1" low="1" xr2:uid="{0FD3F159-29A6-46A0-839E-124CF08081B1}">
          <x14:colorSeries rgb="FF376092"/>
          <x14:colorNegative rgb="FFD00000"/>
          <x14:colorAxis rgb="FF000000"/>
          <x14:colorMarkers rgb="FFD00000"/>
          <x14:colorFirst rgb="FFD00000"/>
          <x14:colorLast rgb="FFD00000"/>
          <x14:colorHigh theme="1"/>
          <x14:colorLow rgb="FFD00000"/>
          <x14:sparklines>
            <x14:sparkline>
              <xm:f>'Innlandet PD'!B568:I568</xm:f>
              <xm:sqref>L568</xm:sqref>
            </x14:sparkline>
          </x14:sparklines>
        </x14:sparklineGroup>
        <x14:sparklineGroup displayEmptyCellsAs="gap" high="1" low="1" xr2:uid="{D9296B78-1826-49DE-A90A-2D49872B347C}">
          <x14:colorSeries rgb="FF376092"/>
          <x14:colorNegative rgb="FFD00000"/>
          <x14:colorAxis rgb="FF000000"/>
          <x14:colorMarkers rgb="FFD00000"/>
          <x14:colorFirst rgb="FFD00000"/>
          <x14:colorLast rgb="FFD00000"/>
          <x14:colorHigh theme="1"/>
          <x14:colorLow rgb="FFD00000"/>
          <x14:sparklines>
            <x14:sparkline>
              <xm:f>'Innlandet PD'!B542:I542</xm:f>
              <xm:sqref>L542</xm:sqref>
            </x14:sparkline>
          </x14:sparklines>
        </x14:sparklineGroup>
        <x14:sparklineGroup displayEmptyCellsAs="gap" high="1" low="1" xr2:uid="{0A00D948-5FC5-45C7-8D21-9A1DE43BADFE}">
          <x14:colorSeries rgb="FF376092"/>
          <x14:colorNegative rgb="FFD00000"/>
          <x14:colorAxis rgb="FF000000"/>
          <x14:colorMarkers rgb="FFD00000"/>
          <x14:colorFirst rgb="FFD00000"/>
          <x14:colorLast rgb="FFD00000"/>
          <x14:colorHigh theme="1"/>
          <x14:colorLow rgb="FFD00000"/>
          <x14:sparklines>
            <x14:sparkline>
              <xm:f>'Innlandet PD'!B516:I516</xm:f>
              <xm:sqref>L516</xm:sqref>
            </x14:sparkline>
          </x14:sparklines>
        </x14:sparklineGroup>
        <x14:sparklineGroup displayEmptyCellsAs="gap" high="1" low="1" xr2:uid="{541F5916-ECB0-43F6-8F46-0CCA5680A281}">
          <x14:colorSeries rgb="FF376092"/>
          <x14:colorNegative rgb="FFD00000"/>
          <x14:colorAxis rgb="FF000000"/>
          <x14:colorMarkers rgb="FFD00000"/>
          <x14:colorFirst rgb="FFD00000"/>
          <x14:colorLast rgb="FFD00000"/>
          <x14:colorHigh theme="1"/>
          <x14:colorLow rgb="FFD00000"/>
          <x14:sparklines>
            <x14:sparkline>
              <xm:f>'Innlandet PD'!B490:I490</xm:f>
              <xm:sqref>L490</xm:sqref>
            </x14:sparkline>
          </x14:sparklines>
        </x14:sparklineGroup>
        <x14:sparklineGroup displayEmptyCellsAs="gap" high="1" low="1" xr2:uid="{B8D79075-1908-4865-BDB0-FA7BCD866767}">
          <x14:colorSeries rgb="FF376092"/>
          <x14:colorNegative rgb="FFD00000"/>
          <x14:colorAxis rgb="FF000000"/>
          <x14:colorMarkers rgb="FFD00000"/>
          <x14:colorFirst rgb="FFD00000"/>
          <x14:colorLast rgb="FFD00000"/>
          <x14:colorHigh theme="1"/>
          <x14:colorLow rgb="FFD00000"/>
          <x14:sparklines>
            <x14:sparkline>
              <xm:f>'Innlandet PD'!B464:I464</xm:f>
              <xm:sqref>L464</xm:sqref>
            </x14:sparkline>
          </x14:sparklines>
        </x14:sparklineGroup>
        <x14:sparklineGroup displayEmptyCellsAs="gap" high="1" low="1" xr2:uid="{26C205D6-CF7A-447B-B3B3-3B5270E4D550}">
          <x14:colorSeries rgb="FF376092"/>
          <x14:colorNegative rgb="FFD00000"/>
          <x14:colorAxis rgb="FF000000"/>
          <x14:colorMarkers rgb="FFD00000"/>
          <x14:colorFirst rgb="FFD00000"/>
          <x14:colorLast rgb="FFD00000"/>
          <x14:colorHigh theme="1"/>
          <x14:colorLow rgb="FFD00000"/>
          <x14:sparklines>
            <x14:sparkline>
              <xm:f>'Innlandet PD'!B438:I438</xm:f>
              <xm:sqref>L438</xm:sqref>
            </x14:sparkline>
          </x14:sparklines>
        </x14:sparklineGroup>
        <x14:sparklineGroup displayEmptyCellsAs="gap" high="1" low="1" xr2:uid="{3FBD80AC-FFE2-44D2-A2D6-9179E3AAD183}">
          <x14:colorSeries rgb="FF376092"/>
          <x14:colorNegative rgb="FFD00000"/>
          <x14:colorAxis rgb="FF000000"/>
          <x14:colorMarkers rgb="FFD00000"/>
          <x14:colorFirst rgb="FFD00000"/>
          <x14:colorLast rgb="FFD00000"/>
          <x14:colorHigh theme="1"/>
          <x14:colorLow rgb="FFD00000"/>
          <x14:sparklines>
            <x14:sparkline>
              <xm:f>'Innlandet PD'!B412:I412</xm:f>
              <xm:sqref>L412</xm:sqref>
            </x14:sparkline>
          </x14:sparklines>
        </x14:sparklineGroup>
        <x14:sparklineGroup displayEmptyCellsAs="gap" high="1" low="1" xr2:uid="{287CEDAA-39A1-44E6-83C8-4AF503693D97}">
          <x14:colorSeries rgb="FF376092"/>
          <x14:colorNegative rgb="FFD00000"/>
          <x14:colorAxis rgb="FF000000"/>
          <x14:colorMarkers rgb="FFD00000"/>
          <x14:colorFirst rgb="FFD00000"/>
          <x14:colorLast rgb="FFD00000"/>
          <x14:colorHigh theme="1"/>
          <x14:colorLow rgb="FFD00000"/>
          <x14:sparklines>
            <x14:sparkline>
              <xm:f>'Innlandet PD'!B386:I386</xm:f>
              <xm:sqref>L386</xm:sqref>
            </x14:sparkline>
          </x14:sparklines>
        </x14:sparklineGroup>
        <x14:sparklineGroup displayEmptyCellsAs="gap" high="1" low="1" xr2:uid="{51C2F0A0-CE20-486C-BE07-1704365FCA72}">
          <x14:colorSeries rgb="FF376092"/>
          <x14:colorNegative rgb="FFD00000"/>
          <x14:colorAxis rgb="FF000000"/>
          <x14:colorMarkers rgb="FFD00000"/>
          <x14:colorFirst rgb="FFD00000"/>
          <x14:colorLast rgb="FFD00000"/>
          <x14:colorHigh theme="1"/>
          <x14:colorLow rgb="FFD00000"/>
          <x14:sparklines>
            <x14:sparkline>
              <xm:f>'Innlandet PD'!B360:I360</xm:f>
              <xm:sqref>L360</xm:sqref>
            </x14:sparkline>
          </x14:sparklines>
        </x14:sparklineGroup>
        <x14:sparklineGroup displayEmptyCellsAs="gap" high="1" low="1" xr2:uid="{448558D8-8E70-40EF-8598-B87C1765C35B}">
          <x14:colorSeries rgb="FF376092"/>
          <x14:colorNegative rgb="FFD00000"/>
          <x14:colorAxis rgb="FF000000"/>
          <x14:colorMarkers rgb="FFD00000"/>
          <x14:colorFirst rgb="FFD00000"/>
          <x14:colorLast rgb="FFD00000"/>
          <x14:colorHigh theme="1"/>
          <x14:colorLow rgb="FFD00000"/>
          <x14:sparklines>
            <x14:sparkline>
              <xm:f>'Innlandet PD'!B334:I334</xm:f>
              <xm:sqref>L334</xm:sqref>
            </x14:sparkline>
          </x14:sparklines>
        </x14:sparklineGroup>
        <x14:sparklineGroup displayEmptyCellsAs="gap" high="1" low="1" xr2:uid="{68A01DB0-A7B5-4CFE-BCEB-BE59417C12AF}">
          <x14:colorSeries rgb="FF376092"/>
          <x14:colorNegative rgb="FFD00000"/>
          <x14:colorAxis rgb="FF000000"/>
          <x14:colorMarkers rgb="FFD00000"/>
          <x14:colorFirst rgb="FFD00000"/>
          <x14:colorLast rgb="FFD00000"/>
          <x14:colorHigh theme="1"/>
          <x14:colorLow rgb="FFD00000"/>
          <x14:sparklines>
            <x14:sparkline>
              <xm:f>'Innlandet PD'!B301:I301</xm:f>
              <xm:sqref>L301</xm:sqref>
            </x14:sparkline>
          </x14:sparklines>
        </x14:sparklineGroup>
        <x14:sparklineGroup displayEmptyCellsAs="gap" high="1" low="1" xr2:uid="{618E89CB-35F5-4618-9EC4-565091AC8520}">
          <x14:colorSeries rgb="FF376092"/>
          <x14:colorNegative rgb="FFD00000"/>
          <x14:colorAxis rgb="FF000000"/>
          <x14:colorMarkers rgb="FFD00000"/>
          <x14:colorFirst rgb="FFD00000"/>
          <x14:colorLast rgb="FFD00000"/>
          <x14:colorHigh theme="1"/>
          <x14:colorLow rgb="FFD00000"/>
          <x14:sparklines>
            <x14:sparkline>
              <xm:f>'Innlandet PD'!B275:I275</xm:f>
              <xm:sqref>L275</xm:sqref>
            </x14:sparkline>
          </x14:sparklines>
        </x14:sparklineGroup>
        <x14:sparklineGroup displayEmptyCellsAs="gap" high="1" low="1" xr2:uid="{AA684B5E-DAA6-4AB1-AB2C-E29CD471B0E6}">
          <x14:colorSeries rgb="FF376092"/>
          <x14:colorNegative rgb="FFD00000"/>
          <x14:colorAxis rgb="FF000000"/>
          <x14:colorMarkers rgb="FFD00000"/>
          <x14:colorFirst rgb="FFD00000"/>
          <x14:colorLast rgb="FFD00000"/>
          <x14:colorHigh theme="1"/>
          <x14:colorLow rgb="FFD00000"/>
          <x14:sparklines>
            <x14:sparkline>
              <xm:f>'Innlandet PD'!B249:I249</xm:f>
              <xm:sqref>L249</xm:sqref>
            </x14:sparkline>
          </x14:sparklines>
        </x14:sparklineGroup>
        <x14:sparklineGroup displayEmptyCellsAs="gap" high="1" low="1" xr2:uid="{4F98CCA4-B74B-485C-AF40-AD0280B22CD1}">
          <x14:colorSeries rgb="FF376092"/>
          <x14:colorNegative rgb="FFD00000"/>
          <x14:colorAxis rgb="FF000000"/>
          <x14:colorMarkers rgb="FFD00000"/>
          <x14:colorFirst rgb="FFD00000"/>
          <x14:colorLast rgb="FFD00000"/>
          <x14:colorHigh theme="1"/>
          <x14:colorLow rgb="FFD00000"/>
          <x14:sparklines>
            <x14:sparkline>
              <xm:f>'Innlandet PD'!B223:I223</xm:f>
              <xm:sqref>L223</xm:sqref>
            </x14:sparkline>
          </x14:sparklines>
        </x14:sparklineGroup>
        <x14:sparklineGroup displayEmptyCellsAs="gap" high="1" low="1" xr2:uid="{A4FA9150-4C65-4382-BEBF-9CB1D45D0C25}">
          <x14:colorSeries rgb="FF376092"/>
          <x14:colorNegative rgb="FFD00000"/>
          <x14:colorAxis rgb="FF000000"/>
          <x14:colorMarkers rgb="FFD00000"/>
          <x14:colorFirst rgb="FFD00000"/>
          <x14:colorLast rgb="FFD00000"/>
          <x14:colorHigh theme="1"/>
          <x14:colorLow rgb="FFD00000"/>
          <x14:sparklines>
            <x14:sparkline>
              <xm:f>'Innlandet PD'!B197:I197</xm:f>
              <xm:sqref>L197</xm:sqref>
            </x14:sparkline>
          </x14:sparklines>
        </x14:sparklineGroup>
        <x14:sparklineGroup displayEmptyCellsAs="gap" high="1" low="1" xr2:uid="{CCD4AEB3-E55D-4BE9-908F-6BD78388D502}">
          <x14:colorSeries rgb="FF376092"/>
          <x14:colorNegative rgb="FFD00000"/>
          <x14:colorAxis rgb="FF000000"/>
          <x14:colorMarkers rgb="FFD00000"/>
          <x14:colorFirst rgb="FFD00000"/>
          <x14:colorLast rgb="FFD00000"/>
          <x14:colorHigh theme="1"/>
          <x14:colorLow rgb="FFD00000"/>
          <x14:sparklines>
            <x14:sparkline>
              <xm:f>'Innlandet PD'!B172:I172</xm:f>
              <xm:sqref>L172</xm:sqref>
            </x14:sparkline>
            <x14:sparkline>
              <xm:f>'Innlandet PD'!B173:I173</xm:f>
              <xm:sqref>L173</xm:sqref>
            </x14:sparkline>
            <x14:sparkline>
              <xm:f>'Innlandet PD'!B174:I174</xm:f>
              <xm:sqref>L174</xm:sqref>
            </x14:sparkline>
            <x14:sparkline>
              <xm:f>'Innlandet PD'!B175:I175</xm:f>
              <xm:sqref>L175</xm:sqref>
            </x14:sparkline>
            <x14:sparkline>
              <xm:f>'Innlandet PD'!B176:I176</xm:f>
              <xm:sqref>L176</xm:sqref>
            </x14:sparkline>
            <x14:sparkline>
              <xm:f>'Innlandet PD'!B177:I177</xm:f>
              <xm:sqref>L177</xm:sqref>
            </x14:sparkline>
            <x14:sparkline>
              <xm:f>'Innlandet PD'!B178:I178</xm:f>
              <xm:sqref>L178</xm:sqref>
            </x14:sparkline>
            <x14:sparkline>
              <xm:f>'Innlandet PD'!B179:I179</xm:f>
              <xm:sqref>L179</xm:sqref>
            </x14:sparkline>
            <x14:sparkline>
              <xm:f>'Innlandet PD'!B180:I180</xm:f>
              <xm:sqref>L180</xm:sqref>
            </x14:sparkline>
            <x14:sparkline>
              <xm:f>'Innlandet PD'!B181:I181</xm:f>
              <xm:sqref>L181</xm:sqref>
            </x14:sparkline>
            <x14:sparkline>
              <xm:f>'Innlandet PD'!B182:I182</xm:f>
              <xm:sqref>L182</xm:sqref>
            </x14:sparkline>
            <x14:sparkline>
              <xm:f>'Innlandet PD'!B183:I183</xm:f>
              <xm:sqref>L183</xm:sqref>
            </x14:sparkline>
            <x14:sparkline>
              <xm:f>'Innlandet PD'!B184:I184</xm:f>
              <xm:sqref>L184</xm:sqref>
            </x14:sparkline>
            <x14:sparkline>
              <xm:f>'Innlandet PD'!B185:I185</xm:f>
              <xm:sqref>L185</xm:sqref>
            </x14:sparkline>
            <x14:sparkline>
              <xm:f>'Innlandet PD'!B186:I186</xm:f>
              <xm:sqref>L186</xm:sqref>
            </x14:sparkline>
            <x14:sparkline>
              <xm:f>'Innlandet PD'!C187:I187</xm:f>
              <xm:sqref>L187</xm:sqref>
            </x14:sparkline>
            <x14:sparkline>
              <xm:f>'Innlandet PD'!B188:I188</xm:f>
              <xm:sqref>L188</xm:sqref>
            </x14:sparkline>
            <x14:sparkline>
              <xm:f>'Innlandet PD'!B189:I189</xm:f>
              <xm:sqref>L189</xm:sqref>
            </x14:sparkline>
            <x14:sparkline>
              <xm:f>'Innlandet PD'!B190:I190</xm:f>
              <xm:sqref>L190</xm:sqref>
            </x14:sparkline>
          </x14:sparklines>
        </x14:sparklineGroup>
        <x14:sparklineGroup displayEmptyCellsAs="gap" high="1" low="1" xr2:uid="{2BB7BA23-BAFB-4992-B9C9-B46AA5C0BCF4}">
          <x14:colorSeries rgb="FF376092"/>
          <x14:colorNegative rgb="FFD00000"/>
          <x14:colorAxis rgb="FF000000"/>
          <x14:colorMarkers rgb="FFD00000"/>
          <x14:colorFirst rgb="FFD00000"/>
          <x14:colorLast rgb="FFD00000"/>
          <x14:colorHigh theme="1"/>
          <x14:colorLow rgb="FFD00000"/>
          <x14:sparklines>
            <x14:sparkline>
              <xm:f>'Innlandet PD'!C151:I151</xm:f>
              <xm:sqref>L151</xm:sqref>
            </x14:sparkline>
            <x14:sparkline>
              <xm:f>'Innlandet PD'!C152:I152</xm:f>
              <xm:sqref>L152</xm:sqref>
            </x14:sparkline>
            <x14:sparkline>
              <xm:f>'Innlandet PD'!C153:I153</xm:f>
              <xm:sqref>L153</xm:sqref>
            </x14:sparkline>
            <x14:sparkline>
              <xm:f>'Innlandet PD'!C154:I154</xm:f>
              <xm:sqref>L154</xm:sqref>
            </x14:sparkline>
            <x14:sparkline>
              <xm:f>'Innlandet PD'!C155:I155</xm:f>
              <xm:sqref>L155</xm:sqref>
            </x14:sparkline>
            <x14:sparkline>
              <xm:f>'Innlandet PD'!C156:I156</xm:f>
              <xm:sqref>L156</xm:sqref>
            </x14:sparkline>
            <x14:sparkline>
              <xm:f>'Innlandet PD'!C157:I157</xm:f>
              <xm:sqref>L157</xm:sqref>
            </x14:sparkline>
            <x14:sparkline>
              <xm:f>'Innlandet PD'!C158:I158</xm:f>
              <xm:sqref>L158</xm:sqref>
            </x14:sparkline>
            <x14:sparkline>
              <xm:f>'Innlandet PD'!C159:I159</xm:f>
              <xm:sqref>L159</xm:sqref>
            </x14:sparkline>
            <x14:sparkline>
              <xm:f>'Innlandet PD'!C160:I160</xm:f>
              <xm:sqref>L160</xm:sqref>
            </x14:sparkline>
          </x14:sparklines>
        </x14:sparklineGroup>
        <x14:sparklineGroup displayEmptyCellsAs="gap" high="1" low="1" xr2:uid="{CC2C28A5-8CD4-4728-B7F1-B0BF8D41F7C0}">
          <x14:colorSeries rgb="FF376092"/>
          <x14:colorNegative rgb="FFD00000"/>
          <x14:colorAxis rgb="FF000000"/>
          <x14:colorMarkers rgb="FFD00000"/>
          <x14:colorFirst rgb="FFD00000"/>
          <x14:colorLast rgb="FFD00000"/>
          <x14:colorHigh theme="1"/>
          <x14:colorLow rgb="FFD00000"/>
          <x14:sparklines>
            <x14:sparkline>
              <xm:f>'Innlandet PD'!B32:I32</xm:f>
              <xm:sqref>L32</xm:sqref>
            </x14:sparkline>
            <x14:sparkline>
              <xm:f>'Innlandet PD'!B33:I33</xm:f>
              <xm:sqref>L33</xm:sqref>
            </x14:sparkline>
            <x14:sparkline>
              <xm:f>'Innlandet PD'!B34:I34</xm:f>
              <xm:sqref>L34</xm:sqref>
            </x14:sparkline>
            <x14:sparkline>
              <xm:f>'Innlandet PD'!B35:I35</xm:f>
              <xm:sqref>L35</xm:sqref>
            </x14:sparkline>
            <x14:sparkline>
              <xm:f>'Innlandet PD'!B36:I36</xm:f>
              <xm:sqref>L36</xm:sqref>
            </x14:sparkline>
            <x14:sparkline>
              <xm:f>'Innlandet PD'!B37:I37</xm:f>
              <xm:sqref>L37</xm:sqref>
            </x14:sparkline>
            <x14:sparkline>
              <xm:f>'Innlandet PD'!B38:I38</xm:f>
              <xm:sqref>L38</xm:sqref>
            </x14:sparkline>
            <x14:sparkline>
              <xm:f>'Innlandet PD'!B39:I39</xm:f>
              <xm:sqref>L39</xm:sqref>
            </x14:sparkline>
            <x14:sparkline>
              <xm:f>'Innlandet PD'!B40:I40</xm:f>
              <xm:sqref>L40</xm:sqref>
            </x14:sparkline>
            <x14:sparkline>
              <xm:f>'Innlandet PD'!B41:I41</xm:f>
              <xm:sqref>L41</xm:sqref>
            </x14:sparkline>
          </x14:sparklines>
        </x14:sparklineGroup>
        <x14:sparklineGroup displayEmptyCellsAs="gap" high="1" low="1" xr2:uid="{14B73077-462A-4E86-A5F6-05051662616B}">
          <x14:colorSeries rgb="FF376092"/>
          <x14:colorNegative rgb="FFD00000"/>
          <x14:colorAxis rgb="FF000000"/>
          <x14:colorMarkers rgb="FFD00000"/>
          <x14:colorFirst rgb="FFD00000"/>
          <x14:colorLast rgb="FFD00000"/>
          <x14:colorHigh theme="1"/>
          <x14:colorLow rgb="FFD00000"/>
          <x14:sparklines>
            <x14:sparkline>
              <xm:f>'Innlandet PD'!B6:I6</xm:f>
              <xm:sqref>L6</xm:sqref>
            </x14:sparkline>
            <x14:sparkline>
              <xm:f>'Innlandet PD'!B7:I7</xm:f>
              <xm:sqref>L7</xm:sqref>
            </x14:sparkline>
            <x14:sparkline>
              <xm:f>'Innlandet PD'!B8:I8</xm:f>
              <xm:sqref>L8</xm:sqref>
            </x14:sparkline>
            <x14:sparkline>
              <xm:f>'Innlandet PD'!B9:I9</xm:f>
              <xm:sqref>L9</xm:sqref>
            </x14:sparkline>
            <x14:sparkline>
              <xm:f>'Innlandet PD'!B10:I10</xm:f>
              <xm:sqref>L10</xm:sqref>
            </x14:sparkline>
            <x14:sparkline>
              <xm:f>'Innlandet PD'!B11:I11</xm:f>
              <xm:sqref>L11</xm:sqref>
            </x14:sparkline>
            <x14:sparkline>
              <xm:f>'Innlandet PD'!B12:I12</xm:f>
              <xm:sqref>L12</xm:sqref>
            </x14:sparkline>
            <x14:sparkline>
              <xm:f>'Innlandet PD'!B13:I13</xm:f>
              <xm:sqref>L13</xm:sqref>
            </x14:sparkline>
            <x14:sparkline>
              <xm:f>'Innlandet PD'!B14:I14</xm:f>
              <xm:sqref>L14</xm:sqref>
            </x14:sparkline>
            <x14:sparkline>
              <xm:f>'Innlandet PD'!B15:I15</xm:f>
              <xm:sqref>L15</xm:sqref>
            </x14:sparkline>
            <x14:sparkline>
              <xm:f>'Innlandet PD'!B16:I16</xm:f>
              <xm:sqref>L16</xm:sqref>
            </x14:sparkline>
            <x14:sparkline>
              <xm:f>'Innlandet PD'!B17:I17</xm:f>
              <xm:sqref>L17</xm:sqref>
            </x14:sparkline>
            <x14:sparkline>
              <xm:f>'Innlandet PD'!B18:I18</xm:f>
              <xm:sqref>L18</xm:sqref>
            </x14:sparkline>
            <x14:sparkline>
              <xm:f>'Innlandet PD'!B19:I19</xm:f>
              <xm:sqref>L19</xm:sqref>
            </x14:sparkline>
            <x14:sparkline>
              <xm:f>'Innlandet PD'!B20:I20</xm:f>
              <xm:sqref>L20</xm:sqref>
            </x14:sparkline>
            <x14:sparkline>
              <xm:f>'Innlandet PD'!B21:I21</xm:f>
              <xm:sqref>L21</xm:sqref>
            </x14:sparkline>
            <x14:sparkline>
              <xm:f>'Innlandet PD'!B22:I22</xm:f>
              <xm:sqref>L22</xm:sqref>
            </x14:sparkline>
            <x14:sparkline>
              <xm:f>'Innlandet PD'!B23:I23</xm:f>
              <xm:sqref>L23</xm:sqref>
            </x14:sparkline>
            <x14:sparkline>
              <xm:f>'Innlandet PD'!B24:I24</xm:f>
              <xm:sqref>L24</xm:sqref>
            </x14:sparkline>
          </x14:sparklines>
        </x14:sparklineGroup>
        <x14:sparklineGroup displayEmptyCellsAs="gap" high="1" low="1" xr2:uid="{C7DEBFD8-0325-4F34-B042-B61B16106099}">
          <x14:colorSeries rgb="FF376092"/>
          <x14:colorNegative rgb="FFD00000"/>
          <x14:colorAxis rgb="FF000000"/>
          <x14:colorMarkers rgb="FFD00000"/>
          <x14:colorFirst rgb="FFD00000"/>
          <x14:colorLast rgb="FFD00000"/>
          <x14:colorHigh theme="1"/>
          <x14:colorLow rgb="FFD00000"/>
          <x14:sparklines>
            <x14:sparkline>
              <xm:f>'Innlandet PD'!Q301:X301</xm:f>
              <xm:sqref>AA301</xm:sqref>
            </x14:sparkline>
          </x14:sparklines>
        </x14:sparklineGroup>
        <x14:sparklineGroup displayEmptyCellsAs="gap" high="1" low="1" xr2:uid="{E654316E-2F4D-4F59-A416-DF512725B034}">
          <x14:colorSeries rgb="FF376092"/>
          <x14:colorNegative rgb="FFD00000"/>
          <x14:colorAxis rgb="FF000000"/>
          <x14:colorMarkers rgb="FFD00000"/>
          <x14:colorFirst rgb="FFD00000"/>
          <x14:colorLast rgb="FFD00000"/>
          <x14:colorHigh theme="1"/>
          <x14:colorLow rgb="FFD00000"/>
          <x14:sparklines>
            <x14:sparkline>
              <xm:f>'Innlandet PD'!B302:I302</xm:f>
              <xm:sqref>L302</xm:sqref>
            </x14:sparkline>
            <x14:sparkline>
              <xm:f>'Innlandet PD'!B303:I303</xm:f>
              <xm:sqref>L303</xm:sqref>
            </x14:sparkline>
            <x14:sparkline>
              <xm:f>'Innlandet PD'!B304:I304</xm:f>
              <xm:sqref>L304</xm:sqref>
            </x14:sparkline>
            <x14:sparkline>
              <xm:f>'Innlandet PD'!B305:I305</xm:f>
              <xm:sqref>L305</xm:sqref>
            </x14:sparkline>
            <x14:sparkline>
              <xm:f>'Innlandet PD'!B306:I306</xm:f>
              <xm:sqref>L306</xm:sqref>
            </x14:sparkline>
            <x14:sparkline>
              <xm:f>'Innlandet PD'!B307:I307</xm:f>
              <xm:sqref>L307</xm:sqref>
            </x14:sparkline>
            <x14:sparkline>
              <xm:f>'Innlandet PD'!B308:I308</xm:f>
              <xm:sqref>L308</xm:sqref>
            </x14:sparkline>
            <x14:sparkline>
              <xm:f>'Innlandet PD'!B309:I309</xm:f>
              <xm:sqref>L309</xm:sqref>
            </x14:sparkline>
            <x14:sparkline>
              <xm:f>'Innlandet PD'!B310:I310</xm:f>
              <xm:sqref>L310</xm:sqref>
            </x14:sparkline>
            <x14:sparkline>
              <xm:f>'Innlandet PD'!B311:I311</xm:f>
              <xm:sqref>L311</xm:sqref>
            </x14:sparkline>
            <x14:sparkline>
              <xm:f>'Innlandet PD'!B312:I312</xm:f>
              <xm:sqref>L312</xm:sqref>
            </x14:sparkline>
            <x14:sparkline>
              <xm:f>'Innlandet PD'!B313:I313</xm:f>
              <xm:sqref>L313</xm:sqref>
            </x14:sparkline>
            <x14:sparkline>
              <xm:f>'Innlandet PD'!B314:I314</xm:f>
              <xm:sqref>L314</xm:sqref>
            </x14:sparkline>
            <x14:sparkline>
              <xm:f>'Innlandet PD'!B315:I315</xm:f>
              <xm:sqref>L315</xm:sqref>
            </x14:sparkline>
            <x14:sparkline>
              <xm:f>'Innlandet PD'!B316:I316</xm:f>
              <xm:sqref>L316</xm:sqref>
            </x14:sparkline>
            <x14:sparkline>
              <xm:f>'Innlandet PD'!C317:I317</xm:f>
              <xm:sqref>L317</xm:sqref>
            </x14:sparkline>
            <x14:sparkline>
              <xm:f>'Innlandet PD'!B318:I318</xm:f>
              <xm:sqref>L318</xm:sqref>
            </x14:sparkline>
            <x14:sparkline>
              <xm:f>'Innlandet PD'!B319:I319</xm:f>
              <xm:sqref>L319</xm:sqref>
            </x14:sparkline>
            <x14:sparkline>
              <xm:f>'Innlandet PD'!B320:I320</xm:f>
              <xm:sqref>L320</xm:sqref>
            </x14:sparkline>
          </x14:sparklines>
        </x14:sparklineGroup>
        <x14:sparklineGroup displayEmptyCellsAs="gap" high="1" low="1" xr2:uid="{C1E03763-0443-48DE-83FA-A802366D4F63}">
          <x14:colorSeries rgb="FF376092"/>
          <x14:colorNegative rgb="FFD00000"/>
          <x14:colorAxis rgb="FF000000"/>
          <x14:colorMarkers rgb="FFD00000"/>
          <x14:colorFirst rgb="FFD00000"/>
          <x14:colorLast rgb="FFD00000"/>
          <x14:colorHigh theme="1"/>
          <x14:colorLow rgb="FFD00000"/>
          <x14:sparklines>
            <x14:sparkline>
              <xm:f>'Innlandet PD'!B569:I569</xm:f>
              <xm:sqref>L569</xm:sqref>
            </x14:sparkline>
            <x14:sparkline>
              <xm:f>'Innlandet PD'!B570:I570</xm:f>
              <xm:sqref>L570</xm:sqref>
            </x14:sparkline>
            <x14:sparkline>
              <xm:f>'Innlandet PD'!B571:I571</xm:f>
              <xm:sqref>L571</xm:sqref>
            </x14:sparkline>
            <x14:sparkline>
              <xm:f>'Innlandet PD'!B572:I572</xm:f>
              <xm:sqref>L572</xm:sqref>
            </x14:sparkline>
            <x14:sparkline>
              <xm:f>'Innlandet PD'!B573:I573</xm:f>
              <xm:sqref>L573</xm:sqref>
            </x14:sparkline>
            <x14:sparkline>
              <xm:f>'Innlandet PD'!B574:I574</xm:f>
              <xm:sqref>L574</xm:sqref>
            </x14:sparkline>
            <x14:sparkline>
              <xm:f>'Innlandet PD'!B575:I575</xm:f>
              <xm:sqref>L575</xm:sqref>
            </x14:sparkline>
            <x14:sparkline>
              <xm:f>'Innlandet PD'!B576:I576</xm:f>
              <xm:sqref>L576</xm:sqref>
            </x14:sparkline>
            <x14:sparkline>
              <xm:f>'Innlandet PD'!B577:I577</xm:f>
              <xm:sqref>L577</xm:sqref>
            </x14:sparkline>
            <x14:sparkline>
              <xm:f>'Innlandet PD'!B578:I578</xm:f>
              <xm:sqref>L578</xm:sqref>
            </x14:sparkline>
            <x14:sparkline>
              <xm:f>'Innlandet PD'!B579:I579</xm:f>
              <xm:sqref>L579</xm:sqref>
            </x14:sparkline>
            <x14:sparkline>
              <xm:f>'Innlandet PD'!B580:I580</xm:f>
              <xm:sqref>L580</xm:sqref>
            </x14:sparkline>
            <x14:sparkline>
              <xm:f>'Innlandet PD'!B581:I581</xm:f>
              <xm:sqref>L581</xm:sqref>
            </x14:sparkline>
            <x14:sparkline>
              <xm:f>'Innlandet PD'!B582:I582</xm:f>
              <xm:sqref>L582</xm:sqref>
            </x14:sparkline>
            <x14:sparkline>
              <xm:f>'Innlandet PD'!B583:I583</xm:f>
              <xm:sqref>L583</xm:sqref>
            </x14:sparkline>
            <x14:sparkline>
              <xm:f>'Innlandet PD'!C584:I584</xm:f>
              <xm:sqref>L584</xm:sqref>
            </x14:sparkline>
            <x14:sparkline>
              <xm:f>'Innlandet PD'!B585:I585</xm:f>
              <xm:sqref>L585</xm:sqref>
            </x14:sparkline>
            <x14:sparkline>
              <xm:f>'Innlandet PD'!B586:I586</xm:f>
              <xm:sqref>L586</xm:sqref>
            </x14:sparkline>
            <x14:sparkline>
              <xm:f>'Innlandet PD'!B587:I587</xm:f>
              <xm:sqref>L587</xm:sqref>
            </x14:sparkline>
          </x14:sparklines>
        </x14:sparklineGroup>
        <x14:sparklineGroup displayEmptyCellsAs="gap" high="1" low="1" xr2:uid="{26F462AF-93CB-48C1-BA15-8F200984CE51}">
          <x14:colorSeries rgb="FF376092"/>
          <x14:colorNegative rgb="FFD00000"/>
          <x14:colorAxis rgb="FF000000"/>
          <x14:colorMarkers rgb="FFD00000"/>
          <x14:colorFirst rgb="FFD00000"/>
          <x14:colorLast rgb="FFD00000"/>
          <x14:colorHigh theme="1"/>
          <x14:colorLow rgb="FFD00000"/>
          <x14:sparklines>
            <x14:sparkline>
              <xm:f>'Innlandet PD'!Q568:X568</xm:f>
              <xm:sqref>AA568</xm:sqref>
            </x14:sparkline>
          </x14:sparklines>
        </x14:sparklineGroup>
        <x14:sparklineGroup displayEmptyCellsAs="gap" high="1" low="1" xr2:uid="{0667B303-F8F7-4BFE-BA68-F697204544C6}">
          <x14:colorSeries rgb="FF376092"/>
          <x14:colorNegative rgb="FFD00000"/>
          <x14:colorAxis rgb="FF000000"/>
          <x14:colorMarkers rgb="FFD00000"/>
          <x14:colorFirst rgb="FFD00000"/>
          <x14:colorLast rgb="FFD00000"/>
          <x14:colorHigh theme="1"/>
          <x14:colorLow rgb="FFD00000"/>
          <x14:sparklines>
            <x14:sparkline>
              <xm:f>'Innlandet PD'!B543:I543</xm:f>
              <xm:sqref>L543</xm:sqref>
            </x14:sparkline>
            <x14:sparkline>
              <xm:f>'Innlandet PD'!B544:I544</xm:f>
              <xm:sqref>L544</xm:sqref>
            </x14:sparkline>
            <x14:sparkline>
              <xm:f>'Innlandet PD'!B545:I545</xm:f>
              <xm:sqref>L545</xm:sqref>
            </x14:sparkline>
            <x14:sparkline>
              <xm:f>'Innlandet PD'!B546:I546</xm:f>
              <xm:sqref>L546</xm:sqref>
            </x14:sparkline>
            <x14:sparkline>
              <xm:f>'Innlandet PD'!B547:I547</xm:f>
              <xm:sqref>L547</xm:sqref>
            </x14:sparkline>
            <x14:sparkline>
              <xm:f>'Innlandet PD'!B548:I548</xm:f>
              <xm:sqref>L548</xm:sqref>
            </x14:sparkline>
            <x14:sparkline>
              <xm:f>'Innlandet PD'!B549:I549</xm:f>
              <xm:sqref>L549</xm:sqref>
            </x14:sparkline>
            <x14:sparkline>
              <xm:f>'Innlandet PD'!B550:I550</xm:f>
              <xm:sqref>L550</xm:sqref>
            </x14:sparkline>
            <x14:sparkline>
              <xm:f>'Innlandet PD'!B551:I551</xm:f>
              <xm:sqref>L551</xm:sqref>
            </x14:sparkline>
            <x14:sparkline>
              <xm:f>'Innlandet PD'!B552:I552</xm:f>
              <xm:sqref>L552</xm:sqref>
            </x14:sparkline>
            <x14:sparkline>
              <xm:f>'Innlandet PD'!B553:I553</xm:f>
              <xm:sqref>L553</xm:sqref>
            </x14:sparkline>
            <x14:sparkline>
              <xm:f>'Innlandet PD'!B554:I554</xm:f>
              <xm:sqref>L554</xm:sqref>
            </x14:sparkline>
            <x14:sparkline>
              <xm:f>'Innlandet PD'!B555:I555</xm:f>
              <xm:sqref>L555</xm:sqref>
            </x14:sparkline>
            <x14:sparkline>
              <xm:f>'Innlandet PD'!B556:I556</xm:f>
              <xm:sqref>L556</xm:sqref>
            </x14:sparkline>
            <x14:sparkline>
              <xm:f>'Innlandet PD'!B557:I557</xm:f>
              <xm:sqref>L557</xm:sqref>
            </x14:sparkline>
            <x14:sparkline>
              <xm:f>'Innlandet PD'!C558:I558</xm:f>
              <xm:sqref>L558</xm:sqref>
            </x14:sparkline>
            <x14:sparkline>
              <xm:f>'Innlandet PD'!B559:I559</xm:f>
              <xm:sqref>L559</xm:sqref>
            </x14:sparkline>
            <x14:sparkline>
              <xm:f>'Innlandet PD'!B560:I560</xm:f>
              <xm:sqref>L560</xm:sqref>
            </x14:sparkline>
            <x14:sparkline>
              <xm:f>'Innlandet PD'!B561:I561</xm:f>
              <xm:sqref>L561</xm:sqref>
            </x14:sparkline>
          </x14:sparklines>
        </x14:sparklineGroup>
        <x14:sparklineGroup displayEmptyCellsAs="gap" high="1" low="1" xr2:uid="{A90615DA-87F6-4CC1-A2A9-53D8ACD3DAC6}">
          <x14:colorSeries rgb="FF376092"/>
          <x14:colorNegative rgb="FFD00000"/>
          <x14:colorAxis rgb="FF000000"/>
          <x14:colorMarkers rgb="FFD00000"/>
          <x14:colorFirst rgb="FFD00000"/>
          <x14:colorLast rgb="FFD00000"/>
          <x14:colorHigh theme="1"/>
          <x14:colorLow rgb="FFD00000"/>
          <x14:sparklines>
            <x14:sparkline>
              <xm:f>'Innlandet PD'!Q542:X542</xm:f>
              <xm:sqref>AA542</xm:sqref>
            </x14:sparkline>
          </x14:sparklines>
        </x14:sparklineGroup>
        <x14:sparklineGroup displayEmptyCellsAs="gap" high="1" low="1" xr2:uid="{0904C506-C390-4AA7-9E5C-EA2DC108108E}">
          <x14:colorSeries rgb="FF376092"/>
          <x14:colorNegative rgb="FFD00000"/>
          <x14:colorAxis rgb="FF000000"/>
          <x14:colorMarkers rgb="FFD00000"/>
          <x14:colorFirst rgb="FFD00000"/>
          <x14:colorLast rgb="FFD00000"/>
          <x14:colorHigh theme="1"/>
          <x14:colorLow rgb="FFD00000"/>
          <x14:sparklines>
            <x14:sparkline>
              <xm:f>'Innlandet PD'!Q249:X249</xm:f>
              <xm:sqref>AA249</xm:sqref>
            </x14:sparkline>
          </x14:sparklines>
        </x14:sparklineGroup>
        <x14:sparklineGroup displayEmptyCellsAs="gap" high="1" low="1" xr2:uid="{D81E7792-29A9-442A-A572-58E507453734}">
          <x14:colorSeries rgb="FF376092"/>
          <x14:colorNegative rgb="FFD00000"/>
          <x14:colorAxis rgb="FF000000"/>
          <x14:colorMarkers rgb="FFD00000"/>
          <x14:colorFirst rgb="FFD00000"/>
          <x14:colorLast rgb="FFD00000"/>
          <x14:colorHigh theme="1"/>
          <x14:colorLow rgb="FFD00000"/>
          <x14:sparklines>
            <x14:sparkline>
              <xm:f>'Innlandet PD'!B250:I250</xm:f>
              <xm:sqref>L250</xm:sqref>
            </x14:sparkline>
            <x14:sparkline>
              <xm:f>'Innlandet PD'!B251:I251</xm:f>
              <xm:sqref>L251</xm:sqref>
            </x14:sparkline>
            <x14:sparkline>
              <xm:f>'Innlandet PD'!B252:I252</xm:f>
              <xm:sqref>L252</xm:sqref>
            </x14:sparkline>
            <x14:sparkline>
              <xm:f>'Innlandet PD'!B253:I253</xm:f>
              <xm:sqref>L253</xm:sqref>
            </x14:sparkline>
            <x14:sparkline>
              <xm:f>'Innlandet PD'!B254:I254</xm:f>
              <xm:sqref>L254</xm:sqref>
            </x14:sparkline>
            <x14:sparkline>
              <xm:f>'Innlandet PD'!B255:I255</xm:f>
              <xm:sqref>L255</xm:sqref>
            </x14:sparkline>
            <x14:sparkline>
              <xm:f>'Innlandet PD'!B256:I256</xm:f>
              <xm:sqref>L256</xm:sqref>
            </x14:sparkline>
            <x14:sparkline>
              <xm:f>'Innlandet PD'!B257:I257</xm:f>
              <xm:sqref>L257</xm:sqref>
            </x14:sparkline>
            <x14:sparkline>
              <xm:f>'Innlandet PD'!B258:I258</xm:f>
              <xm:sqref>L258</xm:sqref>
            </x14:sparkline>
            <x14:sparkline>
              <xm:f>'Innlandet PD'!B259:I259</xm:f>
              <xm:sqref>L259</xm:sqref>
            </x14:sparkline>
            <x14:sparkline>
              <xm:f>'Innlandet PD'!B260:I260</xm:f>
              <xm:sqref>L260</xm:sqref>
            </x14:sparkline>
            <x14:sparkline>
              <xm:f>'Innlandet PD'!B261:I261</xm:f>
              <xm:sqref>L261</xm:sqref>
            </x14:sparkline>
            <x14:sparkline>
              <xm:f>'Innlandet PD'!B262:I262</xm:f>
              <xm:sqref>L262</xm:sqref>
            </x14:sparkline>
            <x14:sparkline>
              <xm:f>'Innlandet PD'!B263:I263</xm:f>
              <xm:sqref>L263</xm:sqref>
            </x14:sparkline>
            <x14:sparkline>
              <xm:f>'Innlandet PD'!B264:I264</xm:f>
              <xm:sqref>L264</xm:sqref>
            </x14:sparkline>
            <x14:sparkline>
              <xm:f>'Innlandet PD'!C265:I265</xm:f>
              <xm:sqref>L265</xm:sqref>
            </x14:sparkline>
            <x14:sparkline>
              <xm:f>'Innlandet PD'!B266:I266</xm:f>
              <xm:sqref>L266</xm:sqref>
            </x14:sparkline>
            <x14:sparkline>
              <xm:f>'Innlandet PD'!B267:I267</xm:f>
              <xm:sqref>L267</xm:sqref>
            </x14:sparkline>
            <x14:sparkline>
              <xm:f>'Innlandet PD'!B268:I268</xm:f>
              <xm:sqref>L268</xm:sqref>
            </x14:sparkline>
          </x14:sparklines>
        </x14:sparklineGroup>
        <x14:sparklineGroup displayEmptyCellsAs="gap" high="1" low="1" xr2:uid="{A64E935F-3616-4711-8529-DAE84F6E3E8E}">
          <x14:colorSeries rgb="FF376092"/>
          <x14:colorNegative rgb="FFD00000"/>
          <x14:colorAxis rgb="FF000000"/>
          <x14:colorMarkers rgb="FFD00000"/>
          <x14:colorFirst rgb="FFD00000"/>
          <x14:colorLast rgb="FFD00000"/>
          <x14:colorHigh theme="1"/>
          <x14:colorLow rgb="FFD00000"/>
          <x14:sparklines>
            <x14:sparkline>
              <xm:f>'Innlandet PD'!B276:I276</xm:f>
              <xm:sqref>L276</xm:sqref>
            </x14:sparkline>
            <x14:sparkline>
              <xm:f>'Innlandet PD'!B277:I277</xm:f>
              <xm:sqref>L277</xm:sqref>
            </x14:sparkline>
            <x14:sparkline>
              <xm:f>'Innlandet PD'!B278:I278</xm:f>
              <xm:sqref>L278</xm:sqref>
            </x14:sparkline>
            <x14:sparkline>
              <xm:f>'Innlandet PD'!B279:I279</xm:f>
              <xm:sqref>L279</xm:sqref>
            </x14:sparkline>
            <x14:sparkline>
              <xm:f>'Innlandet PD'!B280:I280</xm:f>
              <xm:sqref>L280</xm:sqref>
            </x14:sparkline>
            <x14:sparkline>
              <xm:f>'Innlandet PD'!B281:I281</xm:f>
              <xm:sqref>L281</xm:sqref>
            </x14:sparkline>
            <x14:sparkline>
              <xm:f>'Innlandet PD'!B282:I282</xm:f>
              <xm:sqref>L282</xm:sqref>
            </x14:sparkline>
            <x14:sparkline>
              <xm:f>'Innlandet PD'!B283:I283</xm:f>
              <xm:sqref>L283</xm:sqref>
            </x14:sparkline>
            <x14:sparkline>
              <xm:f>'Innlandet PD'!B284:I284</xm:f>
              <xm:sqref>L284</xm:sqref>
            </x14:sparkline>
            <x14:sparkline>
              <xm:f>'Innlandet PD'!B285:I285</xm:f>
              <xm:sqref>L285</xm:sqref>
            </x14:sparkline>
            <x14:sparkline>
              <xm:f>'Innlandet PD'!B286:I286</xm:f>
              <xm:sqref>L286</xm:sqref>
            </x14:sparkline>
            <x14:sparkline>
              <xm:f>'Innlandet PD'!B287:I287</xm:f>
              <xm:sqref>L287</xm:sqref>
            </x14:sparkline>
            <x14:sparkline>
              <xm:f>'Innlandet PD'!B288:I288</xm:f>
              <xm:sqref>L288</xm:sqref>
            </x14:sparkline>
            <x14:sparkline>
              <xm:f>'Innlandet PD'!B289:I289</xm:f>
              <xm:sqref>L289</xm:sqref>
            </x14:sparkline>
            <x14:sparkline>
              <xm:f>'Innlandet PD'!B290:I290</xm:f>
              <xm:sqref>L290</xm:sqref>
            </x14:sparkline>
            <x14:sparkline>
              <xm:f>'Innlandet PD'!C291:I291</xm:f>
              <xm:sqref>L291</xm:sqref>
            </x14:sparkline>
            <x14:sparkline>
              <xm:f>'Innlandet PD'!B292:I292</xm:f>
              <xm:sqref>L292</xm:sqref>
            </x14:sparkline>
            <x14:sparkline>
              <xm:f>'Innlandet PD'!B293:I293</xm:f>
              <xm:sqref>L293</xm:sqref>
            </x14:sparkline>
            <x14:sparkline>
              <xm:f>'Innlandet PD'!B294:I294</xm:f>
              <xm:sqref>L294</xm:sqref>
            </x14:sparkline>
          </x14:sparklines>
        </x14:sparklineGroup>
        <x14:sparklineGroup displayEmptyCellsAs="gap" high="1" low="1" xr2:uid="{604FC65E-15DF-454A-B71D-3CEADEB8D4F1}">
          <x14:colorSeries rgb="FF376092"/>
          <x14:colorNegative rgb="FFD00000"/>
          <x14:colorAxis rgb="FF000000"/>
          <x14:colorMarkers rgb="FFD00000"/>
          <x14:colorFirst rgb="FFD00000"/>
          <x14:colorLast rgb="FFD00000"/>
          <x14:colorHigh theme="1"/>
          <x14:colorLow rgb="FFD00000"/>
          <x14:sparklines>
            <x14:sparkline>
              <xm:f>'Innlandet PD'!Q275:X275</xm:f>
              <xm:sqref>AA275</xm:sqref>
            </x14:sparkline>
          </x14:sparklines>
        </x14:sparklineGroup>
        <x14:sparklineGroup displayEmptyCellsAs="gap" high="1" low="1" xr2:uid="{6C658C39-31CC-4644-8AC2-A1E1451FD62F}">
          <x14:colorSeries rgb="FF376092"/>
          <x14:colorNegative rgb="FFD00000"/>
          <x14:colorAxis rgb="FF000000"/>
          <x14:colorMarkers rgb="FFD00000"/>
          <x14:colorFirst rgb="FFD00000"/>
          <x14:colorLast rgb="FFD00000"/>
          <x14:colorHigh theme="1"/>
          <x14:colorLow rgb="FFD00000"/>
          <x14:sparklines>
            <x14:sparkline>
              <xm:f>'Innlandet PD'!B439:I439</xm:f>
              <xm:sqref>L439</xm:sqref>
            </x14:sparkline>
            <x14:sparkline>
              <xm:f>'Innlandet PD'!B440:I440</xm:f>
              <xm:sqref>L440</xm:sqref>
            </x14:sparkline>
            <x14:sparkline>
              <xm:f>'Innlandet PD'!B441:I441</xm:f>
              <xm:sqref>L441</xm:sqref>
            </x14:sparkline>
            <x14:sparkline>
              <xm:f>'Innlandet PD'!B442:I442</xm:f>
              <xm:sqref>L442</xm:sqref>
            </x14:sparkline>
            <x14:sparkline>
              <xm:f>'Innlandet PD'!B443:I443</xm:f>
              <xm:sqref>L443</xm:sqref>
            </x14:sparkline>
            <x14:sparkline>
              <xm:f>'Innlandet PD'!B444:I444</xm:f>
              <xm:sqref>L444</xm:sqref>
            </x14:sparkline>
            <x14:sparkline>
              <xm:f>'Innlandet PD'!B445:I445</xm:f>
              <xm:sqref>L445</xm:sqref>
            </x14:sparkline>
            <x14:sparkline>
              <xm:f>'Innlandet PD'!B446:I446</xm:f>
              <xm:sqref>L446</xm:sqref>
            </x14:sparkline>
            <x14:sparkline>
              <xm:f>'Innlandet PD'!B447:I447</xm:f>
              <xm:sqref>L447</xm:sqref>
            </x14:sparkline>
            <x14:sparkline>
              <xm:f>'Innlandet PD'!B448:I448</xm:f>
              <xm:sqref>L448</xm:sqref>
            </x14:sparkline>
            <x14:sparkline>
              <xm:f>'Innlandet PD'!B449:I449</xm:f>
              <xm:sqref>L449</xm:sqref>
            </x14:sparkline>
            <x14:sparkline>
              <xm:f>'Innlandet PD'!B450:I450</xm:f>
              <xm:sqref>L450</xm:sqref>
            </x14:sparkline>
            <x14:sparkline>
              <xm:f>'Innlandet PD'!B451:I451</xm:f>
              <xm:sqref>L451</xm:sqref>
            </x14:sparkline>
            <x14:sparkline>
              <xm:f>'Innlandet PD'!B452:I452</xm:f>
              <xm:sqref>L452</xm:sqref>
            </x14:sparkline>
            <x14:sparkline>
              <xm:f>'Innlandet PD'!B453:I453</xm:f>
              <xm:sqref>L453</xm:sqref>
            </x14:sparkline>
            <x14:sparkline>
              <xm:f>'Innlandet PD'!C454:I454</xm:f>
              <xm:sqref>L454</xm:sqref>
            </x14:sparkline>
            <x14:sparkline>
              <xm:f>'Innlandet PD'!B455:I455</xm:f>
              <xm:sqref>L455</xm:sqref>
            </x14:sparkline>
            <x14:sparkline>
              <xm:f>'Innlandet PD'!B456:I456</xm:f>
              <xm:sqref>L456</xm:sqref>
            </x14:sparkline>
            <x14:sparkline>
              <xm:f>'Innlandet PD'!B457:I457</xm:f>
              <xm:sqref>L457</xm:sqref>
            </x14:sparkline>
          </x14:sparklines>
        </x14:sparklineGroup>
        <x14:sparklineGroup displayEmptyCellsAs="gap" high="1" low="1" xr2:uid="{B4D0F42A-5256-4CC0-B120-BB0073B8ABB9}">
          <x14:colorSeries rgb="FF376092"/>
          <x14:colorNegative rgb="FFD00000"/>
          <x14:colorAxis rgb="FF000000"/>
          <x14:colorMarkers rgb="FFD00000"/>
          <x14:colorFirst rgb="FFD00000"/>
          <x14:colorLast rgb="FFD00000"/>
          <x14:colorHigh theme="1"/>
          <x14:colorLow rgb="FFD00000"/>
          <x14:sparklines>
            <x14:sparkline>
              <xm:f>'Innlandet PD'!Q438:X438</xm:f>
              <xm:sqref>AA438</xm:sqref>
            </x14:sparkline>
          </x14:sparklines>
        </x14:sparklineGroup>
        <x14:sparklineGroup displayEmptyCellsAs="gap" high="1" low="1" xr2:uid="{F3459E61-F055-432C-B672-201886B26486}">
          <x14:colorSeries rgb="FF376092"/>
          <x14:colorNegative rgb="FFD00000"/>
          <x14:colorAxis rgb="FF000000"/>
          <x14:colorMarkers rgb="FFD00000"/>
          <x14:colorFirst rgb="FFD00000"/>
          <x14:colorLast rgb="FFD00000"/>
          <x14:colorHigh theme="1"/>
          <x14:colorLow rgb="FFD00000"/>
          <x14:sparklines>
            <x14:sparkline>
              <xm:f>'Innlandet PD'!B517:I517</xm:f>
              <xm:sqref>L517</xm:sqref>
            </x14:sparkline>
            <x14:sparkline>
              <xm:f>'Innlandet PD'!B518:I518</xm:f>
              <xm:sqref>L518</xm:sqref>
            </x14:sparkline>
            <x14:sparkline>
              <xm:f>'Innlandet PD'!B519:I519</xm:f>
              <xm:sqref>L519</xm:sqref>
            </x14:sparkline>
            <x14:sparkline>
              <xm:f>'Innlandet PD'!B520:I520</xm:f>
              <xm:sqref>L520</xm:sqref>
            </x14:sparkline>
            <x14:sparkline>
              <xm:f>'Innlandet PD'!B521:I521</xm:f>
              <xm:sqref>L521</xm:sqref>
            </x14:sparkline>
            <x14:sparkline>
              <xm:f>'Innlandet PD'!B522:I522</xm:f>
              <xm:sqref>L522</xm:sqref>
            </x14:sparkline>
            <x14:sparkline>
              <xm:f>'Innlandet PD'!B523:I523</xm:f>
              <xm:sqref>L523</xm:sqref>
            </x14:sparkline>
            <x14:sparkline>
              <xm:f>'Innlandet PD'!B524:I524</xm:f>
              <xm:sqref>L524</xm:sqref>
            </x14:sparkline>
            <x14:sparkline>
              <xm:f>'Innlandet PD'!B525:I525</xm:f>
              <xm:sqref>L525</xm:sqref>
            </x14:sparkline>
            <x14:sparkline>
              <xm:f>'Innlandet PD'!B526:I526</xm:f>
              <xm:sqref>L526</xm:sqref>
            </x14:sparkline>
            <x14:sparkline>
              <xm:f>'Innlandet PD'!B527:I527</xm:f>
              <xm:sqref>L527</xm:sqref>
            </x14:sparkline>
            <x14:sparkline>
              <xm:f>'Innlandet PD'!B528:I528</xm:f>
              <xm:sqref>L528</xm:sqref>
            </x14:sparkline>
            <x14:sparkline>
              <xm:f>'Innlandet PD'!B529:I529</xm:f>
              <xm:sqref>L529</xm:sqref>
            </x14:sparkline>
            <x14:sparkline>
              <xm:f>'Innlandet PD'!B530:I530</xm:f>
              <xm:sqref>L530</xm:sqref>
            </x14:sparkline>
            <x14:sparkline>
              <xm:f>'Innlandet PD'!B531:I531</xm:f>
              <xm:sqref>L531</xm:sqref>
            </x14:sparkline>
            <x14:sparkline>
              <xm:f>'Innlandet PD'!C532:I532</xm:f>
              <xm:sqref>L532</xm:sqref>
            </x14:sparkline>
            <x14:sparkline>
              <xm:f>'Innlandet PD'!B533:I533</xm:f>
              <xm:sqref>L533</xm:sqref>
            </x14:sparkline>
            <x14:sparkline>
              <xm:f>'Innlandet PD'!B534:I534</xm:f>
              <xm:sqref>L534</xm:sqref>
            </x14:sparkline>
            <x14:sparkline>
              <xm:f>'Innlandet PD'!B535:I535</xm:f>
              <xm:sqref>L535</xm:sqref>
            </x14:sparkline>
          </x14:sparklines>
        </x14:sparklineGroup>
        <x14:sparklineGroup displayEmptyCellsAs="gap" high="1" low="1" xr2:uid="{F6639166-6CE7-4432-B43E-B46A46ADC72E}">
          <x14:colorSeries rgb="FF376092"/>
          <x14:colorNegative rgb="FFD00000"/>
          <x14:colorAxis rgb="FF000000"/>
          <x14:colorMarkers rgb="FFD00000"/>
          <x14:colorFirst rgb="FFD00000"/>
          <x14:colorLast rgb="FFD00000"/>
          <x14:colorHigh theme="1"/>
          <x14:colorLow rgb="FFD00000"/>
          <x14:sparklines>
            <x14:sparkline>
              <xm:f>'Innlandet PD'!Q516:X516</xm:f>
              <xm:sqref>AA516</xm:sqref>
            </x14:sparkline>
          </x14:sparklines>
        </x14:sparklineGroup>
        <x14:sparklineGroup displayEmptyCellsAs="gap" high="1" low="1" xr2:uid="{5670314C-BF31-4D94-AA3E-3642430E5DE7}">
          <x14:colorSeries rgb="FF376092"/>
          <x14:colorNegative rgb="FFD00000"/>
          <x14:colorAxis rgb="FF000000"/>
          <x14:colorMarkers rgb="FFD00000"/>
          <x14:colorFirst rgb="FFD00000"/>
          <x14:colorLast rgb="FFD00000"/>
          <x14:colorHigh theme="1"/>
          <x14:colorLow rgb="FFD00000"/>
          <x14:sparklines>
            <x14:sparkline>
              <xm:f>'Innlandet PD'!B361:I361</xm:f>
              <xm:sqref>L361</xm:sqref>
            </x14:sparkline>
            <x14:sparkline>
              <xm:f>'Innlandet PD'!B362:I362</xm:f>
              <xm:sqref>L362</xm:sqref>
            </x14:sparkline>
            <x14:sparkline>
              <xm:f>'Innlandet PD'!B363:I363</xm:f>
              <xm:sqref>L363</xm:sqref>
            </x14:sparkline>
            <x14:sparkline>
              <xm:f>'Innlandet PD'!B364:I364</xm:f>
              <xm:sqref>L364</xm:sqref>
            </x14:sparkline>
            <x14:sparkline>
              <xm:f>'Innlandet PD'!B365:I365</xm:f>
              <xm:sqref>L365</xm:sqref>
            </x14:sparkline>
            <x14:sparkline>
              <xm:f>'Innlandet PD'!B366:I366</xm:f>
              <xm:sqref>L366</xm:sqref>
            </x14:sparkline>
            <x14:sparkline>
              <xm:f>'Innlandet PD'!B367:I367</xm:f>
              <xm:sqref>L367</xm:sqref>
            </x14:sparkline>
            <x14:sparkline>
              <xm:f>'Innlandet PD'!B368:I368</xm:f>
              <xm:sqref>L368</xm:sqref>
            </x14:sparkline>
            <x14:sparkline>
              <xm:f>'Innlandet PD'!B369:I369</xm:f>
              <xm:sqref>L369</xm:sqref>
            </x14:sparkline>
            <x14:sparkline>
              <xm:f>'Innlandet PD'!B370:I370</xm:f>
              <xm:sqref>L370</xm:sqref>
            </x14:sparkline>
            <x14:sparkline>
              <xm:f>'Innlandet PD'!B371:I371</xm:f>
              <xm:sqref>L371</xm:sqref>
            </x14:sparkline>
            <x14:sparkline>
              <xm:f>'Innlandet PD'!B372:I372</xm:f>
              <xm:sqref>L372</xm:sqref>
            </x14:sparkline>
            <x14:sparkline>
              <xm:f>'Innlandet PD'!B373:I373</xm:f>
              <xm:sqref>L373</xm:sqref>
            </x14:sparkline>
            <x14:sparkline>
              <xm:f>'Innlandet PD'!B374:I374</xm:f>
              <xm:sqref>L374</xm:sqref>
            </x14:sparkline>
            <x14:sparkline>
              <xm:f>'Innlandet PD'!B375:I375</xm:f>
              <xm:sqref>L375</xm:sqref>
            </x14:sparkline>
            <x14:sparkline>
              <xm:f>'Innlandet PD'!C376:I376</xm:f>
              <xm:sqref>L376</xm:sqref>
            </x14:sparkline>
            <x14:sparkline>
              <xm:f>'Innlandet PD'!B377:I377</xm:f>
              <xm:sqref>L377</xm:sqref>
            </x14:sparkline>
            <x14:sparkline>
              <xm:f>'Innlandet PD'!B378:I378</xm:f>
              <xm:sqref>L378</xm:sqref>
            </x14:sparkline>
            <x14:sparkline>
              <xm:f>'Innlandet PD'!B379:I379</xm:f>
              <xm:sqref>L379</xm:sqref>
            </x14:sparkline>
          </x14:sparklines>
        </x14:sparklineGroup>
        <x14:sparklineGroup displayEmptyCellsAs="gap" high="1" low="1" xr2:uid="{691593FF-D72E-4DB7-930B-D8F1B5B0FF6C}">
          <x14:colorSeries rgb="FF376092"/>
          <x14:colorNegative rgb="FFD00000"/>
          <x14:colorAxis rgb="FF000000"/>
          <x14:colorMarkers rgb="FFD00000"/>
          <x14:colorFirst rgb="FFD00000"/>
          <x14:colorLast rgb="FFD00000"/>
          <x14:colorHigh theme="1"/>
          <x14:colorLow rgb="FFD00000"/>
          <x14:sparklines>
            <x14:sparkline>
              <xm:f>'Innlandet PD'!Q360:X360</xm:f>
              <xm:sqref>AA360</xm:sqref>
            </x14:sparkline>
          </x14:sparklines>
        </x14:sparklineGroup>
        <x14:sparklineGroup displayEmptyCellsAs="gap" high="1" low="1" xr2:uid="{F2CD8F2B-DA3F-4EC2-BECC-460F1F775AC0}">
          <x14:colorSeries rgb="FF376092"/>
          <x14:colorNegative rgb="FFD00000"/>
          <x14:colorAxis rgb="FF000000"/>
          <x14:colorMarkers rgb="FFD00000"/>
          <x14:colorFirst rgb="FFD00000"/>
          <x14:colorLast rgb="FFD00000"/>
          <x14:colorHigh theme="1"/>
          <x14:colorLow rgb="FFD00000"/>
          <x14:sparklines>
            <x14:sparkline>
              <xm:f>'Innlandet PD'!C150:I150</xm:f>
              <xm:sqref>L150</xm:sqref>
            </x14:sparkline>
          </x14:sparklines>
        </x14:sparklineGroup>
        <x14:sparklineGroup displayEmptyCellsAs="gap" high="1" low="1" xr2:uid="{D5D300C0-7E69-42BE-87B9-27C4007C0EE1}">
          <x14:colorSeries rgb="FF376092"/>
          <x14:colorNegative rgb="FFD00000"/>
          <x14:colorAxis rgb="FF000000"/>
          <x14:colorMarkers rgb="FFD00000"/>
          <x14:colorFirst rgb="FFD00000"/>
          <x14:colorLast rgb="FFD00000"/>
          <x14:colorHigh theme="1"/>
          <x14:colorLow rgb="FFD00000"/>
          <x14:sparklines>
            <x14:sparkline>
              <xm:f>'Innlandet PD'!B413:I413</xm:f>
              <xm:sqref>L413</xm:sqref>
            </x14:sparkline>
            <x14:sparkline>
              <xm:f>'Innlandet PD'!B414:I414</xm:f>
              <xm:sqref>L414</xm:sqref>
            </x14:sparkline>
            <x14:sparkline>
              <xm:f>'Innlandet PD'!B415:I415</xm:f>
              <xm:sqref>L415</xm:sqref>
            </x14:sparkline>
            <x14:sparkline>
              <xm:f>'Innlandet PD'!B416:I416</xm:f>
              <xm:sqref>L416</xm:sqref>
            </x14:sparkline>
            <x14:sparkline>
              <xm:f>'Innlandet PD'!B417:I417</xm:f>
              <xm:sqref>L417</xm:sqref>
            </x14:sparkline>
            <x14:sparkline>
              <xm:f>'Innlandet PD'!B418:I418</xm:f>
              <xm:sqref>L418</xm:sqref>
            </x14:sparkline>
            <x14:sparkline>
              <xm:f>'Innlandet PD'!B419:I419</xm:f>
              <xm:sqref>L419</xm:sqref>
            </x14:sparkline>
            <x14:sparkline>
              <xm:f>'Innlandet PD'!B420:I420</xm:f>
              <xm:sqref>L420</xm:sqref>
            </x14:sparkline>
            <x14:sparkline>
              <xm:f>'Innlandet PD'!B421:I421</xm:f>
              <xm:sqref>L421</xm:sqref>
            </x14:sparkline>
            <x14:sparkline>
              <xm:f>'Innlandet PD'!B422:I422</xm:f>
              <xm:sqref>L422</xm:sqref>
            </x14:sparkline>
            <x14:sparkline>
              <xm:f>'Innlandet PD'!B423:I423</xm:f>
              <xm:sqref>L423</xm:sqref>
            </x14:sparkline>
            <x14:sparkline>
              <xm:f>'Innlandet PD'!B424:I424</xm:f>
              <xm:sqref>L424</xm:sqref>
            </x14:sparkline>
            <x14:sparkline>
              <xm:f>'Innlandet PD'!B425:I425</xm:f>
              <xm:sqref>L425</xm:sqref>
            </x14:sparkline>
            <x14:sparkline>
              <xm:f>'Innlandet PD'!B426:I426</xm:f>
              <xm:sqref>L426</xm:sqref>
            </x14:sparkline>
            <x14:sparkline>
              <xm:f>'Innlandet PD'!B427:I427</xm:f>
              <xm:sqref>L427</xm:sqref>
            </x14:sparkline>
            <x14:sparkline>
              <xm:f>'Innlandet PD'!C428:I428</xm:f>
              <xm:sqref>L428</xm:sqref>
            </x14:sparkline>
            <x14:sparkline>
              <xm:f>'Innlandet PD'!B429:I429</xm:f>
              <xm:sqref>L429</xm:sqref>
            </x14:sparkline>
            <x14:sparkline>
              <xm:f>'Innlandet PD'!B430:I430</xm:f>
              <xm:sqref>L430</xm:sqref>
            </x14:sparkline>
            <x14:sparkline>
              <xm:f>'Innlandet PD'!B431:I431</xm:f>
              <xm:sqref>L431</xm:sqref>
            </x14:sparkline>
          </x14:sparklines>
        </x14:sparklineGroup>
        <x14:sparklineGroup displayEmptyCellsAs="gap" high="1" low="1" xr2:uid="{4225C619-4AC4-4299-A4A0-48C01607F3D9}">
          <x14:colorSeries rgb="FF376092"/>
          <x14:colorNegative rgb="FFD00000"/>
          <x14:colorAxis rgb="FF000000"/>
          <x14:colorMarkers rgb="FFD00000"/>
          <x14:colorFirst rgb="FFD00000"/>
          <x14:colorLast rgb="FFD00000"/>
          <x14:colorHigh theme="1"/>
          <x14:colorLow rgb="FFD00000"/>
          <x14:sparklines>
            <x14:sparkline>
              <xm:f>'Innlandet PD'!Q412:X412</xm:f>
              <xm:sqref>AA412</xm:sqref>
            </x14:sparkline>
          </x14:sparklines>
        </x14:sparklineGroup>
        <x14:sparklineGroup displayEmptyCellsAs="gap" high="1" low="1" xr2:uid="{5E3F9083-FF9E-41CC-98D8-19F0B6E0F012}">
          <x14:colorSeries rgb="FF376092"/>
          <x14:colorNegative rgb="FFD00000"/>
          <x14:colorAxis rgb="FF000000"/>
          <x14:colorMarkers rgb="FFD00000"/>
          <x14:colorFirst rgb="FFD00000"/>
          <x14:colorLast rgb="FFD00000"/>
          <x14:colorHigh theme="1"/>
          <x14:colorLow rgb="FFD00000"/>
          <x14:sparklines>
            <x14:sparkline>
              <xm:f>'Innlandet PD'!R151:X151</xm:f>
              <xm:sqref>AA151</xm:sqref>
            </x14:sparkline>
            <x14:sparkline>
              <xm:f>'Innlandet PD'!R152:X152</xm:f>
              <xm:sqref>AA152</xm:sqref>
            </x14:sparkline>
            <x14:sparkline>
              <xm:f>'Innlandet PD'!R153:X153</xm:f>
              <xm:sqref>AA153</xm:sqref>
            </x14:sparkline>
            <x14:sparkline>
              <xm:f>'Innlandet PD'!R154:X154</xm:f>
              <xm:sqref>AA154</xm:sqref>
            </x14:sparkline>
            <x14:sparkline>
              <xm:f>'Innlandet PD'!R155:X155</xm:f>
              <xm:sqref>AA155</xm:sqref>
            </x14:sparkline>
            <x14:sparkline>
              <xm:f>'Innlandet PD'!R156:X156</xm:f>
              <xm:sqref>AA156</xm:sqref>
            </x14:sparkline>
            <x14:sparkline>
              <xm:f>'Innlandet PD'!R157:X157</xm:f>
              <xm:sqref>AA157</xm:sqref>
            </x14:sparkline>
            <x14:sparkline>
              <xm:f>'Innlandet PD'!R158:X158</xm:f>
              <xm:sqref>AA158</xm:sqref>
            </x14:sparkline>
            <x14:sparkline>
              <xm:f>'Innlandet PD'!R159:X159</xm:f>
              <xm:sqref>AA159</xm:sqref>
            </x14:sparkline>
            <x14:sparkline>
              <xm:f>'Innlandet PD'!R160:X160</xm:f>
              <xm:sqref>AA160</xm:sqref>
            </x14:sparkline>
          </x14:sparklines>
        </x14:sparklineGroup>
        <x14:sparklineGroup displayEmptyCellsAs="gap" high="1" low="1" xr2:uid="{1644B5B8-4F30-4127-A7B0-ADE86F57C2C4}">
          <x14:colorSeries rgb="FF376092"/>
          <x14:colorNegative rgb="FFD00000"/>
          <x14:colorAxis rgb="FF000000"/>
          <x14:colorMarkers rgb="FFD00000"/>
          <x14:colorFirst rgb="FFD00000"/>
          <x14:colorLast rgb="FFD00000"/>
          <x14:colorHigh theme="1"/>
          <x14:colorLow rgb="FFD00000"/>
          <x14:sparklines>
            <x14:sparkline>
              <xm:f>'Innlandet PD'!Q134:X134</xm:f>
              <xm:sqref>AA134</xm:sqref>
            </x14:sparkline>
            <x14:sparkline>
              <xm:f>'Innlandet PD'!Q135:X135</xm:f>
              <xm:sqref>AA135</xm:sqref>
            </x14:sparkline>
            <x14:sparkline>
              <xm:f>'Innlandet PD'!Q136:X136</xm:f>
              <xm:sqref>AA136</xm:sqref>
            </x14:sparkline>
            <x14:sparkline>
              <xm:f>'Innlandet PD'!Q137:X137</xm:f>
              <xm:sqref>AA137</xm:sqref>
            </x14:sparkline>
            <x14:sparkline>
              <xm:f>'Innlandet PD'!Q138:X138</xm:f>
              <xm:sqref>AA138</xm:sqref>
            </x14:sparkline>
            <x14:sparkline>
              <xm:f>'Innlandet PD'!Q139:X139</xm:f>
              <xm:sqref>AA139</xm:sqref>
            </x14:sparkline>
            <x14:sparkline>
              <xm:f>'Innlandet PD'!Q140:X140</xm:f>
              <xm:sqref>AA140</xm:sqref>
            </x14:sparkline>
            <x14:sparkline>
              <xm:f>'Innlandet PD'!Q141:X141</xm:f>
              <xm:sqref>AA141</xm:sqref>
            </x14:sparkline>
            <x14:sparkline>
              <xm:f>'Innlandet PD'!Q142:X142</xm:f>
              <xm:sqref>AA142</xm:sqref>
            </x14:sparkline>
            <x14:sparkline>
              <xm:f>'Innlandet PD'!Q143:X143</xm:f>
              <xm:sqref>AA143</xm:sqref>
            </x14:sparkline>
          </x14:sparklines>
        </x14:sparklineGroup>
        <x14:sparklineGroup displayEmptyCellsAs="gap" high="1" low="1" xr2:uid="{150692DF-DEA7-453F-BE65-F76DFF4D4F12}">
          <x14:colorSeries rgb="FF376092"/>
          <x14:colorNegative rgb="FFD00000"/>
          <x14:colorAxis rgb="FF000000"/>
          <x14:colorMarkers rgb="FFD00000"/>
          <x14:colorFirst rgb="FFD00000"/>
          <x14:colorLast rgb="FFD00000"/>
          <x14:colorHigh theme="1"/>
          <x14:colorLow rgb="FFD00000"/>
          <x14:sparklines>
            <x14:sparkline>
              <xm:f>'Innlandet PD'!Q117:X117</xm:f>
              <xm:sqref>AA117</xm:sqref>
            </x14:sparkline>
            <x14:sparkline>
              <xm:f>'Innlandet PD'!Q118:X118</xm:f>
              <xm:sqref>AA118</xm:sqref>
            </x14:sparkline>
            <x14:sparkline>
              <xm:f>'Innlandet PD'!Q119:X119</xm:f>
              <xm:sqref>AA119</xm:sqref>
            </x14:sparkline>
            <x14:sparkline>
              <xm:f>'Innlandet PD'!Q120:X120</xm:f>
              <xm:sqref>AA120</xm:sqref>
            </x14:sparkline>
            <x14:sparkline>
              <xm:f>'Innlandet PD'!Q121:X121</xm:f>
              <xm:sqref>AA121</xm:sqref>
            </x14:sparkline>
            <x14:sparkline>
              <xm:f>'Innlandet PD'!Q122:X122</xm:f>
              <xm:sqref>AA122</xm:sqref>
            </x14:sparkline>
            <x14:sparkline>
              <xm:f>'Innlandet PD'!Q123:X123</xm:f>
              <xm:sqref>AA123</xm:sqref>
            </x14:sparkline>
            <x14:sparkline>
              <xm:f>'Innlandet PD'!Q124:X124</xm:f>
              <xm:sqref>AA124</xm:sqref>
            </x14:sparkline>
            <x14:sparkline>
              <xm:f>'Innlandet PD'!Q125:X125</xm:f>
              <xm:sqref>AA125</xm:sqref>
            </x14:sparkline>
            <x14:sparkline>
              <xm:f>'Innlandet PD'!Q126:X126</xm:f>
              <xm:sqref>AA126</xm:sqref>
            </x14:sparkline>
          </x14:sparklines>
        </x14:sparklineGroup>
        <x14:sparklineGroup displayEmptyCellsAs="gap" high="1" low="1" xr2:uid="{23BA1F51-670A-43EC-A9A7-BDA98D35CCB2}">
          <x14:colorSeries rgb="FF376092"/>
          <x14:colorNegative rgb="FFD00000"/>
          <x14:colorAxis rgb="FF000000"/>
          <x14:colorMarkers rgb="FFD00000"/>
          <x14:colorFirst rgb="FFD00000"/>
          <x14:colorLast rgb="FFD00000"/>
          <x14:colorHigh theme="1"/>
          <x14:colorLow rgb="FFD00000"/>
          <x14:sparklines>
            <x14:sparkline>
              <xm:f>'Innlandet PD'!Q100:X100</xm:f>
              <xm:sqref>AA100</xm:sqref>
            </x14:sparkline>
            <x14:sparkline>
              <xm:f>'Innlandet PD'!Q101:X101</xm:f>
              <xm:sqref>AA101</xm:sqref>
            </x14:sparkline>
            <x14:sparkline>
              <xm:f>'Innlandet PD'!Q102:X102</xm:f>
              <xm:sqref>AA102</xm:sqref>
            </x14:sparkline>
            <x14:sparkline>
              <xm:f>'Innlandet PD'!Q103:X103</xm:f>
              <xm:sqref>AA103</xm:sqref>
            </x14:sparkline>
            <x14:sparkline>
              <xm:f>'Innlandet PD'!Q104:X104</xm:f>
              <xm:sqref>AA104</xm:sqref>
            </x14:sparkline>
            <x14:sparkline>
              <xm:f>'Innlandet PD'!Q105:X105</xm:f>
              <xm:sqref>AA105</xm:sqref>
            </x14:sparkline>
            <x14:sparkline>
              <xm:f>'Innlandet PD'!Q106:X106</xm:f>
              <xm:sqref>AA106</xm:sqref>
            </x14:sparkline>
            <x14:sparkline>
              <xm:f>'Innlandet PD'!Q107:X107</xm:f>
              <xm:sqref>AA107</xm:sqref>
            </x14:sparkline>
            <x14:sparkline>
              <xm:f>'Innlandet PD'!Q108:X108</xm:f>
              <xm:sqref>AA108</xm:sqref>
            </x14:sparkline>
            <x14:sparkline>
              <xm:f>'Innlandet PD'!Q109:X109</xm:f>
              <xm:sqref>AA109</xm:sqref>
            </x14:sparkline>
          </x14:sparklines>
        </x14:sparklineGroup>
        <x14:sparklineGroup displayEmptyCellsAs="gap" high="1" low="1" xr2:uid="{B8C8DD3E-D21B-4C5E-AA2D-D288D04B6C52}">
          <x14:colorSeries rgb="FF376092"/>
          <x14:colorNegative rgb="FFD00000"/>
          <x14:colorAxis rgb="FF000000"/>
          <x14:colorMarkers rgb="FFD00000"/>
          <x14:colorFirst rgb="FFD00000"/>
          <x14:colorLast rgb="FFD00000"/>
          <x14:colorHigh theme="1"/>
          <x14:colorLow rgb="FFD00000"/>
          <x14:sparklines>
            <x14:sparkline>
              <xm:f>'Innlandet PD'!Q83:X83</xm:f>
              <xm:sqref>AA83</xm:sqref>
            </x14:sparkline>
            <x14:sparkline>
              <xm:f>'Innlandet PD'!Q84:X84</xm:f>
              <xm:sqref>AA84</xm:sqref>
            </x14:sparkline>
            <x14:sparkline>
              <xm:f>'Innlandet PD'!Q85:X85</xm:f>
              <xm:sqref>AA85</xm:sqref>
            </x14:sparkline>
            <x14:sparkline>
              <xm:f>'Innlandet PD'!Q86:X86</xm:f>
              <xm:sqref>AA86</xm:sqref>
            </x14:sparkline>
            <x14:sparkline>
              <xm:f>'Innlandet PD'!Q87:X87</xm:f>
              <xm:sqref>AA87</xm:sqref>
            </x14:sparkline>
            <x14:sparkline>
              <xm:f>'Innlandet PD'!Q88:X88</xm:f>
              <xm:sqref>AA88</xm:sqref>
            </x14:sparkline>
            <x14:sparkline>
              <xm:f>'Innlandet PD'!Q89:X89</xm:f>
              <xm:sqref>AA89</xm:sqref>
            </x14:sparkline>
            <x14:sparkline>
              <xm:f>'Innlandet PD'!Q90:X90</xm:f>
              <xm:sqref>AA90</xm:sqref>
            </x14:sparkline>
            <x14:sparkline>
              <xm:f>'Innlandet PD'!Q91:X91</xm:f>
              <xm:sqref>AA91</xm:sqref>
            </x14:sparkline>
            <x14:sparkline>
              <xm:f>'Innlandet PD'!Q92:X92</xm:f>
              <xm:sqref>AA92</xm:sqref>
            </x14:sparkline>
          </x14:sparklines>
        </x14:sparklineGroup>
        <x14:sparklineGroup displayEmptyCellsAs="gap" high="1" low="1" xr2:uid="{A7D800C2-D8F7-4011-B933-D53D1D0E5AEC}">
          <x14:colorSeries rgb="FF376092"/>
          <x14:colorNegative rgb="FFD00000"/>
          <x14:colorAxis rgb="FF000000"/>
          <x14:colorMarkers rgb="FFD00000"/>
          <x14:colorFirst rgb="FFD00000"/>
          <x14:colorLast rgb="FFD00000"/>
          <x14:colorHigh theme="1"/>
          <x14:colorLow rgb="FFD00000"/>
          <x14:sparklines>
            <x14:sparkline>
              <xm:f>'Innlandet PD'!B133:I133</xm:f>
              <xm:sqref>L133</xm:sqref>
            </x14:sparkline>
            <x14:sparkline>
              <xm:f>'Innlandet PD'!B134:I134</xm:f>
              <xm:sqref>L134</xm:sqref>
            </x14:sparkline>
            <x14:sparkline>
              <xm:f>'Innlandet PD'!B135:I135</xm:f>
              <xm:sqref>L135</xm:sqref>
            </x14:sparkline>
            <x14:sparkline>
              <xm:f>'Innlandet PD'!B136:I136</xm:f>
              <xm:sqref>L136</xm:sqref>
            </x14:sparkline>
            <x14:sparkline>
              <xm:f>'Innlandet PD'!B137:I137</xm:f>
              <xm:sqref>L137</xm:sqref>
            </x14:sparkline>
            <x14:sparkline>
              <xm:f>'Innlandet PD'!B138:I138</xm:f>
              <xm:sqref>L138</xm:sqref>
            </x14:sparkline>
            <x14:sparkline>
              <xm:f>'Innlandet PD'!B139:I139</xm:f>
              <xm:sqref>L139</xm:sqref>
            </x14:sparkline>
            <x14:sparkline>
              <xm:f>'Innlandet PD'!B140:I140</xm:f>
              <xm:sqref>L140</xm:sqref>
            </x14:sparkline>
            <x14:sparkline>
              <xm:f>'Innlandet PD'!B141:I141</xm:f>
              <xm:sqref>L141</xm:sqref>
            </x14:sparkline>
            <x14:sparkline>
              <xm:f>'Innlandet PD'!B142:I142</xm:f>
              <xm:sqref>L142</xm:sqref>
            </x14:sparkline>
            <x14:sparkline>
              <xm:f>'Innlandet PD'!B143:I143</xm:f>
              <xm:sqref>L143</xm:sqref>
            </x14:sparkline>
          </x14:sparklines>
        </x14:sparklineGroup>
        <x14:sparklineGroup displayEmptyCellsAs="gap" high="1" low="1" xr2:uid="{3828992C-6D55-4AC9-83AC-CCB2131D29EC}">
          <x14:colorSeries rgb="FF376092"/>
          <x14:colorNegative rgb="FFD00000"/>
          <x14:colorAxis rgb="FF000000"/>
          <x14:colorMarkers rgb="FFD00000"/>
          <x14:colorFirst rgb="FFD00000"/>
          <x14:colorLast rgb="FFD00000"/>
          <x14:colorHigh theme="1"/>
          <x14:colorLow rgb="FFD00000"/>
          <x14:sparklines>
            <x14:sparkline>
              <xm:f>'Innlandet PD'!B116:I116</xm:f>
              <xm:sqref>L116</xm:sqref>
            </x14:sparkline>
            <x14:sparkline>
              <xm:f>'Innlandet PD'!B117:I117</xm:f>
              <xm:sqref>L117</xm:sqref>
            </x14:sparkline>
            <x14:sparkline>
              <xm:f>'Innlandet PD'!B118:I118</xm:f>
              <xm:sqref>L118</xm:sqref>
            </x14:sparkline>
            <x14:sparkline>
              <xm:f>'Innlandet PD'!B119:I119</xm:f>
              <xm:sqref>L119</xm:sqref>
            </x14:sparkline>
            <x14:sparkline>
              <xm:f>'Innlandet PD'!B120:I120</xm:f>
              <xm:sqref>L120</xm:sqref>
            </x14:sparkline>
            <x14:sparkline>
              <xm:f>'Innlandet PD'!B121:I121</xm:f>
              <xm:sqref>L121</xm:sqref>
            </x14:sparkline>
            <x14:sparkline>
              <xm:f>'Innlandet PD'!B122:I122</xm:f>
              <xm:sqref>L122</xm:sqref>
            </x14:sparkline>
            <x14:sparkline>
              <xm:f>'Innlandet PD'!B123:I123</xm:f>
              <xm:sqref>L123</xm:sqref>
            </x14:sparkline>
            <x14:sparkline>
              <xm:f>'Innlandet PD'!B124:I124</xm:f>
              <xm:sqref>L124</xm:sqref>
            </x14:sparkline>
            <x14:sparkline>
              <xm:f>'Innlandet PD'!B125:I125</xm:f>
              <xm:sqref>L125</xm:sqref>
            </x14:sparkline>
            <x14:sparkline>
              <xm:f>'Innlandet PD'!B126:I126</xm:f>
              <xm:sqref>L126</xm:sqref>
            </x14:sparkline>
          </x14:sparklines>
        </x14:sparklineGroup>
        <x14:sparklineGroup displayEmptyCellsAs="gap" high="1" low="1" xr2:uid="{0B6362B1-7742-4BD0-88DF-53C749527E65}">
          <x14:colorSeries rgb="FF376092"/>
          <x14:colorNegative rgb="FFD00000"/>
          <x14:colorAxis rgb="FF000000"/>
          <x14:colorMarkers rgb="FFD00000"/>
          <x14:colorFirst rgb="FFD00000"/>
          <x14:colorLast rgb="FFD00000"/>
          <x14:colorHigh theme="1"/>
          <x14:colorLow rgb="FFD00000"/>
          <x14:sparklines>
            <x14:sparkline>
              <xm:f>'Innlandet PD'!B99:I99</xm:f>
              <xm:sqref>L99</xm:sqref>
            </x14:sparkline>
            <x14:sparkline>
              <xm:f>'Innlandet PD'!B100:I100</xm:f>
              <xm:sqref>L100</xm:sqref>
            </x14:sparkline>
            <x14:sparkline>
              <xm:f>'Innlandet PD'!B101:I101</xm:f>
              <xm:sqref>L101</xm:sqref>
            </x14:sparkline>
            <x14:sparkline>
              <xm:f>'Innlandet PD'!B102:I102</xm:f>
              <xm:sqref>L102</xm:sqref>
            </x14:sparkline>
            <x14:sparkline>
              <xm:f>'Innlandet PD'!B103:I103</xm:f>
              <xm:sqref>L103</xm:sqref>
            </x14:sparkline>
            <x14:sparkline>
              <xm:f>'Innlandet PD'!B104:I104</xm:f>
              <xm:sqref>L104</xm:sqref>
            </x14:sparkline>
            <x14:sparkline>
              <xm:f>'Innlandet PD'!B105:I105</xm:f>
              <xm:sqref>L105</xm:sqref>
            </x14:sparkline>
            <x14:sparkline>
              <xm:f>'Innlandet PD'!B106:I106</xm:f>
              <xm:sqref>L106</xm:sqref>
            </x14:sparkline>
            <x14:sparkline>
              <xm:f>'Innlandet PD'!B107:I107</xm:f>
              <xm:sqref>L107</xm:sqref>
            </x14:sparkline>
            <x14:sparkline>
              <xm:f>'Innlandet PD'!B108:I108</xm:f>
              <xm:sqref>L108</xm:sqref>
            </x14:sparkline>
            <x14:sparkline>
              <xm:f>'Innlandet PD'!B109:I109</xm:f>
              <xm:sqref>L109</xm:sqref>
            </x14:sparkline>
          </x14:sparklines>
        </x14:sparklineGroup>
        <x14:sparklineGroup displayEmptyCellsAs="gap" high="1" low="1" xr2:uid="{7A397058-7502-413D-8EC3-7B13B2EAFC9E}">
          <x14:colorSeries rgb="FF376092"/>
          <x14:colorNegative rgb="FFD00000"/>
          <x14:colorAxis rgb="FF000000"/>
          <x14:colorMarkers rgb="FFD00000"/>
          <x14:colorFirst rgb="FFD00000"/>
          <x14:colorLast rgb="FFD00000"/>
          <x14:colorHigh theme="1"/>
          <x14:colorLow rgb="FFD00000"/>
          <x14:sparklines>
            <x14:sparkline>
              <xm:f>'Innlandet PD'!B82:I82</xm:f>
              <xm:sqref>L82</xm:sqref>
            </x14:sparkline>
            <x14:sparkline>
              <xm:f>'Innlandet PD'!B83:I83</xm:f>
              <xm:sqref>L83</xm:sqref>
            </x14:sparkline>
            <x14:sparkline>
              <xm:f>'Innlandet PD'!B84:I84</xm:f>
              <xm:sqref>L84</xm:sqref>
            </x14:sparkline>
            <x14:sparkline>
              <xm:f>'Innlandet PD'!B85:I85</xm:f>
              <xm:sqref>L85</xm:sqref>
            </x14:sparkline>
            <x14:sparkline>
              <xm:f>'Innlandet PD'!B86:I86</xm:f>
              <xm:sqref>L86</xm:sqref>
            </x14:sparkline>
            <x14:sparkline>
              <xm:f>'Innlandet PD'!B87:I87</xm:f>
              <xm:sqref>L87</xm:sqref>
            </x14:sparkline>
            <x14:sparkline>
              <xm:f>'Innlandet PD'!B88:I88</xm:f>
              <xm:sqref>L88</xm:sqref>
            </x14:sparkline>
            <x14:sparkline>
              <xm:f>'Innlandet PD'!B89:I89</xm:f>
              <xm:sqref>L89</xm:sqref>
            </x14:sparkline>
            <x14:sparkline>
              <xm:f>'Innlandet PD'!B90:I90</xm:f>
              <xm:sqref>L90</xm:sqref>
            </x14:sparkline>
            <x14:sparkline>
              <xm:f>'Innlandet PD'!B91:I91</xm:f>
              <xm:sqref>L91</xm:sqref>
            </x14:sparkline>
            <x14:sparkline>
              <xm:f>'Innlandet PD'!B92:I92</xm:f>
              <xm:sqref>L92</xm:sqref>
            </x14:sparkline>
          </x14:sparklines>
        </x14:sparklineGroup>
        <x14:sparklineGroup displayEmptyCellsAs="gap" high="1" low="1" xr2:uid="{13F0B1C2-6B1F-49B8-86E4-F43A7A350F42}">
          <x14:colorSeries rgb="FF376092"/>
          <x14:colorNegative rgb="FFD00000"/>
          <x14:colorAxis rgb="FF000000"/>
          <x14:colorMarkers rgb="FFD00000"/>
          <x14:colorFirst rgb="FFD00000"/>
          <x14:colorLast rgb="FFD00000"/>
          <x14:colorHigh theme="1"/>
          <x14:colorLow rgb="FFD00000"/>
          <x14:sparklines>
            <x14:sparkline>
              <xm:f>'Innlandet PD'!B65:I65</xm:f>
              <xm:sqref>L65</xm:sqref>
            </x14:sparkline>
            <x14:sparkline>
              <xm:f>'Innlandet PD'!B66:I66</xm:f>
              <xm:sqref>L66</xm:sqref>
            </x14:sparkline>
            <x14:sparkline>
              <xm:f>'Innlandet PD'!B67:I67</xm:f>
              <xm:sqref>L67</xm:sqref>
            </x14:sparkline>
            <x14:sparkline>
              <xm:f>'Innlandet PD'!B68:I68</xm:f>
              <xm:sqref>L68</xm:sqref>
            </x14:sparkline>
            <x14:sparkline>
              <xm:f>'Innlandet PD'!B69:I69</xm:f>
              <xm:sqref>L69</xm:sqref>
            </x14:sparkline>
            <x14:sparkline>
              <xm:f>'Innlandet PD'!B70:I70</xm:f>
              <xm:sqref>L70</xm:sqref>
            </x14:sparkline>
            <x14:sparkline>
              <xm:f>'Innlandet PD'!B71:I71</xm:f>
              <xm:sqref>L71</xm:sqref>
            </x14:sparkline>
            <x14:sparkline>
              <xm:f>'Innlandet PD'!B72:I72</xm:f>
              <xm:sqref>L72</xm:sqref>
            </x14:sparkline>
            <x14:sparkline>
              <xm:f>'Innlandet PD'!B73:I73</xm:f>
              <xm:sqref>L73</xm:sqref>
            </x14:sparkline>
            <x14:sparkline>
              <xm:f>'Innlandet PD'!B74:I74</xm:f>
              <xm:sqref>L74</xm:sqref>
            </x14:sparkline>
            <x14:sparkline>
              <xm:f>'Innlandet PD'!B75:I75</xm:f>
              <xm:sqref>L75</xm:sqref>
            </x14:sparkline>
          </x14:sparklines>
        </x14:sparklineGroup>
        <x14:sparklineGroup displayEmptyCellsAs="gap" high="1" low="1" xr2:uid="{D4D23B1E-F742-4C3A-B05C-36F2E907472E}">
          <x14:colorSeries rgb="FF376092"/>
          <x14:colorNegative rgb="FFD00000"/>
          <x14:colorAxis rgb="FF000000"/>
          <x14:colorMarkers rgb="FFD00000"/>
          <x14:colorFirst rgb="FFD00000"/>
          <x14:colorLast rgb="FFD00000"/>
          <x14:colorHigh theme="1"/>
          <x14:colorLow rgb="FFD00000"/>
          <x14:sparklines>
            <x14:sparkline>
              <xm:f>'Innlandet PD'!B48:I48</xm:f>
              <xm:sqref>L48</xm:sqref>
            </x14:sparkline>
            <x14:sparkline>
              <xm:f>'Innlandet PD'!B49:I49</xm:f>
              <xm:sqref>L49</xm:sqref>
            </x14:sparkline>
            <x14:sparkline>
              <xm:f>'Innlandet PD'!B50:I50</xm:f>
              <xm:sqref>L50</xm:sqref>
            </x14:sparkline>
            <x14:sparkline>
              <xm:f>'Innlandet PD'!B51:I51</xm:f>
              <xm:sqref>L51</xm:sqref>
            </x14:sparkline>
            <x14:sparkline>
              <xm:f>'Innlandet PD'!B52:I52</xm:f>
              <xm:sqref>L52</xm:sqref>
            </x14:sparkline>
            <x14:sparkline>
              <xm:f>'Innlandet PD'!B53:I53</xm:f>
              <xm:sqref>L53</xm:sqref>
            </x14:sparkline>
            <x14:sparkline>
              <xm:f>'Innlandet PD'!B54:I54</xm:f>
              <xm:sqref>L54</xm:sqref>
            </x14:sparkline>
            <x14:sparkline>
              <xm:f>'Innlandet PD'!B55:I55</xm:f>
              <xm:sqref>L55</xm:sqref>
            </x14:sparkline>
            <x14:sparkline>
              <xm:f>'Innlandet PD'!B56:I56</xm:f>
              <xm:sqref>L56</xm:sqref>
            </x14:sparkline>
            <x14:sparkline>
              <xm:f>'Innlandet PD'!B57:I57</xm:f>
              <xm:sqref>L57</xm:sqref>
            </x14:sparkline>
            <x14:sparkline>
              <xm:f>'Innlandet PD'!B58:I58</xm:f>
              <xm:sqref>L58</xm:sqref>
            </x14:sparkline>
          </x14:sparklines>
        </x14:sparklineGroup>
        <x14:sparklineGroup displayEmptyCellsAs="gap" high="1" low="1" xr2:uid="{80EA2495-05C3-4C7D-8617-58C9F8FD17B5}">
          <x14:colorSeries rgb="FF376092"/>
          <x14:colorNegative rgb="FFD00000"/>
          <x14:colorAxis rgb="FF000000"/>
          <x14:colorMarkers rgb="FFD00000"/>
          <x14:colorFirst rgb="FFD00000"/>
          <x14:colorLast rgb="FFD00000"/>
          <x14:colorHigh theme="1"/>
          <x14:colorLow rgb="FFD00000"/>
          <x14:sparklines>
            <x14:sparkline>
              <xm:f>'Innlandet PD'!B31:I31</xm:f>
              <xm:sqref>L31</xm:sqref>
            </x14:sparkline>
          </x14:sparklines>
        </x14:sparklineGroup>
        <x14:sparklineGroup displayEmptyCellsAs="gap" high="1" low="1" xr2:uid="{978F1002-6898-4E5A-B239-B31E4615E39E}">
          <x14:colorSeries rgb="FF376092"/>
          <x14:colorNegative rgb="FFD00000"/>
          <x14:colorAxis rgb="FF000000"/>
          <x14:colorMarkers rgb="FFD00000"/>
          <x14:colorFirst rgb="FFD00000"/>
          <x14:colorLast rgb="FFD00000"/>
          <x14:colorHigh theme="1"/>
          <x14:colorLow rgb="FFD00000"/>
          <x14:sparklines>
            <x14:sparkline>
              <xm:f>'Innlandet PD'!Q6:X6</xm:f>
              <xm:sqref>AA6</xm:sqref>
            </x14:sparkline>
            <x14:sparkline>
              <xm:f>'Innlandet PD'!Q7:X7</xm:f>
              <xm:sqref>AA7</xm:sqref>
            </x14:sparkline>
            <x14:sparkline>
              <xm:f>'Innlandet PD'!Q8:X8</xm:f>
              <xm:sqref>AA8</xm:sqref>
            </x14:sparkline>
            <x14:sparkline>
              <xm:f>'Innlandet PD'!Q9:X9</xm:f>
              <xm:sqref>AA9</xm:sqref>
            </x14:sparkline>
            <x14:sparkline>
              <xm:f>'Innlandet PD'!Q10:X10</xm:f>
              <xm:sqref>AA10</xm:sqref>
            </x14:sparkline>
            <x14:sparkline>
              <xm:f>'Innlandet PD'!Q11:X11</xm:f>
              <xm:sqref>AA11</xm:sqref>
            </x14:sparkline>
            <x14:sparkline>
              <xm:f>'Innlandet PD'!Q12:X12</xm:f>
              <xm:sqref>AA12</xm:sqref>
            </x14:sparkline>
            <x14:sparkline>
              <xm:f>'Innlandet PD'!Q13:X13</xm:f>
              <xm:sqref>AA13</xm:sqref>
            </x14:sparkline>
            <x14:sparkline>
              <xm:f>'Innlandet PD'!Q14:X14</xm:f>
              <xm:sqref>AA14</xm:sqref>
            </x14:sparkline>
            <x14:sparkline>
              <xm:f>'Innlandet PD'!Q15:X15</xm:f>
              <xm:sqref>AA15</xm:sqref>
            </x14:sparkline>
            <x14:sparkline>
              <xm:f>'Innlandet PD'!Q16:X16</xm:f>
              <xm:sqref>AA16</xm:sqref>
            </x14:sparkline>
            <x14:sparkline>
              <xm:f>'Innlandet PD'!Q17:X17</xm:f>
              <xm:sqref>AA17</xm:sqref>
            </x14:sparkline>
            <x14:sparkline>
              <xm:f>'Innlandet PD'!Q18:X18</xm:f>
              <xm:sqref>AA18</xm:sqref>
            </x14:sparkline>
            <x14:sparkline>
              <xm:f>'Innlandet PD'!Q19:X19</xm:f>
              <xm:sqref>AA19</xm:sqref>
            </x14:sparkline>
            <x14:sparkline>
              <xm:f>'Innlandet PD'!Q20:X20</xm:f>
              <xm:sqref>AA20</xm:sqref>
            </x14:sparkline>
            <x14:sparkline>
              <xm:f>'Innlandet PD'!Q21:X21</xm:f>
              <xm:sqref>AA21</xm:sqref>
            </x14:sparkline>
            <x14:sparkline>
              <xm:f>'Innlandet PD'!Q22:X22</xm:f>
              <xm:sqref>AA22</xm:sqref>
            </x14:sparkline>
            <x14:sparkline>
              <xm:f>'Innlandet PD'!Q23:X23</xm:f>
              <xm:sqref>AA23</xm:sqref>
            </x14:sparkline>
            <x14:sparkline>
              <xm:f>'Innlandet PD'!Q24:X24</xm:f>
              <xm:sqref>AA24</xm:sqref>
            </x14:sparkline>
          </x14:sparklines>
        </x14:sparklineGroup>
        <x14:sparklineGroup displayEmptyCellsAs="gap" high="1" low="1" xr2:uid="{EF2F8CD0-0B65-4D69-B22B-85B3B6206B37}">
          <x14:colorSeries rgb="FF376092"/>
          <x14:colorNegative rgb="FFD00000"/>
          <x14:colorAxis rgb="FF000000"/>
          <x14:colorMarkers rgb="FFD00000"/>
          <x14:colorFirst rgb="FFD00000"/>
          <x14:colorLast rgb="FFD00000"/>
          <x14:colorHigh theme="1"/>
          <x14:colorLow rgb="FFD00000"/>
          <x14:sparklines>
            <x14:sparkline>
              <xm:f>'Innlandet PD'!Q66:X66</xm:f>
              <xm:sqref>AA66</xm:sqref>
            </x14:sparkline>
            <x14:sparkline>
              <xm:f>'Innlandet PD'!Q67:X67</xm:f>
              <xm:sqref>AA67</xm:sqref>
            </x14:sparkline>
            <x14:sparkline>
              <xm:f>'Innlandet PD'!Q68:X68</xm:f>
              <xm:sqref>AA68</xm:sqref>
            </x14:sparkline>
            <x14:sparkline>
              <xm:f>'Innlandet PD'!Q69:X69</xm:f>
              <xm:sqref>AA69</xm:sqref>
            </x14:sparkline>
            <x14:sparkline>
              <xm:f>'Innlandet PD'!Q70:X70</xm:f>
              <xm:sqref>AA70</xm:sqref>
            </x14:sparkline>
            <x14:sparkline>
              <xm:f>'Innlandet PD'!Q71:X71</xm:f>
              <xm:sqref>AA71</xm:sqref>
            </x14:sparkline>
            <x14:sparkline>
              <xm:f>'Innlandet PD'!Q72:X72</xm:f>
              <xm:sqref>AA72</xm:sqref>
            </x14:sparkline>
            <x14:sparkline>
              <xm:f>'Innlandet PD'!Q73:X73</xm:f>
              <xm:sqref>AA73</xm:sqref>
            </x14:sparkline>
            <x14:sparkline>
              <xm:f>'Innlandet PD'!Q74:X74</xm:f>
              <xm:sqref>AA74</xm:sqref>
            </x14:sparkline>
            <x14:sparkline>
              <xm:f>'Innlandet PD'!Q75:X75</xm:f>
              <xm:sqref>AA75</xm:sqref>
            </x14:sparkline>
          </x14:sparklines>
        </x14:sparklineGroup>
        <x14:sparklineGroup displayEmptyCellsAs="gap" high="1" low="1" xr2:uid="{9FEADBFF-3C8B-46D7-B0AE-B4F0F07BE0EA}">
          <x14:colorSeries rgb="FF376092"/>
          <x14:colorNegative rgb="FFD00000"/>
          <x14:colorAxis rgb="FF000000"/>
          <x14:colorMarkers rgb="FFD00000"/>
          <x14:colorFirst rgb="FFD00000"/>
          <x14:colorLast rgb="FFD00000"/>
          <x14:colorHigh theme="1"/>
          <x14:colorLow rgb="FFD00000"/>
          <x14:sparklines>
            <x14:sparkline>
              <xm:f>'Innlandet PD'!Q49:X49</xm:f>
              <xm:sqref>AA49</xm:sqref>
            </x14:sparkline>
            <x14:sparkline>
              <xm:f>'Innlandet PD'!Q50:X50</xm:f>
              <xm:sqref>AA50</xm:sqref>
            </x14:sparkline>
            <x14:sparkline>
              <xm:f>'Innlandet PD'!Q51:X51</xm:f>
              <xm:sqref>AA51</xm:sqref>
            </x14:sparkline>
            <x14:sparkline>
              <xm:f>'Innlandet PD'!Q52:X52</xm:f>
              <xm:sqref>AA52</xm:sqref>
            </x14:sparkline>
            <x14:sparkline>
              <xm:f>'Innlandet PD'!Q53:X53</xm:f>
              <xm:sqref>AA53</xm:sqref>
            </x14:sparkline>
            <x14:sparkline>
              <xm:f>'Innlandet PD'!Q54:X54</xm:f>
              <xm:sqref>AA54</xm:sqref>
            </x14:sparkline>
            <x14:sparkline>
              <xm:f>'Innlandet PD'!Q55:X55</xm:f>
              <xm:sqref>AA55</xm:sqref>
            </x14:sparkline>
            <x14:sparkline>
              <xm:f>'Innlandet PD'!Q56:X56</xm:f>
              <xm:sqref>AA56</xm:sqref>
            </x14:sparkline>
            <x14:sparkline>
              <xm:f>'Innlandet PD'!Q57:X57</xm:f>
              <xm:sqref>AA57</xm:sqref>
            </x14:sparkline>
            <x14:sparkline>
              <xm:f>'Innlandet PD'!Q58:X58</xm:f>
              <xm:sqref>AA58</xm:sqref>
            </x14:sparkline>
          </x14:sparklines>
        </x14:sparklineGroup>
        <x14:sparklineGroup displayEmptyCellsAs="gap" high="1" low="1" xr2:uid="{1B2F08C3-D191-4079-941B-F44B8F4531DE}">
          <x14:colorSeries rgb="FF376092"/>
          <x14:colorNegative rgb="FFD00000"/>
          <x14:colorAxis rgb="FF000000"/>
          <x14:colorMarkers rgb="FFD00000"/>
          <x14:colorFirst rgb="FFD00000"/>
          <x14:colorLast rgb="FFD00000"/>
          <x14:colorHigh theme="1"/>
          <x14:colorLow rgb="FFD00000"/>
          <x14:sparklines>
            <x14:sparkline>
              <xm:f>'Innlandet PD'!Q31:X31</xm:f>
              <xm:sqref>AA31</xm:sqref>
            </x14:sparkline>
          </x14:sparklines>
        </x14:sparklineGroup>
        <x14:sparklineGroup displayEmptyCellsAs="gap" high="1" low="1" xr2:uid="{704FB09D-EE6F-4FA4-83DB-D87DABC6DE95}">
          <x14:colorSeries rgb="FF376092"/>
          <x14:colorNegative rgb="FFD00000"/>
          <x14:colorAxis rgb="FF000000"/>
          <x14:colorMarkers rgb="FFD00000"/>
          <x14:colorFirst rgb="FFD00000"/>
          <x14:colorLast rgb="FFD00000"/>
          <x14:colorHigh theme="1"/>
          <x14:colorLow rgb="FFD00000"/>
          <x14:sparklines>
            <x14:sparkline>
              <xm:f>'Innlandet PD'!B5:I5</xm:f>
              <xm:sqref>L5</xm:sqref>
            </x14:sparkline>
          </x14:sparklines>
        </x14:sparklineGroup>
        <x14:sparklineGroup displayEmptyCellsAs="gap" high="1" low="1" xr2:uid="{6FEB535C-B432-460E-95C8-AEB492788A16}">
          <x14:colorSeries rgb="FF376092"/>
          <x14:colorNegative rgb="FFD00000"/>
          <x14:colorAxis rgb="FF000000"/>
          <x14:colorMarkers rgb="FFD00000"/>
          <x14:colorFirst rgb="FFD00000"/>
          <x14:colorLast rgb="FFD00000"/>
          <x14:colorHigh theme="1"/>
          <x14:colorLow rgb="FFD00000"/>
          <x14:sparklines>
            <x14:sparkline>
              <xm:f>'Innlandet PD'!B387:I387</xm:f>
              <xm:sqref>L387</xm:sqref>
            </x14:sparkline>
            <x14:sparkline>
              <xm:f>'Innlandet PD'!B388:I388</xm:f>
              <xm:sqref>L388</xm:sqref>
            </x14:sparkline>
            <x14:sparkline>
              <xm:f>'Innlandet PD'!B389:I389</xm:f>
              <xm:sqref>L389</xm:sqref>
            </x14:sparkline>
            <x14:sparkline>
              <xm:f>'Innlandet PD'!B390:I390</xm:f>
              <xm:sqref>L390</xm:sqref>
            </x14:sparkline>
            <x14:sparkline>
              <xm:f>'Innlandet PD'!B391:I391</xm:f>
              <xm:sqref>L391</xm:sqref>
            </x14:sparkline>
            <x14:sparkline>
              <xm:f>'Innlandet PD'!B392:I392</xm:f>
              <xm:sqref>L392</xm:sqref>
            </x14:sparkline>
            <x14:sparkline>
              <xm:f>'Innlandet PD'!B393:I393</xm:f>
              <xm:sqref>L393</xm:sqref>
            </x14:sparkline>
            <x14:sparkline>
              <xm:f>'Innlandet PD'!B394:I394</xm:f>
              <xm:sqref>L394</xm:sqref>
            </x14:sparkline>
            <x14:sparkline>
              <xm:f>'Innlandet PD'!B395:I395</xm:f>
              <xm:sqref>L395</xm:sqref>
            </x14:sparkline>
            <x14:sparkline>
              <xm:f>'Innlandet PD'!B396:I396</xm:f>
              <xm:sqref>L396</xm:sqref>
            </x14:sparkline>
            <x14:sparkline>
              <xm:f>'Innlandet PD'!B397:I397</xm:f>
              <xm:sqref>L397</xm:sqref>
            </x14:sparkline>
            <x14:sparkline>
              <xm:f>'Innlandet PD'!B398:I398</xm:f>
              <xm:sqref>L398</xm:sqref>
            </x14:sparkline>
            <x14:sparkline>
              <xm:f>'Innlandet PD'!B399:I399</xm:f>
              <xm:sqref>L399</xm:sqref>
            </x14:sparkline>
            <x14:sparkline>
              <xm:f>'Innlandet PD'!B400:I400</xm:f>
              <xm:sqref>L400</xm:sqref>
            </x14:sparkline>
            <x14:sparkline>
              <xm:f>'Innlandet PD'!B401:I401</xm:f>
              <xm:sqref>L401</xm:sqref>
            </x14:sparkline>
            <x14:sparkline>
              <xm:f>'Innlandet PD'!C402:I402</xm:f>
              <xm:sqref>L402</xm:sqref>
            </x14:sparkline>
            <x14:sparkline>
              <xm:f>'Innlandet PD'!B403:I403</xm:f>
              <xm:sqref>L403</xm:sqref>
            </x14:sparkline>
            <x14:sparkline>
              <xm:f>'Innlandet PD'!B404:I404</xm:f>
              <xm:sqref>L404</xm:sqref>
            </x14:sparkline>
            <x14:sparkline>
              <xm:f>'Innlandet PD'!B405:I405</xm:f>
              <xm:sqref>L405</xm:sqref>
            </x14:sparkline>
          </x14:sparklines>
        </x14:sparklineGroup>
        <x14:sparklineGroup displayEmptyCellsAs="gap" high="1" low="1" xr2:uid="{53518812-4236-458F-9997-29C08CFA1C59}">
          <x14:colorSeries rgb="FF376092"/>
          <x14:colorNegative rgb="FFD00000"/>
          <x14:colorAxis rgb="FF000000"/>
          <x14:colorMarkers rgb="FFD00000"/>
          <x14:colorFirst rgb="FFD00000"/>
          <x14:colorLast rgb="FFD00000"/>
          <x14:colorHigh theme="1"/>
          <x14:colorLow rgb="FFD00000"/>
          <x14:sparklines>
            <x14:sparkline>
              <xm:f>'Innlandet PD'!Q386:X386</xm:f>
              <xm:sqref>AA386</xm:sqref>
            </x14:sparkline>
          </x14:sparklines>
        </x14:sparklineGroup>
        <x14:sparklineGroup displayEmptyCellsAs="gap" high="1" low="1" xr2:uid="{B97CAEF5-5B56-462D-8F09-5CA1BED9CF06}">
          <x14:colorSeries rgb="FF376092"/>
          <x14:colorNegative rgb="FFD00000"/>
          <x14:colorAxis rgb="FF000000"/>
          <x14:colorMarkers rgb="FFD00000"/>
          <x14:colorFirst rgb="FFD00000"/>
          <x14:colorLast rgb="FFD00000"/>
          <x14:colorHigh theme="1"/>
          <x14:colorLow rgb="FFD00000"/>
          <x14:sparklines>
            <x14:sparkline>
              <xm:f>'Innlandet PD'!B491:I491</xm:f>
              <xm:sqref>L491</xm:sqref>
            </x14:sparkline>
            <x14:sparkline>
              <xm:f>'Innlandet PD'!B492:I492</xm:f>
              <xm:sqref>L492</xm:sqref>
            </x14:sparkline>
            <x14:sparkline>
              <xm:f>'Innlandet PD'!B493:I493</xm:f>
              <xm:sqref>L493</xm:sqref>
            </x14:sparkline>
            <x14:sparkline>
              <xm:f>'Innlandet PD'!B494:I494</xm:f>
              <xm:sqref>L494</xm:sqref>
            </x14:sparkline>
            <x14:sparkline>
              <xm:f>'Innlandet PD'!B495:I495</xm:f>
              <xm:sqref>L495</xm:sqref>
            </x14:sparkline>
            <x14:sparkline>
              <xm:f>'Innlandet PD'!B496:I496</xm:f>
              <xm:sqref>L496</xm:sqref>
            </x14:sparkline>
            <x14:sparkline>
              <xm:f>'Innlandet PD'!B497:I497</xm:f>
              <xm:sqref>L497</xm:sqref>
            </x14:sparkline>
            <x14:sparkline>
              <xm:f>'Innlandet PD'!B498:I498</xm:f>
              <xm:sqref>L498</xm:sqref>
            </x14:sparkline>
            <x14:sparkline>
              <xm:f>'Innlandet PD'!B499:I499</xm:f>
              <xm:sqref>L499</xm:sqref>
            </x14:sparkline>
            <x14:sparkline>
              <xm:f>'Innlandet PD'!B500:I500</xm:f>
              <xm:sqref>L500</xm:sqref>
            </x14:sparkline>
            <x14:sparkline>
              <xm:f>'Innlandet PD'!B501:I501</xm:f>
              <xm:sqref>L501</xm:sqref>
            </x14:sparkline>
            <x14:sparkline>
              <xm:f>'Innlandet PD'!B502:I502</xm:f>
              <xm:sqref>L502</xm:sqref>
            </x14:sparkline>
            <x14:sparkline>
              <xm:f>'Innlandet PD'!B503:I503</xm:f>
              <xm:sqref>L503</xm:sqref>
            </x14:sparkline>
            <x14:sparkline>
              <xm:f>'Innlandet PD'!B504:I504</xm:f>
              <xm:sqref>L504</xm:sqref>
            </x14:sparkline>
            <x14:sparkline>
              <xm:f>'Innlandet PD'!B505:I505</xm:f>
              <xm:sqref>L505</xm:sqref>
            </x14:sparkline>
            <x14:sparkline>
              <xm:f>'Innlandet PD'!C506:I506</xm:f>
              <xm:sqref>L506</xm:sqref>
            </x14:sparkline>
            <x14:sparkline>
              <xm:f>'Innlandet PD'!B507:I507</xm:f>
              <xm:sqref>L507</xm:sqref>
            </x14:sparkline>
            <x14:sparkline>
              <xm:f>'Innlandet PD'!B508:I508</xm:f>
              <xm:sqref>L508</xm:sqref>
            </x14:sparkline>
            <x14:sparkline>
              <xm:f>'Innlandet PD'!B509:I509</xm:f>
              <xm:sqref>L509</xm:sqref>
            </x14:sparkline>
          </x14:sparklines>
        </x14:sparklineGroup>
        <x14:sparklineGroup displayEmptyCellsAs="gap" high="1" low="1" xr2:uid="{13CA83AE-E9E2-4D43-A7CB-2E418F8F46FB}">
          <x14:colorSeries rgb="FF376092"/>
          <x14:colorNegative rgb="FFD00000"/>
          <x14:colorAxis rgb="FF000000"/>
          <x14:colorMarkers rgb="FFD00000"/>
          <x14:colorFirst rgb="FFD00000"/>
          <x14:colorLast rgb="FFD00000"/>
          <x14:colorHigh theme="1"/>
          <x14:colorLow rgb="FFD00000"/>
          <x14:sparklines>
            <x14:sparkline>
              <xm:f>'Innlandet PD'!Q490:X490</xm:f>
              <xm:sqref>AA490</xm:sqref>
            </x14:sparkline>
          </x14:sparklines>
        </x14:sparklineGroup>
        <x14:sparklineGroup displayEmptyCellsAs="gap" high="1" low="1" xr2:uid="{8048A8F9-E3D2-4D96-87A6-DEEFDC504B5F}">
          <x14:colorSeries rgb="FF376092"/>
          <x14:colorNegative rgb="FFD00000"/>
          <x14:colorAxis rgb="FF000000"/>
          <x14:colorMarkers rgb="FFD00000"/>
          <x14:colorFirst rgb="FFD00000"/>
          <x14:colorLast rgb="FFD00000"/>
          <x14:colorHigh theme="1"/>
          <x14:colorLow rgb="FFD00000"/>
          <x14:sparklines>
            <x14:sparkline>
              <xm:f>'Innlandet PD'!Q334:X334</xm:f>
              <xm:sqref>AA334</xm:sqref>
            </x14:sparkline>
          </x14:sparklines>
        </x14:sparklineGroup>
        <x14:sparklineGroup displayEmptyCellsAs="gap" high="1" low="1" xr2:uid="{39FE0CE7-E2D0-4888-B75D-4BA53F791D75}">
          <x14:colorSeries rgb="FF376092"/>
          <x14:colorNegative rgb="FFD00000"/>
          <x14:colorAxis rgb="FF000000"/>
          <x14:colorMarkers rgb="FFD00000"/>
          <x14:colorFirst rgb="FFD00000"/>
          <x14:colorLast rgb="FFD00000"/>
          <x14:colorHigh theme="1"/>
          <x14:colorLow rgb="FFD00000"/>
          <x14:sparklines>
            <x14:sparkline>
              <xm:f>'Innlandet PD'!B335:I335</xm:f>
              <xm:sqref>L335</xm:sqref>
            </x14:sparkline>
            <x14:sparkline>
              <xm:f>'Innlandet PD'!B336:I336</xm:f>
              <xm:sqref>L336</xm:sqref>
            </x14:sparkline>
            <x14:sparkline>
              <xm:f>'Innlandet PD'!B337:I337</xm:f>
              <xm:sqref>L337</xm:sqref>
            </x14:sparkline>
            <x14:sparkline>
              <xm:f>'Innlandet PD'!B338:I338</xm:f>
              <xm:sqref>L338</xm:sqref>
            </x14:sparkline>
            <x14:sparkline>
              <xm:f>'Innlandet PD'!B339:I339</xm:f>
              <xm:sqref>L339</xm:sqref>
            </x14:sparkline>
            <x14:sparkline>
              <xm:f>'Innlandet PD'!B340:I340</xm:f>
              <xm:sqref>L340</xm:sqref>
            </x14:sparkline>
            <x14:sparkline>
              <xm:f>'Innlandet PD'!B341:I341</xm:f>
              <xm:sqref>L341</xm:sqref>
            </x14:sparkline>
            <x14:sparkline>
              <xm:f>'Innlandet PD'!B342:I342</xm:f>
              <xm:sqref>L342</xm:sqref>
            </x14:sparkline>
            <x14:sparkline>
              <xm:f>'Innlandet PD'!B343:I343</xm:f>
              <xm:sqref>L343</xm:sqref>
            </x14:sparkline>
            <x14:sparkline>
              <xm:f>'Innlandet PD'!B344:I344</xm:f>
              <xm:sqref>L344</xm:sqref>
            </x14:sparkline>
            <x14:sparkline>
              <xm:f>'Innlandet PD'!B345:I345</xm:f>
              <xm:sqref>L345</xm:sqref>
            </x14:sparkline>
            <x14:sparkline>
              <xm:f>'Innlandet PD'!B346:I346</xm:f>
              <xm:sqref>L346</xm:sqref>
            </x14:sparkline>
            <x14:sparkline>
              <xm:f>'Innlandet PD'!B347:I347</xm:f>
              <xm:sqref>L347</xm:sqref>
            </x14:sparkline>
            <x14:sparkline>
              <xm:f>'Innlandet PD'!B348:I348</xm:f>
              <xm:sqref>L348</xm:sqref>
            </x14:sparkline>
            <x14:sparkline>
              <xm:f>'Innlandet PD'!B349:I349</xm:f>
              <xm:sqref>L349</xm:sqref>
            </x14:sparkline>
            <x14:sparkline>
              <xm:f>'Innlandet PD'!C350:I350</xm:f>
              <xm:sqref>L350</xm:sqref>
            </x14:sparkline>
            <x14:sparkline>
              <xm:f>'Innlandet PD'!B351:I351</xm:f>
              <xm:sqref>L351</xm:sqref>
            </x14:sparkline>
            <x14:sparkline>
              <xm:f>'Innlandet PD'!B352:I352</xm:f>
              <xm:sqref>L352</xm:sqref>
            </x14:sparkline>
            <x14:sparkline>
              <xm:f>'Innlandet PD'!B353:I353</xm:f>
              <xm:sqref>L353</xm:sqref>
            </x14:sparkline>
          </x14:sparklines>
        </x14:sparklineGroup>
        <x14:sparklineGroup displayEmptyCellsAs="gap" high="1" low="1" xr2:uid="{3B3DEDDB-3C88-4158-BF3F-08F7C5533C9B}">
          <x14:colorSeries rgb="FF376092"/>
          <x14:colorNegative rgb="FFD00000"/>
          <x14:colorAxis rgb="FF000000"/>
          <x14:colorMarkers rgb="FFD00000"/>
          <x14:colorFirst rgb="FFD00000"/>
          <x14:colorLast rgb="FFD00000"/>
          <x14:colorHigh theme="1"/>
          <x14:colorLow rgb="FFD00000"/>
          <x14:sparklines>
            <x14:sparkline>
              <xm:f>'Innlandet PD'!B465:I465</xm:f>
              <xm:sqref>L465</xm:sqref>
            </x14:sparkline>
            <x14:sparkline>
              <xm:f>'Innlandet PD'!B466:I466</xm:f>
              <xm:sqref>L466</xm:sqref>
            </x14:sparkline>
            <x14:sparkline>
              <xm:f>'Innlandet PD'!B467:I467</xm:f>
              <xm:sqref>L467</xm:sqref>
            </x14:sparkline>
            <x14:sparkline>
              <xm:f>'Innlandet PD'!B468:I468</xm:f>
              <xm:sqref>L468</xm:sqref>
            </x14:sparkline>
            <x14:sparkline>
              <xm:f>'Innlandet PD'!B469:I469</xm:f>
              <xm:sqref>L469</xm:sqref>
            </x14:sparkline>
            <x14:sparkline>
              <xm:f>'Innlandet PD'!B470:I470</xm:f>
              <xm:sqref>L470</xm:sqref>
            </x14:sparkline>
            <x14:sparkline>
              <xm:f>'Innlandet PD'!B471:I471</xm:f>
              <xm:sqref>L471</xm:sqref>
            </x14:sparkline>
            <x14:sparkline>
              <xm:f>'Innlandet PD'!B472:I472</xm:f>
              <xm:sqref>L472</xm:sqref>
            </x14:sparkline>
            <x14:sparkline>
              <xm:f>'Innlandet PD'!B473:I473</xm:f>
              <xm:sqref>L473</xm:sqref>
            </x14:sparkline>
            <x14:sparkline>
              <xm:f>'Innlandet PD'!B474:I474</xm:f>
              <xm:sqref>L474</xm:sqref>
            </x14:sparkline>
            <x14:sparkline>
              <xm:f>'Innlandet PD'!B475:I475</xm:f>
              <xm:sqref>L475</xm:sqref>
            </x14:sparkline>
            <x14:sparkline>
              <xm:f>'Innlandet PD'!B476:I476</xm:f>
              <xm:sqref>L476</xm:sqref>
            </x14:sparkline>
            <x14:sparkline>
              <xm:f>'Innlandet PD'!B477:I477</xm:f>
              <xm:sqref>L477</xm:sqref>
            </x14:sparkline>
            <x14:sparkline>
              <xm:f>'Innlandet PD'!B478:I478</xm:f>
              <xm:sqref>L478</xm:sqref>
            </x14:sparkline>
            <x14:sparkline>
              <xm:f>'Innlandet PD'!B479:I479</xm:f>
              <xm:sqref>L479</xm:sqref>
            </x14:sparkline>
            <x14:sparkline>
              <xm:f>'Innlandet PD'!C480:I480</xm:f>
              <xm:sqref>L480</xm:sqref>
            </x14:sparkline>
            <x14:sparkline>
              <xm:f>'Innlandet PD'!B481:I481</xm:f>
              <xm:sqref>L481</xm:sqref>
            </x14:sparkline>
            <x14:sparkline>
              <xm:f>'Innlandet PD'!B482:I482</xm:f>
              <xm:sqref>L482</xm:sqref>
            </x14:sparkline>
            <x14:sparkline>
              <xm:f>'Innlandet PD'!B483:I483</xm:f>
              <xm:sqref>L483</xm:sqref>
            </x14:sparkline>
          </x14:sparklines>
        </x14:sparklineGroup>
        <x14:sparklineGroup displayEmptyCellsAs="gap" high="1" low="1" xr2:uid="{BFB3E215-84A8-43B7-8E59-3D329374E303}">
          <x14:colorSeries rgb="FF376092"/>
          <x14:colorNegative rgb="FFD00000"/>
          <x14:colorAxis rgb="FF000000"/>
          <x14:colorMarkers rgb="FFD00000"/>
          <x14:colorFirst rgb="FFD00000"/>
          <x14:colorLast rgb="FFD00000"/>
          <x14:colorHigh theme="1"/>
          <x14:colorLow rgb="FFD00000"/>
          <x14:sparklines>
            <x14:sparkline>
              <xm:f>'Innlandet PD'!Q464:X464</xm:f>
              <xm:sqref>AA464</xm:sqref>
            </x14:sparkline>
          </x14:sparklines>
        </x14:sparklineGroup>
        <x14:sparklineGroup displayEmptyCellsAs="gap" high="1" low="1" xr2:uid="{A7CCCA6F-47D6-49BF-96D0-47F4E115404E}">
          <x14:colorSeries rgb="FF376092"/>
          <x14:colorNegative rgb="FFD00000"/>
          <x14:colorAxis rgb="FF000000"/>
          <x14:colorMarkers rgb="FFD00000"/>
          <x14:colorFirst rgb="FFD00000"/>
          <x14:colorLast rgb="FFD00000"/>
          <x14:colorHigh theme="1"/>
          <x14:colorLow rgb="FFD00000"/>
          <x14:sparklines>
            <x14:sparkline>
              <xm:f>'Innlandet PD'!B171:I171</xm:f>
              <xm:sqref>L171</xm:sqref>
            </x14:sparkline>
          </x14:sparklines>
        </x14:sparklineGroup>
        <x14:sparklineGroup displayEmptyCellsAs="gap" high="1" low="1" xr2:uid="{88646F23-FD70-443D-B26E-48C3DDA2546E}">
          <x14:colorSeries rgb="FF376092"/>
          <x14:colorNegative rgb="FFD00000"/>
          <x14:colorAxis rgb="FF000000"/>
          <x14:colorMarkers rgb="FFD00000"/>
          <x14:colorFirst rgb="FFD00000"/>
          <x14:colorLast rgb="FFD00000"/>
          <x14:colorHigh theme="1"/>
          <x14:colorLow rgb="FFD00000"/>
          <x14:sparklines>
            <x14:sparkline>
              <xm:f>'Innlandet PD'!Q172:X172</xm:f>
              <xm:sqref>AA172</xm:sqref>
            </x14:sparkline>
            <x14:sparkline>
              <xm:f>'Innlandet PD'!Q173:X173</xm:f>
              <xm:sqref>AA173</xm:sqref>
            </x14:sparkline>
            <x14:sparkline>
              <xm:f>'Innlandet PD'!Q174:X174</xm:f>
              <xm:sqref>AA174</xm:sqref>
            </x14:sparkline>
            <x14:sparkline>
              <xm:f>'Innlandet PD'!Q175:X175</xm:f>
              <xm:sqref>AA175</xm:sqref>
            </x14:sparkline>
            <x14:sparkline>
              <xm:f>'Innlandet PD'!Q176:X176</xm:f>
              <xm:sqref>AA176</xm:sqref>
            </x14:sparkline>
            <x14:sparkline>
              <xm:f>'Innlandet PD'!Q177:X177</xm:f>
              <xm:sqref>AA177</xm:sqref>
            </x14:sparkline>
            <x14:sparkline>
              <xm:f>'Innlandet PD'!Q178:X178</xm:f>
              <xm:sqref>AA178</xm:sqref>
            </x14:sparkline>
            <x14:sparkline>
              <xm:f>'Innlandet PD'!Q179:X179</xm:f>
              <xm:sqref>AA179</xm:sqref>
            </x14:sparkline>
            <x14:sparkline>
              <xm:f>'Innlandet PD'!Q180:X180</xm:f>
              <xm:sqref>AA180</xm:sqref>
            </x14:sparkline>
            <x14:sparkline>
              <xm:f>'Innlandet PD'!Q181:X181</xm:f>
              <xm:sqref>AA181</xm:sqref>
            </x14:sparkline>
            <x14:sparkline>
              <xm:f>'Innlandet PD'!Q182:X182</xm:f>
              <xm:sqref>AA182</xm:sqref>
            </x14:sparkline>
            <x14:sparkline>
              <xm:f>'Innlandet PD'!Q183:X183</xm:f>
              <xm:sqref>AA183</xm:sqref>
            </x14:sparkline>
            <x14:sparkline>
              <xm:f>'Innlandet PD'!Q184:X184</xm:f>
              <xm:sqref>AA184</xm:sqref>
            </x14:sparkline>
            <x14:sparkline>
              <xm:f>'Innlandet PD'!Q185:X185</xm:f>
              <xm:sqref>AA185</xm:sqref>
            </x14:sparkline>
            <x14:sparkline>
              <xm:f>'Innlandet PD'!Q186:X186</xm:f>
              <xm:sqref>AA186</xm:sqref>
            </x14:sparkline>
            <x14:sparkline>
              <xm:f>'Innlandet PD'!R187:X187</xm:f>
              <xm:sqref>AA187</xm:sqref>
            </x14:sparkline>
            <x14:sparkline>
              <xm:f>'Innlandet PD'!Q188:X188</xm:f>
              <xm:sqref>AA188</xm:sqref>
            </x14:sparkline>
            <x14:sparkline>
              <xm:f>'Innlandet PD'!Q189:X189</xm:f>
              <xm:sqref>AA189</xm:sqref>
            </x14:sparkline>
            <x14:sparkline>
              <xm:f>'Innlandet PD'!Q190:X190</xm:f>
              <xm:sqref>AA190</xm:sqref>
            </x14:sparkline>
          </x14:sparklines>
        </x14:sparklineGroup>
        <x14:sparklineGroup displayEmptyCellsAs="gap" high="1" low="1" xr2:uid="{D6BED233-41CC-4B53-A39F-6216A38EFA8E}">
          <x14:colorSeries rgb="FF376092"/>
          <x14:colorNegative rgb="FFD00000"/>
          <x14:colorAxis rgb="FF000000"/>
          <x14:colorMarkers rgb="FFD00000"/>
          <x14:colorFirst rgb="FFD00000"/>
          <x14:colorLast rgb="FFD00000"/>
          <x14:colorHigh theme="1"/>
          <x14:colorLow rgb="FFD00000"/>
          <x14:sparklines>
            <x14:sparkline>
              <xm:f>'Innlandet PD'!Q197:X197</xm:f>
              <xm:sqref>AA197</xm:sqref>
            </x14:sparkline>
          </x14:sparklines>
        </x14:sparklineGroup>
        <x14:sparklineGroup displayEmptyCellsAs="gap" high="1" low="1" xr2:uid="{92538E82-CFDD-4B4F-8384-A9C662332F18}">
          <x14:colorSeries rgb="FF376092"/>
          <x14:colorNegative rgb="FFD00000"/>
          <x14:colorAxis rgb="FF000000"/>
          <x14:colorMarkers rgb="FFD00000"/>
          <x14:colorFirst rgb="FFD00000"/>
          <x14:colorLast rgb="FFD00000"/>
          <x14:colorHigh theme="1"/>
          <x14:colorLow rgb="FFD00000"/>
          <x14:sparklines>
            <x14:sparkline>
              <xm:f>'Innlandet PD'!B198:I198</xm:f>
              <xm:sqref>L198</xm:sqref>
            </x14:sparkline>
            <x14:sparkline>
              <xm:f>'Innlandet PD'!B199:I199</xm:f>
              <xm:sqref>L199</xm:sqref>
            </x14:sparkline>
            <x14:sparkline>
              <xm:f>'Innlandet PD'!B200:I200</xm:f>
              <xm:sqref>L200</xm:sqref>
            </x14:sparkline>
            <x14:sparkline>
              <xm:f>'Innlandet PD'!B201:I201</xm:f>
              <xm:sqref>L201</xm:sqref>
            </x14:sparkline>
            <x14:sparkline>
              <xm:f>'Innlandet PD'!B202:I202</xm:f>
              <xm:sqref>L202</xm:sqref>
            </x14:sparkline>
            <x14:sparkline>
              <xm:f>'Innlandet PD'!B203:I203</xm:f>
              <xm:sqref>L203</xm:sqref>
            </x14:sparkline>
            <x14:sparkline>
              <xm:f>'Innlandet PD'!B204:I204</xm:f>
              <xm:sqref>L204</xm:sqref>
            </x14:sparkline>
            <x14:sparkline>
              <xm:f>'Innlandet PD'!B205:I205</xm:f>
              <xm:sqref>L205</xm:sqref>
            </x14:sparkline>
            <x14:sparkline>
              <xm:f>'Innlandet PD'!B206:I206</xm:f>
              <xm:sqref>L206</xm:sqref>
            </x14:sparkline>
            <x14:sparkline>
              <xm:f>'Innlandet PD'!B207:I207</xm:f>
              <xm:sqref>L207</xm:sqref>
            </x14:sparkline>
            <x14:sparkline>
              <xm:f>'Innlandet PD'!B208:I208</xm:f>
              <xm:sqref>L208</xm:sqref>
            </x14:sparkline>
            <x14:sparkline>
              <xm:f>'Innlandet PD'!B209:I209</xm:f>
              <xm:sqref>L209</xm:sqref>
            </x14:sparkline>
            <x14:sparkline>
              <xm:f>'Innlandet PD'!B210:I210</xm:f>
              <xm:sqref>L210</xm:sqref>
            </x14:sparkline>
            <x14:sparkline>
              <xm:f>'Innlandet PD'!B211:I211</xm:f>
              <xm:sqref>L211</xm:sqref>
            </x14:sparkline>
            <x14:sparkline>
              <xm:f>'Innlandet PD'!B212:I212</xm:f>
              <xm:sqref>L212</xm:sqref>
            </x14:sparkline>
            <x14:sparkline>
              <xm:f>'Innlandet PD'!C213:I213</xm:f>
              <xm:sqref>L213</xm:sqref>
            </x14:sparkline>
            <x14:sparkline>
              <xm:f>'Innlandet PD'!B214:I214</xm:f>
              <xm:sqref>L214</xm:sqref>
            </x14:sparkline>
            <x14:sparkline>
              <xm:f>'Innlandet PD'!B215:I215</xm:f>
              <xm:sqref>L215</xm:sqref>
            </x14:sparkline>
            <x14:sparkline>
              <xm:f>'Innlandet PD'!B216:I216</xm:f>
              <xm:sqref>L216</xm:sqref>
            </x14:sparkline>
          </x14:sparklines>
        </x14:sparklineGroup>
        <x14:sparklineGroup displayEmptyCellsAs="gap" high="1" low="1" xr2:uid="{11432A61-8109-461B-B08F-AF8D0AFD3750}">
          <x14:colorSeries rgb="FF376092"/>
          <x14:colorNegative rgb="FFD00000"/>
          <x14:colorAxis rgb="FF000000"/>
          <x14:colorMarkers rgb="FFD00000"/>
          <x14:colorFirst rgb="FFD00000"/>
          <x14:colorLast rgb="FFD00000"/>
          <x14:colorHigh theme="1"/>
          <x14:colorLow rgb="FFD00000"/>
          <x14:sparklines>
            <x14:sparkline>
              <xm:f>'Innlandet PD'!B224:I224</xm:f>
              <xm:sqref>L224</xm:sqref>
            </x14:sparkline>
            <x14:sparkline>
              <xm:f>'Innlandet PD'!B225:I225</xm:f>
              <xm:sqref>L225</xm:sqref>
            </x14:sparkline>
            <x14:sparkline>
              <xm:f>'Innlandet PD'!B226:I226</xm:f>
              <xm:sqref>L226</xm:sqref>
            </x14:sparkline>
            <x14:sparkline>
              <xm:f>'Innlandet PD'!B227:I227</xm:f>
              <xm:sqref>L227</xm:sqref>
            </x14:sparkline>
            <x14:sparkline>
              <xm:f>'Innlandet PD'!B228:I228</xm:f>
              <xm:sqref>L228</xm:sqref>
            </x14:sparkline>
            <x14:sparkline>
              <xm:f>'Innlandet PD'!B229:I229</xm:f>
              <xm:sqref>L229</xm:sqref>
            </x14:sparkline>
            <x14:sparkline>
              <xm:f>'Innlandet PD'!B230:I230</xm:f>
              <xm:sqref>L230</xm:sqref>
            </x14:sparkline>
            <x14:sparkline>
              <xm:f>'Innlandet PD'!B231:I231</xm:f>
              <xm:sqref>L231</xm:sqref>
            </x14:sparkline>
            <x14:sparkline>
              <xm:f>'Innlandet PD'!B232:I232</xm:f>
              <xm:sqref>L232</xm:sqref>
            </x14:sparkline>
            <x14:sparkline>
              <xm:f>'Innlandet PD'!B233:I233</xm:f>
              <xm:sqref>L233</xm:sqref>
            </x14:sparkline>
            <x14:sparkline>
              <xm:f>'Innlandet PD'!B234:I234</xm:f>
              <xm:sqref>L234</xm:sqref>
            </x14:sparkline>
            <x14:sparkline>
              <xm:f>'Innlandet PD'!B235:I235</xm:f>
              <xm:sqref>L235</xm:sqref>
            </x14:sparkline>
            <x14:sparkline>
              <xm:f>'Innlandet PD'!B236:I236</xm:f>
              <xm:sqref>L236</xm:sqref>
            </x14:sparkline>
            <x14:sparkline>
              <xm:f>'Innlandet PD'!B237:I237</xm:f>
              <xm:sqref>L237</xm:sqref>
            </x14:sparkline>
            <x14:sparkline>
              <xm:f>'Innlandet PD'!B238:I238</xm:f>
              <xm:sqref>L238</xm:sqref>
            </x14:sparkline>
            <x14:sparkline>
              <xm:f>'Innlandet PD'!C239:I239</xm:f>
              <xm:sqref>L239</xm:sqref>
            </x14:sparkline>
            <x14:sparkline>
              <xm:f>'Innlandet PD'!B240:I240</xm:f>
              <xm:sqref>L240</xm:sqref>
            </x14:sparkline>
            <x14:sparkline>
              <xm:f>'Innlandet PD'!B241:I241</xm:f>
              <xm:sqref>L241</xm:sqref>
            </x14:sparkline>
            <x14:sparkline>
              <xm:f>'Innlandet PD'!B242:I242</xm:f>
              <xm:sqref>L242</xm:sqref>
            </x14:sparkline>
          </x14:sparklines>
        </x14:sparklineGroup>
        <x14:sparklineGroup displayEmptyCellsAs="gap" high="1" low="1" xr2:uid="{68ADE1FC-68B1-45A0-89F8-ED14904E5E0A}">
          <x14:colorSeries rgb="FF376092"/>
          <x14:colorNegative rgb="FFD00000"/>
          <x14:colorAxis rgb="FF000000"/>
          <x14:colorMarkers rgb="FFD00000"/>
          <x14:colorFirst rgb="FFD00000"/>
          <x14:colorLast rgb="FFD00000"/>
          <x14:colorHigh theme="1"/>
          <x14:colorLow rgb="FFD00000"/>
          <x14:sparklines>
            <x14:sparkline>
              <xm:f>'Innlandet PD'!Q223:X223</xm:f>
              <xm:sqref>AA223</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C55-E7D4-41AD-B1F6-FEA350ECFBE4}">
  <sheetPr>
    <tabColor theme="4" tint="0.79998168889431442"/>
    <pageSetUpPr fitToPage="1"/>
  </sheetPr>
  <dimension ref="A1:AF588"/>
  <sheetViews>
    <sheetView zoomScaleNormal="100" workbookViewId="0">
      <selection activeCell="A30" sqref="A30"/>
    </sheetView>
  </sheetViews>
  <sheetFormatPr baseColWidth="10" defaultRowHeight="15" outlineLevelRow="2" x14ac:dyDescent="0.25"/>
  <cols>
    <col min="1" max="1" width="42.5703125" customWidth="1"/>
    <col min="2" max="9" width="8.140625" customWidth="1"/>
    <col min="10" max="10" width="9.28515625" customWidth="1"/>
    <col min="11" max="11" width="10.7109375" customWidth="1"/>
    <col min="12" max="12" width="13" customWidth="1"/>
    <col min="13" max="14" width="10.140625" customWidth="1"/>
    <col min="15" max="15" width="4.85546875" style="202" customWidth="1"/>
    <col min="16" max="16" width="42.5703125" customWidth="1"/>
    <col min="17" max="19" width="8.7109375" customWidth="1"/>
    <col min="20" max="20" width="8.5703125" customWidth="1"/>
    <col min="21" max="24" width="8.140625" customWidth="1"/>
    <col min="25" max="25" width="8.85546875" customWidth="1"/>
    <col min="26" max="26" width="10" customWidth="1"/>
    <col min="27" max="28" width="10.28515625" customWidth="1"/>
  </cols>
  <sheetData>
    <row r="1" spans="1:32" x14ac:dyDescent="0.25">
      <c r="A1" s="190" t="s">
        <v>142</v>
      </c>
      <c r="B1" s="260" t="s">
        <v>146</v>
      </c>
      <c r="C1" s="260"/>
      <c r="D1" s="260"/>
      <c r="E1" s="198"/>
      <c r="F1" s="162"/>
      <c r="G1" s="162"/>
      <c r="H1" s="162"/>
      <c r="I1" s="162"/>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x14ac:dyDescent="0.25">
      <c r="A2" s="198"/>
      <c r="B2" s="198"/>
      <c r="C2" s="198"/>
      <c r="D2" s="198"/>
      <c r="E2" s="162"/>
      <c r="F2" s="162"/>
      <c r="G2" s="162"/>
      <c r="H2" s="162"/>
      <c r="I2" s="162"/>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x14ac:dyDescent="0.25">
      <c r="A3" s="199"/>
      <c r="B3" s="199"/>
      <c r="C3" s="199"/>
      <c r="D3" s="199"/>
      <c r="E3" s="200"/>
      <c r="F3" s="200"/>
      <c r="G3" s="200"/>
      <c r="H3" s="200"/>
      <c r="I3" s="200"/>
      <c r="J3" s="200"/>
      <c r="K3" s="167"/>
      <c r="L3" s="167"/>
      <c r="M3" s="144"/>
      <c r="N3" s="144"/>
      <c r="O3" s="144"/>
      <c r="P3" s="167"/>
      <c r="Q3" s="167"/>
      <c r="R3" s="167"/>
      <c r="S3" s="167"/>
      <c r="T3" s="167"/>
      <c r="U3" s="167"/>
      <c r="V3" s="167"/>
      <c r="W3" s="167"/>
      <c r="X3" s="167"/>
      <c r="Y3" s="167"/>
      <c r="Z3" s="167"/>
      <c r="AA3" s="167"/>
      <c r="AB3" s="144"/>
      <c r="AC3" s="144"/>
      <c r="AD3" s="144"/>
      <c r="AE3" s="144"/>
      <c r="AF3" s="144"/>
    </row>
    <row r="4" spans="1:32" ht="31.5" x14ac:dyDescent="0.25">
      <c r="A4" s="201" t="s">
        <v>301</v>
      </c>
      <c r="B4" s="141">
        <v>2019</v>
      </c>
      <c r="C4" s="141">
        <v>2020</v>
      </c>
      <c r="D4" s="141">
        <v>2021</v>
      </c>
      <c r="E4" s="141">
        <v>2022</v>
      </c>
      <c r="F4" s="141">
        <v>2023</v>
      </c>
      <c r="G4" s="141">
        <v>2024</v>
      </c>
      <c r="H4" s="141">
        <v>2025</v>
      </c>
      <c r="I4" s="141">
        <v>2026</v>
      </c>
      <c r="J4" s="142" t="s">
        <v>232</v>
      </c>
      <c r="K4" s="142" t="s">
        <v>233</v>
      </c>
      <c r="L4" s="143" t="s">
        <v>234</v>
      </c>
      <c r="M4" s="145" t="s">
        <v>287</v>
      </c>
      <c r="N4" s="144"/>
      <c r="P4" s="140" t="s">
        <v>231</v>
      </c>
      <c r="Q4" s="141">
        <v>2019</v>
      </c>
      <c r="R4" s="141">
        <v>2020</v>
      </c>
      <c r="S4" s="141">
        <v>2021</v>
      </c>
      <c r="T4" s="141">
        <v>2022</v>
      </c>
      <c r="U4" s="141">
        <v>2023</v>
      </c>
      <c r="V4" s="141">
        <v>2024</v>
      </c>
      <c r="W4" s="141">
        <v>2025</v>
      </c>
      <c r="X4" s="141">
        <v>2026</v>
      </c>
      <c r="Y4" s="142" t="s">
        <v>232</v>
      </c>
      <c r="Z4" s="142" t="s">
        <v>233</v>
      </c>
      <c r="AA4" s="143" t="s">
        <v>234</v>
      </c>
      <c r="AB4" s="144"/>
      <c r="AC4" s="144"/>
      <c r="AD4" s="145" t="s">
        <v>302</v>
      </c>
      <c r="AE4" s="145" t="s">
        <v>235</v>
      </c>
      <c r="AF4" s="144"/>
    </row>
    <row r="5" spans="1:32" ht="15" customHeight="1" x14ac:dyDescent="0.25">
      <c r="A5" s="146" t="s">
        <v>236</v>
      </c>
      <c r="B5" s="147">
        <v>13040</v>
      </c>
      <c r="C5" s="147">
        <v>14797</v>
      </c>
      <c r="D5" s="147">
        <v>11159</v>
      </c>
      <c r="E5" s="147">
        <v>10960</v>
      </c>
      <c r="F5" s="147">
        <v>11930</v>
      </c>
      <c r="G5" s="147">
        <v>13066</v>
      </c>
      <c r="H5" s="147">
        <v>13638</v>
      </c>
      <c r="I5" s="147">
        <v>13895</v>
      </c>
      <c r="J5" s="148">
        <v>1.8844405338026105E-2</v>
      </c>
      <c r="K5" s="148">
        <v>9.7923016141776675E-2</v>
      </c>
      <c r="L5" s="147"/>
      <c r="M5" s="155">
        <v>0.12271049331472879</v>
      </c>
      <c r="N5" s="144"/>
      <c r="P5" s="146" t="s">
        <v>236</v>
      </c>
      <c r="Q5" s="147">
        <v>102075</v>
      </c>
      <c r="R5" s="147">
        <v>111313</v>
      </c>
      <c r="S5" s="147">
        <v>87419</v>
      </c>
      <c r="T5" s="147">
        <v>87558</v>
      </c>
      <c r="U5" s="147">
        <v>101531</v>
      </c>
      <c r="V5" s="147">
        <v>105258</v>
      </c>
      <c r="W5" s="147">
        <v>103935</v>
      </c>
      <c r="X5" s="147">
        <v>113234</v>
      </c>
      <c r="Y5" s="148">
        <v>8.9469379900899607E-2</v>
      </c>
      <c r="Z5" s="148">
        <v>0.13381557999053051</v>
      </c>
      <c r="AA5" s="147"/>
      <c r="AB5" s="144"/>
      <c r="AC5" s="144"/>
      <c r="AD5" s="147">
        <v>12655.714285714286</v>
      </c>
      <c r="AE5" s="147">
        <v>99869.857142857145</v>
      </c>
      <c r="AF5" s="144"/>
    </row>
    <row r="6" spans="1:32" ht="15" customHeight="1" x14ac:dyDescent="0.25">
      <c r="A6" s="149" t="s">
        <v>237</v>
      </c>
      <c r="B6" s="150">
        <v>7101</v>
      </c>
      <c r="C6" s="150">
        <v>8448</v>
      </c>
      <c r="D6" s="150">
        <v>6058</v>
      </c>
      <c r="E6" s="150">
        <v>5300</v>
      </c>
      <c r="F6" s="150">
        <v>5425</v>
      </c>
      <c r="G6" s="150">
        <v>5251</v>
      </c>
      <c r="H6" s="150">
        <v>5500</v>
      </c>
      <c r="I6" s="150">
        <v>5561</v>
      </c>
      <c r="J6" s="148">
        <v>1.1090909090909091E-2</v>
      </c>
      <c r="K6" s="148">
        <v>-9.6464962978436916E-2</v>
      </c>
      <c r="L6" s="147"/>
      <c r="M6" s="155">
        <v>0.12784201935676681</v>
      </c>
      <c r="N6" s="144"/>
      <c r="P6" s="149" t="s">
        <v>237</v>
      </c>
      <c r="Q6" s="150">
        <v>51356</v>
      </c>
      <c r="R6" s="150">
        <v>55656</v>
      </c>
      <c r="S6" s="150">
        <v>43760</v>
      </c>
      <c r="T6" s="150">
        <v>39458</v>
      </c>
      <c r="U6" s="150">
        <v>42067</v>
      </c>
      <c r="V6" s="150">
        <v>40278</v>
      </c>
      <c r="W6" s="150">
        <v>39488</v>
      </c>
      <c r="X6" s="150">
        <v>43499</v>
      </c>
      <c r="Y6" s="148">
        <v>0.10157516207455429</v>
      </c>
      <c r="Z6" s="148">
        <v>-2.4257922278514296E-2</v>
      </c>
      <c r="AA6" s="147"/>
      <c r="AB6" s="144"/>
      <c r="AC6" s="144"/>
      <c r="AD6" s="150">
        <v>6154.7142857142853</v>
      </c>
      <c r="AE6" s="150">
        <v>44580.428571428572</v>
      </c>
      <c r="AF6" s="144"/>
    </row>
    <row r="7" spans="1:32" ht="15" customHeight="1" x14ac:dyDescent="0.25">
      <c r="A7" s="146" t="s">
        <v>90</v>
      </c>
      <c r="B7" s="151">
        <v>0.58057395143487855</v>
      </c>
      <c r="C7" s="151">
        <v>0.60794473229706392</v>
      </c>
      <c r="D7" s="151">
        <v>0.57361992235583747</v>
      </c>
      <c r="E7" s="151">
        <v>0.51621700594136555</v>
      </c>
      <c r="F7" s="151">
        <v>0.48847469836124618</v>
      </c>
      <c r="G7" s="151">
        <v>0.43591233604516022</v>
      </c>
      <c r="H7" s="151">
        <v>0.4304609845816702</v>
      </c>
      <c r="I7" s="151">
        <v>0.4357808949141917</v>
      </c>
      <c r="J7" s="152">
        <v>0.53199103325214936</v>
      </c>
      <c r="K7" s="152">
        <v>-8.4017859972155495</v>
      </c>
      <c r="L7" s="147"/>
      <c r="M7" s="203">
        <v>0.67966740068938769</v>
      </c>
      <c r="N7" s="144"/>
      <c r="P7" s="146" t="s">
        <v>90</v>
      </c>
      <c r="Q7" s="151">
        <v>0.541461511697787</v>
      </c>
      <c r="R7" s="151">
        <v>0.53382441803585301</v>
      </c>
      <c r="S7" s="151">
        <v>0.53412752660872964</v>
      </c>
      <c r="T7" s="151">
        <v>0.48477774774553406</v>
      </c>
      <c r="U7" s="151">
        <v>0.45379229997518905</v>
      </c>
      <c r="V7" s="151">
        <v>0.42279512102953837</v>
      </c>
      <c r="W7" s="151">
        <v>0.4158470060447777</v>
      </c>
      <c r="X7" s="151">
        <v>0.42898422090729782</v>
      </c>
      <c r="Y7" s="152">
        <v>1.3137214862520119</v>
      </c>
      <c r="Z7" s="152">
        <v>-5.4569741032911621</v>
      </c>
      <c r="AA7" s="147"/>
      <c r="AB7" s="144"/>
      <c r="AC7" s="144"/>
      <c r="AD7" s="151">
        <v>0.51979875488634719</v>
      </c>
      <c r="AE7" s="151">
        <v>0.48355396194020944</v>
      </c>
      <c r="AF7" s="144"/>
    </row>
    <row r="8" spans="1:32" ht="15" customHeight="1" x14ac:dyDescent="0.25">
      <c r="A8" s="149" t="s">
        <v>238</v>
      </c>
      <c r="B8" s="150">
        <v>6271</v>
      </c>
      <c r="C8" s="150">
        <v>7383</v>
      </c>
      <c r="D8" s="150">
        <v>5302</v>
      </c>
      <c r="E8" s="150">
        <v>4557</v>
      </c>
      <c r="F8" s="150">
        <v>4735</v>
      </c>
      <c r="G8" s="150">
        <v>4549</v>
      </c>
      <c r="H8" s="150">
        <v>4831</v>
      </c>
      <c r="I8" s="150">
        <v>4946</v>
      </c>
      <c r="J8" s="148">
        <v>2.3804595321879528E-2</v>
      </c>
      <c r="K8" s="148">
        <v>-7.9887317954714598E-2</v>
      </c>
      <c r="L8" s="147"/>
      <c r="M8" s="155">
        <v>0.13053920662989257</v>
      </c>
      <c r="N8" s="144"/>
      <c r="P8" s="149" t="s">
        <v>238</v>
      </c>
      <c r="Q8" s="150">
        <v>44530</v>
      </c>
      <c r="R8" s="150">
        <v>48369</v>
      </c>
      <c r="S8" s="150">
        <v>37439</v>
      </c>
      <c r="T8" s="150">
        <v>33385</v>
      </c>
      <c r="U8" s="150">
        <v>35556</v>
      </c>
      <c r="V8" s="150">
        <v>34137</v>
      </c>
      <c r="W8" s="150">
        <v>33546</v>
      </c>
      <c r="X8" s="150">
        <v>37889</v>
      </c>
      <c r="Y8" s="148">
        <v>0.12946401955523759</v>
      </c>
      <c r="Z8" s="148">
        <v>-6.5140357054562347E-3</v>
      </c>
      <c r="AA8" s="147"/>
      <c r="AB8" s="144"/>
      <c r="AC8" s="144"/>
      <c r="AD8" s="150">
        <v>5375.4285714285716</v>
      </c>
      <c r="AE8" s="150">
        <v>38137.428571428572</v>
      </c>
      <c r="AF8" s="144"/>
    </row>
    <row r="9" spans="1:32" ht="15" customHeight="1" x14ac:dyDescent="0.25">
      <c r="A9" s="149" t="s">
        <v>239</v>
      </c>
      <c r="B9" s="153">
        <v>0.48090490797546015</v>
      </c>
      <c r="C9" s="153">
        <v>0.49895249036966954</v>
      </c>
      <c r="D9" s="153">
        <v>0.4751321803028945</v>
      </c>
      <c r="E9" s="153">
        <v>0.41578467153284671</v>
      </c>
      <c r="F9" s="153">
        <v>0.3968985750209556</v>
      </c>
      <c r="G9" s="153">
        <v>0.34815551813868056</v>
      </c>
      <c r="H9" s="153">
        <v>0.35423082563425723</v>
      </c>
      <c r="I9" s="153">
        <v>0.35595537963296148</v>
      </c>
      <c r="J9" s="152">
        <v>0.1724553998704248</v>
      </c>
      <c r="K9" s="152">
        <v>-6.8787819373698431</v>
      </c>
      <c r="L9" s="147"/>
      <c r="M9" s="203">
        <v>2.1347399697606351</v>
      </c>
      <c r="N9" s="144"/>
      <c r="P9" s="149" t="s">
        <v>239</v>
      </c>
      <c r="Q9" s="153">
        <v>0.43624785696791574</v>
      </c>
      <c r="R9" s="153">
        <v>0.43453145634382329</v>
      </c>
      <c r="S9" s="153">
        <v>0.42827074205836257</v>
      </c>
      <c r="T9" s="153">
        <v>0.38129011626578951</v>
      </c>
      <c r="U9" s="153">
        <v>0.35019846155361417</v>
      </c>
      <c r="V9" s="153">
        <v>0.32431739155218603</v>
      </c>
      <c r="W9" s="153">
        <v>0.32275941694328186</v>
      </c>
      <c r="X9" s="153">
        <v>0.33460797993535513</v>
      </c>
      <c r="Y9" s="152">
        <v>1.1848562992073264</v>
      </c>
      <c r="Z9" s="152">
        <v>-4.7263283952361625</v>
      </c>
      <c r="AA9" s="147"/>
      <c r="AB9" s="144"/>
      <c r="AC9" s="144"/>
      <c r="AD9" s="153">
        <v>0.42474319900665991</v>
      </c>
      <c r="AE9" s="153">
        <v>0.38187126388771675</v>
      </c>
      <c r="AF9" s="144"/>
    </row>
    <row r="10" spans="1:32" ht="15" customHeight="1" x14ac:dyDescent="0.25">
      <c r="A10" s="149" t="s">
        <v>240</v>
      </c>
      <c r="B10" s="153">
        <v>0.88311505421771586</v>
      </c>
      <c r="C10" s="153">
        <v>0.87393465909090906</v>
      </c>
      <c r="D10" s="153">
        <v>0.87520633872565201</v>
      </c>
      <c r="E10" s="153">
        <v>0.859811320754717</v>
      </c>
      <c r="F10" s="153">
        <v>0.87281105990783414</v>
      </c>
      <c r="G10" s="153">
        <v>0.86631117882308128</v>
      </c>
      <c r="H10" s="153">
        <v>0.87836363636363635</v>
      </c>
      <c r="I10" s="153">
        <v>0.88940837978780796</v>
      </c>
      <c r="J10" s="152">
        <v>1.104474342417161</v>
      </c>
      <c r="K10" s="152">
        <v>1.6024446449832364</v>
      </c>
      <c r="L10" s="147"/>
      <c r="M10" s="203">
        <v>1.8376861821877699</v>
      </c>
      <c r="N10" s="144"/>
      <c r="P10" s="149" t="s">
        <v>240</v>
      </c>
      <c r="Q10" s="153">
        <v>0.86708466391463512</v>
      </c>
      <c r="R10" s="153">
        <v>0.86907072013799047</v>
      </c>
      <c r="S10" s="153">
        <v>0.85555301645338211</v>
      </c>
      <c r="T10" s="153">
        <v>0.84608951289979217</v>
      </c>
      <c r="U10" s="153">
        <v>0.84522309648893434</v>
      </c>
      <c r="V10" s="153">
        <v>0.84753463429167286</v>
      </c>
      <c r="W10" s="153">
        <v>0.84952390599675853</v>
      </c>
      <c r="X10" s="153">
        <v>0.87103151796593026</v>
      </c>
      <c r="Y10" s="152">
        <v>2.1507611969171725</v>
      </c>
      <c r="Z10" s="152">
        <v>1.5556822151303051</v>
      </c>
      <c r="AA10" s="147"/>
      <c r="AB10" s="144"/>
      <c r="AC10" s="144"/>
      <c r="AD10" s="153">
        <v>0.87338393333797559</v>
      </c>
      <c r="AE10" s="153">
        <v>0.85547469581462721</v>
      </c>
      <c r="AF10" s="144"/>
    </row>
    <row r="11" spans="1:32" ht="21.6" customHeight="1" x14ac:dyDescent="0.25">
      <c r="A11" s="154" t="s">
        <v>241</v>
      </c>
      <c r="B11" s="155">
        <v>4.0698493169976056E-2</v>
      </c>
      <c r="C11" s="155">
        <v>4.2850378787878785E-2</v>
      </c>
      <c r="D11" s="155">
        <v>4.1102674149884451E-2</v>
      </c>
      <c r="E11" s="155">
        <v>4.5094339622641512E-2</v>
      </c>
      <c r="F11" s="155">
        <v>4.552995391705069E-2</v>
      </c>
      <c r="G11" s="155">
        <v>4.3229860978861168E-2</v>
      </c>
      <c r="H11" s="155">
        <v>0.04</v>
      </c>
      <c r="I11" s="155">
        <v>4.7113828448120842E-2</v>
      </c>
      <c r="J11" s="152">
        <v>0.71138284481208414</v>
      </c>
      <c r="K11" s="152">
        <v>0.45680447283241721</v>
      </c>
      <c r="L11" s="147"/>
      <c r="M11" s="203">
        <v>-0.26574306612839743</v>
      </c>
      <c r="N11" s="144"/>
      <c r="P11" s="154" t="s">
        <v>241</v>
      </c>
      <c r="Q11" s="155">
        <v>4.4804891346678088E-2</v>
      </c>
      <c r="R11" s="155">
        <v>4.3894638493603567E-2</v>
      </c>
      <c r="S11" s="155">
        <v>5.4844606946983544E-2</v>
      </c>
      <c r="T11" s="155">
        <v>5.4792437528511331E-2</v>
      </c>
      <c r="U11" s="155">
        <v>5.724201868447952E-2</v>
      </c>
      <c r="V11" s="155">
        <v>5.0424549381796517E-2</v>
      </c>
      <c r="W11" s="155">
        <v>5.1129457050243111E-2</v>
      </c>
      <c r="X11" s="155">
        <v>4.9771259109404817E-2</v>
      </c>
      <c r="Y11" s="152">
        <v>-0.13581979408382946</v>
      </c>
      <c r="Z11" s="152">
        <v>-7.4418168299927867E-2</v>
      </c>
      <c r="AA11" s="147"/>
      <c r="AB11" s="144"/>
      <c r="AC11" s="144"/>
      <c r="AD11" s="151">
        <v>4.254578371979667E-2</v>
      </c>
      <c r="AE11" s="151">
        <v>5.0515440792404095E-2</v>
      </c>
      <c r="AF11" s="144"/>
    </row>
    <row r="12" spans="1:32" ht="21.6" customHeight="1" x14ac:dyDescent="0.25">
      <c r="A12" s="154" t="s">
        <v>242</v>
      </c>
      <c r="B12" s="155">
        <v>2.2162576687116565E-2</v>
      </c>
      <c r="C12" s="155">
        <v>2.4464418463201999E-2</v>
      </c>
      <c r="D12" s="155">
        <v>2.2313827403889236E-2</v>
      </c>
      <c r="E12" s="155">
        <v>2.1806569343065692E-2</v>
      </c>
      <c r="F12" s="155">
        <v>2.0704107292539815E-2</v>
      </c>
      <c r="G12" s="155">
        <v>1.7373335374253788E-2</v>
      </c>
      <c r="H12" s="155">
        <v>1.6131397565625458E-2</v>
      </c>
      <c r="I12" s="155">
        <v>1.8855703490464195E-2</v>
      </c>
      <c r="J12" s="152">
        <v>0.27243059248387369</v>
      </c>
      <c r="K12" s="152">
        <v>-0.1835119401510068</v>
      </c>
      <c r="L12" s="147"/>
      <c r="M12" s="203">
        <v>-2.6399553986238694E-2</v>
      </c>
      <c r="N12" s="144"/>
      <c r="P12" s="154" t="s">
        <v>242</v>
      </c>
      <c r="Q12" s="155">
        <v>2.2542248346803819E-2</v>
      </c>
      <c r="R12" s="155">
        <v>2.1947122079182126E-2</v>
      </c>
      <c r="S12" s="155">
        <v>2.7453985975588832E-2</v>
      </c>
      <c r="T12" s="155">
        <v>2.4692204024760731E-2</v>
      </c>
      <c r="U12" s="155">
        <v>2.3716894347539177E-2</v>
      </c>
      <c r="V12" s="155">
        <v>1.9295445476828363E-2</v>
      </c>
      <c r="W12" s="155">
        <v>1.9425602540049068E-2</v>
      </c>
      <c r="X12" s="155">
        <v>1.9119699030326582E-2</v>
      </c>
      <c r="Y12" s="152">
        <v>-3.0590350972248617E-2</v>
      </c>
      <c r="Z12" s="152">
        <v>-0.34296473332980776</v>
      </c>
      <c r="AA12" s="147"/>
      <c r="AB12" s="144"/>
      <c r="AC12" s="144"/>
      <c r="AD12" s="151">
        <v>2.0690822891974263E-2</v>
      </c>
      <c r="AE12" s="151">
        <v>2.254934636362466E-2</v>
      </c>
      <c r="AF12" s="144"/>
    </row>
    <row r="13" spans="1:32" ht="21.6" customHeight="1" x14ac:dyDescent="0.25">
      <c r="A13" s="154" t="s">
        <v>243</v>
      </c>
      <c r="B13" s="155">
        <v>0.14693251533742333</v>
      </c>
      <c r="C13" s="155">
        <v>0.13502737041292154</v>
      </c>
      <c r="D13" s="155">
        <v>0.14777309794784479</v>
      </c>
      <c r="E13" s="155">
        <v>0.13841240875912408</v>
      </c>
      <c r="F13" s="155">
        <v>0.13671416596814753</v>
      </c>
      <c r="G13" s="155">
        <v>0.15260982703199144</v>
      </c>
      <c r="H13" s="155">
        <v>0.14122305323361198</v>
      </c>
      <c r="I13" s="155">
        <v>0.14127383951061534</v>
      </c>
      <c r="J13" s="152">
        <v>5.0786277003361802E-3</v>
      </c>
      <c r="K13" s="152">
        <v>-0.13043295829618107</v>
      </c>
      <c r="L13" s="147"/>
      <c r="M13" s="203">
        <v>1.7441774936370849</v>
      </c>
      <c r="N13" s="144"/>
      <c r="P13" s="154" t="s">
        <v>243</v>
      </c>
      <c r="Q13" s="155">
        <v>0.13755571883419054</v>
      </c>
      <c r="R13" s="155">
        <v>0.14265180167635405</v>
      </c>
      <c r="S13" s="155">
        <v>0.15236962216451802</v>
      </c>
      <c r="T13" s="155">
        <v>0.14529797391443386</v>
      </c>
      <c r="U13" s="155">
        <v>0.14262638996956595</v>
      </c>
      <c r="V13" s="155">
        <v>0.13409907085447187</v>
      </c>
      <c r="W13" s="155">
        <v>0.12740655217203059</v>
      </c>
      <c r="X13" s="155">
        <v>0.12383206457424449</v>
      </c>
      <c r="Y13" s="152">
        <v>-0.35744875977860996</v>
      </c>
      <c r="Z13" s="152">
        <v>-1.6064286248039947</v>
      </c>
      <c r="AA13" s="147"/>
      <c r="AB13" s="144"/>
      <c r="AC13" s="144"/>
      <c r="AD13" s="151">
        <v>0.14257816909357715</v>
      </c>
      <c r="AE13" s="151">
        <v>0.13989635082228444</v>
      </c>
      <c r="AF13" s="144"/>
    </row>
    <row r="14" spans="1:32" ht="21.6" customHeight="1" x14ac:dyDescent="0.25">
      <c r="A14" s="154" t="s">
        <v>244</v>
      </c>
      <c r="B14" s="155">
        <v>0.22078220858895706</v>
      </c>
      <c r="C14" s="155">
        <v>0.20774481313779819</v>
      </c>
      <c r="D14" s="155">
        <v>0.22313827403889239</v>
      </c>
      <c r="E14" s="155">
        <v>0.28458029197080292</v>
      </c>
      <c r="F14" s="155">
        <v>0.2667225481978206</v>
      </c>
      <c r="G14" s="155">
        <v>0.27552426144191028</v>
      </c>
      <c r="H14" s="155">
        <v>0.28779879747763604</v>
      </c>
      <c r="I14" s="155">
        <v>0.26793810723281758</v>
      </c>
      <c r="J14" s="152">
        <v>-1.9860690244818457</v>
      </c>
      <c r="K14" s="152">
        <v>1.6566620609045124</v>
      </c>
      <c r="L14" s="147"/>
      <c r="M14" s="203">
        <v>-2.3158206595184638</v>
      </c>
      <c r="N14" s="144"/>
      <c r="P14" s="154" t="s">
        <v>244</v>
      </c>
      <c r="Q14" s="155">
        <v>0.25849620377173649</v>
      </c>
      <c r="R14" s="155">
        <v>0.24034030167186224</v>
      </c>
      <c r="S14" s="155">
        <v>0.2378659101568309</v>
      </c>
      <c r="T14" s="155">
        <v>0.29218346695904429</v>
      </c>
      <c r="U14" s="155">
        <v>0.2982143384779033</v>
      </c>
      <c r="V14" s="155">
        <v>0.30440441581637501</v>
      </c>
      <c r="W14" s="155">
        <v>0.31380189541540388</v>
      </c>
      <c r="X14" s="155">
        <v>0.29109631382800222</v>
      </c>
      <c r="Y14" s="152">
        <v>-2.2705581587401658</v>
      </c>
      <c r="Z14" s="152">
        <v>1.2948610173674935</v>
      </c>
      <c r="AA14" s="147"/>
      <c r="AB14" s="144"/>
      <c r="AC14" s="144"/>
      <c r="AD14" s="151">
        <v>0.25137148662377246</v>
      </c>
      <c r="AE14" s="151">
        <v>0.27814770365432728</v>
      </c>
      <c r="AF14" s="144"/>
    </row>
    <row r="15" spans="1:32" ht="21.6" customHeight="1" x14ac:dyDescent="0.25">
      <c r="A15" s="154" t="s">
        <v>245</v>
      </c>
      <c r="B15" s="155">
        <v>2.5000000000000001E-2</v>
      </c>
      <c r="C15" s="155">
        <v>2.6897344056227613E-2</v>
      </c>
      <c r="D15" s="155">
        <v>3.2440182812079936E-2</v>
      </c>
      <c r="E15" s="155">
        <v>3.0748175182481751E-2</v>
      </c>
      <c r="F15" s="155">
        <v>7.0410729253981563E-2</v>
      </c>
      <c r="G15" s="155">
        <v>9.6127353436399818E-2</v>
      </c>
      <c r="H15" s="155">
        <v>0.10170112919782959</v>
      </c>
      <c r="I15" s="155">
        <v>9.6581504138179203E-2</v>
      </c>
      <c r="J15" s="152">
        <v>-0.51196250596503845</v>
      </c>
      <c r="K15" s="152">
        <v>4.1202793222725989</v>
      </c>
      <c r="L15" s="147"/>
      <c r="M15" s="203">
        <v>1.8433598032239291</v>
      </c>
      <c r="N15" s="144"/>
      <c r="P15" s="154" t="s">
        <v>245</v>
      </c>
      <c r="Q15" s="155">
        <v>3.7932892481018859E-2</v>
      </c>
      <c r="R15" s="155">
        <v>5.5438268665834178E-2</v>
      </c>
      <c r="S15" s="155">
        <v>4.7804253079994051E-2</v>
      </c>
      <c r="T15" s="155">
        <v>4.5135795701135246E-2</v>
      </c>
      <c r="U15" s="155">
        <v>5.9085402487910096E-2</v>
      </c>
      <c r="V15" s="155">
        <v>8.6216724619506357E-2</v>
      </c>
      <c r="W15" s="155">
        <v>8.9786886034540825E-2</v>
      </c>
      <c r="X15" s="155">
        <v>7.8147906105939913E-2</v>
      </c>
      <c r="Y15" s="152">
        <v>-1.1638979928600912</v>
      </c>
      <c r="Z15" s="152">
        <v>1.7240067475951457</v>
      </c>
      <c r="AA15" s="147"/>
      <c r="AB15" s="144"/>
      <c r="AC15" s="144"/>
      <c r="AD15" s="151">
        <v>5.5378710915453211E-2</v>
      </c>
      <c r="AE15" s="151">
        <v>6.0907838629988456E-2</v>
      </c>
      <c r="AF15" s="144"/>
    </row>
    <row r="16" spans="1:32" ht="21.6" customHeight="1" x14ac:dyDescent="0.25">
      <c r="A16" s="154" t="s">
        <v>246</v>
      </c>
      <c r="B16" s="155">
        <v>4.9079754601226995E-2</v>
      </c>
      <c r="C16" s="155">
        <v>5.0010137189970938E-2</v>
      </c>
      <c r="D16" s="155">
        <v>3.8713146339277714E-2</v>
      </c>
      <c r="E16" s="155">
        <v>5.0091240875912407E-2</v>
      </c>
      <c r="F16" s="155">
        <v>5.5238893545683149E-2</v>
      </c>
      <c r="G16" s="155">
        <v>6.4518597887647328E-2</v>
      </c>
      <c r="H16" s="155">
        <v>5.4186830913623696E-2</v>
      </c>
      <c r="I16" s="155">
        <v>6.9377473911478943E-2</v>
      </c>
      <c r="J16" s="152">
        <v>1.5190642997855246</v>
      </c>
      <c r="K16" s="152">
        <v>1.7430301544394622</v>
      </c>
      <c r="L16" s="147"/>
      <c r="M16" s="203">
        <v>-2.09222593841743</v>
      </c>
      <c r="N16" s="144"/>
      <c r="P16" s="154" t="s">
        <v>246</v>
      </c>
      <c r="Q16" s="155">
        <v>5.3147195689444038E-2</v>
      </c>
      <c r="R16" s="155">
        <v>4.800876806841968E-2</v>
      </c>
      <c r="S16" s="155">
        <v>4.6911998535787418E-2</v>
      </c>
      <c r="T16" s="155">
        <v>5.4409648461591173E-2</v>
      </c>
      <c r="U16" s="155">
        <v>6.808757916301425E-2</v>
      </c>
      <c r="V16" s="155">
        <v>7.8112827528548895E-2</v>
      </c>
      <c r="W16" s="155">
        <v>7.1352287487371921E-2</v>
      </c>
      <c r="X16" s="155">
        <v>9.0299733295653245E-2</v>
      </c>
      <c r="Y16" s="152">
        <v>1.8947445808281325</v>
      </c>
      <c r="Z16" s="152">
        <v>2.99569157144869</v>
      </c>
      <c r="AA16" s="147"/>
      <c r="AB16" s="144"/>
      <c r="AC16" s="144"/>
      <c r="AD16" s="151">
        <v>5.1947172367084321E-2</v>
      </c>
      <c r="AE16" s="151">
        <v>6.0342817581166344E-2</v>
      </c>
      <c r="AF16" s="144"/>
    </row>
    <row r="17" spans="1:32" ht="15" customHeight="1" x14ac:dyDescent="0.25">
      <c r="A17" s="149" t="s">
        <v>247</v>
      </c>
      <c r="B17" s="150">
        <v>98.733972392638037</v>
      </c>
      <c r="C17" s="150">
        <v>112.6130972494425</v>
      </c>
      <c r="D17" s="150">
        <v>77.270006272963542</v>
      </c>
      <c r="E17" s="150">
        <v>78.984762773722622</v>
      </c>
      <c r="F17" s="150">
        <v>83.463453478625325</v>
      </c>
      <c r="G17" s="150">
        <v>67.83575692637379</v>
      </c>
      <c r="H17" s="150">
        <v>74.322847924915692</v>
      </c>
      <c r="I17" s="150">
        <v>65.772508096437576</v>
      </c>
      <c r="J17" s="156">
        <v>-8.5503398284781156</v>
      </c>
      <c r="K17" s="156">
        <v>-19.761209027391303</v>
      </c>
      <c r="L17" s="147"/>
      <c r="M17" s="203">
        <v>4.686526854054506</v>
      </c>
      <c r="N17" s="144"/>
      <c r="P17" s="149" t="s">
        <v>247</v>
      </c>
      <c r="Q17" s="150">
        <v>81.930345334313031</v>
      </c>
      <c r="R17" s="150">
        <v>89.007456451627391</v>
      </c>
      <c r="S17" s="150">
        <v>69.819615872979554</v>
      </c>
      <c r="T17" s="150">
        <v>64.360081317526664</v>
      </c>
      <c r="U17" s="150">
        <v>63.788734475184931</v>
      </c>
      <c r="V17" s="150">
        <v>53.668310247202101</v>
      </c>
      <c r="W17" s="150">
        <v>59.952566507913588</v>
      </c>
      <c r="X17" s="150">
        <v>61.08598124238307</v>
      </c>
      <c r="Y17" s="156">
        <v>1.1334147344694827</v>
      </c>
      <c r="Z17" s="156">
        <v>-8.0987019667648354</v>
      </c>
      <c r="AA17" s="147"/>
      <c r="AB17" s="144"/>
      <c r="AC17" s="144"/>
      <c r="AD17" s="150">
        <v>85.533717123828879</v>
      </c>
      <c r="AE17" s="150">
        <v>69.184683209147906</v>
      </c>
      <c r="AF17" s="144"/>
    </row>
    <row r="18" spans="1:32" ht="15" customHeight="1" x14ac:dyDescent="0.25">
      <c r="A18" s="149" t="s">
        <v>248</v>
      </c>
      <c r="B18" s="150">
        <v>120.14237431347696</v>
      </c>
      <c r="C18" s="150">
        <v>141.46460700757569</v>
      </c>
      <c r="D18" s="150">
        <v>99.902938263453251</v>
      </c>
      <c r="E18" s="150">
        <v>110.81528301886793</v>
      </c>
      <c r="F18" s="150">
        <v>121.79483870967739</v>
      </c>
      <c r="G18" s="150">
        <v>101.39363930679878</v>
      </c>
      <c r="H18" s="150">
        <v>120.17090909090901</v>
      </c>
      <c r="I18" s="150">
        <v>103.82215428879702</v>
      </c>
      <c r="J18" s="156">
        <v>-16.348754802111984</v>
      </c>
      <c r="K18" s="156">
        <v>-14.434513074199955</v>
      </c>
      <c r="L18" s="147"/>
      <c r="M18" s="203">
        <v>7.2439111107929079</v>
      </c>
      <c r="N18" s="144"/>
      <c r="P18" s="149" t="s">
        <v>248</v>
      </c>
      <c r="Q18" s="150">
        <v>104.8986875924916</v>
      </c>
      <c r="R18" s="150">
        <v>116.97383929854823</v>
      </c>
      <c r="S18" s="150">
        <v>91.945246800731255</v>
      </c>
      <c r="T18" s="150">
        <v>90.549216888843887</v>
      </c>
      <c r="U18" s="150">
        <v>94.422231202605388</v>
      </c>
      <c r="V18" s="150">
        <v>84.71582501613787</v>
      </c>
      <c r="W18" s="150">
        <v>96.045760737439167</v>
      </c>
      <c r="X18" s="150">
        <v>96.578243178004115</v>
      </c>
      <c r="Y18" s="156">
        <v>0.53248244056494798</v>
      </c>
      <c r="Z18" s="156">
        <v>-1.7057155098249268</v>
      </c>
      <c r="AA18" s="147"/>
      <c r="AB18" s="144"/>
      <c r="AC18" s="144"/>
      <c r="AD18" s="150">
        <v>118.25666736299698</v>
      </c>
      <c r="AE18" s="150">
        <v>98.283958687829042</v>
      </c>
      <c r="AF18" s="144"/>
    </row>
    <row r="19" spans="1:32" ht="15" customHeight="1" x14ac:dyDescent="0.25">
      <c r="A19" s="146" t="s">
        <v>249</v>
      </c>
      <c r="B19" s="147">
        <v>4961</v>
      </c>
      <c r="C19" s="147">
        <v>3985</v>
      </c>
      <c r="D19" s="147">
        <v>4721</v>
      </c>
      <c r="E19" s="147">
        <v>4954</v>
      </c>
      <c r="F19" s="147">
        <v>4780</v>
      </c>
      <c r="G19" s="147">
        <v>4060</v>
      </c>
      <c r="H19" s="147">
        <v>4124</v>
      </c>
      <c r="I19" s="147">
        <v>3499</v>
      </c>
      <c r="J19" s="148">
        <v>-0.15155189136760427</v>
      </c>
      <c r="K19" s="148">
        <v>-0.22453696374861482</v>
      </c>
      <c r="L19" s="147"/>
      <c r="M19" s="155">
        <v>0.11578041759041725</v>
      </c>
      <c r="N19" s="144"/>
      <c r="P19" s="146" t="s">
        <v>249</v>
      </c>
      <c r="Q19" s="147">
        <v>36464</v>
      </c>
      <c r="R19" s="147">
        <v>28208</v>
      </c>
      <c r="S19" s="147">
        <v>29286</v>
      </c>
      <c r="T19" s="147">
        <v>27959</v>
      </c>
      <c r="U19" s="147">
        <v>26902</v>
      </c>
      <c r="V19" s="147">
        <v>27118</v>
      </c>
      <c r="W19" s="147">
        <v>30582</v>
      </c>
      <c r="X19" s="147">
        <v>30221</v>
      </c>
      <c r="Y19" s="148">
        <v>-1.1804329344058596E-2</v>
      </c>
      <c r="Z19" s="148">
        <v>2.4346428173678918E-2</v>
      </c>
      <c r="AA19" s="147"/>
      <c r="AB19" s="144"/>
      <c r="AC19" s="144"/>
      <c r="AD19" s="147">
        <v>4512.1428571428569</v>
      </c>
      <c r="AE19" s="147">
        <v>29502.714285714286</v>
      </c>
      <c r="AF19" s="144"/>
    </row>
    <row r="20" spans="1:32" ht="15" customHeight="1" x14ac:dyDescent="0.25">
      <c r="A20" s="146" t="s">
        <v>250</v>
      </c>
      <c r="B20" s="147">
        <v>1015</v>
      </c>
      <c r="C20" s="147">
        <v>726</v>
      </c>
      <c r="D20" s="147">
        <v>852</v>
      </c>
      <c r="E20" s="147">
        <v>1116</v>
      </c>
      <c r="F20" s="147">
        <v>733</v>
      </c>
      <c r="G20" s="147">
        <v>741</v>
      </c>
      <c r="H20" s="147">
        <v>707</v>
      </c>
      <c r="I20" s="147">
        <v>739</v>
      </c>
      <c r="J20" s="148">
        <v>4.5261669024045263E-2</v>
      </c>
      <c r="K20" s="148">
        <v>-0.12173174872665536</v>
      </c>
      <c r="L20" s="147"/>
      <c r="M20" s="155">
        <v>9.9595687331536384E-2</v>
      </c>
      <c r="N20" s="144"/>
      <c r="P20" s="146" t="s">
        <v>250</v>
      </c>
      <c r="Q20" s="147">
        <v>7584</v>
      </c>
      <c r="R20" s="147">
        <v>5676</v>
      </c>
      <c r="S20" s="147">
        <v>5517</v>
      </c>
      <c r="T20" s="147">
        <v>5325</v>
      </c>
      <c r="U20" s="147">
        <v>4926</v>
      </c>
      <c r="V20" s="147">
        <v>5420</v>
      </c>
      <c r="W20" s="147">
        <v>6381</v>
      </c>
      <c r="X20" s="147">
        <v>7420</v>
      </c>
      <c r="Y20" s="148">
        <v>0.16282714308102178</v>
      </c>
      <c r="Z20" s="148">
        <v>0.27213500208185365</v>
      </c>
      <c r="AA20" s="147"/>
      <c r="AB20" s="144"/>
      <c r="AC20" s="144"/>
      <c r="AD20" s="147">
        <v>841.42857142857144</v>
      </c>
      <c r="AE20" s="147">
        <v>5832.7142857142853</v>
      </c>
      <c r="AF20" s="144"/>
    </row>
    <row r="21" spans="1:32" ht="15" customHeight="1" x14ac:dyDescent="0.25">
      <c r="A21" s="149" t="s">
        <v>251</v>
      </c>
      <c r="B21" s="150">
        <v>0</v>
      </c>
      <c r="C21" s="150">
        <v>10084</v>
      </c>
      <c r="D21" s="150">
        <v>8608</v>
      </c>
      <c r="E21" s="150">
        <v>7350</v>
      </c>
      <c r="F21" s="150">
        <v>7005</v>
      </c>
      <c r="G21" s="150">
        <v>6377</v>
      </c>
      <c r="H21" s="150">
        <v>6660</v>
      </c>
      <c r="I21" s="150">
        <v>7137</v>
      </c>
      <c r="J21" s="148">
        <v>7.1621621621621626E-2</v>
      </c>
      <c r="K21" s="157">
        <v>-7.0783786129676285E-2</v>
      </c>
      <c r="L21" s="147"/>
      <c r="M21" s="155">
        <v>0.13257913508693714</v>
      </c>
      <c r="N21" s="144"/>
      <c r="P21" s="149" t="s">
        <v>251</v>
      </c>
      <c r="Q21" s="150">
        <v>0</v>
      </c>
      <c r="R21" s="150">
        <v>78700</v>
      </c>
      <c r="S21" s="150">
        <v>63006</v>
      </c>
      <c r="T21" s="150">
        <v>54197</v>
      </c>
      <c r="U21" s="150">
        <v>49382</v>
      </c>
      <c r="V21" s="150">
        <v>47901</v>
      </c>
      <c r="W21" s="150">
        <v>48943</v>
      </c>
      <c r="X21" s="150">
        <v>53832</v>
      </c>
      <c r="Y21" s="148">
        <v>9.9891710765584452E-2</v>
      </c>
      <c r="Z21" s="157">
        <v>-5.5935042045544225E-2</v>
      </c>
      <c r="AA21" s="147"/>
      <c r="AB21" s="144"/>
      <c r="AC21" s="144"/>
      <c r="AD21" s="158">
        <v>7680.666666666667</v>
      </c>
      <c r="AE21" s="158">
        <v>57021.5</v>
      </c>
      <c r="AF21" s="144"/>
    </row>
    <row r="22" spans="1:32" ht="15" customHeight="1" x14ac:dyDescent="0.25">
      <c r="A22" s="159" t="s">
        <v>252</v>
      </c>
      <c r="B22" s="147">
        <v>3573</v>
      </c>
      <c r="C22" s="147">
        <v>3347</v>
      </c>
      <c r="D22" s="147">
        <v>2914</v>
      </c>
      <c r="E22" s="147">
        <v>2497</v>
      </c>
      <c r="F22" s="147">
        <v>2211</v>
      </c>
      <c r="G22" s="147">
        <v>2684</v>
      </c>
      <c r="H22" s="147">
        <v>2136</v>
      </c>
      <c r="I22" s="147">
        <v>2114</v>
      </c>
      <c r="J22" s="148">
        <v>-1.0299625468164793E-2</v>
      </c>
      <c r="K22" s="148">
        <v>-0.23571945046999276</v>
      </c>
      <c r="L22" s="147"/>
      <c r="M22" s="155">
        <v>0.12667026184912217</v>
      </c>
      <c r="N22" s="144"/>
      <c r="P22" s="159" t="s">
        <v>252</v>
      </c>
      <c r="Q22" s="147">
        <v>22046</v>
      </c>
      <c r="R22" s="147">
        <v>20459</v>
      </c>
      <c r="S22" s="147">
        <v>20642</v>
      </c>
      <c r="T22" s="147">
        <v>16985</v>
      </c>
      <c r="U22" s="147">
        <v>16657</v>
      </c>
      <c r="V22" s="147">
        <v>16735</v>
      </c>
      <c r="W22" s="147">
        <v>15730</v>
      </c>
      <c r="X22" s="147">
        <v>16689</v>
      </c>
      <c r="Y22" s="148">
        <v>6.0966306420851872E-2</v>
      </c>
      <c r="Z22" s="148">
        <v>-9.6174973308369494E-2</v>
      </c>
      <c r="AA22" s="147"/>
      <c r="AB22" s="144"/>
      <c r="AC22" s="144"/>
      <c r="AD22" s="147">
        <v>2766</v>
      </c>
      <c r="AE22" s="147">
        <v>18464.857142857141</v>
      </c>
      <c r="AF22" s="144"/>
    </row>
    <row r="23" spans="1:32" ht="15" customHeight="1" x14ac:dyDescent="0.25">
      <c r="A23" s="159" t="s">
        <v>253</v>
      </c>
      <c r="B23" s="147">
        <v>192</v>
      </c>
      <c r="C23" s="147">
        <v>190</v>
      </c>
      <c r="D23" s="147">
        <v>219</v>
      </c>
      <c r="E23" s="147">
        <v>257</v>
      </c>
      <c r="F23" s="147">
        <v>140</v>
      </c>
      <c r="G23" s="147">
        <v>190</v>
      </c>
      <c r="H23" s="147">
        <v>98</v>
      </c>
      <c r="I23" s="147">
        <v>141</v>
      </c>
      <c r="J23" s="148">
        <v>0.43877551020408162</v>
      </c>
      <c r="K23" s="148">
        <v>-0.23250388802488339</v>
      </c>
      <c r="L23" s="147"/>
      <c r="M23" s="155">
        <v>0.10498883097542815</v>
      </c>
      <c r="N23" s="144"/>
      <c r="P23" s="159" t="s">
        <v>253</v>
      </c>
      <c r="Q23" s="147">
        <v>1453</v>
      </c>
      <c r="R23" s="147">
        <v>1476</v>
      </c>
      <c r="S23" s="147">
        <v>1841</v>
      </c>
      <c r="T23" s="147">
        <v>1505</v>
      </c>
      <c r="U23" s="147">
        <v>1274</v>
      </c>
      <c r="V23" s="147">
        <v>1299</v>
      </c>
      <c r="W23" s="147">
        <v>1201</v>
      </c>
      <c r="X23" s="147">
        <v>1343</v>
      </c>
      <c r="Y23" s="148">
        <v>0.11823480432972523</v>
      </c>
      <c r="Z23" s="148">
        <v>-6.4484028261518625E-2</v>
      </c>
      <c r="AA23" s="147"/>
      <c r="AB23" s="144"/>
      <c r="AC23" s="144"/>
      <c r="AD23" s="147">
        <v>183.71428571428572</v>
      </c>
      <c r="AE23" s="147">
        <v>1435.5714285714287</v>
      </c>
      <c r="AF23" s="144"/>
    </row>
    <row r="24" spans="1:32" ht="15" customHeight="1" x14ac:dyDescent="0.25">
      <c r="A24" s="159" t="s">
        <v>254</v>
      </c>
      <c r="B24" s="160">
        <v>5.0996015936254982E-2</v>
      </c>
      <c r="C24" s="160">
        <v>5.3717839977381963E-2</v>
      </c>
      <c r="D24" s="160">
        <v>6.9901053303542932E-2</v>
      </c>
      <c r="E24" s="160">
        <v>9.331880900508352E-2</v>
      </c>
      <c r="F24" s="160">
        <v>5.9549128030625266E-2</v>
      </c>
      <c r="G24" s="160">
        <v>6.6109951287404309E-2</v>
      </c>
      <c r="H24" s="160">
        <v>4.3867502238137866E-2</v>
      </c>
      <c r="I24" s="160">
        <v>6.2527716186252774E-2</v>
      </c>
      <c r="J24" s="152">
        <v>1.8660213948114908</v>
      </c>
      <c r="K24" s="152">
        <v>2.4565496967005052E-2</v>
      </c>
      <c r="L24" s="147"/>
      <c r="M24" s="203">
        <v>-1.1950988339035602</v>
      </c>
      <c r="N24" s="144"/>
      <c r="P24" s="159" t="s">
        <v>254</v>
      </c>
      <c r="Q24" s="160">
        <v>6.1832418400783011E-2</v>
      </c>
      <c r="R24" s="160">
        <v>6.7289719626168226E-2</v>
      </c>
      <c r="S24" s="160">
        <v>8.1884090201485571E-2</v>
      </c>
      <c r="T24" s="160">
        <v>8.1395348837209308E-2</v>
      </c>
      <c r="U24" s="160">
        <v>7.105013663487815E-2</v>
      </c>
      <c r="V24" s="160">
        <v>7.2030608849950092E-2</v>
      </c>
      <c r="W24" s="160">
        <v>7.0934971354320475E-2</v>
      </c>
      <c r="X24" s="160">
        <v>7.4478704525288375E-2</v>
      </c>
      <c r="Y24" s="152">
        <v>0.35437331709678999</v>
      </c>
      <c r="Z24" s="152">
        <v>0.23409903339213362</v>
      </c>
      <c r="AA24" s="147"/>
      <c r="AB24" s="144"/>
      <c r="AC24" s="144"/>
      <c r="AD24" s="160">
        <v>6.2282061216582724E-2</v>
      </c>
      <c r="AE24" s="160">
        <v>7.2137714191367039E-2</v>
      </c>
      <c r="AF24" s="144"/>
    </row>
    <row r="25" spans="1:32" x14ac:dyDescent="0.25">
      <c r="A25" s="161" t="s">
        <v>255</v>
      </c>
      <c r="B25" s="161"/>
      <c r="C25" s="161"/>
      <c r="D25" s="161"/>
      <c r="E25" s="162"/>
      <c r="F25" s="162"/>
      <c r="G25" s="162"/>
      <c r="H25" s="162"/>
      <c r="I25" s="162"/>
      <c r="J25" s="162"/>
      <c r="K25" s="162"/>
      <c r="L25" s="162"/>
      <c r="M25" s="144"/>
      <c r="N25" s="144"/>
      <c r="O25" s="204"/>
      <c r="P25" s="161" t="s">
        <v>255</v>
      </c>
      <c r="Q25" s="161"/>
      <c r="R25" s="161"/>
      <c r="S25" s="161"/>
      <c r="T25" s="162"/>
      <c r="U25" s="162"/>
      <c r="V25" s="162"/>
      <c r="W25" s="162"/>
      <c r="X25" s="162"/>
      <c r="Y25" s="162"/>
      <c r="Z25" s="162"/>
      <c r="AA25" s="162"/>
      <c r="AB25" s="144"/>
      <c r="AC25" s="144"/>
      <c r="AD25" s="144"/>
      <c r="AE25" s="144"/>
      <c r="AF25" s="144"/>
    </row>
    <row r="26" spans="1:32" x14ac:dyDescent="0.25">
      <c r="A26" s="205"/>
      <c r="B26" s="205"/>
      <c r="C26" s="205"/>
      <c r="D26" s="205"/>
      <c r="E26" s="144"/>
      <c r="F26" s="144"/>
      <c r="G26" s="144"/>
      <c r="H26" s="144"/>
      <c r="I26" s="162"/>
      <c r="J26" s="162"/>
      <c r="K26" s="162"/>
      <c r="L26" s="162"/>
      <c r="M26" s="144"/>
      <c r="N26" s="144"/>
      <c r="O26" s="144"/>
      <c r="P26" s="163"/>
      <c r="Q26" s="163"/>
      <c r="R26" s="163"/>
      <c r="S26" s="163"/>
      <c r="T26" s="144"/>
      <c r="U26" s="144"/>
      <c r="V26" s="144"/>
      <c r="W26" s="144"/>
      <c r="X26" s="162"/>
      <c r="Y26" s="162"/>
      <c r="Z26" s="162"/>
      <c r="AA26" s="162"/>
      <c r="AB26" s="144"/>
      <c r="AC26" s="144"/>
      <c r="AD26" s="144"/>
      <c r="AE26" s="144"/>
      <c r="AF26" s="144"/>
    </row>
    <row r="27" spans="1:32" x14ac:dyDescent="0.25">
      <c r="A27" s="164"/>
      <c r="B27" s="164"/>
      <c r="C27" s="164"/>
      <c r="D27" s="164"/>
      <c r="E27" s="144"/>
      <c r="F27" s="144"/>
      <c r="G27" s="144"/>
      <c r="H27" s="144"/>
      <c r="I27" s="144"/>
      <c r="J27" s="144"/>
      <c r="K27" s="144"/>
      <c r="L27" s="144"/>
      <c r="M27" s="144"/>
      <c r="N27" s="144"/>
      <c r="O27" s="204"/>
      <c r="P27" s="164"/>
      <c r="Q27" s="164"/>
      <c r="R27" s="164"/>
      <c r="S27" s="164"/>
      <c r="T27" s="144"/>
      <c r="U27" s="144"/>
      <c r="V27" s="144"/>
      <c r="W27" s="144"/>
      <c r="X27" s="144"/>
      <c r="Y27" s="144"/>
      <c r="Z27" s="144"/>
      <c r="AA27" s="144"/>
      <c r="AB27" s="144"/>
      <c r="AC27" s="144"/>
      <c r="AD27" s="144"/>
      <c r="AE27" s="144"/>
      <c r="AF27" s="144"/>
    </row>
    <row r="28" spans="1:32" x14ac:dyDescent="0.25">
      <c r="A28" s="165" t="s">
        <v>256</v>
      </c>
      <c r="B28" s="165"/>
      <c r="C28" s="165"/>
      <c r="D28" s="165"/>
      <c r="E28" s="144"/>
      <c r="F28" s="144"/>
      <c r="G28" s="144"/>
      <c r="H28" s="144"/>
      <c r="I28" s="144"/>
      <c r="J28" s="144"/>
      <c r="K28" s="144"/>
      <c r="L28" s="144"/>
      <c r="M28" s="144"/>
      <c r="N28" s="144"/>
      <c r="O28" s="204"/>
      <c r="P28" s="165" t="s">
        <v>256</v>
      </c>
      <c r="Q28" s="165"/>
      <c r="R28" s="165"/>
      <c r="S28" s="165"/>
      <c r="T28" s="144"/>
      <c r="U28" s="144"/>
      <c r="V28" s="144"/>
      <c r="W28" s="144"/>
      <c r="X28" s="144"/>
      <c r="Y28" s="144"/>
      <c r="Z28" s="144"/>
      <c r="AA28" s="144"/>
      <c r="AB28" s="144"/>
      <c r="AC28" s="144"/>
      <c r="AD28" s="144"/>
      <c r="AE28" s="144"/>
      <c r="AF28" s="144"/>
    </row>
    <row r="29" spans="1:32" outlineLevel="1" x14ac:dyDescent="0.25">
      <c r="A29" s="166" t="s">
        <v>301</v>
      </c>
      <c r="B29" s="166"/>
      <c r="C29" s="166"/>
      <c r="D29" s="166"/>
      <c r="E29" s="167"/>
      <c r="F29" s="167"/>
      <c r="G29" s="167"/>
      <c r="H29" s="167"/>
      <c r="I29" s="167"/>
      <c r="J29" s="167"/>
      <c r="K29" s="167"/>
      <c r="L29" s="167"/>
      <c r="M29" s="144"/>
      <c r="N29" s="144"/>
      <c r="P29" s="166" t="s">
        <v>231</v>
      </c>
      <c r="Q29" s="166"/>
      <c r="R29" s="166"/>
      <c r="S29" s="166"/>
      <c r="T29" s="167"/>
      <c r="U29" s="167"/>
      <c r="V29" s="167"/>
      <c r="W29" s="167"/>
      <c r="X29" s="167"/>
      <c r="Y29" s="167"/>
      <c r="Z29" s="167"/>
      <c r="AA29" s="167"/>
      <c r="AB29" s="144"/>
      <c r="AC29" s="144"/>
      <c r="AD29" s="144"/>
      <c r="AE29" s="144"/>
      <c r="AF29" s="144"/>
    </row>
    <row r="30" spans="1:32" ht="31.5" outlineLevel="1" x14ac:dyDescent="0.25">
      <c r="A30" s="168" t="s">
        <v>257</v>
      </c>
      <c r="B30" s="141">
        <v>2019</v>
      </c>
      <c r="C30" s="141">
        <v>2020</v>
      </c>
      <c r="D30" s="141">
        <v>2021</v>
      </c>
      <c r="E30" s="141">
        <v>2022</v>
      </c>
      <c r="F30" s="141">
        <v>2023</v>
      </c>
      <c r="G30" s="141">
        <v>2024</v>
      </c>
      <c r="H30" s="141">
        <v>2025</v>
      </c>
      <c r="I30" s="141">
        <v>2026</v>
      </c>
      <c r="J30" s="142" t="s">
        <v>232</v>
      </c>
      <c r="K30" s="142" t="s">
        <v>258</v>
      </c>
      <c r="L30" s="143" t="s">
        <v>234</v>
      </c>
      <c r="M30" s="145" t="s">
        <v>287</v>
      </c>
      <c r="N30" s="144"/>
      <c r="P30" s="168" t="s">
        <v>257</v>
      </c>
      <c r="Q30" s="141">
        <v>2019</v>
      </c>
      <c r="R30" s="141">
        <v>2020</v>
      </c>
      <c r="S30" s="141">
        <v>2021</v>
      </c>
      <c r="T30" s="141">
        <v>2022</v>
      </c>
      <c r="U30" s="141">
        <v>2023</v>
      </c>
      <c r="V30" s="141">
        <v>2024</v>
      </c>
      <c r="W30" s="141">
        <v>2025</v>
      </c>
      <c r="X30" s="141">
        <v>2026</v>
      </c>
      <c r="Y30" s="142" t="s">
        <v>232</v>
      </c>
      <c r="Z30" s="142" t="s">
        <v>258</v>
      </c>
      <c r="AA30" s="143" t="s">
        <v>234</v>
      </c>
      <c r="AB30" s="144"/>
      <c r="AC30" s="144"/>
      <c r="AD30" s="145" t="s">
        <v>302</v>
      </c>
      <c r="AE30" s="145" t="s">
        <v>235</v>
      </c>
      <c r="AF30" s="144"/>
    </row>
    <row r="31" spans="1:32" outlineLevel="1" x14ac:dyDescent="0.25">
      <c r="A31" s="169" t="s">
        <v>259</v>
      </c>
      <c r="B31" s="150">
        <v>1598</v>
      </c>
      <c r="C31" s="150">
        <v>1877</v>
      </c>
      <c r="D31" s="150">
        <v>1334</v>
      </c>
      <c r="E31" s="150">
        <v>1316</v>
      </c>
      <c r="F31" s="150">
        <v>1369</v>
      </c>
      <c r="G31" s="150">
        <v>1680</v>
      </c>
      <c r="H31" s="150">
        <v>1653</v>
      </c>
      <c r="I31" s="150">
        <v>1817</v>
      </c>
      <c r="J31" s="148">
        <v>9.9213551119177248E-2</v>
      </c>
      <c r="K31" s="148">
        <v>0.17474831439918717</v>
      </c>
      <c r="L31" s="147"/>
      <c r="M31" s="155">
        <v>0.11837133550488599</v>
      </c>
      <c r="N31" s="144"/>
      <c r="P31" s="169" t="s">
        <v>259</v>
      </c>
      <c r="Q31" s="150">
        <v>12909</v>
      </c>
      <c r="R31" s="150">
        <v>14576</v>
      </c>
      <c r="S31" s="150">
        <v>11804</v>
      </c>
      <c r="T31" s="150">
        <v>11312</v>
      </c>
      <c r="U31" s="150">
        <v>13326</v>
      </c>
      <c r="V31" s="150">
        <v>13708</v>
      </c>
      <c r="W31" s="150">
        <v>13724</v>
      </c>
      <c r="X31" s="150">
        <v>15350</v>
      </c>
      <c r="Y31" s="148">
        <v>0.11847857767414748</v>
      </c>
      <c r="Z31" s="148">
        <v>0.17612933591654906</v>
      </c>
      <c r="AA31" s="147"/>
      <c r="AB31" s="144"/>
      <c r="AC31" s="144"/>
      <c r="AD31" s="147">
        <v>1546.7142857142858</v>
      </c>
      <c r="AE31" s="147">
        <v>13051.285714285714</v>
      </c>
      <c r="AF31" s="144"/>
    </row>
    <row r="32" spans="1:32" outlineLevel="1" x14ac:dyDescent="0.25">
      <c r="A32" s="169" t="s">
        <v>260</v>
      </c>
      <c r="B32" s="150">
        <v>78</v>
      </c>
      <c r="C32" s="150">
        <v>49</v>
      </c>
      <c r="D32" s="150">
        <v>36</v>
      </c>
      <c r="E32" s="150">
        <v>34</v>
      </c>
      <c r="F32" s="150">
        <v>54</v>
      </c>
      <c r="G32" s="150">
        <v>29</v>
      </c>
      <c r="H32" s="150">
        <v>32</v>
      </c>
      <c r="I32" s="150">
        <v>41</v>
      </c>
      <c r="J32" s="148">
        <v>0.28125</v>
      </c>
      <c r="K32" s="148">
        <v>-8.0128205128205079E-2</v>
      </c>
      <c r="L32" s="147"/>
      <c r="M32" s="155">
        <v>0.12812499999999999</v>
      </c>
      <c r="N32" s="144"/>
      <c r="P32" s="169" t="s">
        <v>260</v>
      </c>
      <c r="Q32" s="150">
        <v>335</v>
      </c>
      <c r="R32" s="150">
        <v>314</v>
      </c>
      <c r="S32" s="150">
        <v>298</v>
      </c>
      <c r="T32" s="150">
        <v>235</v>
      </c>
      <c r="U32" s="150">
        <v>305</v>
      </c>
      <c r="V32" s="150">
        <v>292</v>
      </c>
      <c r="W32" s="150">
        <v>283</v>
      </c>
      <c r="X32" s="150">
        <v>320</v>
      </c>
      <c r="Y32" s="148">
        <v>0.13074204946996468</v>
      </c>
      <c r="Z32" s="148">
        <v>8.6323957322987449E-2</v>
      </c>
      <c r="AA32" s="147"/>
      <c r="AB32" s="144"/>
      <c r="AC32" s="144"/>
      <c r="AD32" s="147">
        <v>44.571428571428569</v>
      </c>
      <c r="AE32" s="147">
        <v>294.57142857142856</v>
      </c>
      <c r="AF32" s="144"/>
    </row>
    <row r="33" spans="1:32" outlineLevel="1" x14ac:dyDescent="0.25">
      <c r="A33" s="169" t="s">
        <v>261</v>
      </c>
      <c r="B33" s="150">
        <v>52</v>
      </c>
      <c r="C33" s="150">
        <v>83</v>
      </c>
      <c r="D33" s="150">
        <v>119</v>
      </c>
      <c r="E33" s="150">
        <v>54</v>
      </c>
      <c r="F33" s="150">
        <v>153</v>
      </c>
      <c r="G33" s="150">
        <v>90</v>
      </c>
      <c r="H33" s="150">
        <v>67</v>
      </c>
      <c r="I33" s="150">
        <v>82</v>
      </c>
      <c r="J33" s="148">
        <v>0.22388059701492538</v>
      </c>
      <c r="K33" s="148">
        <v>-7.1197411003236316E-2</v>
      </c>
      <c r="L33" s="147"/>
      <c r="M33" s="155">
        <v>0.10086100861008609</v>
      </c>
      <c r="N33" s="144"/>
      <c r="P33" s="169" t="s">
        <v>261</v>
      </c>
      <c r="Q33" s="150">
        <v>648</v>
      </c>
      <c r="R33" s="150">
        <v>849</v>
      </c>
      <c r="S33" s="150">
        <v>1022</v>
      </c>
      <c r="T33" s="150">
        <v>685</v>
      </c>
      <c r="U33" s="150">
        <v>809</v>
      </c>
      <c r="V33" s="150">
        <v>743</v>
      </c>
      <c r="W33" s="150">
        <v>677</v>
      </c>
      <c r="X33" s="150">
        <v>813</v>
      </c>
      <c r="Y33" s="148">
        <v>0.20088626292466766</v>
      </c>
      <c r="Z33" s="148">
        <v>4.7487575924903415E-2</v>
      </c>
      <c r="AA33" s="147"/>
      <c r="AB33" s="144"/>
      <c r="AC33" s="144"/>
      <c r="AD33" s="147">
        <v>88.285714285714292</v>
      </c>
      <c r="AE33" s="147">
        <v>776.14285714285711</v>
      </c>
      <c r="AF33" s="144"/>
    </row>
    <row r="34" spans="1:32" outlineLevel="1" x14ac:dyDescent="0.25">
      <c r="A34" s="169" t="s">
        <v>262</v>
      </c>
      <c r="B34" s="150">
        <v>1637</v>
      </c>
      <c r="C34" s="150">
        <v>1690</v>
      </c>
      <c r="D34" s="150">
        <v>1315</v>
      </c>
      <c r="E34" s="150">
        <v>747</v>
      </c>
      <c r="F34" s="150">
        <v>705</v>
      </c>
      <c r="G34" s="150">
        <v>763</v>
      </c>
      <c r="H34" s="150">
        <v>720</v>
      </c>
      <c r="I34" s="150">
        <v>596</v>
      </c>
      <c r="J34" s="148">
        <v>-0.17222222222222222</v>
      </c>
      <c r="K34" s="148">
        <v>-0.44938630064669388</v>
      </c>
      <c r="L34" s="147"/>
      <c r="M34" s="155">
        <v>0.10081190798376184</v>
      </c>
      <c r="N34" s="144"/>
      <c r="P34" s="169" t="s">
        <v>262</v>
      </c>
      <c r="Q34" s="150">
        <v>11856</v>
      </c>
      <c r="R34" s="150">
        <v>11965</v>
      </c>
      <c r="S34" s="150">
        <v>8987</v>
      </c>
      <c r="T34" s="150">
        <v>6063</v>
      </c>
      <c r="U34" s="150">
        <v>6174</v>
      </c>
      <c r="V34" s="150">
        <v>6520</v>
      </c>
      <c r="W34" s="150">
        <v>6169</v>
      </c>
      <c r="X34" s="150">
        <v>5912</v>
      </c>
      <c r="Y34" s="148">
        <v>-4.1659912465553575E-2</v>
      </c>
      <c r="Z34" s="148">
        <v>-0.28319534416461706</v>
      </c>
      <c r="AA34" s="147"/>
      <c r="AB34" s="144"/>
      <c r="AC34" s="144"/>
      <c r="AD34" s="147">
        <v>1082.4285714285713</v>
      </c>
      <c r="AE34" s="147">
        <v>8247.7142857142862</v>
      </c>
      <c r="AF34" s="144"/>
    </row>
    <row r="35" spans="1:32" outlineLevel="1" x14ac:dyDescent="0.25">
      <c r="A35" s="169" t="s">
        <v>53</v>
      </c>
      <c r="B35" s="150">
        <v>247</v>
      </c>
      <c r="C35" s="150">
        <v>351</v>
      </c>
      <c r="D35" s="150">
        <v>244</v>
      </c>
      <c r="E35" s="150">
        <v>237</v>
      </c>
      <c r="F35" s="150">
        <v>292</v>
      </c>
      <c r="G35" s="150">
        <v>246</v>
      </c>
      <c r="H35" s="150">
        <v>310</v>
      </c>
      <c r="I35" s="150">
        <v>217</v>
      </c>
      <c r="J35" s="148">
        <v>-0.3</v>
      </c>
      <c r="K35" s="148">
        <v>-0.21172807472755575</v>
      </c>
      <c r="L35" s="147"/>
      <c r="M35" s="155">
        <v>9.6530249110320279E-2</v>
      </c>
      <c r="N35" s="144"/>
      <c r="P35" s="169" t="s">
        <v>53</v>
      </c>
      <c r="Q35" s="150">
        <v>3058</v>
      </c>
      <c r="R35" s="150">
        <v>2798</v>
      </c>
      <c r="S35" s="150">
        <v>2668</v>
      </c>
      <c r="T35" s="150">
        <v>2221</v>
      </c>
      <c r="U35" s="150">
        <v>2390</v>
      </c>
      <c r="V35" s="150">
        <v>2332</v>
      </c>
      <c r="W35" s="150">
        <v>2360</v>
      </c>
      <c r="X35" s="150">
        <v>2248</v>
      </c>
      <c r="Y35" s="148">
        <v>-4.7457627118644069E-2</v>
      </c>
      <c r="Z35" s="148">
        <v>-0.1172939922589331</v>
      </c>
      <c r="AA35" s="147"/>
      <c r="AB35" s="144"/>
      <c r="AC35" s="144"/>
      <c r="AD35" s="147">
        <v>275.28571428571428</v>
      </c>
      <c r="AE35" s="147">
        <v>2546.7142857142858</v>
      </c>
      <c r="AF35" s="144"/>
    </row>
    <row r="36" spans="1:32" outlineLevel="1" x14ac:dyDescent="0.25">
      <c r="A36" s="169" t="s">
        <v>11</v>
      </c>
      <c r="B36" s="150">
        <v>601</v>
      </c>
      <c r="C36" s="150">
        <v>789</v>
      </c>
      <c r="D36" s="150">
        <v>600</v>
      </c>
      <c r="E36" s="150">
        <v>691</v>
      </c>
      <c r="F36" s="150">
        <v>684</v>
      </c>
      <c r="G36" s="150">
        <v>677</v>
      </c>
      <c r="H36" s="150">
        <v>903</v>
      </c>
      <c r="I36" s="150">
        <v>793</v>
      </c>
      <c r="J36" s="148">
        <v>-0.12181616832779624</v>
      </c>
      <c r="K36" s="148">
        <v>0.12254802831142565</v>
      </c>
      <c r="L36" s="147"/>
      <c r="M36" s="155">
        <v>0.10778850074758733</v>
      </c>
      <c r="N36" s="144"/>
      <c r="P36" s="169" t="s">
        <v>11</v>
      </c>
      <c r="Q36" s="150">
        <v>5545</v>
      </c>
      <c r="R36" s="150">
        <v>7081</v>
      </c>
      <c r="S36" s="150">
        <v>5662</v>
      </c>
      <c r="T36" s="150">
        <v>5708</v>
      </c>
      <c r="U36" s="150">
        <v>7037</v>
      </c>
      <c r="V36" s="150">
        <v>6454</v>
      </c>
      <c r="W36" s="150">
        <v>6947</v>
      </c>
      <c r="X36" s="150">
        <v>7357</v>
      </c>
      <c r="Y36" s="148">
        <v>5.9018281272491722E-2</v>
      </c>
      <c r="Z36" s="148">
        <v>0.15899986496826762</v>
      </c>
      <c r="AA36" s="147"/>
      <c r="AB36" s="144"/>
      <c r="AC36" s="144"/>
      <c r="AD36" s="147">
        <v>706.42857142857144</v>
      </c>
      <c r="AE36" s="147">
        <v>6347.7142857142853</v>
      </c>
      <c r="AF36" s="144"/>
    </row>
    <row r="37" spans="1:32" outlineLevel="1" x14ac:dyDescent="0.25">
      <c r="A37" s="169" t="s">
        <v>263</v>
      </c>
      <c r="B37" s="150">
        <v>2556</v>
      </c>
      <c r="C37" s="150">
        <v>3103</v>
      </c>
      <c r="D37" s="150">
        <v>2436</v>
      </c>
      <c r="E37" s="150">
        <v>2426</v>
      </c>
      <c r="F37" s="150">
        <v>2531</v>
      </c>
      <c r="G37" s="150">
        <v>2489</v>
      </c>
      <c r="H37" s="150">
        <v>2503</v>
      </c>
      <c r="I37" s="150">
        <v>2896</v>
      </c>
      <c r="J37" s="148">
        <v>0.15701158609668397</v>
      </c>
      <c r="K37" s="148">
        <v>0.12347594768344045</v>
      </c>
      <c r="L37" s="147"/>
      <c r="M37" s="155">
        <v>0.15370734037471473</v>
      </c>
      <c r="N37" s="144"/>
      <c r="P37" s="169" t="s">
        <v>263</v>
      </c>
      <c r="Q37" s="150">
        <v>17298</v>
      </c>
      <c r="R37" s="150">
        <v>20039</v>
      </c>
      <c r="S37" s="150">
        <v>16891</v>
      </c>
      <c r="T37" s="150">
        <v>16358</v>
      </c>
      <c r="U37" s="150">
        <v>18199</v>
      </c>
      <c r="V37" s="150">
        <v>16976</v>
      </c>
      <c r="W37" s="150">
        <v>16991</v>
      </c>
      <c r="X37" s="150">
        <v>18841</v>
      </c>
      <c r="Y37" s="148">
        <v>0.10888117238538049</v>
      </c>
      <c r="Z37" s="148">
        <v>7.4418339416058396E-2</v>
      </c>
      <c r="AA37" s="147"/>
      <c r="AB37" s="144"/>
      <c r="AC37" s="144"/>
      <c r="AD37" s="147">
        <v>2577.7142857142858</v>
      </c>
      <c r="AE37" s="147">
        <v>17536</v>
      </c>
      <c r="AF37" s="144"/>
    </row>
    <row r="38" spans="1:32" outlineLevel="1" x14ac:dyDescent="0.25">
      <c r="A38" s="169" t="s">
        <v>264</v>
      </c>
      <c r="B38" s="150">
        <v>3509</v>
      </c>
      <c r="C38" s="150">
        <v>3881</v>
      </c>
      <c r="D38" s="150">
        <v>2971</v>
      </c>
      <c r="E38" s="150">
        <v>3382</v>
      </c>
      <c r="F38" s="150">
        <v>3750</v>
      </c>
      <c r="G38" s="150">
        <v>4217</v>
      </c>
      <c r="H38" s="150">
        <v>4288</v>
      </c>
      <c r="I38" s="150">
        <v>3901</v>
      </c>
      <c r="J38" s="148">
        <v>-9.0251865671641784E-2</v>
      </c>
      <c r="K38" s="148">
        <v>5.0350026925148089E-2</v>
      </c>
      <c r="L38" s="147"/>
      <c r="M38" s="155">
        <v>0.11142212447516495</v>
      </c>
      <c r="N38" s="144"/>
      <c r="P38" s="169" t="s">
        <v>264</v>
      </c>
      <c r="Q38" s="150">
        <v>29719</v>
      </c>
      <c r="R38" s="150">
        <v>30357</v>
      </c>
      <c r="S38" s="150">
        <v>22700</v>
      </c>
      <c r="T38" s="150">
        <v>28141</v>
      </c>
      <c r="U38" s="150">
        <v>32999</v>
      </c>
      <c r="V38" s="150">
        <v>35838</v>
      </c>
      <c r="W38" s="150">
        <v>34289</v>
      </c>
      <c r="X38" s="150">
        <v>35011</v>
      </c>
      <c r="Y38" s="148">
        <v>2.105631543643734E-2</v>
      </c>
      <c r="Z38" s="148">
        <v>0.14498955817289053</v>
      </c>
      <c r="AA38" s="147"/>
      <c r="AB38" s="144"/>
      <c r="AC38" s="144"/>
      <c r="AD38" s="147">
        <v>3714</v>
      </c>
      <c r="AE38" s="147">
        <v>30577.571428571428</v>
      </c>
      <c r="AF38" s="144"/>
    </row>
    <row r="39" spans="1:32" outlineLevel="1" x14ac:dyDescent="0.25">
      <c r="A39" s="169" t="s">
        <v>265</v>
      </c>
      <c r="B39" s="150">
        <v>1509</v>
      </c>
      <c r="C39" s="150">
        <v>1624</v>
      </c>
      <c r="D39" s="150">
        <v>1131</v>
      </c>
      <c r="E39" s="150">
        <v>1012</v>
      </c>
      <c r="F39" s="150">
        <v>1182</v>
      </c>
      <c r="G39" s="150">
        <v>1342</v>
      </c>
      <c r="H39" s="150">
        <v>1602</v>
      </c>
      <c r="I39" s="150">
        <v>1621</v>
      </c>
      <c r="J39" s="148">
        <v>1.1860174781523096E-2</v>
      </c>
      <c r="K39" s="148">
        <v>0.20687087853648162</v>
      </c>
      <c r="L39" s="147"/>
      <c r="M39" s="155">
        <v>0.12802084978676354</v>
      </c>
      <c r="N39" s="144"/>
      <c r="P39" s="169" t="s">
        <v>265</v>
      </c>
      <c r="Q39" s="150">
        <v>11823</v>
      </c>
      <c r="R39" s="150">
        <v>13216</v>
      </c>
      <c r="S39" s="150">
        <v>9209</v>
      </c>
      <c r="T39" s="150">
        <v>9024</v>
      </c>
      <c r="U39" s="150">
        <v>11275</v>
      </c>
      <c r="V39" s="150">
        <v>11078</v>
      </c>
      <c r="W39" s="150">
        <v>11554</v>
      </c>
      <c r="X39" s="150">
        <v>12662</v>
      </c>
      <c r="Y39" s="148">
        <v>9.5897524666782072E-2</v>
      </c>
      <c r="Z39" s="148">
        <v>0.14842120265875425</v>
      </c>
      <c r="AA39" s="147"/>
      <c r="AB39" s="144"/>
      <c r="AC39" s="144"/>
      <c r="AD39" s="147">
        <v>1343.1428571428571</v>
      </c>
      <c r="AE39" s="147">
        <v>11025.571428571429</v>
      </c>
      <c r="AF39" s="144"/>
    </row>
    <row r="40" spans="1:32" outlineLevel="1" x14ac:dyDescent="0.25">
      <c r="A40" s="169" t="s">
        <v>266</v>
      </c>
      <c r="B40" s="150">
        <v>1253</v>
      </c>
      <c r="C40" s="150">
        <v>1350</v>
      </c>
      <c r="D40" s="150">
        <v>973</v>
      </c>
      <c r="E40" s="150">
        <v>1061</v>
      </c>
      <c r="F40" s="150">
        <v>1210</v>
      </c>
      <c r="G40" s="150">
        <v>1533</v>
      </c>
      <c r="H40" s="150">
        <v>1560</v>
      </c>
      <c r="I40" s="150">
        <v>1931</v>
      </c>
      <c r="J40" s="148">
        <v>0.23782051282051281</v>
      </c>
      <c r="K40" s="148">
        <v>0.51196868008948548</v>
      </c>
      <c r="L40" s="147"/>
      <c r="M40" s="155">
        <v>0.13118206521739131</v>
      </c>
      <c r="N40" s="144"/>
      <c r="P40" s="169" t="s">
        <v>266</v>
      </c>
      <c r="Q40" s="150">
        <v>8884</v>
      </c>
      <c r="R40" s="150">
        <v>10118</v>
      </c>
      <c r="S40" s="150">
        <v>8178</v>
      </c>
      <c r="T40" s="150">
        <v>7811</v>
      </c>
      <c r="U40" s="150">
        <v>9017</v>
      </c>
      <c r="V40" s="150">
        <v>11317</v>
      </c>
      <c r="W40" s="150">
        <v>10941</v>
      </c>
      <c r="X40" s="150">
        <v>14720</v>
      </c>
      <c r="Y40" s="148">
        <v>0.345398044054474</v>
      </c>
      <c r="Z40" s="148">
        <v>0.55494522077686881</v>
      </c>
      <c r="AA40" s="147"/>
      <c r="AB40" s="144"/>
      <c r="AC40" s="144"/>
      <c r="AD40" s="147">
        <v>1277.1428571428571</v>
      </c>
      <c r="AE40" s="147">
        <v>9466.5714285714294</v>
      </c>
      <c r="AF40" s="144"/>
    </row>
    <row r="41" spans="1:32" outlineLevel="1" x14ac:dyDescent="0.25">
      <c r="A41" s="168" t="s">
        <v>267</v>
      </c>
      <c r="B41" s="170">
        <v>13040</v>
      </c>
      <c r="C41" s="170">
        <v>14797</v>
      </c>
      <c r="D41" s="170">
        <v>11159</v>
      </c>
      <c r="E41" s="170">
        <v>10960</v>
      </c>
      <c r="F41" s="170">
        <v>11930</v>
      </c>
      <c r="G41" s="170">
        <v>13066</v>
      </c>
      <c r="H41" s="170">
        <v>13638</v>
      </c>
      <c r="I41" s="170">
        <v>13895</v>
      </c>
      <c r="J41" s="171">
        <v>1.8844405338026105E-2</v>
      </c>
      <c r="K41" s="171">
        <v>9.7923016141776675E-2</v>
      </c>
      <c r="L41" s="147"/>
      <c r="M41" s="206">
        <v>0.12271049331472879</v>
      </c>
      <c r="N41" s="144"/>
      <c r="P41" s="168" t="s">
        <v>267</v>
      </c>
      <c r="Q41" s="170">
        <v>102075</v>
      </c>
      <c r="R41" s="170">
        <v>111313</v>
      </c>
      <c r="S41" s="170">
        <v>87419</v>
      </c>
      <c r="T41" s="170">
        <v>87558</v>
      </c>
      <c r="U41" s="170">
        <v>101531</v>
      </c>
      <c r="V41" s="170">
        <v>105258</v>
      </c>
      <c r="W41" s="170">
        <v>103935</v>
      </c>
      <c r="X41" s="170">
        <v>113234</v>
      </c>
      <c r="Y41" s="171">
        <v>8.9469379900899607E-2</v>
      </c>
      <c r="Z41" s="171">
        <v>0.13381557999053051</v>
      </c>
      <c r="AA41" s="147"/>
      <c r="AB41" s="144"/>
      <c r="AC41" s="144"/>
      <c r="AD41" s="147">
        <v>12655.714285714286</v>
      </c>
      <c r="AE41" s="147">
        <v>99869.857142857145</v>
      </c>
      <c r="AF41" s="144"/>
    </row>
    <row r="42" spans="1:32" outlineLevel="1" x14ac:dyDescent="0.25">
      <c r="A42" s="163" t="s">
        <v>289</v>
      </c>
      <c r="B42" s="163"/>
      <c r="C42" s="163"/>
      <c r="D42" s="163"/>
      <c r="E42" s="144"/>
      <c r="F42" s="144"/>
      <c r="G42" s="144"/>
      <c r="H42" s="144"/>
      <c r="I42" s="162"/>
      <c r="J42" s="162"/>
      <c r="K42" s="162"/>
      <c r="L42" s="144"/>
      <c r="M42" s="144"/>
      <c r="N42" s="144"/>
      <c r="O42" s="144"/>
      <c r="P42" s="163" t="s">
        <v>268</v>
      </c>
      <c r="Q42" s="163"/>
      <c r="R42" s="163"/>
      <c r="S42" s="163"/>
      <c r="T42" s="144"/>
      <c r="U42" s="144"/>
      <c r="V42" s="144"/>
      <c r="W42" s="144"/>
      <c r="X42" s="162"/>
      <c r="Y42" s="162"/>
      <c r="Z42" s="162"/>
      <c r="AA42" s="144"/>
      <c r="AB42" s="144"/>
      <c r="AC42" s="144"/>
      <c r="AD42" s="144"/>
      <c r="AE42" s="144"/>
      <c r="AF42" s="144"/>
    </row>
    <row r="43" spans="1:32" x14ac:dyDescent="0.25">
      <c r="A43" s="204"/>
      <c r="B43" s="204"/>
      <c r="C43" s="204"/>
      <c r="D43" s="20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row>
    <row r="44" spans="1:32" x14ac:dyDescent="0.25">
      <c r="A44" s="204"/>
      <c r="B44" s="204"/>
      <c r="C44" s="204"/>
      <c r="D44" s="20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row>
    <row r="45" spans="1:32" x14ac:dyDescent="0.25">
      <c r="A45" s="165" t="s">
        <v>237</v>
      </c>
      <c r="B45" s="165"/>
      <c r="C45" s="165"/>
      <c r="D45" s="165"/>
      <c r="E45" s="144"/>
      <c r="F45" s="144"/>
      <c r="G45" s="144"/>
      <c r="H45" s="144"/>
      <c r="I45" s="144"/>
      <c r="J45" s="144"/>
      <c r="K45" s="144"/>
      <c r="L45" s="144"/>
      <c r="M45" s="144"/>
      <c r="N45" s="144"/>
      <c r="O45" s="204"/>
      <c r="P45" s="165" t="s">
        <v>237</v>
      </c>
      <c r="Q45" s="165"/>
      <c r="R45" s="165"/>
      <c r="S45" s="165"/>
      <c r="T45" s="144"/>
      <c r="U45" s="144"/>
      <c r="V45" s="144"/>
      <c r="W45" s="144"/>
      <c r="X45" s="144"/>
      <c r="Y45" s="144"/>
      <c r="Z45" s="144"/>
      <c r="AA45" s="144"/>
      <c r="AB45" s="144"/>
      <c r="AC45" s="144"/>
      <c r="AD45" s="144"/>
      <c r="AE45" s="144"/>
      <c r="AF45" s="144"/>
    </row>
    <row r="46" spans="1:32" outlineLevel="1" x14ac:dyDescent="0.25">
      <c r="A46" s="166" t="s">
        <v>301</v>
      </c>
      <c r="B46" s="166"/>
      <c r="C46" s="166"/>
      <c r="D46" s="166"/>
      <c r="E46" s="167"/>
      <c r="F46" s="167"/>
      <c r="G46" s="167"/>
      <c r="H46" s="167"/>
      <c r="I46" s="167"/>
      <c r="J46" s="167"/>
      <c r="K46" s="167"/>
      <c r="L46" s="167"/>
      <c r="M46" s="144"/>
      <c r="N46" s="144"/>
      <c r="P46" s="166" t="s">
        <v>231</v>
      </c>
      <c r="Q46" s="166"/>
      <c r="R46" s="166"/>
      <c r="S46" s="166"/>
      <c r="T46" s="167"/>
      <c r="U46" s="167"/>
      <c r="V46" s="167"/>
      <c r="W46" s="167"/>
      <c r="X46" s="167"/>
      <c r="Y46" s="167"/>
      <c r="Z46" s="167"/>
      <c r="AA46" s="167"/>
      <c r="AB46" s="144"/>
      <c r="AC46" s="144"/>
      <c r="AD46" s="144"/>
      <c r="AE46" s="144"/>
      <c r="AF46" s="144"/>
    </row>
    <row r="47" spans="1:32" ht="31.5" outlineLevel="1" x14ac:dyDescent="0.25">
      <c r="A47" s="168" t="s">
        <v>257</v>
      </c>
      <c r="B47" s="141">
        <v>2019</v>
      </c>
      <c r="C47" s="141">
        <v>2020</v>
      </c>
      <c r="D47" s="141">
        <v>2021</v>
      </c>
      <c r="E47" s="141">
        <v>2022</v>
      </c>
      <c r="F47" s="141">
        <v>2023</v>
      </c>
      <c r="G47" s="141">
        <v>2024</v>
      </c>
      <c r="H47" s="141">
        <v>2025</v>
      </c>
      <c r="I47" s="141">
        <v>2026</v>
      </c>
      <c r="J47" s="142" t="s">
        <v>232</v>
      </c>
      <c r="K47" s="142" t="s">
        <v>258</v>
      </c>
      <c r="L47" s="143" t="s">
        <v>234</v>
      </c>
      <c r="M47" s="145" t="s">
        <v>287</v>
      </c>
      <c r="N47" s="144"/>
      <c r="P47" s="168" t="s">
        <v>257</v>
      </c>
      <c r="Q47" s="141">
        <v>2019</v>
      </c>
      <c r="R47" s="141">
        <v>2020</v>
      </c>
      <c r="S47" s="141">
        <v>2021</v>
      </c>
      <c r="T47" s="141">
        <v>2022</v>
      </c>
      <c r="U47" s="141">
        <v>2023</v>
      </c>
      <c r="V47" s="141">
        <v>2024</v>
      </c>
      <c r="W47" s="141">
        <v>2025</v>
      </c>
      <c r="X47" s="141">
        <v>2026</v>
      </c>
      <c r="Y47" s="142" t="s">
        <v>232</v>
      </c>
      <c r="Z47" s="142" t="s">
        <v>258</v>
      </c>
      <c r="AA47" s="143" t="s">
        <v>234</v>
      </c>
      <c r="AB47" s="144"/>
      <c r="AC47" s="144"/>
      <c r="AD47" s="145" t="s">
        <v>302</v>
      </c>
      <c r="AE47" s="145" t="s">
        <v>235</v>
      </c>
      <c r="AF47" s="144"/>
    </row>
    <row r="48" spans="1:32" outlineLevel="1" x14ac:dyDescent="0.25">
      <c r="A48" s="169" t="s">
        <v>259</v>
      </c>
      <c r="B48" s="150">
        <v>1045</v>
      </c>
      <c r="C48" s="150">
        <v>1248</v>
      </c>
      <c r="D48" s="150">
        <v>818</v>
      </c>
      <c r="E48" s="150">
        <v>805</v>
      </c>
      <c r="F48" s="150">
        <v>777</v>
      </c>
      <c r="G48" s="150">
        <v>809</v>
      </c>
      <c r="H48" s="150">
        <v>940</v>
      </c>
      <c r="I48" s="150">
        <v>875</v>
      </c>
      <c r="J48" s="148">
        <v>-6.9148936170212769E-2</v>
      </c>
      <c r="K48" s="148">
        <v>-4.9208320397392168E-2</v>
      </c>
      <c r="L48" s="147"/>
      <c r="M48" s="155">
        <v>0.11464884696016772</v>
      </c>
      <c r="N48" s="144"/>
      <c r="P48" s="169" t="s">
        <v>259</v>
      </c>
      <c r="Q48" s="150">
        <v>8136</v>
      </c>
      <c r="R48" s="150">
        <v>8810</v>
      </c>
      <c r="S48" s="150">
        <v>6630</v>
      </c>
      <c r="T48" s="150">
        <v>6331</v>
      </c>
      <c r="U48" s="150">
        <v>7003</v>
      </c>
      <c r="V48" s="150">
        <v>6893</v>
      </c>
      <c r="W48" s="150">
        <v>6958</v>
      </c>
      <c r="X48" s="150">
        <v>7632</v>
      </c>
      <c r="Y48" s="148">
        <v>9.6866915780396662E-2</v>
      </c>
      <c r="Z48" s="148">
        <v>5.2461535430744097E-2</v>
      </c>
      <c r="AA48" s="147"/>
      <c r="AB48" s="144"/>
      <c r="AC48" s="144"/>
      <c r="AD48" s="147">
        <v>920.28571428571433</v>
      </c>
      <c r="AE48" s="147">
        <v>7251.5714285714284</v>
      </c>
      <c r="AF48" s="144"/>
    </row>
    <row r="49" spans="1:32" outlineLevel="1" x14ac:dyDescent="0.25">
      <c r="A49" s="169" t="s">
        <v>260</v>
      </c>
      <c r="B49" s="150">
        <v>31</v>
      </c>
      <c r="C49" s="150">
        <v>9</v>
      </c>
      <c r="D49" s="150">
        <v>8</v>
      </c>
      <c r="E49" s="150">
        <v>1</v>
      </c>
      <c r="F49" s="150">
        <v>7</v>
      </c>
      <c r="G49" s="150">
        <v>3</v>
      </c>
      <c r="H49" s="150">
        <v>10</v>
      </c>
      <c r="I49" s="150">
        <v>4</v>
      </c>
      <c r="J49" s="148">
        <v>-0.6</v>
      </c>
      <c r="K49" s="148">
        <v>-0.59420289855072461</v>
      </c>
      <c r="L49" s="147"/>
      <c r="M49" s="155">
        <v>7.1428571428571425E-2</v>
      </c>
      <c r="N49" s="144"/>
      <c r="P49" s="169" t="s">
        <v>260</v>
      </c>
      <c r="Q49" s="150">
        <v>124</v>
      </c>
      <c r="R49" s="150">
        <v>95</v>
      </c>
      <c r="S49" s="150">
        <v>94</v>
      </c>
      <c r="T49" s="150">
        <v>72</v>
      </c>
      <c r="U49" s="150">
        <v>59</v>
      </c>
      <c r="V49" s="150">
        <v>52</v>
      </c>
      <c r="W49" s="150">
        <v>45</v>
      </c>
      <c r="X49" s="150">
        <v>56</v>
      </c>
      <c r="Y49" s="148">
        <v>0.24444444444444444</v>
      </c>
      <c r="Z49" s="148">
        <v>-0.27541589648798526</v>
      </c>
      <c r="AA49" s="147"/>
      <c r="AB49" s="144"/>
      <c r="AC49" s="144"/>
      <c r="AD49" s="147">
        <v>9.8571428571428577</v>
      </c>
      <c r="AE49" s="147">
        <v>77.285714285714292</v>
      </c>
      <c r="AF49" s="144"/>
    </row>
    <row r="50" spans="1:32" outlineLevel="1" x14ac:dyDescent="0.25">
      <c r="A50" s="169" t="s">
        <v>261</v>
      </c>
      <c r="B50" s="150">
        <v>22</v>
      </c>
      <c r="C50" s="150">
        <v>46</v>
      </c>
      <c r="D50" s="150">
        <v>80</v>
      </c>
      <c r="E50" s="150">
        <v>26</v>
      </c>
      <c r="F50" s="150">
        <v>76</v>
      </c>
      <c r="G50" s="150">
        <v>61</v>
      </c>
      <c r="H50" s="150">
        <v>30</v>
      </c>
      <c r="I50" s="150">
        <v>47</v>
      </c>
      <c r="J50" s="148">
        <v>0.56666666666666665</v>
      </c>
      <c r="K50" s="148">
        <v>-3.5190615835777143E-2</v>
      </c>
      <c r="L50" s="147"/>
      <c r="M50" s="155">
        <v>9.9787685774946927E-2</v>
      </c>
      <c r="N50" s="144"/>
      <c r="P50" s="169" t="s">
        <v>261</v>
      </c>
      <c r="Q50" s="150">
        <v>381</v>
      </c>
      <c r="R50" s="150">
        <v>538</v>
      </c>
      <c r="S50" s="150">
        <v>613</v>
      </c>
      <c r="T50" s="150">
        <v>366</v>
      </c>
      <c r="U50" s="150">
        <v>441</v>
      </c>
      <c r="V50" s="150">
        <v>438</v>
      </c>
      <c r="W50" s="150">
        <v>355</v>
      </c>
      <c r="X50" s="150">
        <v>471</v>
      </c>
      <c r="Y50" s="148">
        <v>0.3267605633802817</v>
      </c>
      <c r="Z50" s="148">
        <v>5.268199233716471E-2</v>
      </c>
      <c r="AA50" s="147"/>
      <c r="AB50" s="144"/>
      <c r="AC50" s="144"/>
      <c r="AD50" s="147">
        <v>48.714285714285715</v>
      </c>
      <c r="AE50" s="147">
        <v>447.42857142857144</v>
      </c>
      <c r="AF50" s="144"/>
    </row>
    <row r="51" spans="1:32" outlineLevel="1" x14ac:dyDescent="0.25">
      <c r="A51" s="169" t="s">
        <v>262</v>
      </c>
      <c r="B51" s="150">
        <v>1360</v>
      </c>
      <c r="C51" s="150">
        <v>1386</v>
      </c>
      <c r="D51" s="150">
        <v>1027</v>
      </c>
      <c r="E51" s="150">
        <v>533</v>
      </c>
      <c r="F51" s="150">
        <v>419</v>
      </c>
      <c r="G51" s="150">
        <v>429</v>
      </c>
      <c r="H51" s="150">
        <v>452</v>
      </c>
      <c r="I51" s="150">
        <v>353</v>
      </c>
      <c r="J51" s="148">
        <v>-0.21902654867256638</v>
      </c>
      <c r="K51" s="148">
        <v>-0.5592222618622904</v>
      </c>
      <c r="L51" s="147"/>
      <c r="M51" s="155">
        <v>9.9689353290031063E-2</v>
      </c>
      <c r="N51" s="144"/>
      <c r="P51" s="169" t="s">
        <v>262</v>
      </c>
      <c r="Q51" s="150">
        <v>9272</v>
      </c>
      <c r="R51" s="150">
        <v>9101</v>
      </c>
      <c r="S51" s="150">
        <v>6471</v>
      </c>
      <c r="T51" s="150">
        <v>4067</v>
      </c>
      <c r="U51" s="150">
        <v>3751</v>
      </c>
      <c r="V51" s="150">
        <v>3588</v>
      </c>
      <c r="W51" s="150">
        <v>3719</v>
      </c>
      <c r="X51" s="150">
        <v>3541</v>
      </c>
      <c r="Y51" s="148">
        <v>-4.7862328582952404E-2</v>
      </c>
      <c r="Z51" s="148">
        <v>-0.37984437939403043</v>
      </c>
      <c r="AA51" s="147"/>
      <c r="AB51" s="144"/>
      <c r="AC51" s="144"/>
      <c r="AD51" s="147">
        <v>800.85714285714289</v>
      </c>
      <c r="AE51" s="147">
        <v>5709.8571428571431</v>
      </c>
      <c r="AF51" s="144"/>
    </row>
    <row r="52" spans="1:32" outlineLevel="1" x14ac:dyDescent="0.25">
      <c r="A52" s="169" t="s">
        <v>53</v>
      </c>
      <c r="B52" s="150">
        <v>127</v>
      </c>
      <c r="C52" s="150">
        <v>206</v>
      </c>
      <c r="D52" s="150">
        <v>125</v>
      </c>
      <c r="E52" s="150">
        <v>113</v>
      </c>
      <c r="F52" s="150">
        <v>160</v>
      </c>
      <c r="G52" s="150">
        <v>127</v>
      </c>
      <c r="H52" s="150">
        <v>159</v>
      </c>
      <c r="I52" s="150">
        <v>72</v>
      </c>
      <c r="J52" s="148">
        <v>-0.54716981132075471</v>
      </c>
      <c r="K52" s="148">
        <v>-0.50442477876106195</v>
      </c>
      <c r="L52" s="147"/>
      <c r="M52" s="155">
        <v>6.8571428571428575E-2</v>
      </c>
      <c r="N52" s="144"/>
      <c r="P52" s="169" t="s">
        <v>53</v>
      </c>
      <c r="Q52" s="150">
        <v>1873</v>
      </c>
      <c r="R52" s="150">
        <v>1530</v>
      </c>
      <c r="S52" s="150">
        <v>1525</v>
      </c>
      <c r="T52" s="150">
        <v>1178</v>
      </c>
      <c r="U52" s="150">
        <v>1165</v>
      </c>
      <c r="V52" s="150">
        <v>1283</v>
      </c>
      <c r="W52" s="150">
        <v>1179</v>
      </c>
      <c r="X52" s="150">
        <v>1050</v>
      </c>
      <c r="Y52" s="148">
        <v>-0.10941475826972011</v>
      </c>
      <c r="Z52" s="148">
        <v>-0.24483715195725875</v>
      </c>
      <c r="AA52" s="147"/>
      <c r="AB52" s="144"/>
      <c r="AC52" s="144"/>
      <c r="AD52" s="147">
        <v>145.28571428571428</v>
      </c>
      <c r="AE52" s="147">
        <v>1390.4285714285713</v>
      </c>
      <c r="AF52" s="144"/>
    </row>
    <row r="53" spans="1:32" outlineLevel="1" x14ac:dyDescent="0.25">
      <c r="A53" s="169" t="s">
        <v>11</v>
      </c>
      <c r="B53" s="150">
        <v>157</v>
      </c>
      <c r="C53" s="150">
        <v>235</v>
      </c>
      <c r="D53" s="150">
        <v>163</v>
      </c>
      <c r="E53" s="150">
        <v>154</v>
      </c>
      <c r="F53" s="150">
        <v>148</v>
      </c>
      <c r="G53" s="150">
        <v>145</v>
      </c>
      <c r="H53" s="150">
        <v>138</v>
      </c>
      <c r="I53" s="150">
        <v>146</v>
      </c>
      <c r="J53" s="148">
        <v>5.7971014492753624E-2</v>
      </c>
      <c r="K53" s="148">
        <v>-0.10350877192982458</v>
      </c>
      <c r="L53" s="147"/>
      <c r="M53" s="155">
        <v>0.12607944732297063</v>
      </c>
      <c r="N53" s="144"/>
      <c r="P53" s="169" t="s">
        <v>11</v>
      </c>
      <c r="Q53" s="150">
        <v>1228</v>
      </c>
      <c r="R53" s="150">
        <v>1410</v>
      </c>
      <c r="S53" s="150">
        <v>1006</v>
      </c>
      <c r="T53" s="150">
        <v>963</v>
      </c>
      <c r="U53" s="150">
        <v>1061</v>
      </c>
      <c r="V53" s="150">
        <v>951</v>
      </c>
      <c r="W53" s="150">
        <v>1007</v>
      </c>
      <c r="X53" s="150">
        <v>1158</v>
      </c>
      <c r="Y53" s="148">
        <v>0.1499503475670308</v>
      </c>
      <c r="Z53" s="148">
        <v>6.294256490952016E-2</v>
      </c>
      <c r="AA53" s="147"/>
      <c r="AB53" s="144"/>
      <c r="AC53" s="144"/>
      <c r="AD53" s="147">
        <v>162.85714285714286</v>
      </c>
      <c r="AE53" s="147">
        <v>1089.4285714285713</v>
      </c>
      <c r="AF53" s="144"/>
    </row>
    <row r="54" spans="1:32" outlineLevel="1" x14ac:dyDescent="0.25">
      <c r="A54" s="169" t="s">
        <v>263</v>
      </c>
      <c r="B54" s="150">
        <v>2108</v>
      </c>
      <c r="C54" s="150">
        <v>2668</v>
      </c>
      <c r="D54" s="150">
        <v>2098</v>
      </c>
      <c r="E54" s="150">
        <v>2022</v>
      </c>
      <c r="F54" s="150">
        <v>2131</v>
      </c>
      <c r="G54" s="150">
        <v>1911</v>
      </c>
      <c r="H54" s="150">
        <v>2076</v>
      </c>
      <c r="I54" s="150">
        <v>2325</v>
      </c>
      <c r="J54" s="148">
        <v>0.1199421965317919</v>
      </c>
      <c r="K54" s="148">
        <v>8.3988277607566372E-2</v>
      </c>
      <c r="L54" s="147"/>
      <c r="M54" s="155">
        <v>0.15119001170503316</v>
      </c>
      <c r="N54" s="144"/>
      <c r="P54" s="169" t="s">
        <v>263</v>
      </c>
      <c r="Q54" s="150">
        <v>14465</v>
      </c>
      <c r="R54" s="150">
        <v>16545</v>
      </c>
      <c r="S54" s="150">
        <v>14341</v>
      </c>
      <c r="T54" s="150">
        <v>13650</v>
      </c>
      <c r="U54" s="150">
        <v>14844</v>
      </c>
      <c r="V54" s="150">
        <v>13660</v>
      </c>
      <c r="W54" s="150">
        <v>13858</v>
      </c>
      <c r="X54" s="150">
        <v>15378</v>
      </c>
      <c r="Y54" s="148">
        <v>0.10968393707605716</v>
      </c>
      <c r="Z54" s="148">
        <v>6.1985142507621181E-2</v>
      </c>
      <c r="AA54" s="147"/>
      <c r="AB54" s="144"/>
      <c r="AC54" s="144"/>
      <c r="AD54" s="147">
        <v>2144.8571428571427</v>
      </c>
      <c r="AE54" s="147">
        <v>14480.428571428571</v>
      </c>
      <c r="AF54" s="144"/>
    </row>
    <row r="55" spans="1:32" outlineLevel="1" x14ac:dyDescent="0.25">
      <c r="A55" s="169" t="s">
        <v>264</v>
      </c>
      <c r="B55" s="150">
        <v>915</v>
      </c>
      <c r="C55" s="150">
        <v>1136</v>
      </c>
      <c r="D55" s="150">
        <v>798</v>
      </c>
      <c r="E55" s="150">
        <v>682</v>
      </c>
      <c r="F55" s="150">
        <v>781</v>
      </c>
      <c r="G55" s="150">
        <v>811</v>
      </c>
      <c r="H55" s="150">
        <v>656</v>
      </c>
      <c r="I55" s="150">
        <v>640</v>
      </c>
      <c r="J55" s="148">
        <v>-2.4390243902439025E-2</v>
      </c>
      <c r="K55" s="148">
        <v>-0.2247793735940474</v>
      </c>
      <c r="L55" s="147"/>
      <c r="M55" s="155">
        <v>0.1088065283917035</v>
      </c>
      <c r="N55" s="144"/>
      <c r="P55" s="169" t="s">
        <v>264</v>
      </c>
      <c r="Q55" s="150">
        <v>7240</v>
      </c>
      <c r="R55" s="150">
        <v>7407</v>
      </c>
      <c r="S55" s="150">
        <v>5905</v>
      </c>
      <c r="T55" s="150">
        <v>6187</v>
      </c>
      <c r="U55" s="150">
        <v>6401</v>
      </c>
      <c r="V55" s="150">
        <v>6379</v>
      </c>
      <c r="W55" s="150">
        <v>5385</v>
      </c>
      <c r="X55" s="150">
        <v>5882</v>
      </c>
      <c r="Y55" s="148">
        <v>9.2293407613741871E-2</v>
      </c>
      <c r="Z55" s="148">
        <v>-8.3066096561553573E-2</v>
      </c>
      <c r="AA55" s="147"/>
      <c r="AB55" s="144"/>
      <c r="AC55" s="144"/>
      <c r="AD55" s="147">
        <v>825.57142857142856</v>
      </c>
      <c r="AE55" s="147">
        <v>6414.8571428571431</v>
      </c>
      <c r="AF55" s="144"/>
    </row>
    <row r="56" spans="1:32" outlineLevel="1" x14ac:dyDescent="0.25">
      <c r="A56" s="169" t="s">
        <v>265</v>
      </c>
      <c r="B56" s="150">
        <v>892</v>
      </c>
      <c r="C56" s="150">
        <v>946</v>
      </c>
      <c r="D56" s="150">
        <v>606</v>
      </c>
      <c r="E56" s="150">
        <v>596</v>
      </c>
      <c r="F56" s="150">
        <v>579</v>
      </c>
      <c r="G56" s="150">
        <v>623</v>
      </c>
      <c r="H56" s="150">
        <v>714</v>
      </c>
      <c r="I56" s="150">
        <v>770</v>
      </c>
      <c r="J56" s="148">
        <v>7.8431372549019607E-2</v>
      </c>
      <c r="K56" s="148">
        <v>8.7570621468926552E-2</v>
      </c>
      <c r="L56" s="147"/>
      <c r="M56" s="155">
        <v>0.13214347005320062</v>
      </c>
      <c r="N56" s="144"/>
      <c r="P56" s="169" t="s">
        <v>265</v>
      </c>
      <c r="Q56" s="150">
        <v>6329</v>
      </c>
      <c r="R56" s="150">
        <v>6840</v>
      </c>
      <c r="S56" s="150">
        <v>4665</v>
      </c>
      <c r="T56" s="150">
        <v>4553</v>
      </c>
      <c r="U56" s="150">
        <v>5246</v>
      </c>
      <c r="V56" s="150">
        <v>5203</v>
      </c>
      <c r="W56" s="150">
        <v>5212</v>
      </c>
      <c r="X56" s="150">
        <v>5827</v>
      </c>
      <c r="Y56" s="148">
        <v>0.11799693016116654</v>
      </c>
      <c r="Z56" s="148">
        <v>7.2040580319596273E-2</v>
      </c>
      <c r="AA56" s="147"/>
      <c r="AB56" s="144"/>
      <c r="AC56" s="144"/>
      <c r="AD56" s="147">
        <v>708</v>
      </c>
      <c r="AE56" s="147">
        <v>5435.4285714285716</v>
      </c>
      <c r="AF56" s="144"/>
    </row>
    <row r="57" spans="1:32" outlineLevel="1" x14ac:dyDescent="0.25">
      <c r="A57" s="169" t="s">
        <v>266</v>
      </c>
      <c r="B57" s="150">
        <v>444</v>
      </c>
      <c r="C57" s="150">
        <v>568</v>
      </c>
      <c r="D57" s="150">
        <v>335</v>
      </c>
      <c r="E57" s="150">
        <v>368</v>
      </c>
      <c r="F57" s="150">
        <v>347</v>
      </c>
      <c r="G57" s="150">
        <v>332</v>
      </c>
      <c r="H57" s="150">
        <v>325</v>
      </c>
      <c r="I57" s="150">
        <v>329</v>
      </c>
      <c r="J57" s="148">
        <v>1.2307692307692308E-2</v>
      </c>
      <c r="K57" s="148">
        <v>-0.15299742552408976</v>
      </c>
      <c r="L57" s="147"/>
      <c r="M57" s="155">
        <v>0.13138977635782748</v>
      </c>
      <c r="N57" s="144"/>
      <c r="P57" s="169" t="s">
        <v>266</v>
      </c>
      <c r="Q57" s="150">
        <v>2308</v>
      </c>
      <c r="R57" s="150">
        <v>3380</v>
      </c>
      <c r="S57" s="150">
        <v>2510</v>
      </c>
      <c r="T57" s="150">
        <v>2091</v>
      </c>
      <c r="U57" s="150">
        <v>2096</v>
      </c>
      <c r="V57" s="150">
        <v>1831</v>
      </c>
      <c r="W57" s="150">
        <v>1770</v>
      </c>
      <c r="X57" s="150">
        <v>2504</v>
      </c>
      <c r="Y57" s="148">
        <v>0.41468926553672314</v>
      </c>
      <c r="Z57" s="148">
        <v>9.6459401976729614E-2</v>
      </c>
      <c r="AA57" s="147"/>
      <c r="AB57" s="144"/>
      <c r="AC57" s="144"/>
      <c r="AD57" s="147">
        <v>388.42857142857144</v>
      </c>
      <c r="AE57" s="147">
        <v>2283.7142857142858</v>
      </c>
      <c r="AF57" s="144"/>
    </row>
    <row r="58" spans="1:32" outlineLevel="1" x14ac:dyDescent="0.25">
      <c r="A58" s="168" t="s">
        <v>267</v>
      </c>
      <c r="B58" s="170">
        <v>7101</v>
      </c>
      <c r="C58" s="170">
        <v>8448</v>
      </c>
      <c r="D58" s="170">
        <v>6058</v>
      </c>
      <c r="E58" s="170">
        <v>5300</v>
      </c>
      <c r="F58" s="170">
        <v>5425</v>
      </c>
      <c r="G58" s="170">
        <v>5251</v>
      </c>
      <c r="H58" s="170">
        <v>5500</v>
      </c>
      <c r="I58" s="170">
        <v>5561</v>
      </c>
      <c r="J58" s="171">
        <v>1.1090909090909091E-2</v>
      </c>
      <c r="K58" s="171">
        <v>-9.6464962978436916E-2</v>
      </c>
      <c r="L58" s="147"/>
      <c r="M58" s="206">
        <v>0.12784201935676681</v>
      </c>
      <c r="N58" s="144"/>
      <c r="P58" s="168" t="s">
        <v>267</v>
      </c>
      <c r="Q58" s="170">
        <v>51356</v>
      </c>
      <c r="R58" s="170">
        <v>55656</v>
      </c>
      <c r="S58" s="170">
        <v>43760</v>
      </c>
      <c r="T58" s="170">
        <v>39458</v>
      </c>
      <c r="U58" s="170">
        <v>42067</v>
      </c>
      <c r="V58" s="170">
        <v>40278</v>
      </c>
      <c r="W58" s="170">
        <v>39488</v>
      </c>
      <c r="X58" s="170">
        <v>43499</v>
      </c>
      <c r="Y58" s="171">
        <v>0.10157516207455429</v>
      </c>
      <c r="Z58" s="171">
        <v>-2.4257922278514296E-2</v>
      </c>
      <c r="AA58" s="147"/>
      <c r="AB58" s="144"/>
      <c r="AC58" s="144"/>
      <c r="AD58" s="147">
        <v>6154.7142857142853</v>
      </c>
      <c r="AE58" s="147">
        <v>44580.428571428572</v>
      </c>
      <c r="AF58" s="144"/>
    </row>
    <row r="59" spans="1:32" outlineLevel="1" x14ac:dyDescent="0.25">
      <c r="A59" s="163" t="s">
        <v>289</v>
      </c>
      <c r="B59" s="163"/>
      <c r="C59" s="163"/>
      <c r="D59" s="163"/>
      <c r="E59" s="144"/>
      <c r="F59" s="144"/>
      <c r="G59" s="144"/>
      <c r="H59" s="144"/>
      <c r="I59" s="162"/>
      <c r="J59" s="162"/>
      <c r="K59" s="162"/>
      <c r="L59" s="144"/>
      <c r="M59" s="144"/>
      <c r="N59" s="144"/>
      <c r="O59" s="144"/>
      <c r="P59" s="163" t="s">
        <v>268</v>
      </c>
      <c r="Q59" s="163"/>
      <c r="R59" s="163"/>
      <c r="S59" s="163"/>
      <c r="T59" s="144"/>
      <c r="U59" s="144"/>
      <c r="V59" s="144"/>
      <c r="W59" s="144"/>
      <c r="X59" s="162"/>
      <c r="Y59" s="162"/>
      <c r="Z59" s="162"/>
      <c r="AA59" s="144"/>
      <c r="AB59" s="144"/>
      <c r="AC59" s="144"/>
      <c r="AD59" s="144"/>
      <c r="AE59" s="144"/>
      <c r="AF59" s="144"/>
    </row>
    <row r="60" spans="1:32" x14ac:dyDescent="0.25">
      <c r="A60" s="164"/>
      <c r="B60" s="164"/>
      <c r="C60" s="164"/>
      <c r="D60" s="164"/>
      <c r="E60" s="144"/>
      <c r="F60" s="144"/>
      <c r="G60" s="144"/>
      <c r="H60" s="144"/>
      <c r="I60" s="144"/>
      <c r="J60" s="144"/>
      <c r="K60" s="144"/>
      <c r="L60" s="144"/>
      <c r="M60" s="144"/>
      <c r="N60" s="144"/>
      <c r="O60" s="204"/>
      <c r="P60" s="164"/>
      <c r="Q60" s="164"/>
      <c r="R60" s="164"/>
      <c r="S60" s="164"/>
      <c r="T60" s="144"/>
      <c r="U60" s="144"/>
      <c r="V60" s="144"/>
      <c r="W60" s="144"/>
      <c r="X60" s="144"/>
      <c r="Y60" s="144"/>
      <c r="Z60" s="144"/>
      <c r="AA60" s="144"/>
      <c r="AB60" s="144"/>
      <c r="AC60" s="144"/>
      <c r="AD60" s="144"/>
      <c r="AE60" s="144"/>
      <c r="AF60" s="144"/>
    </row>
    <row r="61" spans="1:32" x14ac:dyDescent="0.25">
      <c r="A61" s="164"/>
      <c r="B61" s="164"/>
      <c r="C61" s="164"/>
      <c r="D61" s="164"/>
      <c r="E61" s="144"/>
      <c r="F61" s="144"/>
      <c r="G61" s="144"/>
      <c r="H61" s="144"/>
      <c r="I61" s="144"/>
      <c r="J61" s="144"/>
      <c r="K61" s="144"/>
      <c r="L61" s="144"/>
      <c r="M61" s="144"/>
      <c r="N61" s="144"/>
      <c r="O61" s="204"/>
      <c r="P61" s="164"/>
      <c r="Q61" s="164"/>
      <c r="R61" s="164"/>
      <c r="S61" s="164"/>
      <c r="T61" s="144"/>
      <c r="U61" s="144"/>
      <c r="V61" s="144"/>
      <c r="W61" s="144"/>
      <c r="X61" s="144"/>
      <c r="Y61" s="144"/>
      <c r="Z61" s="144"/>
      <c r="AA61" s="144"/>
      <c r="AB61" s="144"/>
      <c r="AC61" s="144"/>
      <c r="AD61" s="144"/>
      <c r="AE61" s="144"/>
      <c r="AF61" s="144"/>
    </row>
    <row r="62" spans="1:32" x14ac:dyDescent="0.25">
      <c r="A62" s="165" t="s">
        <v>90</v>
      </c>
      <c r="B62" s="165"/>
      <c r="C62" s="165"/>
      <c r="D62" s="165"/>
      <c r="E62" s="144"/>
      <c r="F62" s="144"/>
      <c r="G62" s="144"/>
      <c r="H62" s="144"/>
      <c r="I62" s="144"/>
      <c r="J62" s="144"/>
      <c r="K62" s="144"/>
      <c r="L62" s="144"/>
      <c r="M62" s="144"/>
      <c r="N62" s="144"/>
      <c r="O62" s="204"/>
      <c r="P62" s="165" t="s">
        <v>90</v>
      </c>
      <c r="Q62" s="165"/>
      <c r="R62" s="165"/>
      <c r="S62" s="165"/>
      <c r="T62" s="144"/>
      <c r="U62" s="144"/>
      <c r="V62" s="144"/>
      <c r="W62" s="144"/>
      <c r="X62" s="144"/>
      <c r="Y62" s="144"/>
      <c r="Z62" s="144"/>
      <c r="AA62" s="144"/>
      <c r="AB62" s="144"/>
      <c r="AC62" s="144"/>
      <c r="AD62" s="144"/>
      <c r="AE62" s="144"/>
      <c r="AF62" s="144"/>
    </row>
    <row r="63" spans="1:32" outlineLevel="1" x14ac:dyDescent="0.25">
      <c r="A63" s="166" t="s">
        <v>301</v>
      </c>
      <c r="B63" s="166"/>
      <c r="C63" s="166"/>
      <c r="D63" s="166"/>
      <c r="E63" s="167"/>
      <c r="F63" s="167"/>
      <c r="G63" s="167"/>
      <c r="H63" s="167"/>
      <c r="I63" s="167"/>
      <c r="J63" s="167"/>
      <c r="K63" s="167"/>
      <c r="L63" s="167"/>
      <c r="M63" s="144"/>
      <c r="N63" s="144"/>
      <c r="P63" s="166" t="s">
        <v>231</v>
      </c>
      <c r="Q63" s="166"/>
      <c r="R63" s="166"/>
      <c r="S63" s="166"/>
      <c r="T63" s="167"/>
      <c r="U63" s="167"/>
      <c r="V63" s="167"/>
      <c r="W63" s="167"/>
      <c r="X63" s="167"/>
      <c r="Y63" s="167"/>
      <c r="Z63" s="167"/>
      <c r="AA63" s="167"/>
      <c r="AB63" s="144"/>
      <c r="AC63" s="144"/>
      <c r="AD63" s="144"/>
      <c r="AE63" s="144"/>
      <c r="AF63" s="144"/>
    </row>
    <row r="64" spans="1:32" ht="52.5" outlineLevel="1" x14ac:dyDescent="0.25">
      <c r="A64" s="168" t="s">
        <v>257</v>
      </c>
      <c r="B64" s="141">
        <v>2019</v>
      </c>
      <c r="C64" s="141">
        <v>2020</v>
      </c>
      <c r="D64" s="141">
        <v>2021</v>
      </c>
      <c r="E64" s="141">
        <v>2022</v>
      </c>
      <c r="F64" s="141">
        <v>2023</v>
      </c>
      <c r="G64" s="141">
        <v>2024</v>
      </c>
      <c r="H64" s="141">
        <v>2025</v>
      </c>
      <c r="I64" s="141">
        <v>2026</v>
      </c>
      <c r="J64" s="142" t="s">
        <v>232</v>
      </c>
      <c r="K64" s="142" t="s">
        <v>258</v>
      </c>
      <c r="L64" s="143" t="s">
        <v>234</v>
      </c>
      <c r="M64" s="142" t="s">
        <v>290</v>
      </c>
      <c r="N64" s="142" t="s">
        <v>291</v>
      </c>
      <c r="P64" s="168" t="s">
        <v>257</v>
      </c>
      <c r="Q64" s="141">
        <v>2019</v>
      </c>
      <c r="R64" s="141">
        <v>2020</v>
      </c>
      <c r="S64" s="141">
        <v>2021</v>
      </c>
      <c r="T64" s="141">
        <v>2022</v>
      </c>
      <c r="U64" s="141">
        <v>2023</v>
      </c>
      <c r="V64" s="141">
        <v>2024</v>
      </c>
      <c r="W64" s="141">
        <v>2025</v>
      </c>
      <c r="X64" s="141">
        <v>2026</v>
      </c>
      <c r="Y64" s="142" t="s">
        <v>232</v>
      </c>
      <c r="Z64" s="142" t="s">
        <v>258</v>
      </c>
      <c r="AA64" s="143" t="s">
        <v>234</v>
      </c>
      <c r="AB64" s="142" t="s">
        <v>269</v>
      </c>
      <c r="AC64" s="144"/>
      <c r="AD64" s="145" t="s">
        <v>302</v>
      </c>
      <c r="AE64" s="145" t="s">
        <v>235</v>
      </c>
      <c r="AF64" s="144"/>
    </row>
    <row r="65" spans="1:32" outlineLevel="1" x14ac:dyDescent="0.25">
      <c r="A65" s="169" t="s">
        <v>259</v>
      </c>
      <c r="B65" s="153">
        <v>0.70608108108108103</v>
      </c>
      <c r="C65" s="153">
        <v>0.73067915690866514</v>
      </c>
      <c r="D65" s="153">
        <v>0.69498725573491926</v>
      </c>
      <c r="E65" s="153">
        <v>0.69039451114922812</v>
      </c>
      <c r="F65" s="153">
        <v>0.64534883720930236</v>
      </c>
      <c r="G65" s="153">
        <v>0.56771929824561407</v>
      </c>
      <c r="H65" s="153">
        <v>0.62583222370173097</v>
      </c>
      <c r="I65" s="153">
        <v>0.55661577608142498</v>
      </c>
      <c r="J65" s="172">
        <v>-6.9216447620305992</v>
      </c>
      <c r="K65" s="172">
        <v>-11.011988941226159</v>
      </c>
      <c r="L65" s="147"/>
      <c r="M65" s="178">
        <v>-5.8223505317108852</v>
      </c>
      <c r="N65" s="178">
        <v>-0.75253851267822469</v>
      </c>
      <c r="P65" s="169" t="s">
        <v>259</v>
      </c>
      <c r="Q65" s="153">
        <v>0.71362161213928599</v>
      </c>
      <c r="R65" s="153">
        <v>0.68774395003903199</v>
      </c>
      <c r="S65" s="153">
        <v>0.65963585712864392</v>
      </c>
      <c r="T65" s="153">
        <v>0.66663156786353583</v>
      </c>
      <c r="U65" s="153">
        <v>0.6427719137218908</v>
      </c>
      <c r="V65" s="153">
        <v>0.61189525077674212</v>
      </c>
      <c r="W65" s="153">
        <v>0.61569772586496774</v>
      </c>
      <c r="X65" s="153">
        <v>0.61483928139853383</v>
      </c>
      <c r="Y65" s="172">
        <v>-8.5844446643390526E-2</v>
      </c>
      <c r="Z65" s="172">
        <v>-4.2516325957073553</v>
      </c>
      <c r="AA65" s="147"/>
      <c r="AB65" s="173">
        <v>0.19640390311012612</v>
      </c>
      <c r="AC65" s="144"/>
      <c r="AD65" s="151">
        <v>0.66673566549368657</v>
      </c>
      <c r="AE65" s="151">
        <v>0.65735560735560739</v>
      </c>
      <c r="AF65" s="144"/>
    </row>
    <row r="66" spans="1:32" outlineLevel="1" x14ac:dyDescent="0.25">
      <c r="A66" s="169" t="s">
        <v>260</v>
      </c>
      <c r="B66" s="153">
        <v>0.77500000000000002</v>
      </c>
      <c r="C66" s="153">
        <v>0.9</v>
      </c>
      <c r="D66" s="153">
        <v>0.72727272727272729</v>
      </c>
      <c r="E66" s="153">
        <v>0.33333333333333331</v>
      </c>
      <c r="F66" s="153">
        <v>0.5</v>
      </c>
      <c r="G66" s="153">
        <v>0.33333333333333331</v>
      </c>
      <c r="H66" s="153">
        <v>0.66666666666666663</v>
      </c>
      <c r="I66" s="153">
        <v>0.5</v>
      </c>
      <c r="J66" s="172">
        <v>-16.666666666666664</v>
      </c>
      <c r="K66" s="172">
        <v>-17.647058823529417</v>
      </c>
      <c r="L66" s="147"/>
      <c r="M66" s="178">
        <v>1.3043478260869545</v>
      </c>
      <c r="N66" s="178">
        <v>-2.3100984771307065E-2</v>
      </c>
      <c r="P66" s="169" t="s">
        <v>260</v>
      </c>
      <c r="Q66" s="153">
        <v>0.72514619883040932</v>
      </c>
      <c r="R66" s="153">
        <v>0.62091503267973858</v>
      </c>
      <c r="S66" s="153">
        <v>0.67625899280575541</v>
      </c>
      <c r="T66" s="153">
        <v>0.62608695652173918</v>
      </c>
      <c r="U66" s="153">
        <v>0.50862068965517238</v>
      </c>
      <c r="V66" s="153">
        <v>0.46846846846846846</v>
      </c>
      <c r="W66" s="153">
        <v>0.39823008849557523</v>
      </c>
      <c r="X66" s="153">
        <v>0.48695652173913045</v>
      </c>
      <c r="Y66" s="172">
        <v>8.8726433243555221</v>
      </c>
      <c r="Z66" s="172">
        <v>-10.236809699725297</v>
      </c>
      <c r="AA66" s="147"/>
      <c r="AB66" s="173">
        <v>1.0002200791126015E-2</v>
      </c>
      <c r="AC66" s="144"/>
      <c r="AD66" s="151">
        <v>0.67647058823529416</v>
      </c>
      <c r="AE66" s="151">
        <v>0.58932461873638342</v>
      </c>
      <c r="AF66" s="144"/>
    </row>
    <row r="67" spans="1:32" outlineLevel="1" x14ac:dyDescent="0.25">
      <c r="A67" s="169" t="s">
        <v>261</v>
      </c>
      <c r="B67" s="153">
        <v>0.48888888888888887</v>
      </c>
      <c r="C67" s="153">
        <v>0.57499999999999996</v>
      </c>
      <c r="D67" s="153">
        <v>0.7142857142857143</v>
      </c>
      <c r="E67" s="153">
        <v>0.57777777777777772</v>
      </c>
      <c r="F67" s="153">
        <v>0.53900709219858156</v>
      </c>
      <c r="G67" s="153">
        <v>0.69318181818181823</v>
      </c>
      <c r="H67" s="153">
        <v>0.46875</v>
      </c>
      <c r="I67" s="153">
        <v>0.65277777777777779</v>
      </c>
      <c r="J67" s="172">
        <v>18.402777777777779</v>
      </c>
      <c r="K67" s="172">
        <v>5.9734299516908234</v>
      </c>
      <c r="L67" s="147"/>
      <c r="M67" s="178">
        <v>0.31226053639846763</v>
      </c>
      <c r="N67" s="178">
        <v>0.10596528535000704</v>
      </c>
      <c r="P67" s="169" t="s">
        <v>261</v>
      </c>
      <c r="Q67" s="153">
        <v>0.62254901960784315</v>
      </c>
      <c r="R67" s="153">
        <v>0.68710089399744567</v>
      </c>
      <c r="S67" s="153">
        <v>0.64526315789473687</v>
      </c>
      <c r="T67" s="153">
        <v>0.5903225806451613</v>
      </c>
      <c r="U67" s="153">
        <v>0.62376237623762376</v>
      </c>
      <c r="V67" s="153">
        <v>0.64506627393225335</v>
      </c>
      <c r="W67" s="153">
        <v>0.58872305140961856</v>
      </c>
      <c r="X67" s="153">
        <v>0.64965517241379311</v>
      </c>
      <c r="Y67" s="172">
        <v>6.0932121004174551</v>
      </c>
      <c r="Z67" s="172">
        <v>1.7438781618476229</v>
      </c>
      <c r="AA67" s="147"/>
      <c r="AB67" s="173">
        <v>6.2860567003009127E-2</v>
      </c>
      <c r="AC67" s="144"/>
      <c r="AD67" s="151">
        <v>0.59304347826086956</v>
      </c>
      <c r="AE67" s="151">
        <v>0.63221639079531688</v>
      </c>
      <c r="AF67" s="144"/>
    </row>
    <row r="68" spans="1:32" outlineLevel="1" x14ac:dyDescent="0.25">
      <c r="A68" s="169" t="s">
        <v>262</v>
      </c>
      <c r="B68" s="153">
        <v>0.83692307692307688</v>
      </c>
      <c r="C68" s="153">
        <v>0.82499999999999996</v>
      </c>
      <c r="D68" s="153">
        <v>0.78337147215865754</v>
      </c>
      <c r="E68" s="153">
        <v>0.7192982456140351</v>
      </c>
      <c r="F68" s="153">
        <v>0.6054913294797688</v>
      </c>
      <c r="G68" s="153">
        <v>0.56671070013210034</v>
      </c>
      <c r="H68" s="153">
        <v>0.63394109396914444</v>
      </c>
      <c r="I68" s="153">
        <v>0.59830508474576272</v>
      </c>
      <c r="J68" s="172">
        <v>-3.5636009223381726</v>
      </c>
      <c r="K68" s="172">
        <v>-14.727278465176353</v>
      </c>
      <c r="L68" s="147"/>
      <c r="M68" s="178">
        <v>-2.1835020333046407</v>
      </c>
      <c r="N68" s="178">
        <v>-0.35236688858704124</v>
      </c>
      <c r="P68" s="169" t="s">
        <v>262</v>
      </c>
      <c r="Q68" s="153">
        <v>0.79254637148474227</v>
      </c>
      <c r="R68" s="153">
        <v>0.76912025690864527</v>
      </c>
      <c r="S68" s="153">
        <v>0.72797840026999661</v>
      </c>
      <c r="T68" s="153">
        <v>0.68375924680564892</v>
      </c>
      <c r="U68" s="153">
        <v>0.62673350041771092</v>
      </c>
      <c r="V68" s="153">
        <v>0.56512836667191679</v>
      </c>
      <c r="W68" s="153">
        <v>0.61828761429758938</v>
      </c>
      <c r="X68" s="153">
        <v>0.62014010507880912</v>
      </c>
      <c r="Y68" s="172">
        <v>0.185249078121974</v>
      </c>
      <c r="Z68" s="172">
        <v>-8.4556816533377432</v>
      </c>
      <c r="AA68" s="147"/>
      <c r="AB68" s="173">
        <v>-4.6369217465486168E-2</v>
      </c>
      <c r="AC68" s="144"/>
      <c r="AD68" s="151">
        <v>0.74557786939752624</v>
      </c>
      <c r="AE68" s="151">
        <v>0.70469692161218656</v>
      </c>
      <c r="AF68" s="144"/>
    </row>
    <row r="69" spans="1:32" outlineLevel="1" x14ac:dyDescent="0.25">
      <c r="A69" s="169" t="s">
        <v>53</v>
      </c>
      <c r="B69" s="153">
        <v>0.57466063348416285</v>
      </c>
      <c r="C69" s="153">
        <v>0.64779874213836475</v>
      </c>
      <c r="D69" s="153">
        <v>0.57077625570776258</v>
      </c>
      <c r="E69" s="153">
        <v>0.50672645739910316</v>
      </c>
      <c r="F69" s="153">
        <v>0.57971014492753625</v>
      </c>
      <c r="G69" s="153">
        <v>0.55947136563876654</v>
      </c>
      <c r="H69" s="153">
        <v>0.54639175257731953</v>
      </c>
      <c r="I69" s="153">
        <v>0.35467980295566504</v>
      </c>
      <c r="J69" s="172">
        <v>-19.171194962165451</v>
      </c>
      <c r="K69" s="172">
        <v>-21.827794352320819</v>
      </c>
      <c r="L69" s="147"/>
      <c r="M69" s="178">
        <v>-16.256157635467982</v>
      </c>
      <c r="N69" s="178">
        <v>-0.37863865863141943</v>
      </c>
      <c r="P69" s="169" t="s">
        <v>53</v>
      </c>
      <c r="Q69" s="153">
        <v>0.6476486860304288</v>
      </c>
      <c r="R69" s="153">
        <v>0.5889145496535797</v>
      </c>
      <c r="S69" s="153">
        <v>0.60781187724192909</v>
      </c>
      <c r="T69" s="153">
        <v>0.5655304848775804</v>
      </c>
      <c r="U69" s="153">
        <v>0.53391384051329061</v>
      </c>
      <c r="V69" s="153">
        <v>0.59124423963133643</v>
      </c>
      <c r="W69" s="153">
        <v>0.54913833255705635</v>
      </c>
      <c r="X69" s="153">
        <v>0.51724137931034486</v>
      </c>
      <c r="Y69" s="172">
        <v>-3.189695324671149</v>
      </c>
      <c r="Z69" s="172">
        <v>-6.9755786119966912</v>
      </c>
      <c r="AA69" s="147"/>
      <c r="AB69" s="173">
        <v>-7.7631181136011973E-2</v>
      </c>
      <c r="AC69" s="144"/>
      <c r="AD69" s="151">
        <v>0.57295774647887321</v>
      </c>
      <c r="AE69" s="151">
        <v>0.58699716543031177</v>
      </c>
      <c r="AF69" s="144"/>
    </row>
    <row r="70" spans="1:32" outlineLevel="1" x14ac:dyDescent="0.25">
      <c r="A70" s="169" t="s">
        <v>11</v>
      </c>
      <c r="B70" s="153">
        <v>0.27399650959860383</v>
      </c>
      <c r="C70" s="153">
        <v>0.30921052631578949</v>
      </c>
      <c r="D70" s="153">
        <v>0.28646748681898065</v>
      </c>
      <c r="E70" s="153">
        <v>0.23765432098765432</v>
      </c>
      <c r="F70" s="153">
        <v>0.22322775263951736</v>
      </c>
      <c r="G70" s="153">
        <v>0.23274478330658105</v>
      </c>
      <c r="H70" s="153">
        <v>0.16065192083818394</v>
      </c>
      <c r="I70" s="153">
        <v>0.19756427604871449</v>
      </c>
      <c r="J70" s="172">
        <v>3.6912355210530547</v>
      </c>
      <c r="K70" s="172">
        <v>-4.5247225548729588</v>
      </c>
      <c r="L70" s="147"/>
      <c r="M70" s="178">
        <v>2.684335610178834</v>
      </c>
      <c r="N70" s="178">
        <v>0.46808250438400423</v>
      </c>
      <c r="P70" s="169" t="s">
        <v>11</v>
      </c>
      <c r="Q70" s="153">
        <v>0.23004870738104158</v>
      </c>
      <c r="R70" s="153">
        <v>0.20467411815938452</v>
      </c>
      <c r="S70" s="153">
        <v>0.18691936083240432</v>
      </c>
      <c r="T70" s="153">
        <v>0.17810245977436656</v>
      </c>
      <c r="U70" s="153">
        <v>0.15895131086142322</v>
      </c>
      <c r="V70" s="153">
        <v>0.16020889487870621</v>
      </c>
      <c r="W70" s="153">
        <v>0.15276092233009708</v>
      </c>
      <c r="X70" s="153">
        <v>0.17072091994692615</v>
      </c>
      <c r="Y70" s="172">
        <v>1.7959997616829066</v>
      </c>
      <c r="Z70" s="172">
        <v>-0.99086544153278167</v>
      </c>
      <c r="AA70" s="147"/>
      <c r="AB70" s="173">
        <v>6.8239004245379542E-2</v>
      </c>
      <c r="AC70" s="144"/>
      <c r="AD70" s="151">
        <v>0.24281150159744408</v>
      </c>
      <c r="AE70" s="151">
        <v>0.18062957436225396</v>
      </c>
      <c r="AF70" s="144"/>
    </row>
    <row r="71" spans="1:32" outlineLevel="1" x14ac:dyDescent="0.25">
      <c r="A71" s="169" t="s">
        <v>263</v>
      </c>
      <c r="B71" s="153">
        <v>0.83717235901509135</v>
      </c>
      <c r="C71" s="153">
        <v>0.87104146261834803</v>
      </c>
      <c r="D71" s="153">
        <v>0.87090078870900789</v>
      </c>
      <c r="E71" s="153">
        <v>0.84390651085141899</v>
      </c>
      <c r="F71" s="153">
        <v>0.85582329317269079</v>
      </c>
      <c r="G71" s="153">
        <v>0.78966942148760333</v>
      </c>
      <c r="H71" s="153">
        <v>0.8364222401289283</v>
      </c>
      <c r="I71" s="153">
        <v>0.81236897274633124</v>
      </c>
      <c r="J71" s="172">
        <v>-2.4053267382597054</v>
      </c>
      <c r="K71" s="172">
        <v>-3.215797066687609</v>
      </c>
      <c r="L71" s="147"/>
      <c r="M71" s="178">
        <v>-2.2484447449108491</v>
      </c>
      <c r="N71" s="178">
        <v>0.67363912392058301</v>
      </c>
      <c r="P71" s="169" t="s">
        <v>263</v>
      </c>
      <c r="Q71" s="153">
        <v>0.84943331963121738</v>
      </c>
      <c r="R71" s="153">
        <v>0.83993298812062134</v>
      </c>
      <c r="S71" s="153">
        <v>0.86013314940322683</v>
      </c>
      <c r="T71" s="153">
        <v>0.84803677932405563</v>
      </c>
      <c r="U71" s="153">
        <v>0.83337076128452725</v>
      </c>
      <c r="V71" s="153">
        <v>0.82195077922859383</v>
      </c>
      <c r="W71" s="153">
        <v>0.82967131652996473</v>
      </c>
      <c r="X71" s="153">
        <v>0.83485342019543973</v>
      </c>
      <c r="Y71" s="172">
        <v>0.51821036654750019</v>
      </c>
      <c r="Z71" s="172">
        <v>-0.54267754441192917</v>
      </c>
      <c r="AA71" s="147"/>
      <c r="AB71" s="173">
        <v>0.78592547646255673</v>
      </c>
      <c r="AC71" s="144"/>
      <c r="AD71" s="151">
        <v>0.84452694341320733</v>
      </c>
      <c r="AE71" s="151">
        <v>0.84028019563955902</v>
      </c>
      <c r="AF71" s="144"/>
    </row>
    <row r="72" spans="1:32" outlineLevel="1" x14ac:dyDescent="0.25">
      <c r="A72" s="169" t="s">
        <v>264</v>
      </c>
      <c r="B72" s="153">
        <v>0.28214616096207218</v>
      </c>
      <c r="C72" s="153">
        <v>0.31415929203539822</v>
      </c>
      <c r="D72" s="153">
        <v>0.28197879858657243</v>
      </c>
      <c r="E72" s="153">
        <v>0.21602787456445993</v>
      </c>
      <c r="F72" s="153">
        <v>0.22513692706831939</v>
      </c>
      <c r="G72" s="153">
        <v>0.20757614538008703</v>
      </c>
      <c r="H72" s="153">
        <v>0.16540595057992941</v>
      </c>
      <c r="I72" s="153">
        <v>0.17684443216358109</v>
      </c>
      <c r="J72" s="172">
        <v>1.1438481583651683</v>
      </c>
      <c r="K72" s="172">
        <v>-6.2075693518575363</v>
      </c>
      <c r="L72" s="147"/>
      <c r="M72" s="178">
        <v>-0.66984891707091709</v>
      </c>
      <c r="N72" s="178">
        <v>1.031553025139037</v>
      </c>
      <c r="P72" s="169" t="s">
        <v>264</v>
      </c>
      <c r="Q72" s="153">
        <v>0.26333975921143565</v>
      </c>
      <c r="R72" s="153">
        <v>0.25994034041059833</v>
      </c>
      <c r="S72" s="153">
        <v>0.2713570148430679</v>
      </c>
      <c r="T72" s="153">
        <v>0.23304079249689255</v>
      </c>
      <c r="U72" s="153">
        <v>0.20886902042680938</v>
      </c>
      <c r="V72" s="153">
        <v>0.19705909610453801</v>
      </c>
      <c r="W72" s="153">
        <v>0.1704059998101326</v>
      </c>
      <c r="X72" s="153">
        <v>0.18354292133429026</v>
      </c>
      <c r="Y72" s="172">
        <v>1.3136921524157659</v>
      </c>
      <c r="Z72" s="172">
        <v>-4.2200608597942448</v>
      </c>
      <c r="AA72" s="147"/>
      <c r="AB72" s="173">
        <v>0.30278447359722849</v>
      </c>
      <c r="AC72" s="144"/>
      <c r="AD72" s="151">
        <v>0.23892012568215645</v>
      </c>
      <c r="AE72" s="151">
        <v>0.22574352993223271</v>
      </c>
      <c r="AF72" s="144"/>
    </row>
    <row r="73" spans="1:32" outlineLevel="1" x14ac:dyDescent="0.25">
      <c r="A73" s="169" t="s">
        <v>265</v>
      </c>
      <c r="B73" s="153">
        <v>0.62203626220362618</v>
      </c>
      <c r="C73" s="153">
        <v>0.61190168175937909</v>
      </c>
      <c r="D73" s="153">
        <v>0.56582633053221287</v>
      </c>
      <c r="E73" s="153">
        <v>0.60940695296523517</v>
      </c>
      <c r="F73" s="153">
        <v>0.51420959147424516</v>
      </c>
      <c r="G73" s="153">
        <v>0.49444444444444446</v>
      </c>
      <c r="H73" s="153">
        <v>0.47004608294930877</v>
      </c>
      <c r="I73" s="153">
        <v>0.50130208333333337</v>
      </c>
      <c r="J73" s="172">
        <v>3.1256000384024594</v>
      </c>
      <c r="K73" s="172">
        <v>-5.3432637956122626</v>
      </c>
      <c r="L73" s="147"/>
      <c r="M73" s="178">
        <v>0.14736393463716246</v>
      </c>
      <c r="N73" s="178">
        <v>0.38129099801050836</v>
      </c>
      <c r="P73" s="169" t="s">
        <v>265</v>
      </c>
      <c r="Q73" s="153">
        <v>0.57043713384407391</v>
      </c>
      <c r="R73" s="153">
        <v>0.5477258167841127</v>
      </c>
      <c r="S73" s="153">
        <v>0.53880803880803885</v>
      </c>
      <c r="T73" s="153">
        <v>0.53476626732440691</v>
      </c>
      <c r="U73" s="153">
        <v>0.50563855421686743</v>
      </c>
      <c r="V73" s="153">
        <v>0.50994805449377634</v>
      </c>
      <c r="W73" s="153">
        <v>0.48966553927095074</v>
      </c>
      <c r="X73" s="153">
        <v>0.49982844398696175</v>
      </c>
      <c r="Y73" s="172">
        <v>1.0162904716011001</v>
      </c>
      <c r="Z73" s="172">
        <v>-2.8784863041672439</v>
      </c>
      <c r="AA73" s="147"/>
      <c r="AB73" s="173">
        <v>0.17931783316398331</v>
      </c>
      <c r="AC73" s="144"/>
      <c r="AD73" s="151">
        <v>0.554734721289456</v>
      </c>
      <c r="AE73" s="151">
        <v>0.52861330702863418</v>
      </c>
      <c r="AF73" s="144"/>
    </row>
    <row r="74" spans="1:32" outlineLevel="1" x14ac:dyDescent="0.25">
      <c r="A74" s="169" t="s">
        <v>266</v>
      </c>
      <c r="B74" s="153">
        <v>0.4220532319391635</v>
      </c>
      <c r="C74" s="153">
        <v>0.50941704035874436</v>
      </c>
      <c r="D74" s="153">
        <v>0.39319248826291081</v>
      </c>
      <c r="E74" s="153">
        <v>0.4043956043956044</v>
      </c>
      <c r="F74" s="153">
        <v>0.33656644034917554</v>
      </c>
      <c r="G74" s="153">
        <v>0.24962406015037594</v>
      </c>
      <c r="H74" s="153">
        <v>0.23792093704245973</v>
      </c>
      <c r="I74" s="153">
        <v>0.2108974358974359</v>
      </c>
      <c r="J74" s="172">
        <v>-2.7023501145023832</v>
      </c>
      <c r="K74" s="172">
        <v>-14.424885459368216</v>
      </c>
      <c r="L74" s="147"/>
      <c r="M74" s="178">
        <v>-0.68606300213396587</v>
      </c>
      <c r="N74" s="178">
        <v>-0.64089674236773031</v>
      </c>
      <c r="P74" s="169" t="s">
        <v>266</v>
      </c>
      <c r="Q74" s="153">
        <v>0.32429394407756079</v>
      </c>
      <c r="R74" s="153">
        <v>0.39708646616541354</v>
      </c>
      <c r="S74" s="153">
        <v>0.36292654713707345</v>
      </c>
      <c r="T74" s="153">
        <v>0.3185072353389185</v>
      </c>
      <c r="U74" s="153">
        <v>0.28680897646414888</v>
      </c>
      <c r="V74" s="153">
        <v>0.19146711283070167</v>
      </c>
      <c r="W74" s="153">
        <v>0.19157917523541509</v>
      </c>
      <c r="X74" s="153">
        <v>0.21775806591877556</v>
      </c>
      <c r="Y74" s="172">
        <v>2.6178890683360461</v>
      </c>
      <c r="Z74" s="172">
        <v>-7.1738493298899195</v>
      </c>
      <c r="AA74" s="147"/>
      <c r="AB74" s="173">
        <v>-0.23754724556233064</v>
      </c>
      <c r="AC74" s="144"/>
      <c r="AD74" s="151">
        <v>0.35514629049111807</v>
      </c>
      <c r="AE74" s="151">
        <v>0.28949655921767475</v>
      </c>
      <c r="AF74" s="144"/>
    </row>
    <row r="75" spans="1:32" outlineLevel="1" x14ac:dyDescent="0.25">
      <c r="A75" s="168" t="s">
        <v>267</v>
      </c>
      <c r="B75" s="174">
        <v>0.58057395143487855</v>
      </c>
      <c r="C75" s="174">
        <v>0.60794473229706392</v>
      </c>
      <c r="D75" s="174">
        <v>0.57361992235583747</v>
      </c>
      <c r="E75" s="174">
        <v>0.51621700594136555</v>
      </c>
      <c r="F75" s="174">
        <v>0.48847469836124618</v>
      </c>
      <c r="G75" s="174">
        <v>0.43591233604516022</v>
      </c>
      <c r="H75" s="174">
        <v>0.4304609845816702</v>
      </c>
      <c r="I75" s="174">
        <v>0.4357808949141917</v>
      </c>
      <c r="J75" s="175">
        <v>0.53199103325214936</v>
      </c>
      <c r="K75" s="175">
        <v>-8.4017859972155495</v>
      </c>
      <c r="L75" s="147"/>
      <c r="M75" s="207">
        <v>0.67966740068938769</v>
      </c>
      <c r="N75" s="207">
        <v>0.51298914976841692</v>
      </c>
      <c r="P75" s="168" t="s">
        <v>267</v>
      </c>
      <c r="Q75" s="174">
        <v>0.541461511697787</v>
      </c>
      <c r="R75" s="174">
        <v>0.53382441803585301</v>
      </c>
      <c r="S75" s="174">
        <v>0.53412752660872964</v>
      </c>
      <c r="T75" s="174">
        <v>0.48477774774553406</v>
      </c>
      <c r="U75" s="174">
        <v>0.45379229997518905</v>
      </c>
      <c r="V75" s="174">
        <v>0.42279512102953837</v>
      </c>
      <c r="W75" s="174">
        <v>0.4158470060447777</v>
      </c>
      <c r="X75" s="174">
        <v>0.42898422090729782</v>
      </c>
      <c r="Y75" s="175">
        <v>1.3137214862520119</v>
      </c>
      <c r="Z75" s="175">
        <v>-5.4569741032911621</v>
      </c>
      <c r="AA75" s="147"/>
      <c r="AB75" s="173">
        <v>1.2439858142095805</v>
      </c>
      <c r="AC75" s="144"/>
      <c r="AD75" s="176">
        <v>0.51979875488634719</v>
      </c>
      <c r="AE75" s="176">
        <v>0.48355396194020944</v>
      </c>
      <c r="AF75" s="144"/>
    </row>
    <row r="76" spans="1:32" outlineLevel="1" x14ac:dyDescent="0.25">
      <c r="A76" s="163" t="s">
        <v>289</v>
      </c>
      <c r="B76" s="163"/>
      <c r="C76" s="163"/>
      <c r="D76" s="163"/>
      <c r="E76" s="144"/>
      <c r="F76" s="144"/>
      <c r="G76" s="144"/>
      <c r="H76" s="144"/>
      <c r="I76" s="162"/>
      <c r="J76" s="162"/>
      <c r="K76" s="162"/>
      <c r="L76" s="162"/>
      <c r="M76" s="162"/>
      <c r="N76" s="144"/>
      <c r="O76" s="144"/>
      <c r="P76" s="163" t="s">
        <v>268</v>
      </c>
      <c r="Q76" s="163"/>
      <c r="R76" s="163"/>
      <c r="S76" s="163"/>
      <c r="T76" s="144"/>
      <c r="U76" s="144"/>
      <c r="V76" s="144"/>
      <c r="W76" s="144"/>
      <c r="X76" s="162"/>
      <c r="Y76" s="162"/>
      <c r="Z76" s="162"/>
      <c r="AA76" s="162"/>
      <c r="AB76" s="144"/>
      <c r="AC76" s="144"/>
      <c r="AD76" s="144"/>
      <c r="AE76" s="144"/>
      <c r="AF76" s="144"/>
    </row>
    <row r="77" spans="1:32" x14ac:dyDescent="0.25">
      <c r="A77" s="204"/>
      <c r="B77" s="204"/>
      <c r="C77" s="204"/>
      <c r="D77" s="20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row>
    <row r="78" spans="1:32" x14ac:dyDescent="0.25">
      <c r="A78" s="204"/>
      <c r="B78" s="204"/>
      <c r="C78" s="204"/>
      <c r="D78" s="20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row>
    <row r="79" spans="1:32" x14ac:dyDescent="0.25">
      <c r="A79" s="165" t="s">
        <v>270</v>
      </c>
      <c r="B79" s="165"/>
      <c r="C79" s="165"/>
      <c r="D79" s="165"/>
      <c r="E79" s="144"/>
      <c r="F79" s="144"/>
      <c r="G79" s="144"/>
      <c r="H79" s="144"/>
      <c r="I79" s="144"/>
      <c r="J79" s="144"/>
      <c r="K79" s="144"/>
      <c r="L79" s="144"/>
      <c r="M79" s="144"/>
      <c r="N79" s="144"/>
      <c r="O79" s="204"/>
      <c r="P79" s="165" t="s">
        <v>270</v>
      </c>
      <c r="Q79" s="165"/>
      <c r="R79" s="165"/>
      <c r="S79" s="165"/>
      <c r="T79" s="144"/>
      <c r="U79" s="144"/>
      <c r="V79" s="144"/>
      <c r="W79" s="144"/>
      <c r="X79" s="144"/>
      <c r="Y79" s="144"/>
      <c r="Z79" s="144"/>
      <c r="AA79" s="144"/>
      <c r="AB79" s="144"/>
      <c r="AC79" s="144"/>
      <c r="AD79" s="144"/>
      <c r="AE79" s="144"/>
      <c r="AF79" s="144"/>
    </row>
    <row r="80" spans="1:32" outlineLevel="2" x14ac:dyDescent="0.25">
      <c r="A80" s="166" t="s">
        <v>301</v>
      </c>
      <c r="B80" s="166"/>
      <c r="C80" s="166"/>
      <c r="D80" s="166"/>
      <c r="E80" s="167"/>
      <c r="F80" s="167"/>
      <c r="G80" s="167"/>
      <c r="H80" s="167"/>
      <c r="I80" s="167"/>
      <c r="J80" s="167"/>
      <c r="K80" s="167"/>
      <c r="L80" s="167"/>
      <c r="M80" s="144"/>
      <c r="N80" s="144"/>
      <c r="P80" s="166" t="s">
        <v>231</v>
      </c>
      <c r="Q80" s="166"/>
      <c r="R80" s="166"/>
      <c r="S80" s="166"/>
      <c r="T80" s="167"/>
      <c r="U80" s="167"/>
      <c r="V80" s="167"/>
      <c r="W80" s="167"/>
      <c r="X80" s="167"/>
      <c r="Y80" s="167"/>
      <c r="Z80" s="167"/>
      <c r="AA80" s="167"/>
      <c r="AB80" s="144"/>
      <c r="AC80" s="144"/>
      <c r="AD80" s="144"/>
      <c r="AE80" s="144"/>
      <c r="AF80" s="144"/>
    </row>
    <row r="81" spans="1:32" ht="52.5" outlineLevel="2" x14ac:dyDescent="0.25">
      <c r="A81" s="168" t="s">
        <v>257</v>
      </c>
      <c r="B81" s="141">
        <v>2019</v>
      </c>
      <c r="C81" s="141">
        <v>2020</v>
      </c>
      <c r="D81" s="141">
        <v>2021</v>
      </c>
      <c r="E81" s="141">
        <v>2022</v>
      </c>
      <c r="F81" s="141">
        <v>2023</v>
      </c>
      <c r="G81" s="141">
        <v>2024</v>
      </c>
      <c r="H81" s="141">
        <v>2025</v>
      </c>
      <c r="I81" s="141">
        <v>2026</v>
      </c>
      <c r="J81" s="142" t="s">
        <v>232</v>
      </c>
      <c r="K81" s="142" t="s">
        <v>258</v>
      </c>
      <c r="L81" s="143" t="s">
        <v>234</v>
      </c>
      <c r="M81" s="142" t="s">
        <v>290</v>
      </c>
      <c r="N81" s="142" t="s">
        <v>292</v>
      </c>
      <c r="P81" s="168" t="s">
        <v>257</v>
      </c>
      <c r="Q81" s="141">
        <v>2019</v>
      </c>
      <c r="R81" s="141">
        <v>2020</v>
      </c>
      <c r="S81" s="141">
        <v>2021</v>
      </c>
      <c r="T81" s="141">
        <v>2022</v>
      </c>
      <c r="U81" s="141">
        <v>2023</v>
      </c>
      <c r="V81" s="141">
        <v>2024</v>
      </c>
      <c r="W81" s="141">
        <v>2025</v>
      </c>
      <c r="X81" s="141">
        <v>2026</v>
      </c>
      <c r="Y81" s="142" t="s">
        <v>232</v>
      </c>
      <c r="Z81" s="142" t="s">
        <v>258</v>
      </c>
      <c r="AA81" s="143" t="s">
        <v>234</v>
      </c>
      <c r="AB81" s="142" t="s">
        <v>271</v>
      </c>
      <c r="AC81" s="144"/>
      <c r="AD81" s="145" t="s">
        <v>302</v>
      </c>
      <c r="AE81" s="145" t="s">
        <v>235</v>
      </c>
      <c r="AF81" s="144"/>
    </row>
    <row r="82" spans="1:32" outlineLevel="2" x14ac:dyDescent="0.25">
      <c r="A82" s="169" t="s">
        <v>259</v>
      </c>
      <c r="B82" s="150">
        <v>106.42803504380474</v>
      </c>
      <c r="C82" s="150">
        <v>118.88598827916906</v>
      </c>
      <c r="D82" s="150">
        <v>95.041229385307275</v>
      </c>
      <c r="E82" s="150">
        <v>95.039513677811485</v>
      </c>
      <c r="F82" s="150">
        <v>93.439006574141715</v>
      </c>
      <c r="G82" s="150">
        <v>84.244642857142878</v>
      </c>
      <c r="H82" s="150">
        <v>91.06896551724148</v>
      </c>
      <c r="I82" s="150">
        <v>85.986791414419372</v>
      </c>
      <c r="J82" s="156">
        <v>-5.0821741028221084</v>
      </c>
      <c r="K82" s="156">
        <v>-12.384317849458</v>
      </c>
      <c r="L82" s="147"/>
      <c r="M82" s="178">
        <v>7.6955862026929793</v>
      </c>
      <c r="N82" s="178">
        <v>-0.37038025838000976</v>
      </c>
      <c r="P82" s="169" t="s">
        <v>259</v>
      </c>
      <c r="Q82" s="150">
        <v>94.582461848322893</v>
      </c>
      <c r="R82" s="150">
        <v>103.59069703622383</v>
      </c>
      <c r="S82" s="150">
        <v>81.835055913249732</v>
      </c>
      <c r="T82" s="150">
        <v>77.125618811881182</v>
      </c>
      <c r="U82" s="150">
        <v>76.288908899894949</v>
      </c>
      <c r="V82" s="150">
        <v>66.627954479136264</v>
      </c>
      <c r="W82" s="150">
        <v>75.456718157971451</v>
      </c>
      <c r="X82" s="150">
        <v>78.291205211726393</v>
      </c>
      <c r="Y82" s="177">
        <v>2.8344870537549411</v>
      </c>
      <c r="Z82" s="177">
        <v>-4.1840736332697048</v>
      </c>
      <c r="AA82" s="147"/>
      <c r="AB82" s="178">
        <v>0.59920610081611869</v>
      </c>
      <c r="AC82" s="144"/>
      <c r="AD82" s="147">
        <v>98.371109263877372</v>
      </c>
      <c r="AE82" s="147">
        <v>82.475278844996097</v>
      </c>
      <c r="AF82" s="144"/>
    </row>
    <row r="83" spans="1:32" outlineLevel="2" x14ac:dyDescent="0.25">
      <c r="A83" s="169" t="s">
        <v>260</v>
      </c>
      <c r="B83" s="150">
        <v>236.44871794871818</v>
      </c>
      <c r="C83" s="150">
        <v>84.816326530612244</v>
      </c>
      <c r="D83" s="150">
        <v>136.94444444444437</v>
      </c>
      <c r="E83" s="150">
        <v>35.499999999999964</v>
      </c>
      <c r="F83" s="150">
        <v>86.129629629629562</v>
      </c>
      <c r="G83" s="150">
        <v>30.862068965517242</v>
      </c>
      <c r="H83" s="150">
        <v>75.249999999999972</v>
      </c>
      <c r="I83" s="150">
        <v>58.536585365853661</v>
      </c>
      <c r="J83" s="156">
        <v>-16.713414634146311</v>
      </c>
      <c r="K83" s="156">
        <v>-59.059568480300207</v>
      </c>
      <c r="L83" s="147"/>
      <c r="M83" s="178">
        <v>-100.74153963414633</v>
      </c>
      <c r="N83" s="178">
        <v>-4.3205572005462045E-2</v>
      </c>
      <c r="P83" s="169" t="s">
        <v>260</v>
      </c>
      <c r="Q83" s="150">
        <v>219.69850746268639</v>
      </c>
      <c r="R83" s="150">
        <v>183.33121019108307</v>
      </c>
      <c r="S83" s="150">
        <v>204.39597315436279</v>
      </c>
      <c r="T83" s="150">
        <v>151.44680851063836</v>
      </c>
      <c r="U83" s="150">
        <v>115.76721311475417</v>
      </c>
      <c r="V83" s="150">
        <v>92.869863013698591</v>
      </c>
      <c r="W83" s="150">
        <v>114.51943462897535</v>
      </c>
      <c r="X83" s="150">
        <v>159.27812499999999</v>
      </c>
      <c r="Y83" s="177">
        <v>44.758690371024642</v>
      </c>
      <c r="Z83" s="177">
        <v>2.8760881425799596</v>
      </c>
      <c r="AA83" s="147"/>
      <c r="AB83" s="178">
        <v>0.14399514734517282</v>
      </c>
      <c r="AC83" s="144"/>
      <c r="AD83" s="147">
        <v>117.59615384615387</v>
      </c>
      <c r="AE83" s="147">
        <v>156.40203685742003</v>
      </c>
      <c r="AF83" s="144"/>
    </row>
    <row r="84" spans="1:32" outlineLevel="2" x14ac:dyDescent="0.25">
      <c r="A84" s="169" t="s">
        <v>261</v>
      </c>
      <c r="B84" s="150">
        <v>213.36538461538461</v>
      </c>
      <c r="C84" s="150">
        <v>121.09638554216859</v>
      </c>
      <c r="D84" s="150">
        <v>45.067226890756295</v>
      </c>
      <c r="E84" s="150">
        <v>91.962962962962933</v>
      </c>
      <c r="F84" s="150">
        <v>66.098039215686271</v>
      </c>
      <c r="G84" s="150">
        <v>64.333333333333357</v>
      </c>
      <c r="H84" s="150">
        <v>77.820895522388057</v>
      </c>
      <c r="I84" s="150">
        <v>46.597560975609767</v>
      </c>
      <c r="J84" s="156">
        <v>-31.22333454677829</v>
      </c>
      <c r="K84" s="156">
        <v>-38.502762648985694</v>
      </c>
      <c r="L84" s="147"/>
      <c r="M84" s="178">
        <v>-67.740692406923955</v>
      </c>
      <c r="N84" s="178">
        <v>-0.17144003036358413</v>
      </c>
      <c r="P84" s="169" t="s">
        <v>261</v>
      </c>
      <c r="Q84" s="150">
        <v>145.89043209876544</v>
      </c>
      <c r="R84" s="150">
        <v>135.32862190812722</v>
      </c>
      <c r="S84" s="150">
        <v>104.62426614481413</v>
      </c>
      <c r="T84" s="150">
        <v>128.20583941605835</v>
      </c>
      <c r="U84" s="150">
        <v>116.71446229913469</v>
      </c>
      <c r="V84" s="150">
        <v>119.21803499327052</v>
      </c>
      <c r="W84" s="150">
        <v>115.47710487444608</v>
      </c>
      <c r="X84" s="150">
        <v>114.33825338253372</v>
      </c>
      <c r="Y84" s="177">
        <v>-1.1388514919123622</v>
      </c>
      <c r="Z84" s="177">
        <v>-8.1276034184970314</v>
      </c>
      <c r="AA84" s="147"/>
      <c r="AB84" s="178">
        <v>5.721857637655603E-2</v>
      </c>
      <c r="AC84" s="144"/>
      <c r="AD84" s="147">
        <v>85.100323624595461</v>
      </c>
      <c r="AE84" s="147">
        <v>122.46585680103075</v>
      </c>
      <c r="AF84" s="144"/>
    </row>
    <row r="85" spans="1:32" outlineLevel="2" x14ac:dyDescent="0.25">
      <c r="A85" s="169" t="s">
        <v>262</v>
      </c>
      <c r="B85" s="150">
        <v>132.03176542455711</v>
      </c>
      <c r="C85" s="150">
        <v>143.49704142011825</v>
      </c>
      <c r="D85" s="150">
        <v>102.9209125475286</v>
      </c>
      <c r="E85" s="150">
        <v>136.49263721552856</v>
      </c>
      <c r="F85" s="150">
        <v>111.70638297872351</v>
      </c>
      <c r="G85" s="150">
        <v>76.665792922673631</v>
      </c>
      <c r="H85" s="150">
        <v>114.71666666666691</v>
      </c>
      <c r="I85" s="150">
        <v>98.827181208053929</v>
      </c>
      <c r="J85" s="156">
        <v>-15.889485458612981</v>
      </c>
      <c r="K85" s="156">
        <v>-22.037540977507632</v>
      </c>
      <c r="L85" s="147"/>
      <c r="M85" s="178">
        <v>8.4120932513557136</v>
      </c>
      <c r="N85" s="178">
        <v>-1.1084391893888181</v>
      </c>
      <c r="P85" s="169" t="s">
        <v>262</v>
      </c>
      <c r="Q85" s="150">
        <v>102.16843792172757</v>
      </c>
      <c r="R85" s="150">
        <v>117.95904722106143</v>
      </c>
      <c r="S85" s="150">
        <v>85.59140981417606</v>
      </c>
      <c r="T85" s="150">
        <v>98.58304469734469</v>
      </c>
      <c r="U85" s="150">
        <v>83.267735665694843</v>
      </c>
      <c r="V85" s="150">
        <v>63.155674846625722</v>
      </c>
      <c r="W85" s="150">
        <v>83.532339114929471</v>
      </c>
      <c r="X85" s="150">
        <v>90.415087956698216</v>
      </c>
      <c r="Y85" s="177">
        <v>6.8827488417687448</v>
      </c>
      <c r="Z85" s="177">
        <v>-3.650609898984797</v>
      </c>
      <c r="AA85" s="147"/>
      <c r="AB85" s="178">
        <v>0.30770807534775457</v>
      </c>
      <c r="AC85" s="144"/>
      <c r="AD85" s="147">
        <v>120.86472218556156</v>
      </c>
      <c r="AE85" s="147">
        <v>94.065697855683013</v>
      </c>
      <c r="AF85" s="144"/>
    </row>
    <row r="86" spans="1:32" outlineLevel="2" x14ac:dyDescent="0.25">
      <c r="A86" s="169" t="s">
        <v>53</v>
      </c>
      <c r="B86" s="150">
        <v>183.25101214574883</v>
      </c>
      <c r="C86" s="150">
        <v>216.5584045584045</v>
      </c>
      <c r="D86" s="150">
        <v>98.00819672131145</v>
      </c>
      <c r="E86" s="150">
        <v>145.51898734177209</v>
      </c>
      <c r="F86" s="150">
        <v>188.9965753424658</v>
      </c>
      <c r="G86" s="150">
        <v>171.31707317073167</v>
      </c>
      <c r="H86" s="150">
        <v>210.35483870967747</v>
      </c>
      <c r="I86" s="150">
        <v>171.91244239631331</v>
      </c>
      <c r="J86" s="156">
        <v>-38.442396313364156</v>
      </c>
      <c r="K86" s="156">
        <v>-5.6786318123011199</v>
      </c>
      <c r="L86" s="147"/>
      <c r="M86" s="178">
        <v>-30.680529133935806</v>
      </c>
      <c r="N86" s="178">
        <v>-1.5576320236653771</v>
      </c>
      <c r="P86" s="169" t="s">
        <v>53</v>
      </c>
      <c r="Q86" s="150">
        <v>221.61870503597115</v>
      </c>
      <c r="R86" s="150">
        <v>211.64867762687638</v>
      </c>
      <c r="S86" s="150">
        <v>140.10194902548716</v>
      </c>
      <c r="T86" s="150">
        <v>158.36605132823067</v>
      </c>
      <c r="U86" s="150">
        <v>181.26610878661072</v>
      </c>
      <c r="V86" s="150">
        <v>165.36921097770164</v>
      </c>
      <c r="W86" s="150">
        <v>185.2686440677966</v>
      </c>
      <c r="X86" s="150">
        <v>202.59297153024912</v>
      </c>
      <c r="Y86" s="177">
        <v>17.324327462452516</v>
      </c>
      <c r="Z86" s="177">
        <v>20.199579484475862</v>
      </c>
      <c r="AA86" s="147"/>
      <c r="AB86" s="178">
        <v>0.22088675294361337</v>
      </c>
      <c r="AC86" s="144"/>
      <c r="AD86" s="147">
        <v>177.59107420861443</v>
      </c>
      <c r="AE86" s="147">
        <v>182.39339204577325</v>
      </c>
      <c r="AF86" s="144"/>
    </row>
    <row r="87" spans="1:32" outlineLevel="2" x14ac:dyDescent="0.25">
      <c r="A87" s="169" t="s">
        <v>11</v>
      </c>
      <c r="B87" s="150">
        <v>64.372712146422657</v>
      </c>
      <c r="C87" s="150">
        <v>73.4550063371356</v>
      </c>
      <c r="D87" s="150">
        <v>44.521666666666661</v>
      </c>
      <c r="E87" s="150">
        <v>50.700434153400856</v>
      </c>
      <c r="F87" s="150">
        <v>46.304093567251464</v>
      </c>
      <c r="G87" s="150">
        <v>43.162481536189055</v>
      </c>
      <c r="H87" s="150">
        <v>33.024363233665554</v>
      </c>
      <c r="I87" s="150">
        <v>44.696090794451457</v>
      </c>
      <c r="J87" s="156">
        <v>11.671727560785904</v>
      </c>
      <c r="K87" s="156">
        <v>-5.6790355958417678</v>
      </c>
      <c r="L87" s="147"/>
      <c r="M87" s="178">
        <v>11.006135649691394</v>
      </c>
      <c r="N87" s="178">
        <v>0.91809895684455967</v>
      </c>
      <c r="P87" s="169" t="s">
        <v>11</v>
      </c>
      <c r="Q87" s="150">
        <v>48.781424706943191</v>
      </c>
      <c r="R87" s="150">
        <v>42.672503883632245</v>
      </c>
      <c r="S87" s="150">
        <v>32.102260685270238</v>
      </c>
      <c r="T87" s="150">
        <v>35.714786264891387</v>
      </c>
      <c r="U87" s="150">
        <v>30.122921699587888</v>
      </c>
      <c r="V87" s="150">
        <v>28.453517198636504</v>
      </c>
      <c r="W87" s="150">
        <v>39.50453433136606</v>
      </c>
      <c r="X87" s="150">
        <v>33.689955144760063</v>
      </c>
      <c r="Y87" s="177">
        <v>-5.8145791866059966</v>
      </c>
      <c r="Z87" s="177">
        <v>-2.9561266844698082</v>
      </c>
      <c r="AA87" s="147"/>
      <c r="AB87" s="178">
        <v>-0.45758218383834048</v>
      </c>
      <c r="AC87" s="144"/>
      <c r="AD87" s="147">
        <v>50.375126390293225</v>
      </c>
      <c r="AE87" s="147">
        <v>36.646081829229871</v>
      </c>
      <c r="AF87" s="144"/>
    </row>
    <row r="88" spans="1:32" outlineLevel="2" x14ac:dyDescent="0.25">
      <c r="A88" s="169" t="s">
        <v>263</v>
      </c>
      <c r="B88" s="150">
        <v>95.662754303599328</v>
      </c>
      <c r="C88" s="150">
        <v>103.31034482758615</v>
      </c>
      <c r="D88" s="150">
        <v>74.964696223316892</v>
      </c>
      <c r="E88" s="150">
        <v>84.051112943116294</v>
      </c>
      <c r="F88" s="150">
        <v>89.506519162386311</v>
      </c>
      <c r="G88" s="150">
        <v>76.614302932904764</v>
      </c>
      <c r="H88" s="150">
        <v>89.607670795046047</v>
      </c>
      <c r="I88" s="150">
        <v>66.659530386740343</v>
      </c>
      <c r="J88" s="156">
        <v>-22.948140408305704</v>
      </c>
      <c r="K88" s="156">
        <v>-21.631868416185824</v>
      </c>
      <c r="L88" s="147"/>
      <c r="M88" s="178">
        <v>4.6010939980135674</v>
      </c>
      <c r="N88" s="178">
        <v>-4.2283065976818364</v>
      </c>
      <c r="P88" s="169" t="s">
        <v>263</v>
      </c>
      <c r="Q88" s="150">
        <v>73.18140825528971</v>
      </c>
      <c r="R88" s="150">
        <v>77.267727930535528</v>
      </c>
      <c r="S88" s="150">
        <v>59.765674027588709</v>
      </c>
      <c r="T88" s="150">
        <v>61.998838488812801</v>
      </c>
      <c r="U88" s="150">
        <v>64.927358646079526</v>
      </c>
      <c r="V88" s="150">
        <v>56.439502827521139</v>
      </c>
      <c r="W88" s="150">
        <v>58.512035783650113</v>
      </c>
      <c r="X88" s="150">
        <v>62.058436388726776</v>
      </c>
      <c r="Y88" s="177">
        <v>3.5464006050766628</v>
      </c>
      <c r="Z88" s="177">
        <v>-2.8842692291043335</v>
      </c>
      <c r="AA88" s="147"/>
      <c r="AB88" s="178">
        <v>0.55713508853688865</v>
      </c>
      <c r="AC88" s="144"/>
      <c r="AD88" s="147">
        <v>88.291398802926167</v>
      </c>
      <c r="AE88" s="147">
        <v>64.942705617831109</v>
      </c>
      <c r="AF88" s="144"/>
    </row>
    <row r="89" spans="1:32" outlineLevel="2" x14ac:dyDescent="0.25">
      <c r="A89" s="169" t="s">
        <v>264</v>
      </c>
      <c r="B89" s="150">
        <v>53.332573382730104</v>
      </c>
      <c r="C89" s="150">
        <v>67.652666838443693</v>
      </c>
      <c r="D89" s="150">
        <v>39.695052170986187</v>
      </c>
      <c r="E89" s="150">
        <v>39.240094618568897</v>
      </c>
      <c r="F89" s="150">
        <v>38.562399999999997</v>
      </c>
      <c r="G89" s="150">
        <v>29.19018259426133</v>
      </c>
      <c r="H89" s="150">
        <v>29.034281716417926</v>
      </c>
      <c r="I89" s="150">
        <v>28.322225070494735</v>
      </c>
      <c r="J89" s="156">
        <v>-0.71205664592319096</v>
      </c>
      <c r="K89" s="156">
        <v>-13.702199885271096</v>
      </c>
      <c r="L89" s="147"/>
      <c r="M89" s="178">
        <v>2.4701500083714159</v>
      </c>
      <c r="N89" s="178">
        <v>0.80100550576398177</v>
      </c>
      <c r="P89" s="169" t="s">
        <v>264</v>
      </c>
      <c r="Q89" s="150">
        <v>39.56960193815403</v>
      </c>
      <c r="R89" s="150">
        <v>45.819712092762785</v>
      </c>
      <c r="S89" s="150">
        <v>37.223392070484572</v>
      </c>
      <c r="T89" s="150">
        <v>28.835968871042258</v>
      </c>
      <c r="U89" s="150">
        <v>26.790326979605457</v>
      </c>
      <c r="V89" s="150">
        <v>25.345080640660758</v>
      </c>
      <c r="W89" s="150">
        <v>26.828224795123802</v>
      </c>
      <c r="X89" s="150">
        <v>25.852075062123319</v>
      </c>
      <c r="Y89" s="177">
        <v>-0.97614973300048291</v>
      </c>
      <c r="Z89" s="177">
        <v>-6.5509747923451727</v>
      </c>
      <c r="AA89" s="147"/>
      <c r="AB89" s="178">
        <v>-0.52358929231549922</v>
      </c>
      <c r="AC89" s="144"/>
      <c r="AD89" s="147">
        <v>42.024424955765831</v>
      </c>
      <c r="AE89" s="147">
        <v>32.403049854468492</v>
      </c>
      <c r="AF89" s="144"/>
    </row>
    <row r="90" spans="1:32" outlineLevel="2" x14ac:dyDescent="0.25">
      <c r="A90" s="169" t="s">
        <v>265</v>
      </c>
      <c r="B90" s="150">
        <v>123.02054340622915</v>
      </c>
      <c r="C90" s="150">
        <v>177.17733990147784</v>
      </c>
      <c r="D90" s="150">
        <v>110.26436781609203</v>
      </c>
      <c r="E90" s="150">
        <v>123.58893280632414</v>
      </c>
      <c r="F90" s="150">
        <v>131.39086294416268</v>
      </c>
      <c r="G90" s="150">
        <v>131.63934426229503</v>
      </c>
      <c r="H90" s="150">
        <v>139.12796504369516</v>
      </c>
      <c r="I90" s="150">
        <v>145.92658852560152</v>
      </c>
      <c r="J90" s="156">
        <v>6.7986234819063611</v>
      </c>
      <c r="K90" s="156">
        <v>9.9978499593390495</v>
      </c>
      <c r="L90" s="147"/>
      <c r="M90" s="178">
        <v>23.855904589414322</v>
      </c>
      <c r="N90" s="178">
        <v>0.89466145475411452</v>
      </c>
      <c r="P90" s="169" t="s">
        <v>265</v>
      </c>
      <c r="Q90" s="150">
        <v>128.89774168992636</v>
      </c>
      <c r="R90" s="150">
        <v>138.8627421307506</v>
      </c>
      <c r="S90" s="150">
        <v>112.37018134433688</v>
      </c>
      <c r="T90" s="150">
        <v>106.56615691489354</v>
      </c>
      <c r="U90" s="150">
        <v>110.9886474501108</v>
      </c>
      <c r="V90" s="150">
        <v>103.0278028525005</v>
      </c>
      <c r="W90" s="150">
        <v>113.3531244590618</v>
      </c>
      <c r="X90" s="150">
        <v>122.07068393618719</v>
      </c>
      <c r="Y90" s="177">
        <v>8.7175594771253913</v>
      </c>
      <c r="Z90" s="177">
        <v>4.7063879489367935</v>
      </c>
      <c r="AA90" s="147"/>
      <c r="AB90" s="178">
        <v>1.5009340633166488</v>
      </c>
      <c r="AC90" s="144"/>
      <c r="AD90" s="147">
        <v>135.92873856626247</v>
      </c>
      <c r="AE90" s="147">
        <v>117.3642959872504</v>
      </c>
      <c r="AF90" s="144"/>
    </row>
    <row r="91" spans="1:32" outlineLevel="2" x14ac:dyDescent="0.25">
      <c r="A91" s="169" t="s">
        <v>266</v>
      </c>
      <c r="B91" s="150">
        <v>136.07182761372724</v>
      </c>
      <c r="C91" s="150">
        <v>134.54370370370395</v>
      </c>
      <c r="D91" s="150">
        <v>117.11510791366904</v>
      </c>
      <c r="E91" s="150">
        <v>95.434495758718256</v>
      </c>
      <c r="F91" s="150">
        <v>133.03388429752059</v>
      </c>
      <c r="G91" s="150">
        <v>76.853881278538751</v>
      </c>
      <c r="H91" s="150">
        <v>68.050641025641013</v>
      </c>
      <c r="I91" s="150">
        <v>41.285344381149642</v>
      </c>
      <c r="J91" s="156">
        <v>-26.765296644491372</v>
      </c>
      <c r="K91" s="156">
        <v>-65.234566133391823</v>
      </c>
      <c r="L91" s="147"/>
      <c r="M91" s="178">
        <v>-7.1851039884155483</v>
      </c>
      <c r="N91" s="178">
        <v>-3.7591393451477586</v>
      </c>
      <c r="P91" s="169" t="s">
        <v>266</v>
      </c>
      <c r="Q91" s="150">
        <v>95.520936515083264</v>
      </c>
      <c r="R91" s="150">
        <v>113.1671278908875</v>
      </c>
      <c r="S91" s="150">
        <v>92.405111274150173</v>
      </c>
      <c r="T91" s="150">
        <v>89.461144539751658</v>
      </c>
      <c r="U91" s="150">
        <v>94.689697238549471</v>
      </c>
      <c r="V91" s="150">
        <v>55.770522223203997</v>
      </c>
      <c r="W91" s="150">
        <v>57.970843615757225</v>
      </c>
      <c r="X91" s="150">
        <v>48.47044836956519</v>
      </c>
      <c r="Y91" s="177">
        <v>-9.5003952461920349</v>
      </c>
      <c r="Z91" s="177">
        <v>-35.544491418561449</v>
      </c>
      <c r="AA91" s="147"/>
      <c r="AB91" s="178">
        <v>-1.3852078307520514</v>
      </c>
      <c r="AC91" s="144"/>
      <c r="AD91" s="147">
        <v>106.51991051454146</v>
      </c>
      <c r="AE91" s="147">
        <v>84.01493978812664</v>
      </c>
      <c r="AF91" s="144"/>
    </row>
    <row r="92" spans="1:32" outlineLevel="2" x14ac:dyDescent="0.25">
      <c r="A92" s="168" t="s">
        <v>267</v>
      </c>
      <c r="B92" s="170">
        <v>98.733972392638037</v>
      </c>
      <c r="C92" s="170">
        <v>112.6130972494425</v>
      </c>
      <c r="D92" s="170">
        <v>77.270006272963542</v>
      </c>
      <c r="E92" s="170">
        <v>78.984762773722622</v>
      </c>
      <c r="F92" s="170">
        <v>83.463453478625325</v>
      </c>
      <c r="G92" s="170">
        <v>67.83575692637379</v>
      </c>
      <c r="H92" s="170">
        <v>74.322847924915692</v>
      </c>
      <c r="I92" s="170">
        <v>65.772508096437576</v>
      </c>
      <c r="J92" s="208">
        <v>-8.5503398284781156</v>
      </c>
      <c r="K92" s="208">
        <v>-19.761209027391303</v>
      </c>
      <c r="L92" s="147"/>
      <c r="M92" s="178">
        <v>4.686526854054506</v>
      </c>
      <c r="N92" s="178">
        <v>-8.6247770992701902</v>
      </c>
      <c r="P92" s="168" t="s">
        <v>267</v>
      </c>
      <c r="Q92" s="170">
        <v>81.930345334313031</v>
      </c>
      <c r="R92" s="170">
        <v>89.007456451627391</v>
      </c>
      <c r="S92" s="170">
        <v>69.819615872979554</v>
      </c>
      <c r="T92" s="170">
        <v>64.360081317526664</v>
      </c>
      <c r="U92" s="170">
        <v>63.788734475184931</v>
      </c>
      <c r="V92" s="170">
        <v>53.668310247202101</v>
      </c>
      <c r="W92" s="170">
        <v>59.952566507913588</v>
      </c>
      <c r="X92" s="170">
        <v>61.08598124238307</v>
      </c>
      <c r="Y92" s="179">
        <v>1.1334147344694827</v>
      </c>
      <c r="Z92" s="179">
        <v>-8.0987019667648354</v>
      </c>
      <c r="AA92" s="147"/>
      <c r="AB92" s="178">
        <v>1.0207044977768618</v>
      </c>
      <c r="AC92" s="144"/>
      <c r="AD92" s="180">
        <v>85.533717123828879</v>
      </c>
      <c r="AE92" s="180">
        <v>69.184683209147906</v>
      </c>
      <c r="AF92" s="144"/>
    </row>
    <row r="93" spans="1:32" outlineLevel="2" x14ac:dyDescent="0.25">
      <c r="A93" s="163" t="s">
        <v>289</v>
      </c>
      <c r="B93" s="163"/>
      <c r="C93" s="163"/>
      <c r="D93" s="163"/>
      <c r="E93" s="144"/>
      <c r="F93" s="144"/>
      <c r="G93" s="144"/>
      <c r="H93" s="144"/>
      <c r="I93" s="162"/>
      <c r="J93" s="162"/>
      <c r="K93" s="162"/>
      <c r="L93" s="162"/>
      <c r="M93" s="144"/>
      <c r="N93" s="144"/>
      <c r="O93" s="144"/>
      <c r="P93" s="163" t="s">
        <v>268</v>
      </c>
      <c r="Q93" s="163"/>
      <c r="R93" s="163"/>
      <c r="S93" s="163"/>
      <c r="T93" s="144"/>
      <c r="U93" s="144"/>
      <c r="V93" s="144"/>
      <c r="W93" s="144"/>
      <c r="X93" s="162"/>
      <c r="Y93" s="162"/>
      <c r="Z93" s="162"/>
      <c r="AA93" s="162"/>
      <c r="AB93" s="144"/>
      <c r="AC93" s="144"/>
      <c r="AD93" s="144"/>
      <c r="AE93" s="144"/>
      <c r="AF93" s="144"/>
    </row>
    <row r="94" spans="1:32" x14ac:dyDescent="0.25">
      <c r="A94" s="204"/>
      <c r="B94" s="204"/>
      <c r="C94" s="204"/>
      <c r="D94" s="20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row>
    <row r="95" spans="1:32" x14ac:dyDescent="0.25">
      <c r="A95" s="204"/>
      <c r="B95" s="204"/>
      <c r="C95" s="204"/>
      <c r="D95" s="20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row>
    <row r="96" spans="1:32" x14ac:dyDescent="0.25">
      <c r="A96" s="165" t="s">
        <v>248</v>
      </c>
      <c r="B96" s="165"/>
      <c r="C96" s="165"/>
      <c r="D96" s="165"/>
      <c r="E96" s="181"/>
      <c r="F96" s="144"/>
      <c r="G96" s="144"/>
      <c r="H96" s="144"/>
      <c r="I96" s="144"/>
      <c r="J96" s="144"/>
      <c r="K96" s="144"/>
      <c r="L96" s="144"/>
      <c r="M96" s="144"/>
      <c r="N96" s="144"/>
      <c r="O96" s="204"/>
      <c r="P96" s="165" t="s">
        <v>248</v>
      </c>
      <c r="Q96" s="165"/>
      <c r="R96" s="165"/>
      <c r="S96" s="165"/>
      <c r="T96" s="181"/>
      <c r="U96" s="144"/>
      <c r="V96" s="144"/>
      <c r="W96" s="144"/>
      <c r="X96" s="144"/>
      <c r="Y96" s="144"/>
      <c r="Z96" s="144"/>
      <c r="AA96" s="144"/>
      <c r="AB96" s="144"/>
      <c r="AC96" s="144"/>
      <c r="AD96" s="144"/>
      <c r="AE96" s="144"/>
      <c r="AF96" s="144"/>
    </row>
    <row r="97" spans="1:32" outlineLevel="1" x14ac:dyDescent="0.25">
      <c r="A97" s="166" t="s">
        <v>301</v>
      </c>
      <c r="B97" s="166"/>
      <c r="C97" s="166"/>
      <c r="D97" s="166"/>
      <c r="E97" s="167"/>
      <c r="F97" s="167"/>
      <c r="G97" s="167"/>
      <c r="H97" s="167"/>
      <c r="I97" s="167"/>
      <c r="J97" s="167"/>
      <c r="K97" s="167"/>
      <c r="L97" s="167"/>
      <c r="M97" s="144"/>
      <c r="N97" s="144"/>
      <c r="P97" s="166" t="s">
        <v>231</v>
      </c>
      <c r="Q97" s="166"/>
      <c r="R97" s="166"/>
      <c r="S97" s="166"/>
      <c r="T97" s="167"/>
      <c r="U97" s="167"/>
      <c r="V97" s="167"/>
      <c r="W97" s="167"/>
      <c r="X97" s="167"/>
      <c r="Y97" s="167"/>
      <c r="Z97" s="167"/>
      <c r="AA97" s="167"/>
      <c r="AB97" s="144"/>
      <c r="AC97" s="144"/>
      <c r="AD97" s="144"/>
      <c r="AE97" s="144"/>
      <c r="AF97" s="144"/>
    </row>
    <row r="98" spans="1:32" ht="31.5" outlineLevel="1" x14ac:dyDescent="0.25">
      <c r="A98" s="168" t="s">
        <v>257</v>
      </c>
      <c r="B98" s="141">
        <v>2019</v>
      </c>
      <c r="C98" s="141">
        <v>2020</v>
      </c>
      <c r="D98" s="141">
        <v>2021</v>
      </c>
      <c r="E98" s="141">
        <v>2022</v>
      </c>
      <c r="F98" s="141">
        <v>2023</v>
      </c>
      <c r="G98" s="141">
        <v>2024</v>
      </c>
      <c r="H98" s="141">
        <v>2025</v>
      </c>
      <c r="I98" s="141">
        <v>2026</v>
      </c>
      <c r="J98" s="142" t="s">
        <v>232</v>
      </c>
      <c r="K98" s="142" t="s">
        <v>258</v>
      </c>
      <c r="L98" s="143" t="s">
        <v>234</v>
      </c>
      <c r="M98" s="142" t="s">
        <v>290</v>
      </c>
      <c r="N98" s="144"/>
      <c r="P98" s="168" t="s">
        <v>257</v>
      </c>
      <c r="Q98" s="141">
        <v>2019</v>
      </c>
      <c r="R98" s="141">
        <v>2020</v>
      </c>
      <c r="S98" s="141">
        <v>2021</v>
      </c>
      <c r="T98" s="141">
        <v>2022</v>
      </c>
      <c r="U98" s="141">
        <v>2023</v>
      </c>
      <c r="V98" s="141">
        <v>2024</v>
      </c>
      <c r="W98" s="141">
        <v>2025</v>
      </c>
      <c r="X98" s="141">
        <v>2026</v>
      </c>
      <c r="Y98" s="142" t="s">
        <v>232</v>
      </c>
      <c r="Z98" s="142" t="s">
        <v>258</v>
      </c>
      <c r="AA98" s="143" t="s">
        <v>234</v>
      </c>
      <c r="AB98" s="144"/>
      <c r="AC98" s="144"/>
      <c r="AD98" s="145" t="s">
        <v>302</v>
      </c>
      <c r="AE98" s="145" t="s">
        <v>235</v>
      </c>
      <c r="AF98" s="144"/>
    </row>
    <row r="99" spans="1:32" outlineLevel="1" x14ac:dyDescent="0.25">
      <c r="A99" s="169" t="s">
        <v>259</v>
      </c>
      <c r="B99" s="150">
        <v>100.39425837320579</v>
      </c>
      <c r="C99" s="150">
        <v>128.90945512820514</v>
      </c>
      <c r="D99" s="150">
        <v>106.1442542787285</v>
      </c>
      <c r="E99" s="150">
        <v>104.13540372670808</v>
      </c>
      <c r="F99" s="150">
        <v>108.6460746460746</v>
      </c>
      <c r="G99" s="150">
        <v>96.161928306551246</v>
      </c>
      <c r="H99" s="150">
        <v>114.46276595744675</v>
      </c>
      <c r="I99" s="150">
        <v>99.437714285714264</v>
      </c>
      <c r="J99" s="177">
        <v>-15.025051671732484</v>
      </c>
      <c r="K99" s="177">
        <v>-10.195008471193489</v>
      </c>
      <c r="L99" s="147"/>
      <c r="M99" s="178">
        <v>6.119318059299161</v>
      </c>
      <c r="N99" s="144"/>
      <c r="P99" s="169" t="s">
        <v>259</v>
      </c>
      <c r="Q99" s="150">
        <v>94.126720747295934</v>
      </c>
      <c r="R99" s="150">
        <v>112.11691259931891</v>
      </c>
      <c r="S99" s="150">
        <v>90.335746606334865</v>
      </c>
      <c r="T99" s="150">
        <v>86.461854367398558</v>
      </c>
      <c r="U99" s="150">
        <v>90.520205626160177</v>
      </c>
      <c r="V99" s="150">
        <v>76.420136370230651</v>
      </c>
      <c r="W99" s="150">
        <v>93.68827249209545</v>
      </c>
      <c r="X99" s="150">
        <v>93.318396226415103</v>
      </c>
      <c r="Y99" s="177">
        <v>-0.36987626568034671</v>
      </c>
      <c r="Z99" s="177">
        <v>0.4825379887917336</v>
      </c>
      <c r="AA99" s="147"/>
      <c r="AB99" s="144"/>
      <c r="AC99" s="144"/>
      <c r="AD99" s="147">
        <v>109.63272275690775</v>
      </c>
      <c r="AE99" s="147">
        <v>92.83585823762337</v>
      </c>
      <c r="AF99" s="144"/>
    </row>
    <row r="100" spans="1:32" outlineLevel="1" x14ac:dyDescent="0.25">
      <c r="A100" s="169" t="s">
        <v>260</v>
      </c>
      <c r="B100" s="150">
        <v>263.7741935483873</v>
      </c>
      <c r="C100" s="150">
        <v>219.22222222222223</v>
      </c>
      <c r="D100" s="150">
        <v>339.75</v>
      </c>
      <c r="E100" s="150">
        <v>62</v>
      </c>
      <c r="F100" s="150">
        <v>43.428571428571409</v>
      </c>
      <c r="G100" s="150">
        <v>33.666666666666664</v>
      </c>
      <c r="H100" s="150">
        <v>69.3</v>
      </c>
      <c r="I100" s="150">
        <v>190</v>
      </c>
      <c r="J100" s="177">
        <v>120.7</v>
      </c>
      <c r="K100" s="177">
        <v>-13.304347826087053</v>
      </c>
      <c r="L100" s="147"/>
      <c r="M100" s="178">
        <v>-368.21428571428567</v>
      </c>
      <c r="N100" s="144"/>
      <c r="P100" s="169" t="s">
        <v>260</v>
      </c>
      <c r="Q100" s="150">
        <v>334.16935483870969</v>
      </c>
      <c r="R100" s="150">
        <v>317.7157894736842</v>
      </c>
      <c r="S100" s="150">
        <v>361.81914893617022</v>
      </c>
      <c r="T100" s="150">
        <v>257.74999999999994</v>
      </c>
      <c r="U100" s="150">
        <v>202.03389830508496</v>
      </c>
      <c r="V100" s="150">
        <v>193.8846153846151</v>
      </c>
      <c r="W100" s="150">
        <v>188.22222222222206</v>
      </c>
      <c r="X100" s="150">
        <v>558.21428571428567</v>
      </c>
      <c r="Y100" s="177">
        <v>369.99206349206361</v>
      </c>
      <c r="Z100" s="177">
        <v>272.3344335885925</v>
      </c>
      <c r="AA100" s="147"/>
      <c r="AB100" s="144"/>
      <c r="AC100" s="144"/>
      <c r="AD100" s="147">
        <v>203.30434782608705</v>
      </c>
      <c r="AE100" s="147">
        <v>285.87985212569316</v>
      </c>
      <c r="AF100" s="144"/>
    </row>
    <row r="101" spans="1:32" outlineLevel="1" x14ac:dyDescent="0.25">
      <c r="A101" s="169" t="s">
        <v>261</v>
      </c>
      <c r="B101" s="150">
        <v>121.86363636363632</v>
      </c>
      <c r="C101" s="150">
        <v>112.69565217391305</v>
      </c>
      <c r="D101" s="150">
        <v>39.612499999999983</v>
      </c>
      <c r="E101" s="150">
        <v>116.07692307692309</v>
      </c>
      <c r="F101" s="150">
        <v>74.986842105263165</v>
      </c>
      <c r="G101" s="150">
        <v>81.639344262295083</v>
      </c>
      <c r="H101" s="150">
        <v>86.9</v>
      </c>
      <c r="I101" s="150">
        <v>36.361702127659576</v>
      </c>
      <c r="J101" s="177">
        <v>-50.538297872340429</v>
      </c>
      <c r="K101" s="177">
        <v>-43.80838584888</v>
      </c>
      <c r="L101" s="147"/>
      <c r="M101" s="178">
        <v>-93.9822469169263</v>
      </c>
      <c r="N101" s="144"/>
      <c r="P101" s="169" t="s">
        <v>261</v>
      </c>
      <c r="Q101" s="150">
        <v>142.28871391076117</v>
      </c>
      <c r="R101" s="150">
        <v>146.20074349442379</v>
      </c>
      <c r="S101" s="150">
        <v>105.18433931484505</v>
      </c>
      <c r="T101" s="150">
        <v>147.61475409836069</v>
      </c>
      <c r="U101" s="150">
        <v>127.59637188208617</v>
      </c>
      <c r="V101" s="150">
        <v>116.76027397260277</v>
      </c>
      <c r="W101" s="150">
        <v>135.18873239436616</v>
      </c>
      <c r="X101" s="150">
        <v>130.34394904458588</v>
      </c>
      <c r="Y101" s="177">
        <v>-4.8447833497802719</v>
      </c>
      <c r="Z101" s="177">
        <v>0.46655440857054487</v>
      </c>
      <c r="AA101" s="147"/>
      <c r="AB101" s="144"/>
      <c r="AC101" s="144"/>
      <c r="AD101" s="147">
        <v>80.170087976539577</v>
      </c>
      <c r="AE101" s="147">
        <v>129.87739463601534</v>
      </c>
      <c r="AF101" s="144"/>
    </row>
    <row r="102" spans="1:32" outlineLevel="1" x14ac:dyDescent="0.25">
      <c r="A102" s="169" t="s">
        <v>262</v>
      </c>
      <c r="B102" s="150">
        <v>130.13823529411764</v>
      </c>
      <c r="C102" s="150">
        <v>151.94949494949475</v>
      </c>
      <c r="D102" s="150">
        <v>104.25900681596882</v>
      </c>
      <c r="E102" s="150">
        <v>155.02251407129455</v>
      </c>
      <c r="F102" s="150">
        <v>147.48448687350853</v>
      </c>
      <c r="G102" s="150">
        <v>106.73193473193473</v>
      </c>
      <c r="H102" s="150">
        <v>136.0862831858407</v>
      </c>
      <c r="I102" s="150">
        <v>116.19830028328589</v>
      </c>
      <c r="J102" s="177">
        <v>-19.88798290255481</v>
      </c>
      <c r="K102" s="177">
        <v>-16.942263398483604</v>
      </c>
      <c r="L102" s="147"/>
      <c r="M102" s="178">
        <v>4.6428074846412954</v>
      </c>
      <c r="N102" s="144"/>
      <c r="P102" s="169" t="s">
        <v>262</v>
      </c>
      <c r="Q102" s="150">
        <v>105.49169542709214</v>
      </c>
      <c r="R102" s="150">
        <v>124.77134380837273</v>
      </c>
      <c r="S102" s="150">
        <v>92.658012671920758</v>
      </c>
      <c r="T102" s="150">
        <v>114.94492254733218</v>
      </c>
      <c r="U102" s="150">
        <v>102.5003998933618</v>
      </c>
      <c r="V102" s="150">
        <v>85.496655518394647</v>
      </c>
      <c r="W102" s="150">
        <v>100.22075826835149</v>
      </c>
      <c r="X102" s="150">
        <v>111.55549279864459</v>
      </c>
      <c r="Y102" s="177">
        <v>11.334734530293105</v>
      </c>
      <c r="Z102" s="177">
        <v>5.3557880274469909</v>
      </c>
      <c r="AA102" s="147"/>
      <c r="AB102" s="144"/>
      <c r="AC102" s="144"/>
      <c r="AD102" s="147">
        <v>133.14056368176949</v>
      </c>
      <c r="AE102" s="147">
        <v>106.1997047711976</v>
      </c>
      <c r="AF102" s="144"/>
    </row>
    <row r="103" spans="1:32" outlineLevel="1" x14ac:dyDescent="0.25">
      <c r="A103" s="169" t="s">
        <v>53</v>
      </c>
      <c r="B103" s="150">
        <v>219.70866141732296</v>
      </c>
      <c r="C103" s="150">
        <v>241.71844660194171</v>
      </c>
      <c r="D103" s="150">
        <v>100.2</v>
      </c>
      <c r="E103" s="150">
        <v>163.47787610619474</v>
      </c>
      <c r="F103" s="150">
        <v>207.4375</v>
      </c>
      <c r="G103" s="150">
        <v>191.38582677165354</v>
      </c>
      <c r="H103" s="150">
        <v>235.05031446540886</v>
      </c>
      <c r="I103" s="150">
        <v>183.51388888888891</v>
      </c>
      <c r="J103" s="177">
        <v>-51.536425576519946</v>
      </c>
      <c r="K103" s="177">
        <v>-16.647369714847571</v>
      </c>
      <c r="L103" s="147"/>
      <c r="M103" s="178">
        <v>-46.407063492063344</v>
      </c>
      <c r="N103" s="144"/>
      <c r="P103" s="169" t="s">
        <v>53</v>
      </c>
      <c r="Q103" s="150">
        <v>241.47624132407904</v>
      </c>
      <c r="R103" s="150">
        <v>232.33529411764701</v>
      </c>
      <c r="S103" s="150">
        <v>144.02360655737709</v>
      </c>
      <c r="T103" s="150">
        <v>176.84889643463512</v>
      </c>
      <c r="U103" s="150">
        <v>207.6575107296137</v>
      </c>
      <c r="V103" s="150">
        <v>184.12704598597037</v>
      </c>
      <c r="W103" s="150">
        <v>209.15182357930445</v>
      </c>
      <c r="X103" s="150">
        <v>229.92095238095226</v>
      </c>
      <c r="Y103" s="177">
        <v>20.76912880164781</v>
      </c>
      <c r="Z103" s="177">
        <v>28.496109064400343</v>
      </c>
      <c r="AA103" s="147"/>
      <c r="AB103" s="144"/>
      <c r="AC103" s="144"/>
      <c r="AD103" s="147">
        <v>200.16125860373648</v>
      </c>
      <c r="AE103" s="147">
        <v>201.42484331655191</v>
      </c>
      <c r="AF103" s="144"/>
    </row>
    <row r="104" spans="1:32" outlineLevel="1" x14ac:dyDescent="0.25">
      <c r="A104" s="169" t="s">
        <v>11</v>
      </c>
      <c r="B104" s="150">
        <v>131.64331210191099</v>
      </c>
      <c r="C104" s="150">
        <v>156.95744680851072</v>
      </c>
      <c r="D104" s="150">
        <v>105.33742331288326</v>
      </c>
      <c r="E104" s="150">
        <v>132.35714285714266</v>
      </c>
      <c r="F104" s="150">
        <v>157.92567567567545</v>
      </c>
      <c r="G104" s="150">
        <v>118.38620689655154</v>
      </c>
      <c r="H104" s="150">
        <v>134.61594202898547</v>
      </c>
      <c r="I104" s="150">
        <v>158.77397260274</v>
      </c>
      <c r="J104" s="177">
        <v>24.15803057375453</v>
      </c>
      <c r="K104" s="177">
        <v>23.4915164623892</v>
      </c>
      <c r="L104" s="147"/>
      <c r="M104" s="178">
        <v>46.256701445572617</v>
      </c>
      <c r="N104" s="144"/>
      <c r="P104" s="169" t="s">
        <v>11</v>
      </c>
      <c r="Q104" s="150">
        <v>121.71661237785004</v>
      </c>
      <c r="R104" s="150">
        <v>120.71276595744671</v>
      </c>
      <c r="S104" s="150">
        <v>95.372763419483235</v>
      </c>
      <c r="T104" s="150">
        <v>109.57632398753876</v>
      </c>
      <c r="U104" s="150">
        <v>106.75683317624876</v>
      </c>
      <c r="V104" s="150">
        <v>92.769716088328082</v>
      </c>
      <c r="W104" s="150">
        <v>117.40218470705076</v>
      </c>
      <c r="X104" s="150">
        <v>112.51727115716739</v>
      </c>
      <c r="Y104" s="177">
        <v>-4.8849135498833789</v>
      </c>
      <c r="Z104" s="177">
        <v>2.2554038610750951</v>
      </c>
      <c r="AA104" s="147"/>
      <c r="AB104" s="144"/>
      <c r="AC104" s="144"/>
      <c r="AD104" s="147">
        <v>135.2824561403508</v>
      </c>
      <c r="AE104" s="147">
        <v>110.26186729609229</v>
      </c>
      <c r="AF104" s="144"/>
    </row>
    <row r="105" spans="1:32" outlineLevel="1" x14ac:dyDescent="0.25">
      <c r="A105" s="169" t="s">
        <v>263</v>
      </c>
      <c r="B105" s="150">
        <v>96.927419354838719</v>
      </c>
      <c r="C105" s="150">
        <v>104.08245877061472</v>
      </c>
      <c r="D105" s="150">
        <v>76.291229742612003</v>
      </c>
      <c r="E105" s="150">
        <v>87.608308605341264</v>
      </c>
      <c r="F105" s="150">
        <v>93.327545753167428</v>
      </c>
      <c r="G105" s="150">
        <v>75.396127681842032</v>
      </c>
      <c r="H105" s="150">
        <v>94.409922928708966</v>
      </c>
      <c r="I105" s="150">
        <v>72.652473118279687</v>
      </c>
      <c r="J105" s="177">
        <v>-21.757449810429279</v>
      </c>
      <c r="K105" s="177">
        <v>-17.808163620763864</v>
      </c>
      <c r="L105" s="147"/>
      <c r="M105" s="178">
        <v>8.2354487978218458</v>
      </c>
      <c r="N105" s="144"/>
      <c r="P105" s="169" t="s">
        <v>263</v>
      </c>
      <c r="Q105" s="150">
        <v>72.290563428966465</v>
      </c>
      <c r="R105" s="150">
        <v>78.092233303112749</v>
      </c>
      <c r="S105" s="150">
        <v>60.310089951886127</v>
      </c>
      <c r="T105" s="150">
        <v>62.863296703296768</v>
      </c>
      <c r="U105" s="150">
        <v>66.752627324171442</v>
      </c>
      <c r="V105" s="150">
        <v>57.263469985358739</v>
      </c>
      <c r="W105" s="150">
        <v>60.340813970269799</v>
      </c>
      <c r="X105" s="150">
        <v>64.417024320457841</v>
      </c>
      <c r="Y105" s="177">
        <v>4.0762103501880418</v>
      </c>
      <c r="Z105" s="177">
        <v>-1.3861583004196092</v>
      </c>
      <c r="AA105" s="147"/>
      <c r="AB105" s="144"/>
      <c r="AC105" s="144"/>
      <c r="AD105" s="147">
        <v>90.460636739043551</v>
      </c>
      <c r="AE105" s="147">
        <v>65.80318262087745</v>
      </c>
      <c r="AF105" s="144"/>
    </row>
    <row r="106" spans="1:32" outlineLevel="1" x14ac:dyDescent="0.25">
      <c r="A106" s="169" t="s">
        <v>264</v>
      </c>
      <c r="B106" s="150">
        <v>110.65136612021853</v>
      </c>
      <c r="C106" s="150">
        <v>145.45510563380276</v>
      </c>
      <c r="D106" s="150">
        <v>90.808270676691734</v>
      </c>
      <c r="E106" s="150">
        <v>99.718475073313826</v>
      </c>
      <c r="F106" s="150">
        <v>106.17029449423819</v>
      </c>
      <c r="G106" s="150">
        <v>80.357583230579522</v>
      </c>
      <c r="H106" s="150">
        <v>104.99085365853661</v>
      </c>
      <c r="I106" s="150">
        <v>103.67343750000001</v>
      </c>
      <c r="J106" s="177">
        <v>-1.3174161585366022</v>
      </c>
      <c r="K106" s="177">
        <v>-4.2897049121820174</v>
      </c>
      <c r="L106" s="147"/>
      <c r="M106" s="178">
        <v>21.800945150458972</v>
      </c>
      <c r="N106" s="144"/>
      <c r="P106" s="169" t="s">
        <v>264</v>
      </c>
      <c r="Q106" s="150">
        <v>85.649861878453024</v>
      </c>
      <c r="R106" s="150">
        <v>107.04158228702578</v>
      </c>
      <c r="S106" s="150">
        <v>85.66011854360714</v>
      </c>
      <c r="T106" s="150">
        <v>64.540003232584468</v>
      </c>
      <c r="U106" s="150">
        <v>68.260584283705683</v>
      </c>
      <c r="V106" s="150">
        <v>76.472487850760302</v>
      </c>
      <c r="W106" s="150">
        <v>93.711420612813328</v>
      </c>
      <c r="X106" s="150">
        <v>81.872492349541034</v>
      </c>
      <c r="Y106" s="177">
        <v>-11.838928263272294</v>
      </c>
      <c r="Z106" s="177">
        <v>-1.5829681884956699</v>
      </c>
      <c r="AA106" s="147"/>
      <c r="AB106" s="144"/>
      <c r="AC106" s="144"/>
      <c r="AD106" s="147">
        <v>107.96314241218202</v>
      </c>
      <c r="AE106" s="147">
        <v>83.455460538036704</v>
      </c>
      <c r="AF106" s="144"/>
    </row>
    <row r="107" spans="1:32" outlineLevel="1" x14ac:dyDescent="0.25">
      <c r="A107" s="169" t="s">
        <v>265</v>
      </c>
      <c r="B107" s="150">
        <v>123.29596412556062</v>
      </c>
      <c r="C107" s="150">
        <v>185.03276955602536</v>
      </c>
      <c r="D107" s="150">
        <v>109.97359735973592</v>
      </c>
      <c r="E107" s="150">
        <v>129.24161073825519</v>
      </c>
      <c r="F107" s="150">
        <v>126.57167530224542</v>
      </c>
      <c r="G107" s="150">
        <v>140.7479935794544</v>
      </c>
      <c r="H107" s="150">
        <v>153.46778711484578</v>
      </c>
      <c r="I107" s="150">
        <v>167.16233766233765</v>
      </c>
      <c r="J107" s="177">
        <v>13.694550547491872</v>
      </c>
      <c r="K107" s="177">
        <v>26.072749284613622</v>
      </c>
      <c r="L107" s="147"/>
      <c r="M107" s="178">
        <v>31.066404935376937</v>
      </c>
      <c r="N107" s="144"/>
      <c r="P107" s="169" t="s">
        <v>265</v>
      </c>
      <c r="Q107" s="150">
        <v>127.56359614473045</v>
      </c>
      <c r="R107" s="150">
        <v>146.92865497076031</v>
      </c>
      <c r="S107" s="150">
        <v>116.11489817792086</v>
      </c>
      <c r="T107" s="150">
        <v>116.3077092027234</v>
      </c>
      <c r="U107" s="150">
        <v>124.35455585207767</v>
      </c>
      <c r="V107" s="150">
        <v>116.62752258312526</v>
      </c>
      <c r="W107" s="150">
        <v>129.1222179585572</v>
      </c>
      <c r="X107" s="150">
        <v>136.09593272696071</v>
      </c>
      <c r="Y107" s="177">
        <v>6.9737147684035108</v>
      </c>
      <c r="Z107" s="177">
        <v>9.5260998842357338</v>
      </c>
      <c r="AA107" s="147"/>
      <c r="AB107" s="144"/>
      <c r="AC107" s="144"/>
      <c r="AD107" s="147">
        <v>141.08958837772403</v>
      </c>
      <c r="AE107" s="147">
        <v>126.56983284272498</v>
      </c>
      <c r="AF107" s="144"/>
    </row>
    <row r="108" spans="1:32" outlineLevel="1" x14ac:dyDescent="0.25">
      <c r="A108" s="169" t="s">
        <v>266</v>
      </c>
      <c r="B108" s="150">
        <v>216.7860360360358</v>
      </c>
      <c r="C108" s="150">
        <v>196.84154929577451</v>
      </c>
      <c r="D108" s="150">
        <v>228.54328358208937</v>
      </c>
      <c r="E108" s="150">
        <v>154.20923913043475</v>
      </c>
      <c r="F108" s="150">
        <v>279.17002881844371</v>
      </c>
      <c r="G108" s="150">
        <v>196.81927710843391</v>
      </c>
      <c r="H108" s="150">
        <v>178.88923076923058</v>
      </c>
      <c r="I108" s="150">
        <v>141.28571428571428</v>
      </c>
      <c r="J108" s="177">
        <v>-37.603516483516302</v>
      </c>
      <c r="K108" s="177">
        <v>-65.306782955918578</v>
      </c>
      <c r="L108" s="147"/>
      <c r="M108" s="178">
        <v>-4.1851323596531813</v>
      </c>
      <c r="N108" s="144"/>
      <c r="P108" s="169" t="s">
        <v>266</v>
      </c>
      <c r="Q108" s="150">
        <v>204.81065857885625</v>
      </c>
      <c r="R108" s="150">
        <v>196.03550295857994</v>
      </c>
      <c r="S108" s="150">
        <v>198.61832669322712</v>
      </c>
      <c r="T108" s="150">
        <v>183.95169775227191</v>
      </c>
      <c r="U108" s="150">
        <v>214.74809160305352</v>
      </c>
      <c r="V108" s="150">
        <v>172.65210267613321</v>
      </c>
      <c r="W108" s="150">
        <v>188.1079096045197</v>
      </c>
      <c r="X108" s="150">
        <v>145.47084664536746</v>
      </c>
      <c r="Y108" s="177">
        <v>-42.637062959152246</v>
      </c>
      <c r="Z108" s="177">
        <v>-49.553987584583837</v>
      </c>
      <c r="AA108" s="147"/>
      <c r="AB108" s="144"/>
      <c r="AC108" s="144"/>
      <c r="AD108" s="147">
        <v>206.59249724163286</v>
      </c>
      <c r="AE108" s="147">
        <v>195.0248342299513</v>
      </c>
      <c r="AF108" s="144"/>
    </row>
    <row r="109" spans="1:32" outlineLevel="1" x14ac:dyDescent="0.25">
      <c r="A109" s="168" t="s">
        <v>267</v>
      </c>
      <c r="B109" s="170">
        <v>120.14237431347696</v>
      </c>
      <c r="C109" s="170">
        <v>141.46460700757569</v>
      </c>
      <c r="D109" s="170">
        <v>99.902938263453251</v>
      </c>
      <c r="E109" s="170">
        <v>110.81528301886793</v>
      </c>
      <c r="F109" s="170">
        <v>121.79483870967739</v>
      </c>
      <c r="G109" s="170">
        <v>101.39363930679878</v>
      </c>
      <c r="H109" s="170">
        <v>120.17090909090901</v>
      </c>
      <c r="I109" s="170">
        <v>103.82215428879702</v>
      </c>
      <c r="J109" s="179">
        <v>-16.348754802111984</v>
      </c>
      <c r="K109" s="179">
        <v>-14.434513074199955</v>
      </c>
      <c r="L109" s="147"/>
      <c r="M109" s="178">
        <v>7.2439111107929079</v>
      </c>
      <c r="N109" s="144"/>
      <c r="P109" s="168" t="s">
        <v>267</v>
      </c>
      <c r="Q109" s="170">
        <v>104.8986875924916</v>
      </c>
      <c r="R109" s="170">
        <v>116.97383929854823</v>
      </c>
      <c r="S109" s="170">
        <v>91.945246800731255</v>
      </c>
      <c r="T109" s="170">
        <v>90.549216888843887</v>
      </c>
      <c r="U109" s="170">
        <v>94.422231202605388</v>
      </c>
      <c r="V109" s="170">
        <v>84.71582501613787</v>
      </c>
      <c r="W109" s="170">
        <v>96.045760737439167</v>
      </c>
      <c r="X109" s="170">
        <v>96.578243178004115</v>
      </c>
      <c r="Y109" s="179">
        <v>0.53248244056494798</v>
      </c>
      <c r="Z109" s="179">
        <v>-1.7057155098249268</v>
      </c>
      <c r="AA109" s="147"/>
      <c r="AB109" s="144"/>
      <c r="AC109" s="144"/>
      <c r="AD109" s="180">
        <v>118.25666736299698</v>
      </c>
      <c r="AE109" s="180">
        <v>98.283958687829042</v>
      </c>
      <c r="AF109" s="144"/>
    </row>
    <row r="110" spans="1:32" outlineLevel="1" x14ac:dyDescent="0.25">
      <c r="A110" s="163" t="s">
        <v>289</v>
      </c>
      <c r="B110" s="163"/>
      <c r="C110" s="163"/>
      <c r="D110" s="163"/>
      <c r="E110" s="144"/>
      <c r="F110" s="144"/>
      <c r="G110" s="144"/>
      <c r="H110" s="144"/>
      <c r="I110" s="162"/>
      <c r="J110" s="162"/>
      <c r="K110" s="162"/>
      <c r="L110" s="162"/>
      <c r="M110" s="144"/>
      <c r="N110" s="144"/>
      <c r="O110" s="144"/>
      <c r="P110" s="163" t="s">
        <v>268</v>
      </c>
      <c r="Q110" s="163"/>
      <c r="R110" s="163"/>
      <c r="S110" s="163"/>
      <c r="T110" s="144"/>
      <c r="U110" s="144"/>
      <c r="V110" s="144"/>
      <c r="W110" s="144"/>
      <c r="X110" s="162"/>
      <c r="Y110" s="162"/>
      <c r="Z110" s="162"/>
      <c r="AA110" s="162"/>
      <c r="AB110" s="144"/>
      <c r="AC110" s="144"/>
      <c r="AD110" s="144"/>
      <c r="AE110" s="144"/>
      <c r="AF110" s="144"/>
    </row>
    <row r="111" spans="1:32" x14ac:dyDescent="0.25">
      <c r="A111" s="204"/>
      <c r="B111" s="204"/>
      <c r="C111" s="204"/>
      <c r="D111" s="20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row>
    <row r="112" spans="1:32" x14ac:dyDescent="0.25">
      <c r="A112" s="204"/>
      <c r="B112" s="204"/>
      <c r="C112" s="204"/>
      <c r="D112" s="20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row>
    <row r="113" spans="1:32" x14ac:dyDescent="0.25">
      <c r="A113" s="165" t="s">
        <v>249</v>
      </c>
      <c r="B113" s="165"/>
      <c r="C113" s="165"/>
      <c r="D113" s="165"/>
      <c r="E113" s="182"/>
      <c r="F113" s="144"/>
      <c r="G113" s="144"/>
      <c r="H113" s="144"/>
      <c r="I113" s="144"/>
      <c r="J113" s="144"/>
      <c r="K113" s="144"/>
      <c r="L113" s="144"/>
      <c r="M113" s="144"/>
      <c r="N113" s="144"/>
      <c r="O113" s="204"/>
      <c r="P113" s="165" t="s">
        <v>249</v>
      </c>
      <c r="Q113" s="165"/>
      <c r="R113" s="165"/>
      <c r="S113" s="165"/>
      <c r="T113" s="181"/>
      <c r="U113" s="144"/>
      <c r="V113" s="144"/>
      <c r="W113" s="144"/>
      <c r="X113" s="144"/>
      <c r="Y113" s="144"/>
      <c r="Z113" s="144"/>
      <c r="AA113" s="144"/>
      <c r="AB113" s="144"/>
      <c r="AC113" s="144"/>
      <c r="AD113" s="144"/>
      <c r="AE113" s="144"/>
      <c r="AF113" s="144"/>
    </row>
    <row r="114" spans="1:32" outlineLevel="1" x14ac:dyDescent="0.25">
      <c r="A114" s="166" t="s">
        <v>301</v>
      </c>
      <c r="B114" s="166"/>
      <c r="C114" s="166"/>
      <c r="D114" s="166"/>
      <c r="E114" s="167"/>
      <c r="F114" s="167"/>
      <c r="G114" s="167"/>
      <c r="H114" s="167"/>
      <c r="I114" s="167"/>
      <c r="J114" s="167"/>
      <c r="K114" s="167"/>
      <c r="L114" s="167"/>
      <c r="M114" s="144"/>
      <c r="N114" s="144"/>
      <c r="P114" s="166" t="s">
        <v>231</v>
      </c>
      <c r="Q114" s="166"/>
      <c r="R114" s="166"/>
      <c r="S114" s="166"/>
      <c r="T114" s="167"/>
      <c r="U114" s="167"/>
      <c r="V114" s="167"/>
      <c r="W114" s="167"/>
      <c r="X114" s="167"/>
      <c r="Y114" s="167"/>
      <c r="Z114" s="167"/>
      <c r="AA114" s="167"/>
      <c r="AB114" s="144"/>
      <c r="AC114" s="144"/>
      <c r="AD114" s="144"/>
      <c r="AE114" s="144"/>
      <c r="AF114" s="144"/>
    </row>
    <row r="115" spans="1:32" ht="31.5" outlineLevel="1" x14ac:dyDescent="0.25">
      <c r="A115" s="168" t="s">
        <v>257</v>
      </c>
      <c r="B115" s="141">
        <v>2019</v>
      </c>
      <c r="C115" s="141">
        <v>2020</v>
      </c>
      <c r="D115" s="141">
        <v>2021</v>
      </c>
      <c r="E115" s="141">
        <v>2022</v>
      </c>
      <c r="F115" s="141">
        <v>2023</v>
      </c>
      <c r="G115" s="141">
        <v>2024</v>
      </c>
      <c r="H115" s="141">
        <v>2025</v>
      </c>
      <c r="I115" s="141">
        <v>2026</v>
      </c>
      <c r="J115" s="142" t="s">
        <v>232</v>
      </c>
      <c r="K115" s="142" t="s">
        <v>258</v>
      </c>
      <c r="L115" s="143" t="s">
        <v>234</v>
      </c>
      <c r="M115" s="145" t="s">
        <v>287</v>
      </c>
      <c r="N115" s="144"/>
      <c r="P115" s="168" t="s">
        <v>257</v>
      </c>
      <c r="Q115" s="141">
        <v>2019</v>
      </c>
      <c r="R115" s="141">
        <v>2020</v>
      </c>
      <c r="S115" s="141">
        <v>2021</v>
      </c>
      <c r="T115" s="141">
        <v>2022</v>
      </c>
      <c r="U115" s="141">
        <v>2023</v>
      </c>
      <c r="V115" s="141">
        <v>2024</v>
      </c>
      <c r="W115" s="141">
        <v>2025</v>
      </c>
      <c r="X115" s="141">
        <v>2026</v>
      </c>
      <c r="Y115" s="142" t="s">
        <v>232</v>
      </c>
      <c r="Z115" s="142" t="s">
        <v>258</v>
      </c>
      <c r="AA115" s="143" t="s">
        <v>234</v>
      </c>
      <c r="AB115" s="144"/>
      <c r="AC115" s="144"/>
      <c r="AD115" s="145" t="s">
        <v>302</v>
      </c>
      <c r="AE115" s="145" t="s">
        <v>235</v>
      </c>
      <c r="AF115" s="144"/>
    </row>
    <row r="116" spans="1:32" outlineLevel="1" x14ac:dyDescent="0.25">
      <c r="A116" s="169" t="s">
        <v>259</v>
      </c>
      <c r="B116" s="150">
        <v>647</v>
      </c>
      <c r="C116" s="150">
        <v>498</v>
      </c>
      <c r="D116" s="150">
        <v>604</v>
      </c>
      <c r="E116" s="150">
        <v>646</v>
      </c>
      <c r="F116" s="150">
        <v>642</v>
      </c>
      <c r="G116" s="150">
        <v>503</v>
      </c>
      <c r="H116" s="150">
        <v>554</v>
      </c>
      <c r="I116" s="150">
        <v>506</v>
      </c>
      <c r="J116" s="148">
        <v>-8.6642599277978335E-2</v>
      </c>
      <c r="K116" s="148">
        <v>-0.13483146067415736</v>
      </c>
      <c r="L116" s="147"/>
      <c r="M116" s="155">
        <v>0.10905172413793103</v>
      </c>
      <c r="N116" s="144"/>
      <c r="P116" s="169" t="s">
        <v>259</v>
      </c>
      <c r="Q116" s="150">
        <v>4782</v>
      </c>
      <c r="R116" s="150">
        <v>3850</v>
      </c>
      <c r="S116" s="150">
        <v>3973</v>
      </c>
      <c r="T116" s="150">
        <v>4063</v>
      </c>
      <c r="U116" s="150">
        <v>3768</v>
      </c>
      <c r="V116" s="150">
        <v>3768</v>
      </c>
      <c r="W116" s="150">
        <v>4257</v>
      </c>
      <c r="X116" s="150">
        <v>4640</v>
      </c>
      <c r="Y116" s="148">
        <v>8.9969462062485323E-2</v>
      </c>
      <c r="Z116" s="148">
        <v>0.14121077966339909</v>
      </c>
      <c r="AA116" s="147"/>
      <c r="AB116" s="144"/>
      <c r="AC116" s="144"/>
      <c r="AD116" s="147">
        <v>584.85714285714289</v>
      </c>
      <c r="AE116" s="147">
        <v>4065.8571428571427</v>
      </c>
      <c r="AF116" s="144"/>
    </row>
    <row r="117" spans="1:32" outlineLevel="1" x14ac:dyDescent="0.25">
      <c r="A117" s="169" t="s">
        <v>260</v>
      </c>
      <c r="B117" s="150">
        <v>32</v>
      </c>
      <c r="C117" s="150">
        <v>15</v>
      </c>
      <c r="D117" s="150">
        <v>12</v>
      </c>
      <c r="E117" s="150">
        <v>8</v>
      </c>
      <c r="F117" s="150">
        <v>6</v>
      </c>
      <c r="G117" s="150">
        <v>5</v>
      </c>
      <c r="H117" s="150">
        <v>5</v>
      </c>
      <c r="I117" s="150">
        <v>2</v>
      </c>
      <c r="J117" s="148">
        <v>-0.6</v>
      </c>
      <c r="K117" s="148">
        <v>-0.83132530120481929</v>
      </c>
      <c r="L117" s="147"/>
      <c r="M117" s="155">
        <v>1.5151515151515152E-2</v>
      </c>
      <c r="N117" s="144"/>
      <c r="P117" s="169" t="s">
        <v>260</v>
      </c>
      <c r="Q117" s="150">
        <v>322</v>
      </c>
      <c r="R117" s="150">
        <v>238</v>
      </c>
      <c r="S117" s="150">
        <v>193</v>
      </c>
      <c r="T117" s="150">
        <v>170</v>
      </c>
      <c r="U117" s="150">
        <v>173</v>
      </c>
      <c r="V117" s="150">
        <v>216</v>
      </c>
      <c r="W117" s="150">
        <v>163</v>
      </c>
      <c r="X117" s="150">
        <v>132</v>
      </c>
      <c r="Y117" s="148">
        <v>-0.19018404907975461</v>
      </c>
      <c r="Z117" s="148">
        <v>-0.37355932203389836</v>
      </c>
      <c r="AA117" s="147"/>
      <c r="AB117" s="144"/>
      <c r="AC117" s="144"/>
      <c r="AD117" s="147">
        <v>11.857142857142858</v>
      </c>
      <c r="AE117" s="147">
        <v>210.71428571428572</v>
      </c>
      <c r="AF117" s="144"/>
    </row>
    <row r="118" spans="1:32" outlineLevel="1" x14ac:dyDescent="0.25">
      <c r="A118" s="169" t="s">
        <v>261</v>
      </c>
      <c r="B118" s="150">
        <v>34</v>
      </c>
      <c r="C118" s="150">
        <v>18</v>
      </c>
      <c r="D118" s="150">
        <v>21</v>
      </c>
      <c r="E118" s="150">
        <v>32</v>
      </c>
      <c r="F118" s="150">
        <v>25</v>
      </c>
      <c r="G118" s="150">
        <v>14</v>
      </c>
      <c r="H118" s="150">
        <v>15</v>
      </c>
      <c r="I118" s="150">
        <v>18</v>
      </c>
      <c r="J118" s="148">
        <v>0.2</v>
      </c>
      <c r="K118" s="148">
        <v>-0.20754716981132079</v>
      </c>
      <c r="L118" s="147"/>
      <c r="M118" s="155">
        <v>4.3373493975903614E-2</v>
      </c>
      <c r="N118" s="144"/>
      <c r="P118" s="169" t="s">
        <v>261</v>
      </c>
      <c r="Q118" s="150">
        <v>602</v>
      </c>
      <c r="R118" s="150">
        <v>446</v>
      </c>
      <c r="S118" s="150">
        <v>467</v>
      </c>
      <c r="T118" s="150">
        <v>374</v>
      </c>
      <c r="U118" s="150">
        <v>356</v>
      </c>
      <c r="V118" s="150">
        <v>335</v>
      </c>
      <c r="W118" s="150">
        <v>379</v>
      </c>
      <c r="X118" s="150">
        <v>415</v>
      </c>
      <c r="Y118" s="148">
        <v>9.498680738786279E-2</v>
      </c>
      <c r="Z118" s="148">
        <v>-1.8249408583981094E-2</v>
      </c>
      <c r="AA118" s="147"/>
      <c r="AB118" s="144"/>
      <c r="AC118" s="144"/>
      <c r="AD118" s="147">
        <v>22.714285714285715</v>
      </c>
      <c r="AE118" s="147">
        <v>422.71428571428572</v>
      </c>
      <c r="AF118" s="144"/>
    </row>
    <row r="119" spans="1:32" outlineLevel="1" x14ac:dyDescent="0.25">
      <c r="A119" s="169" t="s">
        <v>262</v>
      </c>
      <c r="B119" s="150">
        <v>739</v>
      </c>
      <c r="C119" s="150">
        <v>506</v>
      </c>
      <c r="D119" s="150">
        <v>656</v>
      </c>
      <c r="E119" s="150">
        <v>501</v>
      </c>
      <c r="F119" s="150">
        <v>313</v>
      </c>
      <c r="G119" s="150">
        <v>342</v>
      </c>
      <c r="H119" s="150">
        <v>317</v>
      </c>
      <c r="I119" s="150">
        <v>247</v>
      </c>
      <c r="J119" s="148">
        <v>-0.22082018927444794</v>
      </c>
      <c r="K119" s="148">
        <v>-0.487551867219917</v>
      </c>
      <c r="L119" s="147"/>
      <c r="M119" s="155">
        <v>0.10110519852640197</v>
      </c>
      <c r="N119" s="144"/>
      <c r="P119" s="169" t="s">
        <v>262</v>
      </c>
      <c r="Q119" s="150">
        <v>5037</v>
      </c>
      <c r="R119" s="150">
        <v>3463</v>
      </c>
      <c r="S119" s="150">
        <v>4106</v>
      </c>
      <c r="T119" s="150">
        <v>2627</v>
      </c>
      <c r="U119" s="150">
        <v>1933</v>
      </c>
      <c r="V119" s="150">
        <v>1999</v>
      </c>
      <c r="W119" s="150">
        <v>2487</v>
      </c>
      <c r="X119" s="150">
        <v>2443</v>
      </c>
      <c r="Y119" s="148">
        <v>-1.7691998391636508E-2</v>
      </c>
      <c r="Z119" s="148">
        <v>-0.21018843524847594</v>
      </c>
      <c r="AA119" s="147"/>
      <c r="AB119" s="144"/>
      <c r="AC119" s="144"/>
      <c r="AD119" s="147">
        <v>482</v>
      </c>
      <c r="AE119" s="147">
        <v>3093.1428571428573</v>
      </c>
      <c r="AF119" s="144"/>
    </row>
    <row r="120" spans="1:32" outlineLevel="1" x14ac:dyDescent="0.25">
      <c r="A120" s="169" t="s">
        <v>53</v>
      </c>
      <c r="B120" s="150">
        <v>285</v>
      </c>
      <c r="C120" s="150">
        <v>209</v>
      </c>
      <c r="D120" s="150">
        <v>143</v>
      </c>
      <c r="E120" s="150">
        <v>208</v>
      </c>
      <c r="F120" s="150">
        <v>262</v>
      </c>
      <c r="G120" s="150">
        <v>236</v>
      </c>
      <c r="H120" s="150">
        <v>289</v>
      </c>
      <c r="I120" s="150">
        <v>416</v>
      </c>
      <c r="J120" s="148">
        <v>0.43944636678200694</v>
      </c>
      <c r="K120" s="148">
        <v>0.78431372549019607</v>
      </c>
      <c r="L120" s="147"/>
      <c r="M120" s="155">
        <v>0.12617531088868669</v>
      </c>
      <c r="N120" s="144"/>
      <c r="P120" s="169" t="s">
        <v>53</v>
      </c>
      <c r="Q120" s="150">
        <v>2997</v>
      </c>
      <c r="R120" s="150">
        <v>1934</v>
      </c>
      <c r="S120" s="150">
        <v>1865</v>
      </c>
      <c r="T120" s="150">
        <v>2214</v>
      </c>
      <c r="U120" s="150">
        <v>2438</v>
      </c>
      <c r="V120" s="150">
        <v>2578</v>
      </c>
      <c r="W120" s="150">
        <v>2733</v>
      </c>
      <c r="X120" s="150">
        <v>3297</v>
      </c>
      <c r="Y120" s="148">
        <v>0.20636663007683864</v>
      </c>
      <c r="Z120" s="148">
        <v>0.37711080613401743</v>
      </c>
      <c r="AA120" s="147"/>
      <c r="AB120" s="144"/>
      <c r="AC120" s="144"/>
      <c r="AD120" s="147">
        <v>233.14285714285714</v>
      </c>
      <c r="AE120" s="147">
        <v>2394.1428571428573</v>
      </c>
      <c r="AF120" s="144"/>
    </row>
    <row r="121" spans="1:32" outlineLevel="1" x14ac:dyDescent="0.25">
      <c r="A121" s="169" t="s">
        <v>11</v>
      </c>
      <c r="B121" s="150">
        <v>144</v>
      </c>
      <c r="C121" s="150">
        <v>121</v>
      </c>
      <c r="D121" s="150">
        <v>143</v>
      </c>
      <c r="E121" s="150">
        <v>149</v>
      </c>
      <c r="F121" s="150">
        <v>192</v>
      </c>
      <c r="G121" s="150">
        <v>100</v>
      </c>
      <c r="H121" s="150">
        <v>124</v>
      </c>
      <c r="I121" s="150">
        <v>84</v>
      </c>
      <c r="J121" s="148">
        <v>-0.32258064516129031</v>
      </c>
      <c r="K121" s="148">
        <v>-0.39568345323741005</v>
      </c>
      <c r="L121" s="147"/>
      <c r="M121" s="155">
        <v>9.0322580645161285E-2</v>
      </c>
      <c r="N121" s="144"/>
      <c r="P121" s="169" t="s">
        <v>11</v>
      </c>
      <c r="Q121" s="150">
        <v>909</v>
      </c>
      <c r="R121" s="150">
        <v>741</v>
      </c>
      <c r="S121" s="150">
        <v>838</v>
      </c>
      <c r="T121" s="150">
        <v>793</v>
      </c>
      <c r="U121" s="150">
        <v>873</v>
      </c>
      <c r="V121" s="150">
        <v>775</v>
      </c>
      <c r="W121" s="150">
        <v>1044</v>
      </c>
      <c r="X121" s="150">
        <v>930</v>
      </c>
      <c r="Y121" s="148">
        <v>-0.10919540229885058</v>
      </c>
      <c r="Z121" s="148">
        <v>8.9904570567553937E-2</v>
      </c>
      <c r="AA121" s="147"/>
      <c r="AB121" s="144"/>
      <c r="AC121" s="144"/>
      <c r="AD121" s="147">
        <v>139</v>
      </c>
      <c r="AE121" s="147">
        <v>853.28571428571433</v>
      </c>
      <c r="AF121" s="144"/>
    </row>
    <row r="122" spans="1:32" outlineLevel="1" x14ac:dyDescent="0.25">
      <c r="A122" s="169" t="s">
        <v>263</v>
      </c>
      <c r="B122" s="150">
        <v>797</v>
      </c>
      <c r="C122" s="150">
        <v>594</v>
      </c>
      <c r="D122" s="150">
        <v>817</v>
      </c>
      <c r="E122" s="150">
        <v>869</v>
      </c>
      <c r="F122" s="150">
        <v>861</v>
      </c>
      <c r="G122" s="150">
        <v>670</v>
      </c>
      <c r="H122" s="150">
        <v>652</v>
      </c>
      <c r="I122" s="150">
        <v>439</v>
      </c>
      <c r="J122" s="148">
        <v>-0.32668711656441718</v>
      </c>
      <c r="K122" s="148">
        <v>-0.41577946768060836</v>
      </c>
      <c r="L122" s="147"/>
      <c r="M122" s="155">
        <v>0.13226875564929197</v>
      </c>
      <c r="N122" s="144"/>
      <c r="P122" s="169" t="s">
        <v>263</v>
      </c>
      <c r="Q122" s="150">
        <v>4405</v>
      </c>
      <c r="R122" s="150">
        <v>3399</v>
      </c>
      <c r="S122" s="150">
        <v>4248</v>
      </c>
      <c r="T122" s="150">
        <v>4120</v>
      </c>
      <c r="U122" s="150">
        <v>3527</v>
      </c>
      <c r="V122" s="150">
        <v>3393</v>
      </c>
      <c r="W122" s="150">
        <v>3695</v>
      </c>
      <c r="X122" s="150">
        <v>3319</v>
      </c>
      <c r="Y122" s="148">
        <v>-0.10175913396481732</v>
      </c>
      <c r="Z122" s="148">
        <v>-0.13267629820435287</v>
      </c>
      <c r="AA122" s="147"/>
      <c r="AB122" s="144"/>
      <c r="AC122" s="144"/>
      <c r="AD122" s="147">
        <v>751.42857142857144</v>
      </c>
      <c r="AE122" s="147">
        <v>3826.7142857142858</v>
      </c>
      <c r="AF122" s="144"/>
    </row>
    <row r="123" spans="1:32" outlineLevel="1" x14ac:dyDescent="0.25">
      <c r="A123" s="169" t="s">
        <v>264</v>
      </c>
      <c r="B123" s="150">
        <v>597</v>
      </c>
      <c r="C123" s="150">
        <v>581</v>
      </c>
      <c r="D123" s="150">
        <v>706</v>
      </c>
      <c r="E123" s="150">
        <v>793</v>
      </c>
      <c r="F123" s="150">
        <v>696</v>
      </c>
      <c r="G123" s="150">
        <v>540</v>
      </c>
      <c r="H123" s="150">
        <v>526</v>
      </c>
      <c r="I123" s="150">
        <v>349</v>
      </c>
      <c r="J123" s="148">
        <v>-0.3365019011406844</v>
      </c>
      <c r="K123" s="148">
        <v>-0.4496508222572651</v>
      </c>
      <c r="L123" s="147"/>
      <c r="M123" s="155">
        <v>9.69175229103027E-2</v>
      </c>
      <c r="N123" s="144"/>
      <c r="P123" s="169" t="s">
        <v>264</v>
      </c>
      <c r="Q123" s="150">
        <v>4528</v>
      </c>
      <c r="R123" s="150">
        <v>3695</v>
      </c>
      <c r="S123" s="150">
        <v>3949</v>
      </c>
      <c r="T123" s="150">
        <v>3775</v>
      </c>
      <c r="U123" s="150">
        <v>3494</v>
      </c>
      <c r="V123" s="150">
        <v>3397</v>
      </c>
      <c r="W123" s="150">
        <v>3849</v>
      </c>
      <c r="X123" s="150">
        <v>3601</v>
      </c>
      <c r="Y123" s="148">
        <v>-6.4432320083138483E-2</v>
      </c>
      <c r="Z123" s="148">
        <v>-5.5457713493461271E-2</v>
      </c>
      <c r="AA123" s="147"/>
      <c r="AB123" s="144"/>
      <c r="AC123" s="144"/>
      <c r="AD123" s="147">
        <v>634.14285714285711</v>
      </c>
      <c r="AE123" s="147">
        <v>3812.4285714285716</v>
      </c>
      <c r="AF123" s="144"/>
    </row>
    <row r="124" spans="1:32" outlineLevel="1" x14ac:dyDescent="0.25">
      <c r="A124" s="169" t="s">
        <v>265</v>
      </c>
      <c r="B124" s="150">
        <v>818</v>
      </c>
      <c r="C124" s="150">
        <v>673</v>
      </c>
      <c r="D124" s="150">
        <v>668</v>
      </c>
      <c r="E124" s="150">
        <v>804</v>
      </c>
      <c r="F124" s="150">
        <v>1017</v>
      </c>
      <c r="G124" s="150">
        <v>945</v>
      </c>
      <c r="H124" s="150">
        <v>1061</v>
      </c>
      <c r="I124" s="150">
        <v>913</v>
      </c>
      <c r="J124" s="148">
        <v>-0.13949104618284638</v>
      </c>
      <c r="K124" s="148">
        <v>6.765786835950556E-2</v>
      </c>
      <c r="L124" s="147"/>
      <c r="M124" s="155">
        <v>0.13155619596541787</v>
      </c>
      <c r="N124" s="144"/>
      <c r="P124" s="169" t="s">
        <v>265</v>
      </c>
      <c r="Q124" s="150">
        <v>6517</v>
      </c>
      <c r="R124" s="150">
        <v>5572</v>
      </c>
      <c r="S124" s="150">
        <v>4744</v>
      </c>
      <c r="T124" s="150">
        <v>4965</v>
      </c>
      <c r="U124" s="150">
        <v>5614</v>
      </c>
      <c r="V124" s="150">
        <v>5973</v>
      </c>
      <c r="W124" s="150">
        <v>7161</v>
      </c>
      <c r="X124" s="150">
        <v>6940</v>
      </c>
      <c r="Y124" s="148">
        <v>-3.0861611506772798E-2</v>
      </c>
      <c r="Z124" s="148">
        <v>0.19814531643072059</v>
      </c>
      <c r="AA124" s="147"/>
      <c r="AB124" s="144"/>
      <c r="AC124" s="144"/>
      <c r="AD124" s="147">
        <v>855.14285714285711</v>
      </c>
      <c r="AE124" s="147">
        <v>5792.2857142857147</v>
      </c>
      <c r="AF124" s="144"/>
    </row>
    <row r="125" spans="1:32" outlineLevel="1" x14ac:dyDescent="0.25">
      <c r="A125" s="169" t="s">
        <v>266</v>
      </c>
      <c r="B125" s="150">
        <v>720</v>
      </c>
      <c r="C125" s="150">
        <v>668</v>
      </c>
      <c r="D125" s="150">
        <v>844</v>
      </c>
      <c r="E125" s="150">
        <v>829</v>
      </c>
      <c r="F125" s="150">
        <v>594</v>
      </c>
      <c r="G125" s="150">
        <v>558</v>
      </c>
      <c r="H125" s="150">
        <v>428</v>
      </c>
      <c r="I125" s="150">
        <v>378</v>
      </c>
      <c r="J125" s="148">
        <v>-0.11682242990654206</v>
      </c>
      <c r="K125" s="148">
        <v>-0.42986425339366519</v>
      </c>
      <c r="L125" s="147"/>
      <c r="M125" s="155">
        <v>0.1073558648111332</v>
      </c>
      <c r="N125" s="144"/>
      <c r="P125" s="169" t="s">
        <v>266</v>
      </c>
      <c r="Q125" s="150">
        <v>5240</v>
      </c>
      <c r="R125" s="150">
        <v>4002</v>
      </c>
      <c r="S125" s="150">
        <v>4090</v>
      </c>
      <c r="T125" s="150">
        <v>4034</v>
      </c>
      <c r="U125" s="150">
        <v>3629</v>
      </c>
      <c r="V125" s="150">
        <v>3662</v>
      </c>
      <c r="W125" s="150">
        <v>3670</v>
      </c>
      <c r="X125" s="150">
        <v>3521</v>
      </c>
      <c r="Y125" s="148">
        <v>-4.0599455040871937E-2</v>
      </c>
      <c r="Z125" s="148">
        <v>-0.12991139195820245</v>
      </c>
      <c r="AA125" s="147"/>
      <c r="AB125" s="144"/>
      <c r="AC125" s="144"/>
      <c r="AD125" s="147">
        <v>663</v>
      </c>
      <c r="AE125" s="147">
        <v>4046.7142857142858</v>
      </c>
      <c r="AF125" s="144"/>
    </row>
    <row r="126" spans="1:32" outlineLevel="1" x14ac:dyDescent="0.25">
      <c r="A126" s="168" t="s">
        <v>272</v>
      </c>
      <c r="B126" s="170">
        <v>4961</v>
      </c>
      <c r="C126" s="170">
        <v>3985</v>
      </c>
      <c r="D126" s="170">
        <v>4721</v>
      </c>
      <c r="E126" s="170">
        <v>4954</v>
      </c>
      <c r="F126" s="170">
        <v>4780</v>
      </c>
      <c r="G126" s="170">
        <v>4060</v>
      </c>
      <c r="H126" s="170">
        <v>4124</v>
      </c>
      <c r="I126" s="170">
        <v>3499</v>
      </c>
      <c r="J126" s="171">
        <v>-0.15155189136760427</v>
      </c>
      <c r="K126" s="171">
        <v>-0.22453696374861482</v>
      </c>
      <c r="L126" s="147"/>
      <c r="M126" s="206">
        <v>0.11578041759041725</v>
      </c>
      <c r="N126" s="144"/>
      <c r="P126" s="168" t="s">
        <v>272</v>
      </c>
      <c r="Q126" s="170">
        <v>36464</v>
      </c>
      <c r="R126" s="170">
        <v>28208</v>
      </c>
      <c r="S126" s="170">
        <v>29286</v>
      </c>
      <c r="T126" s="170">
        <v>27959</v>
      </c>
      <c r="U126" s="170">
        <v>26902</v>
      </c>
      <c r="V126" s="170">
        <v>27118</v>
      </c>
      <c r="W126" s="170">
        <v>30582</v>
      </c>
      <c r="X126" s="170">
        <v>30221</v>
      </c>
      <c r="Y126" s="171">
        <v>-1.1804329344058596E-2</v>
      </c>
      <c r="Z126" s="171">
        <v>2.4346428173678918E-2</v>
      </c>
      <c r="AA126" s="147"/>
      <c r="AB126" s="144"/>
      <c r="AC126" s="144"/>
      <c r="AD126" s="180">
        <v>4512.1428571428569</v>
      </c>
      <c r="AE126" s="180">
        <v>29502.714285714286</v>
      </c>
      <c r="AF126" s="144"/>
    </row>
    <row r="127" spans="1:32" outlineLevel="1" x14ac:dyDescent="0.25">
      <c r="A127" s="163" t="s">
        <v>273</v>
      </c>
      <c r="B127" s="163"/>
      <c r="C127" s="163"/>
      <c r="D127" s="163"/>
      <c r="E127" s="144"/>
      <c r="F127" s="144"/>
      <c r="G127" s="144"/>
      <c r="H127" s="144"/>
      <c r="I127" s="162"/>
      <c r="J127" s="162"/>
      <c r="K127" s="162"/>
      <c r="L127" s="162"/>
      <c r="M127" s="144"/>
      <c r="N127" s="144"/>
      <c r="O127" s="144"/>
      <c r="P127" s="163" t="s">
        <v>273</v>
      </c>
      <c r="Q127" s="163"/>
      <c r="R127" s="163"/>
      <c r="S127" s="163"/>
      <c r="T127" s="144"/>
      <c r="U127" s="144"/>
      <c r="V127" s="144"/>
      <c r="W127" s="144"/>
      <c r="X127" s="162"/>
      <c r="Y127" s="162"/>
      <c r="Z127" s="162"/>
      <c r="AA127" s="162"/>
      <c r="AB127" s="144"/>
      <c r="AC127" s="144"/>
      <c r="AD127" s="144"/>
      <c r="AE127" s="144"/>
      <c r="AF127" s="144"/>
    </row>
    <row r="128" spans="1:32" x14ac:dyDescent="0.25">
      <c r="A128" s="204"/>
      <c r="B128" s="204"/>
      <c r="C128" s="204"/>
      <c r="D128" s="20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row>
    <row r="129" spans="1:32" x14ac:dyDescent="0.25">
      <c r="A129" s="204"/>
      <c r="B129" s="204"/>
      <c r="C129" s="204"/>
      <c r="D129" s="20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row>
    <row r="130" spans="1:32" x14ac:dyDescent="0.25">
      <c r="A130" s="165" t="s">
        <v>250</v>
      </c>
      <c r="B130" s="165"/>
      <c r="C130" s="165"/>
      <c r="D130" s="165"/>
      <c r="E130" s="182"/>
      <c r="F130" s="144"/>
      <c r="G130" s="144"/>
      <c r="H130" s="144"/>
      <c r="I130" s="144"/>
      <c r="J130" s="144"/>
      <c r="K130" s="144"/>
      <c r="L130" s="144"/>
      <c r="M130" s="144"/>
      <c r="N130" s="144"/>
      <c r="O130" s="204"/>
      <c r="P130" s="165" t="s">
        <v>250</v>
      </c>
      <c r="Q130" s="165"/>
      <c r="R130" s="165"/>
      <c r="S130" s="165"/>
      <c r="T130" s="182"/>
      <c r="U130" s="144"/>
      <c r="V130" s="144"/>
      <c r="W130" s="144"/>
      <c r="X130" s="144"/>
      <c r="Y130" s="144"/>
      <c r="Z130" s="144"/>
      <c r="AA130" s="144"/>
      <c r="AB130" s="144"/>
      <c r="AC130" s="144"/>
      <c r="AD130" s="144"/>
      <c r="AE130" s="144"/>
      <c r="AF130" s="144"/>
    </row>
    <row r="131" spans="1:32" outlineLevel="1" x14ac:dyDescent="0.25">
      <c r="A131" s="166" t="s">
        <v>301</v>
      </c>
      <c r="B131" s="166"/>
      <c r="C131" s="166"/>
      <c r="D131" s="166"/>
      <c r="E131" s="167"/>
      <c r="F131" s="167"/>
      <c r="G131" s="167"/>
      <c r="H131" s="167"/>
      <c r="I131" s="167"/>
      <c r="J131" s="167"/>
      <c r="K131" s="167"/>
      <c r="L131" s="167"/>
      <c r="M131" s="144"/>
      <c r="N131" s="144"/>
      <c r="P131" s="166" t="s">
        <v>231</v>
      </c>
      <c r="Q131" s="166"/>
      <c r="R131" s="166"/>
      <c r="S131" s="166"/>
      <c r="T131" s="167"/>
      <c r="U131" s="167"/>
      <c r="V131" s="167"/>
      <c r="W131" s="167"/>
      <c r="X131" s="167"/>
      <c r="Y131" s="167"/>
      <c r="Z131" s="167"/>
      <c r="AA131" s="167"/>
      <c r="AB131" s="144"/>
      <c r="AC131" s="144"/>
      <c r="AD131" s="144"/>
      <c r="AE131" s="144"/>
      <c r="AF131" s="144"/>
    </row>
    <row r="132" spans="1:32" ht="31.5" outlineLevel="1" x14ac:dyDescent="0.25">
      <c r="A132" s="168" t="s">
        <v>257</v>
      </c>
      <c r="B132" s="141">
        <v>2019</v>
      </c>
      <c r="C132" s="141">
        <v>2020</v>
      </c>
      <c r="D132" s="141">
        <v>2021</v>
      </c>
      <c r="E132" s="141">
        <v>2022</v>
      </c>
      <c r="F132" s="141">
        <v>2023</v>
      </c>
      <c r="G132" s="141">
        <v>2024</v>
      </c>
      <c r="H132" s="141">
        <v>2025</v>
      </c>
      <c r="I132" s="141">
        <v>2026</v>
      </c>
      <c r="J132" s="142" t="s">
        <v>232</v>
      </c>
      <c r="K132" s="142" t="s">
        <v>258</v>
      </c>
      <c r="L132" s="143" t="s">
        <v>234</v>
      </c>
      <c r="M132" s="145" t="s">
        <v>287</v>
      </c>
      <c r="N132" s="144"/>
      <c r="P132" s="168" t="s">
        <v>257</v>
      </c>
      <c r="Q132" s="141">
        <v>2019</v>
      </c>
      <c r="R132" s="141">
        <v>2020</v>
      </c>
      <c r="S132" s="141">
        <v>2021</v>
      </c>
      <c r="T132" s="141">
        <v>2022</v>
      </c>
      <c r="U132" s="141">
        <v>2023</v>
      </c>
      <c r="V132" s="141">
        <v>2024</v>
      </c>
      <c r="W132" s="141">
        <v>2025</v>
      </c>
      <c r="X132" s="141">
        <v>2026</v>
      </c>
      <c r="Y132" s="142" t="s">
        <v>232</v>
      </c>
      <c r="Z132" s="142" t="s">
        <v>258</v>
      </c>
      <c r="AA132" s="143" t="s">
        <v>234</v>
      </c>
      <c r="AB132" s="144"/>
      <c r="AC132" s="144"/>
      <c r="AD132" s="145" t="s">
        <v>302</v>
      </c>
      <c r="AE132" s="145" t="s">
        <v>235</v>
      </c>
      <c r="AF132" s="144"/>
    </row>
    <row r="133" spans="1:32" outlineLevel="1" x14ac:dyDescent="0.25">
      <c r="A133" s="169" t="s">
        <v>259</v>
      </c>
      <c r="B133" s="150">
        <v>123</v>
      </c>
      <c r="C133" s="150">
        <v>88</v>
      </c>
      <c r="D133" s="150">
        <v>94</v>
      </c>
      <c r="E133" s="150">
        <v>132</v>
      </c>
      <c r="F133" s="150">
        <v>107</v>
      </c>
      <c r="G133" s="150">
        <v>85</v>
      </c>
      <c r="H133" s="150">
        <v>79</v>
      </c>
      <c r="I133" s="150">
        <v>119</v>
      </c>
      <c r="J133" s="148">
        <v>0.50632911392405067</v>
      </c>
      <c r="K133" s="148">
        <v>0.17655367231638422</v>
      </c>
      <c r="L133" s="147"/>
      <c r="M133" s="155">
        <v>0.11131898971000935</v>
      </c>
      <c r="N133" s="144"/>
      <c r="P133" s="169" t="s">
        <v>259</v>
      </c>
      <c r="Q133" s="150">
        <v>915</v>
      </c>
      <c r="R133" s="150">
        <v>732</v>
      </c>
      <c r="S133" s="150">
        <v>758</v>
      </c>
      <c r="T133" s="150">
        <v>741</v>
      </c>
      <c r="U133" s="150">
        <v>668</v>
      </c>
      <c r="V133" s="150">
        <v>678</v>
      </c>
      <c r="W133" s="150">
        <v>760</v>
      </c>
      <c r="X133" s="150">
        <v>1069</v>
      </c>
      <c r="Y133" s="148">
        <v>0.40657894736842104</v>
      </c>
      <c r="Z133" s="148">
        <v>0.42479055597867471</v>
      </c>
      <c r="AA133" s="147"/>
      <c r="AB133" s="144"/>
      <c r="AC133" s="144"/>
      <c r="AD133" s="147">
        <v>101.14285714285714</v>
      </c>
      <c r="AE133" s="147">
        <v>750.28571428571433</v>
      </c>
      <c r="AF133" s="144"/>
    </row>
    <row r="134" spans="1:32" outlineLevel="1" x14ac:dyDescent="0.25">
      <c r="A134" s="169" t="s">
        <v>260</v>
      </c>
      <c r="B134" s="150">
        <v>15</v>
      </c>
      <c r="C134" s="150">
        <v>2</v>
      </c>
      <c r="D134" s="150">
        <v>2</v>
      </c>
      <c r="E134" s="150">
        <v>3</v>
      </c>
      <c r="F134" s="150">
        <v>4</v>
      </c>
      <c r="G134" s="150">
        <v>1</v>
      </c>
      <c r="H134" s="150">
        <v>0</v>
      </c>
      <c r="I134" s="150">
        <v>0</v>
      </c>
      <c r="J134" s="148" t="e">
        <v>#DIV/0!</v>
      </c>
      <c r="K134" s="148">
        <v>-1</v>
      </c>
      <c r="L134" s="147"/>
      <c r="M134" s="155">
        <v>0</v>
      </c>
      <c r="N134" s="144"/>
      <c r="P134" s="169" t="s">
        <v>260</v>
      </c>
      <c r="Q134" s="150">
        <v>111</v>
      </c>
      <c r="R134" s="150">
        <v>96</v>
      </c>
      <c r="S134" s="150">
        <v>61</v>
      </c>
      <c r="T134" s="150">
        <v>57</v>
      </c>
      <c r="U134" s="150">
        <v>51</v>
      </c>
      <c r="V134" s="150">
        <v>60</v>
      </c>
      <c r="W134" s="150">
        <v>71</v>
      </c>
      <c r="X134" s="150">
        <v>36</v>
      </c>
      <c r="Y134" s="148">
        <v>-0.49295774647887325</v>
      </c>
      <c r="Z134" s="148">
        <v>-0.50295857988165682</v>
      </c>
      <c r="AA134" s="147"/>
      <c r="AB134" s="144"/>
      <c r="AC134" s="144"/>
      <c r="AD134" s="147">
        <v>3.8571428571428572</v>
      </c>
      <c r="AE134" s="147">
        <v>72.428571428571431</v>
      </c>
      <c r="AF134" s="144"/>
    </row>
    <row r="135" spans="1:32" outlineLevel="1" x14ac:dyDescent="0.25">
      <c r="A135" s="169" t="s">
        <v>261</v>
      </c>
      <c r="B135" s="150">
        <v>8</v>
      </c>
      <c r="C135" s="150">
        <v>0</v>
      </c>
      <c r="D135" s="150">
        <v>5</v>
      </c>
      <c r="E135" s="150">
        <v>2</v>
      </c>
      <c r="F135" s="150">
        <v>2</v>
      </c>
      <c r="G135" s="150">
        <v>0</v>
      </c>
      <c r="H135" s="150">
        <v>2</v>
      </c>
      <c r="I135" s="150">
        <v>2</v>
      </c>
      <c r="J135" s="148">
        <v>0</v>
      </c>
      <c r="K135" s="148">
        <v>-0.26315789473684215</v>
      </c>
      <c r="L135" s="147"/>
      <c r="M135" s="155">
        <v>1.3513513513513514E-2</v>
      </c>
      <c r="N135" s="144"/>
      <c r="P135" s="169" t="s">
        <v>261</v>
      </c>
      <c r="Q135" s="150">
        <v>180</v>
      </c>
      <c r="R135" s="150">
        <v>125</v>
      </c>
      <c r="S135" s="150">
        <v>102</v>
      </c>
      <c r="T135" s="150">
        <v>104</v>
      </c>
      <c r="U135" s="150">
        <v>116</v>
      </c>
      <c r="V135" s="150">
        <v>75</v>
      </c>
      <c r="W135" s="150">
        <v>132</v>
      </c>
      <c r="X135" s="150">
        <v>148</v>
      </c>
      <c r="Y135" s="148">
        <v>0.12121212121212122</v>
      </c>
      <c r="Z135" s="148">
        <v>0.24220623501199046</v>
      </c>
      <c r="AA135" s="147"/>
      <c r="AB135" s="144"/>
      <c r="AC135" s="144"/>
      <c r="AD135" s="147">
        <v>2.7142857142857144</v>
      </c>
      <c r="AE135" s="147">
        <v>119.14285714285714</v>
      </c>
      <c r="AF135" s="144"/>
    </row>
    <row r="136" spans="1:32" outlineLevel="1" x14ac:dyDescent="0.25">
      <c r="A136" s="169" t="s">
        <v>262</v>
      </c>
      <c r="B136" s="150">
        <v>113</v>
      </c>
      <c r="C136" s="150">
        <v>79</v>
      </c>
      <c r="D136" s="150">
        <v>77</v>
      </c>
      <c r="E136" s="150">
        <v>115</v>
      </c>
      <c r="F136" s="150">
        <v>65</v>
      </c>
      <c r="G136" s="150">
        <v>82</v>
      </c>
      <c r="H136" s="150">
        <v>63</v>
      </c>
      <c r="I136" s="150">
        <v>45</v>
      </c>
      <c r="J136" s="148">
        <v>-0.2857142857142857</v>
      </c>
      <c r="K136" s="148">
        <v>-0.46969696969696972</v>
      </c>
      <c r="L136" s="147"/>
      <c r="M136" s="155">
        <v>7.7186963979416809E-2</v>
      </c>
      <c r="N136" s="144"/>
      <c r="P136" s="169" t="s">
        <v>262</v>
      </c>
      <c r="Q136" s="150">
        <v>728</v>
      </c>
      <c r="R136" s="150">
        <v>609</v>
      </c>
      <c r="S136" s="150">
        <v>609</v>
      </c>
      <c r="T136" s="150">
        <v>565</v>
      </c>
      <c r="U136" s="150">
        <v>410</v>
      </c>
      <c r="V136" s="150">
        <v>391</v>
      </c>
      <c r="W136" s="150">
        <v>493</v>
      </c>
      <c r="X136" s="150">
        <v>583</v>
      </c>
      <c r="Y136" s="148">
        <v>0.18255578093306288</v>
      </c>
      <c r="Z136" s="148">
        <v>7.2536136662286491E-2</v>
      </c>
      <c r="AA136" s="147"/>
      <c r="AB136" s="144"/>
      <c r="AC136" s="144"/>
      <c r="AD136" s="147">
        <v>84.857142857142861</v>
      </c>
      <c r="AE136" s="147">
        <v>543.57142857142856</v>
      </c>
      <c r="AF136" s="144"/>
    </row>
    <row r="137" spans="1:32" outlineLevel="1" x14ac:dyDescent="0.25">
      <c r="A137" s="169" t="s">
        <v>53</v>
      </c>
      <c r="B137" s="150">
        <v>89</v>
      </c>
      <c r="C137" s="150">
        <v>45</v>
      </c>
      <c r="D137" s="150">
        <v>30</v>
      </c>
      <c r="E137" s="150">
        <v>66</v>
      </c>
      <c r="F137" s="150">
        <v>36</v>
      </c>
      <c r="G137" s="150">
        <v>46</v>
      </c>
      <c r="H137" s="150">
        <v>67</v>
      </c>
      <c r="I137" s="150">
        <v>116</v>
      </c>
      <c r="J137" s="148">
        <v>0.73134328358208955</v>
      </c>
      <c r="K137" s="148">
        <v>1.142480211081794</v>
      </c>
      <c r="L137" s="147"/>
      <c r="M137" s="155">
        <v>0.10790697674418605</v>
      </c>
      <c r="N137" s="144"/>
      <c r="P137" s="169" t="s">
        <v>53</v>
      </c>
      <c r="Q137" s="150">
        <v>980</v>
      </c>
      <c r="R137" s="150">
        <v>515</v>
      </c>
      <c r="S137" s="150">
        <v>326</v>
      </c>
      <c r="T137" s="150">
        <v>444</v>
      </c>
      <c r="U137" s="150">
        <v>590</v>
      </c>
      <c r="V137" s="150">
        <v>741</v>
      </c>
      <c r="W137" s="150">
        <v>807</v>
      </c>
      <c r="X137" s="150">
        <v>1075</v>
      </c>
      <c r="Y137" s="148">
        <v>0.33209417596034696</v>
      </c>
      <c r="Z137" s="148">
        <v>0.70906200317965029</v>
      </c>
      <c r="AA137" s="147"/>
      <c r="AB137" s="144"/>
      <c r="AC137" s="144"/>
      <c r="AD137" s="147">
        <v>54.142857142857146</v>
      </c>
      <c r="AE137" s="147">
        <v>629</v>
      </c>
      <c r="AF137" s="144"/>
    </row>
    <row r="138" spans="1:32" outlineLevel="1" x14ac:dyDescent="0.25">
      <c r="A138" s="169" t="s">
        <v>11</v>
      </c>
      <c r="B138" s="150">
        <v>13</v>
      </c>
      <c r="C138" s="150">
        <v>14</v>
      </c>
      <c r="D138" s="150">
        <v>18</v>
      </c>
      <c r="E138" s="150">
        <v>27</v>
      </c>
      <c r="F138" s="150">
        <v>29</v>
      </c>
      <c r="G138" s="150">
        <v>16</v>
      </c>
      <c r="H138" s="150">
        <v>10</v>
      </c>
      <c r="I138" s="150">
        <v>22</v>
      </c>
      <c r="J138" s="148">
        <v>1.2</v>
      </c>
      <c r="K138" s="148">
        <v>0.21259842519685043</v>
      </c>
      <c r="L138" s="147"/>
      <c r="M138" s="155">
        <v>0.11282051282051282</v>
      </c>
      <c r="N138" s="144"/>
      <c r="P138" s="169" t="s">
        <v>11</v>
      </c>
      <c r="Q138" s="150">
        <v>141</v>
      </c>
      <c r="R138" s="150">
        <v>95</v>
      </c>
      <c r="S138" s="150">
        <v>119</v>
      </c>
      <c r="T138" s="150">
        <v>101</v>
      </c>
      <c r="U138" s="150">
        <v>117</v>
      </c>
      <c r="V138" s="150">
        <v>118</v>
      </c>
      <c r="W138" s="150">
        <v>145</v>
      </c>
      <c r="X138" s="150">
        <v>195</v>
      </c>
      <c r="Y138" s="148">
        <v>0.34482758620689657</v>
      </c>
      <c r="Z138" s="148">
        <v>0.63277511961722488</v>
      </c>
      <c r="AA138" s="147"/>
      <c r="AB138" s="144"/>
      <c r="AC138" s="144"/>
      <c r="AD138" s="147">
        <v>18.142857142857142</v>
      </c>
      <c r="AE138" s="147">
        <v>119.42857142857143</v>
      </c>
      <c r="AF138" s="144"/>
    </row>
    <row r="139" spans="1:32" outlineLevel="1" x14ac:dyDescent="0.25">
      <c r="A139" s="169" t="s">
        <v>263</v>
      </c>
      <c r="B139" s="150">
        <v>104</v>
      </c>
      <c r="C139" s="150">
        <v>62</v>
      </c>
      <c r="D139" s="150">
        <v>122</v>
      </c>
      <c r="E139" s="150">
        <v>119</v>
      </c>
      <c r="F139" s="150">
        <v>93</v>
      </c>
      <c r="G139" s="150">
        <v>79</v>
      </c>
      <c r="H139" s="150">
        <v>46</v>
      </c>
      <c r="I139" s="150">
        <v>47</v>
      </c>
      <c r="J139" s="148">
        <v>2.1739130434782608E-2</v>
      </c>
      <c r="K139" s="148">
        <v>-0.47360000000000002</v>
      </c>
      <c r="L139" s="147"/>
      <c r="M139" s="155">
        <v>0.10755148741418764</v>
      </c>
      <c r="N139" s="144"/>
      <c r="P139" s="169" t="s">
        <v>263</v>
      </c>
      <c r="Q139" s="150">
        <v>449</v>
      </c>
      <c r="R139" s="150">
        <v>349</v>
      </c>
      <c r="S139" s="150">
        <v>479</v>
      </c>
      <c r="T139" s="150">
        <v>370</v>
      </c>
      <c r="U139" s="150">
        <v>324</v>
      </c>
      <c r="V139" s="150">
        <v>367</v>
      </c>
      <c r="W139" s="150">
        <v>395</v>
      </c>
      <c r="X139" s="150">
        <v>437</v>
      </c>
      <c r="Y139" s="148">
        <v>0.10632911392405063</v>
      </c>
      <c r="Z139" s="148">
        <v>0.11928283937065491</v>
      </c>
      <c r="AA139" s="147"/>
      <c r="AB139" s="144"/>
      <c r="AC139" s="144"/>
      <c r="AD139" s="147">
        <v>89.285714285714292</v>
      </c>
      <c r="AE139" s="147">
        <v>390.42857142857144</v>
      </c>
      <c r="AF139" s="144"/>
    </row>
    <row r="140" spans="1:32" outlineLevel="1" x14ac:dyDescent="0.25">
      <c r="A140" s="169" t="s">
        <v>264</v>
      </c>
      <c r="B140" s="150">
        <v>115</v>
      </c>
      <c r="C140" s="150">
        <v>114</v>
      </c>
      <c r="D140" s="150">
        <v>158</v>
      </c>
      <c r="E140" s="150">
        <v>167</v>
      </c>
      <c r="F140" s="150">
        <v>102</v>
      </c>
      <c r="G140" s="150">
        <v>97</v>
      </c>
      <c r="H140" s="150">
        <v>101</v>
      </c>
      <c r="I140" s="150">
        <v>82</v>
      </c>
      <c r="J140" s="148">
        <v>-0.18811881188118812</v>
      </c>
      <c r="K140" s="148">
        <v>-0.32786885245901637</v>
      </c>
      <c r="L140" s="147"/>
      <c r="M140" s="155">
        <v>0.10110974106041924</v>
      </c>
      <c r="N140" s="144"/>
      <c r="P140" s="169" t="s">
        <v>264</v>
      </c>
      <c r="Q140" s="150">
        <v>859</v>
      </c>
      <c r="R140" s="150">
        <v>744</v>
      </c>
      <c r="S140" s="150">
        <v>781</v>
      </c>
      <c r="T140" s="150">
        <v>774</v>
      </c>
      <c r="U140" s="150">
        <v>605</v>
      </c>
      <c r="V140" s="150">
        <v>656</v>
      </c>
      <c r="W140" s="150">
        <v>798</v>
      </c>
      <c r="X140" s="150">
        <v>811</v>
      </c>
      <c r="Y140" s="148">
        <v>1.6290726817042606E-2</v>
      </c>
      <c r="Z140" s="148">
        <v>8.8173279662641296E-2</v>
      </c>
      <c r="AA140" s="147"/>
      <c r="AB140" s="144"/>
      <c r="AC140" s="144"/>
      <c r="AD140" s="147">
        <v>122</v>
      </c>
      <c r="AE140" s="147">
        <v>745.28571428571433</v>
      </c>
      <c r="AF140" s="144"/>
    </row>
    <row r="141" spans="1:32" outlineLevel="1" x14ac:dyDescent="0.25">
      <c r="A141" s="169" t="s">
        <v>265</v>
      </c>
      <c r="B141" s="150">
        <v>129</v>
      </c>
      <c r="C141" s="150">
        <v>131</v>
      </c>
      <c r="D141" s="150">
        <v>121</v>
      </c>
      <c r="E141" s="150">
        <v>144</v>
      </c>
      <c r="F141" s="150">
        <v>158</v>
      </c>
      <c r="G141" s="150">
        <v>154</v>
      </c>
      <c r="H141" s="150">
        <v>194</v>
      </c>
      <c r="I141" s="150">
        <v>179</v>
      </c>
      <c r="J141" s="148">
        <v>-7.7319587628865982E-2</v>
      </c>
      <c r="K141" s="148">
        <v>0.21532492725509222</v>
      </c>
      <c r="L141" s="147"/>
      <c r="M141" s="155">
        <v>0.1122961104140527</v>
      </c>
      <c r="N141" s="144"/>
      <c r="P141" s="169" t="s">
        <v>265</v>
      </c>
      <c r="Q141" s="150">
        <v>1230</v>
      </c>
      <c r="R141" s="150">
        <v>987</v>
      </c>
      <c r="S141" s="150">
        <v>816</v>
      </c>
      <c r="T141" s="150">
        <v>711</v>
      </c>
      <c r="U141" s="150">
        <v>846</v>
      </c>
      <c r="V141" s="150">
        <v>928</v>
      </c>
      <c r="W141" s="150">
        <v>1406</v>
      </c>
      <c r="X141" s="150">
        <v>1594</v>
      </c>
      <c r="Y141" s="148">
        <v>0.1337126600284495</v>
      </c>
      <c r="Z141" s="148">
        <v>0.61149624494511845</v>
      </c>
      <c r="AA141" s="147"/>
      <c r="AB141" s="144"/>
      <c r="AC141" s="144"/>
      <c r="AD141" s="147">
        <v>147.28571428571428</v>
      </c>
      <c r="AE141" s="147">
        <v>989.14285714285711</v>
      </c>
      <c r="AF141" s="144"/>
    </row>
    <row r="142" spans="1:32" outlineLevel="1" x14ac:dyDescent="0.25">
      <c r="A142" s="169" t="s">
        <v>266</v>
      </c>
      <c r="B142" s="150">
        <v>280</v>
      </c>
      <c r="C142" s="150">
        <v>171</v>
      </c>
      <c r="D142" s="150">
        <v>207</v>
      </c>
      <c r="E142" s="150">
        <v>329</v>
      </c>
      <c r="F142" s="150">
        <v>125</v>
      </c>
      <c r="G142" s="150">
        <v>161</v>
      </c>
      <c r="H142" s="150">
        <v>123</v>
      </c>
      <c r="I142" s="150">
        <v>110</v>
      </c>
      <c r="J142" s="148">
        <v>-0.10569105691056911</v>
      </c>
      <c r="K142" s="148">
        <v>-0.4484240687679083</v>
      </c>
      <c r="L142" s="147"/>
      <c r="M142" s="155">
        <v>8.3586626139817627E-2</v>
      </c>
      <c r="N142" s="144"/>
      <c r="P142" s="169" t="s">
        <v>266</v>
      </c>
      <c r="Q142" s="150">
        <v>1779</v>
      </c>
      <c r="R142" s="150">
        <v>1296</v>
      </c>
      <c r="S142" s="150">
        <v>1342</v>
      </c>
      <c r="T142" s="150">
        <v>1343</v>
      </c>
      <c r="U142" s="150">
        <v>1104</v>
      </c>
      <c r="V142" s="150">
        <v>1281</v>
      </c>
      <c r="W142" s="150">
        <v>1214</v>
      </c>
      <c r="X142" s="150">
        <v>1316</v>
      </c>
      <c r="Y142" s="148">
        <v>8.4019769357495888E-2</v>
      </c>
      <c r="Z142" s="148">
        <v>-1.5706806282722512E-2</v>
      </c>
      <c r="AA142" s="147"/>
      <c r="AB142" s="144"/>
      <c r="AC142" s="144"/>
      <c r="AD142" s="147">
        <v>199.42857142857142</v>
      </c>
      <c r="AE142" s="147">
        <v>1337</v>
      </c>
      <c r="AF142" s="144"/>
    </row>
    <row r="143" spans="1:32" outlineLevel="1" x14ac:dyDescent="0.25">
      <c r="A143" s="168" t="s">
        <v>272</v>
      </c>
      <c r="B143" s="170">
        <v>1015</v>
      </c>
      <c r="C143" s="170">
        <v>726</v>
      </c>
      <c r="D143" s="170">
        <v>852</v>
      </c>
      <c r="E143" s="170">
        <v>1116</v>
      </c>
      <c r="F143" s="170">
        <v>733</v>
      </c>
      <c r="G143" s="170">
        <v>741</v>
      </c>
      <c r="H143" s="170">
        <v>707</v>
      </c>
      <c r="I143" s="170">
        <v>739</v>
      </c>
      <c r="J143" s="171">
        <v>4.5261669024045263E-2</v>
      </c>
      <c r="K143" s="171">
        <v>-0.12173174872665536</v>
      </c>
      <c r="L143" s="147"/>
      <c r="M143" s="206">
        <v>9.9595687331536384E-2</v>
      </c>
      <c r="N143" s="144"/>
      <c r="P143" s="168" t="s">
        <v>272</v>
      </c>
      <c r="Q143" s="170">
        <v>7584</v>
      </c>
      <c r="R143" s="170">
        <v>5676</v>
      </c>
      <c r="S143" s="170">
        <v>5517</v>
      </c>
      <c r="T143" s="170">
        <v>5325</v>
      </c>
      <c r="U143" s="170">
        <v>4926</v>
      </c>
      <c r="V143" s="170">
        <v>5420</v>
      </c>
      <c r="W143" s="170">
        <v>6381</v>
      </c>
      <c r="X143" s="170">
        <v>7420</v>
      </c>
      <c r="Y143" s="171">
        <v>0.16282714308102178</v>
      </c>
      <c r="Z143" s="171">
        <v>0.27213500208185365</v>
      </c>
      <c r="AA143" s="147"/>
      <c r="AB143" s="144"/>
      <c r="AC143" s="144"/>
      <c r="AD143" s="180">
        <v>841.42857142857144</v>
      </c>
      <c r="AE143" s="180">
        <v>5832.7142857142853</v>
      </c>
      <c r="AF143" s="144"/>
    </row>
    <row r="144" spans="1:32" outlineLevel="1" x14ac:dyDescent="0.25">
      <c r="A144" s="163" t="s">
        <v>273</v>
      </c>
      <c r="B144" s="163"/>
      <c r="C144" s="163"/>
      <c r="D144" s="163"/>
      <c r="E144" s="144"/>
      <c r="F144" s="144"/>
      <c r="G144" s="144"/>
      <c r="H144" s="144"/>
      <c r="I144" s="162"/>
      <c r="J144" s="162"/>
      <c r="K144" s="162"/>
      <c r="L144" s="162"/>
      <c r="M144" s="144"/>
      <c r="N144" s="144"/>
      <c r="O144" s="144"/>
      <c r="P144" s="163" t="s">
        <v>273</v>
      </c>
      <c r="Q144" s="163"/>
      <c r="R144" s="163"/>
      <c r="S144" s="163"/>
      <c r="T144" s="144"/>
      <c r="U144" s="144"/>
      <c r="V144" s="144"/>
      <c r="W144" s="144"/>
      <c r="X144" s="162"/>
      <c r="Y144" s="162"/>
      <c r="Z144" s="162"/>
      <c r="AA144" s="162"/>
      <c r="AB144" s="144"/>
      <c r="AC144" s="144"/>
      <c r="AD144" s="144"/>
      <c r="AE144" s="144"/>
      <c r="AF144" s="144"/>
    </row>
    <row r="145" spans="1:32" x14ac:dyDescent="0.25">
      <c r="A145" s="204"/>
      <c r="B145" s="204"/>
      <c r="C145" s="204"/>
      <c r="D145" s="20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row>
    <row r="146" spans="1:32" x14ac:dyDescent="0.25">
      <c r="A146" s="204"/>
      <c r="B146" s="204"/>
      <c r="C146" s="204"/>
      <c r="D146" s="20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row>
    <row r="147" spans="1:32" x14ac:dyDescent="0.25">
      <c r="A147" s="165" t="s">
        <v>251</v>
      </c>
      <c r="B147" s="165"/>
      <c r="C147" s="165"/>
      <c r="D147" s="165"/>
      <c r="E147" s="182"/>
      <c r="F147" s="144"/>
      <c r="G147" s="144"/>
      <c r="H147" s="144"/>
      <c r="I147" s="144"/>
      <c r="J147" s="144"/>
      <c r="K147" s="144"/>
      <c r="L147" s="144"/>
      <c r="M147" s="144"/>
      <c r="N147" s="144"/>
      <c r="O147" s="204"/>
      <c r="P147" s="165" t="s">
        <v>251</v>
      </c>
      <c r="Q147" s="165"/>
      <c r="R147" s="165"/>
      <c r="S147" s="165"/>
      <c r="T147" s="182"/>
      <c r="U147" s="144"/>
      <c r="V147" s="144"/>
      <c r="W147" s="144"/>
      <c r="X147" s="144"/>
      <c r="Y147" s="144"/>
      <c r="Z147" s="144"/>
      <c r="AA147" s="144"/>
      <c r="AB147" s="144"/>
      <c r="AC147" s="144"/>
      <c r="AD147" s="144"/>
      <c r="AE147" s="144"/>
      <c r="AF147" s="144"/>
    </row>
    <row r="148" spans="1:32" outlineLevel="1" x14ac:dyDescent="0.25">
      <c r="A148" s="166" t="s">
        <v>301</v>
      </c>
      <c r="B148" s="166"/>
      <c r="C148" s="166"/>
      <c r="D148" s="166"/>
      <c r="E148" s="167"/>
      <c r="F148" s="167"/>
      <c r="G148" s="167"/>
      <c r="H148" s="167"/>
      <c r="I148" s="167"/>
      <c r="J148" s="167"/>
      <c r="K148" s="167"/>
      <c r="L148" s="167"/>
      <c r="M148" s="144"/>
      <c r="N148" s="144"/>
      <c r="P148" s="166" t="s">
        <v>231</v>
      </c>
      <c r="Q148" s="166"/>
      <c r="R148" s="166"/>
      <c r="S148" s="166"/>
      <c r="T148" s="167"/>
      <c r="U148" s="167"/>
      <c r="V148" s="167"/>
      <c r="W148" s="167"/>
      <c r="X148" s="167"/>
      <c r="Y148" s="167"/>
      <c r="Z148" s="167"/>
      <c r="AA148" s="167"/>
      <c r="AB148" s="144"/>
      <c r="AC148" s="144"/>
      <c r="AD148" s="144"/>
      <c r="AE148" s="144"/>
      <c r="AF148" s="144"/>
    </row>
    <row r="149" spans="1:32" ht="31.5" outlineLevel="1" x14ac:dyDescent="0.25">
      <c r="A149" s="168" t="s">
        <v>257</v>
      </c>
      <c r="B149" s="141">
        <v>2019</v>
      </c>
      <c r="C149" s="141">
        <v>2020</v>
      </c>
      <c r="D149" s="141">
        <v>2021</v>
      </c>
      <c r="E149" s="141">
        <v>2022</v>
      </c>
      <c r="F149" s="141">
        <v>2023</v>
      </c>
      <c r="G149" s="141">
        <v>2024</v>
      </c>
      <c r="H149" s="141">
        <v>2025</v>
      </c>
      <c r="I149" s="141">
        <v>2026</v>
      </c>
      <c r="J149" s="142" t="s">
        <v>232</v>
      </c>
      <c r="K149" s="142" t="s">
        <v>274</v>
      </c>
      <c r="L149" s="143" t="s">
        <v>234</v>
      </c>
      <c r="M149" s="145" t="s">
        <v>287</v>
      </c>
      <c r="N149" s="144"/>
      <c r="P149" s="168" t="s">
        <v>257</v>
      </c>
      <c r="Q149" s="141">
        <v>2019</v>
      </c>
      <c r="R149" s="141">
        <v>2020</v>
      </c>
      <c r="S149" s="141">
        <v>2021</v>
      </c>
      <c r="T149" s="141">
        <v>2022</v>
      </c>
      <c r="U149" s="141">
        <v>2023</v>
      </c>
      <c r="V149" s="141">
        <v>2024</v>
      </c>
      <c r="W149" s="141">
        <v>2025</v>
      </c>
      <c r="X149" s="141">
        <v>2026</v>
      </c>
      <c r="Y149" s="142" t="s">
        <v>232</v>
      </c>
      <c r="Z149" s="142" t="s">
        <v>274</v>
      </c>
      <c r="AA149" s="143" t="s">
        <v>234</v>
      </c>
      <c r="AB149" s="144"/>
      <c r="AC149" s="144"/>
      <c r="AD149" s="183" t="s">
        <v>303</v>
      </c>
      <c r="AE149" s="183" t="s">
        <v>275</v>
      </c>
      <c r="AF149" s="144"/>
    </row>
    <row r="150" spans="1:32" outlineLevel="1" x14ac:dyDescent="0.25">
      <c r="A150" s="169" t="s">
        <v>259</v>
      </c>
      <c r="B150" s="150">
        <v>0</v>
      </c>
      <c r="C150" s="150">
        <v>1476</v>
      </c>
      <c r="D150" s="150">
        <v>1153</v>
      </c>
      <c r="E150" s="150">
        <v>1050</v>
      </c>
      <c r="F150" s="150">
        <v>972</v>
      </c>
      <c r="G150" s="150">
        <v>920</v>
      </c>
      <c r="H150" s="150">
        <v>977</v>
      </c>
      <c r="I150" s="150">
        <v>1232</v>
      </c>
      <c r="J150" s="148">
        <v>0.26100307062436029</v>
      </c>
      <c r="K150" s="148">
        <v>0.12889431887599276</v>
      </c>
      <c r="L150" s="147"/>
      <c r="M150" s="155">
        <v>0.12651468474019306</v>
      </c>
      <c r="N150" s="144"/>
      <c r="P150" s="169" t="s">
        <v>259</v>
      </c>
      <c r="Q150" s="150">
        <v>0</v>
      </c>
      <c r="R150" s="150">
        <v>11806</v>
      </c>
      <c r="S150" s="150">
        <v>9626</v>
      </c>
      <c r="T150" s="150">
        <v>8678</v>
      </c>
      <c r="U150" s="150">
        <v>8521</v>
      </c>
      <c r="V150" s="150">
        <v>8308</v>
      </c>
      <c r="W150" s="150">
        <v>8613</v>
      </c>
      <c r="X150" s="150">
        <v>9738</v>
      </c>
      <c r="Y150" s="148">
        <v>0.13061650992685475</v>
      </c>
      <c r="Z150" s="148">
        <v>5.1771313364055369E-2</v>
      </c>
      <c r="AA150" s="147"/>
      <c r="AB150" s="144"/>
      <c r="AC150" s="144"/>
      <c r="AD150" s="147">
        <v>1091.3333333333333</v>
      </c>
      <c r="AE150" s="147">
        <v>9258.6666666666661</v>
      </c>
      <c r="AF150" s="144"/>
    </row>
    <row r="151" spans="1:32" outlineLevel="1" x14ac:dyDescent="0.25">
      <c r="A151" s="169" t="s">
        <v>260</v>
      </c>
      <c r="B151" s="150">
        <v>0</v>
      </c>
      <c r="C151" s="150">
        <v>17</v>
      </c>
      <c r="D151" s="150">
        <v>9</v>
      </c>
      <c r="E151" s="150">
        <v>11</v>
      </c>
      <c r="F151" s="150">
        <v>8</v>
      </c>
      <c r="G151" s="150">
        <v>9</v>
      </c>
      <c r="H151" s="150">
        <v>4</v>
      </c>
      <c r="I151" s="150">
        <v>4</v>
      </c>
      <c r="J151" s="148">
        <v>0</v>
      </c>
      <c r="K151" s="148">
        <v>-0.58620689655172409</v>
      </c>
      <c r="L151" s="147"/>
      <c r="M151" s="155">
        <v>4.3956043956043959E-2</v>
      </c>
      <c r="N151" s="144"/>
      <c r="P151" s="169" t="s">
        <v>260</v>
      </c>
      <c r="Q151" s="150">
        <v>0</v>
      </c>
      <c r="R151" s="150">
        <v>125</v>
      </c>
      <c r="S151" s="150">
        <v>100</v>
      </c>
      <c r="T151" s="150">
        <v>102</v>
      </c>
      <c r="U151" s="150">
        <v>55</v>
      </c>
      <c r="V151" s="150">
        <v>60</v>
      </c>
      <c r="W151" s="150">
        <v>73</v>
      </c>
      <c r="X151" s="150">
        <v>91</v>
      </c>
      <c r="Y151" s="148">
        <v>0.24657534246575341</v>
      </c>
      <c r="Z151" s="148">
        <v>6.0194174757281609E-2</v>
      </c>
      <c r="AA151" s="147"/>
      <c r="AB151" s="144"/>
      <c r="AC151" s="144"/>
      <c r="AD151" s="147">
        <v>9.6666666666666661</v>
      </c>
      <c r="AE151" s="147">
        <v>85.833333333333329</v>
      </c>
      <c r="AF151" s="144"/>
    </row>
    <row r="152" spans="1:32" outlineLevel="1" x14ac:dyDescent="0.25">
      <c r="A152" s="169" t="s">
        <v>261</v>
      </c>
      <c r="B152" s="150">
        <v>0</v>
      </c>
      <c r="C152" s="150">
        <v>37</v>
      </c>
      <c r="D152" s="150">
        <v>45</v>
      </c>
      <c r="E152" s="150">
        <v>32</v>
      </c>
      <c r="F152" s="150">
        <v>34</v>
      </c>
      <c r="G152" s="150">
        <v>52</v>
      </c>
      <c r="H152" s="150">
        <v>44</v>
      </c>
      <c r="I152" s="150">
        <v>34</v>
      </c>
      <c r="J152" s="148">
        <v>-0.22727272727272727</v>
      </c>
      <c r="K152" s="148">
        <v>-0.16393442622950816</v>
      </c>
      <c r="L152" s="147"/>
      <c r="M152" s="155">
        <v>8.1339712918660281E-2</v>
      </c>
      <c r="N152" s="144"/>
      <c r="P152" s="169" t="s">
        <v>261</v>
      </c>
      <c r="Q152" s="150">
        <v>0</v>
      </c>
      <c r="R152" s="150">
        <v>655</v>
      </c>
      <c r="S152" s="150">
        <v>558</v>
      </c>
      <c r="T152" s="150">
        <v>427</v>
      </c>
      <c r="U152" s="150">
        <v>379</v>
      </c>
      <c r="V152" s="150">
        <v>353</v>
      </c>
      <c r="W152" s="150">
        <v>342</v>
      </c>
      <c r="X152" s="150">
        <v>418</v>
      </c>
      <c r="Y152" s="148">
        <v>0.22222222222222221</v>
      </c>
      <c r="Z152" s="148">
        <v>-7.5902726602800258E-2</v>
      </c>
      <c r="AA152" s="147"/>
      <c r="AB152" s="144"/>
      <c r="AC152" s="144"/>
      <c r="AD152" s="147">
        <v>40.666666666666664</v>
      </c>
      <c r="AE152" s="147">
        <v>452.33333333333331</v>
      </c>
      <c r="AF152" s="144"/>
    </row>
    <row r="153" spans="1:32" outlineLevel="1" x14ac:dyDescent="0.25">
      <c r="A153" s="169" t="s">
        <v>262</v>
      </c>
      <c r="B153" s="150">
        <v>0</v>
      </c>
      <c r="C153" s="150">
        <v>1800</v>
      </c>
      <c r="D153" s="150">
        <v>1414</v>
      </c>
      <c r="E153" s="150">
        <v>897</v>
      </c>
      <c r="F153" s="150">
        <v>600</v>
      </c>
      <c r="G153" s="150">
        <v>527</v>
      </c>
      <c r="H153" s="150">
        <v>606</v>
      </c>
      <c r="I153" s="150">
        <v>574</v>
      </c>
      <c r="J153" s="148">
        <v>-5.2805280528052806E-2</v>
      </c>
      <c r="K153" s="148">
        <v>-0.41067761806981518</v>
      </c>
      <c r="L153" s="147"/>
      <c r="M153" s="155">
        <v>0.11119721038357226</v>
      </c>
      <c r="N153" s="144"/>
      <c r="P153" s="169" t="s">
        <v>262</v>
      </c>
      <c r="Q153" s="150">
        <v>0</v>
      </c>
      <c r="R153" s="150">
        <v>13250</v>
      </c>
      <c r="S153" s="150">
        <v>9227</v>
      </c>
      <c r="T153" s="150">
        <v>6827</v>
      </c>
      <c r="U153" s="150">
        <v>5191</v>
      </c>
      <c r="V153" s="150">
        <v>4671</v>
      </c>
      <c r="W153" s="150">
        <v>4825</v>
      </c>
      <c r="X153" s="150">
        <v>5162</v>
      </c>
      <c r="Y153" s="148">
        <v>6.9844559585492225E-2</v>
      </c>
      <c r="Z153" s="148">
        <v>-0.29594689822918319</v>
      </c>
      <c r="AA153" s="147"/>
      <c r="AB153" s="144"/>
      <c r="AC153" s="144"/>
      <c r="AD153" s="147">
        <v>974</v>
      </c>
      <c r="AE153" s="147">
        <v>7331.833333333333</v>
      </c>
      <c r="AF153" s="144"/>
    </row>
    <row r="154" spans="1:32" outlineLevel="1" x14ac:dyDescent="0.25">
      <c r="A154" s="169" t="s">
        <v>53</v>
      </c>
      <c r="B154" s="150">
        <v>0</v>
      </c>
      <c r="C154" s="150">
        <v>325</v>
      </c>
      <c r="D154" s="150">
        <v>295</v>
      </c>
      <c r="E154" s="150">
        <v>263</v>
      </c>
      <c r="F154" s="150">
        <v>151</v>
      </c>
      <c r="G154" s="150">
        <v>158</v>
      </c>
      <c r="H154" s="150">
        <v>435</v>
      </c>
      <c r="I154" s="150">
        <v>166</v>
      </c>
      <c r="J154" s="148">
        <v>-0.61839080459770113</v>
      </c>
      <c r="K154" s="148">
        <v>-0.38783036263060855</v>
      </c>
      <c r="L154" s="147"/>
      <c r="M154" s="155">
        <v>8.9055793991416304E-2</v>
      </c>
      <c r="N154" s="144"/>
      <c r="P154" s="169" t="s">
        <v>53</v>
      </c>
      <c r="Q154" s="150">
        <v>0</v>
      </c>
      <c r="R154" s="150">
        <v>4211</v>
      </c>
      <c r="S154" s="150">
        <v>4163</v>
      </c>
      <c r="T154" s="150">
        <v>3111</v>
      </c>
      <c r="U154" s="150">
        <v>2033</v>
      </c>
      <c r="V154" s="150">
        <v>2167</v>
      </c>
      <c r="W154" s="150">
        <v>2357</v>
      </c>
      <c r="X154" s="150">
        <v>1864</v>
      </c>
      <c r="Y154" s="148">
        <v>-0.20916419176919812</v>
      </c>
      <c r="Z154" s="148">
        <v>-0.38011306950448953</v>
      </c>
      <c r="AA154" s="147"/>
      <c r="AB154" s="144"/>
      <c r="AC154" s="144"/>
      <c r="AD154" s="147">
        <v>271.16666666666669</v>
      </c>
      <c r="AE154" s="147">
        <v>3007</v>
      </c>
      <c r="AF154" s="144"/>
    </row>
    <row r="155" spans="1:32" outlineLevel="1" x14ac:dyDescent="0.25">
      <c r="A155" s="169" t="s">
        <v>11</v>
      </c>
      <c r="B155" s="150">
        <v>0</v>
      </c>
      <c r="C155" s="150">
        <v>231</v>
      </c>
      <c r="D155" s="150">
        <v>229</v>
      </c>
      <c r="E155" s="150">
        <v>199</v>
      </c>
      <c r="F155" s="150">
        <v>194</v>
      </c>
      <c r="G155" s="150">
        <v>149</v>
      </c>
      <c r="H155" s="150">
        <v>157</v>
      </c>
      <c r="I155" s="150">
        <v>190</v>
      </c>
      <c r="J155" s="148">
        <v>0.21019108280254778</v>
      </c>
      <c r="K155" s="148">
        <v>-1.6393442622950772E-2</v>
      </c>
      <c r="L155" s="147"/>
      <c r="M155" s="155">
        <v>0.14210919970082272</v>
      </c>
      <c r="N155" s="144"/>
      <c r="P155" s="169" t="s">
        <v>11</v>
      </c>
      <c r="Q155" s="150">
        <v>0</v>
      </c>
      <c r="R155" s="150">
        <v>1675</v>
      </c>
      <c r="S155" s="150">
        <v>1371</v>
      </c>
      <c r="T155" s="150">
        <v>1252</v>
      </c>
      <c r="U155" s="150">
        <v>1150</v>
      </c>
      <c r="V155" s="150">
        <v>1140</v>
      </c>
      <c r="W155" s="150">
        <v>1246</v>
      </c>
      <c r="X155" s="150">
        <v>1337</v>
      </c>
      <c r="Y155" s="148">
        <v>7.3033707865168537E-2</v>
      </c>
      <c r="Z155" s="148">
        <v>2.3997957620627973E-2</v>
      </c>
      <c r="AA155" s="147"/>
      <c r="AB155" s="144"/>
      <c r="AC155" s="144"/>
      <c r="AD155" s="147">
        <v>193.16666666666666</v>
      </c>
      <c r="AE155" s="147">
        <v>1305.6666666666667</v>
      </c>
      <c r="AF155" s="144"/>
    </row>
    <row r="156" spans="1:32" outlineLevel="1" x14ac:dyDescent="0.25">
      <c r="A156" s="169" t="s">
        <v>263</v>
      </c>
      <c r="B156" s="150">
        <v>0</v>
      </c>
      <c r="C156" s="150">
        <v>2886</v>
      </c>
      <c r="D156" s="150">
        <v>2539</v>
      </c>
      <c r="E156" s="150">
        <v>2198</v>
      </c>
      <c r="F156" s="150">
        <v>2220</v>
      </c>
      <c r="G156" s="150">
        <v>1948</v>
      </c>
      <c r="H156" s="150">
        <v>2104</v>
      </c>
      <c r="I156" s="150">
        <v>2304</v>
      </c>
      <c r="J156" s="148">
        <v>9.5057034220532313E-2</v>
      </c>
      <c r="K156" s="148">
        <v>-5.1097517092479963E-3</v>
      </c>
      <c r="L156" s="147"/>
      <c r="M156" s="155">
        <v>0.15386670228395885</v>
      </c>
      <c r="N156" s="144"/>
      <c r="P156" s="169" t="s">
        <v>263</v>
      </c>
      <c r="Q156" s="150">
        <v>0</v>
      </c>
      <c r="R156" s="150">
        <v>18754</v>
      </c>
      <c r="S156" s="150">
        <v>15246</v>
      </c>
      <c r="T156" s="150">
        <v>13944</v>
      </c>
      <c r="U156" s="150">
        <v>13737</v>
      </c>
      <c r="V156" s="150">
        <v>12767</v>
      </c>
      <c r="W156" s="150">
        <v>12983</v>
      </c>
      <c r="X156" s="150">
        <v>14974</v>
      </c>
      <c r="Y156" s="148">
        <v>0.15335438650543018</v>
      </c>
      <c r="Z156" s="148">
        <v>2.7598906566320826E-2</v>
      </c>
      <c r="AA156" s="147"/>
      <c r="AB156" s="144"/>
      <c r="AC156" s="144"/>
      <c r="AD156" s="147">
        <v>2315.8333333333335</v>
      </c>
      <c r="AE156" s="147">
        <v>14571.833333333334</v>
      </c>
      <c r="AF156" s="144"/>
    </row>
    <row r="157" spans="1:32" outlineLevel="1" x14ac:dyDescent="0.25">
      <c r="A157" s="169" t="s">
        <v>264</v>
      </c>
      <c r="B157" s="150">
        <v>0</v>
      </c>
      <c r="C157" s="150">
        <v>1298</v>
      </c>
      <c r="D157" s="150">
        <v>1105</v>
      </c>
      <c r="E157" s="150">
        <v>952</v>
      </c>
      <c r="F157" s="150">
        <v>1060</v>
      </c>
      <c r="G157" s="150">
        <v>943</v>
      </c>
      <c r="H157" s="150">
        <v>832</v>
      </c>
      <c r="I157" s="150">
        <v>915</v>
      </c>
      <c r="J157" s="148">
        <v>9.9759615384615391E-2</v>
      </c>
      <c r="K157" s="148">
        <v>-0.11308562197092091</v>
      </c>
      <c r="L157" s="147"/>
      <c r="M157" s="155">
        <v>0.13015647226173541</v>
      </c>
      <c r="N157" s="144"/>
      <c r="P157" s="169" t="s">
        <v>264</v>
      </c>
      <c r="Q157" s="150">
        <v>0</v>
      </c>
      <c r="R157" s="150">
        <v>10740</v>
      </c>
      <c r="S157" s="150">
        <v>8328</v>
      </c>
      <c r="T157" s="150">
        <v>7400</v>
      </c>
      <c r="U157" s="150">
        <v>6638</v>
      </c>
      <c r="V157" s="150">
        <v>6901</v>
      </c>
      <c r="W157" s="150">
        <v>6408</v>
      </c>
      <c r="X157" s="150">
        <v>7030</v>
      </c>
      <c r="Y157" s="148">
        <v>9.7066167290886393E-2</v>
      </c>
      <c r="Z157" s="148">
        <v>-9.1242055370031203E-2</v>
      </c>
      <c r="AA157" s="147"/>
      <c r="AB157" s="144"/>
      <c r="AC157" s="144"/>
      <c r="AD157" s="147">
        <v>1031.6666666666667</v>
      </c>
      <c r="AE157" s="147">
        <v>7735.833333333333</v>
      </c>
      <c r="AF157" s="144"/>
    </row>
    <row r="158" spans="1:32" outlineLevel="1" x14ac:dyDescent="0.25">
      <c r="A158" s="169" t="s">
        <v>265</v>
      </c>
      <c r="B158" s="150">
        <v>0</v>
      </c>
      <c r="C158" s="150">
        <v>1153</v>
      </c>
      <c r="D158" s="150">
        <v>1027</v>
      </c>
      <c r="E158" s="150">
        <v>1018</v>
      </c>
      <c r="F158" s="150">
        <v>860</v>
      </c>
      <c r="G158" s="150">
        <v>939</v>
      </c>
      <c r="H158" s="150">
        <v>929</v>
      </c>
      <c r="I158" s="150">
        <v>1132</v>
      </c>
      <c r="J158" s="148">
        <v>0.2185145317545748</v>
      </c>
      <c r="K158" s="148">
        <v>0.14613567330408375</v>
      </c>
      <c r="L158" s="147"/>
      <c r="M158" s="155">
        <v>0.13358508378569742</v>
      </c>
      <c r="N158" s="144"/>
      <c r="P158" s="169" t="s">
        <v>265</v>
      </c>
      <c r="Q158" s="150">
        <v>0</v>
      </c>
      <c r="R158" s="150">
        <v>10263</v>
      </c>
      <c r="S158" s="150">
        <v>8342</v>
      </c>
      <c r="T158" s="150">
        <v>7606</v>
      </c>
      <c r="U158" s="150">
        <v>7137</v>
      </c>
      <c r="V158" s="150">
        <v>7368</v>
      </c>
      <c r="W158" s="150">
        <v>7866</v>
      </c>
      <c r="X158" s="150">
        <v>8474</v>
      </c>
      <c r="Y158" s="148">
        <v>7.7294685990338161E-2</v>
      </c>
      <c r="Z158" s="148">
        <v>4.6560454489317032E-2</v>
      </c>
      <c r="AA158" s="147"/>
      <c r="AB158" s="144"/>
      <c r="AC158" s="144"/>
      <c r="AD158" s="147">
        <v>987.66666666666663</v>
      </c>
      <c r="AE158" s="147">
        <v>8097</v>
      </c>
      <c r="AF158" s="144"/>
    </row>
    <row r="159" spans="1:32" outlineLevel="1" x14ac:dyDescent="0.25">
      <c r="A159" s="169" t="s">
        <v>266</v>
      </c>
      <c r="B159" s="150">
        <v>0</v>
      </c>
      <c r="C159" s="150">
        <v>861</v>
      </c>
      <c r="D159" s="150">
        <v>792</v>
      </c>
      <c r="E159" s="150">
        <v>730</v>
      </c>
      <c r="F159" s="150">
        <v>906</v>
      </c>
      <c r="G159" s="150">
        <v>732</v>
      </c>
      <c r="H159" s="150">
        <v>572</v>
      </c>
      <c r="I159" s="150">
        <v>586</v>
      </c>
      <c r="J159" s="148">
        <v>2.4475524475524476E-2</v>
      </c>
      <c r="K159" s="148">
        <v>-0.23448726322664926</v>
      </c>
      <c r="L159" s="147"/>
      <c r="M159" s="155">
        <v>0.12352445193929174</v>
      </c>
      <c r="N159" s="144"/>
      <c r="P159" s="169" t="s">
        <v>266</v>
      </c>
      <c r="Q159" s="150">
        <v>0</v>
      </c>
      <c r="R159" s="150">
        <v>7221</v>
      </c>
      <c r="S159" s="150">
        <v>6045</v>
      </c>
      <c r="T159" s="150">
        <v>4850</v>
      </c>
      <c r="U159" s="150">
        <v>4541</v>
      </c>
      <c r="V159" s="150">
        <v>4166</v>
      </c>
      <c r="W159" s="150">
        <v>4230</v>
      </c>
      <c r="X159" s="150">
        <v>4744</v>
      </c>
      <c r="Y159" s="148">
        <v>0.12151300236406619</v>
      </c>
      <c r="Z159" s="148">
        <v>-8.3373587093034496E-2</v>
      </c>
      <c r="AA159" s="147"/>
      <c r="AB159" s="144"/>
      <c r="AC159" s="144"/>
      <c r="AD159" s="147">
        <v>765.5</v>
      </c>
      <c r="AE159" s="147">
        <v>5175.5</v>
      </c>
      <c r="AF159" s="144"/>
    </row>
    <row r="160" spans="1:32" outlineLevel="1" x14ac:dyDescent="0.25">
      <c r="A160" s="168" t="s">
        <v>267</v>
      </c>
      <c r="B160" s="170">
        <v>0</v>
      </c>
      <c r="C160" s="170">
        <v>10084</v>
      </c>
      <c r="D160" s="170">
        <v>8608</v>
      </c>
      <c r="E160" s="170">
        <v>7350</v>
      </c>
      <c r="F160" s="170">
        <v>7005</v>
      </c>
      <c r="G160" s="170">
        <v>6377</v>
      </c>
      <c r="H160" s="170">
        <v>6660</v>
      </c>
      <c r="I160" s="170">
        <v>7137</v>
      </c>
      <c r="J160" s="171">
        <v>7.1621621621621626E-2</v>
      </c>
      <c r="K160" s="171">
        <v>-7.0783786129676285E-2</v>
      </c>
      <c r="L160" s="147"/>
      <c r="M160" s="206">
        <v>0.13257913508693714</v>
      </c>
      <c r="N160" s="144"/>
      <c r="P160" s="168" t="s">
        <v>267</v>
      </c>
      <c r="Q160" s="170">
        <v>0</v>
      </c>
      <c r="R160" s="170">
        <v>78700</v>
      </c>
      <c r="S160" s="170">
        <v>63006</v>
      </c>
      <c r="T160" s="170">
        <v>54197</v>
      </c>
      <c r="U160" s="170">
        <v>49382</v>
      </c>
      <c r="V160" s="170">
        <v>47901</v>
      </c>
      <c r="W160" s="170">
        <v>48943</v>
      </c>
      <c r="X160" s="170">
        <v>53832</v>
      </c>
      <c r="Y160" s="171">
        <v>9.9891710765584452E-2</v>
      </c>
      <c r="Z160" s="171">
        <v>-5.5935042045544225E-2</v>
      </c>
      <c r="AA160" s="147"/>
      <c r="AB160" s="144"/>
      <c r="AC160" s="144"/>
      <c r="AD160" s="180">
        <v>7680.666666666667</v>
      </c>
      <c r="AE160" s="180">
        <v>57021.5</v>
      </c>
      <c r="AF160" s="144"/>
    </row>
    <row r="161" spans="1:32" outlineLevel="1" x14ac:dyDescent="0.25">
      <c r="A161" s="163" t="s">
        <v>273</v>
      </c>
      <c r="B161" s="163"/>
      <c r="C161" s="163"/>
      <c r="D161" s="163"/>
      <c r="E161" s="144"/>
      <c r="F161" s="144"/>
      <c r="G161" s="144"/>
      <c r="H161" s="144"/>
      <c r="I161" s="162"/>
      <c r="J161" s="162"/>
      <c r="K161" s="162"/>
      <c r="L161" s="162"/>
      <c r="M161" s="144"/>
      <c r="N161" s="144"/>
      <c r="O161" s="144"/>
      <c r="P161" s="163" t="s">
        <v>273</v>
      </c>
      <c r="Q161" s="163"/>
      <c r="R161" s="163"/>
      <c r="S161" s="163"/>
      <c r="T161" s="144"/>
      <c r="U161" s="144"/>
      <c r="V161" s="144"/>
      <c r="W161" s="144"/>
      <c r="X161" s="162"/>
      <c r="Y161" s="162"/>
      <c r="Z161" s="162"/>
      <c r="AA161" s="162"/>
      <c r="AB161" s="144"/>
      <c r="AC161" s="144"/>
      <c r="AD161" s="144"/>
      <c r="AE161" s="144"/>
      <c r="AF161" s="144"/>
    </row>
    <row r="162" spans="1:32" x14ac:dyDescent="0.25">
      <c r="A162" s="204"/>
      <c r="B162" s="204"/>
      <c r="C162" s="204"/>
      <c r="D162" s="20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row>
    <row r="163" spans="1:32" x14ac:dyDescent="0.25">
      <c r="A163" s="209"/>
      <c r="B163" s="209"/>
      <c r="C163" s="209"/>
      <c r="D163" s="209"/>
      <c r="E163" s="167"/>
      <c r="F163" s="167"/>
      <c r="G163" s="167"/>
      <c r="H163" s="167"/>
      <c r="I163" s="167"/>
      <c r="J163" s="144"/>
      <c r="K163" s="144"/>
      <c r="L163" s="144"/>
      <c r="M163" s="144"/>
      <c r="N163" s="144"/>
      <c r="O163" s="144"/>
      <c r="P163" s="163"/>
      <c r="Q163" s="163"/>
      <c r="R163" s="163"/>
      <c r="S163" s="163"/>
      <c r="T163" s="144"/>
      <c r="U163" s="144"/>
      <c r="V163" s="144"/>
      <c r="W163" s="144"/>
      <c r="X163" s="162"/>
      <c r="Y163" s="162"/>
      <c r="Z163" s="162"/>
      <c r="AA163" s="162"/>
      <c r="AB163" s="144"/>
      <c r="AC163" s="144"/>
      <c r="AD163" s="144"/>
      <c r="AE163" s="144"/>
      <c r="AF163" s="144"/>
    </row>
    <row r="164" spans="1:32" x14ac:dyDescent="0.25">
      <c r="A164" s="204"/>
      <c r="B164" s="204"/>
      <c r="C164" s="204"/>
      <c r="D164" s="20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row>
    <row r="165" spans="1:32" x14ac:dyDescent="0.25">
      <c r="A165" s="210"/>
      <c r="B165" s="210"/>
      <c r="C165" s="210"/>
      <c r="D165" s="210"/>
      <c r="E165" s="184"/>
      <c r="F165" s="184"/>
      <c r="G165" s="184"/>
      <c r="H165" s="184"/>
      <c r="I165" s="184"/>
      <c r="J165" s="184"/>
      <c r="K165" s="184"/>
      <c r="L165" s="184"/>
      <c r="M165" s="184"/>
      <c r="N165" s="144"/>
      <c r="O165" s="184"/>
      <c r="P165" s="184"/>
      <c r="Q165" s="184"/>
      <c r="R165" s="184"/>
      <c r="S165" s="184"/>
      <c r="T165" s="184"/>
      <c r="U165" s="184"/>
      <c r="V165" s="184"/>
      <c r="W165" s="184"/>
      <c r="X165" s="184"/>
      <c r="Y165" s="184"/>
      <c r="Z165" s="185"/>
      <c r="AA165" s="184"/>
      <c r="AB165" s="144"/>
      <c r="AC165" s="144"/>
      <c r="AD165" s="144"/>
      <c r="AE165" s="144"/>
      <c r="AF165" s="144"/>
    </row>
    <row r="166" spans="1:32" x14ac:dyDescent="0.25">
      <c r="A166" s="186" t="s">
        <v>276</v>
      </c>
      <c r="B166" s="186"/>
      <c r="C166" s="186"/>
      <c r="D166" s="186"/>
      <c r="E166" s="144"/>
      <c r="F166" s="144"/>
      <c r="G166" s="144"/>
      <c r="H166" s="144"/>
      <c r="I166" s="144"/>
      <c r="J166" s="144"/>
      <c r="K166" s="144"/>
      <c r="L166" s="144"/>
      <c r="M166" s="144"/>
      <c r="N166" s="144"/>
      <c r="O166" s="204"/>
      <c r="P166" s="186" t="s">
        <v>276</v>
      </c>
      <c r="Q166" s="186"/>
      <c r="R166" s="186"/>
      <c r="S166" s="186"/>
      <c r="T166" s="144"/>
      <c r="U166" s="144"/>
      <c r="V166" s="144"/>
      <c r="W166" s="144"/>
      <c r="X166" s="144"/>
      <c r="Y166" s="144"/>
      <c r="Z166" s="144"/>
      <c r="AA166" s="144"/>
      <c r="AB166" s="144"/>
      <c r="AC166" s="144"/>
      <c r="AD166" s="144"/>
      <c r="AE166" s="144"/>
      <c r="AF166" s="144"/>
    </row>
    <row r="167" spans="1:32" x14ac:dyDescent="0.25">
      <c r="A167" s="187"/>
      <c r="B167" s="187"/>
      <c r="C167" s="187"/>
      <c r="D167" s="187"/>
      <c r="E167" s="167"/>
      <c r="F167" s="167"/>
      <c r="G167" s="167"/>
      <c r="H167" s="167"/>
      <c r="I167" s="167"/>
      <c r="J167" s="167"/>
      <c r="K167" s="167"/>
      <c r="L167" s="188"/>
      <c r="M167" s="211"/>
      <c r="N167" s="144"/>
      <c r="P167" s="187"/>
      <c r="Q167" s="187"/>
      <c r="R167" s="187"/>
      <c r="S167" s="187"/>
      <c r="T167" s="167"/>
      <c r="U167" s="144"/>
      <c r="V167" s="144"/>
      <c r="W167" s="144"/>
      <c r="X167" s="144"/>
      <c r="Y167" s="144"/>
      <c r="Z167" s="144"/>
      <c r="AA167" s="188"/>
      <c r="AB167" s="144"/>
      <c r="AC167" s="144"/>
      <c r="AD167" s="144"/>
      <c r="AE167" s="144"/>
      <c r="AF167" s="144"/>
    </row>
    <row r="168" spans="1:32" x14ac:dyDescent="0.25">
      <c r="A168" s="189" t="s">
        <v>277</v>
      </c>
      <c r="B168" s="189"/>
      <c r="C168" s="189"/>
      <c r="D168" s="189"/>
      <c r="E168" s="212" t="s">
        <v>294</v>
      </c>
      <c r="F168" s="167"/>
      <c r="G168" s="167"/>
      <c r="H168" s="167"/>
      <c r="I168" s="167"/>
      <c r="J168" s="167"/>
      <c r="K168" s="167"/>
      <c r="L168" s="188"/>
      <c r="M168" s="211"/>
      <c r="N168" s="144"/>
      <c r="O168" s="211"/>
      <c r="P168" s="189" t="s">
        <v>277</v>
      </c>
      <c r="Q168" s="189"/>
      <c r="R168" s="189"/>
      <c r="S168" s="189"/>
      <c r="T168" s="181"/>
      <c r="U168" s="144"/>
      <c r="V168" s="144"/>
      <c r="W168" s="144"/>
      <c r="X168" s="144"/>
      <c r="Y168" s="144"/>
      <c r="Z168" s="144"/>
      <c r="AA168" s="188"/>
      <c r="AB168" s="144"/>
      <c r="AC168" s="144"/>
      <c r="AD168" s="144"/>
      <c r="AE168" s="144"/>
      <c r="AF168" s="144"/>
    </row>
    <row r="169" spans="1:32" x14ac:dyDescent="0.25">
      <c r="A169" s="166" t="s">
        <v>301</v>
      </c>
      <c r="B169" s="166"/>
      <c r="C169" s="166"/>
      <c r="D169" s="166"/>
      <c r="E169" s="213"/>
      <c r="F169" s="167"/>
      <c r="G169" s="167"/>
      <c r="H169" s="167"/>
      <c r="I169" s="167"/>
      <c r="J169" s="167"/>
      <c r="K169" s="167"/>
      <c r="L169" s="167"/>
      <c r="M169" s="144"/>
      <c r="N169" s="144"/>
      <c r="P169" s="166" t="s">
        <v>231</v>
      </c>
      <c r="Q169" s="166"/>
      <c r="R169" s="166"/>
      <c r="S169" s="166"/>
      <c r="T169" s="162"/>
      <c r="U169" s="144"/>
      <c r="V169" s="144"/>
      <c r="W169" s="144"/>
      <c r="X169" s="144"/>
      <c r="Y169" s="144"/>
      <c r="Z169" s="144"/>
      <c r="AA169" s="167"/>
      <c r="AB169" s="144"/>
      <c r="AC169" s="144"/>
      <c r="AD169" s="144"/>
      <c r="AE169" s="144"/>
      <c r="AF169" s="144"/>
    </row>
    <row r="170" spans="1:32" ht="31.5" x14ac:dyDescent="0.25">
      <c r="A170" s="190"/>
      <c r="B170" s="141">
        <v>2019</v>
      </c>
      <c r="C170" s="141">
        <v>2020</v>
      </c>
      <c r="D170" s="141">
        <v>2021</v>
      </c>
      <c r="E170" s="141">
        <v>2022</v>
      </c>
      <c r="F170" s="141">
        <v>2023</v>
      </c>
      <c r="G170" s="141">
        <v>2024</v>
      </c>
      <c r="H170" s="141">
        <v>2025</v>
      </c>
      <c r="I170" s="141">
        <v>2026</v>
      </c>
      <c r="J170" s="142" t="s">
        <v>232</v>
      </c>
      <c r="K170" s="142" t="s">
        <v>233</v>
      </c>
      <c r="L170" s="143" t="s">
        <v>234</v>
      </c>
      <c r="M170" s="145" t="s">
        <v>287</v>
      </c>
      <c r="N170" s="144"/>
      <c r="P170" s="190"/>
      <c r="Q170" s="141">
        <v>2019</v>
      </c>
      <c r="R170" s="141">
        <v>2020</v>
      </c>
      <c r="S170" s="141">
        <v>2021</v>
      </c>
      <c r="T170" s="141">
        <v>2022</v>
      </c>
      <c r="U170" s="141">
        <v>2023</v>
      </c>
      <c r="V170" s="141">
        <v>2024</v>
      </c>
      <c r="W170" s="141">
        <v>2025</v>
      </c>
      <c r="X170" s="141">
        <v>2026</v>
      </c>
      <c r="Y170" s="142" t="s">
        <v>232</v>
      </c>
      <c r="Z170" s="142" t="s">
        <v>233</v>
      </c>
      <c r="AA170" s="143" t="s">
        <v>234</v>
      </c>
      <c r="AB170" s="144"/>
      <c r="AC170" s="144"/>
      <c r="AD170" s="145" t="s">
        <v>302</v>
      </c>
      <c r="AE170" s="145" t="s">
        <v>235</v>
      </c>
      <c r="AF170" s="144"/>
    </row>
    <row r="171" spans="1:32" x14ac:dyDescent="0.25">
      <c r="A171" s="146" t="s">
        <v>236</v>
      </c>
      <c r="B171" s="147">
        <v>269</v>
      </c>
      <c r="C171" s="147">
        <v>386</v>
      </c>
      <c r="D171" s="147">
        <v>328</v>
      </c>
      <c r="E171" s="147">
        <v>300</v>
      </c>
      <c r="F171" s="147">
        <v>318</v>
      </c>
      <c r="G171" s="147">
        <v>289</v>
      </c>
      <c r="H171" s="147">
        <v>380</v>
      </c>
      <c r="I171" s="147">
        <v>288</v>
      </c>
      <c r="J171" s="148">
        <v>-0.24210526315789474</v>
      </c>
      <c r="K171" s="148">
        <v>-0.11189427312775328</v>
      </c>
      <c r="L171" s="147"/>
      <c r="M171" s="155">
        <v>0.10619469026548672</v>
      </c>
      <c r="N171" s="144"/>
      <c r="P171" s="146" t="s">
        <v>236</v>
      </c>
      <c r="Q171" s="147">
        <v>3408</v>
      </c>
      <c r="R171" s="147">
        <v>3414</v>
      </c>
      <c r="S171" s="147">
        <v>3046</v>
      </c>
      <c r="T171" s="147">
        <v>2495</v>
      </c>
      <c r="U171" s="147">
        <v>2573</v>
      </c>
      <c r="V171" s="147">
        <v>2634</v>
      </c>
      <c r="W171" s="147">
        <v>2813</v>
      </c>
      <c r="X171" s="147">
        <v>2712</v>
      </c>
      <c r="Y171" s="148">
        <v>-3.5904728048346962E-2</v>
      </c>
      <c r="Z171" s="148">
        <v>-6.8635627728989776E-2</v>
      </c>
      <c r="AA171" s="147"/>
      <c r="AB171" s="144"/>
      <c r="AC171" s="144"/>
      <c r="AD171" s="147">
        <v>324.28571428571428</v>
      </c>
      <c r="AE171" s="147">
        <v>2911.8571428571427</v>
      </c>
      <c r="AF171" s="144"/>
    </row>
    <row r="172" spans="1:32" x14ac:dyDescent="0.25">
      <c r="A172" s="149" t="s">
        <v>237</v>
      </c>
      <c r="B172" s="150">
        <v>114</v>
      </c>
      <c r="C172" s="150">
        <v>200</v>
      </c>
      <c r="D172" s="150">
        <v>165</v>
      </c>
      <c r="E172" s="150">
        <v>141</v>
      </c>
      <c r="F172" s="150">
        <v>127</v>
      </c>
      <c r="G172" s="150">
        <v>140</v>
      </c>
      <c r="H172" s="150">
        <v>146</v>
      </c>
      <c r="I172" s="150">
        <v>76</v>
      </c>
      <c r="J172" s="148">
        <v>-0.47945205479452052</v>
      </c>
      <c r="K172" s="148">
        <v>-0.48499515972894486</v>
      </c>
      <c r="L172" s="147"/>
      <c r="M172" s="155">
        <v>8.0253431890179514E-2</v>
      </c>
      <c r="N172" s="144"/>
      <c r="P172" s="149" t="s">
        <v>237</v>
      </c>
      <c r="Q172" s="150">
        <v>1636</v>
      </c>
      <c r="R172" s="150">
        <v>1526</v>
      </c>
      <c r="S172" s="150">
        <v>1414</v>
      </c>
      <c r="T172" s="150">
        <v>1147</v>
      </c>
      <c r="U172" s="150">
        <v>1032</v>
      </c>
      <c r="V172" s="150">
        <v>1285</v>
      </c>
      <c r="W172" s="150">
        <v>1169</v>
      </c>
      <c r="X172" s="150">
        <v>947</v>
      </c>
      <c r="Y172" s="148">
        <v>-0.18990590248075279</v>
      </c>
      <c r="Z172" s="148">
        <v>-0.28016071234661749</v>
      </c>
      <c r="AA172" s="147"/>
      <c r="AB172" s="144"/>
      <c r="AC172" s="144"/>
      <c r="AD172" s="150">
        <v>147.57142857142858</v>
      </c>
      <c r="AE172" s="150">
        <v>1315.5714285714287</v>
      </c>
      <c r="AF172" s="144"/>
    </row>
    <row r="173" spans="1:32" x14ac:dyDescent="0.25">
      <c r="A173" s="146" t="s">
        <v>90</v>
      </c>
      <c r="B173" s="151">
        <v>0.47107438016528924</v>
      </c>
      <c r="C173" s="151">
        <v>0.55865921787709494</v>
      </c>
      <c r="D173" s="151">
        <v>0.53398058252427183</v>
      </c>
      <c r="E173" s="151">
        <v>0.48122866894197952</v>
      </c>
      <c r="F173" s="151">
        <v>0.41776315789473684</v>
      </c>
      <c r="G173" s="151">
        <v>0.49645390070921985</v>
      </c>
      <c r="H173" s="151">
        <v>0.40220385674931131</v>
      </c>
      <c r="I173" s="151">
        <v>0.29571984435797666</v>
      </c>
      <c r="J173" s="172">
        <v>-10.648401239133465</v>
      </c>
      <c r="K173" s="172">
        <v>-18.452190366619813</v>
      </c>
      <c r="L173" s="147"/>
      <c r="M173" s="203">
        <v>-9.0023536497420515</v>
      </c>
      <c r="N173" s="144"/>
      <c r="P173" s="146" t="s">
        <v>90</v>
      </c>
      <c r="Q173" s="151">
        <v>0.52101910828025477</v>
      </c>
      <c r="R173" s="151">
        <v>0.47972335743476896</v>
      </c>
      <c r="S173" s="151">
        <v>0.49319846529473316</v>
      </c>
      <c r="T173" s="151">
        <v>0.48539991536182819</v>
      </c>
      <c r="U173" s="151">
        <v>0.44406196213425131</v>
      </c>
      <c r="V173" s="151">
        <v>0.518354175070593</v>
      </c>
      <c r="W173" s="151">
        <v>0.45257452574525747</v>
      </c>
      <c r="X173" s="151">
        <v>0.38574338085539717</v>
      </c>
      <c r="Y173" s="172">
        <v>-6.6831144889860301</v>
      </c>
      <c r="Z173" s="172">
        <v>-10.055328704342525</v>
      </c>
      <c r="AA173" s="147"/>
      <c r="AB173" s="144"/>
      <c r="AC173" s="144"/>
      <c r="AD173" s="151">
        <v>0.4802417480241748</v>
      </c>
      <c r="AE173" s="151">
        <v>0.48629666789882242</v>
      </c>
      <c r="AF173" s="144"/>
    </row>
    <row r="174" spans="1:32" x14ac:dyDescent="0.25">
      <c r="A174" s="149" t="s">
        <v>238</v>
      </c>
      <c r="B174" s="150">
        <v>80</v>
      </c>
      <c r="C174" s="150">
        <v>136</v>
      </c>
      <c r="D174" s="150">
        <v>123</v>
      </c>
      <c r="E174" s="150">
        <v>104</v>
      </c>
      <c r="F174" s="150">
        <v>84</v>
      </c>
      <c r="G174" s="150">
        <v>107</v>
      </c>
      <c r="H174" s="150">
        <v>110</v>
      </c>
      <c r="I174" s="150">
        <v>46</v>
      </c>
      <c r="J174" s="148">
        <v>-0.58181818181818179</v>
      </c>
      <c r="K174" s="148">
        <v>-0.56720430107526887</v>
      </c>
      <c r="L174" s="147"/>
      <c r="M174" s="155">
        <v>7.5409836065573776E-2</v>
      </c>
      <c r="N174" s="144"/>
      <c r="P174" s="149" t="s">
        <v>238</v>
      </c>
      <c r="Q174" s="150">
        <v>1157</v>
      </c>
      <c r="R174" s="150">
        <v>1031</v>
      </c>
      <c r="S174" s="150">
        <v>955</v>
      </c>
      <c r="T174" s="150">
        <v>781</v>
      </c>
      <c r="U174" s="150">
        <v>691</v>
      </c>
      <c r="V174" s="150">
        <v>974</v>
      </c>
      <c r="W174" s="150">
        <v>794</v>
      </c>
      <c r="X174" s="150">
        <v>610</v>
      </c>
      <c r="Y174" s="148">
        <v>-0.23173803526448364</v>
      </c>
      <c r="Z174" s="148">
        <v>-0.33103556321478933</v>
      </c>
      <c r="AA174" s="147"/>
      <c r="AB174" s="144"/>
      <c r="AC174" s="144"/>
      <c r="AD174" s="150">
        <v>106.28571428571429</v>
      </c>
      <c r="AE174" s="150">
        <v>911.85714285714289</v>
      </c>
      <c r="AF174" s="144"/>
    </row>
    <row r="175" spans="1:32" x14ac:dyDescent="0.25">
      <c r="A175" s="149" t="s">
        <v>239</v>
      </c>
      <c r="B175" s="153">
        <v>0.29739776951672864</v>
      </c>
      <c r="C175" s="153">
        <v>0.35233160621761656</v>
      </c>
      <c r="D175" s="153">
        <v>0.375</v>
      </c>
      <c r="E175" s="153">
        <v>0.34666666666666668</v>
      </c>
      <c r="F175" s="153">
        <v>0.26415094339622641</v>
      </c>
      <c r="G175" s="153">
        <v>0.37024221453287198</v>
      </c>
      <c r="H175" s="153">
        <v>0.28947368421052633</v>
      </c>
      <c r="I175" s="153">
        <v>0.15972222222222221</v>
      </c>
      <c r="J175" s="172">
        <v>-12.975146198830412</v>
      </c>
      <c r="K175" s="172">
        <v>-16.803108174253552</v>
      </c>
      <c r="L175" s="147"/>
      <c r="M175" s="203">
        <v>-6.5204031465093433</v>
      </c>
      <c r="N175" s="144"/>
      <c r="P175" s="149" t="s">
        <v>239</v>
      </c>
      <c r="Q175" s="153">
        <v>0.33949530516431925</v>
      </c>
      <c r="R175" s="153">
        <v>0.30199179847685997</v>
      </c>
      <c r="S175" s="153">
        <v>0.31352593565331582</v>
      </c>
      <c r="T175" s="153">
        <v>0.31302605210420842</v>
      </c>
      <c r="U175" s="153">
        <v>0.26855810338126701</v>
      </c>
      <c r="V175" s="153">
        <v>0.36977980258162491</v>
      </c>
      <c r="W175" s="153">
        <v>0.2822609313899751</v>
      </c>
      <c r="X175" s="153">
        <v>0.22492625368731564</v>
      </c>
      <c r="Y175" s="172">
        <v>-5.7334677702659462</v>
      </c>
      <c r="Z175" s="172">
        <v>-8.8226864106924676</v>
      </c>
      <c r="AA175" s="147"/>
      <c r="AB175" s="144"/>
      <c r="AC175" s="144"/>
      <c r="AD175" s="153">
        <v>0.32775330396475771</v>
      </c>
      <c r="AE175" s="153">
        <v>0.31315311779424032</v>
      </c>
      <c r="AF175" s="144"/>
    </row>
    <row r="176" spans="1:32" x14ac:dyDescent="0.25">
      <c r="A176" s="149" t="s">
        <v>240</v>
      </c>
      <c r="B176" s="153">
        <v>0.70175438596491224</v>
      </c>
      <c r="C176" s="153">
        <v>0.68</v>
      </c>
      <c r="D176" s="153">
        <v>0.74545454545454548</v>
      </c>
      <c r="E176" s="153">
        <v>0.73758865248226946</v>
      </c>
      <c r="F176" s="153">
        <v>0.66141732283464572</v>
      </c>
      <c r="G176" s="153">
        <v>0.76428571428571423</v>
      </c>
      <c r="H176" s="153">
        <v>0.75342465753424659</v>
      </c>
      <c r="I176" s="153">
        <v>0.60526315789473684</v>
      </c>
      <c r="J176" s="172">
        <v>-14.816149963950975</v>
      </c>
      <c r="K176" s="172">
        <v>-11.496917511591176</v>
      </c>
      <c r="L176" s="147"/>
      <c r="M176" s="203">
        <v>-3.8876229644861926</v>
      </c>
      <c r="N176" s="144"/>
      <c r="P176" s="149" t="s">
        <v>240</v>
      </c>
      <c r="Q176" s="153">
        <v>0.70721271393643037</v>
      </c>
      <c r="R176" s="153">
        <v>0.67562254259501964</v>
      </c>
      <c r="S176" s="153">
        <v>0.67538896746817534</v>
      </c>
      <c r="T176" s="153">
        <v>0.68090671316477769</v>
      </c>
      <c r="U176" s="153">
        <v>0.66957364341085268</v>
      </c>
      <c r="V176" s="153">
        <v>0.75797665369649803</v>
      </c>
      <c r="W176" s="153">
        <v>0.67921300256629602</v>
      </c>
      <c r="X176" s="153">
        <v>0.64413938753959876</v>
      </c>
      <c r="Y176" s="172">
        <v>-3.5073615026697258</v>
      </c>
      <c r="Z176" s="172">
        <v>-4.898690195980393</v>
      </c>
      <c r="AA176" s="147"/>
      <c r="AB176" s="144"/>
      <c r="AC176" s="144"/>
      <c r="AD176" s="153">
        <v>0.7202323330106486</v>
      </c>
      <c r="AE176" s="153">
        <v>0.69312628949940269</v>
      </c>
      <c r="AF176" s="144"/>
    </row>
    <row r="177" spans="1:32" ht="22.15" customHeight="1" x14ac:dyDescent="0.25">
      <c r="A177" s="154" t="s">
        <v>241</v>
      </c>
      <c r="B177" s="155">
        <v>0.16666666666666666</v>
      </c>
      <c r="C177" s="155">
        <v>0.16</v>
      </c>
      <c r="D177" s="155">
        <v>0.1393939393939394</v>
      </c>
      <c r="E177" s="155">
        <v>0.11347517730496454</v>
      </c>
      <c r="F177" s="155">
        <v>0.12598425196850394</v>
      </c>
      <c r="G177" s="155">
        <v>0.10714285714285714</v>
      </c>
      <c r="H177" s="155">
        <v>8.9041095890410954E-2</v>
      </c>
      <c r="I177" s="155">
        <v>0.17105263157894737</v>
      </c>
      <c r="J177" s="172">
        <v>8.2011535688536412</v>
      </c>
      <c r="K177" s="172">
        <v>4.1333367300147748</v>
      </c>
      <c r="L177" s="147"/>
      <c r="M177" s="203">
        <v>0.94898015895070464</v>
      </c>
      <c r="N177" s="144"/>
      <c r="P177" s="154" t="s">
        <v>241</v>
      </c>
      <c r="Q177" s="155">
        <v>0.14303178484107579</v>
      </c>
      <c r="R177" s="155">
        <v>0.15203145478374835</v>
      </c>
      <c r="S177" s="155">
        <v>0.14144271570014144</v>
      </c>
      <c r="T177" s="155">
        <v>0.16739319965126417</v>
      </c>
      <c r="U177" s="155">
        <v>0.15988372093023256</v>
      </c>
      <c r="V177" s="155">
        <v>0.11517509727626458</v>
      </c>
      <c r="W177" s="155">
        <v>0.1377245508982036</v>
      </c>
      <c r="X177" s="155">
        <v>0.16156282998944033</v>
      </c>
      <c r="Y177" s="172">
        <v>2.3838279091236729</v>
      </c>
      <c r="Z177" s="172">
        <v>1.6921718033744815</v>
      </c>
      <c r="AA177" s="147"/>
      <c r="AB177" s="144"/>
      <c r="AC177" s="144"/>
      <c r="AD177" s="151">
        <v>0.12971926427879962</v>
      </c>
      <c r="AE177" s="151">
        <v>0.14464111195569551</v>
      </c>
      <c r="AF177" s="144"/>
    </row>
    <row r="178" spans="1:32" ht="22.15" customHeight="1" x14ac:dyDescent="0.25">
      <c r="A178" s="154" t="s">
        <v>242</v>
      </c>
      <c r="B178" s="155">
        <v>7.0631970260223054E-2</v>
      </c>
      <c r="C178" s="155">
        <v>8.2901554404145081E-2</v>
      </c>
      <c r="D178" s="155">
        <v>7.0121951219512202E-2</v>
      </c>
      <c r="E178" s="155">
        <v>5.3333333333333337E-2</v>
      </c>
      <c r="F178" s="155">
        <v>5.0314465408805034E-2</v>
      </c>
      <c r="G178" s="155">
        <v>5.1903114186851208E-2</v>
      </c>
      <c r="H178" s="155">
        <v>3.4210526315789476E-2</v>
      </c>
      <c r="I178" s="155">
        <v>4.5138888888888888E-2</v>
      </c>
      <c r="J178" s="172">
        <v>1.0928362573099413</v>
      </c>
      <c r="K178" s="172">
        <v>-1.3891948115516397</v>
      </c>
      <c r="L178" s="147"/>
      <c r="M178" s="203">
        <v>-1.1277040314650932</v>
      </c>
      <c r="N178" s="144"/>
      <c r="P178" s="154" t="s">
        <v>242</v>
      </c>
      <c r="Q178" s="155">
        <v>6.8661971830985921E-2</v>
      </c>
      <c r="R178" s="155">
        <v>6.795547744581136E-2</v>
      </c>
      <c r="S178" s="155">
        <v>6.5659881812212745E-2</v>
      </c>
      <c r="T178" s="155">
        <v>7.6953907815631259E-2</v>
      </c>
      <c r="U178" s="155">
        <v>6.4127477652545672E-2</v>
      </c>
      <c r="V178" s="155">
        <v>5.6188306757782837E-2</v>
      </c>
      <c r="W178" s="155">
        <v>5.723426946320654E-2</v>
      </c>
      <c r="X178" s="155">
        <v>5.641592920353982E-2</v>
      </c>
      <c r="Y178" s="172">
        <v>-8.1834025966671942E-2</v>
      </c>
      <c r="Z178" s="172">
        <v>-0.89326455891796042</v>
      </c>
      <c r="AA178" s="147"/>
      <c r="AB178" s="144"/>
      <c r="AC178" s="144"/>
      <c r="AD178" s="151">
        <v>5.9030837004405284E-2</v>
      </c>
      <c r="AE178" s="151">
        <v>6.5348574792719424E-2</v>
      </c>
      <c r="AF178" s="144"/>
    </row>
    <row r="179" spans="1:32" ht="22.15" customHeight="1" x14ac:dyDescent="0.25">
      <c r="A179" s="154" t="s">
        <v>243</v>
      </c>
      <c r="B179" s="155">
        <v>0.41263940520446096</v>
      </c>
      <c r="C179" s="155">
        <v>0.39378238341968913</v>
      </c>
      <c r="D179" s="155">
        <v>0.42378048780487804</v>
      </c>
      <c r="E179" s="155">
        <v>0.5</v>
      </c>
      <c r="F179" s="155">
        <v>0.52830188679245282</v>
      </c>
      <c r="G179" s="155">
        <v>0.47058823529411764</v>
      </c>
      <c r="H179" s="155">
        <v>0.54473684210526319</v>
      </c>
      <c r="I179" s="155">
        <v>0.59375</v>
      </c>
      <c r="J179" s="172">
        <v>4.9013157894736814</v>
      </c>
      <c r="K179" s="172">
        <v>12.546806167400881</v>
      </c>
      <c r="L179" s="147"/>
      <c r="M179" s="203">
        <v>7.7525811209439581</v>
      </c>
      <c r="N179" s="144"/>
      <c r="P179" s="154" t="s">
        <v>243</v>
      </c>
      <c r="Q179" s="155">
        <v>0.40933098591549294</v>
      </c>
      <c r="R179" s="155">
        <v>0.44961921499707086</v>
      </c>
      <c r="S179" s="155">
        <v>0.44550229809586345</v>
      </c>
      <c r="T179" s="155">
        <v>0.46012024048096195</v>
      </c>
      <c r="U179" s="155">
        <v>0.46638165565487755</v>
      </c>
      <c r="V179" s="155">
        <v>0.41571753986332571</v>
      </c>
      <c r="W179" s="155">
        <v>0.47458229648062566</v>
      </c>
      <c r="X179" s="155">
        <v>0.51622418879056042</v>
      </c>
      <c r="Y179" s="172">
        <v>4.1641892309934754</v>
      </c>
      <c r="Z179" s="172">
        <v>7.1490832562331015</v>
      </c>
      <c r="AA179" s="147"/>
      <c r="AB179" s="144"/>
      <c r="AC179" s="144"/>
      <c r="AD179" s="151">
        <v>0.46828193832599119</v>
      </c>
      <c r="AE179" s="151">
        <v>0.4447333562282294</v>
      </c>
      <c r="AF179" s="144"/>
    </row>
    <row r="180" spans="1:32" ht="22.15" customHeight="1" x14ac:dyDescent="0.25">
      <c r="A180" s="154" t="s">
        <v>244</v>
      </c>
      <c r="B180" s="155">
        <v>2.9739776951672861E-2</v>
      </c>
      <c r="C180" s="155">
        <v>1.5544041450777202E-2</v>
      </c>
      <c r="D180" s="155">
        <v>2.4390243902439025E-2</v>
      </c>
      <c r="E180" s="155">
        <v>0.02</v>
      </c>
      <c r="F180" s="155">
        <v>2.8301886792452831E-2</v>
      </c>
      <c r="G180" s="155">
        <v>1.7301038062283738E-2</v>
      </c>
      <c r="H180" s="155">
        <v>1.5789473684210527E-2</v>
      </c>
      <c r="I180" s="155">
        <v>6.9444444444444441E-3</v>
      </c>
      <c r="J180" s="172">
        <v>-0.88450292397660824</v>
      </c>
      <c r="K180" s="172">
        <v>-1.4200930004894763</v>
      </c>
      <c r="L180" s="147"/>
      <c r="M180" s="203">
        <v>-0.70673549655850543</v>
      </c>
      <c r="N180" s="144"/>
      <c r="P180" s="154" t="s">
        <v>244</v>
      </c>
      <c r="Q180" s="155">
        <v>2.7582159624413145E-2</v>
      </c>
      <c r="R180" s="155">
        <v>2.5483304042179262E-2</v>
      </c>
      <c r="S180" s="155">
        <v>2.8562048588312541E-2</v>
      </c>
      <c r="T180" s="155">
        <v>2.525050100200401E-2</v>
      </c>
      <c r="U180" s="155">
        <v>2.7982899339292655E-2</v>
      </c>
      <c r="V180" s="155">
        <v>3.0372057706909643E-2</v>
      </c>
      <c r="W180" s="155">
        <v>1.5997156061144685E-2</v>
      </c>
      <c r="X180" s="155">
        <v>1.4011799410029498E-2</v>
      </c>
      <c r="Y180" s="172">
        <v>-0.19853566511151866</v>
      </c>
      <c r="Z180" s="172">
        <v>-1.1892140147444867</v>
      </c>
      <c r="AA180" s="147"/>
      <c r="AB180" s="144"/>
      <c r="AC180" s="144"/>
      <c r="AD180" s="151">
        <v>2.1145374449339206E-2</v>
      </c>
      <c r="AE180" s="151">
        <v>2.5903939557474366E-2</v>
      </c>
      <c r="AF180" s="144"/>
    </row>
    <row r="181" spans="1:32" ht="22.15" customHeight="1" x14ac:dyDescent="0.25">
      <c r="A181" s="154" t="s">
        <v>245</v>
      </c>
      <c r="B181" s="155">
        <v>0</v>
      </c>
      <c r="C181" s="155">
        <v>0</v>
      </c>
      <c r="D181" s="155">
        <v>0</v>
      </c>
      <c r="E181" s="155">
        <v>0</v>
      </c>
      <c r="F181" s="155">
        <v>3.1446540880503146E-3</v>
      </c>
      <c r="G181" s="155">
        <v>0</v>
      </c>
      <c r="H181" s="155">
        <v>2.631578947368421E-3</v>
      </c>
      <c r="I181" s="155">
        <v>1.0416666666666666E-2</v>
      </c>
      <c r="J181" s="172">
        <v>0.77850877192982459</v>
      </c>
      <c r="K181" s="172">
        <v>0.95356093979441992</v>
      </c>
      <c r="L181" s="147"/>
      <c r="M181" s="203">
        <v>0.48856932153392324</v>
      </c>
      <c r="N181" s="144"/>
      <c r="P181" s="154" t="s">
        <v>245</v>
      </c>
      <c r="Q181" s="155">
        <v>1.1737089201877935E-3</v>
      </c>
      <c r="R181" s="155">
        <v>1.7574692442882249E-3</v>
      </c>
      <c r="S181" s="155">
        <v>1.969796454366382E-3</v>
      </c>
      <c r="T181" s="155">
        <v>8.0160320641282565E-4</v>
      </c>
      <c r="U181" s="155">
        <v>1.5546055188495919E-3</v>
      </c>
      <c r="V181" s="155">
        <v>1.5186028853454822E-3</v>
      </c>
      <c r="W181" s="155">
        <v>2.1329541414859582E-3</v>
      </c>
      <c r="X181" s="155">
        <v>5.5309734513274336E-3</v>
      </c>
      <c r="Y181" s="172">
        <v>0.33980193098414752</v>
      </c>
      <c r="Z181" s="172">
        <v>0.39610377205714115</v>
      </c>
      <c r="AA181" s="147"/>
      <c r="AB181" s="144"/>
      <c r="AC181" s="144"/>
      <c r="AD181" s="151">
        <v>8.81057268722467E-4</v>
      </c>
      <c r="AE181" s="151">
        <v>1.5699357307560223E-3</v>
      </c>
      <c r="AF181" s="144"/>
    </row>
    <row r="182" spans="1:32" ht="22.15" customHeight="1" x14ac:dyDescent="0.25">
      <c r="A182" s="154" t="s">
        <v>246</v>
      </c>
      <c r="B182" s="155">
        <v>5.9479553903345722E-2</v>
      </c>
      <c r="C182" s="155">
        <v>6.9948186528497408E-2</v>
      </c>
      <c r="D182" s="155">
        <v>4.878048780487805E-2</v>
      </c>
      <c r="E182" s="155">
        <v>0.01</v>
      </c>
      <c r="F182" s="155">
        <v>4.0880503144654086E-2</v>
      </c>
      <c r="G182" s="155">
        <v>1.384083044982699E-2</v>
      </c>
      <c r="H182" s="155">
        <v>2.368421052631579E-2</v>
      </c>
      <c r="I182" s="155">
        <v>7.2916666666666671E-2</v>
      </c>
      <c r="J182" s="172">
        <v>4.9232456140350873</v>
      </c>
      <c r="K182" s="172">
        <v>3.4150146842878129</v>
      </c>
      <c r="L182" s="147"/>
      <c r="M182" s="203">
        <v>0.76511799410029502</v>
      </c>
      <c r="N182" s="144"/>
      <c r="P182" s="154" t="s">
        <v>246</v>
      </c>
      <c r="Q182" s="155">
        <v>4.3720657276995305E-2</v>
      </c>
      <c r="R182" s="155">
        <v>4.3057996485061513E-2</v>
      </c>
      <c r="S182" s="155">
        <v>3.7754432042022328E-2</v>
      </c>
      <c r="T182" s="155">
        <v>3.0460921843687375E-2</v>
      </c>
      <c r="U182" s="155">
        <v>5.7909055577147296E-2</v>
      </c>
      <c r="V182" s="155">
        <v>3.9104024297646166E-2</v>
      </c>
      <c r="W182" s="155">
        <v>5.6167792392463563E-2</v>
      </c>
      <c r="X182" s="155">
        <v>6.5265486725663721E-2</v>
      </c>
      <c r="Y182" s="172">
        <v>0.90976943332001581</v>
      </c>
      <c r="Z182" s="172">
        <v>2.1258225772908972</v>
      </c>
      <c r="AA182" s="147"/>
      <c r="AB182" s="144"/>
      <c r="AC182" s="144"/>
      <c r="AD182" s="151">
        <v>3.8766519823788544E-2</v>
      </c>
      <c r="AE182" s="151">
        <v>4.400726095275475E-2</v>
      </c>
      <c r="AF182" s="144"/>
    </row>
    <row r="183" spans="1:32" x14ac:dyDescent="0.25">
      <c r="A183" s="149" t="s">
        <v>247</v>
      </c>
      <c r="B183" s="150">
        <v>196.75464684014844</v>
      </c>
      <c r="C183" s="150">
        <v>220.34455958549216</v>
      </c>
      <c r="D183" s="150">
        <v>141.43597560975621</v>
      </c>
      <c r="E183" s="150">
        <v>178.56666666666661</v>
      </c>
      <c r="F183" s="150">
        <v>193.58176100628941</v>
      </c>
      <c r="G183" s="150">
        <v>178.37716262975775</v>
      </c>
      <c r="H183" s="150">
        <v>237.92894736842089</v>
      </c>
      <c r="I183" s="150">
        <v>221.36458333333317</v>
      </c>
      <c r="J183" s="177">
        <v>-16.564364035087721</v>
      </c>
      <c r="K183" s="177">
        <v>26.887050293685633</v>
      </c>
      <c r="L183" s="147"/>
      <c r="M183" s="203">
        <v>-2.4252396755164227</v>
      </c>
      <c r="N183" s="144"/>
      <c r="P183" s="149" t="s">
        <v>247</v>
      </c>
      <c r="Q183" s="150">
        <v>224.91754694835672</v>
      </c>
      <c r="R183" s="150">
        <v>226.89425893380192</v>
      </c>
      <c r="S183" s="150">
        <v>162.87655942219291</v>
      </c>
      <c r="T183" s="150">
        <v>180.81242484969951</v>
      </c>
      <c r="U183" s="150">
        <v>186.23902059852298</v>
      </c>
      <c r="V183" s="150">
        <v>168.43394077448755</v>
      </c>
      <c r="W183" s="150">
        <v>201.25346605047994</v>
      </c>
      <c r="X183" s="150">
        <v>223.78982300884959</v>
      </c>
      <c r="Y183" s="177">
        <v>22.536356958369652</v>
      </c>
      <c r="Z183" s="177">
        <v>28.658635254348354</v>
      </c>
      <c r="AA183" s="147"/>
      <c r="AB183" s="144"/>
      <c r="AC183" s="144"/>
      <c r="AD183" s="150">
        <v>194.47753303964754</v>
      </c>
      <c r="AE183" s="150">
        <v>195.13118775450124</v>
      </c>
      <c r="AF183" s="144"/>
    </row>
    <row r="184" spans="1:32" x14ac:dyDescent="0.25">
      <c r="A184" s="149" t="s">
        <v>248</v>
      </c>
      <c r="B184" s="150">
        <v>229.77192982456131</v>
      </c>
      <c r="C184" s="150">
        <v>247.97</v>
      </c>
      <c r="D184" s="150">
        <v>144.92121212121216</v>
      </c>
      <c r="E184" s="150">
        <v>209.71631205673756</v>
      </c>
      <c r="F184" s="150">
        <v>197.62992125984255</v>
      </c>
      <c r="G184" s="150">
        <v>174.62857142857143</v>
      </c>
      <c r="H184" s="150">
        <v>255.85616438356175</v>
      </c>
      <c r="I184" s="150">
        <v>232.0657894736843</v>
      </c>
      <c r="J184" s="177">
        <v>-23.790374909877443</v>
      </c>
      <c r="K184" s="177">
        <v>22.799574565649408</v>
      </c>
      <c r="L184" s="147"/>
      <c r="M184" s="203">
        <v>-13.847621297170917</v>
      </c>
      <c r="N184" s="144"/>
      <c r="P184" s="149" t="s">
        <v>248</v>
      </c>
      <c r="Q184" s="150">
        <v>239.69376528117357</v>
      </c>
      <c r="R184" s="150">
        <v>237.69134993446929</v>
      </c>
      <c r="S184" s="150">
        <v>172.63366336633663</v>
      </c>
      <c r="T184" s="150">
        <v>205.86137750653876</v>
      </c>
      <c r="U184" s="150">
        <v>206.87500000000003</v>
      </c>
      <c r="V184" s="150">
        <v>180.24435797665379</v>
      </c>
      <c r="W184" s="150">
        <v>215.81094952951236</v>
      </c>
      <c r="X184" s="150">
        <v>245.91341077085522</v>
      </c>
      <c r="Y184" s="177">
        <v>30.102461241342866</v>
      </c>
      <c r="Z184" s="177">
        <v>36.067064804952281</v>
      </c>
      <c r="AA184" s="147"/>
      <c r="AB184" s="144"/>
      <c r="AC184" s="144"/>
      <c r="AD184" s="150">
        <v>209.2662149080349</v>
      </c>
      <c r="AE184" s="150">
        <v>209.84634596590294</v>
      </c>
      <c r="AF184" s="144"/>
    </row>
    <row r="185" spans="1:32" x14ac:dyDescent="0.25">
      <c r="A185" s="146" t="s">
        <v>249</v>
      </c>
      <c r="B185" s="147">
        <v>379</v>
      </c>
      <c r="C185" s="147">
        <v>294</v>
      </c>
      <c r="D185" s="147">
        <v>293</v>
      </c>
      <c r="E185" s="147">
        <v>381</v>
      </c>
      <c r="F185" s="147">
        <v>383</v>
      </c>
      <c r="G185" s="147">
        <v>432</v>
      </c>
      <c r="H185" s="147">
        <v>464</v>
      </c>
      <c r="I185" s="147">
        <v>569</v>
      </c>
      <c r="J185" s="148">
        <v>0.22629310344827586</v>
      </c>
      <c r="K185" s="148">
        <v>0.51675552170601669</v>
      </c>
      <c r="L185" s="147"/>
      <c r="M185" s="155">
        <v>0.13226406322640633</v>
      </c>
      <c r="N185" s="144"/>
      <c r="P185" s="146" t="s">
        <v>249</v>
      </c>
      <c r="Q185" s="147">
        <v>4051</v>
      </c>
      <c r="R185" s="147">
        <v>3134</v>
      </c>
      <c r="S185" s="147">
        <v>2826</v>
      </c>
      <c r="T185" s="147">
        <v>2849</v>
      </c>
      <c r="U185" s="147">
        <v>2880</v>
      </c>
      <c r="V185" s="147">
        <v>3256</v>
      </c>
      <c r="W185" s="147">
        <v>3869</v>
      </c>
      <c r="X185" s="147">
        <v>4302</v>
      </c>
      <c r="Y185" s="148">
        <v>0.11191522357198243</v>
      </c>
      <c r="Z185" s="148">
        <v>0.31703476929805374</v>
      </c>
      <c r="AA185" s="147"/>
      <c r="AB185" s="144"/>
      <c r="AC185" s="144"/>
      <c r="AD185" s="147">
        <v>375.14285714285717</v>
      </c>
      <c r="AE185" s="147">
        <v>3266.4285714285716</v>
      </c>
      <c r="AF185" s="144"/>
    </row>
    <row r="186" spans="1:32" x14ac:dyDescent="0.25">
      <c r="A186" s="146" t="s">
        <v>250</v>
      </c>
      <c r="B186" s="150">
        <v>105</v>
      </c>
      <c r="C186" s="150">
        <v>91</v>
      </c>
      <c r="D186" s="150">
        <v>57</v>
      </c>
      <c r="E186" s="150">
        <v>118</v>
      </c>
      <c r="F186" s="150">
        <v>70</v>
      </c>
      <c r="G186" s="150">
        <v>95</v>
      </c>
      <c r="H186" s="150">
        <v>129</v>
      </c>
      <c r="I186" s="150">
        <v>145</v>
      </c>
      <c r="J186" s="148">
        <v>0.12403100775193798</v>
      </c>
      <c r="K186" s="148">
        <v>0.52631578947368418</v>
      </c>
      <c r="L186" s="147"/>
      <c r="M186" s="155">
        <v>0.10599415204678363</v>
      </c>
      <c r="N186" s="144"/>
      <c r="P186" s="146" t="s">
        <v>250</v>
      </c>
      <c r="Q186" s="150">
        <v>1234</v>
      </c>
      <c r="R186" s="150">
        <v>837</v>
      </c>
      <c r="S186" s="150">
        <v>564</v>
      </c>
      <c r="T186" s="150">
        <v>626</v>
      </c>
      <c r="U186" s="150">
        <v>657</v>
      </c>
      <c r="V186" s="150">
        <v>829</v>
      </c>
      <c r="W186" s="150">
        <v>1091</v>
      </c>
      <c r="X186" s="150">
        <v>1368</v>
      </c>
      <c r="Y186" s="148">
        <v>0.25389550870760769</v>
      </c>
      <c r="Z186" s="148">
        <v>0.64028776978417268</v>
      </c>
      <c r="AA186" s="147"/>
      <c r="AB186" s="144"/>
      <c r="AC186" s="144"/>
      <c r="AD186" s="150">
        <v>95</v>
      </c>
      <c r="AE186" s="150">
        <v>834</v>
      </c>
      <c r="AF186" s="144"/>
    </row>
    <row r="187" spans="1:32" x14ac:dyDescent="0.25">
      <c r="A187" s="149" t="s">
        <v>251</v>
      </c>
      <c r="B187" s="147">
        <v>0</v>
      </c>
      <c r="C187" s="147">
        <v>451</v>
      </c>
      <c r="D187" s="147">
        <v>472</v>
      </c>
      <c r="E187" s="147">
        <v>417</v>
      </c>
      <c r="F187" s="147">
        <v>298</v>
      </c>
      <c r="G187" s="147">
        <v>329</v>
      </c>
      <c r="H187" s="147">
        <v>605</v>
      </c>
      <c r="I187" s="147">
        <v>324</v>
      </c>
      <c r="J187" s="148">
        <v>-0.46446280991735539</v>
      </c>
      <c r="K187" s="157">
        <v>-0.24416796267496116</v>
      </c>
      <c r="L187" s="147"/>
      <c r="M187" s="155">
        <v>0.10990502035278155</v>
      </c>
      <c r="N187" s="144"/>
      <c r="P187" s="149" t="s">
        <v>251</v>
      </c>
      <c r="Q187" s="147">
        <v>0</v>
      </c>
      <c r="R187" s="147">
        <v>4678</v>
      </c>
      <c r="S187" s="147">
        <v>4720</v>
      </c>
      <c r="T187" s="147">
        <v>3769</v>
      </c>
      <c r="U187" s="147">
        <v>3055</v>
      </c>
      <c r="V187" s="147">
        <v>3238</v>
      </c>
      <c r="W187" s="147">
        <v>3433</v>
      </c>
      <c r="X187" s="147">
        <v>2948</v>
      </c>
      <c r="Y187" s="148">
        <v>-0.14127585202446841</v>
      </c>
      <c r="Z187" s="157">
        <v>-0.22736207574367712</v>
      </c>
      <c r="AA187" s="147"/>
      <c r="AB187" s="144"/>
      <c r="AC187" s="144"/>
      <c r="AD187" s="158">
        <v>428.66666666666669</v>
      </c>
      <c r="AE187" s="158">
        <v>3815.5</v>
      </c>
      <c r="AF187" s="144"/>
    </row>
    <row r="188" spans="1:32" x14ac:dyDescent="0.25">
      <c r="A188" s="159" t="s">
        <v>252</v>
      </c>
      <c r="B188" s="150">
        <v>158</v>
      </c>
      <c r="C188" s="150">
        <v>134</v>
      </c>
      <c r="D188" s="150">
        <v>127</v>
      </c>
      <c r="E188" s="150">
        <v>86</v>
      </c>
      <c r="F188" s="150">
        <v>95</v>
      </c>
      <c r="G188" s="150">
        <v>107</v>
      </c>
      <c r="H188" s="150">
        <v>110</v>
      </c>
      <c r="I188" s="150">
        <v>106</v>
      </c>
      <c r="J188" s="148">
        <v>-3.6363636363636362E-2</v>
      </c>
      <c r="K188" s="148">
        <v>-9.1799265605875105E-2</v>
      </c>
      <c r="L188" s="147"/>
      <c r="M188" s="155">
        <v>0.11459459459459459</v>
      </c>
      <c r="N188" s="144"/>
      <c r="P188" s="159" t="s">
        <v>252</v>
      </c>
      <c r="Q188" s="150">
        <v>936</v>
      </c>
      <c r="R188" s="150">
        <v>830</v>
      </c>
      <c r="S188" s="150">
        <v>990</v>
      </c>
      <c r="T188" s="150">
        <v>1095</v>
      </c>
      <c r="U188" s="150">
        <v>764</v>
      </c>
      <c r="V188" s="150">
        <v>850</v>
      </c>
      <c r="W188" s="150">
        <v>795</v>
      </c>
      <c r="X188" s="150">
        <v>925</v>
      </c>
      <c r="Y188" s="148">
        <v>0.16352201257861634</v>
      </c>
      <c r="Z188" s="148">
        <v>3.434504792332263E-2</v>
      </c>
      <c r="AA188" s="147"/>
      <c r="AB188" s="144"/>
      <c r="AC188" s="144"/>
      <c r="AD188" s="150">
        <v>116.71428571428571</v>
      </c>
      <c r="AE188" s="150">
        <v>894.28571428571433</v>
      </c>
      <c r="AF188" s="144"/>
    </row>
    <row r="189" spans="1:32" x14ac:dyDescent="0.25">
      <c r="A189" s="159" t="s">
        <v>253</v>
      </c>
      <c r="B189" s="150">
        <v>11</v>
      </c>
      <c r="C189" s="150">
        <v>9</v>
      </c>
      <c r="D189" s="150">
        <v>23</v>
      </c>
      <c r="E189" s="150">
        <v>30</v>
      </c>
      <c r="F189" s="150">
        <v>10</v>
      </c>
      <c r="G189" s="150">
        <v>3</v>
      </c>
      <c r="H189" s="150">
        <v>5</v>
      </c>
      <c r="I189" s="150">
        <v>6</v>
      </c>
      <c r="J189" s="148">
        <v>0.2</v>
      </c>
      <c r="K189" s="148">
        <v>-0.53846153846153844</v>
      </c>
      <c r="L189" s="147"/>
      <c r="M189" s="155">
        <v>6.8181818181818177E-2</v>
      </c>
      <c r="N189" s="144"/>
      <c r="P189" s="159" t="s">
        <v>253</v>
      </c>
      <c r="Q189" s="150">
        <v>81</v>
      </c>
      <c r="R189" s="150">
        <v>104</v>
      </c>
      <c r="S189" s="150">
        <v>130</v>
      </c>
      <c r="T189" s="150">
        <v>115</v>
      </c>
      <c r="U189" s="150">
        <v>90</v>
      </c>
      <c r="V189" s="150">
        <v>81</v>
      </c>
      <c r="W189" s="150">
        <v>106</v>
      </c>
      <c r="X189" s="150">
        <v>88</v>
      </c>
      <c r="Y189" s="148">
        <v>-0.16981132075471697</v>
      </c>
      <c r="Z189" s="148">
        <v>-0.12871287128712872</v>
      </c>
      <c r="AA189" s="147"/>
      <c r="AB189" s="144"/>
      <c r="AC189" s="144"/>
      <c r="AD189" s="150">
        <v>13</v>
      </c>
      <c r="AE189" s="150">
        <v>101</v>
      </c>
      <c r="AF189" s="144"/>
    </row>
    <row r="190" spans="1:32" x14ac:dyDescent="0.25">
      <c r="A190" s="159" t="s">
        <v>254</v>
      </c>
      <c r="B190" s="191">
        <v>6.5088757396449703E-2</v>
      </c>
      <c r="C190" s="191">
        <v>6.2937062937062943E-2</v>
      </c>
      <c r="D190" s="191">
        <v>0.15333333333333332</v>
      </c>
      <c r="E190" s="191">
        <v>0.25862068965517243</v>
      </c>
      <c r="F190" s="191">
        <v>9.5238095238095233E-2</v>
      </c>
      <c r="G190" s="191">
        <v>2.7272727272727271E-2</v>
      </c>
      <c r="H190" s="191">
        <v>4.3478260869565216E-2</v>
      </c>
      <c r="I190" s="191">
        <v>5.3571428571428568E-2</v>
      </c>
      <c r="J190" s="172">
        <v>1.0093167701863353</v>
      </c>
      <c r="K190" s="172">
        <v>-4.664883574575204</v>
      </c>
      <c r="L190" s="147"/>
      <c r="M190" s="203">
        <v>-3.3299252573684957</v>
      </c>
      <c r="N190" s="144"/>
      <c r="P190" s="159" t="s">
        <v>254</v>
      </c>
      <c r="Q190" s="191">
        <v>7.9646017699115043E-2</v>
      </c>
      <c r="R190" s="191">
        <v>0.11134903640256959</v>
      </c>
      <c r="S190" s="191">
        <v>0.11607142857142858</v>
      </c>
      <c r="T190" s="191">
        <v>9.5041322314049589E-2</v>
      </c>
      <c r="U190" s="191">
        <v>0.1053864168618267</v>
      </c>
      <c r="V190" s="191">
        <v>8.7003222341568209E-2</v>
      </c>
      <c r="W190" s="191">
        <v>0.11764705882352941</v>
      </c>
      <c r="X190" s="191">
        <v>8.6870681145113524E-2</v>
      </c>
      <c r="Y190" s="172">
        <v>-3.0776377678415887</v>
      </c>
      <c r="Z190" s="172">
        <v>-1.4607717017653801</v>
      </c>
      <c r="AA190" s="147"/>
      <c r="AB190" s="144"/>
      <c r="AC190" s="144"/>
      <c r="AD190" s="191">
        <v>0.1002202643171806</v>
      </c>
      <c r="AE190" s="191">
        <v>0.10147839816276732</v>
      </c>
      <c r="AF190" s="144"/>
    </row>
    <row r="191" spans="1:32" x14ac:dyDescent="0.25">
      <c r="A191" s="161" t="s">
        <v>255</v>
      </c>
      <c r="B191" s="161"/>
      <c r="C191" s="161"/>
      <c r="D191" s="161"/>
      <c r="E191" s="144"/>
      <c r="F191" s="144"/>
      <c r="G191" s="144"/>
      <c r="H191" s="144"/>
      <c r="I191" s="144"/>
      <c r="J191" s="144"/>
      <c r="K191" s="144"/>
      <c r="L191" s="144"/>
      <c r="M191" s="144"/>
      <c r="N191" s="144"/>
      <c r="O191" s="204"/>
      <c r="P191" s="161" t="s">
        <v>255</v>
      </c>
      <c r="Q191" s="161"/>
      <c r="R191" s="161"/>
      <c r="S191" s="161"/>
      <c r="T191" s="144"/>
      <c r="U191" s="144"/>
      <c r="V191" s="144"/>
      <c r="W191" s="144"/>
      <c r="X191" s="144"/>
      <c r="Y191" s="144"/>
      <c r="Z191" s="144"/>
      <c r="AA191" s="144"/>
      <c r="AB191" s="144"/>
      <c r="AC191" s="144"/>
      <c r="AD191" s="144"/>
      <c r="AE191" s="144"/>
      <c r="AF191" s="144"/>
    </row>
    <row r="192" spans="1:32" x14ac:dyDescent="0.25">
      <c r="A192" s="187"/>
      <c r="B192" s="187"/>
      <c r="C192" s="187"/>
      <c r="D192" s="187"/>
      <c r="E192" s="167"/>
      <c r="F192" s="167"/>
      <c r="G192" s="167"/>
      <c r="H192" s="167"/>
      <c r="I192" s="167"/>
      <c r="J192" s="167"/>
      <c r="K192" s="167"/>
      <c r="L192" s="188"/>
      <c r="M192" s="211"/>
      <c r="N192" s="144"/>
      <c r="P192" s="187"/>
      <c r="Q192" s="187"/>
      <c r="R192" s="187"/>
      <c r="S192" s="187"/>
      <c r="T192" s="167"/>
      <c r="U192" s="144"/>
      <c r="V192" s="144"/>
      <c r="W192" s="144"/>
      <c r="X192" s="144"/>
      <c r="Y192" s="144"/>
      <c r="Z192" s="144"/>
      <c r="AA192" s="188"/>
      <c r="AB192" s="144"/>
      <c r="AC192" s="144"/>
      <c r="AD192" s="144"/>
      <c r="AE192" s="144"/>
      <c r="AF192" s="144"/>
    </row>
    <row r="193" spans="1:32" x14ac:dyDescent="0.25">
      <c r="A193" s="187"/>
      <c r="B193" s="187"/>
      <c r="C193" s="187"/>
      <c r="D193" s="187"/>
      <c r="E193" s="167"/>
      <c r="F193" s="167"/>
      <c r="G193" s="167"/>
      <c r="H193" s="167"/>
      <c r="I193" s="167"/>
      <c r="J193" s="167"/>
      <c r="K193" s="167"/>
      <c r="L193" s="188"/>
      <c r="M193" s="211"/>
      <c r="N193" s="144"/>
      <c r="P193" s="187"/>
      <c r="Q193" s="187"/>
      <c r="R193" s="187"/>
      <c r="S193" s="187"/>
      <c r="T193" s="167"/>
      <c r="U193" s="144"/>
      <c r="V193" s="144"/>
      <c r="W193" s="144"/>
      <c r="X193" s="144"/>
      <c r="Y193" s="144"/>
      <c r="Z193" s="144"/>
      <c r="AA193" s="188"/>
      <c r="AB193" s="144"/>
      <c r="AC193" s="144"/>
      <c r="AD193" s="144"/>
      <c r="AE193" s="144"/>
      <c r="AF193" s="144"/>
    </row>
    <row r="194" spans="1:32" x14ac:dyDescent="0.25">
      <c r="A194" s="189" t="s">
        <v>278</v>
      </c>
      <c r="B194" s="189"/>
      <c r="C194" s="189"/>
      <c r="D194" s="189"/>
      <c r="E194" s="212" t="s">
        <v>294</v>
      </c>
      <c r="F194" s="167"/>
      <c r="G194" s="167"/>
      <c r="H194" s="167"/>
      <c r="I194" s="167"/>
      <c r="J194" s="167"/>
      <c r="K194" s="167"/>
      <c r="L194" s="188"/>
      <c r="M194" s="211"/>
      <c r="N194" s="144"/>
      <c r="O194" s="211"/>
      <c r="P194" s="189" t="s">
        <v>278</v>
      </c>
      <c r="Q194" s="189"/>
      <c r="R194" s="189"/>
      <c r="S194" s="189"/>
      <c r="T194" s="181"/>
      <c r="U194" s="144"/>
      <c r="V194" s="144"/>
      <c r="W194" s="144"/>
      <c r="X194" s="144"/>
      <c r="Y194" s="144"/>
      <c r="Z194" s="144"/>
      <c r="AA194" s="188"/>
      <c r="AB194" s="144"/>
      <c r="AC194" s="144"/>
      <c r="AD194" s="144"/>
      <c r="AE194" s="144"/>
      <c r="AF194" s="144"/>
    </row>
    <row r="195" spans="1:32" x14ac:dyDescent="0.25">
      <c r="A195" s="166" t="s">
        <v>301</v>
      </c>
      <c r="B195" s="166"/>
      <c r="C195" s="166"/>
      <c r="D195" s="166"/>
      <c r="E195" s="213"/>
      <c r="F195" s="167"/>
      <c r="G195" s="167"/>
      <c r="H195" s="167"/>
      <c r="I195" s="167"/>
      <c r="J195" s="167"/>
      <c r="K195" s="167"/>
      <c r="L195" s="167"/>
      <c r="M195" s="144"/>
      <c r="N195" s="144"/>
      <c r="P195" s="166" t="s">
        <v>231</v>
      </c>
      <c r="Q195" s="166"/>
      <c r="R195" s="166"/>
      <c r="S195" s="166"/>
      <c r="T195" s="162"/>
      <c r="U195" s="144"/>
      <c r="V195" s="144"/>
      <c r="W195" s="144"/>
      <c r="X195" s="144"/>
      <c r="Y195" s="144"/>
      <c r="Z195" s="144"/>
      <c r="AA195" s="167"/>
      <c r="AB195" s="144"/>
      <c r="AC195" s="144"/>
      <c r="AD195" s="144"/>
      <c r="AE195" s="144"/>
      <c r="AF195" s="144"/>
    </row>
    <row r="196" spans="1:32" ht="31.5" x14ac:dyDescent="0.25">
      <c r="A196" s="190"/>
      <c r="B196" s="141">
        <v>2019</v>
      </c>
      <c r="C196" s="141">
        <v>2020</v>
      </c>
      <c r="D196" s="141">
        <v>2021</v>
      </c>
      <c r="E196" s="141">
        <v>2022</v>
      </c>
      <c r="F196" s="141">
        <v>2023</v>
      </c>
      <c r="G196" s="141">
        <v>2024</v>
      </c>
      <c r="H196" s="141">
        <v>2025</v>
      </c>
      <c r="I196" s="141">
        <v>2026</v>
      </c>
      <c r="J196" s="142" t="s">
        <v>232</v>
      </c>
      <c r="K196" s="142" t="s">
        <v>233</v>
      </c>
      <c r="L196" s="143" t="s">
        <v>234</v>
      </c>
      <c r="M196" s="145" t="s">
        <v>287</v>
      </c>
      <c r="N196" s="144"/>
      <c r="P196" s="190"/>
      <c r="Q196" s="141">
        <v>2019</v>
      </c>
      <c r="R196" s="141">
        <v>2020</v>
      </c>
      <c r="S196" s="141">
        <v>2021</v>
      </c>
      <c r="T196" s="141">
        <v>2022</v>
      </c>
      <c r="U196" s="141">
        <v>2023</v>
      </c>
      <c r="V196" s="141">
        <v>2024</v>
      </c>
      <c r="W196" s="141">
        <v>2025</v>
      </c>
      <c r="X196" s="141">
        <v>2026</v>
      </c>
      <c r="Y196" s="142" t="s">
        <v>232</v>
      </c>
      <c r="Z196" s="142" t="s">
        <v>233</v>
      </c>
      <c r="AA196" s="143" t="s">
        <v>234</v>
      </c>
      <c r="AB196" s="144"/>
      <c r="AC196" s="144"/>
      <c r="AD196" s="145" t="s">
        <v>302</v>
      </c>
      <c r="AE196" s="145" t="s">
        <v>235</v>
      </c>
      <c r="AF196" s="144"/>
    </row>
    <row r="197" spans="1:32" x14ac:dyDescent="0.25">
      <c r="A197" s="146" t="s">
        <v>236</v>
      </c>
      <c r="B197" s="147">
        <v>2190</v>
      </c>
      <c r="C197" s="147">
        <v>2387</v>
      </c>
      <c r="D197" s="147">
        <v>1662</v>
      </c>
      <c r="E197" s="147">
        <v>1449</v>
      </c>
      <c r="F197" s="147">
        <v>1831</v>
      </c>
      <c r="G197" s="147">
        <v>2035</v>
      </c>
      <c r="H197" s="147">
        <v>2176</v>
      </c>
      <c r="I197" s="147">
        <v>2293</v>
      </c>
      <c r="J197" s="148">
        <v>5.376838235294118E-2</v>
      </c>
      <c r="K197" s="148">
        <v>0.16904588492352518</v>
      </c>
      <c r="L197" s="147"/>
      <c r="M197" s="155">
        <v>0.12904496595193876</v>
      </c>
      <c r="N197" s="144"/>
      <c r="P197" s="146" t="s">
        <v>236</v>
      </c>
      <c r="Q197" s="147">
        <v>16735</v>
      </c>
      <c r="R197" s="147">
        <v>19029</v>
      </c>
      <c r="S197" s="147">
        <v>13322</v>
      </c>
      <c r="T197" s="147">
        <v>12750</v>
      </c>
      <c r="U197" s="147">
        <v>15781</v>
      </c>
      <c r="V197" s="147">
        <v>15805</v>
      </c>
      <c r="W197" s="147">
        <v>15726</v>
      </c>
      <c r="X197" s="147">
        <v>17769</v>
      </c>
      <c r="Y197" s="148">
        <v>0.1299122472338802</v>
      </c>
      <c r="Z197" s="148">
        <v>0.13958111921427779</v>
      </c>
      <c r="AA197" s="147"/>
      <c r="AB197" s="144"/>
      <c r="AC197" s="144"/>
      <c r="AD197" s="147">
        <v>1961.4285714285713</v>
      </c>
      <c r="AE197" s="147">
        <v>15592.571428571429</v>
      </c>
      <c r="AF197" s="144"/>
    </row>
    <row r="198" spans="1:32" x14ac:dyDescent="0.25">
      <c r="A198" s="149" t="s">
        <v>237</v>
      </c>
      <c r="B198" s="150">
        <v>1185</v>
      </c>
      <c r="C198" s="150">
        <v>1259</v>
      </c>
      <c r="D198" s="150">
        <v>894</v>
      </c>
      <c r="E198" s="150">
        <v>732</v>
      </c>
      <c r="F198" s="150">
        <v>883</v>
      </c>
      <c r="G198" s="150">
        <v>830</v>
      </c>
      <c r="H198" s="150">
        <v>927</v>
      </c>
      <c r="I198" s="150">
        <v>974</v>
      </c>
      <c r="J198" s="148">
        <v>5.070118662351672E-2</v>
      </c>
      <c r="K198" s="148">
        <v>1.6095380029806275E-2</v>
      </c>
      <c r="L198" s="147"/>
      <c r="M198" s="155">
        <v>0.11834750911300121</v>
      </c>
      <c r="N198" s="144"/>
      <c r="P198" s="149" t="s">
        <v>237</v>
      </c>
      <c r="Q198" s="150">
        <v>8673</v>
      </c>
      <c r="R198" s="150">
        <v>9750</v>
      </c>
      <c r="S198" s="150">
        <v>7000</v>
      </c>
      <c r="T198" s="150">
        <v>6230</v>
      </c>
      <c r="U198" s="150">
        <v>7138</v>
      </c>
      <c r="V198" s="150">
        <v>6969</v>
      </c>
      <c r="W198" s="150">
        <v>6934</v>
      </c>
      <c r="X198" s="150">
        <v>8230</v>
      </c>
      <c r="Y198" s="148">
        <v>0.18690510527833862</v>
      </c>
      <c r="Z198" s="148">
        <v>9.329335408205873E-2</v>
      </c>
      <c r="AA198" s="147"/>
      <c r="AB198" s="144"/>
      <c r="AC198" s="144"/>
      <c r="AD198" s="150">
        <v>958.57142857142856</v>
      </c>
      <c r="AE198" s="150">
        <v>7527.7142857142853</v>
      </c>
      <c r="AF198" s="144"/>
    </row>
    <row r="199" spans="1:32" x14ac:dyDescent="0.25">
      <c r="A199" s="146" t="s">
        <v>90</v>
      </c>
      <c r="B199" s="151">
        <v>0.58779761904761907</v>
      </c>
      <c r="C199" s="151">
        <v>0.57383773928896997</v>
      </c>
      <c r="D199" s="151">
        <v>0.58469587965990844</v>
      </c>
      <c r="E199" s="151">
        <v>0.54996243425995495</v>
      </c>
      <c r="F199" s="151">
        <v>0.53064903846153844</v>
      </c>
      <c r="G199" s="151">
        <v>0.45059717698154178</v>
      </c>
      <c r="H199" s="151">
        <v>0.46257485029940121</v>
      </c>
      <c r="I199" s="151">
        <v>0.46226862838158517</v>
      </c>
      <c r="J199" s="172">
        <v>-3.062219178160408E-2</v>
      </c>
      <c r="K199" s="172">
        <v>-7.1117699122389357</v>
      </c>
      <c r="L199" s="147"/>
      <c r="M199" s="203">
        <v>-4.9292783851134834</v>
      </c>
      <c r="N199" s="144"/>
      <c r="P199" s="146" t="s">
        <v>90</v>
      </c>
      <c r="Q199" s="151">
        <v>0.55800038602586377</v>
      </c>
      <c r="R199" s="151">
        <v>0.55081633805999664</v>
      </c>
      <c r="S199" s="151">
        <v>0.56887444128403086</v>
      </c>
      <c r="T199" s="151">
        <v>0.52904211956521741</v>
      </c>
      <c r="U199" s="151">
        <v>0.50038555906063797</v>
      </c>
      <c r="V199" s="151">
        <v>0.48953357684742904</v>
      </c>
      <c r="W199" s="151">
        <v>0.48663064074671908</v>
      </c>
      <c r="X199" s="151">
        <v>0.51156141223272</v>
      </c>
      <c r="Y199" s="172">
        <v>2.4930771486000927</v>
      </c>
      <c r="Z199" s="172">
        <v>-1.4983678948893742</v>
      </c>
      <c r="AA199" s="147"/>
      <c r="AB199" s="144"/>
      <c r="AC199" s="144"/>
      <c r="AD199" s="151">
        <v>0.53338632750397452</v>
      </c>
      <c r="AE199" s="151">
        <v>0.52654509118161374</v>
      </c>
      <c r="AF199" s="144"/>
    </row>
    <row r="200" spans="1:32" x14ac:dyDescent="0.25">
      <c r="A200" s="149" t="s">
        <v>238</v>
      </c>
      <c r="B200" s="150">
        <v>965</v>
      </c>
      <c r="C200" s="150">
        <v>1001</v>
      </c>
      <c r="D200" s="150">
        <v>730</v>
      </c>
      <c r="E200" s="150">
        <v>583</v>
      </c>
      <c r="F200" s="150">
        <v>721</v>
      </c>
      <c r="G200" s="150">
        <v>676</v>
      </c>
      <c r="H200" s="150">
        <v>743</v>
      </c>
      <c r="I200" s="150">
        <v>808</v>
      </c>
      <c r="J200" s="148">
        <v>8.748317631224764E-2</v>
      </c>
      <c r="K200" s="148">
        <v>4.3735006458756269E-2</v>
      </c>
      <c r="L200" s="147"/>
      <c r="M200" s="155">
        <v>0.11929720950834194</v>
      </c>
      <c r="N200" s="144"/>
      <c r="P200" s="149" t="s">
        <v>238</v>
      </c>
      <c r="Q200" s="150">
        <v>6924</v>
      </c>
      <c r="R200" s="150">
        <v>7996</v>
      </c>
      <c r="S200" s="150">
        <v>5546</v>
      </c>
      <c r="T200" s="150">
        <v>4869</v>
      </c>
      <c r="U200" s="150">
        <v>5503</v>
      </c>
      <c r="V200" s="150">
        <v>5333</v>
      </c>
      <c r="W200" s="150">
        <v>5415</v>
      </c>
      <c r="X200" s="150">
        <v>6773</v>
      </c>
      <c r="Y200" s="148">
        <v>0.25078485687903973</v>
      </c>
      <c r="Z200" s="148">
        <v>0.14007117780022119</v>
      </c>
      <c r="AA200" s="147"/>
      <c r="AB200" s="144"/>
      <c r="AC200" s="144"/>
      <c r="AD200" s="150">
        <v>774.14285714285711</v>
      </c>
      <c r="AE200" s="150">
        <v>5940.8571428571431</v>
      </c>
      <c r="AF200" s="144"/>
    </row>
    <row r="201" spans="1:32" x14ac:dyDescent="0.25">
      <c r="A201" s="149" t="s">
        <v>239</v>
      </c>
      <c r="B201" s="153">
        <v>0.4406392694063927</v>
      </c>
      <c r="C201" s="153">
        <v>0.41935483870967744</v>
      </c>
      <c r="D201" s="153">
        <v>0.43922984356197353</v>
      </c>
      <c r="E201" s="153">
        <v>0.40234644582470669</v>
      </c>
      <c r="F201" s="153">
        <v>0.39377389404696889</v>
      </c>
      <c r="G201" s="153">
        <v>0.33218673218673217</v>
      </c>
      <c r="H201" s="153">
        <v>0.34145220588235292</v>
      </c>
      <c r="I201" s="153">
        <v>0.35237679895333623</v>
      </c>
      <c r="J201" s="172">
        <v>1.0924593070983313</v>
      </c>
      <c r="K201" s="172">
        <v>-4.2306376574704538</v>
      </c>
      <c r="L201" s="147"/>
      <c r="M201" s="203">
        <v>-2.8792653463794728</v>
      </c>
      <c r="N201" s="144"/>
      <c r="P201" s="149" t="s">
        <v>239</v>
      </c>
      <c r="Q201" s="153">
        <v>0.41374365103077382</v>
      </c>
      <c r="R201" s="153">
        <v>0.42020074622943926</v>
      </c>
      <c r="S201" s="153">
        <v>0.41630385827953759</v>
      </c>
      <c r="T201" s="153">
        <v>0.38188235294117645</v>
      </c>
      <c r="U201" s="153">
        <v>0.34871047462138016</v>
      </c>
      <c r="V201" s="153">
        <v>0.33742486554887696</v>
      </c>
      <c r="W201" s="153">
        <v>0.34433422357878674</v>
      </c>
      <c r="X201" s="153">
        <v>0.38116945241713096</v>
      </c>
      <c r="Y201" s="172">
        <v>3.6835228838344225</v>
      </c>
      <c r="Z201" s="172">
        <v>1.6384535149532864E-2</v>
      </c>
      <c r="AA201" s="147"/>
      <c r="AB201" s="144"/>
      <c r="AC201" s="144"/>
      <c r="AD201" s="153">
        <v>0.39468317552804077</v>
      </c>
      <c r="AE201" s="153">
        <v>0.38100560706563563</v>
      </c>
      <c r="AF201" s="144"/>
    </row>
    <row r="202" spans="1:32" x14ac:dyDescent="0.25">
      <c r="A202" s="149" t="s">
        <v>240</v>
      </c>
      <c r="B202" s="153">
        <v>0.81434599156118148</v>
      </c>
      <c r="C202" s="153">
        <v>0.7950754567116759</v>
      </c>
      <c r="D202" s="153">
        <v>0.81655480984340045</v>
      </c>
      <c r="E202" s="153">
        <v>0.79644808743169404</v>
      </c>
      <c r="F202" s="153">
        <v>0.81653454133635339</v>
      </c>
      <c r="G202" s="153">
        <v>0.81445783132530125</v>
      </c>
      <c r="H202" s="153">
        <v>0.80151024811218985</v>
      </c>
      <c r="I202" s="153">
        <v>0.82956878850102667</v>
      </c>
      <c r="J202" s="172">
        <v>2.8058540388836817</v>
      </c>
      <c r="K202" s="172">
        <v>2.1968192375840356</v>
      </c>
      <c r="L202" s="147"/>
      <c r="M202" s="203">
        <v>0.66040254390582476</v>
      </c>
      <c r="N202" s="144"/>
      <c r="P202" s="149" t="s">
        <v>240</v>
      </c>
      <c r="Q202" s="153">
        <v>0.79833967485299207</v>
      </c>
      <c r="R202" s="153">
        <v>0.8201025641025641</v>
      </c>
      <c r="S202" s="153">
        <v>0.79228571428571426</v>
      </c>
      <c r="T202" s="153">
        <v>0.78154093097913324</v>
      </c>
      <c r="U202" s="153">
        <v>0.77094424208461754</v>
      </c>
      <c r="V202" s="153">
        <v>0.76524608982637399</v>
      </c>
      <c r="W202" s="153">
        <v>0.78093452552639164</v>
      </c>
      <c r="X202" s="153">
        <v>0.82296476306196842</v>
      </c>
      <c r="Y202" s="172">
        <v>4.2030237535576775</v>
      </c>
      <c r="Z202" s="172">
        <v>3.3766751903202663</v>
      </c>
      <c r="AA202" s="147"/>
      <c r="AB202" s="144"/>
      <c r="AC202" s="144"/>
      <c r="AD202" s="153">
        <v>0.80760059612518631</v>
      </c>
      <c r="AE202" s="153">
        <v>0.78919801115876576</v>
      </c>
      <c r="AF202" s="144"/>
    </row>
    <row r="203" spans="1:32" ht="22.15" customHeight="1" x14ac:dyDescent="0.25">
      <c r="A203" s="154" t="s">
        <v>241</v>
      </c>
      <c r="B203" s="155">
        <v>3.1223628691983123E-2</v>
      </c>
      <c r="C203" s="155">
        <v>5.0039714058776809E-2</v>
      </c>
      <c r="D203" s="155">
        <v>4.3624161073825503E-2</v>
      </c>
      <c r="E203" s="155">
        <v>3.9617486338797817E-2</v>
      </c>
      <c r="F203" s="155">
        <v>4.8697621744054363E-2</v>
      </c>
      <c r="G203" s="155">
        <v>4.0963855421686748E-2</v>
      </c>
      <c r="H203" s="155">
        <v>4.9622437971952538E-2</v>
      </c>
      <c r="I203" s="155">
        <v>3.4907597535934289E-2</v>
      </c>
      <c r="J203" s="172">
        <v>-1.4714840436018248</v>
      </c>
      <c r="K203" s="172">
        <v>-0.84605097665992401</v>
      </c>
      <c r="L203" s="147"/>
      <c r="M203" s="203">
        <v>-0.33670075673463906</v>
      </c>
      <c r="N203" s="144"/>
      <c r="P203" s="154" t="s">
        <v>241</v>
      </c>
      <c r="Q203" s="155">
        <v>3.8971520811714518E-2</v>
      </c>
      <c r="R203" s="155">
        <v>4.0717948717948718E-2</v>
      </c>
      <c r="S203" s="155">
        <v>4.7857142857142855E-2</v>
      </c>
      <c r="T203" s="155">
        <v>5.0561797752808987E-2</v>
      </c>
      <c r="U203" s="155">
        <v>5.0714485850378258E-2</v>
      </c>
      <c r="V203" s="155">
        <v>4.8213517003874301E-2</v>
      </c>
      <c r="W203" s="155">
        <v>5.2494952408422266E-2</v>
      </c>
      <c r="X203" s="155">
        <v>3.8274605103280679E-2</v>
      </c>
      <c r="Y203" s="172">
        <v>-1.4220347305141587</v>
      </c>
      <c r="Z203" s="172">
        <v>-0.81633195181183416</v>
      </c>
      <c r="AA203" s="147"/>
      <c r="AB203" s="144"/>
      <c r="AC203" s="144"/>
      <c r="AD203" s="151">
        <v>4.3368107302533529E-2</v>
      </c>
      <c r="AE203" s="151">
        <v>4.6437924621399021E-2</v>
      </c>
      <c r="AF203" s="144"/>
    </row>
    <row r="204" spans="1:32" ht="22.15" customHeight="1" x14ac:dyDescent="0.25">
      <c r="A204" s="154" t="s">
        <v>242</v>
      </c>
      <c r="B204" s="155">
        <v>1.6894977168949773E-2</v>
      </c>
      <c r="C204" s="155">
        <v>2.6392961876832845E-2</v>
      </c>
      <c r="D204" s="155">
        <v>2.3465703971119134E-2</v>
      </c>
      <c r="E204" s="155">
        <v>2.0013802622498276E-2</v>
      </c>
      <c r="F204" s="155">
        <v>2.3484434735117424E-2</v>
      </c>
      <c r="G204" s="155">
        <v>1.6707616707616706E-2</v>
      </c>
      <c r="H204" s="155">
        <v>2.1139705882352942E-2</v>
      </c>
      <c r="I204" s="155">
        <v>1.4827736589620584E-2</v>
      </c>
      <c r="J204" s="172">
        <v>-0.63119692927323579</v>
      </c>
      <c r="K204" s="172">
        <v>-0.63667280862716225</v>
      </c>
      <c r="L204" s="147"/>
      <c r="M204" s="203">
        <v>-0.28997663649632399</v>
      </c>
      <c r="N204" s="144"/>
      <c r="P204" s="154" t="s">
        <v>242</v>
      </c>
      <c r="Q204" s="155">
        <v>2.0197191514789364E-2</v>
      </c>
      <c r="R204" s="155">
        <v>2.0862893478375111E-2</v>
      </c>
      <c r="S204" s="155">
        <v>2.5146374418255516E-2</v>
      </c>
      <c r="T204" s="155">
        <v>2.4705882352941175E-2</v>
      </c>
      <c r="U204" s="155">
        <v>2.293897725112477E-2</v>
      </c>
      <c r="V204" s="155">
        <v>2.1259095223030686E-2</v>
      </c>
      <c r="W204" s="155">
        <v>2.3146381788121582E-2</v>
      </c>
      <c r="X204" s="155">
        <v>1.7727502954583824E-2</v>
      </c>
      <c r="Y204" s="172">
        <v>-0.5418878833537758</v>
      </c>
      <c r="Z204" s="172">
        <v>-0.46915977160652023</v>
      </c>
      <c r="AA204" s="147"/>
      <c r="AB204" s="144"/>
      <c r="AC204" s="144"/>
      <c r="AD204" s="151">
        <v>2.1194464675892206E-2</v>
      </c>
      <c r="AE204" s="151">
        <v>2.2419100670649027E-2</v>
      </c>
      <c r="AF204" s="144"/>
    </row>
    <row r="205" spans="1:32" ht="22.15" customHeight="1" x14ac:dyDescent="0.25">
      <c r="A205" s="154" t="s">
        <v>243</v>
      </c>
      <c r="B205" s="155">
        <v>0.24794520547945206</v>
      </c>
      <c r="C205" s="155">
        <v>0.2505236698785086</v>
      </c>
      <c r="D205" s="155">
        <v>0.27196149217809867</v>
      </c>
      <c r="E205" s="155">
        <v>0.23326432022084195</v>
      </c>
      <c r="F205" s="155">
        <v>0.26488257782632441</v>
      </c>
      <c r="G205" s="155">
        <v>0.29926289926289928</v>
      </c>
      <c r="H205" s="155">
        <v>0.30376838235294118</v>
      </c>
      <c r="I205" s="155">
        <v>0.29175752289576973</v>
      </c>
      <c r="J205" s="172">
        <v>-1.2010859457171452</v>
      </c>
      <c r="K205" s="172">
        <v>2.3294303667801772</v>
      </c>
      <c r="L205" s="147"/>
      <c r="M205" s="203">
        <v>2.5619867428382683</v>
      </c>
      <c r="N205" s="144"/>
      <c r="P205" s="154" t="s">
        <v>243</v>
      </c>
      <c r="Q205" s="155">
        <v>0.24625037346877801</v>
      </c>
      <c r="R205" s="155">
        <v>0.25003941352672238</v>
      </c>
      <c r="S205" s="155">
        <v>0.27540909773307309</v>
      </c>
      <c r="T205" s="155">
        <v>0.28094117647058825</v>
      </c>
      <c r="U205" s="155">
        <v>0.2975096635194221</v>
      </c>
      <c r="V205" s="155">
        <v>0.28149319835495096</v>
      </c>
      <c r="W205" s="155">
        <v>0.28258934249014372</v>
      </c>
      <c r="X205" s="155">
        <v>0.26613765546738705</v>
      </c>
      <c r="Y205" s="172">
        <v>-1.6451687022756678</v>
      </c>
      <c r="Z205" s="172">
        <v>-0.61348552520031352</v>
      </c>
      <c r="AA205" s="147"/>
      <c r="AB205" s="144"/>
      <c r="AC205" s="144"/>
      <c r="AD205" s="151">
        <v>0.26846321922796795</v>
      </c>
      <c r="AE205" s="151">
        <v>0.27227251071939018</v>
      </c>
      <c r="AF205" s="144"/>
    </row>
    <row r="206" spans="1:32" ht="22.15" customHeight="1" x14ac:dyDescent="0.25">
      <c r="A206" s="154" t="s">
        <v>244</v>
      </c>
      <c r="B206" s="155">
        <v>0.11598173515981736</v>
      </c>
      <c r="C206" s="155">
        <v>0.12484289903644742</v>
      </c>
      <c r="D206" s="155">
        <v>9.6871239470517442E-2</v>
      </c>
      <c r="E206" s="155">
        <v>0.16080055210489994</v>
      </c>
      <c r="F206" s="155">
        <v>0.127799016930639</v>
      </c>
      <c r="G206" s="155">
        <v>0.16314496314496316</v>
      </c>
      <c r="H206" s="155">
        <v>0.13235294117647059</v>
      </c>
      <c r="I206" s="155">
        <v>0.1378107283035325</v>
      </c>
      <c r="J206" s="172">
        <v>0.54577871270619083</v>
      </c>
      <c r="K206" s="172">
        <v>0.67109468031683328</v>
      </c>
      <c r="L206" s="147"/>
      <c r="M206" s="203">
        <v>3.7636267163344534</v>
      </c>
      <c r="N206" s="144"/>
      <c r="P206" s="154" t="s">
        <v>244</v>
      </c>
      <c r="Q206" s="155">
        <v>0.13803406035255453</v>
      </c>
      <c r="R206" s="155">
        <v>0.12995953544589836</v>
      </c>
      <c r="S206" s="155">
        <v>9.8783966371415705E-2</v>
      </c>
      <c r="T206" s="155">
        <v>0.12901960784313726</v>
      </c>
      <c r="U206" s="155">
        <v>0.12147519168620494</v>
      </c>
      <c r="V206" s="155">
        <v>0.13565327428029106</v>
      </c>
      <c r="W206" s="155">
        <v>0.12450718555258806</v>
      </c>
      <c r="X206" s="155">
        <v>0.10017446114018796</v>
      </c>
      <c r="Y206" s="172">
        <v>-2.43327244124001</v>
      </c>
      <c r="Z206" s="172">
        <v>-2.5920382558276502</v>
      </c>
      <c r="AA206" s="147"/>
      <c r="AB206" s="144"/>
      <c r="AC206" s="144"/>
      <c r="AD206" s="151">
        <v>0.13109978150036417</v>
      </c>
      <c r="AE206" s="151">
        <v>0.12609484369846446</v>
      </c>
      <c r="AF206" s="144"/>
    </row>
    <row r="207" spans="1:32" ht="22.15" customHeight="1" x14ac:dyDescent="0.25">
      <c r="A207" s="154" t="s">
        <v>245</v>
      </c>
      <c r="B207" s="155">
        <v>1.5525114155251141E-2</v>
      </c>
      <c r="C207" s="155">
        <v>1.466275659824047E-2</v>
      </c>
      <c r="D207" s="155">
        <v>1.1432009626955475E-2</v>
      </c>
      <c r="E207" s="155">
        <v>1.1042097998619738E-2</v>
      </c>
      <c r="F207" s="155">
        <v>2.7307482250136537E-2</v>
      </c>
      <c r="G207" s="155">
        <v>4.0786240786240789E-2</v>
      </c>
      <c r="H207" s="155">
        <v>4.779411764705882E-2</v>
      </c>
      <c r="I207" s="155">
        <v>3.5761011774967294E-2</v>
      </c>
      <c r="J207" s="172">
        <v>-1.2033105872091525</v>
      </c>
      <c r="K207" s="172">
        <v>1.092488650184275</v>
      </c>
      <c r="L207" s="147"/>
      <c r="M207" s="203">
        <v>-0.33520502994319401</v>
      </c>
      <c r="N207" s="144"/>
      <c r="P207" s="154" t="s">
        <v>245</v>
      </c>
      <c r="Q207" s="155">
        <v>2.7547057066029279E-2</v>
      </c>
      <c r="R207" s="155">
        <v>3.809974249829208E-2</v>
      </c>
      <c r="S207" s="155">
        <v>2.5897012460591503E-2</v>
      </c>
      <c r="T207" s="155">
        <v>2.3529411764705882E-2</v>
      </c>
      <c r="U207" s="155">
        <v>2.9782650022178569E-2</v>
      </c>
      <c r="V207" s="155">
        <v>4.1252768111357169E-2</v>
      </c>
      <c r="W207" s="155">
        <v>5.0871168765102379E-2</v>
      </c>
      <c r="X207" s="155">
        <v>3.9113062074399234E-2</v>
      </c>
      <c r="Y207" s="172">
        <v>-1.1758106690703145</v>
      </c>
      <c r="Z207" s="172">
        <v>0.47285566322472911</v>
      </c>
      <c r="AA207" s="147"/>
      <c r="AB207" s="144"/>
      <c r="AC207" s="144"/>
      <c r="AD207" s="151">
        <v>2.4836125273124544E-2</v>
      </c>
      <c r="AE207" s="151">
        <v>3.4384505442151943E-2</v>
      </c>
      <c r="AF207" s="144"/>
    </row>
    <row r="208" spans="1:32" ht="22.15" customHeight="1" x14ac:dyDescent="0.25">
      <c r="A208" s="154" t="s">
        <v>246</v>
      </c>
      <c r="B208" s="155">
        <v>5.4337899543378997E-2</v>
      </c>
      <c r="C208" s="155">
        <v>5.5299539170506916E-2</v>
      </c>
      <c r="D208" s="155">
        <v>4.6931407942238268E-2</v>
      </c>
      <c r="E208" s="155">
        <v>5.6590752242926153E-2</v>
      </c>
      <c r="F208" s="155">
        <v>5.9530311305297651E-2</v>
      </c>
      <c r="G208" s="155">
        <v>7.7149877149877144E-2</v>
      </c>
      <c r="H208" s="155">
        <v>5.6066176470588237E-2</v>
      </c>
      <c r="I208" s="155">
        <v>5.7566506759703442E-2</v>
      </c>
      <c r="J208" s="172">
        <v>0.15003302891152051</v>
      </c>
      <c r="K208" s="172">
        <v>-6.2722958406932067E-2</v>
      </c>
      <c r="L208" s="147"/>
      <c r="M208" s="203">
        <v>-1.6776450075233804</v>
      </c>
      <c r="N208" s="144"/>
      <c r="P208" s="154" t="s">
        <v>246</v>
      </c>
      <c r="Q208" s="155">
        <v>4.3382133253659992E-2</v>
      </c>
      <c r="R208" s="155">
        <v>4.5982447842766304E-2</v>
      </c>
      <c r="S208" s="155">
        <v>4.9542110794175045E-2</v>
      </c>
      <c r="T208" s="155">
        <v>5.6627450980392159E-2</v>
      </c>
      <c r="U208" s="155">
        <v>6.7739686965338067E-2</v>
      </c>
      <c r="V208" s="155">
        <v>7.2951597595697568E-2</v>
      </c>
      <c r="W208" s="155">
        <v>6.8612488871931832E-2</v>
      </c>
      <c r="X208" s="155">
        <v>7.4342956834937246E-2</v>
      </c>
      <c r="Y208" s="172">
        <v>0.57304679630054145</v>
      </c>
      <c r="Z208" s="172">
        <v>1.6769753478027358</v>
      </c>
      <c r="AA208" s="147"/>
      <c r="AB208" s="144"/>
      <c r="AC208" s="144"/>
      <c r="AD208" s="151">
        <v>5.8193736343772763E-2</v>
      </c>
      <c r="AE208" s="151">
        <v>5.7573203356909887E-2</v>
      </c>
      <c r="AF208" s="144"/>
    </row>
    <row r="209" spans="1:32" x14ac:dyDescent="0.25">
      <c r="A209" s="149" t="s">
        <v>247</v>
      </c>
      <c r="B209" s="150">
        <v>148.57214611872138</v>
      </c>
      <c r="C209" s="150">
        <v>166.85211562630917</v>
      </c>
      <c r="D209" s="150">
        <v>114.48074608904936</v>
      </c>
      <c r="E209" s="150">
        <v>112.29123533471363</v>
      </c>
      <c r="F209" s="150">
        <v>143.10813762971065</v>
      </c>
      <c r="G209" s="150">
        <v>122.16167076167072</v>
      </c>
      <c r="H209" s="150">
        <v>130.05468749999986</v>
      </c>
      <c r="I209" s="150">
        <v>127.71434801569995</v>
      </c>
      <c r="J209" s="177">
        <v>-2.3403394842999035</v>
      </c>
      <c r="K209" s="177">
        <v>-8.5023307898353551</v>
      </c>
      <c r="L209" s="147"/>
      <c r="M209" s="203">
        <v>9.4523186386949476</v>
      </c>
      <c r="N209" s="144"/>
      <c r="P209" s="149" t="s">
        <v>247</v>
      </c>
      <c r="Q209" s="150">
        <v>136.63955781296684</v>
      </c>
      <c r="R209" s="150">
        <v>137.42535078038782</v>
      </c>
      <c r="S209" s="150">
        <v>122.26535054796568</v>
      </c>
      <c r="T209" s="150">
        <v>113.39380392156859</v>
      </c>
      <c r="U209" s="150">
        <v>120.71636778404408</v>
      </c>
      <c r="V209" s="150">
        <v>104.92812401138879</v>
      </c>
      <c r="W209" s="150">
        <v>114.88038916444103</v>
      </c>
      <c r="X209" s="150">
        <v>118.26202937700501</v>
      </c>
      <c r="Y209" s="177">
        <v>3.3816402125639797</v>
      </c>
      <c r="Z209" s="177">
        <v>-4.0154562388560038</v>
      </c>
      <c r="AA209" s="147"/>
      <c r="AB209" s="144"/>
      <c r="AC209" s="144"/>
      <c r="AD209" s="150">
        <v>136.21667880553531</v>
      </c>
      <c r="AE209" s="150">
        <v>122.27748561586101</v>
      </c>
      <c r="AF209" s="144"/>
    </row>
    <row r="210" spans="1:32" x14ac:dyDescent="0.25">
      <c r="A210" s="149" t="s">
        <v>248</v>
      </c>
      <c r="B210" s="150">
        <v>153.87932489451481</v>
      </c>
      <c r="C210" s="150">
        <v>192.26449563145349</v>
      </c>
      <c r="D210" s="150">
        <v>128.903803131991</v>
      </c>
      <c r="E210" s="150">
        <v>131.86885245901652</v>
      </c>
      <c r="F210" s="150">
        <v>169.64779161947914</v>
      </c>
      <c r="G210" s="150">
        <v>155.07831325301214</v>
      </c>
      <c r="H210" s="150">
        <v>162.6105717367852</v>
      </c>
      <c r="I210" s="150">
        <v>178.83572895277209</v>
      </c>
      <c r="J210" s="177">
        <v>16.225157215986883</v>
      </c>
      <c r="K210" s="177">
        <v>20.053314645767585</v>
      </c>
      <c r="L210" s="147"/>
      <c r="M210" s="203">
        <v>28.565741103440331</v>
      </c>
      <c r="N210" s="144"/>
      <c r="P210" s="149" t="s">
        <v>248</v>
      </c>
      <c r="Q210" s="150">
        <v>156.48599100657202</v>
      </c>
      <c r="R210" s="150">
        <v>160.12953846153849</v>
      </c>
      <c r="S210" s="150">
        <v>142.65557142857156</v>
      </c>
      <c r="T210" s="150">
        <v>137.39133226324236</v>
      </c>
      <c r="U210" s="150">
        <v>147.16615298402908</v>
      </c>
      <c r="V210" s="150">
        <v>131.93987659635533</v>
      </c>
      <c r="W210" s="150">
        <v>148.52797807903087</v>
      </c>
      <c r="X210" s="150">
        <v>150.26998784933176</v>
      </c>
      <c r="Y210" s="177">
        <v>1.7420097703008821</v>
      </c>
      <c r="Z210" s="177">
        <v>2.7606509229264589</v>
      </c>
      <c r="AA210" s="147"/>
      <c r="AB210" s="144"/>
      <c r="AC210" s="144"/>
      <c r="AD210" s="150">
        <v>158.7824143070045</v>
      </c>
      <c r="AE210" s="150">
        <v>147.5093369264053</v>
      </c>
      <c r="AF210" s="144"/>
    </row>
    <row r="211" spans="1:32" x14ac:dyDescent="0.25">
      <c r="A211" s="146" t="s">
        <v>249</v>
      </c>
      <c r="B211" s="147">
        <v>1245</v>
      </c>
      <c r="C211" s="147">
        <v>986</v>
      </c>
      <c r="D211" s="147">
        <v>943</v>
      </c>
      <c r="E211" s="147">
        <v>1119</v>
      </c>
      <c r="F211" s="147">
        <v>1323</v>
      </c>
      <c r="G211" s="147">
        <v>1214</v>
      </c>
      <c r="H211" s="147">
        <v>1347</v>
      </c>
      <c r="I211" s="147">
        <v>1130</v>
      </c>
      <c r="J211" s="148">
        <v>-0.16109873793615442</v>
      </c>
      <c r="K211" s="148">
        <v>-3.2652562064326741E-2</v>
      </c>
      <c r="L211" s="147"/>
      <c r="M211" s="155">
        <v>0.11887229118451505</v>
      </c>
      <c r="N211" s="144"/>
      <c r="P211" s="146" t="s">
        <v>249</v>
      </c>
      <c r="Q211" s="147">
        <v>10070</v>
      </c>
      <c r="R211" s="147">
        <v>8083</v>
      </c>
      <c r="S211" s="147">
        <v>7267</v>
      </c>
      <c r="T211" s="147">
        <v>7783</v>
      </c>
      <c r="U211" s="147">
        <v>8570</v>
      </c>
      <c r="V211" s="147">
        <v>8858</v>
      </c>
      <c r="W211" s="147">
        <v>9768</v>
      </c>
      <c r="X211" s="147">
        <v>9506</v>
      </c>
      <c r="Y211" s="148">
        <v>-2.6822276822276822E-2</v>
      </c>
      <c r="Z211" s="148">
        <v>0.101706981903674</v>
      </c>
      <c r="AA211" s="147"/>
      <c r="AB211" s="144"/>
      <c r="AC211" s="144"/>
      <c r="AD211" s="147">
        <v>1168.1428571428571</v>
      </c>
      <c r="AE211" s="147">
        <v>8628.4285714285706</v>
      </c>
      <c r="AF211" s="144"/>
    </row>
    <row r="212" spans="1:32" x14ac:dyDescent="0.25">
      <c r="A212" s="146" t="s">
        <v>250</v>
      </c>
      <c r="B212" s="150">
        <v>325</v>
      </c>
      <c r="C212" s="150">
        <v>220</v>
      </c>
      <c r="D212" s="150">
        <v>228</v>
      </c>
      <c r="E212" s="150">
        <v>274</v>
      </c>
      <c r="F212" s="150">
        <v>240</v>
      </c>
      <c r="G212" s="150">
        <v>252</v>
      </c>
      <c r="H212" s="150">
        <v>287</v>
      </c>
      <c r="I212" s="150">
        <v>267</v>
      </c>
      <c r="J212" s="148">
        <v>-6.968641114982578E-2</v>
      </c>
      <c r="K212" s="148">
        <v>2.3548740416210391E-2</v>
      </c>
      <c r="L212" s="147"/>
      <c r="M212" s="155">
        <v>9.9256505576208173E-2</v>
      </c>
      <c r="N212" s="144"/>
      <c r="P212" s="146" t="s">
        <v>250</v>
      </c>
      <c r="Q212" s="150">
        <v>2624</v>
      </c>
      <c r="R212" s="150">
        <v>1956</v>
      </c>
      <c r="S212" s="150">
        <v>1793</v>
      </c>
      <c r="T212" s="150">
        <v>1765</v>
      </c>
      <c r="U212" s="150">
        <v>1929</v>
      </c>
      <c r="V212" s="150">
        <v>2088</v>
      </c>
      <c r="W212" s="150">
        <v>2414</v>
      </c>
      <c r="X212" s="150">
        <v>2690</v>
      </c>
      <c r="Y212" s="148">
        <v>0.11433305716652858</v>
      </c>
      <c r="Z212" s="148">
        <v>0.29247031367973098</v>
      </c>
      <c r="AA212" s="147"/>
      <c r="AB212" s="144"/>
      <c r="AC212" s="144"/>
      <c r="AD212" s="150">
        <v>260.85714285714283</v>
      </c>
      <c r="AE212" s="150">
        <v>2081.2857142857142</v>
      </c>
      <c r="AF212" s="144"/>
    </row>
    <row r="213" spans="1:32" x14ac:dyDescent="0.25">
      <c r="A213" s="149" t="s">
        <v>251</v>
      </c>
      <c r="B213" s="147">
        <v>0</v>
      </c>
      <c r="C213" s="147">
        <v>1733</v>
      </c>
      <c r="D213" s="147">
        <v>1508</v>
      </c>
      <c r="E213" s="147">
        <v>1370</v>
      </c>
      <c r="F213" s="147">
        <v>1319</v>
      </c>
      <c r="G213" s="147">
        <v>1290</v>
      </c>
      <c r="H213" s="147">
        <v>1288</v>
      </c>
      <c r="I213" s="147">
        <v>1531</v>
      </c>
      <c r="J213" s="148">
        <v>0.18866459627329193</v>
      </c>
      <c r="K213" s="157">
        <v>7.9689703808180537E-2</v>
      </c>
      <c r="L213" s="147"/>
      <c r="M213" s="155">
        <v>0.1200972701600251</v>
      </c>
      <c r="N213" s="144"/>
      <c r="P213" s="149" t="s">
        <v>251</v>
      </c>
      <c r="Q213" s="147">
        <v>0</v>
      </c>
      <c r="R213" s="147">
        <v>16781</v>
      </c>
      <c r="S213" s="147">
        <v>13899</v>
      </c>
      <c r="T213" s="147">
        <v>11837</v>
      </c>
      <c r="U213" s="147">
        <v>10650</v>
      </c>
      <c r="V213" s="147">
        <v>10681</v>
      </c>
      <c r="W213" s="147">
        <v>11677</v>
      </c>
      <c r="X213" s="147">
        <v>12748</v>
      </c>
      <c r="Y213" s="148">
        <v>9.1718763381005389E-2</v>
      </c>
      <c r="Z213" s="157">
        <v>1.2750744786494538E-2</v>
      </c>
      <c r="AA213" s="147"/>
      <c r="AB213" s="144"/>
      <c r="AC213" s="144"/>
      <c r="AD213" s="158">
        <v>1418</v>
      </c>
      <c r="AE213" s="158">
        <v>12587.5</v>
      </c>
      <c r="AF213" s="144"/>
    </row>
    <row r="214" spans="1:32" x14ac:dyDescent="0.25">
      <c r="A214" s="159" t="s">
        <v>252</v>
      </c>
      <c r="B214" s="150">
        <v>726</v>
      </c>
      <c r="C214" s="150">
        <v>665</v>
      </c>
      <c r="D214" s="150">
        <v>526</v>
      </c>
      <c r="E214" s="150">
        <v>367</v>
      </c>
      <c r="F214" s="150">
        <v>493</v>
      </c>
      <c r="G214" s="150">
        <v>617</v>
      </c>
      <c r="H214" s="150">
        <v>529</v>
      </c>
      <c r="I214" s="150">
        <v>424</v>
      </c>
      <c r="J214" s="148">
        <v>-0.19848771266540643</v>
      </c>
      <c r="K214" s="148">
        <v>-0.24343614580678055</v>
      </c>
      <c r="L214" s="147"/>
      <c r="M214" s="155">
        <v>0.10471721412694493</v>
      </c>
      <c r="N214" s="144"/>
      <c r="P214" s="159" t="s">
        <v>252</v>
      </c>
      <c r="Q214" s="150">
        <v>4971</v>
      </c>
      <c r="R214" s="150">
        <v>4800</v>
      </c>
      <c r="S214" s="150">
        <v>4665</v>
      </c>
      <c r="T214" s="150">
        <v>3585</v>
      </c>
      <c r="U214" s="150">
        <v>3820</v>
      </c>
      <c r="V214" s="150">
        <v>4011</v>
      </c>
      <c r="W214" s="150">
        <v>3788</v>
      </c>
      <c r="X214" s="150">
        <v>4049</v>
      </c>
      <c r="Y214" s="148">
        <v>6.8901795142555441E-2</v>
      </c>
      <c r="Z214" s="148">
        <v>-4.3758434547908322E-2</v>
      </c>
      <c r="AA214" s="147"/>
      <c r="AB214" s="144"/>
      <c r="AC214" s="144"/>
      <c r="AD214" s="150">
        <v>560.42857142857144</v>
      </c>
      <c r="AE214" s="150">
        <v>4234.2857142857147</v>
      </c>
      <c r="AF214" s="144"/>
    </row>
    <row r="215" spans="1:32" x14ac:dyDescent="0.25">
      <c r="A215" s="159" t="s">
        <v>253</v>
      </c>
      <c r="B215" s="150">
        <v>53</v>
      </c>
      <c r="C215" s="150">
        <v>46</v>
      </c>
      <c r="D215" s="150">
        <v>59</v>
      </c>
      <c r="E215" s="150">
        <v>44</v>
      </c>
      <c r="F215" s="150">
        <v>28</v>
      </c>
      <c r="G215" s="150">
        <v>64</v>
      </c>
      <c r="H215" s="150">
        <v>37</v>
      </c>
      <c r="I215" s="150">
        <v>41</v>
      </c>
      <c r="J215" s="148">
        <v>0.10810810810810811</v>
      </c>
      <c r="K215" s="148">
        <v>-0.13293051359516614</v>
      </c>
      <c r="L215" s="147"/>
      <c r="M215" s="155">
        <v>0.10148514851485149</v>
      </c>
      <c r="N215" s="144"/>
      <c r="P215" s="159" t="s">
        <v>253</v>
      </c>
      <c r="Q215" s="150">
        <v>465</v>
      </c>
      <c r="R215" s="150">
        <v>449</v>
      </c>
      <c r="S215" s="150">
        <v>586</v>
      </c>
      <c r="T215" s="150">
        <v>429</v>
      </c>
      <c r="U215" s="150">
        <v>415</v>
      </c>
      <c r="V215" s="150">
        <v>472</v>
      </c>
      <c r="W215" s="150">
        <v>409</v>
      </c>
      <c r="X215" s="150">
        <v>404</v>
      </c>
      <c r="Y215" s="148">
        <v>-1.2224938875305624E-2</v>
      </c>
      <c r="Z215" s="148">
        <v>-0.12310077519379846</v>
      </c>
      <c r="AA215" s="147"/>
      <c r="AB215" s="144"/>
      <c r="AC215" s="144"/>
      <c r="AD215" s="150">
        <v>47.285714285714285</v>
      </c>
      <c r="AE215" s="150">
        <v>460.71428571428572</v>
      </c>
      <c r="AF215" s="144"/>
    </row>
    <row r="216" spans="1:32" x14ac:dyDescent="0.25">
      <c r="A216" s="159" t="s">
        <v>254</v>
      </c>
      <c r="B216" s="191">
        <v>6.8035943517329917E-2</v>
      </c>
      <c r="C216" s="191">
        <v>6.4697609001406475E-2</v>
      </c>
      <c r="D216" s="191">
        <v>0.10085470085470086</v>
      </c>
      <c r="E216" s="191">
        <v>0.1070559610705596</v>
      </c>
      <c r="F216" s="191">
        <v>5.3742802303262956E-2</v>
      </c>
      <c r="G216" s="191">
        <v>9.3979441997063137E-2</v>
      </c>
      <c r="H216" s="191">
        <v>6.5371024734982339E-2</v>
      </c>
      <c r="I216" s="191">
        <v>8.8172043010752682E-2</v>
      </c>
      <c r="J216" s="172">
        <v>2.2801018275770342</v>
      </c>
      <c r="K216" s="172">
        <v>1.0362922183296179</v>
      </c>
      <c r="L216" s="147"/>
      <c r="M216" s="203">
        <v>-0.25533106833861008</v>
      </c>
      <c r="N216" s="144"/>
      <c r="P216" s="159" t="s">
        <v>254</v>
      </c>
      <c r="Q216" s="191">
        <v>8.5540838852097137E-2</v>
      </c>
      <c r="R216" s="191">
        <v>8.5540102876738425E-2</v>
      </c>
      <c r="S216" s="191">
        <v>0.111597790896972</v>
      </c>
      <c r="T216" s="191">
        <v>0.10687593423019431</v>
      </c>
      <c r="U216" s="191">
        <v>9.7992916174734351E-2</v>
      </c>
      <c r="V216" s="191">
        <v>0.10528663841177782</v>
      </c>
      <c r="W216" s="191">
        <v>9.7450559923755065E-2</v>
      </c>
      <c r="X216" s="191">
        <v>9.0725353694138783E-2</v>
      </c>
      <c r="Y216" s="172">
        <v>-0.67252062296162818</v>
      </c>
      <c r="Z216" s="172">
        <v>-0.74033546582117493</v>
      </c>
      <c r="AA216" s="147"/>
      <c r="AB216" s="144"/>
      <c r="AC216" s="144"/>
      <c r="AD216" s="191">
        <v>7.7809120827456502E-2</v>
      </c>
      <c r="AE216" s="191">
        <v>9.8128708352350533E-2</v>
      </c>
      <c r="AF216" s="144"/>
    </row>
    <row r="217" spans="1:32" x14ac:dyDescent="0.25">
      <c r="A217" s="161" t="s">
        <v>255</v>
      </c>
      <c r="B217" s="161"/>
      <c r="C217" s="161"/>
      <c r="D217" s="161"/>
      <c r="E217" s="144"/>
      <c r="F217" s="144"/>
      <c r="G217" s="144"/>
      <c r="H217" s="144"/>
      <c r="I217" s="144"/>
      <c r="J217" s="144"/>
      <c r="K217" s="144"/>
      <c r="L217" s="144"/>
      <c r="M217" s="144"/>
      <c r="N217" s="144"/>
      <c r="O217" s="204"/>
      <c r="P217" s="161" t="s">
        <v>255</v>
      </c>
      <c r="Q217" s="161"/>
      <c r="R217" s="161"/>
      <c r="S217" s="161"/>
      <c r="T217" s="144"/>
      <c r="U217" s="144"/>
      <c r="V217" s="144"/>
      <c r="W217" s="144"/>
      <c r="X217" s="144"/>
      <c r="Y217" s="144"/>
      <c r="Z217" s="144"/>
      <c r="AA217" s="144"/>
      <c r="AB217" s="144"/>
      <c r="AC217" s="144"/>
      <c r="AD217" s="144"/>
      <c r="AE217" s="144"/>
      <c r="AF217" s="144"/>
    </row>
    <row r="218" spans="1:32" x14ac:dyDescent="0.25">
      <c r="A218" s="187"/>
      <c r="B218" s="187"/>
      <c r="C218" s="187"/>
      <c r="D218" s="187"/>
      <c r="E218" s="192"/>
      <c r="F218" s="192"/>
      <c r="G218" s="192"/>
      <c r="H218" s="192"/>
      <c r="I218" s="192"/>
      <c r="J218" s="167"/>
      <c r="K218" s="167"/>
      <c r="L218" s="188"/>
      <c r="M218" s="211"/>
      <c r="N218" s="144"/>
      <c r="P218" s="187"/>
      <c r="Q218" s="187"/>
      <c r="R218" s="187"/>
      <c r="S218" s="187"/>
      <c r="T218" s="192"/>
      <c r="U218" s="192"/>
      <c r="V218" s="192"/>
      <c r="W218" s="192"/>
      <c r="X218" s="192"/>
      <c r="Y218" s="144"/>
      <c r="Z218" s="144"/>
      <c r="AA218" s="188"/>
      <c r="AB218" s="144"/>
      <c r="AC218" s="144"/>
      <c r="AD218" s="144"/>
      <c r="AE218" s="144"/>
      <c r="AF218" s="144"/>
    </row>
    <row r="219" spans="1:32" x14ac:dyDescent="0.25">
      <c r="A219" s="187"/>
      <c r="B219" s="187"/>
      <c r="C219" s="187"/>
      <c r="D219" s="187"/>
      <c r="E219" s="167"/>
      <c r="F219" s="167"/>
      <c r="G219" s="167"/>
      <c r="H219" s="167"/>
      <c r="I219" s="167"/>
      <c r="J219" s="167"/>
      <c r="K219" s="167"/>
      <c r="L219" s="188"/>
      <c r="M219" s="211"/>
      <c r="N219" s="144"/>
      <c r="P219" s="187"/>
      <c r="Q219" s="187"/>
      <c r="R219" s="187"/>
      <c r="S219" s="187"/>
      <c r="T219" s="167"/>
      <c r="U219" s="144"/>
      <c r="V219" s="144"/>
      <c r="W219" s="144"/>
      <c r="X219" s="144"/>
      <c r="Y219" s="144"/>
      <c r="Z219" s="144"/>
      <c r="AA219" s="188"/>
      <c r="AB219" s="144"/>
      <c r="AC219" s="144"/>
      <c r="AD219" s="144"/>
      <c r="AE219" s="144"/>
      <c r="AF219" s="144"/>
    </row>
    <row r="220" spans="1:32" x14ac:dyDescent="0.25">
      <c r="A220" s="193" t="s">
        <v>279</v>
      </c>
      <c r="B220" s="193"/>
      <c r="C220" s="193"/>
      <c r="D220" s="193"/>
      <c r="E220" s="212" t="s">
        <v>294</v>
      </c>
      <c r="F220" s="167"/>
      <c r="G220" s="167"/>
      <c r="H220" s="167"/>
      <c r="I220" s="167"/>
      <c r="J220" s="167"/>
      <c r="K220" s="167"/>
      <c r="L220" s="188"/>
      <c r="M220" s="211"/>
      <c r="N220" s="144"/>
      <c r="O220" s="211"/>
      <c r="P220" s="193" t="s">
        <v>279</v>
      </c>
      <c r="Q220" s="193"/>
      <c r="R220" s="193"/>
      <c r="S220" s="193"/>
      <c r="T220" s="181"/>
      <c r="U220" s="144"/>
      <c r="V220" s="144"/>
      <c r="W220" s="144"/>
      <c r="X220" s="144"/>
      <c r="Y220" s="144"/>
      <c r="Z220" s="144"/>
      <c r="AA220" s="188"/>
      <c r="AB220" s="144"/>
      <c r="AC220" s="144"/>
      <c r="AD220" s="144"/>
      <c r="AE220" s="144"/>
      <c r="AF220" s="144"/>
    </row>
    <row r="221" spans="1:32" x14ac:dyDescent="0.25">
      <c r="A221" s="166" t="s">
        <v>301</v>
      </c>
      <c r="B221" s="166"/>
      <c r="C221" s="166"/>
      <c r="D221" s="166"/>
      <c r="E221" s="194" t="s">
        <v>280</v>
      </c>
      <c r="F221" s="167"/>
      <c r="G221" s="167"/>
      <c r="H221" s="167"/>
      <c r="I221" s="167"/>
      <c r="J221" s="167"/>
      <c r="K221" s="167"/>
      <c r="L221" s="167"/>
      <c r="M221" s="144"/>
      <c r="N221" s="144"/>
      <c r="P221" s="166" t="s">
        <v>231</v>
      </c>
      <c r="Q221" s="166"/>
      <c r="R221" s="166"/>
      <c r="S221" s="166"/>
      <c r="T221" s="194" t="s">
        <v>280</v>
      </c>
      <c r="U221" s="144"/>
      <c r="V221" s="144"/>
      <c r="W221" s="144"/>
      <c r="X221" s="144"/>
      <c r="Y221" s="144"/>
      <c r="Z221" s="144"/>
      <c r="AA221" s="167"/>
      <c r="AB221" s="144"/>
      <c r="AC221" s="144"/>
      <c r="AD221" s="144"/>
      <c r="AE221" s="144"/>
      <c r="AF221" s="144"/>
    </row>
    <row r="222" spans="1:32" ht="31.5" x14ac:dyDescent="0.25">
      <c r="A222" s="190"/>
      <c r="B222" s="141">
        <v>2019</v>
      </c>
      <c r="C222" s="141">
        <v>2020</v>
      </c>
      <c r="D222" s="141">
        <v>2021</v>
      </c>
      <c r="E222" s="141">
        <v>2022</v>
      </c>
      <c r="F222" s="141">
        <v>2023</v>
      </c>
      <c r="G222" s="141">
        <v>2024</v>
      </c>
      <c r="H222" s="141">
        <v>2025</v>
      </c>
      <c r="I222" s="141">
        <v>2026</v>
      </c>
      <c r="J222" s="142" t="s">
        <v>232</v>
      </c>
      <c r="K222" s="142" t="s">
        <v>233</v>
      </c>
      <c r="L222" s="143" t="s">
        <v>234</v>
      </c>
      <c r="M222" s="145" t="s">
        <v>287</v>
      </c>
      <c r="N222" s="144"/>
      <c r="P222" s="190"/>
      <c r="Q222" s="141">
        <v>2019</v>
      </c>
      <c r="R222" s="141">
        <v>2020</v>
      </c>
      <c r="S222" s="141">
        <v>2021</v>
      </c>
      <c r="T222" s="141">
        <v>2022</v>
      </c>
      <c r="U222" s="141">
        <v>2023</v>
      </c>
      <c r="V222" s="141">
        <v>2024</v>
      </c>
      <c r="W222" s="141">
        <v>2025</v>
      </c>
      <c r="X222" s="141">
        <v>2026</v>
      </c>
      <c r="Y222" s="142" t="s">
        <v>232</v>
      </c>
      <c r="Z222" s="142" t="s">
        <v>233</v>
      </c>
      <c r="AA222" s="143" t="s">
        <v>234</v>
      </c>
      <c r="AB222" s="144"/>
      <c r="AC222" s="144"/>
      <c r="AD222" s="145" t="s">
        <v>302</v>
      </c>
      <c r="AE222" s="145" t="s">
        <v>235</v>
      </c>
      <c r="AF222" s="144"/>
    </row>
    <row r="223" spans="1:32" x14ac:dyDescent="0.25">
      <c r="A223" s="146" t="s">
        <v>236</v>
      </c>
      <c r="B223" s="147">
        <v>10579</v>
      </c>
      <c r="C223" s="147">
        <v>12021</v>
      </c>
      <c r="D223" s="147">
        <v>9169</v>
      </c>
      <c r="E223" s="147">
        <v>9211</v>
      </c>
      <c r="F223" s="147">
        <v>9780</v>
      </c>
      <c r="G223" s="147">
        <v>10739</v>
      </c>
      <c r="H223" s="147">
        <v>11077</v>
      </c>
      <c r="I223" s="147">
        <v>11312</v>
      </c>
      <c r="J223" s="148">
        <v>2.1215130450482983E-2</v>
      </c>
      <c r="K223" s="148">
        <v>9.1049382716049385E-2</v>
      </c>
      <c r="L223" s="147"/>
      <c r="M223" s="155">
        <v>0.12236067843544479</v>
      </c>
      <c r="N223" s="144"/>
      <c r="P223" s="146" t="s">
        <v>236</v>
      </c>
      <c r="Q223" s="147">
        <v>81692</v>
      </c>
      <c r="R223" s="147">
        <v>88641</v>
      </c>
      <c r="S223" s="147">
        <v>70790</v>
      </c>
      <c r="T223" s="147">
        <v>72069</v>
      </c>
      <c r="U223" s="147">
        <v>82950</v>
      </c>
      <c r="V223" s="147">
        <v>86655</v>
      </c>
      <c r="W223" s="147">
        <v>85141</v>
      </c>
      <c r="X223" s="147">
        <v>92448</v>
      </c>
      <c r="Y223" s="148">
        <v>8.5822341762488111E-2</v>
      </c>
      <c r="Z223" s="148">
        <v>0.13944832006310548</v>
      </c>
      <c r="AA223" s="147"/>
      <c r="AB223" s="144"/>
      <c r="AC223" s="144"/>
      <c r="AD223" s="147">
        <v>10368</v>
      </c>
      <c r="AE223" s="147">
        <v>81134</v>
      </c>
      <c r="AF223" s="144"/>
    </row>
    <row r="224" spans="1:32" x14ac:dyDescent="0.25">
      <c r="A224" s="149" t="s">
        <v>237</v>
      </c>
      <c r="B224" s="150">
        <v>5802</v>
      </c>
      <c r="C224" s="150">
        <v>6988</v>
      </c>
      <c r="D224" s="150">
        <v>4999</v>
      </c>
      <c r="E224" s="150">
        <v>4427</v>
      </c>
      <c r="F224" s="150">
        <v>4415</v>
      </c>
      <c r="G224" s="150">
        <v>4279</v>
      </c>
      <c r="H224" s="150">
        <v>4424</v>
      </c>
      <c r="I224" s="150">
        <v>4510</v>
      </c>
      <c r="J224" s="148">
        <v>1.9439421338155516E-2</v>
      </c>
      <c r="K224" s="148">
        <v>-0.10652629195675546</v>
      </c>
      <c r="L224" s="147"/>
      <c r="M224" s="155">
        <v>0.13157510867345451</v>
      </c>
      <c r="N224" s="144"/>
      <c r="P224" s="149" t="s">
        <v>237</v>
      </c>
      <c r="Q224" s="150">
        <v>40989</v>
      </c>
      <c r="R224" s="150">
        <v>44315</v>
      </c>
      <c r="S224" s="150">
        <v>35281</v>
      </c>
      <c r="T224" s="150">
        <v>32035</v>
      </c>
      <c r="U224" s="150">
        <v>33839</v>
      </c>
      <c r="V224" s="150">
        <v>31999</v>
      </c>
      <c r="W224" s="150">
        <v>31326</v>
      </c>
      <c r="X224" s="150">
        <v>34277</v>
      </c>
      <c r="Y224" s="148">
        <v>9.420289855072464E-2</v>
      </c>
      <c r="Z224" s="148">
        <v>-3.9414053742433487E-2</v>
      </c>
      <c r="AA224" s="147"/>
      <c r="AB224" s="144"/>
      <c r="AC224" s="144"/>
      <c r="AD224" s="150">
        <v>5047.7142857142853</v>
      </c>
      <c r="AE224" s="150">
        <v>35683.428571428572</v>
      </c>
      <c r="AF224" s="144"/>
    </row>
    <row r="225" spans="1:32" x14ac:dyDescent="0.25">
      <c r="A225" s="146" t="s">
        <v>90</v>
      </c>
      <c r="B225" s="151">
        <v>0.58177078110899427</v>
      </c>
      <c r="C225" s="151">
        <v>0.61611708693352141</v>
      </c>
      <c r="D225" s="151">
        <v>0.57308265504986822</v>
      </c>
      <c r="E225" s="151">
        <v>0.51220640981140808</v>
      </c>
      <c r="F225" s="151">
        <v>0.48314729700153208</v>
      </c>
      <c r="G225" s="151">
        <v>0.43135080645161289</v>
      </c>
      <c r="H225" s="151">
        <v>0.42513934268691139</v>
      </c>
      <c r="I225" s="151">
        <v>0.43386243386243384</v>
      </c>
      <c r="J225" s="172">
        <v>0.87230911755224461</v>
      </c>
      <c r="K225" s="172">
        <v>-8.4619128596296278</v>
      </c>
      <c r="L225" s="147"/>
      <c r="M225" s="203">
        <v>1.9844001907269648</v>
      </c>
      <c r="N225" s="144"/>
      <c r="P225" s="146" t="s">
        <v>90</v>
      </c>
      <c r="Q225" s="151">
        <v>0.53871934390032328</v>
      </c>
      <c r="R225" s="151">
        <v>0.53200557036183338</v>
      </c>
      <c r="S225" s="151">
        <v>0.52912504874171395</v>
      </c>
      <c r="T225" s="151">
        <v>0.47674678175459484</v>
      </c>
      <c r="U225" s="151">
        <v>0.44496896696823057</v>
      </c>
      <c r="V225" s="151">
        <v>0.40753712524516672</v>
      </c>
      <c r="W225" s="151">
        <v>0.40137867411526534</v>
      </c>
      <c r="X225" s="151">
        <v>0.41401843195516419</v>
      </c>
      <c r="Y225" s="172">
        <v>1.2639757839898846</v>
      </c>
      <c r="Z225" s="172">
        <v>-6.0974389450927422</v>
      </c>
      <c r="AA225" s="147"/>
      <c r="AB225" s="144"/>
      <c r="AC225" s="144"/>
      <c r="AD225" s="151">
        <v>0.51848156245873012</v>
      </c>
      <c r="AE225" s="151">
        <v>0.47499282140609161</v>
      </c>
      <c r="AF225" s="144"/>
    </row>
    <row r="226" spans="1:32" x14ac:dyDescent="0.25">
      <c r="A226" s="149" t="s">
        <v>238</v>
      </c>
      <c r="B226" s="150">
        <v>5226</v>
      </c>
      <c r="C226" s="150">
        <v>6246</v>
      </c>
      <c r="D226" s="150">
        <v>4449</v>
      </c>
      <c r="E226" s="150">
        <v>3870</v>
      </c>
      <c r="F226" s="150">
        <v>3930</v>
      </c>
      <c r="G226" s="150">
        <v>3764</v>
      </c>
      <c r="H226" s="150">
        <v>3975</v>
      </c>
      <c r="I226" s="150">
        <v>4092</v>
      </c>
      <c r="J226" s="148">
        <v>2.9433962264150942E-2</v>
      </c>
      <c r="K226" s="148">
        <v>-8.9510489510489594E-2</v>
      </c>
      <c r="L226" s="147"/>
      <c r="M226" s="155">
        <v>0.13419913419913421</v>
      </c>
      <c r="N226" s="144"/>
      <c r="P226" s="149" t="s">
        <v>238</v>
      </c>
      <c r="Q226" s="150">
        <v>36446</v>
      </c>
      <c r="R226" s="150">
        <v>39336</v>
      </c>
      <c r="S226" s="150">
        <v>30921</v>
      </c>
      <c r="T226" s="150">
        <v>27729</v>
      </c>
      <c r="U226" s="150">
        <v>29351</v>
      </c>
      <c r="V226" s="150">
        <v>27825</v>
      </c>
      <c r="W226" s="150">
        <v>27315</v>
      </c>
      <c r="X226" s="150">
        <v>30492</v>
      </c>
      <c r="Y226" s="148">
        <v>0.11630971993410213</v>
      </c>
      <c r="Z226" s="148">
        <v>-2.5027064310282628E-2</v>
      </c>
      <c r="AA226" s="147"/>
      <c r="AB226" s="144"/>
      <c r="AC226" s="144"/>
      <c r="AD226" s="150">
        <v>4494.2857142857147</v>
      </c>
      <c r="AE226" s="150">
        <v>31274.714285714286</v>
      </c>
      <c r="AF226" s="144"/>
    </row>
    <row r="227" spans="1:32" x14ac:dyDescent="0.25">
      <c r="A227" s="149" t="s">
        <v>239</v>
      </c>
      <c r="B227" s="153">
        <v>0.49399754230078458</v>
      </c>
      <c r="C227" s="153">
        <v>0.5195907162465685</v>
      </c>
      <c r="D227" s="153">
        <v>0.48522194350528958</v>
      </c>
      <c r="E227" s="153">
        <v>0.42014982086635544</v>
      </c>
      <c r="F227" s="153">
        <v>0.40184049079754602</v>
      </c>
      <c r="G227" s="153">
        <v>0.35049818418847195</v>
      </c>
      <c r="H227" s="153">
        <v>0.35885167464114831</v>
      </c>
      <c r="I227" s="153">
        <v>0.36173974540311171</v>
      </c>
      <c r="J227" s="172">
        <v>0.28880707619634016</v>
      </c>
      <c r="K227" s="172">
        <v>-7.1736885990186403</v>
      </c>
      <c r="L227" s="147"/>
      <c r="M227" s="203">
        <v>3.1911084966974643</v>
      </c>
      <c r="N227" s="144"/>
      <c r="P227" s="149" t="s">
        <v>239</v>
      </c>
      <c r="Q227" s="153">
        <v>0.44613915683298244</v>
      </c>
      <c r="R227" s="153">
        <v>0.44376755677395335</v>
      </c>
      <c r="S227" s="153">
        <v>0.43679898290719027</v>
      </c>
      <c r="T227" s="153">
        <v>0.38475627523623196</v>
      </c>
      <c r="U227" s="153">
        <v>0.3538396624472574</v>
      </c>
      <c r="V227" s="153">
        <v>0.32110091743119268</v>
      </c>
      <c r="W227" s="153">
        <v>0.32082075615743294</v>
      </c>
      <c r="X227" s="153">
        <v>0.32982866043613707</v>
      </c>
      <c r="Y227" s="172">
        <v>0.90079042787041264</v>
      </c>
      <c r="Z227" s="172">
        <v>-5.5641232404278593</v>
      </c>
      <c r="AA227" s="147"/>
      <c r="AB227" s="144"/>
      <c r="AC227" s="144"/>
      <c r="AD227" s="153">
        <v>0.43347663139329812</v>
      </c>
      <c r="AE227" s="153">
        <v>0.38546989284041566</v>
      </c>
      <c r="AF227" s="144"/>
    </row>
    <row r="228" spans="1:32" x14ac:dyDescent="0.25">
      <c r="A228" s="149" t="s">
        <v>240</v>
      </c>
      <c r="B228" s="153">
        <v>0.90072388831437433</v>
      </c>
      <c r="C228" s="153">
        <v>0.89381797366914706</v>
      </c>
      <c r="D228" s="153">
        <v>0.88997799559911983</v>
      </c>
      <c r="E228" s="153">
        <v>0.87418116105714927</v>
      </c>
      <c r="F228" s="153">
        <v>0.89014722536806345</v>
      </c>
      <c r="G228" s="153">
        <v>0.87964477681701336</v>
      </c>
      <c r="H228" s="153">
        <v>0.89850813743218805</v>
      </c>
      <c r="I228" s="153">
        <v>0.90731707317073174</v>
      </c>
      <c r="J228" s="172">
        <v>0.88089357385436884</v>
      </c>
      <c r="K228" s="172">
        <v>1.6956513936000173</v>
      </c>
      <c r="L228" s="147"/>
      <c r="M228" s="203">
        <v>1.7740972578497827</v>
      </c>
      <c r="N228" s="144"/>
      <c r="P228" s="149" t="s">
        <v>240</v>
      </c>
      <c r="Q228" s="153">
        <v>0.88916538583522409</v>
      </c>
      <c r="R228" s="153">
        <v>0.88764526683967049</v>
      </c>
      <c r="S228" s="153">
        <v>0.87642073637368556</v>
      </c>
      <c r="T228" s="153">
        <v>0.86558451693460281</v>
      </c>
      <c r="U228" s="153">
        <v>0.86737196725671561</v>
      </c>
      <c r="V228" s="153">
        <v>0.86955842370074066</v>
      </c>
      <c r="W228" s="153">
        <v>0.87195939475196327</v>
      </c>
      <c r="X228" s="153">
        <v>0.88957610059223391</v>
      </c>
      <c r="Y228" s="172">
        <v>1.7616705840270641</v>
      </c>
      <c r="Z228" s="172">
        <v>1.3126848438372973</v>
      </c>
      <c r="AA228" s="147"/>
      <c r="AB228" s="144"/>
      <c r="AC228" s="144"/>
      <c r="AD228" s="153">
        <v>0.89036055923473156</v>
      </c>
      <c r="AE228" s="153">
        <v>0.87644925215386094</v>
      </c>
      <c r="AF228" s="144"/>
    </row>
    <row r="229" spans="1:32" ht="22.15" customHeight="1" x14ac:dyDescent="0.25">
      <c r="A229" s="154" t="s">
        <v>241</v>
      </c>
      <c r="B229" s="155">
        <v>4.0158566011720097E-2</v>
      </c>
      <c r="C229" s="155">
        <v>3.8065254722381224E-2</v>
      </c>
      <c r="D229" s="155">
        <v>3.7407481496299258E-2</v>
      </c>
      <c r="E229" s="155">
        <v>4.3822001355319627E-2</v>
      </c>
      <c r="F229" s="155">
        <v>4.2582106455266139E-2</v>
      </c>
      <c r="G229" s="155">
        <v>4.1598504323440054E-2</v>
      </c>
      <c r="H229" s="155">
        <v>3.6392405063291139E-2</v>
      </c>
      <c r="I229" s="155">
        <v>4.7450110864745008E-2</v>
      </c>
      <c r="J229" s="172">
        <v>1.105770580145387</v>
      </c>
      <c r="K229" s="172">
        <v>0.76301074685826697</v>
      </c>
      <c r="L229" s="147"/>
      <c r="M229" s="203">
        <v>-0.13289538141942198</v>
      </c>
      <c r="N229" s="144"/>
      <c r="P229" s="154" t="s">
        <v>241</v>
      </c>
      <c r="Q229" s="155">
        <v>4.2182048842372345E-2</v>
      </c>
      <c r="R229" s="155">
        <v>3.9693106171725147E-2</v>
      </c>
      <c r="S229" s="155">
        <v>5.1784246478274426E-2</v>
      </c>
      <c r="T229" s="155">
        <v>5.0476041829249259E-2</v>
      </c>
      <c r="U229" s="155">
        <v>5.434557758799019E-2</v>
      </c>
      <c r="V229" s="155">
        <v>4.7813994187318354E-2</v>
      </c>
      <c r="W229" s="155">
        <v>4.6638574985634937E-2</v>
      </c>
      <c r="X229" s="155">
        <v>4.8779064678939228E-2</v>
      </c>
      <c r="Y229" s="172">
        <v>0.21404896933042913</v>
      </c>
      <c r="Z229" s="172">
        <v>0.16863765964359456</v>
      </c>
      <c r="AA229" s="147"/>
      <c r="AB229" s="144"/>
      <c r="AC229" s="144"/>
      <c r="AD229" s="151">
        <v>3.9820003396162339E-2</v>
      </c>
      <c r="AE229" s="151">
        <v>4.7092688082503283E-2</v>
      </c>
      <c r="AF229" s="144"/>
    </row>
    <row r="230" spans="1:32" ht="22.15" customHeight="1" x14ac:dyDescent="0.25">
      <c r="A230" s="154" t="s">
        <v>242</v>
      </c>
      <c r="B230" s="155">
        <v>2.2024766045940069E-2</v>
      </c>
      <c r="C230" s="155">
        <v>2.2127942766824723E-2</v>
      </c>
      <c r="D230" s="155">
        <v>2.0394808594176028E-2</v>
      </c>
      <c r="E230" s="155">
        <v>2.1061773965910326E-2</v>
      </c>
      <c r="F230" s="155">
        <v>1.9222903885480574E-2</v>
      </c>
      <c r="G230" s="155">
        <v>1.6575100102430393E-2</v>
      </c>
      <c r="H230" s="155">
        <v>1.4534621287352171E-2</v>
      </c>
      <c r="I230" s="155">
        <v>1.8917963224893919E-2</v>
      </c>
      <c r="J230" s="172">
        <v>0.43833419375417482</v>
      </c>
      <c r="K230" s="172">
        <v>-4.6861084918015453E-2</v>
      </c>
      <c r="L230" s="147"/>
      <c r="M230" s="203">
        <v>8.321203726959249E-2</v>
      </c>
      <c r="N230" s="144"/>
      <c r="P230" s="154" t="s">
        <v>242</v>
      </c>
      <c r="Q230" s="155">
        <v>2.1164863144493954E-2</v>
      </c>
      <c r="R230" s="155">
        <v>1.9844090206563553E-2</v>
      </c>
      <c r="S230" s="155">
        <v>2.5808730046616754E-2</v>
      </c>
      <c r="T230" s="155">
        <v>2.2436831369937144E-2</v>
      </c>
      <c r="U230" s="155">
        <v>2.216998191681736E-2</v>
      </c>
      <c r="V230" s="155">
        <v>1.7656222953089839E-2</v>
      </c>
      <c r="W230" s="155">
        <v>1.7159770263445343E-2</v>
      </c>
      <c r="X230" s="155">
        <v>1.8085842852197994E-2</v>
      </c>
      <c r="Y230" s="172">
        <v>9.260725887526508E-2</v>
      </c>
      <c r="Z230" s="172">
        <v>-0.262592498161485</v>
      </c>
      <c r="AA230" s="147"/>
      <c r="AB230" s="144"/>
      <c r="AC230" s="144"/>
      <c r="AD230" s="151">
        <v>1.9386574074074073E-2</v>
      </c>
      <c r="AE230" s="151">
        <v>2.0711767833812844E-2</v>
      </c>
      <c r="AF230" s="144"/>
    </row>
    <row r="231" spans="1:32" ht="22.15" customHeight="1" x14ac:dyDescent="0.25">
      <c r="A231" s="154" t="s">
        <v>243</v>
      </c>
      <c r="B231" s="155">
        <v>0.11929293884110029</v>
      </c>
      <c r="C231" s="155">
        <v>0.10373513018883621</v>
      </c>
      <c r="D231" s="155">
        <v>0.11538881012106009</v>
      </c>
      <c r="E231" s="155">
        <v>0.1117142546954728</v>
      </c>
      <c r="F231" s="155">
        <v>0.1</v>
      </c>
      <c r="G231" s="155">
        <v>0.11630505633671664</v>
      </c>
      <c r="H231" s="155">
        <v>9.542294845174687E-2</v>
      </c>
      <c r="I231" s="155">
        <v>9.9275106082036782E-2</v>
      </c>
      <c r="J231" s="172">
        <v>0.38521576302899124</v>
      </c>
      <c r="K231" s="172">
        <v>-0.93145103200796142</v>
      </c>
      <c r="L231" s="147"/>
      <c r="M231" s="203">
        <v>1.407045049186717</v>
      </c>
      <c r="N231" s="144"/>
      <c r="P231" s="154" t="s">
        <v>243</v>
      </c>
      <c r="Q231" s="155">
        <v>0.10433090143465701</v>
      </c>
      <c r="R231" s="155">
        <v>0.10806511659390124</v>
      </c>
      <c r="S231" s="155">
        <v>0.11710693600791072</v>
      </c>
      <c r="T231" s="155">
        <v>0.11082434888787135</v>
      </c>
      <c r="U231" s="155">
        <v>0.10341169379144062</v>
      </c>
      <c r="V231" s="155">
        <v>9.8840228492297039E-2</v>
      </c>
      <c r="W231" s="155">
        <v>8.7454927708154703E-2</v>
      </c>
      <c r="X231" s="155">
        <v>8.5204655590169612E-2</v>
      </c>
      <c r="Y231" s="172">
        <v>-0.22502721179850915</v>
      </c>
      <c r="Z231" s="172">
        <v>-1.8628861448662091</v>
      </c>
      <c r="AA231" s="147"/>
      <c r="AB231" s="144"/>
      <c r="AC231" s="144"/>
      <c r="AD231" s="151">
        <v>0.1085896164021164</v>
      </c>
      <c r="AE231" s="151">
        <v>0.1038335170388317</v>
      </c>
      <c r="AF231" s="144"/>
    </row>
    <row r="232" spans="1:32" ht="22.15" customHeight="1" x14ac:dyDescent="0.25">
      <c r="A232" s="154" t="s">
        <v>244</v>
      </c>
      <c r="B232" s="155">
        <v>0.2473768787219964</v>
      </c>
      <c r="C232" s="155">
        <v>0.23043008069212212</v>
      </c>
      <c r="D232" s="155">
        <v>0.25313556549242011</v>
      </c>
      <c r="E232" s="155">
        <v>0.31266963413310173</v>
      </c>
      <c r="F232" s="155">
        <v>0.30051124744376279</v>
      </c>
      <c r="G232" s="155">
        <v>0.30384579569792347</v>
      </c>
      <c r="H232" s="155">
        <v>0.32779633474767539</v>
      </c>
      <c r="I232" s="155">
        <v>0.3009193776520509</v>
      </c>
      <c r="J232" s="172">
        <v>-2.6876957095624485</v>
      </c>
      <c r="K232" s="172">
        <v>1.9545369715542937</v>
      </c>
      <c r="L232" s="147"/>
      <c r="M232" s="203">
        <v>-3.5951079253452756</v>
      </c>
      <c r="N232" s="144"/>
      <c r="P232" s="154" t="s">
        <v>244</v>
      </c>
      <c r="Q232" s="155">
        <v>0.29351711305880623</v>
      </c>
      <c r="R232" s="155">
        <v>0.27286470143613001</v>
      </c>
      <c r="S232" s="155">
        <v>0.27385223901681027</v>
      </c>
      <c r="T232" s="155">
        <v>0.33125199461627053</v>
      </c>
      <c r="U232" s="155">
        <v>0.34103676913803493</v>
      </c>
      <c r="V232" s="155">
        <v>0.34407708730021347</v>
      </c>
      <c r="W232" s="155">
        <v>0.35952126472557289</v>
      </c>
      <c r="X232" s="155">
        <v>0.33687045690550366</v>
      </c>
      <c r="Y232" s="172">
        <v>-2.265080782006923</v>
      </c>
      <c r="Z232" s="172">
        <v>1.9673861502484291</v>
      </c>
      <c r="AA232" s="147"/>
      <c r="AB232" s="144"/>
      <c r="AC232" s="144"/>
      <c r="AD232" s="151">
        <v>0.28137400793650796</v>
      </c>
      <c r="AE232" s="151">
        <v>0.31719659540301937</v>
      </c>
      <c r="AF232" s="144"/>
    </row>
    <row r="233" spans="1:32" ht="22.15" customHeight="1" x14ac:dyDescent="0.25">
      <c r="A233" s="154" t="s">
        <v>245</v>
      </c>
      <c r="B233" s="155">
        <v>2.7601852727100862E-2</v>
      </c>
      <c r="C233" s="155">
        <v>3.0197154978787121E-2</v>
      </c>
      <c r="D233" s="155">
        <v>3.7408659613916456E-2</v>
      </c>
      <c r="E233" s="155">
        <v>3.4849636304418632E-2</v>
      </c>
      <c r="F233" s="155">
        <v>8.0674846625766877E-2</v>
      </c>
      <c r="G233" s="155">
        <v>0.10922804730421827</v>
      </c>
      <c r="H233" s="155">
        <v>0.11573530739369865</v>
      </c>
      <c r="I233" s="155">
        <v>0.11112093352192362</v>
      </c>
      <c r="J233" s="172">
        <v>-0.46143738717750321</v>
      </c>
      <c r="K233" s="172">
        <v>4.8248909712399808</v>
      </c>
      <c r="L233" s="147"/>
      <c r="M233" s="203">
        <v>2.3082252317354572</v>
      </c>
      <c r="N233" s="144"/>
      <c r="P233" s="154" t="s">
        <v>245</v>
      </c>
      <c r="Q233" s="155">
        <v>4.1680947950839736E-2</v>
      </c>
      <c r="R233" s="155">
        <v>6.1359867330016582E-2</v>
      </c>
      <c r="S233" s="155">
        <v>5.4075434383387487E-2</v>
      </c>
      <c r="T233" s="155">
        <v>5.0632033190414739E-2</v>
      </c>
      <c r="U233" s="155">
        <v>6.6606389391199519E-2</v>
      </c>
      <c r="V233" s="155">
        <v>9.7155386302002197E-2</v>
      </c>
      <c r="W233" s="155">
        <v>0.10013976814930527</v>
      </c>
      <c r="X233" s="155">
        <v>8.803868120456905E-2</v>
      </c>
      <c r="Y233" s="172">
        <v>-1.2101086944736217</v>
      </c>
      <c r="Z233" s="172">
        <v>1.97372116779658</v>
      </c>
      <c r="AA233" s="147"/>
      <c r="AB233" s="144"/>
      <c r="AC233" s="144"/>
      <c r="AD233" s="151">
        <v>6.2872023809523808E-2</v>
      </c>
      <c r="AE233" s="151">
        <v>6.8301469526603251E-2</v>
      </c>
      <c r="AF233" s="144"/>
    </row>
    <row r="234" spans="1:32" ht="22.15" customHeight="1" x14ac:dyDescent="0.25">
      <c r="A234" s="154" t="s">
        <v>246</v>
      </c>
      <c r="B234" s="155">
        <v>4.7641554022119295E-2</v>
      </c>
      <c r="C234" s="155">
        <v>4.8248897762249394E-2</v>
      </c>
      <c r="D234" s="155">
        <v>3.6863343876104265E-2</v>
      </c>
      <c r="E234" s="155">
        <v>5.0374552165888611E-2</v>
      </c>
      <c r="F234" s="155">
        <v>5.4907975460122702E-2</v>
      </c>
      <c r="G234" s="155">
        <v>6.3413725672781446E-2</v>
      </c>
      <c r="H234" s="155">
        <v>5.4798230567843276E-2</v>
      </c>
      <c r="I234" s="155">
        <v>7.1693776520509192E-2</v>
      </c>
      <c r="J234" s="172">
        <v>1.6895545952665916</v>
      </c>
      <c r="K234" s="172">
        <v>2.0561170700403371</v>
      </c>
      <c r="L234" s="147"/>
      <c r="M234" s="203">
        <v>-2.0195718114312546</v>
      </c>
      <c r="N234" s="144"/>
      <c r="P234" s="154" t="s">
        <v>246</v>
      </c>
      <c r="Q234" s="155">
        <v>5.5586838368506093E-2</v>
      </c>
      <c r="R234" s="155">
        <v>4.7179070633228418E-2</v>
      </c>
      <c r="S234" s="155">
        <v>4.4582568159344541E-2</v>
      </c>
      <c r="T234" s="155">
        <v>5.2685620724583389E-2</v>
      </c>
      <c r="U234" s="155">
        <v>6.6751054852320676E-2</v>
      </c>
      <c r="V234" s="155">
        <v>7.8933702613813397E-2</v>
      </c>
      <c r="W234" s="155">
        <v>7.0565297565215346E-2</v>
      </c>
      <c r="X234" s="155">
        <v>9.1889494634821739E-2</v>
      </c>
      <c r="Y234" s="172">
        <v>2.1324197069606394</v>
      </c>
      <c r="Z234" s="172">
        <v>3.1905834446561752</v>
      </c>
      <c r="AA234" s="147"/>
      <c r="AB234" s="144"/>
      <c r="AC234" s="144"/>
      <c r="AD234" s="151">
        <v>5.1132605820105821E-2</v>
      </c>
      <c r="AE234" s="151">
        <v>5.9983660188259985E-2</v>
      </c>
      <c r="AF234" s="144"/>
    </row>
    <row r="235" spans="1:32" x14ac:dyDescent="0.25">
      <c r="A235" s="149" t="s">
        <v>247</v>
      </c>
      <c r="B235" s="150">
        <v>85.581434918234265</v>
      </c>
      <c r="C235" s="150">
        <v>98.373928957657455</v>
      </c>
      <c r="D235" s="150">
        <v>68.229686988766474</v>
      </c>
      <c r="E235" s="150">
        <v>70.501899902290731</v>
      </c>
      <c r="F235" s="150">
        <v>68.722494887525542</v>
      </c>
      <c r="G235" s="150">
        <v>54.56383275910234</v>
      </c>
      <c r="H235" s="150">
        <v>57.736932382414075</v>
      </c>
      <c r="I235" s="150">
        <v>49.255127298444144</v>
      </c>
      <c r="J235" s="177">
        <v>-8.481805083969931</v>
      </c>
      <c r="K235" s="177">
        <v>-26.482733702437706</v>
      </c>
      <c r="L235" s="147"/>
      <c r="M235" s="203">
        <v>4.1852718121166816</v>
      </c>
      <c r="N235" s="144"/>
      <c r="P235" s="149" t="s">
        <v>247</v>
      </c>
      <c r="Q235" s="150">
        <v>64.22778240219364</v>
      </c>
      <c r="R235" s="150">
        <v>72.985864329147915</v>
      </c>
      <c r="S235" s="150">
        <v>55.599110043791512</v>
      </c>
      <c r="T235" s="150">
        <v>51.469619392526603</v>
      </c>
      <c r="U235" s="150">
        <v>49.012019288728169</v>
      </c>
      <c r="V235" s="150">
        <v>40.740349662454548</v>
      </c>
      <c r="W235" s="150">
        <v>44.883722295956112</v>
      </c>
      <c r="X235" s="150">
        <v>45.069855486327462</v>
      </c>
      <c r="Y235" s="177">
        <v>0.18613319037135057</v>
      </c>
      <c r="Z235" s="177">
        <v>-9.1244544559549823</v>
      </c>
      <c r="AA235" s="147"/>
      <c r="AB235" s="144"/>
      <c r="AC235" s="144"/>
      <c r="AD235" s="150">
        <v>75.73786100088185</v>
      </c>
      <c r="AE235" s="150">
        <v>54.194309942282445</v>
      </c>
      <c r="AF235" s="144"/>
    </row>
    <row r="236" spans="1:32" x14ac:dyDescent="0.25">
      <c r="A236" s="149" t="s">
        <v>248</v>
      </c>
      <c r="B236" s="150">
        <v>111.09789727680108</v>
      </c>
      <c r="C236" s="150">
        <v>129.27318259874062</v>
      </c>
      <c r="D236" s="150">
        <v>93.230646129225804</v>
      </c>
      <c r="E236" s="150">
        <v>104.18409758301331</v>
      </c>
      <c r="F236" s="150">
        <v>110.04280860702147</v>
      </c>
      <c r="G236" s="150">
        <v>88.578172470203356</v>
      </c>
      <c r="H236" s="150">
        <v>106.73688969258583</v>
      </c>
      <c r="I236" s="150">
        <v>85.480487804878095</v>
      </c>
      <c r="J236" s="177">
        <v>-21.256401887707739</v>
      </c>
      <c r="K236" s="177">
        <v>-22.422636664471511</v>
      </c>
      <c r="L236" s="147"/>
      <c r="M236" s="203">
        <v>6.1334329284303095</v>
      </c>
      <c r="N236" s="144"/>
      <c r="P236" s="149" t="s">
        <v>248</v>
      </c>
      <c r="Q236" s="150">
        <v>88.376784015223564</v>
      </c>
      <c r="R236" s="150">
        <v>103.08444093422092</v>
      </c>
      <c r="S236" s="150">
        <v>78.35444006689147</v>
      </c>
      <c r="T236" s="150">
        <v>77.118495395661029</v>
      </c>
      <c r="U236" s="150">
        <v>79.564348828275115</v>
      </c>
      <c r="V236" s="150">
        <v>70.45182661958188</v>
      </c>
      <c r="W236" s="150">
        <v>79.595990550979934</v>
      </c>
      <c r="X236" s="150">
        <v>79.347054876447785</v>
      </c>
      <c r="Y236" s="177">
        <v>-0.24893567453214871</v>
      </c>
      <c r="Z236" s="177">
        <v>-4.1881875730285429</v>
      </c>
      <c r="AA236" s="147"/>
      <c r="AB236" s="144"/>
      <c r="AC236" s="144"/>
      <c r="AD236" s="150">
        <v>107.90312446934961</v>
      </c>
      <c r="AE236" s="150">
        <v>83.535242449476328</v>
      </c>
      <c r="AF236" s="144"/>
    </row>
    <row r="237" spans="1:32" x14ac:dyDescent="0.25">
      <c r="A237" s="146" t="s">
        <v>249</v>
      </c>
      <c r="B237" s="147">
        <v>3336</v>
      </c>
      <c r="C237" s="147">
        <v>2705</v>
      </c>
      <c r="D237" s="147">
        <v>3484</v>
      </c>
      <c r="E237" s="147">
        <v>3454</v>
      </c>
      <c r="F237" s="147">
        <v>3074</v>
      </c>
      <c r="G237" s="147">
        <v>2414</v>
      </c>
      <c r="H237" s="147">
        <v>2313</v>
      </c>
      <c r="I237" s="147">
        <v>1800</v>
      </c>
      <c r="J237" s="148">
        <v>-0.22178988326848248</v>
      </c>
      <c r="K237" s="148">
        <v>-0.39364773820981713</v>
      </c>
      <c r="L237" s="147"/>
      <c r="M237" s="155">
        <v>0.10970258410531449</v>
      </c>
      <c r="N237" s="144"/>
      <c r="P237" s="146" t="s">
        <v>249</v>
      </c>
      <c r="Q237" s="147">
        <v>22324</v>
      </c>
      <c r="R237" s="147">
        <v>16983</v>
      </c>
      <c r="S237" s="147">
        <v>19184</v>
      </c>
      <c r="T237" s="147">
        <v>17322</v>
      </c>
      <c r="U237" s="147">
        <v>15445</v>
      </c>
      <c r="V237" s="147">
        <v>14996</v>
      </c>
      <c r="W237" s="147">
        <v>16937</v>
      </c>
      <c r="X237" s="147">
        <v>16408</v>
      </c>
      <c r="Y237" s="148">
        <v>-3.1233394343744465E-2</v>
      </c>
      <c r="Z237" s="148">
        <v>-6.7659163412911685E-2</v>
      </c>
      <c r="AA237" s="147"/>
      <c r="AB237" s="144"/>
      <c r="AC237" s="144"/>
      <c r="AD237" s="147">
        <v>2968.5714285714284</v>
      </c>
      <c r="AE237" s="147">
        <v>17598.714285714286</v>
      </c>
      <c r="AF237" s="144"/>
    </row>
    <row r="238" spans="1:32" x14ac:dyDescent="0.25">
      <c r="A238" s="146" t="s">
        <v>250</v>
      </c>
      <c r="B238" s="150">
        <v>584</v>
      </c>
      <c r="C238" s="150">
        <v>415</v>
      </c>
      <c r="D238" s="150">
        <v>567</v>
      </c>
      <c r="E238" s="150">
        <v>724</v>
      </c>
      <c r="F238" s="150">
        <v>423</v>
      </c>
      <c r="G238" s="150">
        <v>394</v>
      </c>
      <c r="H238" s="150">
        <v>291</v>
      </c>
      <c r="I238" s="150">
        <v>327</v>
      </c>
      <c r="J238" s="148">
        <v>0.12371134020618557</v>
      </c>
      <c r="K238" s="148">
        <v>-0.32636845203060627</v>
      </c>
      <c r="L238" s="147"/>
      <c r="M238" s="155">
        <v>9.7379392495533054E-2</v>
      </c>
      <c r="N238" s="144"/>
      <c r="P238" s="146" t="s">
        <v>250</v>
      </c>
      <c r="Q238" s="150">
        <v>3712</v>
      </c>
      <c r="R238" s="150">
        <v>2876</v>
      </c>
      <c r="S238" s="150">
        <v>3154</v>
      </c>
      <c r="T238" s="150">
        <v>2931</v>
      </c>
      <c r="U238" s="150">
        <v>2336</v>
      </c>
      <c r="V238" s="150">
        <v>2499</v>
      </c>
      <c r="W238" s="150">
        <v>2873</v>
      </c>
      <c r="X238" s="150">
        <v>3358</v>
      </c>
      <c r="Y238" s="148">
        <v>0.16881308736512357</v>
      </c>
      <c r="Z238" s="148">
        <v>0.15332908100682013</v>
      </c>
      <c r="AA238" s="147"/>
      <c r="AB238" s="144"/>
      <c r="AC238" s="144"/>
      <c r="AD238" s="150">
        <v>485.42857142857144</v>
      </c>
      <c r="AE238" s="150">
        <v>2911.5714285714284</v>
      </c>
      <c r="AF238" s="144"/>
    </row>
    <row r="239" spans="1:32" x14ac:dyDescent="0.25">
      <c r="A239" s="149" t="s">
        <v>251</v>
      </c>
      <c r="B239" s="147">
        <v>0</v>
      </c>
      <c r="C239" s="147">
        <v>7900</v>
      </c>
      <c r="D239" s="147">
        <v>6628</v>
      </c>
      <c r="E239" s="147">
        <v>5563</v>
      </c>
      <c r="F239" s="147">
        <v>5387</v>
      </c>
      <c r="G239" s="147">
        <v>4757</v>
      </c>
      <c r="H239" s="147">
        <v>4763</v>
      </c>
      <c r="I239" s="147">
        <v>5282</v>
      </c>
      <c r="J239" s="148">
        <v>0.10896493806424522</v>
      </c>
      <c r="K239" s="157">
        <v>-9.4462540716612378E-2</v>
      </c>
      <c r="L239" s="147"/>
      <c r="M239" s="155">
        <v>0.13856606941420288</v>
      </c>
      <c r="N239" s="144"/>
      <c r="P239" s="149" t="s">
        <v>251</v>
      </c>
      <c r="Q239" s="147">
        <v>0</v>
      </c>
      <c r="R239" s="147">
        <v>57225</v>
      </c>
      <c r="S239" s="147">
        <v>44353</v>
      </c>
      <c r="T239" s="147">
        <v>38574</v>
      </c>
      <c r="U239" s="147">
        <v>35656</v>
      </c>
      <c r="V239" s="147">
        <v>33969</v>
      </c>
      <c r="W239" s="147">
        <v>33799</v>
      </c>
      <c r="X239" s="147">
        <v>38119</v>
      </c>
      <c r="Y239" s="148">
        <v>0.1278144323796562</v>
      </c>
      <c r="Z239" s="157">
        <v>-6.1015863631884916E-2</v>
      </c>
      <c r="AA239" s="147"/>
      <c r="AB239" s="144"/>
      <c r="AC239" s="144"/>
      <c r="AD239" s="158">
        <v>5833</v>
      </c>
      <c r="AE239" s="158">
        <v>40596</v>
      </c>
      <c r="AF239" s="144"/>
    </row>
    <row r="240" spans="1:32" x14ac:dyDescent="0.25">
      <c r="A240" s="159" t="s">
        <v>252</v>
      </c>
      <c r="B240" s="150">
        <v>2689</v>
      </c>
      <c r="C240" s="150">
        <v>2548</v>
      </c>
      <c r="D240" s="150">
        <v>2261</v>
      </c>
      <c r="E240" s="150">
        <v>2044</v>
      </c>
      <c r="F240" s="150">
        <v>1623</v>
      </c>
      <c r="G240" s="150">
        <v>1960</v>
      </c>
      <c r="H240" s="150">
        <v>1497</v>
      </c>
      <c r="I240" s="150">
        <v>1580</v>
      </c>
      <c r="J240" s="148">
        <v>5.5444221776887105E-2</v>
      </c>
      <c r="K240" s="148">
        <v>-0.24360552591984674</v>
      </c>
      <c r="L240" s="147"/>
      <c r="M240" s="155">
        <v>0.13491589104260951</v>
      </c>
      <c r="N240" s="144"/>
      <c r="P240" s="159" t="s">
        <v>252</v>
      </c>
      <c r="Q240" s="150">
        <v>16137</v>
      </c>
      <c r="R240" s="150">
        <v>14829</v>
      </c>
      <c r="S240" s="150">
        <v>14987</v>
      </c>
      <c r="T240" s="150">
        <v>12305</v>
      </c>
      <c r="U240" s="150">
        <v>12073</v>
      </c>
      <c r="V240" s="150">
        <v>11874</v>
      </c>
      <c r="W240" s="150">
        <v>11144</v>
      </c>
      <c r="X240" s="150">
        <v>11711</v>
      </c>
      <c r="Y240" s="148">
        <v>5.0879396984924621E-2</v>
      </c>
      <c r="Z240" s="148">
        <v>-0.12182240838145031</v>
      </c>
      <c r="AA240" s="147"/>
      <c r="AB240" s="144"/>
      <c r="AC240" s="144"/>
      <c r="AD240" s="150">
        <v>2088.8571428571427</v>
      </c>
      <c r="AE240" s="150">
        <v>13335.571428571429</v>
      </c>
      <c r="AF240" s="144"/>
    </row>
    <row r="241" spans="1:32" x14ac:dyDescent="0.25">
      <c r="A241" s="159" t="s">
        <v>253</v>
      </c>
      <c r="B241" s="150">
        <v>128</v>
      </c>
      <c r="C241" s="150">
        <v>134</v>
      </c>
      <c r="D241" s="150">
        <v>137</v>
      </c>
      <c r="E241" s="150">
        <v>183</v>
      </c>
      <c r="F241" s="150">
        <v>102</v>
      </c>
      <c r="G241" s="150">
        <v>123</v>
      </c>
      <c r="H241" s="150">
        <v>56</v>
      </c>
      <c r="I241" s="150">
        <v>94</v>
      </c>
      <c r="J241" s="148">
        <v>0.6785714285714286</v>
      </c>
      <c r="K241" s="148">
        <v>-0.2375434530706837</v>
      </c>
      <c r="L241" s="147"/>
      <c r="M241" s="155">
        <v>0.11045828437132785</v>
      </c>
      <c r="N241" s="144"/>
      <c r="P241" s="159" t="s">
        <v>253</v>
      </c>
      <c r="Q241" s="150">
        <v>907</v>
      </c>
      <c r="R241" s="150">
        <v>922</v>
      </c>
      <c r="S241" s="150">
        <v>1125</v>
      </c>
      <c r="T241" s="150">
        <v>961</v>
      </c>
      <c r="U241" s="150">
        <v>769</v>
      </c>
      <c r="V241" s="150">
        <v>746</v>
      </c>
      <c r="W241" s="150">
        <v>686</v>
      </c>
      <c r="X241" s="150">
        <v>851</v>
      </c>
      <c r="Y241" s="148">
        <v>0.24052478134110788</v>
      </c>
      <c r="Z241" s="148">
        <v>-2.5997383911052923E-2</v>
      </c>
      <c r="AA241" s="147"/>
      <c r="AB241" s="144"/>
      <c r="AC241" s="144"/>
      <c r="AD241" s="150">
        <v>123.28571428571429</v>
      </c>
      <c r="AE241" s="150">
        <v>873.71428571428567</v>
      </c>
      <c r="AF241" s="144"/>
    </row>
    <row r="242" spans="1:32" x14ac:dyDescent="0.25">
      <c r="A242" s="159" t="s">
        <v>254</v>
      </c>
      <c r="B242" s="191">
        <v>4.5438409655662051E-2</v>
      </c>
      <c r="C242" s="191">
        <v>4.9962714392244596E-2</v>
      </c>
      <c r="D242" s="191">
        <v>5.7130942452043372E-2</v>
      </c>
      <c r="E242" s="191">
        <v>8.2173327346205652E-2</v>
      </c>
      <c r="F242" s="191">
        <v>5.9130434782608696E-2</v>
      </c>
      <c r="G242" s="191">
        <v>5.9049447911665866E-2</v>
      </c>
      <c r="H242" s="191">
        <v>3.6059240180296201E-2</v>
      </c>
      <c r="I242" s="191">
        <v>5.6152927120669056E-2</v>
      </c>
      <c r="J242" s="172">
        <v>2.0093686940372857</v>
      </c>
      <c r="K242" s="172">
        <v>4.2157419848629085E-2</v>
      </c>
      <c r="L242" s="147"/>
      <c r="M242" s="203">
        <v>-1.1591062689870666</v>
      </c>
      <c r="N242" s="144"/>
      <c r="P242" s="159" t="s">
        <v>254</v>
      </c>
      <c r="Q242" s="191">
        <v>5.3215207697723539E-2</v>
      </c>
      <c r="R242" s="191">
        <v>5.8535965970414577E-2</v>
      </c>
      <c r="S242" s="191">
        <v>6.9823733862959286E-2</v>
      </c>
      <c r="T242" s="191">
        <v>7.2440826172169459E-2</v>
      </c>
      <c r="U242" s="191">
        <v>5.9881638374085035E-2</v>
      </c>
      <c r="V242" s="191">
        <v>5.9112519809825674E-2</v>
      </c>
      <c r="W242" s="191">
        <v>5.7988165680473373E-2</v>
      </c>
      <c r="X242" s="191">
        <v>6.7743989810539723E-2</v>
      </c>
      <c r="Y242" s="172">
        <v>0.97558241300663495</v>
      </c>
      <c r="Z242" s="172">
        <v>0.62550238426113125</v>
      </c>
      <c r="AA242" s="147"/>
      <c r="AB242" s="144"/>
      <c r="AC242" s="144"/>
      <c r="AD242" s="191">
        <v>5.5731352922182766E-2</v>
      </c>
      <c r="AE242" s="191">
        <v>6.1488965967928411E-2</v>
      </c>
      <c r="AF242" s="144"/>
    </row>
    <row r="243" spans="1:32" x14ac:dyDescent="0.25">
      <c r="A243" s="161" t="s">
        <v>255</v>
      </c>
      <c r="B243" s="161"/>
      <c r="C243" s="161"/>
      <c r="D243" s="161"/>
      <c r="E243" s="144"/>
      <c r="F243" s="144"/>
      <c r="G243" s="144"/>
      <c r="H243" s="144"/>
      <c r="I243" s="144"/>
      <c r="J243" s="144"/>
      <c r="K243" s="144"/>
      <c r="L243" s="144"/>
      <c r="M243" s="144"/>
      <c r="N243" s="144"/>
      <c r="O243" s="204"/>
      <c r="P243" s="161" t="s">
        <v>255</v>
      </c>
      <c r="Q243" s="161"/>
      <c r="R243" s="161"/>
      <c r="S243" s="161"/>
      <c r="T243" s="144"/>
      <c r="U243" s="144"/>
      <c r="V243" s="144"/>
      <c r="W243" s="144"/>
      <c r="X243" s="144"/>
      <c r="Y243" s="144"/>
      <c r="Z243" s="144"/>
      <c r="AA243" s="144"/>
      <c r="AB243" s="144"/>
      <c r="AC243" s="144"/>
      <c r="AD243" s="144"/>
      <c r="AE243" s="144"/>
      <c r="AF243" s="144"/>
    </row>
    <row r="244" spans="1:32" x14ac:dyDescent="0.25">
      <c r="A244" s="161"/>
      <c r="B244" s="161"/>
      <c r="C244" s="161"/>
      <c r="D244" s="161"/>
      <c r="E244" s="144"/>
      <c r="F244" s="144"/>
      <c r="G244" s="144"/>
      <c r="H244" s="144"/>
      <c r="I244" s="144"/>
      <c r="J244" s="144"/>
      <c r="K244" s="144"/>
      <c r="L244" s="144"/>
      <c r="M244" s="144"/>
      <c r="N244" s="144"/>
      <c r="O244" s="204"/>
      <c r="P244" s="161"/>
      <c r="Q244" s="161"/>
      <c r="R244" s="161"/>
      <c r="S244" s="161"/>
      <c r="T244" s="144"/>
      <c r="U244" s="144"/>
      <c r="V244" s="144"/>
      <c r="W244" s="144"/>
      <c r="X244" s="144"/>
      <c r="Y244" s="144"/>
      <c r="Z244" s="144"/>
      <c r="AA244" s="144"/>
      <c r="AB244" s="144"/>
      <c r="AC244" s="144"/>
      <c r="AD244" s="144"/>
      <c r="AE244" s="144"/>
      <c r="AF244" s="144"/>
    </row>
    <row r="245" spans="1:32" x14ac:dyDescent="0.25">
      <c r="A245" s="204"/>
      <c r="B245" s="204"/>
      <c r="C245" s="204"/>
      <c r="D245" s="20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row>
    <row r="246" spans="1:32" x14ac:dyDescent="0.25">
      <c r="A246" s="189" t="s">
        <v>281</v>
      </c>
      <c r="B246" s="189"/>
      <c r="C246" s="189"/>
      <c r="D246" s="189"/>
      <c r="E246" s="181"/>
      <c r="F246" s="167"/>
      <c r="G246" s="167"/>
      <c r="H246" s="167"/>
      <c r="I246" s="167"/>
      <c r="J246" s="167"/>
      <c r="K246" s="167"/>
      <c r="L246" s="188"/>
      <c r="M246" s="211"/>
      <c r="N246" s="144"/>
      <c r="O246" s="211"/>
      <c r="P246" s="189" t="s">
        <v>281</v>
      </c>
      <c r="Q246" s="189"/>
      <c r="R246" s="189"/>
      <c r="S246" s="189"/>
      <c r="T246" s="181"/>
      <c r="U246" s="144"/>
      <c r="V246" s="144"/>
      <c r="W246" s="144"/>
      <c r="X246" s="144"/>
      <c r="Y246" s="144"/>
      <c r="Z246" s="144"/>
      <c r="AA246" s="188"/>
      <c r="AB246" s="144"/>
      <c r="AC246" s="144"/>
      <c r="AD246" s="144"/>
      <c r="AE246" s="144"/>
      <c r="AF246" s="144"/>
    </row>
    <row r="247" spans="1:32" x14ac:dyDescent="0.25">
      <c r="A247" s="166" t="s">
        <v>301</v>
      </c>
      <c r="B247" s="166"/>
      <c r="C247" s="166"/>
      <c r="D247" s="166"/>
      <c r="E247" s="213"/>
      <c r="F247" s="167"/>
      <c r="G247" s="167"/>
      <c r="H247" s="167"/>
      <c r="I247" s="167"/>
      <c r="J247" s="167"/>
      <c r="K247" s="167"/>
      <c r="L247" s="167"/>
      <c r="M247" s="144"/>
      <c r="N247" s="144"/>
      <c r="P247" s="166" t="s">
        <v>231</v>
      </c>
      <c r="Q247" s="166"/>
      <c r="R247" s="166"/>
      <c r="S247" s="166"/>
      <c r="T247" s="162"/>
      <c r="U247" s="144"/>
      <c r="V247" s="144"/>
      <c r="W247" s="144"/>
      <c r="X247" s="144"/>
      <c r="Y247" s="144"/>
      <c r="Z247" s="144"/>
      <c r="AA247" s="167"/>
      <c r="AB247" s="144"/>
      <c r="AC247" s="144"/>
      <c r="AD247" s="144"/>
      <c r="AE247" s="144"/>
      <c r="AF247" s="144"/>
    </row>
    <row r="248" spans="1:32" ht="31.5" x14ac:dyDescent="0.25">
      <c r="A248" s="190"/>
      <c r="B248" s="141">
        <v>2019</v>
      </c>
      <c r="C248" s="141">
        <v>2020</v>
      </c>
      <c r="D248" s="141">
        <v>2021</v>
      </c>
      <c r="E248" s="141">
        <v>2022</v>
      </c>
      <c r="F248" s="141">
        <v>2023</v>
      </c>
      <c r="G248" s="141">
        <v>2024</v>
      </c>
      <c r="H248" s="141">
        <v>2025</v>
      </c>
      <c r="I248" s="141">
        <v>2026</v>
      </c>
      <c r="J248" s="142" t="s">
        <v>232</v>
      </c>
      <c r="K248" s="142" t="s">
        <v>233</v>
      </c>
      <c r="L248" s="143" t="s">
        <v>234</v>
      </c>
      <c r="M248" s="145" t="s">
        <v>287</v>
      </c>
      <c r="N248" s="144"/>
      <c r="P248" s="190"/>
      <c r="Q248" s="141">
        <v>2019</v>
      </c>
      <c r="R248" s="141">
        <v>2020</v>
      </c>
      <c r="S248" s="141">
        <v>2021</v>
      </c>
      <c r="T248" s="141">
        <v>2022</v>
      </c>
      <c r="U248" s="141">
        <v>2023</v>
      </c>
      <c r="V248" s="141">
        <v>2024</v>
      </c>
      <c r="W248" s="141">
        <v>2025</v>
      </c>
      <c r="X248" s="141">
        <v>2026</v>
      </c>
      <c r="Y248" s="142" t="s">
        <v>232</v>
      </c>
      <c r="Z248" s="142" t="s">
        <v>233</v>
      </c>
      <c r="AA248" s="143" t="s">
        <v>234</v>
      </c>
      <c r="AB248" s="144"/>
      <c r="AC248" s="144"/>
      <c r="AD248" s="145" t="s">
        <v>302</v>
      </c>
      <c r="AE248" s="145" t="s">
        <v>235</v>
      </c>
      <c r="AF248" s="144"/>
    </row>
    <row r="249" spans="1:32" x14ac:dyDescent="0.25">
      <c r="A249" s="146" t="s">
        <v>236</v>
      </c>
      <c r="B249" s="147">
        <v>93</v>
      </c>
      <c r="C249" s="147">
        <v>140</v>
      </c>
      <c r="D249" s="147">
        <v>129</v>
      </c>
      <c r="E249" s="147">
        <v>94</v>
      </c>
      <c r="F249" s="147">
        <v>117</v>
      </c>
      <c r="G249" s="147">
        <v>107</v>
      </c>
      <c r="H249" s="147">
        <v>155</v>
      </c>
      <c r="I249" s="147">
        <v>126</v>
      </c>
      <c r="J249" s="148">
        <v>-0.18709677419354839</v>
      </c>
      <c r="K249" s="148">
        <v>5.6287425149700546E-2</v>
      </c>
      <c r="L249" s="147"/>
      <c r="M249" s="155">
        <v>0.11655874190564293</v>
      </c>
      <c r="N249" s="144"/>
      <c r="P249" s="146" t="s">
        <v>236</v>
      </c>
      <c r="Q249" s="147">
        <v>1195</v>
      </c>
      <c r="R249" s="147">
        <v>1342</v>
      </c>
      <c r="S249" s="147">
        <v>1044</v>
      </c>
      <c r="T249" s="147">
        <v>812</v>
      </c>
      <c r="U249" s="147">
        <v>923</v>
      </c>
      <c r="V249" s="147">
        <v>872</v>
      </c>
      <c r="W249" s="147">
        <v>1126</v>
      </c>
      <c r="X249" s="147">
        <v>1081</v>
      </c>
      <c r="Y249" s="148">
        <v>-3.9964476021314387E-2</v>
      </c>
      <c r="Z249" s="148">
        <v>3.4591194968553424E-2</v>
      </c>
      <c r="AA249" s="147"/>
      <c r="AB249" s="144"/>
      <c r="AC249" s="144"/>
      <c r="AD249" s="147">
        <v>119.28571428571429</v>
      </c>
      <c r="AE249" s="147">
        <v>1044.8571428571429</v>
      </c>
      <c r="AF249" s="144"/>
    </row>
    <row r="250" spans="1:32" x14ac:dyDescent="0.25">
      <c r="A250" s="149" t="s">
        <v>237</v>
      </c>
      <c r="B250" s="150">
        <v>24</v>
      </c>
      <c r="C250" s="150">
        <v>45</v>
      </c>
      <c r="D250" s="150">
        <v>48</v>
      </c>
      <c r="E250" s="150">
        <v>22</v>
      </c>
      <c r="F250" s="150">
        <v>15</v>
      </c>
      <c r="G250" s="150">
        <v>29</v>
      </c>
      <c r="H250" s="150">
        <v>29</v>
      </c>
      <c r="I250" s="150">
        <v>20</v>
      </c>
      <c r="J250" s="148">
        <v>-0.31034482758620691</v>
      </c>
      <c r="K250" s="148">
        <v>-0.33962264150943394</v>
      </c>
      <c r="L250" s="147"/>
      <c r="M250" s="155">
        <v>0.12738853503184713</v>
      </c>
      <c r="N250" s="144"/>
      <c r="P250" s="149" t="s">
        <v>237</v>
      </c>
      <c r="Q250" s="150">
        <v>304</v>
      </c>
      <c r="R250" s="150">
        <v>346</v>
      </c>
      <c r="S250" s="150">
        <v>217</v>
      </c>
      <c r="T250" s="150">
        <v>177</v>
      </c>
      <c r="U250" s="150">
        <v>164</v>
      </c>
      <c r="V250" s="150">
        <v>203</v>
      </c>
      <c r="W250" s="150">
        <v>252</v>
      </c>
      <c r="X250" s="150">
        <v>157</v>
      </c>
      <c r="Y250" s="148">
        <v>-0.37698412698412698</v>
      </c>
      <c r="Z250" s="148">
        <v>-0.33914612146722795</v>
      </c>
      <c r="AA250" s="147"/>
      <c r="AB250" s="144"/>
      <c r="AC250" s="144"/>
      <c r="AD250" s="150">
        <v>30.285714285714285</v>
      </c>
      <c r="AE250" s="150">
        <v>237.57142857142858</v>
      </c>
      <c r="AF250" s="144"/>
    </row>
    <row r="251" spans="1:32" x14ac:dyDescent="0.25">
      <c r="A251" s="146" t="s">
        <v>90</v>
      </c>
      <c r="B251" s="151">
        <v>0.31168831168831168</v>
      </c>
      <c r="C251" s="151">
        <v>0.34883720930232559</v>
      </c>
      <c r="D251" s="151">
        <v>0.4</v>
      </c>
      <c r="E251" s="151">
        <v>0.23404255319148937</v>
      </c>
      <c r="F251" s="151">
        <v>0.13274336283185842</v>
      </c>
      <c r="G251" s="151">
        <v>0.27884615384615385</v>
      </c>
      <c r="H251" s="151">
        <v>0.19333333333333333</v>
      </c>
      <c r="I251" s="151">
        <v>0.19230769230769232</v>
      </c>
      <c r="J251" s="172">
        <v>-0.10256410256410109</v>
      </c>
      <c r="K251" s="172">
        <v>-7.7069690157364841</v>
      </c>
      <c r="L251" s="147"/>
      <c r="M251" s="203">
        <v>2.6695877961700756</v>
      </c>
      <c r="N251" s="144"/>
      <c r="P251" s="146" t="s">
        <v>90</v>
      </c>
      <c r="Q251" s="151">
        <v>0.28760643330179753</v>
      </c>
      <c r="R251" s="151">
        <v>0.28061638280616386</v>
      </c>
      <c r="S251" s="151">
        <v>0.22627737226277372</v>
      </c>
      <c r="T251" s="151">
        <v>0.23381770145310435</v>
      </c>
      <c r="U251" s="151">
        <v>0.20398009950248755</v>
      </c>
      <c r="V251" s="151">
        <v>0.25343320848938827</v>
      </c>
      <c r="W251" s="151">
        <v>0.24778761061946902</v>
      </c>
      <c r="X251" s="151">
        <v>0.16561181434599156</v>
      </c>
      <c r="Y251" s="172">
        <v>-8.2175796273477459</v>
      </c>
      <c r="Z251" s="172">
        <v>-8.5293436106633678</v>
      </c>
      <c r="AA251" s="147"/>
      <c r="AB251" s="144"/>
      <c r="AC251" s="144"/>
      <c r="AD251" s="151">
        <v>0.26937738246505716</v>
      </c>
      <c r="AE251" s="151">
        <v>0.25090525045262524</v>
      </c>
      <c r="AF251" s="144"/>
    </row>
    <row r="252" spans="1:32" x14ac:dyDescent="0.25">
      <c r="A252" s="149" t="s">
        <v>238</v>
      </c>
      <c r="B252" s="150">
        <v>21</v>
      </c>
      <c r="C252" s="150">
        <v>29</v>
      </c>
      <c r="D252" s="150">
        <v>37</v>
      </c>
      <c r="E252" s="150">
        <v>16</v>
      </c>
      <c r="F252" s="150">
        <v>11</v>
      </c>
      <c r="G252" s="150">
        <v>21</v>
      </c>
      <c r="H252" s="150">
        <v>19</v>
      </c>
      <c r="I252" s="150">
        <v>12</v>
      </c>
      <c r="J252" s="148">
        <v>-0.36842105263157893</v>
      </c>
      <c r="K252" s="148">
        <v>-0.45454545454545453</v>
      </c>
      <c r="L252" s="147"/>
      <c r="M252" s="155">
        <v>0.13636363636363635</v>
      </c>
      <c r="N252" s="144"/>
      <c r="P252" s="149" t="s">
        <v>238</v>
      </c>
      <c r="Q252" s="150">
        <v>189</v>
      </c>
      <c r="R252" s="150">
        <v>211</v>
      </c>
      <c r="S252" s="150">
        <v>126</v>
      </c>
      <c r="T252" s="150">
        <v>98</v>
      </c>
      <c r="U252" s="150">
        <v>94</v>
      </c>
      <c r="V252" s="150">
        <v>117</v>
      </c>
      <c r="W252" s="150">
        <v>135</v>
      </c>
      <c r="X252" s="150">
        <v>88</v>
      </c>
      <c r="Y252" s="148">
        <v>-0.34814814814814815</v>
      </c>
      <c r="Z252" s="148">
        <v>-0.36494845360824746</v>
      </c>
      <c r="AA252" s="147"/>
      <c r="AB252" s="144"/>
      <c r="AC252" s="144"/>
      <c r="AD252" s="150">
        <v>22</v>
      </c>
      <c r="AE252" s="150">
        <v>138.57142857142858</v>
      </c>
      <c r="AF252" s="144"/>
    </row>
    <row r="253" spans="1:32" x14ac:dyDescent="0.25">
      <c r="A253" s="149" t="s">
        <v>239</v>
      </c>
      <c r="B253" s="153">
        <v>0.22580645161290322</v>
      </c>
      <c r="C253" s="153">
        <v>0.20714285714285716</v>
      </c>
      <c r="D253" s="153">
        <v>0.2868217054263566</v>
      </c>
      <c r="E253" s="153">
        <v>0.1702127659574468</v>
      </c>
      <c r="F253" s="153">
        <v>9.4017094017094016E-2</v>
      </c>
      <c r="G253" s="153">
        <v>0.19626168224299065</v>
      </c>
      <c r="H253" s="153">
        <v>0.12258064516129032</v>
      </c>
      <c r="I253" s="153">
        <v>9.5238095238095233E-2</v>
      </c>
      <c r="J253" s="172">
        <v>-2.7342549923195083</v>
      </c>
      <c r="K253" s="172">
        <v>-8.9193042486455649</v>
      </c>
      <c r="L253" s="147"/>
      <c r="M253" s="203">
        <v>1.3831989780185892</v>
      </c>
      <c r="N253" s="144"/>
      <c r="P253" s="149" t="s">
        <v>239</v>
      </c>
      <c r="Q253" s="153">
        <v>0.15815899581589959</v>
      </c>
      <c r="R253" s="153">
        <v>0.15722801788375559</v>
      </c>
      <c r="S253" s="153">
        <v>0.1206896551724138</v>
      </c>
      <c r="T253" s="153">
        <v>0.1206896551724138</v>
      </c>
      <c r="U253" s="153">
        <v>0.10184182015167931</v>
      </c>
      <c r="V253" s="153">
        <v>0.13417431192660551</v>
      </c>
      <c r="W253" s="153">
        <v>0.11989342806394317</v>
      </c>
      <c r="X253" s="153">
        <v>8.1406105457909342E-2</v>
      </c>
      <c r="Y253" s="172">
        <v>-3.8487322606033825</v>
      </c>
      <c r="Z253" s="172">
        <v>-5.121626260334307</v>
      </c>
      <c r="AA253" s="147"/>
      <c r="AB253" s="144"/>
      <c r="AC253" s="144"/>
      <c r="AD253" s="153">
        <v>0.18443113772455089</v>
      </c>
      <c r="AE253" s="153">
        <v>0.13262236806125241</v>
      </c>
      <c r="AF253" s="144"/>
    </row>
    <row r="254" spans="1:32" x14ac:dyDescent="0.25">
      <c r="A254" s="149" t="s">
        <v>240</v>
      </c>
      <c r="B254" s="153">
        <v>0.875</v>
      </c>
      <c r="C254" s="153">
        <v>0.64444444444444449</v>
      </c>
      <c r="D254" s="153">
        <v>0.77083333333333337</v>
      </c>
      <c r="E254" s="153">
        <v>0.72727272727272729</v>
      </c>
      <c r="F254" s="153">
        <v>0.73333333333333328</v>
      </c>
      <c r="G254" s="153">
        <v>0.72413793103448276</v>
      </c>
      <c r="H254" s="153">
        <v>0.65517241379310343</v>
      </c>
      <c r="I254" s="153">
        <v>0.6</v>
      </c>
      <c r="J254" s="172">
        <v>-5.5172413793103452</v>
      </c>
      <c r="K254" s="172">
        <v>-12.641509433962273</v>
      </c>
      <c r="L254" s="147"/>
      <c r="M254" s="203">
        <v>3.9490445859872603</v>
      </c>
      <c r="N254" s="144"/>
      <c r="P254" s="149" t="s">
        <v>240</v>
      </c>
      <c r="Q254" s="153">
        <v>0.62171052631578949</v>
      </c>
      <c r="R254" s="153">
        <v>0.60982658959537572</v>
      </c>
      <c r="S254" s="153">
        <v>0.58064516129032262</v>
      </c>
      <c r="T254" s="153">
        <v>0.5536723163841808</v>
      </c>
      <c r="U254" s="153">
        <v>0.57317073170731703</v>
      </c>
      <c r="V254" s="153">
        <v>0.57635467980295563</v>
      </c>
      <c r="W254" s="153">
        <v>0.5357142857142857</v>
      </c>
      <c r="X254" s="153">
        <v>0.56050955414012738</v>
      </c>
      <c r="Y254" s="172">
        <v>2.4795268425841677</v>
      </c>
      <c r="Z254" s="172">
        <v>-2.2773668950672454</v>
      </c>
      <c r="AA254" s="147"/>
      <c r="AB254" s="144"/>
      <c r="AC254" s="144"/>
      <c r="AD254" s="153">
        <v>0.7264150943396227</v>
      </c>
      <c r="AE254" s="153">
        <v>0.58328322309079983</v>
      </c>
      <c r="AF254" s="144"/>
    </row>
    <row r="255" spans="1:32" ht="22.15" customHeight="1" x14ac:dyDescent="0.25">
      <c r="A255" s="154" t="s">
        <v>241</v>
      </c>
      <c r="B255" s="155">
        <v>4.1666666666666664E-2</v>
      </c>
      <c r="C255" s="155">
        <v>0.2</v>
      </c>
      <c r="D255" s="155">
        <v>0.16666666666666666</v>
      </c>
      <c r="E255" s="155">
        <v>9.0909090909090912E-2</v>
      </c>
      <c r="F255" s="155">
        <v>0.13333333333333333</v>
      </c>
      <c r="G255" s="155">
        <v>0.20689655172413793</v>
      </c>
      <c r="H255" s="155">
        <v>0.20689655172413793</v>
      </c>
      <c r="I255" s="155">
        <v>0.4</v>
      </c>
      <c r="J255" s="172">
        <v>19.31034482758621</v>
      </c>
      <c r="K255" s="172">
        <v>23.962264150943398</v>
      </c>
      <c r="L255" s="147"/>
      <c r="M255" s="203">
        <v>15.796178343949046</v>
      </c>
      <c r="N255" s="144"/>
      <c r="P255" s="154" t="s">
        <v>241</v>
      </c>
      <c r="Q255" s="155">
        <v>0.21710526315789475</v>
      </c>
      <c r="R255" s="155">
        <v>0.18497109826589594</v>
      </c>
      <c r="S255" s="155">
        <v>0.24423963133640553</v>
      </c>
      <c r="T255" s="155">
        <v>0.25988700564971751</v>
      </c>
      <c r="U255" s="155">
        <v>0.27439024390243905</v>
      </c>
      <c r="V255" s="155">
        <v>0.23645320197044334</v>
      </c>
      <c r="W255" s="155">
        <v>0.23809523809523808</v>
      </c>
      <c r="X255" s="155">
        <v>0.24203821656050956</v>
      </c>
      <c r="Y255" s="172">
        <v>0.39429784652714739</v>
      </c>
      <c r="Z255" s="172">
        <v>1.2332864786606974</v>
      </c>
      <c r="AA255" s="147"/>
      <c r="AB255" s="144"/>
      <c r="AC255" s="144"/>
      <c r="AD255" s="151">
        <v>0.16037735849056603</v>
      </c>
      <c r="AE255" s="151">
        <v>0.22970535177390258</v>
      </c>
      <c r="AF255" s="144"/>
    </row>
    <row r="256" spans="1:32" ht="22.15" customHeight="1" x14ac:dyDescent="0.25">
      <c r="A256" s="154" t="s">
        <v>242</v>
      </c>
      <c r="B256" s="155">
        <v>1.0752688172043012E-2</v>
      </c>
      <c r="C256" s="155">
        <v>6.4285714285714279E-2</v>
      </c>
      <c r="D256" s="155">
        <v>6.2015503875968991E-2</v>
      </c>
      <c r="E256" s="155">
        <v>2.1276595744680851E-2</v>
      </c>
      <c r="F256" s="155">
        <v>1.7094017094017096E-2</v>
      </c>
      <c r="G256" s="155">
        <v>5.6074766355140186E-2</v>
      </c>
      <c r="H256" s="155">
        <v>3.870967741935484E-2</v>
      </c>
      <c r="I256" s="155">
        <v>6.3492063492063489E-2</v>
      </c>
      <c r="J256" s="172">
        <v>2.4782386072708649</v>
      </c>
      <c r="K256" s="172">
        <v>2.277350061781199</v>
      </c>
      <c r="L256" s="147"/>
      <c r="M256" s="203">
        <v>2.833942704432991</v>
      </c>
      <c r="N256" s="144"/>
      <c r="P256" s="154" t="s">
        <v>242</v>
      </c>
      <c r="Q256" s="155">
        <v>5.5230125523012555E-2</v>
      </c>
      <c r="R256" s="155">
        <v>4.7690014903129657E-2</v>
      </c>
      <c r="S256" s="155">
        <v>5.0766283524904213E-2</v>
      </c>
      <c r="T256" s="155">
        <v>5.6650246305418719E-2</v>
      </c>
      <c r="U256" s="155">
        <v>4.8754062838569881E-2</v>
      </c>
      <c r="V256" s="155">
        <v>5.5045871559633031E-2</v>
      </c>
      <c r="W256" s="155">
        <v>5.328596802841918E-2</v>
      </c>
      <c r="X256" s="155">
        <v>3.515263644773358E-2</v>
      </c>
      <c r="Y256" s="172">
        <v>-1.8133331580685599</v>
      </c>
      <c r="Z256" s="172">
        <v>-1.7075966232058599</v>
      </c>
      <c r="AA256" s="147"/>
      <c r="AB256" s="144"/>
      <c r="AC256" s="144"/>
      <c r="AD256" s="151">
        <v>4.0718562874251497E-2</v>
      </c>
      <c r="AE256" s="151">
        <v>5.222860267979218E-2</v>
      </c>
      <c r="AF256" s="144"/>
    </row>
    <row r="257" spans="1:32" ht="22.15" customHeight="1" x14ac:dyDescent="0.25">
      <c r="A257" s="154" t="s">
        <v>243</v>
      </c>
      <c r="B257" s="155">
        <v>0.55913978494623651</v>
      </c>
      <c r="C257" s="155">
        <v>0.6071428571428571</v>
      </c>
      <c r="D257" s="155">
        <v>0.55813953488372092</v>
      </c>
      <c r="E257" s="155">
        <v>0.78723404255319152</v>
      </c>
      <c r="F257" s="155">
        <v>0.82905982905982911</v>
      </c>
      <c r="G257" s="155">
        <v>0.71028037383177567</v>
      </c>
      <c r="H257" s="155">
        <v>0.77419354838709675</v>
      </c>
      <c r="I257" s="155">
        <v>0.68253968253968256</v>
      </c>
      <c r="J257" s="172">
        <v>-9.1653865847414195</v>
      </c>
      <c r="K257" s="172">
        <v>-0.72806767417545881</v>
      </c>
      <c r="L257" s="147"/>
      <c r="M257" s="203">
        <v>-4.2714711539873385</v>
      </c>
      <c r="N257" s="144"/>
      <c r="P257" s="154" t="s">
        <v>243</v>
      </c>
      <c r="Q257" s="155">
        <v>0.63933054393305444</v>
      </c>
      <c r="R257" s="155">
        <v>0.65946348733233984</v>
      </c>
      <c r="S257" s="155">
        <v>0.71455938697318011</v>
      </c>
      <c r="T257" s="155">
        <v>0.73029556650246308</v>
      </c>
      <c r="U257" s="155">
        <v>0.68905742145178761</v>
      </c>
      <c r="V257" s="155">
        <v>0.67087155963302747</v>
      </c>
      <c r="W257" s="155">
        <v>0.67673179396092364</v>
      </c>
      <c r="X257" s="155">
        <v>0.72525439407955594</v>
      </c>
      <c r="Y257" s="172">
        <v>4.8522600118632297</v>
      </c>
      <c r="Z257" s="172">
        <v>4.5598938788333658</v>
      </c>
      <c r="AA257" s="147"/>
      <c r="AB257" s="144"/>
      <c r="AC257" s="144"/>
      <c r="AD257" s="151">
        <v>0.68982035928143715</v>
      </c>
      <c r="AE257" s="151">
        <v>0.67965545529122229</v>
      </c>
      <c r="AF257" s="144"/>
    </row>
    <row r="258" spans="1:32" ht="22.15" customHeight="1" x14ac:dyDescent="0.25">
      <c r="A258" s="154" t="s">
        <v>244</v>
      </c>
      <c r="B258" s="155">
        <v>0</v>
      </c>
      <c r="C258" s="155">
        <v>0</v>
      </c>
      <c r="D258" s="155">
        <v>0</v>
      </c>
      <c r="E258" s="155">
        <v>0</v>
      </c>
      <c r="F258" s="155">
        <v>8.5470085470085479E-3</v>
      </c>
      <c r="G258" s="155">
        <v>0</v>
      </c>
      <c r="H258" s="155">
        <v>0</v>
      </c>
      <c r="I258" s="155">
        <v>0</v>
      </c>
      <c r="J258" s="172">
        <v>0</v>
      </c>
      <c r="K258" s="172">
        <v>-0.11976047904191617</v>
      </c>
      <c r="L258" s="147"/>
      <c r="M258" s="203">
        <v>-9.2506938020351537E-2</v>
      </c>
      <c r="N258" s="144"/>
      <c r="P258" s="154" t="s">
        <v>244</v>
      </c>
      <c r="Q258" s="155">
        <v>0</v>
      </c>
      <c r="R258" s="155">
        <v>0</v>
      </c>
      <c r="S258" s="155">
        <v>0</v>
      </c>
      <c r="T258" s="155">
        <v>0</v>
      </c>
      <c r="U258" s="155">
        <v>2.1668472372697724E-3</v>
      </c>
      <c r="V258" s="155">
        <v>0</v>
      </c>
      <c r="W258" s="155">
        <v>0</v>
      </c>
      <c r="X258" s="155">
        <v>9.2506938020351531E-4</v>
      </c>
      <c r="Y258" s="172">
        <v>9.2506938020351537E-2</v>
      </c>
      <c r="Z258" s="172">
        <v>6.5162119863392265E-2</v>
      </c>
      <c r="AA258" s="147"/>
      <c r="AB258" s="144"/>
      <c r="AC258" s="144"/>
      <c r="AD258" s="151">
        <v>1.1976047904191617E-3</v>
      </c>
      <c r="AE258" s="151">
        <v>2.7344818156959256E-4</v>
      </c>
      <c r="AF258" s="144"/>
    </row>
    <row r="259" spans="1:32" ht="22.15" customHeight="1" x14ac:dyDescent="0.25">
      <c r="A259" s="154" t="s">
        <v>245</v>
      </c>
      <c r="B259" s="155">
        <v>0</v>
      </c>
      <c r="C259" s="155">
        <v>0</v>
      </c>
      <c r="D259" s="155">
        <v>0</v>
      </c>
      <c r="E259" s="155">
        <v>0</v>
      </c>
      <c r="F259" s="155">
        <v>0</v>
      </c>
      <c r="G259" s="155">
        <v>0</v>
      </c>
      <c r="H259" s="155">
        <v>0</v>
      </c>
      <c r="I259" s="155">
        <v>0</v>
      </c>
      <c r="J259" s="172">
        <v>0</v>
      </c>
      <c r="K259" s="172">
        <v>0</v>
      </c>
      <c r="L259" s="147"/>
      <c r="M259" s="203">
        <v>-0.18501387604070307</v>
      </c>
      <c r="N259" s="144"/>
      <c r="P259" s="154" t="s">
        <v>245</v>
      </c>
      <c r="Q259" s="155">
        <v>0</v>
      </c>
      <c r="R259" s="155">
        <v>7.4515648286140089E-4</v>
      </c>
      <c r="S259" s="155">
        <v>9.5785440613026815E-4</v>
      </c>
      <c r="T259" s="155">
        <v>0</v>
      </c>
      <c r="U259" s="155">
        <v>1.0834236186348862E-3</v>
      </c>
      <c r="V259" s="155">
        <v>0</v>
      </c>
      <c r="W259" s="155">
        <v>1.7761989342806395E-3</v>
      </c>
      <c r="X259" s="155">
        <v>1.8501387604070306E-3</v>
      </c>
      <c r="Y259" s="172">
        <v>7.3939826126391116E-3</v>
      </c>
      <c r="Z259" s="172">
        <v>0.11665183064830491</v>
      </c>
      <c r="AA259" s="147"/>
      <c r="AB259" s="144"/>
      <c r="AC259" s="144"/>
      <c r="AD259" s="151">
        <v>0</v>
      </c>
      <c r="AE259" s="151">
        <v>6.8362045392398143E-4</v>
      </c>
      <c r="AF259" s="144"/>
    </row>
    <row r="260" spans="1:32" ht="22.15" customHeight="1" x14ac:dyDescent="0.25">
      <c r="A260" s="154" t="s">
        <v>246</v>
      </c>
      <c r="B260" s="155">
        <v>0.15053763440860216</v>
      </c>
      <c r="C260" s="155">
        <v>7.857142857142857E-2</v>
      </c>
      <c r="D260" s="155">
        <v>6.2015503875968991E-2</v>
      </c>
      <c r="E260" s="155">
        <v>0</v>
      </c>
      <c r="F260" s="155">
        <v>3.4188034188034191E-2</v>
      </c>
      <c r="G260" s="155">
        <v>1.8691588785046728E-2</v>
      </c>
      <c r="H260" s="155">
        <v>1.935483870967742E-2</v>
      </c>
      <c r="I260" s="155">
        <v>0.13492063492063491</v>
      </c>
      <c r="J260" s="172">
        <v>11.55657962109575</v>
      </c>
      <c r="K260" s="172">
        <v>8.4621233723030134</v>
      </c>
      <c r="L260" s="147"/>
      <c r="M260" s="203">
        <v>3.5938211238858777</v>
      </c>
      <c r="N260" s="144"/>
      <c r="P260" s="154" t="s">
        <v>246</v>
      </c>
      <c r="Q260" s="155">
        <v>9.0376569037656909E-2</v>
      </c>
      <c r="R260" s="155">
        <v>6.7064083457526083E-2</v>
      </c>
      <c r="S260" s="155">
        <v>6.0344827586206899E-2</v>
      </c>
      <c r="T260" s="155">
        <v>5.5418719211822662E-2</v>
      </c>
      <c r="U260" s="155">
        <v>7.5839653304442034E-2</v>
      </c>
      <c r="V260" s="155">
        <v>6.5366972477064217E-2</v>
      </c>
      <c r="W260" s="155">
        <v>7.8152753108348141E-2</v>
      </c>
      <c r="X260" s="155">
        <v>9.8982423681776135E-2</v>
      </c>
      <c r="Y260" s="172">
        <v>2.0829670573427994</v>
      </c>
      <c r="Z260" s="172">
        <v>2.7749172382897274</v>
      </c>
      <c r="AA260" s="147"/>
      <c r="AB260" s="144"/>
      <c r="AC260" s="144"/>
      <c r="AD260" s="151">
        <v>5.0299401197604787E-2</v>
      </c>
      <c r="AE260" s="151">
        <v>7.1233251298878864E-2</v>
      </c>
      <c r="AF260" s="144"/>
    </row>
    <row r="261" spans="1:32" x14ac:dyDescent="0.25">
      <c r="A261" s="149" t="s">
        <v>247</v>
      </c>
      <c r="B261" s="150">
        <v>157.63440860215013</v>
      </c>
      <c r="C261" s="150">
        <v>217.49999999999986</v>
      </c>
      <c r="D261" s="150">
        <v>134.82945736434144</v>
      </c>
      <c r="E261" s="150">
        <v>177.17021276595719</v>
      </c>
      <c r="F261" s="150">
        <v>184.84615384615395</v>
      </c>
      <c r="G261" s="150">
        <v>201.24299065420561</v>
      </c>
      <c r="H261" s="150">
        <v>224.70967741935445</v>
      </c>
      <c r="I261" s="150">
        <v>232.93650793650758</v>
      </c>
      <c r="J261" s="177">
        <v>8.2268305171531324</v>
      </c>
      <c r="K261" s="177">
        <v>44.736507936507678</v>
      </c>
      <c r="L261" s="147"/>
      <c r="M261" s="203">
        <v>-1.8183486777385269</v>
      </c>
      <c r="N261" s="144"/>
      <c r="P261" s="149" t="s">
        <v>247</v>
      </c>
      <c r="Q261" s="150">
        <v>210.08870292887039</v>
      </c>
      <c r="R261" s="150">
        <v>232.27943368107282</v>
      </c>
      <c r="S261" s="150">
        <v>162.34195402298843</v>
      </c>
      <c r="T261" s="150">
        <v>163.39655172413785</v>
      </c>
      <c r="U261" s="150">
        <v>163.72697724810362</v>
      </c>
      <c r="V261" s="150">
        <v>170.53211009174339</v>
      </c>
      <c r="W261" s="150">
        <v>184.31793960923625</v>
      </c>
      <c r="X261" s="150">
        <v>234.75485661424611</v>
      </c>
      <c r="Y261" s="177">
        <v>50.43691700500986</v>
      </c>
      <c r="Z261" s="177">
        <v>47.127839933907097</v>
      </c>
      <c r="AA261" s="147"/>
      <c r="AB261" s="144"/>
      <c r="AC261" s="144"/>
      <c r="AD261" s="150">
        <v>188.1999999999999</v>
      </c>
      <c r="AE261" s="150">
        <v>187.62701668033901</v>
      </c>
      <c r="AF261" s="144"/>
    </row>
    <row r="262" spans="1:32" x14ac:dyDescent="0.25">
      <c r="A262" s="149" t="s">
        <v>248</v>
      </c>
      <c r="B262" s="150">
        <v>220.62500000000014</v>
      </c>
      <c r="C262" s="150">
        <v>256.93333333333334</v>
      </c>
      <c r="D262" s="150">
        <v>116.04166666666659</v>
      </c>
      <c r="E262" s="150">
        <v>239.99999999999974</v>
      </c>
      <c r="F262" s="150">
        <v>190.86666666666687</v>
      </c>
      <c r="G262" s="150">
        <v>195.10344827586232</v>
      </c>
      <c r="H262" s="150">
        <v>243.72413793103448</v>
      </c>
      <c r="I262" s="150">
        <v>185.95</v>
      </c>
      <c r="J262" s="177">
        <v>-57.774137931034488</v>
      </c>
      <c r="K262" s="177">
        <v>-18.276415094339654</v>
      </c>
      <c r="L262" s="147"/>
      <c r="M262" s="203">
        <v>-82.132802547770552</v>
      </c>
      <c r="N262" s="144"/>
      <c r="P262" s="149" t="s">
        <v>248</v>
      </c>
      <c r="Q262" s="150">
        <v>220.50986842105286</v>
      </c>
      <c r="R262" s="150">
        <v>260.85260115606934</v>
      </c>
      <c r="S262" s="150">
        <v>186.2903225806453</v>
      </c>
      <c r="T262" s="150">
        <v>197.71751412429344</v>
      </c>
      <c r="U262" s="150">
        <v>188.24390243902454</v>
      </c>
      <c r="V262" s="150">
        <v>194.5221674876851</v>
      </c>
      <c r="W262" s="150">
        <v>191.9285714285713</v>
      </c>
      <c r="X262" s="150">
        <v>268.08280254777054</v>
      </c>
      <c r="Y262" s="177">
        <v>76.154231119199238</v>
      </c>
      <c r="Z262" s="177">
        <v>56.755682884511259</v>
      </c>
      <c r="AA262" s="147"/>
      <c r="AB262" s="144"/>
      <c r="AC262" s="144"/>
      <c r="AD262" s="150">
        <v>204.22641509433964</v>
      </c>
      <c r="AE262" s="150">
        <v>211.32711966325928</v>
      </c>
      <c r="AF262" s="144"/>
    </row>
    <row r="263" spans="1:32" x14ac:dyDescent="0.25">
      <c r="A263" s="146" t="s">
        <v>249</v>
      </c>
      <c r="B263" s="147">
        <v>120</v>
      </c>
      <c r="C263" s="147">
        <v>110</v>
      </c>
      <c r="D263" s="147">
        <v>122</v>
      </c>
      <c r="E263" s="147">
        <v>162</v>
      </c>
      <c r="F263" s="147">
        <v>154</v>
      </c>
      <c r="G263" s="147">
        <v>183</v>
      </c>
      <c r="H263" s="147">
        <v>206</v>
      </c>
      <c r="I263" s="147">
        <v>252</v>
      </c>
      <c r="J263" s="148">
        <v>0.22330097087378642</v>
      </c>
      <c r="K263" s="148">
        <v>0.66887417218543044</v>
      </c>
      <c r="L263" s="147"/>
      <c r="M263" s="155">
        <v>0.13710554951033732</v>
      </c>
      <c r="N263" s="144"/>
      <c r="P263" s="146" t="s">
        <v>249</v>
      </c>
      <c r="Q263" s="147">
        <v>1639</v>
      </c>
      <c r="R263" s="147">
        <v>1291</v>
      </c>
      <c r="S263" s="147">
        <v>1020</v>
      </c>
      <c r="T263" s="147">
        <v>1036</v>
      </c>
      <c r="U263" s="147">
        <v>1091</v>
      </c>
      <c r="V263" s="147">
        <v>1277</v>
      </c>
      <c r="W263" s="147">
        <v>1682</v>
      </c>
      <c r="X263" s="147">
        <v>1838</v>
      </c>
      <c r="Y263" s="148">
        <v>9.2746730083234238E-2</v>
      </c>
      <c r="Z263" s="148">
        <v>0.42386011509517479</v>
      </c>
      <c r="AA263" s="147"/>
      <c r="AB263" s="144"/>
      <c r="AC263" s="144"/>
      <c r="AD263" s="147">
        <v>151</v>
      </c>
      <c r="AE263" s="147">
        <v>1290.8571428571429</v>
      </c>
      <c r="AF263" s="144"/>
    </row>
    <row r="264" spans="1:32" x14ac:dyDescent="0.25">
      <c r="A264" s="146" t="s">
        <v>250</v>
      </c>
      <c r="B264" s="150">
        <v>28</v>
      </c>
      <c r="C264" s="150">
        <v>38</v>
      </c>
      <c r="D264" s="150">
        <v>24</v>
      </c>
      <c r="E264" s="150">
        <v>48</v>
      </c>
      <c r="F264" s="150">
        <v>35</v>
      </c>
      <c r="G264" s="150">
        <v>36</v>
      </c>
      <c r="H264" s="150">
        <v>54</v>
      </c>
      <c r="I264" s="150">
        <v>61</v>
      </c>
      <c r="J264" s="148">
        <v>0.12962962962962962</v>
      </c>
      <c r="K264" s="148">
        <v>0.62357414448669213</v>
      </c>
      <c r="L264" s="147"/>
      <c r="M264" s="155">
        <v>0.10409556313993173</v>
      </c>
      <c r="N264" s="144"/>
      <c r="P264" s="146" t="s">
        <v>250</v>
      </c>
      <c r="Q264" s="150">
        <v>532</v>
      </c>
      <c r="R264" s="150">
        <v>339</v>
      </c>
      <c r="S264" s="150">
        <v>206</v>
      </c>
      <c r="T264" s="150">
        <v>219</v>
      </c>
      <c r="U264" s="150">
        <v>204</v>
      </c>
      <c r="V264" s="150">
        <v>286</v>
      </c>
      <c r="W264" s="150">
        <v>487</v>
      </c>
      <c r="X264" s="150">
        <v>586</v>
      </c>
      <c r="Y264" s="148">
        <v>0.20328542094455851</v>
      </c>
      <c r="Z264" s="148">
        <v>0.80466344038715354</v>
      </c>
      <c r="AA264" s="147"/>
      <c r="AB264" s="144"/>
      <c r="AC264" s="144"/>
      <c r="AD264" s="150">
        <v>37.571428571428569</v>
      </c>
      <c r="AE264" s="150">
        <v>324.71428571428572</v>
      </c>
      <c r="AF264" s="144"/>
    </row>
    <row r="265" spans="1:32" x14ac:dyDescent="0.25">
      <c r="A265" s="149" t="s">
        <v>251</v>
      </c>
      <c r="B265" s="147">
        <v>0</v>
      </c>
      <c r="C265" s="147">
        <v>73</v>
      </c>
      <c r="D265" s="147">
        <v>140</v>
      </c>
      <c r="E265" s="147">
        <v>110</v>
      </c>
      <c r="F265" s="147">
        <v>62</v>
      </c>
      <c r="G265" s="147">
        <v>94</v>
      </c>
      <c r="H265" s="147">
        <v>80</v>
      </c>
      <c r="I265" s="147">
        <v>73</v>
      </c>
      <c r="J265" s="148">
        <v>-8.7499999999999994E-2</v>
      </c>
      <c r="K265" s="157">
        <v>-0.21645796064400719</v>
      </c>
      <c r="L265" s="147"/>
      <c r="M265" s="155">
        <v>0.14174757281553399</v>
      </c>
      <c r="N265" s="144"/>
      <c r="P265" s="149" t="s">
        <v>251</v>
      </c>
      <c r="Q265" s="147">
        <v>0</v>
      </c>
      <c r="R265" s="147">
        <v>828</v>
      </c>
      <c r="S265" s="147">
        <v>857</v>
      </c>
      <c r="T265" s="147">
        <v>661</v>
      </c>
      <c r="U265" s="147">
        <v>530</v>
      </c>
      <c r="V265" s="147">
        <v>582</v>
      </c>
      <c r="W265" s="147">
        <v>648</v>
      </c>
      <c r="X265" s="147">
        <v>515</v>
      </c>
      <c r="Y265" s="148">
        <v>-0.20524691358024691</v>
      </c>
      <c r="Z265" s="157">
        <v>-0.2474427666829031</v>
      </c>
      <c r="AA265" s="147"/>
      <c r="AB265" s="144"/>
      <c r="AC265" s="144"/>
      <c r="AD265" s="158">
        <v>93.166666666666671</v>
      </c>
      <c r="AE265" s="158">
        <v>684.33333333333337</v>
      </c>
      <c r="AF265" s="167"/>
    </row>
    <row r="266" spans="1:32" x14ac:dyDescent="0.25">
      <c r="A266" s="159" t="s">
        <v>252</v>
      </c>
      <c r="B266" s="150">
        <v>16</v>
      </c>
      <c r="C266" s="150">
        <v>25</v>
      </c>
      <c r="D266" s="150">
        <v>13</v>
      </c>
      <c r="E266" s="150">
        <v>18</v>
      </c>
      <c r="F266" s="150">
        <v>23</v>
      </c>
      <c r="G266" s="150">
        <v>16</v>
      </c>
      <c r="H266" s="150">
        <v>38</v>
      </c>
      <c r="I266" s="150">
        <v>20</v>
      </c>
      <c r="J266" s="148">
        <v>-0.47368421052631576</v>
      </c>
      <c r="K266" s="148">
        <v>-6.0402684563758344E-2</v>
      </c>
      <c r="L266" s="147"/>
      <c r="M266" s="155">
        <v>0.13793103448275862</v>
      </c>
      <c r="N266" s="144"/>
      <c r="P266" s="159" t="s">
        <v>252</v>
      </c>
      <c r="Q266" s="150">
        <v>171</v>
      </c>
      <c r="R266" s="150">
        <v>160</v>
      </c>
      <c r="S266" s="150">
        <v>196</v>
      </c>
      <c r="T266" s="150">
        <v>117</v>
      </c>
      <c r="U266" s="150">
        <v>131</v>
      </c>
      <c r="V266" s="150">
        <v>112</v>
      </c>
      <c r="W266" s="150">
        <v>123</v>
      </c>
      <c r="X266" s="150">
        <v>145</v>
      </c>
      <c r="Y266" s="148">
        <v>0.17886178861788618</v>
      </c>
      <c r="Z266" s="148">
        <v>4.9504950495050069E-3</v>
      </c>
      <c r="AA266" s="147"/>
      <c r="AB266" s="144"/>
      <c r="AC266" s="144"/>
      <c r="AD266" s="150">
        <v>21.285714285714285</v>
      </c>
      <c r="AE266" s="150">
        <v>144.28571428571428</v>
      </c>
      <c r="AF266" s="144"/>
    </row>
    <row r="267" spans="1:32" x14ac:dyDescent="0.25">
      <c r="A267" s="159" t="s">
        <v>253</v>
      </c>
      <c r="B267" s="150">
        <v>0</v>
      </c>
      <c r="C267" s="150">
        <v>0</v>
      </c>
      <c r="D267" s="150">
        <v>9</v>
      </c>
      <c r="E267" s="150">
        <v>14</v>
      </c>
      <c r="F267" s="150">
        <v>4</v>
      </c>
      <c r="G267" s="150">
        <v>2</v>
      </c>
      <c r="H267" s="150">
        <v>1</v>
      </c>
      <c r="I267" s="150">
        <v>2</v>
      </c>
      <c r="J267" s="148">
        <v>1</v>
      </c>
      <c r="K267" s="148">
        <v>-0.53333333333333333</v>
      </c>
      <c r="L267" s="147"/>
      <c r="M267" s="155">
        <v>7.6923076923076927E-2</v>
      </c>
      <c r="N267" s="144"/>
      <c r="P267" s="159" t="s">
        <v>253</v>
      </c>
      <c r="Q267" s="150">
        <v>19</v>
      </c>
      <c r="R267" s="150">
        <v>32</v>
      </c>
      <c r="S267" s="150">
        <v>49</v>
      </c>
      <c r="T267" s="150">
        <v>29</v>
      </c>
      <c r="U267" s="150">
        <v>36</v>
      </c>
      <c r="V267" s="150">
        <v>15</v>
      </c>
      <c r="W267" s="150">
        <v>25</v>
      </c>
      <c r="X267" s="150">
        <v>26</v>
      </c>
      <c r="Y267" s="148">
        <v>0.04</v>
      </c>
      <c r="Z267" s="148">
        <v>-0.11219512195121949</v>
      </c>
      <c r="AA267" s="147"/>
      <c r="AB267" s="144"/>
      <c r="AC267" s="144"/>
      <c r="AD267" s="150">
        <v>4.2857142857142856</v>
      </c>
      <c r="AE267" s="150">
        <v>29.285714285714285</v>
      </c>
      <c r="AF267" s="144"/>
    </row>
    <row r="268" spans="1:32" x14ac:dyDescent="0.25">
      <c r="A268" s="159" t="s">
        <v>254</v>
      </c>
      <c r="B268" s="191">
        <v>0</v>
      </c>
      <c r="C268" s="191">
        <v>0</v>
      </c>
      <c r="D268" s="191">
        <v>0.40909090909090912</v>
      </c>
      <c r="E268" s="191">
        <v>0.4375</v>
      </c>
      <c r="F268" s="191">
        <v>0.14814814814814814</v>
      </c>
      <c r="G268" s="191">
        <v>0.1111111111111111</v>
      </c>
      <c r="H268" s="191">
        <v>2.564102564102564E-2</v>
      </c>
      <c r="I268" s="191">
        <v>9.0909090909090912E-2</v>
      </c>
      <c r="J268" s="172">
        <v>6.5268065268065278</v>
      </c>
      <c r="K268" s="172">
        <v>-7.6688674454037598</v>
      </c>
      <c r="L268" s="147"/>
      <c r="M268" s="203">
        <v>-6.1137692716640073</v>
      </c>
      <c r="N268" s="144"/>
      <c r="P268" s="159" t="s">
        <v>254</v>
      </c>
      <c r="Q268" s="191">
        <v>0.1</v>
      </c>
      <c r="R268" s="191">
        <v>0.16666666666666666</v>
      </c>
      <c r="S268" s="191">
        <v>0.2</v>
      </c>
      <c r="T268" s="191">
        <v>0.19863013698630136</v>
      </c>
      <c r="U268" s="191">
        <v>0.21556886227544911</v>
      </c>
      <c r="V268" s="191">
        <v>0.11811023622047244</v>
      </c>
      <c r="W268" s="191">
        <v>0.16891891891891891</v>
      </c>
      <c r="X268" s="191">
        <v>0.15204678362573099</v>
      </c>
      <c r="Y268" s="172">
        <v>-1.6872135293187929</v>
      </c>
      <c r="Z268" s="172">
        <v>-1.667749620965997</v>
      </c>
      <c r="AA268" s="147"/>
      <c r="AB268" s="144"/>
      <c r="AC268" s="144"/>
      <c r="AD268" s="191">
        <v>0.16759776536312851</v>
      </c>
      <c r="AE268" s="191">
        <v>0.16872427983539096</v>
      </c>
      <c r="AF268" s="144"/>
    </row>
    <row r="269" spans="1:32" x14ac:dyDescent="0.25">
      <c r="A269" s="161" t="s">
        <v>255</v>
      </c>
      <c r="B269" s="161"/>
      <c r="C269" s="161"/>
      <c r="D269" s="161"/>
      <c r="E269" s="144"/>
      <c r="F269" s="144"/>
      <c r="G269" s="144"/>
      <c r="H269" s="144"/>
      <c r="I269" s="144"/>
      <c r="J269" s="144"/>
      <c r="K269" s="144"/>
      <c r="L269" s="144"/>
      <c r="M269" s="144"/>
      <c r="N269" s="144"/>
      <c r="O269" s="204"/>
      <c r="P269" s="161" t="s">
        <v>255</v>
      </c>
      <c r="Q269" s="161"/>
      <c r="R269" s="161"/>
      <c r="S269" s="161"/>
      <c r="T269" s="144"/>
      <c r="U269" s="144"/>
      <c r="V269" s="144"/>
      <c r="W269" s="144"/>
      <c r="X269" s="144"/>
      <c r="Y269" s="144"/>
      <c r="Z269" s="144"/>
      <c r="AA269" s="144"/>
      <c r="AB269" s="144"/>
      <c r="AC269" s="144"/>
      <c r="AD269" s="144"/>
      <c r="AE269" s="144"/>
      <c r="AF269" s="144"/>
    </row>
    <row r="270" spans="1:32" x14ac:dyDescent="0.25">
      <c r="A270" s="161"/>
      <c r="B270" s="161"/>
      <c r="C270" s="161"/>
      <c r="D270" s="161"/>
      <c r="E270" s="144"/>
      <c r="F270" s="144"/>
      <c r="G270" s="144"/>
      <c r="H270" s="144"/>
      <c r="I270" s="144"/>
      <c r="J270" s="144"/>
      <c r="K270" s="144"/>
      <c r="L270" s="144"/>
      <c r="M270" s="144"/>
      <c r="N270" s="144"/>
      <c r="O270" s="204"/>
      <c r="P270" s="161"/>
      <c r="Q270" s="161"/>
      <c r="R270" s="161"/>
      <c r="S270" s="161"/>
      <c r="T270" s="144"/>
      <c r="U270" s="144"/>
      <c r="V270" s="144"/>
      <c r="W270" s="144"/>
      <c r="X270" s="144"/>
      <c r="Y270" s="144"/>
      <c r="Z270" s="144"/>
      <c r="AA270" s="144"/>
      <c r="AB270" s="144"/>
      <c r="AC270" s="144"/>
      <c r="AD270" s="144"/>
      <c r="AE270" s="144"/>
      <c r="AF270" s="144"/>
    </row>
    <row r="271" spans="1:32" x14ac:dyDescent="0.25">
      <c r="A271" s="161"/>
      <c r="B271" s="161"/>
      <c r="C271" s="161"/>
      <c r="D271" s="161"/>
      <c r="E271" s="144"/>
      <c r="F271" s="144"/>
      <c r="G271" s="144"/>
      <c r="H271" s="144"/>
      <c r="I271" s="144"/>
      <c r="J271" s="144"/>
      <c r="K271" s="144"/>
      <c r="L271" s="144"/>
      <c r="M271" s="144"/>
      <c r="N271" s="144"/>
      <c r="O271" s="204"/>
      <c r="P271" s="161"/>
      <c r="Q271" s="161"/>
      <c r="R271" s="161"/>
      <c r="S271" s="161"/>
      <c r="T271" s="144"/>
      <c r="U271" s="144"/>
      <c r="V271" s="144"/>
      <c r="W271" s="144"/>
      <c r="X271" s="144"/>
      <c r="Y271" s="144"/>
      <c r="Z271" s="144"/>
      <c r="AA271" s="144"/>
      <c r="AB271" s="144"/>
      <c r="AC271" s="144"/>
      <c r="AD271" s="144"/>
      <c r="AE271" s="144"/>
      <c r="AF271" s="144"/>
    </row>
    <row r="272" spans="1:32" x14ac:dyDescent="0.25">
      <c r="A272" s="189" t="s">
        <v>282</v>
      </c>
      <c r="B272" s="189"/>
      <c r="C272" s="189"/>
      <c r="D272" s="189"/>
      <c r="E272" s="181"/>
      <c r="F272" s="167"/>
      <c r="G272" s="167"/>
      <c r="H272" s="167"/>
      <c r="I272" s="167"/>
      <c r="J272" s="167"/>
      <c r="K272" s="167"/>
      <c r="L272" s="188"/>
      <c r="M272" s="211"/>
      <c r="N272" s="144"/>
      <c r="O272" s="211"/>
      <c r="P272" s="189" t="s">
        <v>282</v>
      </c>
      <c r="Q272" s="189"/>
      <c r="R272" s="189"/>
      <c r="S272" s="189"/>
      <c r="T272" s="181"/>
      <c r="U272" s="144"/>
      <c r="V272" s="144"/>
      <c r="W272" s="144"/>
      <c r="X272" s="144"/>
      <c r="Y272" s="144"/>
      <c r="Z272" s="144"/>
      <c r="AA272" s="188"/>
      <c r="AB272" s="144"/>
      <c r="AC272" s="144"/>
      <c r="AD272" s="144"/>
      <c r="AE272" s="144"/>
      <c r="AF272" s="144"/>
    </row>
    <row r="273" spans="1:32" x14ac:dyDescent="0.25">
      <c r="A273" s="166" t="s">
        <v>301</v>
      </c>
      <c r="B273" s="166"/>
      <c r="C273" s="166"/>
      <c r="D273" s="166"/>
      <c r="E273" s="213"/>
      <c r="F273" s="167"/>
      <c r="G273" s="167"/>
      <c r="H273" s="167"/>
      <c r="I273" s="167"/>
      <c r="J273" s="167"/>
      <c r="K273" s="167"/>
      <c r="L273" s="167"/>
      <c r="M273" s="144"/>
      <c r="N273" s="144"/>
      <c r="P273" s="166" t="s">
        <v>231</v>
      </c>
      <c r="Q273" s="166"/>
      <c r="R273" s="166"/>
      <c r="S273" s="166"/>
      <c r="T273" s="162"/>
      <c r="U273" s="144"/>
      <c r="V273" s="144"/>
      <c r="W273" s="144"/>
      <c r="X273" s="144"/>
      <c r="Y273" s="144"/>
      <c r="Z273" s="144"/>
      <c r="AA273" s="167"/>
      <c r="AB273" s="144"/>
      <c r="AC273" s="144"/>
      <c r="AD273" s="144"/>
      <c r="AE273" s="144"/>
      <c r="AF273" s="144"/>
    </row>
    <row r="274" spans="1:32" ht="31.5" x14ac:dyDescent="0.25">
      <c r="A274" s="190"/>
      <c r="B274" s="141">
        <v>2019</v>
      </c>
      <c r="C274" s="141">
        <v>2020</v>
      </c>
      <c r="D274" s="141">
        <v>2021</v>
      </c>
      <c r="E274" s="141">
        <v>2022</v>
      </c>
      <c r="F274" s="141">
        <v>2023</v>
      </c>
      <c r="G274" s="141">
        <v>2024</v>
      </c>
      <c r="H274" s="141">
        <v>2025</v>
      </c>
      <c r="I274" s="141">
        <v>2026</v>
      </c>
      <c r="J274" s="142" t="s">
        <v>232</v>
      </c>
      <c r="K274" s="142" t="s">
        <v>233</v>
      </c>
      <c r="L274" s="143" t="s">
        <v>234</v>
      </c>
      <c r="M274" s="145" t="s">
        <v>287</v>
      </c>
      <c r="N274" s="144"/>
      <c r="P274" s="190"/>
      <c r="Q274" s="141">
        <v>2019</v>
      </c>
      <c r="R274" s="141">
        <v>2020</v>
      </c>
      <c r="S274" s="141">
        <v>2021</v>
      </c>
      <c r="T274" s="141">
        <v>2022</v>
      </c>
      <c r="U274" s="141">
        <v>2023</v>
      </c>
      <c r="V274" s="141">
        <v>2024</v>
      </c>
      <c r="W274" s="141">
        <v>2025</v>
      </c>
      <c r="X274" s="141">
        <v>2026</v>
      </c>
      <c r="Y274" s="142" t="s">
        <v>232</v>
      </c>
      <c r="Z274" s="142" t="s">
        <v>233</v>
      </c>
      <c r="AA274" s="143" t="s">
        <v>234</v>
      </c>
      <c r="AB274" s="144"/>
      <c r="AC274" s="144"/>
      <c r="AD274" s="145" t="s">
        <v>302</v>
      </c>
      <c r="AE274" s="145" t="s">
        <v>235</v>
      </c>
      <c r="AF274" s="144"/>
    </row>
    <row r="275" spans="1:32" x14ac:dyDescent="0.25">
      <c r="A275" s="146" t="s">
        <v>236</v>
      </c>
      <c r="B275" s="147">
        <v>46</v>
      </c>
      <c r="C275" s="147">
        <v>41</v>
      </c>
      <c r="D275" s="147">
        <v>49</v>
      </c>
      <c r="E275" s="147">
        <v>40</v>
      </c>
      <c r="F275" s="147">
        <v>23</v>
      </c>
      <c r="G275" s="147">
        <v>38</v>
      </c>
      <c r="H275" s="147">
        <v>48</v>
      </c>
      <c r="I275" s="147">
        <v>37</v>
      </c>
      <c r="J275" s="148">
        <v>-0.22916666666666666</v>
      </c>
      <c r="K275" s="148">
        <v>-9.1228070175438616E-2</v>
      </c>
      <c r="L275" s="147"/>
      <c r="M275" s="155">
        <v>9.8143236074270557E-2</v>
      </c>
      <c r="N275" s="144"/>
      <c r="P275" s="146" t="s">
        <v>236</v>
      </c>
      <c r="Q275" s="147">
        <v>359</v>
      </c>
      <c r="R275" s="147">
        <v>377</v>
      </c>
      <c r="S275" s="147">
        <v>301</v>
      </c>
      <c r="T275" s="147">
        <v>319</v>
      </c>
      <c r="U275" s="147">
        <v>306</v>
      </c>
      <c r="V275" s="147">
        <v>311</v>
      </c>
      <c r="W275" s="147">
        <v>394</v>
      </c>
      <c r="X275" s="147">
        <v>377</v>
      </c>
      <c r="Y275" s="148">
        <v>-4.3147208121827409E-2</v>
      </c>
      <c r="Z275" s="148">
        <v>0.11491339247993232</v>
      </c>
      <c r="AA275" s="147"/>
      <c r="AB275" s="144"/>
      <c r="AC275" s="144"/>
      <c r="AD275" s="147">
        <v>40.714285714285715</v>
      </c>
      <c r="AE275" s="147">
        <v>338.14285714285717</v>
      </c>
      <c r="AF275" s="144"/>
    </row>
    <row r="276" spans="1:32" x14ac:dyDescent="0.25">
      <c r="A276" s="149" t="s">
        <v>237</v>
      </c>
      <c r="B276" s="150">
        <v>36</v>
      </c>
      <c r="C276" s="150">
        <v>35</v>
      </c>
      <c r="D276" s="150">
        <v>39</v>
      </c>
      <c r="E276" s="150">
        <v>31</v>
      </c>
      <c r="F276" s="150">
        <v>19</v>
      </c>
      <c r="G276" s="150">
        <v>29</v>
      </c>
      <c r="H276" s="150">
        <v>33</v>
      </c>
      <c r="I276" s="150">
        <v>22</v>
      </c>
      <c r="J276" s="148">
        <v>-0.33333333333333331</v>
      </c>
      <c r="K276" s="148">
        <v>-0.30630630630630634</v>
      </c>
      <c r="L276" s="147"/>
      <c r="M276" s="155">
        <v>8.6614173228346455E-2</v>
      </c>
      <c r="N276" s="144"/>
      <c r="P276" s="149" t="s">
        <v>237</v>
      </c>
      <c r="Q276" s="150">
        <v>278</v>
      </c>
      <c r="R276" s="150">
        <v>286</v>
      </c>
      <c r="S276" s="150">
        <v>230</v>
      </c>
      <c r="T276" s="150">
        <v>245</v>
      </c>
      <c r="U276" s="150">
        <v>229</v>
      </c>
      <c r="V276" s="150">
        <v>235</v>
      </c>
      <c r="W276" s="150">
        <v>274</v>
      </c>
      <c r="X276" s="150">
        <v>254</v>
      </c>
      <c r="Y276" s="148">
        <v>-7.2992700729927001E-2</v>
      </c>
      <c r="Z276" s="148">
        <v>5.6274620146312411E-4</v>
      </c>
      <c r="AA276" s="147"/>
      <c r="AB276" s="144"/>
      <c r="AC276" s="144"/>
      <c r="AD276" s="150">
        <v>31.714285714285715</v>
      </c>
      <c r="AE276" s="150">
        <v>253.85714285714286</v>
      </c>
      <c r="AF276" s="144"/>
    </row>
    <row r="277" spans="1:32" x14ac:dyDescent="0.25">
      <c r="A277" s="146" t="s">
        <v>90</v>
      </c>
      <c r="B277" s="151">
        <v>0.8</v>
      </c>
      <c r="C277" s="151">
        <v>0.85365853658536583</v>
      </c>
      <c r="D277" s="151">
        <v>0.79591836734693877</v>
      </c>
      <c r="E277" s="151">
        <v>0.79487179487179482</v>
      </c>
      <c r="F277" s="151">
        <v>0.82608695652173914</v>
      </c>
      <c r="G277" s="151">
        <v>0.76315789473684215</v>
      </c>
      <c r="H277" s="151">
        <v>0.71739130434782605</v>
      </c>
      <c r="I277" s="151">
        <v>0.61111111111111116</v>
      </c>
      <c r="J277" s="172">
        <v>-10.62801932367149</v>
      </c>
      <c r="K277" s="172">
        <v>-17.892447607750096</v>
      </c>
      <c r="L277" s="147"/>
      <c r="M277" s="203">
        <v>-9.4444444444444446</v>
      </c>
      <c r="N277" s="144"/>
      <c r="P277" s="146" t="s">
        <v>90</v>
      </c>
      <c r="Q277" s="151">
        <v>0.80813953488372092</v>
      </c>
      <c r="R277" s="151">
        <v>0.79224376731301938</v>
      </c>
      <c r="S277" s="151">
        <v>0.7931034482758621</v>
      </c>
      <c r="T277" s="151">
        <v>0.78778135048231512</v>
      </c>
      <c r="U277" s="151">
        <v>0.77891156462585032</v>
      </c>
      <c r="V277" s="151">
        <v>0.77814569536423839</v>
      </c>
      <c r="W277" s="151">
        <v>0.72295514511873349</v>
      </c>
      <c r="X277" s="151">
        <v>0.7055555555555556</v>
      </c>
      <c r="Y277" s="172">
        <v>-1.7399589563177886</v>
      </c>
      <c r="Z277" s="172">
        <v>-7.3488723269521161</v>
      </c>
      <c r="AA277" s="147"/>
      <c r="AB277" s="144"/>
      <c r="AC277" s="144"/>
      <c r="AD277" s="151">
        <v>0.79003558718861211</v>
      </c>
      <c r="AE277" s="151">
        <v>0.77904427882507676</v>
      </c>
      <c r="AF277" s="144"/>
    </row>
    <row r="278" spans="1:32" x14ac:dyDescent="0.25">
      <c r="A278" s="149" t="s">
        <v>238</v>
      </c>
      <c r="B278" s="150">
        <v>35</v>
      </c>
      <c r="C278" s="150">
        <v>39</v>
      </c>
      <c r="D278" s="150">
        <v>42</v>
      </c>
      <c r="E278" s="150">
        <v>30</v>
      </c>
      <c r="F278" s="150">
        <v>19</v>
      </c>
      <c r="G278" s="150">
        <v>29</v>
      </c>
      <c r="H278" s="150">
        <v>32</v>
      </c>
      <c r="I278" s="150">
        <v>21</v>
      </c>
      <c r="J278" s="148">
        <v>-0.34375</v>
      </c>
      <c r="K278" s="148">
        <v>-0.34955752212389379</v>
      </c>
      <c r="L278" s="147"/>
      <c r="M278" s="155">
        <v>9.2511013215859028E-2</v>
      </c>
      <c r="N278" s="144"/>
      <c r="P278" s="149" t="s">
        <v>238</v>
      </c>
      <c r="Q278" s="150">
        <v>261</v>
      </c>
      <c r="R278" s="150">
        <v>277</v>
      </c>
      <c r="S278" s="150">
        <v>220</v>
      </c>
      <c r="T278" s="150">
        <v>241</v>
      </c>
      <c r="U278" s="150">
        <v>214</v>
      </c>
      <c r="V278" s="150">
        <v>228</v>
      </c>
      <c r="W278" s="150">
        <v>253</v>
      </c>
      <c r="X278" s="150">
        <v>227</v>
      </c>
      <c r="Y278" s="148">
        <v>-0.10276679841897234</v>
      </c>
      <c r="Z278" s="148">
        <v>-6.1983471074380167E-2</v>
      </c>
      <c r="AA278" s="147"/>
      <c r="AB278" s="144"/>
      <c r="AC278" s="144"/>
      <c r="AD278" s="150">
        <v>32.285714285714285</v>
      </c>
      <c r="AE278" s="150">
        <v>242</v>
      </c>
      <c r="AF278" s="144"/>
    </row>
    <row r="279" spans="1:32" x14ac:dyDescent="0.25">
      <c r="A279" s="149" t="s">
        <v>239</v>
      </c>
      <c r="B279" s="153">
        <v>0.76086956521739135</v>
      </c>
      <c r="C279" s="153">
        <v>0.95121951219512191</v>
      </c>
      <c r="D279" s="153">
        <v>0.8571428571428571</v>
      </c>
      <c r="E279" s="153">
        <v>0.75</v>
      </c>
      <c r="F279" s="153">
        <v>0.82608695652173914</v>
      </c>
      <c r="G279" s="153">
        <v>0.76315789473684215</v>
      </c>
      <c r="H279" s="153">
        <v>0.66666666666666663</v>
      </c>
      <c r="I279" s="153">
        <v>0.56756756756756754</v>
      </c>
      <c r="J279" s="172">
        <v>-9.9099099099099082</v>
      </c>
      <c r="K279" s="172">
        <v>-22.541488857278324</v>
      </c>
      <c r="L279" s="147"/>
      <c r="M279" s="203">
        <v>-3.4554448347551836</v>
      </c>
      <c r="N279" s="144"/>
      <c r="P279" s="149" t="s">
        <v>239</v>
      </c>
      <c r="Q279" s="153">
        <v>0.72701949860724235</v>
      </c>
      <c r="R279" s="153">
        <v>0.73474801061007955</v>
      </c>
      <c r="S279" s="153">
        <v>0.73089700996677742</v>
      </c>
      <c r="T279" s="153">
        <v>0.75548589341692785</v>
      </c>
      <c r="U279" s="153">
        <v>0.69934640522875813</v>
      </c>
      <c r="V279" s="153">
        <v>0.73311897106109325</v>
      </c>
      <c r="W279" s="153">
        <v>0.64213197969543145</v>
      </c>
      <c r="X279" s="153">
        <v>0.60212201591511938</v>
      </c>
      <c r="Y279" s="172">
        <v>-4.000996378031207</v>
      </c>
      <c r="Z279" s="172">
        <v>-11.355183283857729</v>
      </c>
      <c r="AA279" s="147"/>
      <c r="AB279" s="144"/>
      <c r="AC279" s="144"/>
      <c r="AD279" s="153">
        <v>0.79298245614035079</v>
      </c>
      <c r="AE279" s="153">
        <v>0.71567384875369666</v>
      </c>
      <c r="AF279" s="144"/>
    </row>
    <row r="280" spans="1:32" x14ac:dyDescent="0.25">
      <c r="A280" s="149" t="s">
        <v>240</v>
      </c>
      <c r="B280" s="153">
        <v>0.97222222222222221</v>
      </c>
      <c r="C280" s="153">
        <v>1.1142857142857143</v>
      </c>
      <c r="D280" s="153">
        <v>1.0769230769230769</v>
      </c>
      <c r="E280" s="153">
        <v>0.967741935483871</v>
      </c>
      <c r="F280" s="153">
        <v>1</v>
      </c>
      <c r="G280" s="153">
        <v>1</v>
      </c>
      <c r="H280" s="153">
        <v>0.96969696969696972</v>
      </c>
      <c r="I280" s="153">
        <v>0.95454545454545459</v>
      </c>
      <c r="J280" s="172">
        <v>-1.5151515151515138</v>
      </c>
      <c r="K280" s="172">
        <v>-6.347256347256347</v>
      </c>
      <c r="L280" s="147"/>
      <c r="M280" s="203">
        <v>6.0844667143879816</v>
      </c>
      <c r="N280" s="144"/>
      <c r="P280" s="149" t="s">
        <v>240</v>
      </c>
      <c r="Q280" s="153">
        <v>0.9388489208633094</v>
      </c>
      <c r="R280" s="153">
        <v>0.96853146853146854</v>
      </c>
      <c r="S280" s="153">
        <v>0.95652173913043481</v>
      </c>
      <c r="T280" s="153">
        <v>0.98367346938775513</v>
      </c>
      <c r="U280" s="153">
        <v>0.93449781659388642</v>
      </c>
      <c r="V280" s="153">
        <v>0.97021276595744677</v>
      </c>
      <c r="W280" s="153">
        <v>0.92335766423357668</v>
      </c>
      <c r="X280" s="153">
        <v>0.89370078740157477</v>
      </c>
      <c r="Y280" s="172">
        <v>-2.965687683200191</v>
      </c>
      <c r="Z280" s="172">
        <v>-5.9591277876984599</v>
      </c>
      <c r="AA280" s="147"/>
      <c r="AB280" s="144"/>
      <c r="AC280" s="144"/>
      <c r="AD280" s="153">
        <v>1.0180180180180181</v>
      </c>
      <c r="AE280" s="153">
        <v>0.95329206527855936</v>
      </c>
      <c r="AF280" s="144"/>
    </row>
    <row r="281" spans="1:32" ht="22.15" customHeight="1" x14ac:dyDescent="0.25">
      <c r="A281" s="154" t="s">
        <v>241</v>
      </c>
      <c r="B281" s="155">
        <v>2.7777777777777776E-2</v>
      </c>
      <c r="C281" s="155">
        <v>0</v>
      </c>
      <c r="D281" s="155">
        <v>2.564102564102564E-2</v>
      </c>
      <c r="E281" s="155">
        <v>6.4516129032258063E-2</v>
      </c>
      <c r="F281" s="155">
        <v>0</v>
      </c>
      <c r="G281" s="155">
        <v>0</v>
      </c>
      <c r="H281" s="155">
        <v>0</v>
      </c>
      <c r="I281" s="155">
        <v>4.5454545454545456E-2</v>
      </c>
      <c r="J281" s="172">
        <v>4.5454545454545459</v>
      </c>
      <c r="K281" s="172">
        <v>2.7436527436527438</v>
      </c>
      <c r="L281" s="147"/>
      <c r="M281" s="203">
        <v>0.21474588403722281</v>
      </c>
      <c r="N281" s="144"/>
      <c r="P281" s="154" t="s">
        <v>241</v>
      </c>
      <c r="Q281" s="155">
        <v>2.8776978417266189E-2</v>
      </c>
      <c r="R281" s="155">
        <v>3.4965034965034968E-2</v>
      </c>
      <c r="S281" s="155">
        <v>5.2173913043478258E-2</v>
      </c>
      <c r="T281" s="155">
        <v>6.1224489795918366E-2</v>
      </c>
      <c r="U281" s="155">
        <v>3.9301310043668124E-2</v>
      </c>
      <c r="V281" s="155">
        <v>2.1276595744680851E-2</v>
      </c>
      <c r="W281" s="155">
        <v>3.2846715328467155E-2</v>
      </c>
      <c r="X281" s="155">
        <v>4.3307086614173228E-2</v>
      </c>
      <c r="Y281" s="172">
        <v>1.0460371285706074</v>
      </c>
      <c r="Z281" s="172">
        <v>0.50403449146797019</v>
      </c>
      <c r="AA281" s="147"/>
      <c r="AB281" s="144"/>
      <c r="AC281" s="144"/>
      <c r="AD281" s="151">
        <v>1.8018018018018018E-2</v>
      </c>
      <c r="AE281" s="151">
        <v>3.8266741699493526E-2</v>
      </c>
      <c r="AF281" s="144"/>
    </row>
    <row r="282" spans="1:32" ht="22.15" customHeight="1" x14ac:dyDescent="0.25">
      <c r="A282" s="154" t="s">
        <v>242</v>
      </c>
      <c r="B282" s="155">
        <v>2.1739130434782608E-2</v>
      </c>
      <c r="C282" s="155">
        <v>0</v>
      </c>
      <c r="D282" s="155">
        <v>2.0408163265306121E-2</v>
      </c>
      <c r="E282" s="155">
        <v>0.05</v>
      </c>
      <c r="F282" s="155">
        <v>0</v>
      </c>
      <c r="G282" s="155">
        <v>0</v>
      </c>
      <c r="H282" s="155">
        <v>0</v>
      </c>
      <c r="I282" s="155">
        <v>2.7027027027027029E-2</v>
      </c>
      <c r="J282" s="172">
        <v>2.7027027027027026</v>
      </c>
      <c r="K282" s="172">
        <v>1.2991939307728784</v>
      </c>
      <c r="L282" s="147"/>
      <c r="M282" s="203">
        <v>-0.21506918058642188</v>
      </c>
      <c r="N282" s="144"/>
      <c r="P282" s="154" t="s">
        <v>242</v>
      </c>
      <c r="Q282" s="155">
        <v>2.2284122562674095E-2</v>
      </c>
      <c r="R282" s="155">
        <v>2.6525198938992044E-2</v>
      </c>
      <c r="S282" s="155">
        <v>3.9867109634551492E-2</v>
      </c>
      <c r="T282" s="155">
        <v>4.7021943573667714E-2</v>
      </c>
      <c r="U282" s="155">
        <v>2.9411764705882353E-2</v>
      </c>
      <c r="V282" s="155">
        <v>1.607717041800643E-2</v>
      </c>
      <c r="W282" s="155">
        <v>2.2842639593908629E-2</v>
      </c>
      <c r="X282" s="155">
        <v>2.9177718832891247E-2</v>
      </c>
      <c r="Y282" s="172">
        <v>0.63350792389826194</v>
      </c>
      <c r="Z282" s="172">
        <v>4.4937071290814673E-2</v>
      </c>
      <c r="AA282" s="147"/>
      <c r="AB282" s="144"/>
      <c r="AC282" s="144"/>
      <c r="AD282" s="151">
        <v>1.4035087719298246E-2</v>
      </c>
      <c r="AE282" s="151">
        <v>2.8728348119983101E-2</v>
      </c>
      <c r="AF282" s="144"/>
    </row>
    <row r="283" spans="1:32" ht="22.15" customHeight="1" x14ac:dyDescent="0.25">
      <c r="A283" s="154" t="s">
        <v>243</v>
      </c>
      <c r="B283" s="155">
        <v>0.13043478260869565</v>
      </c>
      <c r="C283" s="155">
        <v>7.3170731707317069E-2</v>
      </c>
      <c r="D283" s="155">
        <v>0.20408163265306123</v>
      </c>
      <c r="E283" s="155">
        <v>0.15</v>
      </c>
      <c r="F283" s="155">
        <v>0.17391304347826086</v>
      </c>
      <c r="G283" s="155">
        <v>0.21052631578947367</v>
      </c>
      <c r="H283" s="155">
        <v>0.27083333333333331</v>
      </c>
      <c r="I283" s="155">
        <v>0.32432432432432434</v>
      </c>
      <c r="J283" s="172">
        <v>5.349099099099103</v>
      </c>
      <c r="K283" s="172">
        <v>14.888572783309629</v>
      </c>
      <c r="L283" s="147"/>
      <c r="M283" s="203">
        <v>10.68176930245896</v>
      </c>
      <c r="N283" s="144"/>
      <c r="P283" s="154" t="s">
        <v>243</v>
      </c>
      <c r="Q283" s="155">
        <v>0.12534818941504178</v>
      </c>
      <c r="R283" s="155">
        <v>0.15649867374005305</v>
      </c>
      <c r="S283" s="155">
        <v>0.15614617940199335</v>
      </c>
      <c r="T283" s="155">
        <v>0.14420062695924765</v>
      </c>
      <c r="U283" s="155">
        <v>0.16993464052287582</v>
      </c>
      <c r="V283" s="155">
        <v>0.16077170418006431</v>
      </c>
      <c r="W283" s="155">
        <v>0.23096446700507614</v>
      </c>
      <c r="X283" s="155">
        <v>0.21750663129973474</v>
      </c>
      <c r="Y283" s="172">
        <v>-1.3457835705341399</v>
      </c>
      <c r="Z283" s="172">
        <v>5.2741105317478718</v>
      </c>
      <c r="AA283" s="147"/>
      <c r="AB283" s="144"/>
      <c r="AC283" s="144"/>
      <c r="AD283" s="151">
        <v>0.17543859649122806</v>
      </c>
      <c r="AE283" s="151">
        <v>0.16476552598225602</v>
      </c>
      <c r="AF283" s="144"/>
    </row>
    <row r="284" spans="1:32" ht="22.15" customHeight="1" x14ac:dyDescent="0.25">
      <c r="A284" s="154" t="s">
        <v>244</v>
      </c>
      <c r="B284" s="155">
        <v>2.1739130434782608E-2</v>
      </c>
      <c r="C284" s="155">
        <v>0</v>
      </c>
      <c r="D284" s="155">
        <v>0</v>
      </c>
      <c r="E284" s="155">
        <v>2.5000000000000001E-2</v>
      </c>
      <c r="F284" s="155">
        <v>0</v>
      </c>
      <c r="G284" s="155">
        <v>0</v>
      </c>
      <c r="H284" s="155">
        <v>0</v>
      </c>
      <c r="I284" s="155">
        <v>2.7027027027027029E-2</v>
      </c>
      <c r="J284" s="172">
        <v>2.7027027027027026</v>
      </c>
      <c r="K284" s="172">
        <v>2.0009483167377904</v>
      </c>
      <c r="L284" s="147"/>
      <c r="M284" s="203">
        <v>0.31543479819341919</v>
      </c>
      <c r="N284" s="144"/>
      <c r="P284" s="154" t="s">
        <v>244</v>
      </c>
      <c r="Q284" s="155">
        <v>3.8997214484679667E-2</v>
      </c>
      <c r="R284" s="155">
        <v>2.6525198938992044E-2</v>
      </c>
      <c r="S284" s="155">
        <v>3.3222591362126247E-3</v>
      </c>
      <c r="T284" s="155">
        <v>2.5078369905956112E-2</v>
      </c>
      <c r="U284" s="155">
        <v>2.6143790849673203E-2</v>
      </c>
      <c r="V284" s="155">
        <v>3.8585209003215437E-2</v>
      </c>
      <c r="W284" s="155">
        <v>2.7918781725888325E-2</v>
      </c>
      <c r="X284" s="155">
        <v>2.3872679045092837E-2</v>
      </c>
      <c r="Y284" s="172">
        <v>-0.40461026807954886</v>
      </c>
      <c r="Z284" s="172">
        <v>-0.31657662443030227</v>
      </c>
      <c r="AA284" s="147"/>
      <c r="AB284" s="144"/>
      <c r="AC284" s="144"/>
      <c r="AD284" s="151">
        <v>7.0175438596491229E-3</v>
      </c>
      <c r="AE284" s="151">
        <v>2.7038445289395859E-2</v>
      </c>
      <c r="AF284" s="144"/>
    </row>
    <row r="285" spans="1:32" ht="22.15" customHeight="1" x14ac:dyDescent="0.25">
      <c r="A285" s="154" t="s">
        <v>245</v>
      </c>
      <c r="B285" s="155">
        <v>0</v>
      </c>
      <c r="C285" s="155">
        <v>0</v>
      </c>
      <c r="D285" s="155">
        <v>0</v>
      </c>
      <c r="E285" s="155">
        <v>0</v>
      </c>
      <c r="F285" s="155">
        <v>0</v>
      </c>
      <c r="G285" s="155">
        <v>0</v>
      </c>
      <c r="H285" s="155">
        <v>0</v>
      </c>
      <c r="I285" s="155">
        <v>2.7027027027027029E-2</v>
      </c>
      <c r="J285" s="172">
        <v>2.7027027027027026</v>
      </c>
      <c r="K285" s="172">
        <v>2.7027027027027026</v>
      </c>
      <c r="L285" s="147"/>
      <c r="M285" s="203">
        <v>0.31543479819341919</v>
      </c>
      <c r="N285" s="144"/>
      <c r="P285" s="154" t="s">
        <v>245</v>
      </c>
      <c r="Q285" s="155">
        <v>2.7855153203342618E-3</v>
      </c>
      <c r="R285" s="155">
        <v>0</v>
      </c>
      <c r="S285" s="155">
        <v>9.9667774086378731E-3</v>
      </c>
      <c r="T285" s="155">
        <v>0</v>
      </c>
      <c r="U285" s="155">
        <v>0</v>
      </c>
      <c r="V285" s="155">
        <v>1.2861736334405145E-2</v>
      </c>
      <c r="W285" s="155">
        <v>7.6142131979695434E-3</v>
      </c>
      <c r="X285" s="155">
        <v>2.3872679045092837E-2</v>
      </c>
      <c r="Y285" s="172">
        <v>1.6258465847123296</v>
      </c>
      <c r="Z285" s="172">
        <v>1.9225446260977923</v>
      </c>
      <c r="AA285" s="147"/>
      <c r="AB285" s="144"/>
      <c r="AC285" s="144"/>
      <c r="AD285" s="151">
        <v>0</v>
      </c>
      <c r="AE285" s="151">
        <v>4.647232784114913E-3</v>
      </c>
      <c r="AF285" s="144"/>
    </row>
    <row r="286" spans="1:32" ht="22.15" customHeight="1" x14ac:dyDescent="0.25">
      <c r="A286" s="154" t="s">
        <v>246</v>
      </c>
      <c r="B286" s="155">
        <v>0</v>
      </c>
      <c r="C286" s="155">
        <v>0</v>
      </c>
      <c r="D286" s="155">
        <v>0</v>
      </c>
      <c r="E286" s="155">
        <v>0</v>
      </c>
      <c r="F286" s="155">
        <v>0</v>
      </c>
      <c r="G286" s="155">
        <v>0</v>
      </c>
      <c r="H286" s="155">
        <v>0</v>
      </c>
      <c r="I286" s="155">
        <v>0</v>
      </c>
      <c r="J286" s="172">
        <v>0</v>
      </c>
      <c r="K286" s="172">
        <v>0</v>
      </c>
      <c r="L286" s="147"/>
      <c r="M286" s="203">
        <v>-0.2652519893899204</v>
      </c>
      <c r="N286" s="144"/>
      <c r="P286" s="154" t="s">
        <v>246</v>
      </c>
      <c r="Q286" s="155">
        <v>2.7855153203342618E-3</v>
      </c>
      <c r="R286" s="155">
        <v>0</v>
      </c>
      <c r="S286" s="155">
        <v>0</v>
      </c>
      <c r="T286" s="155">
        <v>0</v>
      </c>
      <c r="U286" s="155">
        <v>3.2679738562091504E-3</v>
      </c>
      <c r="V286" s="155">
        <v>3.2154340836012861E-3</v>
      </c>
      <c r="W286" s="155">
        <v>0</v>
      </c>
      <c r="X286" s="155">
        <v>2.6525198938992041E-3</v>
      </c>
      <c r="Y286" s="172">
        <v>0.2652519893899204</v>
      </c>
      <c r="Z286" s="172">
        <v>0.13850927709587732</v>
      </c>
      <c r="AA286" s="147"/>
      <c r="AB286" s="144"/>
      <c r="AC286" s="144"/>
      <c r="AD286" s="151">
        <v>0</v>
      </c>
      <c r="AE286" s="151">
        <v>1.2674271229404308E-3</v>
      </c>
      <c r="AF286" s="144"/>
    </row>
    <row r="287" spans="1:32" x14ac:dyDescent="0.25">
      <c r="A287" s="149" t="s">
        <v>247</v>
      </c>
      <c r="B287" s="150">
        <v>357.82608695652141</v>
      </c>
      <c r="C287" s="150">
        <v>303.31707317073153</v>
      </c>
      <c r="D287" s="150">
        <v>228.30612244897981</v>
      </c>
      <c r="E287" s="150">
        <v>283.87500000000006</v>
      </c>
      <c r="F287" s="150">
        <v>241.21739130434818</v>
      </c>
      <c r="G287" s="150">
        <v>216.55263157894697</v>
      </c>
      <c r="H287" s="150">
        <v>313.66666666666634</v>
      </c>
      <c r="I287" s="150">
        <v>286.89189189189176</v>
      </c>
      <c r="J287" s="177">
        <v>-26.774774774774585</v>
      </c>
      <c r="K287" s="177">
        <v>5.2392603129445092</v>
      </c>
      <c r="L287" s="147"/>
      <c r="M287" s="203">
        <v>40.210194279160049</v>
      </c>
      <c r="N287" s="144"/>
      <c r="P287" s="149" t="s">
        <v>247</v>
      </c>
      <c r="Q287" s="150">
        <v>275.66016713091898</v>
      </c>
      <c r="R287" s="150">
        <v>278.43766578249324</v>
      </c>
      <c r="S287" s="150">
        <v>232.61794019933546</v>
      </c>
      <c r="T287" s="150">
        <v>254.35423197492196</v>
      </c>
      <c r="U287" s="150">
        <v>233.90849673202587</v>
      </c>
      <c r="V287" s="150">
        <v>192.23151125401907</v>
      </c>
      <c r="W287" s="150">
        <v>265.36548223350241</v>
      </c>
      <c r="X287" s="150">
        <v>246.68169761273171</v>
      </c>
      <c r="Y287" s="177">
        <v>-18.683784620770695</v>
      </c>
      <c r="Z287" s="177">
        <v>-3.0031355093636591</v>
      </c>
      <c r="AA287" s="147"/>
      <c r="AB287" s="144"/>
      <c r="AC287" s="144"/>
      <c r="AD287" s="150">
        <v>281.65263157894725</v>
      </c>
      <c r="AE287" s="150">
        <v>249.68483312209537</v>
      </c>
      <c r="AF287" s="144"/>
    </row>
    <row r="288" spans="1:32" x14ac:dyDescent="0.25">
      <c r="A288" s="149" t="s">
        <v>248</v>
      </c>
      <c r="B288" s="150">
        <v>335.5555555555552</v>
      </c>
      <c r="C288" s="150">
        <v>342.65714285714273</v>
      </c>
      <c r="D288" s="150">
        <v>227.97435897435929</v>
      </c>
      <c r="E288" s="150">
        <v>297.16129032258061</v>
      </c>
      <c r="F288" s="150">
        <v>217.68421052631589</v>
      </c>
      <c r="G288" s="150">
        <v>209.10344827586201</v>
      </c>
      <c r="H288" s="150">
        <v>276.60606060606102</v>
      </c>
      <c r="I288" s="150">
        <v>297.95454545454584</v>
      </c>
      <c r="J288" s="177">
        <v>21.348484848484816</v>
      </c>
      <c r="K288" s="177">
        <v>20.909500409500708</v>
      </c>
      <c r="L288" s="147"/>
      <c r="M288" s="203">
        <v>23.088403722262626</v>
      </c>
      <c r="N288" s="144"/>
      <c r="P288" s="149" t="s">
        <v>248</v>
      </c>
      <c r="Q288" s="150">
        <v>280.37050359712208</v>
      </c>
      <c r="R288" s="150">
        <v>279.73076923076962</v>
      </c>
      <c r="S288" s="150">
        <v>251.59130434782628</v>
      </c>
      <c r="T288" s="150">
        <v>265.89387755102064</v>
      </c>
      <c r="U288" s="150">
        <v>244.61572052401721</v>
      </c>
      <c r="V288" s="150">
        <v>197.19574468085125</v>
      </c>
      <c r="W288" s="150">
        <v>261.18978102189772</v>
      </c>
      <c r="X288" s="150">
        <v>274.86614173228321</v>
      </c>
      <c r="Y288" s="177">
        <v>13.676360710385495</v>
      </c>
      <c r="Z288" s="177">
        <v>18.884149610729963</v>
      </c>
      <c r="AA288" s="147"/>
      <c r="AB288" s="144"/>
      <c r="AC288" s="144"/>
      <c r="AD288" s="150">
        <v>277.04504504504513</v>
      </c>
      <c r="AE288" s="150">
        <v>255.98199212155325</v>
      </c>
      <c r="AF288" s="144"/>
    </row>
    <row r="289" spans="1:32" x14ac:dyDescent="0.25">
      <c r="A289" s="146" t="s">
        <v>249</v>
      </c>
      <c r="B289" s="147">
        <v>63</v>
      </c>
      <c r="C289" s="147">
        <v>41</v>
      </c>
      <c r="D289" s="147">
        <v>66</v>
      </c>
      <c r="E289" s="147">
        <v>83</v>
      </c>
      <c r="F289" s="147">
        <v>42</v>
      </c>
      <c r="G289" s="147">
        <v>98</v>
      </c>
      <c r="H289" s="147">
        <v>68</v>
      </c>
      <c r="I289" s="147">
        <v>66</v>
      </c>
      <c r="J289" s="148">
        <v>-2.9411764705882353E-2</v>
      </c>
      <c r="K289" s="148">
        <v>2.1691973969630617E-3</v>
      </c>
      <c r="L289" s="147"/>
      <c r="M289" s="155">
        <v>0.10662358642972536</v>
      </c>
      <c r="N289" s="144"/>
      <c r="P289" s="146" t="s">
        <v>249</v>
      </c>
      <c r="Q289" s="147">
        <v>484</v>
      </c>
      <c r="R289" s="147">
        <v>448</v>
      </c>
      <c r="S289" s="147">
        <v>526</v>
      </c>
      <c r="T289" s="147">
        <v>485</v>
      </c>
      <c r="U289" s="147">
        <v>358</v>
      </c>
      <c r="V289" s="147">
        <v>439</v>
      </c>
      <c r="W289" s="147">
        <v>566</v>
      </c>
      <c r="X289" s="147">
        <v>619</v>
      </c>
      <c r="Y289" s="148">
        <v>9.3639575971731448E-2</v>
      </c>
      <c r="Z289" s="148">
        <v>0.31064730792498491</v>
      </c>
      <c r="AA289" s="147"/>
      <c r="AB289" s="144"/>
      <c r="AC289" s="144"/>
      <c r="AD289" s="147">
        <v>65.857142857142861</v>
      </c>
      <c r="AE289" s="147">
        <v>472.28571428571428</v>
      </c>
      <c r="AF289" s="144"/>
    </row>
    <row r="290" spans="1:32" x14ac:dyDescent="0.25">
      <c r="A290" s="146" t="s">
        <v>250</v>
      </c>
      <c r="B290" s="150">
        <v>20</v>
      </c>
      <c r="C290" s="150">
        <v>16</v>
      </c>
      <c r="D290" s="150">
        <v>11</v>
      </c>
      <c r="E290" s="150">
        <v>26</v>
      </c>
      <c r="F290" s="150">
        <v>14</v>
      </c>
      <c r="G290" s="150">
        <v>29</v>
      </c>
      <c r="H290" s="150">
        <v>24</v>
      </c>
      <c r="I290" s="150">
        <v>16</v>
      </c>
      <c r="J290" s="148">
        <v>-0.33333333333333331</v>
      </c>
      <c r="K290" s="148">
        <v>-0.2</v>
      </c>
      <c r="L290" s="147"/>
      <c r="M290" s="155">
        <v>7.2727272727272724E-2</v>
      </c>
      <c r="N290" s="144"/>
      <c r="P290" s="146" t="s">
        <v>250</v>
      </c>
      <c r="Q290" s="150">
        <v>135</v>
      </c>
      <c r="R290" s="150">
        <v>115</v>
      </c>
      <c r="S290" s="150">
        <v>129</v>
      </c>
      <c r="T290" s="150">
        <v>146</v>
      </c>
      <c r="U290" s="150">
        <v>133</v>
      </c>
      <c r="V290" s="150">
        <v>124</v>
      </c>
      <c r="W290" s="150">
        <v>175</v>
      </c>
      <c r="X290" s="150">
        <v>220</v>
      </c>
      <c r="Y290" s="148">
        <v>0.25714285714285712</v>
      </c>
      <c r="Z290" s="148">
        <v>0.6091954022988505</v>
      </c>
      <c r="AA290" s="147"/>
      <c r="AB290" s="144"/>
      <c r="AC290" s="144"/>
      <c r="AD290" s="150">
        <v>20</v>
      </c>
      <c r="AE290" s="150">
        <v>136.71428571428572</v>
      </c>
      <c r="AF290" s="144"/>
    </row>
    <row r="291" spans="1:32" x14ac:dyDescent="0.25">
      <c r="A291" s="149" t="s">
        <v>251</v>
      </c>
      <c r="B291" s="147">
        <v>0</v>
      </c>
      <c r="C291" s="147">
        <v>127</v>
      </c>
      <c r="D291" s="147">
        <v>116</v>
      </c>
      <c r="E291" s="147">
        <v>92</v>
      </c>
      <c r="F291" s="147">
        <v>118</v>
      </c>
      <c r="G291" s="147">
        <v>105</v>
      </c>
      <c r="H291" s="147">
        <v>141</v>
      </c>
      <c r="I291" s="147">
        <v>130</v>
      </c>
      <c r="J291" s="148">
        <v>-7.8014184397163122E-2</v>
      </c>
      <c r="K291" s="157">
        <v>0.11587982832618025</v>
      </c>
      <c r="L291" s="147"/>
      <c r="M291" s="155">
        <v>0.11764705882352941</v>
      </c>
      <c r="N291" s="144"/>
      <c r="P291" s="149" t="s">
        <v>251</v>
      </c>
      <c r="Q291" s="147">
        <v>0</v>
      </c>
      <c r="R291" s="147">
        <v>1107</v>
      </c>
      <c r="S291" s="147">
        <v>1016</v>
      </c>
      <c r="T291" s="147">
        <v>979</v>
      </c>
      <c r="U291" s="147">
        <v>975</v>
      </c>
      <c r="V291" s="147">
        <v>1016</v>
      </c>
      <c r="W291" s="147">
        <v>1035</v>
      </c>
      <c r="X291" s="147">
        <v>1105</v>
      </c>
      <c r="Y291" s="148">
        <v>6.7632850241545889E-2</v>
      </c>
      <c r="Z291" s="157">
        <v>8.1919060052219286E-2</v>
      </c>
      <c r="AA291" s="147"/>
      <c r="AB291" s="144"/>
      <c r="AC291" s="144"/>
      <c r="AD291" s="158">
        <v>116.5</v>
      </c>
      <c r="AE291" s="158">
        <v>1021.3333333333334</v>
      </c>
      <c r="AF291" s="144"/>
    </row>
    <row r="292" spans="1:32" x14ac:dyDescent="0.25">
      <c r="A292" s="159" t="s">
        <v>252</v>
      </c>
      <c r="B292" s="150">
        <v>48</v>
      </c>
      <c r="C292" s="150">
        <v>53</v>
      </c>
      <c r="D292" s="150">
        <v>36</v>
      </c>
      <c r="E292" s="150">
        <v>40</v>
      </c>
      <c r="F292" s="150">
        <v>28</v>
      </c>
      <c r="G292" s="150">
        <v>68</v>
      </c>
      <c r="H292" s="150">
        <v>28</v>
      </c>
      <c r="I292" s="150">
        <v>56</v>
      </c>
      <c r="J292" s="148">
        <v>1</v>
      </c>
      <c r="K292" s="148">
        <v>0.30232558139534882</v>
      </c>
      <c r="L292" s="147"/>
      <c r="M292" s="155">
        <v>0.12993039443155452</v>
      </c>
      <c r="N292" s="144"/>
      <c r="P292" s="159" t="s">
        <v>252</v>
      </c>
      <c r="Q292" s="150">
        <v>311</v>
      </c>
      <c r="R292" s="150">
        <v>310</v>
      </c>
      <c r="S292" s="150">
        <v>329</v>
      </c>
      <c r="T292" s="150">
        <v>288</v>
      </c>
      <c r="U292" s="150">
        <v>250</v>
      </c>
      <c r="V292" s="150">
        <v>370</v>
      </c>
      <c r="W292" s="150">
        <v>299</v>
      </c>
      <c r="X292" s="150">
        <v>431</v>
      </c>
      <c r="Y292" s="148">
        <v>0.4414715719063545</v>
      </c>
      <c r="Z292" s="148">
        <v>0.39870190078813156</v>
      </c>
      <c r="AA292" s="147"/>
      <c r="AB292" s="144"/>
      <c r="AC292" s="144"/>
      <c r="AD292" s="150">
        <v>43</v>
      </c>
      <c r="AE292" s="150">
        <v>308.14285714285717</v>
      </c>
      <c r="AF292" s="144"/>
    </row>
    <row r="293" spans="1:32" x14ac:dyDescent="0.25">
      <c r="A293" s="159" t="s">
        <v>253</v>
      </c>
      <c r="B293" s="150">
        <v>5</v>
      </c>
      <c r="C293" s="150">
        <v>4</v>
      </c>
      <c r="D293" s="150">
        <v>0</v>
      </c>
      <c r="E293" s="150">
        <v>4</v>
      </c>
      <c r="F293" s="150">
        <v>1</v>
      </c>
      <c r="G293" s="150">
        <v>0</v>
      </c>
      <c r="H293" s="150">
        <v>2</v>
      </c>
      <c r="I293" s="150">
        <v>2</v>
      </c>
      <c r="J293" s="148">
        <v>0</v>
      </c>
      <c r="K293" s="148">
        <v>-0.12499999999999994</v>
      </c>
      <c r="L293" s="147"/>
      <c r="M293" s="155">
        <v>9.5238095238095233E-2</v>
      </c>
      <c r="N293" s="144"/>
      <c r="P293" s="159" t="s">
        <v>253</v>
      </c>
      <c r="Q293" s="150">
        <v>24</v>
      </c>
      <c r="R293" s="150">
        <v>23</v>
      </c>
      <c r="S293" s="150">
        <v>20</v>
      </c>
      <c r="T293" s="150">
        <v>22</v>
      </c>
      <c r="U293" s="150">
        <v>7</v>
      </c>
      <c r="V293" s="150">
        <v>13</v>
      </c>
      <c r="W293" s="150">
        <v>15</v>
      </c>
      <c r="X293" s="150">
        <v>21</v>
      </c>
      <c r="Y293" s="148">
        <v>0.4</v>
      </c>
      <c r="Z293" s="148">
        <v>0.18548387096774185</v>
      </c>
      <c r="AA293" s="147"/>
      <c r="AB293" s="144"/>
      <c r="AC293" s="144"/>
      <c r="AD293" s="150">
        <v>2.2857142857142856</v>
      </c>
      <c r="AE293" s="150">
        <v>17.714285714285715</v>
      </c>
      <c r="AF293" s="144"/>
    </row>
    <row r="294" spans="1:32" x14ac:dyDescent="0.25">
      <c r="A294" s="159" t="s">
        <v>254</v>
      </c>
      <c r="B294" s="191">
        <v>9.4339622641509441E-2</v>
      </c>
      <c r="C294" s="191">
        <v>7.0175438596491224E-2</v>
      </c>
      <c r="D294" s="191">
        <v>0</v>
      </c>
      <c r="E294" s="191">
        <v>9.0909090909090912E-2</v>
      </c>
      <c r="F294" s="191">
        <v>3.4482758620689655E-2</v>
      </c>
      <c r="G294" s="191">
        <v>0</v>
      </c>
      <c r="H294" s="191">
        <v>6.6666666666666666E-2</v>
      </c>
      <c r="I294" s="191">
        <v>3.4482758620689655E-2</v>
      </c>
      <c r="J294" s="172">
        <v>-3.2183908045977012</v>
      </c>
      <c r="K294" s="172">
        <v>-1.5990427499184161</v>
      </c>
      <c r="L294" s="147"/>
      <c r="M294" s="203">
        <v>-1.1977418370460791</v>
      </c>
      <c r="N294" s="144"/>
      <c r="P294" s="159" t="s">
        <v>254</v>
      </c>
      <c r="Q294" s="191">
        <v>7.1641791044776124E-2</v>
      </c>
      <c r="R294" s="191">
        <v>6.9069069069069067E-2</v>
      </c>
      <c r="S294" s="191">
        <v>5.730659025787966E-2</v>
      </c>
      <c r="T294" s="191">
        <v>7.0967741935483872E-2</v>
      </c>
      <c r="U294" s="191">
        <v>2.7237354085603113E-2</v>
      </c>
      <c r="V294" s="191">
        <v>3.3942558746736295E-2</v>
      </c>
      <c r="W294" s="191">
        <v>4.7770700636942678E-2</v>
      </c>
      <c r="X294" s="191">
        <v>4.6460176991150445E-2</v>
      </c>
      <c r="Y294" s="172">
        <v>-0.13105236457922331</v>
      </c>
      <c r="Z294" s="172">
        <v>-0.79019448852195651</v>
      </c>
      <c r="AA294" s="147"/>
      <c r="AB294" s="144"/>
      <c r="AC294" s="144"/>
      <c r="AD294" s="191">
        <v>5.0473186119873815E-2</v>
      </c>
      <c r="AE294" s="191">
        <v>5.4362121876370011E-2</v>
      </c>
      <c r="AF294" s="144"/>
    </row>
    <row r="295" spans="1:32" x14ac:dyDescent="0.25">
      <c r="A295" s="161" t="s">
        <v>255</v>
      </c>
      <c r="B295" s="161"/>
      <c r="C295" s="161"/>
      <c r="D295" s="161"/>
      <c r="E295" s="144"/>
      <c r="F295" s="144"/>
      <c r="G295" s="144"/>
      <c r="H295" s="144"/>
      <c r="I295" s="144"/>
      <c r="J295" s="144"/>
      <c r="K295" s="144"/>
      <c r="L295" s="144"/>
      <c r="M295" s="144"/>
      <c r="N295" s="144"/>
      <c r="O295" s="204"/>
      <c r="P295" s="161" t="s">
        <v>255</v>
      </c>
      <c r="Q295" s="161"/>
      <c r="R295" s="161"/>
      <c r="S295" s="161"/>
      <c r="T295" s="144"/>
      <c r="U295" s="144"/>
      <c r="V295" s="144"/>
      <c r="W295" s="144"/>
      <c r="X295" s="144"/>
      <c r="Y295" s="144"/>
      <c r="Z295" s="144"/>
      <c r="AA295" s="144"/>
      <c r="AB295" s="144"/>
      <c r="AC295" s="144"/>
      <c r="AD295" s="144"/>
      <c r="AE295" s="144"/>
      <c r="AF295" s="144"/>
    </row>
    <row r="296" spans="1:32" x14ac:dyDescent="0.25">
      <c r="N296" s="144"/>
      <c r="AB296" s="144"/>
    </row>
    <row r="297" spans="1:32" x14ac:dyDescent="0.25">
      <c r="N297" s="144"/>
      <c r="AB297" s="144"/>
    </row>
    <row r="298" spans="1:32" x14ac:dyDescent="0.25">
      <c r="A298" s="195" t="s">
        <v>283</v>
      </c>
      <c r="B298" s="189" t="s">
        <v>284</v>
      </c>
      <c r="C298" s="189"/>
      <c r="D298" s="181"/>
      <c r="E298" s="181"/>
      <c r="F298" s="167"/>
      <c r="G298" s="167"/>
      <c r="H298" s="167"/>
      <c r="I298" s="167"/>
      <c r="J298" s="167"/>
      <c r="K298" s="167"/>
      <c r="L298" s="188"/>
      <c r="M298" s="211"/>
      <c r="N298" s="144"/>
      <c r="O298" s="211"/>
      <c r="P298" s="195" t="s">
        <v>283</v>
      </c>
      <c r="Q298" s="189" t="s">
        <v>284</v>
      </c>
      <c r="R298" s="189"/>
      <c r="S298" s="181"/>
      <c r="T298" s="181"/>
      <c r="U298" s="144"/>
      <c r="V298" s="144"/>
      <c r="W298" s="144"/>
      <c r="X298" s="144"/>
      <c r="Y298" s="144"/>
      <c r="Z298" s="144"/>
      <c r="AA298" s="188"/>
      <c r="AB298" s="144"/>
      <c r="AC298" s="144"/>
      <c r="AD298" s="144"/>
      <c r="AE298" s="144"/>
      <c r="AF298" s="144"/>
    </row>
    <row r="299" spans="1:32" x14ac:dyDescent="0.25">
      <c r="A299" s="166" t="s">
        <v>301</v>
      </c>
      <c r="B299" s="166"/>
      <c r="C299" s="166"/>
      <c r="D299" s="166"/>
      <c r="E299" s="213"/>
      <c r="F299" s="167"/>
      <c r="G299" s="167"/>
      <c r="H299" s="167"/>
      <c r="I299" s="167"/>
      <c r="J299" s="167"/>
      <c r="K299" s="167"/>
      <c r="L299" s="167"/>
      <c r="M299" s="144"/>
      <c r="N299" s="144"/>
      <c r="P299" s="166" t="s">
        <v>231</v>
      </c>
      <c r="Q299" s="166"/>
      <c r="R299" s="166"/>
      <c r="S299" s="166"/>
      <c r="T299" s="162"/>
      <c r="U299" s="144"/>
      <c r="V299" s="144"/>
      <c r="W299" s="144"/>
      <c r="X299" s="144"/>
      <c r="Y299" s="144"/>
      <c r="Z299" s="144"/>
      <c r="AA299" s="167"/>
      <c r="AB299" s="144"/>
      <c r="AC299" s="144"/>
      <c r="AD299" s="144"/>
      <c r="AE299" s="144"/>
      <c r="AF299" s="144"/>
    </row>
    <row r="300" spans="1:32" ht="31.5" x14ac:dyDescent="0.25">
      <c r="A300" s="190"/>
      <c r="B300" s="141">
        <v>2019</v>
      </c>
      <c r="C300" s="141">
        <v>2020</v>
      </c>
      <c r="D300" s="141">
        <v>2021</v>
      </c>
      <c r="E300" s="141">
        <v>2022</v>
      </c>
      <c r="F300" s="141">
        <v>2023</v>
      </c>
      <c r="G300" s="141">
        <v>2024</v>
      </c>
      <c r="H300" s="141">
        <v>2025</v>
      </c>
      <c r="I300" s="141">
        <v>2026</v>
      </c>
      <c r="J300" s="142" t="s">
        <v>232</v>
      </c>
      <c r="K300" s="142" t="s">
        <v>233</v>
      </c>
      <c r="L300" s="143" t="s">
        <v>234</v>
      </c>
      <c r="M300" s="145" t="s">
        <v>287</v>
      </c>
      <c r="N300" s="144"/>
      <c r="P300" s="190"/>
      <c r="Q300" s="141">
        <v>2019</v>
      </c>
      <c r="R300" s="141">
        <v>2020</v>
      </c>
      <c r="S300" s="141">
        <v>2021</v>
      </c>
      <c r="T300" s="141">
        <v>2022</v>
      </c>
      <c r="U300" s="141">
        <v>2023</v>
      </c>
      <c r="V300" s="141">
        <v>2024</v>
      </c>
      <c r="W300" s="141">
        <v>2025</v>
      </c>
      <c r="X300" s="141">
        <v>2026</v>
      </c>
      <c r="Y300" s="142" t="s">
        <v>232</v>
      </c>
      <c r="Z300" s="142" t="s">
        <v>233</v>
      </c>
      <c r="AA300" s="143" t="s">
        <v>234</v>
      </c>
      <c r="AB300" s="144"/>
      <c r="AC300" s="144"/>
      <c r="AD300" s="145" t="s">
        <v>302</v>
      </c>
      <c r="AE300" s="145" t="s">
        <v>235</v>
      </c>
      <c r="AF300" s="144"/>
    </row>
    <row r="301" spans="1:32" x14ac:dyDescent="0.25">
      <c r="A301" s="146" t="s">
        <v>236</v>
      </c>
      <c r="B301" s="147">
        <v>245</v>
      </c>
      <c r="C301" s="147">
        <v>268</v>
      </c>
      <c r="D301" s="147">
        <v>200</v>
      </c>
      <c r="E301" s="147">
        <v>163</v>
      </c>
      <c r="F301" s="147">
        <v>250</v>
      </c>
      <c r="G301" s="147">
        <v>227</v>
      </c>
      <c r="H301" s="147">
        <v>219</v>
      </c>
      <c r="I301" s="147">
        <v>203</v>
      </c>
      <c r="J301" s="148">
        <v>-7.3059360730593603E-2</v>
      </c>
      <c r="K301" s="148">
        <v>-9.6055979643765957E-2</v>
      </c>
      <c r="L301" s="147"/>
      <c r="M301" s="155">
        <v>9.411219286045433E-2</v>
      </c>
      <c r="N301" s="144"/>
      <c r="P301" s="146" t="s">
        <v>236</v>
      </c>
      <c r="Q301" s="147">
        <v>1612</v>
      </c>
      <c r="R301" s="147">
        <v>2505</v>
      </c>
      <c r="S301" s="147">
        <v>1610</v>
      </c>
      <c r="T301" s="147">
        <v>1370</v>
      </c>
      <c r="U301" s="147">
        <v>1591</v>
      </c>
      <c r="V301" s="147">
        <v>1674</v>
      </c>
      <c r="W301" s="147">
        <v>1545</v>
      </c>
      <c r="X301" s="147">
        <v>2157</v>
      </c>
      <c r="Y301" s="148">
        <v>0.39611650485436894</v>
      </c>
      <c r="Z301" s="148">
        <v>0.26807760141093473</v>
      </c>
      <c r="AA301" s="147"/>
      <c r="AB301" s="144"/>
      <c r="AC301" s="144"/>
      <c r="AD301" s="147">
        <v>224.57142857142858</v>
      </c>
      <c r="AE301" s="147">
        <v>1701</v>
      </c>
      <c r="AF301" s="144"/>
    </row>
    <row r="302" spans="1:32" x14ac:dyDescent="0.25">
      <c r="A302" s="149" t="s">
        <v>237</v>
      </c>
      <c r="B302" s="150">
        <v>141</v>
      </c>
      <c r="C302" s="150">
        <v>138</v>
      </c>
      <c r="D302" s="150">
        <v>118</v>
      </c>
      <c r="E302" s="150">
        <v>81</v>
      </c>
      <c r="F302" s="150">
        <v>113</v>
      </c>
      <c r="G302" s="150">
        <v>67</v>
      </c>
      <c r="H302" s="150">
        <v>74</v>
      </c>
      <c r="I302" s="150">
        <v>73</v>
      </c>
      <c r="J302" s="148">
        <v>-1.3513513513513514E-2</v>
      </c>
      <c r="K302" s="148">
        <v>-0.30191256830601093</v>
      </c>
      <c r="L302" s="147"/>
      <c r="M302" s="155">
        <v>6.3368055555555552E-2</v>
      </c>
      <c r="N302" s="144"/>
      <c r="P302" s="149" t="s">
        <v>237</v>
      </c>
      <c r="Q302" s="150">
        <v>887</v>
      </c>
      <c r="R302" s="150">
        <v>1510</v>
      </c>
      <c r="S302" s="150">
        <v>936</v>
      </c>
      <c r="T302" s="150">
        <v>743</v>
      </c>
      <c r="U302" s="150">
        <v>680</v>
      </c>
      <c r="V302" s="150">
        <v>629</v>
      </c>
      <c r="W302" s="150">
        <v>635</v>
      </c>
      <c r="X302" s="150">
        <v>1152</v>
      </c>
      <c r="Y302" s="148">
        <v>0.81417322834645667</v>
      </c>
      <c r="Z302" s="148">
        <v>0.33953488372093021</v>
      </c>
      <c r="AA302" s="147"/>
      <c r="AB302" s="144"/>
      <c r="AC302" s="144"/>
      <c r="AD302" s="150">
        <v>104.57142857142857</v>
      </c>
      <c r="AE302" s="150">
        <v>860</v>
      </c>
      <c r="AF302" s="144"/>
    </row>
    <row r="303" spans="1:32" x14ac:dyDescent="0.25">
      <c r="A303" s="146" t="s">
        <v>90</v>
      </c>
      <c r="B303" s="151">
        <v>0.71212121212121215</v>
      </c>
      <c r="C303" s="151">
        <v>0.67647058823529416</v>
      </c>
      <c r="D303" s="151">
        <v>0.69822485207100593</v>
      </c>
      <c r="E303" s="151">
        <v>0.61832061068702293</v>
      </c>
      <c r="F303" s="151">
        <v>0.60752688172043012</v>
      </c>
      <c r="G303" s="151">
        <v>0.40361445783132532</v>
      </c>
      <c r="H303" s="151">
        <v>0.4567901234567901</v>
      </c>
      <c r="I303" s="151">
        <v>0.53676470588235292</v>
      </c>
      <c r="J303" s="172">
        <v>7.9974582425562826</v>
      </c>
      <c r="K303" s="172">
        <v>-6.5208978328173401</v>
      </c>
      <c r="L303" s="147"/>
      <c r="M303" s="203">
        <v>-9.0003520450617653</v>
      </c>
      <c r="N303" s="144"/>
      <c r="P303" s="146" t="s">
        <v>90</v>
      </c>
      <c r="Q303" s="151">
        <v>0.65124816446402345</v>
      </c>
      <c r="R303" s="151">
        <v>0.69266055045871555</v>
      </c>
      <c r="S303" s="151">
        <v>0.67144906743185084</v>
      </c>
      <c r="T303" s="151">
        <v>0.64273356401384085</v>
      </c>
      <c r="U303" s="151">
        <v>0.53501180173092056</v>
      </c>
      <c r="V303" s="151">
        <v>0.45945945945945948</v>
      </c>
      <c r="W303" s="151">
        <v>0.4945482866043614</v>
      </c>
      <c r="X303" s="151">
        <v>0.62676822633297058</v>
      </c>
      <c r="Y303" s="172">
        <v>13.221993972860918</v>
      </c>
      <c r="Z303" s="172">
        <v>2.5729887674823648</v>
      </c>
      <c r="AA303" s="147"/>
      <c r="AB303" s="144"/>
      <c r="AC303" s="144"/>
      <c r="AD303" s="151">
        <v>0.60197368421052633</v>
      </c>
      <c r="AE303" s="151">
        <v>0.60103833865814693</v>
      </c>
      <c r="AF303" s="144"/>
    </row>
    <row r="304" spans="1:32" x14ac:dyDescent="0.25">
      <c r="A304" s="149" t="s">
        <v>238</v>
      </c>
      <c r="B304" s="150">
        <v>112</v>
      </c>
      <c r="C304" s="150">
        <v>127</v>
      </c>
      <c r="D304" s="150">
        <v>118</v>
      </c>
      <c r="E304" s="150">
        <v>67</v>
      </c>
      <c r="F304" s="150">
        <v>108</v>
      </c>
      <c r="G304" s="150">
        <v>64</v>
      </c>
      <c r="H304" s="150">
        <v>73</v>
      </c>
      <c r="I304" s="150">
        <v>67</v>
      </c>
      <c r="J304" s="148">
        <v>-8.2191780821917804E-2</v>
      </c>
      <c r="K304" s="148">
        <v>-0.29895366218236175</v>
      </c>
      <c r="L304" s="147"/>
      <c r="M304" s="155">
        <v>6.0469314079422382E-2</v>
      </c>
      <c r="N304" s="144"/>
      <c r="P304" s="149" t="s">
        <v>238</v>
      </c>
      <c r="Q304" s="150">
        <v>807</v>
      </c>
      <c r="R304" s="150">
        <v>1436</v>
      </c>
      <c r="S304" s="150">
        <v>903</v>
      </c>
      <c r="T304" s="150">
        <v>673</v>
      </c>
      <c r="U304" s="150">
        <v>552</v>
      </c>
      <c r="V304" s="150">
        <v>558</v>
      </c>
      <c r="W304" s="150">
        <v>602</v>
      </c>
      <c r="X304" s="150">
        <v>1108</v>
      </c>
      <c r="Y304" s="148">
        <v>0.84053156146179397</v>
      </c>
      <c r="Z304" s="148">
        <v>0.40227806906526853</v>
      </c>
      <c r="AA304" s="147"/>
      <c r="AB304" s="144"/>
      <c r="AC304" s="144"/>
      <c r="AD304" s="150">
        <v>95.571428571428569</v>
      </c>
      <c r="AE304" s="150">
        <v>790.14285714285711</v>
      </c>
      <c r="AF304" s="144"/>
    </row>
    <row r="305" spans="1:32" x14ac:dyDescent="0.25">
      <c r="A305" s="149" t="s">
        <v>239</v>
      </c>
      <c r="B305" s="153">
        <v>0.45714285714285713</v>
      </c>
      <c r="C305" s="153">
        <v>0.47388059701492535</v>
      </c>
      <c r="D305" s="153">
        <v>0.59</v>
      </c>
      <c r="E305" s="153">
        <v>0.41104294478527609</v>
      </c>
      <c r="F305" s="153">
        <v>0.432</v>
      </c>
      <c r="G305" s="153">
        <v>0.28193832599118945</v>
      </c>
      <c r="H305" s="153">
        <v>0.33333333333333331</v>
      </c>
      <c r="I305" s="153">
        <v>0.33004926108374383</v>
      </c>
      <c r="J305" s="172">
        <v>-0.3284072249589487</v>
      </c>
      <c r="K305" s="172">
        <v>-9.5523258000225599</v>
      </c>
      <c r="L305" s="147"/>
      <c r="M305" s="203">
        <v>-18.362714132701178</v>
      </c>
      <c r="N305" s="144"/>
      <c r="P305" s="149" t="s">
        <v>239</v>
      </c>
      <c r="Q305" s="153">
        <v>0.50062034739454098</v>
      </c>
      <c r="R305" s="153">
        <v>0.5732534930139721</v>
      </c>
      <c r="S305" s="153">
        <v>0.56086956521739129</v>
      </c>
      <c r="T305" s="153">
        <v>0.49124087591240878</v>
      </c>
      <c r="U305" s="153">
        <v>0.34695160276555626</v>
      </c>
      <c r="V305" s="153">
        <v>0.33333333333333331</v>
      </c>
      <c r="W305" s="153">
        <v>0.3896440129449838</v>
      </c>
      <c r="X305" s="153">
        <v>0.51367640241075563</v>
      </c>
      <c r="Y305" s="172">
        <v>12.403238946577183</v>
      </c>
      <c r="Z305" s="172">
        <v>4.9159731544878404</v>
      </c>
      <c r="AA305" s="147"/>
      <c r="AB305" s="144"/>
      <c r="AC305" s="144"/>
      <c r="AD305" s="153">
        <v>0.42557251908396942</v>
      </c>
      <c r="AE305" s="153">
        <v>0.46451667086587722</v>
      </c>
      <c r="AF305" s="144"/>
    </row>
    <row r="306" spans="1:32" x14ac:dyDescent="0.25">
      <c r="A306" s="149" t="s">
        <v>240</v>
      </c>
      <c r="B306" s="153">
        <v>0.79432624113475181</v>
      </c>
      <c r="C306" s="153">
        <v>0.92028985507246375</v>
      </c>
      <c r="D306" s="153">
        <v>1</v>
      </c>
      <c r="E306" s="153">
        <v>0.8271604938271605</v>
      </c>
      <c r="F306" s="153">
        <v>0.95575221238938057</v>
      </c>
      <c r="G306" s="153">
        <v>0.95522388059701491</v>
      </c>
      <c r="H306" s="153">
        <v>0.98648648648648651</v>
      </c>
      <c r="I306" s="153">
        <v>0.9178082191780822</v>
      </c>
      <c r="J306" s="172">
        <v>-6.8678267308404317</v>
      </c>
      <c r="K306" s="172">
        <v>0.38737929485740397</v>
      </c>
      <c r="L306" s="147"/>
      <c r="M306" s="203">
        <v>-4.3997336377473388</v>
      </c>
      <c r="N306" s="144"/>
      <c r="P306" s="149" t="s">
        <v>240</v>
      </c>
      <c r="Q306" s="153">
        <v>0.90980834272829758</v>
      </c>
      <c r="R306" s="153">
        <v>0.9509933774834437</v>
      </c>
      <c r="S306" s="153">
        <v>0.96474358974358976</v>
      </c>
      <c r="T306" s="153">
        <v>0.9057873485868102</v>
      </c>
      <c r="U306" s="153">
        <v>0.81176470588235294</v>
      </c>
      <c r="V306" s="153">
        <v>0.88712241653418122</v>
      </c>
      <c r="W306" s="153">
        <v>0.94803149606299209</v>
      </c>
      <c r="X306" s="153">
        <v>0.96180555555555558</v>
      </c>
      <c r="Y306" s="172">
        <v>1.3774059492563495</v>
      </c>
      <c r="Z306" s="172">
        <v>4.3034791435954229</v>
      </c>
      <c r="AA306" s="147"/>
      <c r="AB306" s="144"/>
      <c r="AC306" s="144"/>
      <c r="AD306" s="153">
        <v>0.91393442622950816</v>
      </c>
      <c r="AE306" s="153">
        <v>0.91877076411960135</v>
      </c>
      <c r="AF306" s="144"/>
    </row>
    <row r="307" spans="1:32" ht="22.15" customHeight="1" x14ac:dyDescent="0.25">
      <c r="A307" s="154" t="s">
        <v>241</v>
      </c>
      <c r="B307" s="155">
        <v>2.1276595744680851E-2</v>
      </c>
      <c r="C307" s="155">
        <v>3.6231884057971016E-2</v>
      </c>
      <c r="D307" s="155">
        <v>1.6949152542372881E-2</v>
      </c>
      <c r="E307" s="155">
        <v>3.7037037037037035E-2</v>
      </c>
      <c r="F307" s="155">
        <v>1.7699115044247787E-2</v>
      </c>
      <c r="G307" s="155">
        <v>4.4776119402985072E-2</v>
      </c>
      <c r="H307" s="155">
        <v>1.3513513513513514E-2</v>
      </c>
      <c r="I307" s="155">
        <v>2.7397260273972601E-2</v>
      </c>
      <c r="J307" s="172">
        <v>1.3883746760459088</v>
      </c>
      <c r="K307" s="172">
        <v>0.14409761209671357</v>
      </c>
      <c r="L307" s="147"/>
      <c r="M307" s="203">
        <v>0.8300038051750378</v>
      </c>
      <c r="N307" s="144"/>
      <c r="P307" s="154" t="s">
        <v>241</v>
      </c>
      <c r="Q307" s="155">
        <v>1.5783540022547914E-2</v>
      </c>
      <c r="R307" s="155">
        <v>2.4503311258278145E-2</v>
      </c>
      <c r="S307" s="155">
        <v>2.7777777777777776E-2</v>
      </c>
      <c r="T307" s="155">
        <v>3.4993270524899055E-2</v>
      </c>
      <c r="U307" s="155">
        <v>3.6764705882352942E-2</v>
      </c>
      <c r="V307" s="155">
        <v>7.472178060413355E-2</v>
      </c>
      <c r="W307" s="155">
        <v>2.6771653543307086E-2</v>
      </c>
      <c r="X307" s="155">
        <v>1.9097222222222224E-2</v>
      </c>
      <c r="Y307" s="172">
        <v>-0.76744313210848625</v>
      </c>
      <c r="Z307" s="172">
        <v>-1.2796465485418969</v>
      </c>
      <c r="AA307" s="147"/>
      <c r="AB307" s="144"/>
      <c r="AC307" s="144"/>
      <c r="AD307" s="151">
        <v>2.5956284153005466E-2</v>
      </c>
      <c r="AE307" s="151">
        <v>3.1893687707641193E-2</v>
      </c>
      <c r="AF307" s="144"/>
    </row>
    <row r="308" spans="1:32" ht="22.15" customHeight="1" x14ac:dyDescent="0.25">
      <c r="A308" s="154" t="s">
        <v>242</v>
      </c>
      <c r="B308" s="155">
        <v>1.2244897959183673E-2</v>
      </c>
      <c r="C308" s="155">
        <v>1.8656716417910446E-2</v>
      </c>
      <c r="D308" s="155">
        <v>0.01</v>
      </c>
      <c r="E308" s="155">
        <v>1.8404907975460124E-2</v>
      </c>
      <c r="F308" s="155">
        <v>8.0000000000000002E-3</v>
      </c>
      <c r="G308" s="155">
        <v>1.3215859030837005E-2</v>
      </c>
      <c r="H308" s="155">
        <v>4.5662100456621002E-3</v>
      </c>
      <c r="I308" s="155">
        <v>9.852216748768473E-3</v>
      </c>
      <c r="J308" s="172">
        <v>0.52860067031063729</v>
      </c>
      <c r="K308" s="172">
        <v>-0.2234297246142469</v>
      </c>
      <c r="L308" s="147"/>
      <c r="M308" s="203">
        <v>-3.4713420162559364E-2</v>
      </c>
      <c r="N308" s="144"/>
      <c r="P308" s="154" t="s">
        <v>242</v>
      </c>
      <c r="Q308" s="155">
        <v>8.6848635235732014E-3</v>
      </c>
      <c r="R308" s="155">
        <v>1.4770459081836327E-2</v>
      </c>
      <c r="S308" s="155">
        <v>1.6149068322981366E-2</v>
      </c>
      <c r="T308" s="155">
        <v>1.8978102189781021E-2</v>
      </c>
      <c r="U308" s="155">
        <v>1.5713387806411062E-2</v>
      </c>
      <c r="V308" s="155">
        <v>2.8076463560334528E-2</v>
      </c>
      <c r="W308" s="155">
        <v>1.1003236245954692E-2</v>
      </c>
      <c r="X308" s="155">
        <v>1.0199350950394067E-2</v>
      </c>
      <c r="Y308" s="172">
        <v>-8.038852955606253E-2</v>
      </c>
      <c r="Z308" s="172">
        <v>-0.5925617555526822</v>
      </c>
      <c r="AA308" s="147"/>
      <c r="AB308" s="144"/>
      <c r="AC308" s="144"/>
      <c r="AD308" s="151">
        <v>1.2086513994910942E-2</v>
      </c>
      <c r="AE308" s="151">
        <v>1.6124968505920888E-2</v>
      </c>
      <c r="AF308" s="144"/>
    </row>
    <row r="309" spans="1:32" ht="22.15" customHeight="1" x14ac:dyDescent="0.25">
      <c r="A309" s="154" t="s">
        <v>243</v>
      </c>
      <c r="B309" s="155">
        <v>0.21632653061224491</v>
      </c>
      <c r="C309" s="155">
        <v>0.13059701492537312</v>
      </c>
      <c r="D309" s="155">
        <v>0.1</v>
      </c>
      <c r="E309" s="155">
        <v>0.10429447852760736</v>
      </c>
      <c r="F309" s="155">
        <v>9.6000000000000002E-2</v>
      </c>
      <c r="G309" s="155">
        <v>0.14096916299559473</v>
      </c>
      <c r="H309" s="155">
        <v>0.1004566210045662</v>
      </c>
      <c r="I309" s="155">
        <v>9.3596059113300489E-2</v>
      </c>
      <c r="J309" s="172">
        <v>-0.68605618912657151</v>
      </c>
      <c r="K309" s="172">
        <v>-3.5538800937590098</v>
      </c>
      <c r="L309" s="147"/>
      <c r="M309" s="203">
        <v>1.1537644648766414</v>
      </c>
      <c r="N309" s="144"/>
      <c r="P309" s="154" t="s">
        <v>243</v>
      </c>
      <c r="Q309" s="155">
        <v>0.13399503722084366</v>
      </c>
      <c r="R309" s="155">
        <v>0.10978043912175649</v>
      </c>
      <c r="S309" s="155">
        <v>0.11739130434782609</v>
      </c>
      <c r="T309" s="155">
        <v>0.11167883211678832</v>
      </c>
      <c r="U309" s="155">
        <v>0.14707730986800754</v>
      </c>
      <c r="V309" s="155">
        <v>0.13201911589008364</v>
      </c>
      <c r="W309" s="155">
        <v>0.13333333333333333</v>
      </c>
      <c r="X309" s="155">
        <v>8.2058414464534074E-2</v>
      </c>
      <c r="Y309" s="172">
        <v>-5.127491886879926</v>
      </c>
      <c r="Z309" s="172">
        <v>-4.3413996722162835</v>
      </c>
      <c r="AA309" s="147"/>
      <c r="AB309" s="144"/>
      <c r="AC309" s="144"/>
      <c r="AD309" s="151">
        <v>0.12913486005089059</v>
      </c>
      <c r="AE309" s="151">
        <v>0.12547241118669691</v>
      </c>
      <c r="AF309" s="144"/>
    </row>
    <row r="310" spans="1:32" ht="22.15" customHeight="1" x14ac:dyDescent="0.25">
      <c r="A310" s="154" t="s">
        <v>244</v>
      </c>
      <c r="B310" s="155">
        <v>3.6734693877551024E-2</v>
      </c>
      <c r="C310" s="155">
        <v>4.4776119402985072E-2</v>
      </c>
      <c r="D310" s="155">
        <v>0.1</v>
      </c>
      <c r="E310" s="155">
        <v>0.16564417177914109</v>
      </c>
      <c r="F310" s="155">
        <v>0.112</v>
      </c>
      <c r="G310" s="155">
        <v>0.1277533039647577</v>
      </c>
      <c r="H310" s="155">
        <v>6.8493150684931503E-2</v>
      </c>
      <c r="I310" s="155">
        <v>3.9408866995073892E-2</v>
      </c>
      <c r="J310" s="172">
        <v>-2.9084283689857613</v>
      </c>
      <c r="K310" s="172">
        <v>-4.9649657177954101</v>
      </c>
      <c r="L310" s="147"/>
      <c r="M310" s="203">
        <v>-2.7814127905250641</v>
      </c>
      <c r="N310" s="144"/>
      <c r="P310" s="154" t="s">
        <v>244</v>
      </c>
      <c r="Q310" s="155">
        <v>6.699751861042183E-2</v>
      </c>
      <c r="R310" s="155">
        <v>4.7105788423153695E-2</v>
      </c>
      <c r="S310" s="155">
        <v>6.273291925465839E-2</v>
      </c>
      <c r="T310" s="155">
        <v>0.10145985401459855</v>
      </c>
      <c r="U310" s="155">
        <v>0.10622250157133878</v>
      </c>
      <c r="V310" s="155">
        <v>0.12843488649940263</v>
      </c>
      <c r="W310" s="155">
        <v>0.1087378640776699</v>
      </c>
      <c r="X310" s="155">
        <v>6.7222994900324531E-2</v>
      </c>
      <c r="Y310" s="172">
        <v>-4.1514869177345375</v>
      </c>
      <c r="Z310" s="172">
        <v>-1.82729318654435</v>
      </c>
      <c r="AA310" s="147"/>
      <c r="AB310" s="144"/>
      <c r="AC310" s="144"/>
      <c r="AD310" s="151">
        <v>8.9058524173027995E-2</v>
      </c>
      <c r="AE310" s="151">
        <v>8.5495926765768032E-2</v>
      </c>
      <c r="AF310" s="144"/>
    </row>
    <row r="311" spans="1:32" ht="22.15" customHeight="1" x14ac:dyDescent="0.25">
      <c r="A311" s="154" t="s">
        <v>245</v>
      </c>
      <c r="B311" s="155">
        <v>4.0816326530612242E-2</v>
      </c>
      <c r="C311" s="155">
        <v>7.0895522388059698E-2</v>
      </c>
      <c r="D311" s="155">
        <v>4.4999999999999998E-2</v>
      </c>
      <c r="E311" s="155">
        <v>3.0674846625766871E-2</v>
      </c>
      <c r="F311" s="155">
        <v>0.08</v>
      </c>
      <c r="G311" s="155">
        <v>0.18061674008810572</v>
      </c>
      <c r="H311" s="155">
        <v>0.22374429223744291</v>
      </c>
      <c r="I311" s="155">
        <v>0.1625615763546798</v>
      </c>
      <c r="J311" s="172">
        <v>-6.1182715882763112</v>
      </c>
      <c r="K311" s="172">
        <v>6.5233332079870641</v>
      </c>
      <c r="L311" s="147"/>
      <c r="M311" s="203">
        <v>2.3943124801596829</v>
      </c>
      <c r="N311" s="144"/>
      <c r="P311" s="154" t="s">
        <v>245</v>
      </c>
      <c r="Q311" s="155">
        <v>0.10421836228287841</v>
      </c>
      <c r="R311" s="155">
        <v>0.1125748502994012</v>
      </c>
      <c r="S311" s="155">
        <v>0.10745341614906832</v>
      </c>
      <c r="T311" s="155">
        <v>9.0510948905109495E-2</v>
      </c>
      <c r="U311" s="155">
        <v>0.11627906976744186</v>
      </c>
      <c r="V311" s="155">
        <v>0.17443249701314217</v>
      </c>
      <c r="W311" s="155">
        <v>0.17346278317152103</v>
      </c>
      <c r="X311" s="155">
        <v>0.13861845155308297</v>
      </c>
      <c r="Y311" s="172">
        <v>-3.4844331618438056</v>
      </c>
      <c r="Z311" s="172">
        <v>1.3314008788322758</v>
      </c>
      <c r="AA311" s="147"/>
      <c r="AB311" s="144"/>
      <c r="AC311" s="144"/>
      <c r="AD311" s="151">
        <v>9.7328244274809156E-2</v>
      </c>
      <c r="AE311" s="151">
        <v>0.12530444276476022</v>
      </c>
      <c r="AF311" s="144"/>
    </row>
    <row r="312" spans="1:32" ht="22.15" customHeight="1" x14ac:dyDescent="0.25">
      <c r="A312" s="154" t="s">
        <v>246</v>
      </c>
      <c r="B312" s="155">
        <v>0.17959183673469387</v>
      </c>
      <c r="C312" s="155">
        <v>0.22388059701492538</v>
      </c>
      <c r="D312" s="155">
        <v>0.14000000000000001</v>
      </c>
      <c r="E312" s="155">
        <v>0.18404907975460122</v>
      </c>
      <c r="F312" s="155">
        <v>0.21199999999999999</v>
      </c>
      <c r="G312" s="155">
        <v>0.25550660792951541</v>
      </c>
      <c r="H312" s="155">
        <v>0.25114155251141551</v>
      </c>
      <c r="I312" s="155">
        <v>0.27586206896551724</v>
      </c>
      <c r="J312" s="172">
        <v>2.4720516454101729</v>
      </c>
      <c r="K312" s="172">
        <v>6.7210669474423081</v>
      </c>
      <c r="L312" s="147"/>
      <c r="M312" s="203">
        <v>16.320560164980098</v>
      </c>
      <c r="N312" s="144"/>
      <c r="P312" s="154" t="s">
        <v>246</v>
      </c>
      <c r="Q312" s="155">
        <v>0.11662531017369727</v>
      </c>
      <c r="R312" s="155">
        <v>9.9401197604790423E-2</v>
      </c>
      <c r="S312" s="155">
        <v>0.115527950310559</v>
      </c>
      <c r="T312" s="155">
        <v>0.13211678832116788</v>
      </c>
      <c r="U312" s="155">
        <v>0.14707730986800754</v>
      </c>
      <c r="V312" s="155">
        <v>0.13201911589008364</v>
      </c>
      <c r="W312" s="155">
        <v>0.13851132686084142</v>
      </c>
      <c r="X312" s="155">
        <v>0.11265646731571627</v>
      </c>
      <c r="Y312" s="172">
        <v>-2.5854859545125146</v>
      </c>
      <c r="Z312" s="172">
        <v>-1.1052275440645534</v>
      </c>
      <c r="AA312" s="147"/>
      <c r="AB312" s="144"/>
      <c r="AC312" s="144"/>
      <c r="AD312" s="151">
        <v>0.20865139949109415</v>
      </c>
      <c r="AE312" s="151">
        <v>0.1237087427563618</v>
      </c>
      <c r="AF312" s="144"/>
    </row>
    <row r="313" spans="1:32" x14ac:dyDescent="0.25">
      <c r="A313" s="149" t="s">
        <v>247</v>
      </c>
      <c r="B313" s="150">
        <v>291.68571428571414</v>
      </c>
      <c r="C313" s="150">
        <v>196.22014925373142</v>
      </c>
      <c r="D313" s="150">
        <v>246.26999999999987</v>
      </c>
      <c r="E313" s="150">
        <v>156.69938650306744</v>
      </c>
      <c r="F313" s="150">
        <v>320.07999999999987</v>
      </c>
      <c r="G313" s="150">
        <v>206.21145374449327</v>
      </c>
      <c r="H313" s="150">
        <v>173.26940639269404</v>
      </c>
      <c r="I313" s="150">
        <v>188.67487684729056</v>
      </c>
      <c r="J313" s="177">
        <v>15.405470454596525</v>
      </c>
      <c r="K313" s="177">
        <v>-42.636827987314973</v>
      </c>
      <c r="L313" s="147"/>
      <c r="M313" s="203">
        <v>25.838530069358313</v>
      </c>
      <c r="N313" s="144"/>
      <c r="P313" s="149" t="s">
        <v>247</v>
      </c>
      <c r="Q313" s="150">
        <v>250.0403225806451</v>
      </c>
      <c r="R313" s="150">
        <v>200.0087824351296</v>
      </c>
      <c r="S313" s="150">
        <v>229.53043478260878</v>
      </c>
      <c r="T313" s="150">
        <v>216.9540145985402</v>
      </c>
      <c r="U313" s="150">
        <v>260.23004399748618</v>
      </c>
      <c r="V313" s="150">
        <v>181.36439665471903</v>
      </c>
      <c r="W313" s="150">
        <v>194.37605177993504</v>
      </c>
      <c r="X313" s="150">
        <v>162.83634677793225</v>
      </c>
      <c r="Y313" s="177">
        <v>-31.53970500200279</v>
      </c>
      <c r="Z313" s="177">
        <v>-54.581894592690048</v>
      </c>
      <c r="AA313" s="147"/>
      <c r="AB313" s="144"/>
      <c r="AC313" s="144"/>
      <c r="AD313" s="150">
        <v>231.31170483460554</v>
      </c>
      <c r="AE313" s="150">
        <v>217.4182413706223</v>
      </c>
      <c r="AF313" s="144"/>
    </row>
    <row r="314" spans="1:32" x14ac:dyDescent="0.25">
      <c r="A314" s="149" t="s">
        <v>248</v>
      </c>
      <c r="B314" s="150">
        <v>259.6737588652482</v>
      </c>
      <c r="C314" s="150">
        <v>219.31159420289842</v>
      </c>
      <c r="D314" s="150">
        <v>288.05932203389818</v>
      </c>
      <c r="E314" s="150">
        <v>162.59259259259247</v>
      </c>
      <c r="F314" s="150">
        <v>457.2477876106193</v>
      </c>
      <c r="G314" s="150">
        <v>351.70149253731358</v>
      </c>
      <c r="H314" s="150">
        <v>236.43243243243222</v>
      </c>
      <c r="I314" s="150">
        <v>344.95890410958907</v>
      </c>
      <c r="J314" s="177">
        <v>108.52647167715685</v>
      </c>
      <c r="K314" s="177">
        <v>62.487592634179293</v>
      </c>
      <c r="L314" s="147"/>
      <c r="M314" s="203">
        <v>160.95109160958896</v>
      </c>
      <c r="N314" s="144"/>
      <c r="P314" s="149" t="s">
        <v>248</v>
      </c>
      <c r="Q314" s="150">
        <v>272.12965050732799</v>
      </c>
      <c r="R314" s="150">
        <v>201.6278145695365</v>
      </c>
      <c r="S314" s="150">
        <v>283.61004273504273</v>
      </c>
      <c r="T314" s="150">
        <v>251.37685060565306</v>
      </c>
      <c r="U314" s="150">
        <v>309.88235294117641</v>
      </c>
      <c r="V314" s="150">
        <v>253.8060413354529</v>
      </c>
      <c r="W314" s="150">
        <v>280.96535433070864</v>
      </c>
      <c r="X314" s="150">
        <v>184.00781250000011</v>
      </c>
      <c r="Y314" s="177">
        <v>-96.957541830708522</v>
      </c>
      <c r="Z314" s="177">
        <v>-72.943350290697595</v>
      </c>
      <c r="AA314" s="147"/>
      <c r="AB314" s="144"/>
      <c r="AC314" s="144"/>
      <c r="AD314" s="150">
        <v>282.47131147540978</v>
      </c>
      <c r="AE314" s="150">
        <v>256.95116279069771</v>
      </c>
      <c r="AF314" s="144"/>
    </row>
    <row r="315" spans="1:32" x14ac:dyDescent="0.25">
      <c r="A315" s="146" t="s">
        <v>249</v>
      </c>
      <c r="B315" s="147">
        <v>299</v>
      </c>
      <c r="C315" s="147">
        <v>237</v>
      </c>
      <c r="D315" s="147">
        <v>235</v>
      </c>
      <c r="E315" s="147">
        <v>261</v>
      </c>
      <c r="F315" s="147">
        <v>213</v>
      </c>
      <c r="G315" s="147">
        <v>220</v>
      </c>
      <c r="H315" s="147">
        <v>201</v>
      </c>
      <c r="I315" s="147">
        <v>194</v>
      </c>
      <c r="J315" s="148">
        <v>-3.482587064676617E-2</v>
      </c>
      <c r="K315" s="148">
        <v>-0.18487394957983194</v>
      </c>
      <c r="L315" s="147"/>
      <c r="M315" s="155">
        <v>0.10319148936170212</v>
      </c>
      <c r="N315" s="144"/>
      <c r="P315" s="146" t="s">
        <v>249</v>
      </c>
      <c r="Q315" s="147">
        <v>2494</v>
      </c>
      <c r="R315" s="147">
        <v>2005</v>
      </c>
      <c r="S315" s="147">
        <v>1768</v>
      </c>
      <c r="T315" s="147">
        <v>1804</v>
      </c>
      <c r="U315" s="147">
        <v>1888</v>
      </c>
      <c r="V315" s="147">
        <v>2008</v>
      </c>
      <c r="W315" s="147">
        <v>1972</v>
      </c>
      <c r="X315" s="147">
        <v>1880</v>
      </c>
      <c r="Y315" s="148">
        <v>-4.665314401622718E-2</v>
      </c>
      <c r="Z315" s="148">
        <v>-5.5886362005882748E-2</v>
      </c>
      <c r="AA315" s="147"/>
      <c r="AB315" s="144"/>
      <c r="AC315" s="144"/>
      <c r="AD315" s="147">
        <v>238</v>
      </c>
      <c r="AE315" s="147">
        <v>1991.2857142857142</v>
      </c>
      <c r="AF315" s="144"/>
    </row>
    <row r="316" spans="1:32" x14ac:dyDescent="0.25">
      <c r="A316" s="146" t="s">
        <v>250</v>
      </c>
      <c r="B316" s="150">
        <v>144</v>
      </c>
      <c r="C316" s="150">
        <v>100</v>
      </c>
      <c r="D316" s="150">
        <v>91</v>
      </c>
      <c r="E316" s="150">
        <v>130</v>
      </c>
      <c r="F316" s="150">
        <v>76</v>
      </c>
      <c r="G316" s="150">
        <v>102</v>
      </c>
      <c r="H316" s="150">
        <v>90</v>
      </c>
      <c r="I316" s="150">
        <v>79</v>
      </c>
      <c r="J316" s="148">
        <v>-0.12222222222222222</v>
      </c>
      <c r="K316" s="148">
        <v>-0.24556616643929055</v>
      </c>
      <c r="L316" s="147"/>
      <c r="M316" s="155">
        <v>8.9064261555806087E-2</v>
      </c>
      <c r="N316" s="144"/>
      <c r="P316" s="146" t="s">
        <v>250</v>
      </c>
      <c r="Q316" s="150">
        <v>1095</v>
      </c>
      <c r="R316" s="150">
        <v>884</v>
      </c>
      <c r="S316" s="150">
        <v>815</v>
      </c>
      <c r="T316" s="150">
        <v>797</v>
      </c>
      <c r="U316" s="150">
        <v>786</v>
      </c>
      <c r="V316" s="150">
        <v>888</v>
      </c>
      <c r="W316" s="150">
        <v>818</v>
      </c>
      <c r="X316" s="150">
        <v>887</v>
      </c>
      <c r="Y316" s="148">
        <v>8.4352078239608802E-2</v>
      </c>
      <c r="Z316" s="148">
        <v>2.0713463751438434E-2</v>
      </c>
      <c r="AA316" s="147"/>
      <c r="AB316" s="144"/>
      <c r="AC316" s="144"/>
      <c r="AD316" s="150">
        <v>104.71428571428571</v>
      </c>
      <c r="AE316" s="150">
        <v>869</v>
      </c>
      <c r="AF316" s="144"/>
    </row>
    <row r="317" spans="1:32" x14ac:dyDescent="0.25">
      <c r="A317" s="149" t="s">
        <v>251</v>
      </c>
      <c r="B317" s="147">
        <v>0</v>
      </c>
      <c r="C317" s="147">
        <v>340</v>
      </c>
      <c r="D317" s="147">
        <v>333</v>
      </c>
      <c r="E317" s="147">
        <v>291</v>
      </c>
      <c r="F317" s="147">
        <v>333</v>
      </c>
      <c r="G317" s="147">
        <v>257</v>
      </c>
      <c r="H317" s="147">
        <v>231</v>
      </c>
      <c r="I317" s="147">
        <v>249</v>
      </c>
      <c r="J317" s="148">
        <v>7.792207792207792E-2</v>
      </c>
      <c r="K317" s="157">
        <v>-0.16302521008403362</v>
      </c>
      <c r="L317" s="147"/>
      <c r="M317" s="155">
        <v>8.5449553877831166E-2</v>
      </c>
      <c r="N317" s="144"/>
      <c r="P317" s="149" t="s">
        <v>251</v>
      </c>
      <c r="Q317" s="147">
        <v>0</v>
      </c>
      <c r="R317" s="147">
        <v>3781</v>
      </c>
      <c r="S317" s="147">
        <v>3391</v>
      </c>
      <c r="T317" s="147">
        <v>2566</v>
      </c>
      <c r="U317" s="147">
        <v>2191</v>
      </c>
      <c r="V317" s="147">
        <v>2117</v>
      </c>
      <c r="W317" s="147">
        <v>2602</v>
      </c>
      <c r="X317" s="147">
        <v>2914</v>
      </c>
      <c r="Y317" s="148">
        <v>0.11990776325903152</v>
      </c>
      <c r="Z317" s="157">
        <v>5.0216242191254264E-2</v>
      </c>
      <c r="AA317" s="147"/>
      <c r="AB317" s="144"/>
      <c r="AC317" s="144"/>
      <c r="AD317" s="158">
        <v>297.5</v>
      </c>
      <c r="AE317" s="158">
        <v>2774.6666666666665</v>
      </c>
      <c r="AF317" s="144"/>
    </row>
    <row r="318" spans="1:32" x14ac:dyDescent="0.25">
      <c r="A318" s="159" t="s">
        <v>252</v>
      </c>
      <c r="B318" s="150">
        <v>112</v>
      </c>
      <c r="C318" s="150">
        <v>76</v>
      </c>
      <c r="D318" s="150">
        <v>112</v>
      </c>
      <c r="E318" s="150">
        <v>38</v>
      </c>
      <c r="F318" s="150">
        <v>98</v>
      </c>
      <c r="G318" s="150">
        <v>46</v>
      </c>
      <c r="H318" s="150">
        <v>137</v>
      </c>
      <c r="I318" s="150">
        <v>22</v>
      </c>
      <c r="J318" s="148">
        <v>-0.83941605839416056</v>
      </c>
      <c r="K318" s="148">
        <v>-0.7512116316639742</v>
      </c>
      <c r="L318" s="147"/>
      <c r="M318" s="155">
        <v>5.0925925925925923E-2</v>
      </c>
      <c r="N318" s="144"/>
      <c r="P318" s="159" t="s">
        <v>252</v>
      </c>
      <c r="Q318" s="150">
        <v>848</v>
      </c>
      <c r="R318" s="150">
        <v>672</v>
      </c>
      <c r="S318" s="150">
        <v>927</v>
      </c>
      <c r="T318" s="150">
        <v>544</v>
      </c>
      <c r="U318" s="150">
        <v>839</v>
      </c>
      <c r="V318" s="150">
        <v>617</v>
      </c>
      <c r="W318" s="150">
        <v>659</v>
      </c>
      <c r="X318" s="150">
        <v>432</v>
      </c>
      <c r="Y318" s="148">
        <v>-0.34446130500758726</v>
      </c>
      <c r="Z318" s="148">
        <v>-0.40775558166862513</v>
      </c>
      <c r="AA318" s="147"/>
      <c r="AB318" s="144"/>
      <c r="AC318" s="144"/>
      <c r="AD318" s="150">
        <v>88.428571428571431</v>
      </c>
      <c r="AE318" s="150">
        <v>729.42857142857144</v>
      </c>
      <c r="AF318" s="144"/>
    </row>
    <row r="319" spans="1:32" x14ac:dyDescent="0.25">
      <c r="A319" s="159" t="s">
        <v>253</v>
      </c>
      <c r="B319" s="150">
        <v>1</v>
      </c>
      <c r="C319" s="150">
        <v>0</v>
      </c>
      <c r="D319" s="150">
        <v>8</v>
      </c>
      <c r="E319" s="150">
        <v>1</v>
      </c>
      <c r="F319" s="150">
        <v>1</v>
      </c>
      <c r="G319" s="150">
        <v>1</v>
      </c>
      <c r="H319" s="150">
        <v>3</v>
      </c>
      <c r="I319" s="150">
        <v>1</v>
      </c>
      <c r="J319" s="148">
        <v>-0.66666666666666663</v>
      </c>
      <c r="K319" s="148">
        <v>-0.53333333333333333</v>
      </c>
      <c r="L319" s="147"/>
      <c r="M319" s="155">
        <v>2.564102564102564E-2</v>
      </c>
      <c r="N319" s="144"/>
      <c r="P319" s="159" t="s">
        <v>253</v>
      </c>
      <c r="Q319" s="150">
        <v>49</v>
      </c>
      <c r="R319" s="150">
        <v>44</v>
      </c>
      <c r="S319" s="150">
        <v>83</v>
      </c>
      <c r="T319" s="150">
        <v>27</v>
      </c>
      <c r="U319" s="150">
        <v>38</v>
      </c>
      <c r="V319" s="150">
        <v>69</v>
      </c>
      <c r="W319" s="150">
        <v>21</v>
      </c>
      <c r="X319" s="150">
        <v>39</v>
      </c>
      <c r="Y319" s="148">
        <v>0.8571428571428571</v>
      </c>
      <c r="Z319" s="148">
        <v>-0.17522658610271902</v>
      </c>
      <c r="AA319" s="147"/>
      <c r="AB319" s="144"/>
      <c r="AC319" s="144"/>
      <c r="AD319" s="150">
        <v>2.1428571428571428</v>
      </c>
      <c r="AE319" s="150">
        <v>47.285714285714285</v>
      </c>
      <c r="AF319" s="144"/>
    </row>
    <row r="320" spans="1:32" x14ac:dyDescent="0.25">
      <c r="A320" s="159" t="s">
        <v>254</v>
      </c>
      <c r="B320" s="191">
        <v>8.8495575221238937E-3</v>
      </c>
      <c r="C320" s="191">
        <v>0</v>
      </c>
      <c r="D320" s="191">
        <v>6.6666666666666666E-2</v>
      </c>
      <c r="E320" s="191">
        <v>2.564102564102564E-2</v>
      </c>
      <c r="F320" s="191">
        <v>1.0101010101010102E-2</v>
      </c>
      <c r="G320" s="191">
        <v>2.1276595744680851E-2</v>
      </c>
      <c r="H320" s="191">
        <v>2.1428571428571429E-2</v>
      </c>
      <c r="I320" s="191">
        <v>4.3478260869565216E-2</v>
      </c>
      <c r="J320" s="172">
        <v>2.2049689440993787</v>
      </c>
      <c r="K320" s="172">
        <v>1.9818954875874366</v>
      </c>
      <c r="L320" s="147"/>
      <c r="M320" s="203">
        <v>-3.9324286901135417</v>
      </c>
      <c r="N320" s="144"/>
      <c r="P320" s="159" t="s">
        <v>254</v>
      </c>
      <c r="Q320" s="191">
        <v>5.4626532887402456E-2</v>
      </c>
      <c r="R320" s="191">
        <v>6.1452513966480445E-2</v>
      </c>
      <c r="S320" s="191">
        <v>8.2178217821782182E-2</v>
      </c>
      <c r="T320" s="191">
        <v>4.7285464098073555E-2</v>
      </c>
      <c r="U320" s="191">
        <v>4.3329532497149374E-2</v>
      </c>
      <c r="V320" s="191">
        <v>0.10058309037900874</v>
      </c>
      <c r="W320" s="191">
        <v>3.0882352941176472E-2</v>
      </c>
      <c r="X320" s="191">
        <v>8.2802547770700632E-2</v>
      </c>
      <c r="Y320" s="172">
        <v>5.192019482952416</v>
      </c>
      <c r="Z320" s="172">
        <v>2.1923386468511934</v>
      </c>
      <c r="AA320" s="147"/>
      <c r="AB320" s="144"/>
      <c r="AC320" s="144"/>
      <c r="AD320" s="191">
        <v>2.365930599369085E-2</v>
      </c>
      <c r="AE320" s="191">
        <v>6.0879161302188699E-2</v>
      </c>
      <c r="AF320" s="144"/>
    </row>
    <row r="321" spans="1:32" x14ac:dyDescent="0.25">
      <c r="A321" s="161" t="s">
        <v>255</v>
      </c>
      <c r="B321" s="161"/>
      <c r="C321" s="161"/>
      <c r="D321" s="161"/>
      <c r="E321" s="144"/>
      <c r="F321" s="144"/>
      <c r="G321" s="144"/>
      <c r="H321" s="144"/>
      <c r="I321" s="144"/>
      <c r="J321" s="144"/>
      <c r="K321" s="144"/>
      <c r="L321" s="144"/>
      <c r="M321" s="144"/>
      <c r="N321" s="144"/>
      <c r="O321" s="204"/>
      <c r="P321" s="161" t="s">
        <v>255</v>
      </c>
      <c r="Q321" s="161"/>
      <c r="R321" s="161"/>
      <c r="S321" s="161"/>
      <c r="T321" s="144"/>
      <c r="U321" s="144"/>
      <c r="V321" s="144"/>
      <c r="W321" s="144"/>
      <c r="X321" s="144"/>
      <c r="Y321" s="144"/>
      <c r="Z321" s="144"/>
      <c r="AA321" s="144"/>
      <c r="AB321" s="144"/>
      <c r="AC321" s="144"/>
      <c r="AD321" s="144"/>
      <c r="AE321" s="144"/>
      <c r="AF321" s="144"/>
    </row>
    <row r="322" spans="1:32" x14ac:dyDescent="0.25">
      <c r="N322" s="144"/>
      <c r="AB322" s="144"/>
    </row>
    <row r="323" spans="1:32" x14ac:dyDescent="0.25">
      <c r="N323" s="144"/>
      <c r="AB323" s="144"/>
    </row>
    <row r="324" spans="1:32" x14ac:dyDescent="0.25">
      <c r="N324" s="144"/>
      <c r="AB324" s="144"/>
    </row>
    <row r="325" spans="1:32" x14ac:dyDescent="0.25">
      <c r="N325" s="144"/>
      <c r="AB325" s="144"/>
    </row>
    <row r="326" spans="1:32" x14ac:dyDescent="0.25">
      <c r="N326" s="144"/>
      <c r="AB326" s="144"/>
    </row>
    <row r="327" spans="1:32" x14ac:dyDescent="0.25">
      <c r="N327" s="144"/>
      <c r="AB327" s="144"/>
    </row>
    <row r="328" spans="1:32" s="196" customFormat="1" x14ac:dyDescent="0.25">
      <c r="N328" s="197"/>
      <c r="O328" s="214"/>
      <c r="AB328" s="197"/>
    </row>
    <row r="329" spans="1:32" x14ac:dyDescent="0.25">
      <c r="N329" s="144"/>
      <c r="AB329" s="144"/>
    </row>
    <row r="330" spans="1:32" x14ac:dyDescent="0.25">
      <c r="N330" s="144"/>
      <c r="AB330" s="144"/>
    </row>
    <row r="331" spans="1:32" x14ac:dyDescent="0.25">
      <c r="A331" s="189" t="s">
        <v>259</v>
      </c>
      <c r="B331" s="189"/>
      <c r="C331" s="189"/>
      <c r="D331" s="189"/>
      <c r="E331" s="181"/>
      <c r="F331" s="167"/>
      <c r="G331" s="167"/>
      <c r="H331" s="167"/>
      <c r="I331" s="167"/>
      <c r="J331" s="167"/>
      <c r="K331" s="167"/>
      <c r="L331" s="188"/>
      <c r="M331" s="211"/>
      <c r="N331" s="144"/>
      <c r="O331" s="211"/>
      <c r="P331" s="189" t="s">
        <v>259</v>
      </c>
      <c r="Q331" s="189"/>
      <c r="R331" s="189"/>
      <c r="S331" s="189"/>
      <c r="T331" s="181"/>
      <c r="U331" s="144"/>
      <c r="V331" s="144"/>
      <c r="W331" s="144"/>
      <c r="X331" s="144"/>
      <c r="Y331" s="144"/>
      <c r="Z331" s="144"/>
      <c r="AA331" s="188"/>
      <c r="AB331" s="144"/>
      <c r="AC331" s="144"/>
      <c r="AD331" s="144"/>
      <c r="AE331" s="144"/>
      <c r="AF331" s="144"/>
    </row>
    <row r="332" spans="1:32" x14ac:dyDescent="0.25">
      <c r="A332" s="166" t="s">
        <v>301</v>
      </c>
      <c r="B332" s="166"/>
      <c r="C332" s="166"/>
      <c r="D332" s="166"/>
      <c r="E332" s="213"/>
      <c r="F332" s="167"/>
      <c r="G332" s="167"/>
      <c r="H332" s="167"/>
      <c r="I332" s="167"/>
      <c r="J332" s="167"/>
      <c r="K332" s="167"/>
      <c r="L332" s="167"/>
      <c r="M332" s="144"/>
      <c r="N332" s="144"/>
      <c r="P332" s="166" t="s">
        <v>231</v>
      </c>
      <c r="Q332" s="166"/>
      <c r="R332" s="166"/>
      <c r="S332" s="166"/>
      <c r="T332" s="162"/>
      <c r="U332" s="144"/>
      <c r="V332" s="144"/>
      <c r="W332" s="144"/>
      <c r="X332" s="144"/>
      <c r="Y332" s="144"/>
      <c r="Z332" s="144"/>
      <c r="AA332" s="167"/>
      <c r="AB332" s="144"/>
      <c r="AC332" s="144"/>
      <c r="AD332" s="144"/>
      <c r="AE332" s="144"/>
      <c r="AF332" s="144"/>
    </row>
    <row r="333" spans="1:32" ht="31.5" x14ac:dyDescent="0.25">
      <c r="A333" s="190"/>
      <c r="B333" s="141">
        <v>2019</v>
      </c>
      <c r="C333" s="141">
        <v>2020</v>
      </c>
      <c r="D333" s="141">
        <v>2021</v>
      </c>
      <c r="E333" s="141">
        <v>2022</v>
      </c>
      <c r="F333" s="141">
        <v>2023</v>
      </c>
      <c r="G333" s="141">
        <v>2024</v>
      </c>
      <c r="H333" s="141">
        <v>2025</v>
      </c>
      <c r="I333" s="141">
        <v>2026</v>
      </c>
      <c r="J333" s="142" t="s">
        <v>232</v>
      </c>
      <c r="K333" s="142" t="s">
        <v>233</v>
      </c>
      <c r="L333" s="143" t="s">
        <v>234</v>
      </c>
      <c r="M333" s="145" t="s">
        <v>287</v>
      </c>
      <c r="N333" s="144"/>
      <c r="P333" s="190"/>
      <c r="Q333" s="141">
        <v>2019</v>
      </c>
      <c r="R333" s="141">
        <v>2020</v>
      </c>
      <c r="S333" s="141">
        <v>2021</v>
      </c>
      <c r="T333" s="141">
        <v>2022</v>
      </c>
      <c r="U333" s="141">
        <v>2023</v>
      </c>
      <c r="V333" s="141">
        <v>2024</v>
      </c>
      <c r="W333" s="141">
        <v>2025</v>
      </c>
      <c r="X333" s="141">
        <v>2026</v>
      </c>
      <c r="Y333" s="142" t="s">
        <v>232</v>
      </c>
      <c r="Z333" s="142" t="s">
        <v>233</v>
      </c>
      <c r="AA333" s="143" t="s">
        <v>234</v>
      </c>
      <c r="AB333" s="144"/>
      <c r="AC333" s="144"/>
      <c r="AD333" s="145" t="s">
        <v>302</v>
      </c>
      <c r="AE333" s="145" t="s">
        <v>235</v>
      </c>
      <c r="AF333" s="144"/>
    </row>
    <row r="334" spans="1:32" x14ac:dyDescent="0.25">
      <c r="A334" s="146" t="s">
        <v>236</v>
      </c>
      <c r="B334" s="147">
        <v>1598</v>
      </c>
      <c r="C334" s="147">
        <v>1877</v>
      </c>
      <c r="D334" s="147">
        <v>1334</v>
      </c>
      <c r="E334" s="147">
        <v>1316</v>
      </c>
      <c r="F334" s="147">
        <v>1369</v>
      </c>
      <c r="G334" s="147">
        <v>1680</v>
      </c>
      <c r="H334" s="147">
        <v>1653</v>
      </c>
      <c r="I334" s="147">
        <v>1817</v>
      </c>
      <c r="J334" s="148">
        <v>9.9213551119177248E-2</v>
      </c>
      <c r="K334" s="148">
        <v>0.17474831439918717</v>
      </c>
      <c r="L334" s="147"/>
      <c r="M334" s="155">
        <v>0.11837133550488599</v>
      </c>
      <c r="N334" s="144"/>
      <c r="P334" s="146" t="s">
        <v>236</v>
      </c>
      <c r="Q334" s="147">
        <v>12909</v>
      </c>
      <c r="R334" s="147">
        <v>14576</v>
      </c>
      <c r="S334" s="147">
        <v>11804</v>
      </c>
      <c r="T334" s="147">
        <v>11312</v>
      </c>
      <c r="U334" s="147">
        <v>13326</v>
      </c>
      <c r="V334" s="147">
        <v>13708</v>
      </c>
      <c r="W334" s="147">
        <v>13724</v>
      </c>
      <c r="X334" s="147">
        <v>15350</v>
      </c>
      <c r="Y334" s="148">
        <v>0.11847857767414748</v>
      </c>
      <c r="Z334" s="148">
        <v>0.17612933591654906</v>
      </c>
      <c r="AA334" s="147"/>
      <c r="AB334" s="144"/>
      <c r="AC334" s="144"/>
      <c r="AD334" s="147">
        <v>1546.7142857142858</v>
      </c>
      <c r="AE334" s="147">
        <v>13051.285714285714</v>
      </c>
      <c r="AF334" s="144"/>
    </row>
    <row r="335" spans="1:32" x14ac:dyDescent="0.25">
      <c r="A335" s="149" t="s">
        <v>237</v>
      </c>
      <c r="B335" s="150">
        <v>1045</v>
      </c>
      <c r="C335" s="150">
        <v>1248</v>
      </c>
      <c r="D335" s="150">
        <v>818</v>
      </c>
      <c r="E335" s="150">
        <v>805</v>
      </c>
      <c r="F335" s="150">
        <v>777</v>
      </c>
      <c r="G335" s="150">
        <v>809</v>
      </c>
      <c r="H335" s="150">
        <v>940</v>
      </c>
      <c r="I335" s="150">
        <v>875</v>
      </c>
      <c r="J335" s="148">
        <v>-6.9148936170212769E-2</v>
      </c>
      <c r="K335" s="148">
        <v>-4.9208320397392168E-2</v>
      </c>
      <c r="L335" s="147"/>
      <c r="M335" s="155">
        <v>0.11464884696016772</v>
      </c>
      <c r="N335" s="144"/>
      <c r="P335" s="149" t="s">
        <v>237</v>
      </c>
      <c r="Q335" s="150">
        <v>8136</v>
      </c>
      <c r="R335" s="150">
        <v>8810</v>
      </c>
      <c r="S335" s="150">
        <v>6630</v>
      </c>
      <c r="T335" s="150">
        <v>6331</v>
      </c>
      <c r="U335" s="150">
        <v>7003</v>
      </c>
      <c r="V335" s="150">
        <v>6893</v>
      </c>
      <c r="W335" s="150">
        <v>6958</v>
      </c>
      <c r="X335" s="150">
        <v>7632</v>
      </c>
      <c r="Y335" s="148">
        <v>9.6866915780396662E-2</v>
      </c>
      <c r="Z335" s="148">
        <v>5.2461535430744097E-2</v>
      </c>
      <c r="AA335" s="147"/>
      <c r="AB335" s="144"/>
      <c r="AC335" s="144"/>
      <c r="AD335" s="150">
        <v>920.28571428571433</v>
      </c>
      <c r="AE335" s="150">
        <v>7251.5714285714284</v>
      </c>
      <c r="AF335" s="144"/>
    </row>
    <row r="336" spans="1:32" x14ac:dyDescent="0.25">
      <c r="A336" s="146" t="s">
        <v>90</v>
      </c>
      <c r="B336" s="151">
        <v>0.70608108108108103</v>
      </c>
      <c r="C336" s="151">
        <v>0.73067915690866514</v>
      </c>
      <c r="D336" s="151">
        <v>0.69498725573491926</v>
      </c>
      <c r="E336" s="151">
        <v>0.69039451114922812</v>
      </c>
      <c r="F336" s="151">
        <v>0.64534883720930236</v>
      </c>
      <c r="G336" s="151">
        <v>0.56771929824561407</v>
      </c>
      <c r="H336" s="151">
        <v>0.62583222370173097</v>
      </c>
      <c r="I336" s="151">
        <v>0.55661577608142498</v>
      </c>
      <c r="J336" s="172">
        <v>-6.9216447620305992</v>
      </c>
      <c r="K336" s="172">
        <v>-11.011988941226159</v>
      </c>
      <c r="L336" s="147"/>
      <c r="M336" s="203">
        <v>-5.8223505317108852</v>
      </c>
      <c r="N336" s="144"/>
      <c r="P336" s="146" t="s">
        <v>90</v>
      </c>
      <c r="Q336" s="151">
        <v>0.71362161213928599</v>
      </c>
      <c r="R336" s="151">
        <v>0.68774395003903199</v>
      </c>
      <c r="S336" s="151">
        <v>0.65963585712864392</v>
      </c>
      <c r="T336" s="151">
        <v>0.66663156786353583</v>
      </c>
      <c r="U336" s="151">
        <v>0.6427719137218908</v>
      </c>
      <c r="V336" s="151">
        <v>0.61189525077674212</v>
      </c>
      <c r="W336" s="151">
        <v>0.61569772586496774</v>
      </c>
      <c r="X336" s="151">
        <v>0.61483928139853383</v>
      </c>
      <c r="Y336" s="172">
        <v>-8.5844446643390526E-2</v>
      </c>
      <c r="Z336" s="172">
        <v>-4.2516325957073553</v>
      </c>
      <c r="AA336" s="147"/>
      <c r="AB336" s="144"/>
      <c r="AC336" s="144"/>
      <c r="AD336" s="151">
        <v>0.66673566549368657</v>
      </c>
      <c r="AE336" s="151">
        <v>0.65735560735560739</v>
      </c>
      <c r="AF336" s="144"/>
    </row>
    <row r="337" spans="1:32" x14ac:dyDescent="0.25">
      <c r="A337" s="149" t="s">
        <v>238</v>
      </c>
      <c r="B337" s="150">
        <v>890</v>
      </c>
      <c r="C337" s="150">
        <v>1065</v>
      </c>
      <c r="D337" s="150">
        <v>650</v>
      </c>
      <c r="E337" s="150">
        <v>631</v>
      </c>
      <c r="F337" s="150">
        <v>653</v>
      </c>
      <c r="G337" s="150">
        <v>682</v>
      </c>
      <c r="H337" s="150">
        <v>777</v>
      </c>
      <c r="I337" s="150">
        <v>775</v>
      </c>
      <c r="J337" s="148">
        <v>-2.5740025740025739E-3</v>
      </c>
      <c r="K337" s="148">
        <v>1.4397905759162303E-2</v>
      </c>
      <c r="L337" s="147"/>
      <c r="M337" s="155">
        <v>0.11941448382126348</v>
      </c>
      <c r="N337" s="144"/>
      <c r="P337" s="149" t="s">
        <v>238</v>
      </c>
      <c r="Q337" s="150">
        <v>6771</v>
      </c>
      <c r="R337" s="150">
        <v>7220</v>
      </c>
      <c r="S337" s="150">
        <v>5097</v>
      </c>
      <c r="T337" s="150">
        <v>5099</v>
      </c>
      <c r="U337" s="150">
        <v>5802</v>
      </c>
      <c r="V337" s="150">
        <v>5799</v>
      </c>
      <c r="W337" s="150">
        <v>5703</v>
      </c>
      <c r="X337" s="150">
        <v>6490</v>
      </c>
      <c r="Y337" s="148">
        <v>0.13799754515167456</v>
      </c>
      <c r="Z337" s="148">
        <v>9.4936251235207561E-2</v>
      </c>
      <c r="AA337" s="147"/>
      <c r="AB337" s="144"/>
      <c r="AC337" s="144"/>
      <c r="AD337" s="150">
        <v>764</v>
      </c>
      <c r="AE337" s="150">
        <v>5927.2857142857147</v>
      </c>
      <c r="AF337" s="144"/>
    </row>
    <row r="338" spans="1:32" x14ac:dyDescent="0.25">
      <c r="A338" s="149" t="s">
        <v>239</v>
      </c>
      <c r="B338" s="153">
        <v>0.55694618272841057</v>
      </c>
      <c r="C338" s="153">
        <v>0.567394778902504</v>
      </c>
      <c r="D338" s="153">
        <v>0.48725637181409298</v>
      </c>
      <c r="E338" s="153">
        <v>0.47948328267477203</v>
      </c>
      <c r="F338" s="153">
        <v>0.47699050401753107</v>
      </c>
      <c r="G338" s="153">
        <v>0.40595238095238095</v>
      </c>
      <c r="H338" s="153">
        <v>0.47005444646098005</v>
      </c>
      <c r="I338" s="153">
        <v>0.42652724270776005</v>
      </c>
      <c r="J338" s="172">
        <v>-4.3527203753219998</v>
      </c>
      <c r="K338" s="172">
        <v>-6.7423066703895973</v>
      </c>
      <c r="L338" s="147"/>
      <c r="M338" s="203">
        <v>0.37259397761639779</v>
      </c>
      <c r="N338" s="144"/>
      <c r="P338" s="149" t="s">
        <v>239</v>
      </c>
      <c r="Q338" s="153">
        <v>0.52451777829421331</v>
      </c>
      <c r="R338" s="153">
        <v>0.49533479692645443</v>
      </c>
      <c r="S338" s="153">
        <v>0.4318027787190783</v>
      </c>
      <c r="T338" s="153">
        <v>0.45076025459688829</v>
      </c>
      <c r="U338" s="153">
        <v>0.43538946420531294</v>
      </c>
      <c r="V338" s="153">
        <v>0.42303764225269913</v>
      </c>
      <c r="W338" s="153">
        <v>0.41554940250655786</v>
      </c>
      <c r="X338" s="153">
        <v>0.42280130293159607</v>
      </c>
      <c r="Y338" s="172">
        <v>0.72519004250382046</v>
      </c>
      <c r="Z338" s="172">
        <v>-3.135209191729682</v>
      </c>
      <c r="AA338" s="147"/>
      <c r="AB338" s="144"/>
      <c r="AC338" s="144"/>
      <c r="AD338" s="153">
        <v>0.49395030941165602</v>
      </c>
      <c r="AE338" s="153">
        <v>0.45415339484889289</v>
      </c>
      <c r="AF338" s="144"/>
    </row>
    <row r="339" spans="1:32" x14ac:dyDescent="0.25">
      <c r="A339" s="149" t="s">
        <v>240</v>
      </c>
      <c r="B339" s="153">
        <v>0.85167464114832536</v>
      </c>
      <c r="C339" s="153">
        <v>0.85336538461538458</v>
      </c>
      <c r="D339" s="153">
        <v>0.79462102689486558</v>
      </c>
      <c r="E339" s="153">
        <v>0.78385093167701858</v>
      </c>
      <c r="F339" s="153">
        <v>0.84041184041184036</v>
      </c>
      <c r="G339" s="153">
        <v>0.84301606922126082</v>
      </c>
      <c r="H339" s="153">
        <v>0.82659574468085106</v>
      </c>
      <c r="I339" s="153">
        <v>0.88571428571428568</v>
      </c>
      <c r="J339" s="172">
        <v>5.9118541033434617</v>
      </c>
      <c r="K339" s="172">
        <v>5.5537322038408661</v>
      </c>
      <c r="L339" s="147"/>
      <c r="M339" s="203">
        <v>3.5347409404013153</v>
      </c>
      <c r="N339" s="144"/>
      <c r="P339" s="149" t="s">
        <v>240</v>
      </c>
      <c r="Q339" s="153">
        <v>0.83222713864306785</v>
      </c>
      <c r="R339" s="153">
        <v>0.81952326901248584</v>
      </c>
      <c r="S339" s="153">
        <v>0.76877828054298647</v>
      </c>
      <c r="T339" s="153">
        <v>0.80540199020691838</v>
      </c>
      <c r="U339" s="153">
        <v>0.82850207054119662</v>
      </c>
      <c r="V339" s="153">
        <v>0.84128826345567964</v>
      </c>
      <c r="W339" s="153">
        <v>0.81963207818338601</v>
      </c>
      <c r="X339" s="153">
        <v>0.85036687631027252</v>
      </c>
      <c r="Y339" s="172">
        <v>3.0734798126886509</v>
      </c>
      <c r="Z339" s="172">
        <v>3.2987392060553233</v>
      </c>
      <c r="AA339" s="147"/>
      <c r="AB339" s="144"/>
      <c r="AC339" s="144"/>
      <c r="AD339" s="153">
        <v>0.83017696367587701</v>
      </c>
      <c r="AE339" s="153">
        <v>0.81737948424971929</v>
      </c>
      <c r="AF339" s="144"/>
    </row>
    <row r="340" spans="1:32" ht="22.15" customHeight="1" x14ac:dyDescent="0.25">
      <c r="A340" s="154" t="s">
        <v>241</v>
      </c>
      <c r="B340" s="155">
        <v>5.2631578947368418E-2</v>
      </c>
      <c r="C340" s="155">
        <v>4.0064102564102567E-2</v>
      </c>
      <c r="D340" s="155">
        <v>6.2347188264058682E-2</v>
      </c>
      <c r="E340" s="155">
        <v>7.0807453416149066E-2</v>
      </c>
      <c r="F340" s="155">
        <v>6.4350064350064351E-2</v>
      </c>
      <c r="G340" s="155">
        <v>4.2027194066749075E-2</v>
      </c>
      <c r="H340" s="155">
        <v>3.6170212765957444E-2</v>
      </c>
      <c r="I340" s="155">
        <v>6.2857142857142861E-2</v>
      </c>
      <c r="J340" s="172">
        <v>2.6686930091185417</v>
      </c>
      <c r="K340" s="172">
        <v>1.1475584334944784</v>
      </c>
      <c r="L340" s="147"/>
      <c r="M340" s="203">
        <v>-0.30495657382449831</v>
      </c>
      <c r="N340" s="144"/>
      <c r="P340" s="154" t="s">
        <v>241</v>
      </c>
      <c r="Q340" s="155">
        <v>4.990167158308751E-2</v>
      </c>
      <c r="R340" s="155">
        <v>5.0737797956867198E-2</v>
      </c>
      <c r="S340" s="155">
        <v>8.1146304675716444E-2</v>
      </c>
      <c r="T340" s="155">
        <v>7.2026536092244506E-2</v>
      </c>
      <c r="U340" s="155">
        <v>6.9970012851635011E-2</v>
      </c>
      <c r="V340" s="155">
        <v>6.223705208182214E-2</v>
      </c>
      <c r="W340" s="155">
        <v>6.0074734118999711E-2</v>
      </c>
      <c r="X340" s="155">
        <v>6.5906708595387845E-2</v>
      </c>
      <c r="Y340" s="172">
        <v>0.58319744763881343</v>
      </c>
      <c r="Z340" s="172">
        <v>0.31813879752266988</v>
      </c>
      <c r="AA340" s="147"/>
      <c r="AB340" s="144"/>
      <c r="AC340" s="144"/>
      <c r="AD340" s="151">
        <v>5.1381558522198077E-2</v>
      </c>
      <c r="AE340" s="151">
        <v>6.2725320620161146E-2</v>
      </c>
      <c r="AF340" s="144"/>
    </row>
    <row r="341" spans="1:32" ht="22.15" customHeight="1" x14ac:dyDescent="0.25">
      <c r="A341" s="154" t="s">
        <v>242</v>
      </c>
      <c r="B341" s="155">
        <v>3.4418022528160203E-2</v>
      </c>
      <c r="C341" s="155">
        <v>2.6638252530633989E-2</v>
      </c>
      <c r="D341" s="155">
        <v>3.823088455772114E-2</v>
      </c>
      <c r="E341" s="155">
        <v>4.3313069908814589E-2</v>
      </c>
      <c r="F341" s="155">
        <v>3.6523009495982466E-2</v>
      </c>
      <c r="G341" s="155">
        <v>2.0238095238095239E-2</v>
      </c>
      <c r="H341" s="155">
        <v>2.05686630369026E-2</v>
      </c>
      <c r="I341" s="155">
        <v>3.0269675288937811E-2</v>
      </c>
      <c r="J341" s="172">
        <v>0.97010122520352104</v>
      </c>
      <c r="K341" s="172">
        <v>-3.0204356208278493E-2</v>
      </c>
      <c r="L341" s="147"/>
      <c r="M341" s="203">
        <v>-0.24990543527560022</v>
      </c>
      <c r="N341" s="144"/>
      <c r="P341" s="154" t="s">
        <v>242</v>
      </c>
      <c r="Q341" s="155">
        <v>3.145092571074444E-2</v>
      </c>
      <c r="R341" s="155">
        <v>3.0666849615806804E-2</v>
      </c>
      <c r="S341" s="155">
        <v>4.5577770247373771E-2</v>
      </c>
      <c r="T341" s="155">
        <v>4.0311173974540308E-2</v>
      </c>
      <c r="U341" s="155">
        <v>3.6770223622992648E-2</v>
      </c>
      <c r="V341" s="155">
        <v>3.1295593813831339E-2</v>
      </c>
      <c r="W341" s="155">
        <v>3.0457592538618478E-2</v>
      </c>
      <c r="X341" s="155">
        <v>3.2768729641693813E-2</v>
      </c>
      <c r="Y341" s="172">
        <v>0.23111371030753342</v>
      </c>
      <c r="Z341" s="172">
        <v>-0.20827901866755857</v>
      </c>
      <c r="AA341" s="147"/>
      <c r="AB341" s="144"/>
      <c r="AC341" s="144"/>
      <c r="AD341" s="151">
        <v>3.0571718851020595E-2</v>
      </c>
      <c r="AE341" s="151">
        <v>3.4851519828369398E-2</v>
      </c>
      <c r="AF341" s="144"/>
    </row>
    <row r="342" spans="1:32" ht="22.15" customHeight="1" x14ac:dyDescent="0.25">
      <c r="A342" s="154" t="s">
        <v>243</v>
      </c>
      <c r="B342" s="155">
        <v>0.2083854818523154</v>
      </c>
      <c r="C342" s="155">
        <v>0.16941928609483217</v>
      </c>
      <c r="D342" s="155">
        <v>0.19640179910044978</v>
      </c>
      <c r="E342" s="155">
        <v>0.20820668693009117</v>
      </c>
      <c r="F342" s="155">
        <v>0.18626734842951059</v>
      </c>
      <c r="G342" s="155">
        <v>0.24285714285714285</v>
      </c>
      <c r="H342" s="155">
        <v>0.2044767090139141</v>
      </c>
      <c r="I342" s="155">
        <v>0.2399559713813979</v>
      </c>
      <c r="J342" s="172">
        <v>3.5479262367483804</v>
      </c>
      <c r="K342" s="172">
        <v>3.7868597224198304</v>
      </c>
      <c r="L342" s="147"/>
      <c r="M342" s="203">
        <v>5.702437529019269</v>
      </c>
      <c r="N342" s="144"/>
      <c r="P342" s="154" t="s">
        <v>243</v>
      </c>
      <c r="Q342" s="155">
        <v>0.17600123944534821</v>
      </c>
      <c r="R342" s="155">
        <v>0.18015916575192095</v>
      </c>
      <c r="S342" s="155">
        <v>0.2153507285665876</v>
      </c>
      <c r="T342" s="155">
        <v>0.20827439886845828</v>
      </c>
      <c r="U342" s="155">
        <v>0.20066036319975986</v>
      </c>
      <c r="V342" s="155">
        <v>0.20674058943682522</v>
      </c>
      <c r="W342" s="155">
        <v>0.1890119498688429</v>
      </c>
      <c r="X342" s="155">
        <v>0.18293159609120521</v>
      </c>
      <c r="Y342" s="172">
        <v>-0.6080353777637687</v>
      </c>
      <c r="Z342" s="172">
        <v>-1.297685299427076</v>
      </c>
      <c r="AA342" s="147"/>
      <c r="AB342" s="144"/>
      <c r="AC342" s="144"/>
      <c r="AD342" s="151">
        <v>0.2020873741571996</v>
      </c>
      <c r="AE342" s="151">
        <v>0.19590844908547597</v>
      </c>
      <c r="AF342" s="144"/>
    </row>
    <row r="343" spans="1:32" ht="22.15" customHeight="1" x14ac:dyDescent="0.25">
      <c r="A343" s="154" t="s">
        <v>244</v>
      </c>
      <c r="B343" s="155">
        <v>3.4418022528160203E-2</v>
      </c>
      <c r="C343" s="155">
        <v>2.7171017581246671E-2</v>
      </c>
      <c r="D343" s="155">
        <v>3.8980509745127435E-2</v>
      </c>
      <c r="E343" s="155">
        <v>4.8632218844984802E-2</v>
      </c>
      <c r="F343" s="155">
        <v>3.1409788166544925E-2</v>
      </c>
      <c r="G343" s="155">
        <v>3.5119047619047619E-2</v>
      </c>
      <c r="H343" s="155">
        <v>2.601330913490623E-2</v>
      </c>
      <c r="I343" s="155">
        <v>3.4122179416620803E-2</v>
      </c>
      <c r="J343" s="172">
        <v>0.8108870281714573</v>
      </c>
      <c r="K343" s="172">
        <v>2.2543978422032152E-2</v>
      </c>
      <c r="L343" s="147"/>
      <c r="M343" s="203">
        <v>-1.5193781495431318</v>
      </c>
      <c r="N343" s="144"/>
      <c r="P343" s="154" t="s">
        <v>244</v>
      </c>
      <c r="Q343" s="155">
        <v>3.6563637772096987E-2</v>
      </c>
      <c r="R343" s="155">
        <v>2.9912184412733259E-2</v>
      </c>
      <c r="S343" s="155">
        <v>3.8546255506607931E-2</v>
      </c>
      <c r="T343" s="155">
        <v>4.2344413012729842E-2</v>
      </c>
      <c r="U343" s="155">
        <v>4.044724598529191E-2</v>
      </c>
      <c r="V343" s="155">
        <v>3.9028304639626497E-2</v>
      </c>
      <c r="W343" s="155">
        <v>4.2698921597201983E-2</v>
      </c>
      <c r="X343" s="155">
        <v>4.931596091205212E-2</v>
      </c>
      <c r="Y343" s="172">
        <v>0.66170393148501372</v>
      </c>
      <c r="Z343" s="172">
        <v>1.0983667432482511</v>
      </c>
      <c r="AA343" s="147"/>
      <c r="AB343" s="144"/>
      <c r="AC343" s="144"/>
      <c r="AD343" s="151">
        <v>3.3896739632400481E-2</v>
      </c>
      <c r="AE343" s="151">
        <v>3.833229347956961E-2</v>
      </c>
      <c r="AF343" s="144"/>
    </row>
    <row r="344" spans="1:32" ht="22.15" customHeight="1" x14ac:dyDescent="0.25">
      <c r="A344" s="154" t="s">
        <v>245</v>
      </c>
      <c r="B344" s="155">
        <v>3.1914893617021274E-2</v>
      </c>
      <c r="C344" s="155">
        <v>6.2333510921683537E-2</v>
      </c>
      <c r="D344" s="155">
        <v>3.6731634182908549E-2</v>
      </c>
      <c r="E344" s="155">
        <v>2.6595744680851064E-2</v>
      </c>
      <c r="F344" s="155">
        <v>9.1307523739956167E-2</v>
      </c>
      <c r="G344" s="155">
        <v>9.7619047619047619E-2</v>
      </c>
      <c r="H344" s="155">
        <v>0.10828796128251664</v>
      </c>
      <c r="I344" s="155">
        <v>8.8607594936708861E-2</v>
      </c>
      <c r="J344" s="172">
        <v>-1.9680366345807776</v>
      </c>
      <c r="K344" s="172">
        <v>2.2107179309111187</v>
      </c>
      <c r="L344" s="147"/>
      <c r="M344" s="203">
        <v>2.9454500474168146</v>
      </c>
      <c r="N344" s="144"/>
      <c r="P344" s="154" t="s">
        <v>245</v>
      </c>
      <c r="Q344" s="155">
        <v>4.2296072507552872E-2</v>
      </c>
      <c r="R344" s="155">
        <v>6.7508232711306251E-2</v>
      </c>
      <c r="S344" s="155">
        <v>4.0325313453066759E-2</v>
      </c>
      <c r="T344" s="155">
        <v>3.4741867043847241E-2</v>
      </c>
      <c r="U344" s="155">
        <v>5.4705087798289059E-2</v>
      </c>
      <c r="V344" s="155">
        <v>8.0026262036766854E-2</v>
      </c>
      <c r="W344" s="155">
        <v>8.1317400174876125E-2</v>
      </c>
      <c r="X344" s="155">
        <v>5.9153094462540717E-2</v>
      </c>
      <c r="Y344" s="172">
        <v>-2.2164305712335408</v>
      </c>
      <c r="Z344" s="172">
        <v>6.9142128310573786E-2</v>
      </c>
      <c r="AA344" s="147"/>
      <c r="AB344" s="144"/>
      <c r="AC344" s="144"/>
      <c r="AD344" s="151">
        <v>6.6500415627597675E-2</v>
      </c>
      <c r="AE344" s="151">
        <v>5.8461673179434979E-2</v>
      </c>
      <c r="AF344" s="144"/>
    </row>
    <row r="345" spans="1:32" ht="22.15" customHeight="1" x14ac:dyDescent="0.25">
      <c r="A345" s="154" t="s">
        <v>246</v>
      </c>
      <c r="B345" s="155">
        <v>5.6320400500625784E-2</v>
      </c>
      <c r="C345" s="155">
        <v>7.5652637187000535E-2</v>
      </c>
      <c r="D345" s="155">
        <v>8.2458770614692659E-2</v>
      </c>
      <c r="E345" s="155">
        <v>9.1185410334346503E-2</v>
      </c>
      <c r="F345" s="155">
        <v>9.3498904309715122E-2</v>
      </c>
      <c r="G345" s="155">
        <v>0.12380952380952381</v>
      </c>
      <c r="H345" s="155">
        <v>7.8039927404718698E-2</v>
      </c>
      <c r="I345" s="155">
        <v>0.11392405063291139</v>
      </c>
      <c r="J345" s="172">
        <v>3.588412322819269</v>
      </c>
      <c r="K345" s="172">
        <v>2.8304765512379384</v>
      </c>
      <c r="L345" s="147"/>
      <c r="M345" s="203">
        <v>-4.092936956252835</v>
      </c>
      <c r="N345" s="144"/>
      <c r="P345" s="154" t="s">
        <v>246</v>
      </c>
      <c r="Q345" s="155">
        <v>6.7394840808738088E-2</v>
      </c>
      <c r="R345" s="155">
        <v>8.232711306256861E-2</v>
      </c>
      <c r="S345" s="155">
        <v>0.11089461199593358</v>
      </c>
      <c r="T345" s="155">
        <v>0.11271216407355021</v>
      </c>
      <c r="U345" s="155">
        <v>0.13169743358847366</v>
      </c>
      <c r="V345" s="155">
        <v>0.13488473883863436</v>
      </c>
      <c r="W345" s="155">
        <v>0.1409938793354707</v>
      </c>
      <c r="X345" s="155">
        <v>0.15485342019543974</v>
      </c>
      <c r="Y345" s="172">
        <v>1.3859540859969044</v>
      </c>
      <c r="Z345" s="172">
        <v>4.3282584262472001</v>
      </c>
      <c r="AA345" s="147"/>
      <c r="AB345" s="144"/>
      <c r="AC345" s="144"/>
      <c r="AD345" s="151">
        <v>8.5619285120532004E-2</v>
      </c>
      <c r="AE345" s="151">
        <v>0.11157083593296774</v>
      </c>
      <c r="AF345" s="144"/>
    </row>
    <row r="346" spans="1:32" x14ac:dyDescent="0.25">
      <c r="A346" s="149" t="s">
        <v>247</v>
      </c>
      <c r="B346" s="150">
        <v>106.42803504380474</v>
      </c>
      <c r="C346" s="150">
        <v>118.88598827916906</v>
      </c>
      <c r="D346" s="150">
        <v>95.041229385307275</v>
      </c>
      <c r="E346" s="150">
        <v>95.039513677811485</v>
      </c>
      <c r="F346" s="150">
        <v>93.439006574141715</v>
      </c>
      <c r="G346" s="150">
        <v>84.244642857142878</v>
      </c>
      <c r="H346" s="150">
        <v>91.06896551724148</v>
      </c>
      <c r="I346" s="150">
        <v>85.986791414419372</v>
      </c>
      <c r="J346" s="177">
        <v>-5.0821741028221084</v>
      </c>
      <c r="K346" s="177">
        <v>-12.384317849458</v>
      </c>
      <c r="L346" s="147"/>
      <c r="M346" s="203">
        <v>7.6955862026929793</v>
      </c>
      <c r="N346" s="144"/>
      <c r="P346" s="149" t="s">
        <v>247</v>
      </c>
      <c r="Q346" s="150">
        <v>94.582461848322893</v>
      </c>
      <c r="R346" s="150">
        <v>103.59069703622383</v>
      </c>
      <c r="S346" s="150">
        <v>81.835055913249732</v>
      </c>
      <c r="T346" s="150">
        <v>77.125618811881182</v>
      </c>
      <c r="U346" s="150">
        <v>76.288908899894949</v>
      </c>
      <c r="V346" s="150">
        <v>66.627954479136264</v>
      </c>
      <c r="W346" s="150">
        <v>75.456718157971451</v>
      </c>
      <c r="X346" s="150">
        <v>78.291205211726393</v>
      </c>
      <c r="Y346" s="177">
        <v>2.8344870537549411</v>
      </c>
      <c r="Z346" s="177">
        <v>-4.1840736332697048</v>
      </c>
      <c r="AA346" s="147"/>
      <c r="AB346" s="144"/>
      <c r="AC346" s="144"/>
      <c r="AD346" s="150">
        <v>98.371109263877372</v>
      </c>
      <c r="AE346" s="150">
        <v>82.475278844996097</v>
      </c>
      <c r="AF346" s="144"/>
    </row>
    <row r="347" spans="1:32" x14ac:dyDescent="0.25">
      <c r="A347" s="149" t="s">
        <v>248</v>
      </c>
      <c r="B347" s="150">
        <v>100.39425837320579</v>
      </c>
      <c r="C347" s="150">
        <v>128.90945512820514</v>
      </c>
      <c r="D347" s="150">
        <v>106.1442542787285</v>
      </c>
      <c r="E347" s="150">
        <v>104.13540372670808</v>
      </c>
      <c r="F347" s="150">
        <v>108.6460746460746</v>
      </c>
      <c r="G347" s="150">
        <v>96.161928306551246</v>
      </c>
      <c r="H347" s="150">
        <v>114.46276595744675</v>
      </c>
      <c r="I347" s="150">
        <v>99.437714285714264</v>
      </c>
      <c r="J347" s="177">
        <v>-15.025051671732484</v>
      </c>
      <c r="K347" s="177">
        <v>-10.195008471193489</v>
      </c>
      <c r="L347" s="147"/>
      <c r="M347" s="203">
        <v>6.119318059299161</v>
      </c>
      <c r="N347" s="144"/>
      <c r="P347" s="149" t="s">
        <v>248</v>
      </c>
      <c r="Q347" s="150">
        <v>94.126720747295934</v>
      </c>
      <c r="R347" s="150">
        <v>112.11691259931891</v>
      </c>
      <c r="S347" s="150">
        <v>90.335746606334865</v>
      </c>
      <c r="T347" s="150">
        <v>86.461854367398558</v>
      </c>
      <c r="U347" s="150">
        <v>90.520205626160177</v>
      </c>
      <c r="V347" s="150">
        <v>76.420136370230651</v>
      </c>
      <c r="W347" s="150">
        <v>93.68827249209545</v>
      </c>
      <c r="X347" s="150">
        <v>93.318396226415103</v>
      </c>
      <c r="Y347" s="177">
        <v>-0.36987626568034671</v>
      </c>
      <c r="Z347" s="177">
        <v>0.4825379887917336</v>
      </c>
      <c r="AA347" s="147"/>
      <c r="AB347" s="144"/>
      <c r="AC347" s="144"/>
      <c r="AD347" s="150">
        <v>109.63272275690775</v>
      </c>
      <c r="AE347" s="150">
        <v>92.83585823762337</v>
      </c>
      <c r="AF347" s="144"/>
    </row>
    <row r="348" spans="1:32" x14ac:dyDescent="0.25">
      <c r="A348" s="146" t="s">
        <v>249</v>
      </c>
      <c r="B348" s="147">
        <v>647</v>
      </c>
      <c r="C348" s="147">
        <v>498</v>
      </c>
      <c r="D348" s="147">
        <v>604</v>
      </c>
      <c r="E348" s="147">
        <v>646</v>
      </c>
      <c r="F348" s="147">
        <v>642</v>
      </c>
      <c r="G348" s="147">
        <v>503</v>
      </c>
      <c r="H348" s="147">
        <v>554</v>
      </c>
      <c r="I348" s="147">
        <v>506</v>
      </c>
      <c r="J348" s="148">
        <v>-8.6642599277978335E-2</v>
      </c>
      <c r="K348" s="148">
        <v>-0.13483146067415736</v>
      </c>
      <c r="L348" s="147"/>
      <c r="M348" s="155">
        <v>0.10905172413793103</v>
      </c>
      <c r="N348" s="144"/>
      <c r="P348" s="146" t="s">
        <v>249</v>
      </c>
      <c r="Q348" s="147">
        <v>4782</v>
      </c>
      <c r="R348" s="147">
        <v>3850</v>
      </c>
      <c r="S348" s="147">
        <v>3973</v>
      </c>
      <c r="T348" s="147">
        <v>4063</v>
      </c>
      <c r="U348" s="147">
        <v>3768</v>
      </c>
      <c r="V348" s="147">
        <v>3768</v>
      </c>
      <c r="W348" s="147">
        <v>4257</v>
      </c>
      <c r="X348" s="147">
        <v>4640</v>
      </c>
      <c r="Y348" s="148">
        <v>8.9969462062485323E-2</v>
      </c>
      <c r="Z348" s="148">
        <v>0.14121077966339909</v>
      </c>
      <c r="AA348" s="147"/>
      <c r="AB348" s="144"/>
      <c r="AC348" s="144"/>
      <c r="AD348" s="147">
        <v>584.85714285714289</v>
      </c>
      <c r="AE348" s="147">
        <v>4065.8571428571427</v>
      </c>
      <c r="AF348" s="144"/>
    </row>
    <row r="349" spans="1:32" x14ac:dyDescent="0.25">
      <c r="A349" s="146" t="s">
        <v>250</v>
      </c>
      <c r="B349" s="147">
        <v>123</v>
      </c>
      <c r="C349" s="147">
        <v>88</v>
      </c>
      <c r="D349" s="147">
        <v>94</v>
      </c>
      <c r="E349" s="147">
        <v>132</v>
      </c>
      <c r="F349" s="147">
        <v>107</v>
      </c>
      <c r="G349" s="147">
        <v>85</v>
      </c>
      <c r="H349" s="147">
        <v>79</v>
      </c>
      <c r="I349" s="147">
        <v>119</v>
      </c>
      <c r="J349" s="148">
        <v>0.50632911392405067</v>
      </c>
      <c r="K349" s="148">
        <v>0.17655367231638422</v>
      </c>
      <c r="L349" s="147"/>
      <c r="M349" s="155">
        <v>0.11131898971000935</v>
      </c>
      <c r="N349" s="144"/>
      <c r="P349" s="146" t="s">
        <v>250</v>
      </c>
      <c r="Q349" s="147">
        <v>915</v>
      </c>
      <c r="R349" s="147">
        <v>732</v>
      </c>
      <c r="S349" s="147">
        <v>758</v>
      </c>
      <c r="T349" s="147">
        <v>741</v>
      </c>
      <c r="U349" s="147">
        <v>668</v>
      </c>
      <c r="V349" s="147">
        <v>678</v>
      </c>
      <c r="W349" s="147">
        <v>760</v>
      </c>
      <c r="X349" s="147">
        <v>1069</v>
      </c>
      <c r="Y349" s="148">
        <v>0.40657894736842104</v>
      </c>
      <c r="Z349" s="148">
        <v>0.42479055597867471</v>
      </c>
      <c r="AA349" s="147"/>
      <c r="AB349" s="144"/>
      <c r="AC349" s="144"/>
      <c r="AD349" s="150">
        <v>101.14285714285714</v>
      </c>
      <c r="AE349" s="150">
        <v>750.28571428571433</v>
      </c>
      <c r="AF349" s="144"/>
    </row>
    <row r="350" spans="1:32" x14ac:dyDescent="0.25">
      <c r="A350" s="149" t="s">
        <v>251</v>
      </c>
      <c r="B350" s="150">
        <v>0</v>
      </c>
      <c r="C350" s="150">
        <v>1476</v>
      </c>
      <c r="D350" s="150">
        <v>1153</v>
      </c>
      <c r="E350" s="150">
        <v>1050</v>
      </c>
      <c r="F350" s="150">
        <v>972</v>
      </c>
      <c r="G350" s="150">
        <v>920</v>
      </c>
      <c r="H350" s="150">
        <v>977</v>
      </c>
      <c r="I350" s="150">
        <v>1232</v>
      </c>
      <c r="J350" s="148">
        <v>0.26100307062436029</v>
      </c>
      <c r="K350" s="157">
        <v>0.12889431887599276</v>
      </c>
      <c r="L350" s="147"/>
      <c r="M350" s="155">
        <v>0.12651468474019306</v>
      </c>
      <c r="N350" s="144"/>
      <c r="P350" s="149" t="s">
        <v>251</v>
      </c>
      <c r="Q350" s="150">
        <v>0</v>
      </c>
      <c r="R350" s="150">
        <v>11806</v>
      </c>
      <c r="S350" s="150">
        <v>9626</v>
      </c>
      <c r="T350" s="150">
        <v>8678</v>
      </c>
      <c r="U350" s="150">
        <v>8521</v>
      </c>
      <c r="V350" s="150">
        <v>8308</v>
      </c>
      <c r="W350" s="150">
        <v>8613</v>
      </c>
      <c r="X350" s="150">
        <v>9738</v>
      </c>
      <c r="Y350" s="148">
        <v>0.13061650992685475</v>
      </c>
      <c r="Z350" s="157">
        <v>5.1771313364055369E-2</v>
      </c>
      <c r="AA350" s="147"/>
      <c r="AB350" s="144"/>
      <c r="AC350" s="144"/>
      <c r="AD350" s="158">
        <v>1091.3333333333333</v>
      </c>
      <c r="AE350" s="158">
        <v>9258.6666666666661</v>
      </c>
      <c r="AF350" s="144"/>
    </row>
    <row r="351" spans="1:32" x14ac:dyDescent="0.25">
      <c r="A351" s="159" t="s">
        <v>252</v>
      </c>
      <c r="B351" s="147">
        <v>377</v>
      </c>
      <c r="C351" s="147">
        <v>424</v>
      </c>
      <c r="D351" s="147">
        <v>356</v>
      </c>
      <c r="E351" s="147">
        <v>311</v>
      </c>
      <c r="F351" s="147">
        <v>301</v>
      </c>
      <c r="G351" s="147">
        <v>370</v>
      </c>
      <c r="H351" s="147">
        <v>252</v>
      </c>
      <c r="I351" s="147">
        <v>271</v>
      </c>
      <c r="J351" s="148">
        <v>7.5396825396825393E-2</v>
      </c>
      <c r="K351" s="148">
        <v>-0.20660811375993304</v>
      </c>
      <c r="L351" s="147"/>
      <c r="M351" s="155">
        <v>0.10383141762452107</v>
      </c>
      <c r="N351" s="144"/>
      <c r="P351" s="159" t="s">
        <v>252</v>
      </c>
      <c r="Q351" s="147">
        <v>2848</v>
      </c>
      <c r="R351" s="147">
        <v>2677</v>
      </c>
      <c r="S351" s="147">
        <v>2620</v>
      </c>
      <c r="T351" s="147">
        <v>2185</v>
      </c>
      <c r="U351" s="147">
        <v>2280</v>
      </c>
      <c r="V351" s="147">
        <v>2397</v>
      </c>
      <c r="W351" s="147">
        <v>2239</v>
      </c>
      <c r="X351" s="147">
        <v>2610</v>
      </c>
      <c r="Y351" s="148">
        <v>0.16569897275569451</v>
      </c>
      <c r="Z351" s="148">
        <v>5.937608720862806E-2</v>
      </c>
      <c r="AA351" s="147"/>
      <c r="AB351" s="144"/>
      <c r="AC351" s="144"/>
      <c r="AD351" s="150">
        <v>341.57142857142856</v>
      </c>
      <c r="AE351" s="150">
        <v>2463.7142857142858</v>
      </c>
      <c r="AF351" s="144"/>
    </row>
    <row r="352" spans="1:32" x14ac:dyDescent="0.25">
      <c r="A352" s="159" t="s">
        <v>253</v>
      </c>
      <c r="B352" s="147">
        <v>37</v>
      </c>
      <c r="C352" s="147">
        <v>47</v>
      </c>
      <c r="D352" s="147">
        <v>39</v>
      </c>
      <c r="E352" s="147">
        <v>47</v>
      </c>
      <c r="F352" s="147">
        <v>34</v>
      </c>
      <c r="G352" s="147">
        <v>47</v>
      </c>
      <c r="H352" s="147">
        <v>22</v>
      </c>
      <c r="I352" s="147">
        <v>32</v>
      </c>
      <c r="J352" s="148">
        <v>0.45454545454545453</v>
      </c>
      <c r="K352" s="148">
        <v>-0.17948717948717949</v>
      </c>
      <c r="L352" s="147"/>
      <c r="M352" s="155">
        <v>0.11428571428571428</v>
      </c>
      <c r="N352" s="144"/>
      <c r="P352" s="159" t="s">
        <v>253</v>
      </c>
      <c r="Q352" s="147">
        <v>259</v>
      </c>
      <c r="R352" s="147">
        <v>312</v>
      </c>
      <c r="S352" s="147">
        <v>362</v>
      </c>
      <c r="T352" s="147">
        <v>301</v>
      </c>
      <c r="U352" s="147">
        <v>253</v>
      </c>
      <c r="V352" s="147">
        <v>268</v>
      </c>
      <c r="W352" s="147">
        <v>261</v>
      </c>
      <c r="X352" s="147">
        <v>280</v>
      </c>
      <c r="Y352" s="148">
        <v>7.2796934865900387E-2</v>
      </c>
      <c r="Z352" s="148">
        <v>-2.7777777777777776E-2</v>
      </c>
      <c r="AA352" s="147"/>
      <c r="AB352" s="144"/>
      <c r="AC352" s="144"/>
      <c r="AD352" s="150">
        <v>39</v>
      </c>
      <c r="AE352" s="150">
        <v>288</v>
      </c>
      <c r="AF352" s="144"/>
    </row>
    <row r="353" spans="1:32" x14ac:dyDescent="0.25">
      <c r="A353" s="159" t="s">
        <v>254</v>
      </c>
      <c r="B353" s="160">
        <v>8.9371980676328497E-2</v>
      </c>
      <c r="C353" s="160">
        <v>9.9787685774946927E-2</v>
      </c>
      <c r="D353" s="160">
        <v>9.8734177215189872E-2</v>
      </c>
      <c r="E353" s="160">
        <v>0.13128491620111732</v>
      </c>
      <c r="F353" s="160">
        <v>0.10149253731343283</v>
      </c>
      <c r="G353" s="160">
        <v>0.11270983213429256</v>
      </c>
      <c r="H353" s="160">
        <v>8.0291970802919707E-2</v>
      </c>
      <c r="I353" s="160">
        <v>0.10561056105610561</v>
      </c>
      <c r="J353" s="172">
        <v>2.5318590253185906</v>
      </c>
      <c r="K353" s="172">
        <v>0.31330835786281264</v>
      </c>
      <c r="L353" s="147"/>
      <c r="M353" s="203">
        <v>0.87247479073166856</v>
      </c>
      <c r="N353" s="144"/>
      <c r="P353" s="159" t="s">
        <v>254</v>
      </c>
      <c r="Q353" s="160">
        <v>8.3360154489861601E-2</v>
      </c>
      <c r="R353" s="160">
        <v>0.10438273670123788</v>
      </c>
      <c r="S353" s="160">
        <v>0.12139503688799463</v>
      </c>
      <c r="T353" s="160">
        <v>0.12107803700724054</v>
      </c>
      <c r="U353" s="160">
        <v>9.9881563363600476E-2</v>
      </c>
      <c r="V353" s="160">
        <v>0.10056285178236397</v>
      </c>
      <c r="W353" s="160">
        <v>0.10440000000000001</v>
      </c>
      <c r="X353" s="160">
        <v>9.6885813148788927E-2</v>
      </c>
      <c r="Y353" s="172">
        <v>-0.75141868512110799</v>
      </c>
      <c r="Z353" s="172">
        <v>-0.77762157163341061</v>
      </c>
      <c r="AA353" s="147"/>
      <c r="AB353" s="144"/>
      <c r="AC353" s="144"/>
      <c r="AD353" s="191">
        <v>0.10247747747747749</v>
      </c>
      <c r="AE353" s="191">
        <v>0.10466202886512303</v>
      </c>
      <c r="AF353" s="144"/>
    </row>
    <row r="354" spans="1:32" x14ac:dyDescent="0.25">
      <c r="A354" s="161" t="s">
        <v>255</v>
      </c>
      <c r="B354" s="161"/>
      <c r="C354" s="161"/>
      <c r="D354" s="161"/>
      <c r="E354" s="144"/>
      <c r="F354" s="144"/>
      <c r="G354" s="144"/>
      <c r="H354" s="144"/>
      <c r="I354" s="144"/>
      <c r="J354" s="144"/>
      <c r="K354" s="144"/>
      <c r="L354" s="144"/>
      <c r="M354" s="144"/>
      <c r="N354" s="144"/>
      <c r="O354" s="204"/>
      <c r="P354" s="161" t="s">
        <v>255</v>
      </c>
      <c r="Q354" s="161"/>
      <c r="R354" s="161"/>
      <c r="S354" s="161"/>
      <c r="T354" s="144"/>
      <c r="U354" s="144"/>
      <c r="V354" s="144"/>
      <c r="W354" s="144"/>
      <c r="X354" s="144"/>
      <c r="Y354" s="144"/>
      <c r="Z354" s="144"/>
      <c r="AA354" s="144"/>
      <c r="AB354" s="144"/>
      <c r="AC354" s="144"/>
      <c r="AD354" s="144"/>
      <c r="AE354" s="144"/>
      <c r="AF354" s="144"/>
    </row>
    <row r="357" spans="1:32" x14ac:dyDescent="0.25">
      <c r="A357" s="189" t="s">
        <v>260</v>
      </c>
      <c r="B357" s="189"/>
      <c r="C357" s="189"/>
      <c r="D357" s="189"/>
      <c r="E357" s="181"/>
      <c r="F357" s="167"/>
      <c r="G357" s="167"/>
      <c r="H357" s="167"/>
      <c r="I357" s="167"/>
      <c r="J357" s="167"/>
      <c r="K357" s="167"/>
      <c r="L357" s="188"/>
      <c r="M357" s="211"/>
      <c r="N357" s="144"/>
      <c r="O357" s="211"/>
      <c r="P357" s="189" t="s">
        <v>260</v>
      </c>
      <c r="Q357" s="189"/>
      <c r="R357" s="189"/>
      <c r="S357" s="189"/>
      <c r="T357" s="181"/>
      <c r="U357" s="144"/>
      <c r="V357" s="144"/>
      <c r="W357" s="144"/>
      <c r="X357" s="144"/>
      <c r="Y357" s="144"/>
      <c r="Z357" s="144"/>
      <c r="AA357" s="188"/>
      <c r="AB357" s="144"/>
      <c r="AC357" s="144"/>
      <c r="AD357" s="144"/>
      <c r="AE357" s="144"/>
      <c r="AF357" s="144"/>
    </row>
    <row r="358" spans="1:32" x14ac:dyDescent="0.25">
      <c r="A358" s="166" t="s">
        <v>301</v>
      </c>
      <c r="B358" s="166"/>
      <c r="C358" s="166"/>
      <c r="D358" s="166"/>
      <c r="E358" s="213"/>
      <c r="F358" s="167"/>
      <c r="G358" s="167"/>
      <c r="H358" s="167"/>
      <c r="I358" s="167"/>
      <c r="J358" s="167"/>
      <c r="K358" s="167"/>
      <c r="L358" s="167"/>
      <c r="M358" s="144"/>
      <c r="N358" s="144"/>
      <c r="P358" s="166" t="s">
        <v>231</v>
      </c>
      <c r="Q358" s="166"/>
      <c r="R358" s="166"/>
      <c r="S358" s="166"/>
      <c r="T358" s="162"/>
      <c r="U358" s="144"/>
      <c r="V358" s="144"/>
      <c r="W358" s="144"/>
      <c r="X358" s="144"/>
      <c r="Y358" s="144"/>
      <c r="Z358" s="144"/>
      <c r="AA358" s="167"/>
      <c r="AB358" s="144"/>
      <c r="AC358" s="144"/>
      <c r="AD358" s="144"/>
      <c r="AE358" s="144"/>
      <c r="AF358" s="144"/>
    </row>
    <row r="359" spans="1:32" ht="31.5" x14ac:dyDescent="0.25">
      <c r="A359" s="190"/>
      <c r="B359" s="141">
        <v>2019</v>
      </c>
      <c r="C359" s="141">
        <v>2020</v>
      </c>
      <c r="D359" s="141">
        <v>2021</v>
      </c>
      <c r="E359" s="141">
        <v>2022</v>
      </c>
      <c r="F359" s="141">
        <v>2023</v>
      </c>
      <c r="G359" s="141">
        <v>2024</v>
      </c>
      <c r="H359" s="141">
        <v>2025</v>
      </c>
      <c r="I359" s="141">
        <v>2026</v>
      </c>
      <c r="J359" s="142" t="s">
        <v>232</v>
      </c>
      <c r="K359" s="142" t="s">
        <v>233</v>
      </c>
      <c r="L359" s="143" t="s">
        <v>234</v>
      </c>
      <c r="M359" s="145" t="s">
        <v>287</v>
      </c>
      <c r="N359" s="144"/>
      <c r="P359" s="190"/>
      <c r="Q359" s="141">
        <v>2019</v>
      </c>
      <c r="R359" s="141">
        <v>2020</v>
      </c>
      <c r="S359" s="141">
        <v>2021</v>
      </c>
      <c r="T359" s="141">
        <v>2022</v>
      </c>
      <c r="U359" s="141">
        <v>2023</v>
      </c>
      <c r="V359" s="141">
        <v>2024</v>
      </c>
      <c r="W359" s="141">
        <v>2025</v>
      </c>
      <c r="X359" s="141">
        <v>2026</v>
      </c>
      <c r="Y359" s="142" t="s">
        <v>232</v>
      </c>
      <c r="Z359" s="142" t="s">
        <v>233</v>
      </c>
      <c r="AA359" s="143" t="s">
        <v>234</v>
      </c>
      <c r="AB359" s="144"/>
      <c r="AC359" s="144"/>
      <c r="AD359" s="145" t="s">
        <v>302</v>
      </c>
      <c r="AE359" s="145" t="s">
        <v>235</v>
      </c>
      <c r="AF359" s="144"/>
    </row>
    <row r="360" spans="1:32" x14ac:dyDescent="0.25">
      <c r="A360" s="146" t="s">
        <v>236</v>
      </c>
      <c r="B360" s="147">
        <v>78</v>
      </c>
      <c r="C360" s="147">
        <v>49</v>
      </c>
      <c r="D360" s="147">
        <v>36</v>
      </c>
      <c r="E360" s="147">
        <v>34</v>
      </c>
      <c r="F360" s="147">
        <v>54</v>
      </c>
      <c r="G360" s="147">
        <v>29</v>
      </c>
      <c r="H360" s="147">
        <v>32</v>
      </c>
      <c r="I360" s="147">
        <v>41</v>
      </c>
      <c r="J360" s="148">
        <v>0.28125</v>
      </c>
      <c r="K360" s="148">
        <v>-8.0128205128205079E-2</v>
      </c>
      <c r="L360" s="147"/>
      <c r="M360" s="155">
        <v>0.12812499999999999</v>
      </c>
      <c r="N360" s="144"/>
      <c r="P360" s="146" t="s">
        <v>236</v>
      </c>
      <c r="Q360" s="147">
        <v>335</v>
      </c>
      <c r="R360" s="147">
        <v>314</v>
      </c>
      <c r="S360" s="147">
        <v>298</v>
      </c>
      <c r="T360" s="147">
        <v>235</v>
      </c>
      <c r="U360" s="147">
        <v>305</v>
      </c>
      <c r="V360" s="147">
        <v>292</v>
      </c>
      <c r="W360" s="147">
        <v>283</v>
      </c>
      <c r="X360" s="147">
        <v>320</v>
      </c>
      <c r="Y360" s="148">
        <v>0.13074204946996468</v>
      </c>
      <c r="Z360" s="148">
        <v>8.6323957322987449E-2</v>
      </c>
      <c r="AA360" s="147"/>
      <c r="AB360" s="144"/>
      <c r="AC360" s="144"/>
      <c r="AD360" s="147">
        <v>44.571428571428569</v>
      </c>
      <c r="AE360" s="147">
        <v>294.57142857142856</v>
      </c>
      <c r="AF360" s="144"/>
    </row>
    <row r="361" spans="1:32" x14ac:dyDescent="0.25">
      <c r="A361" s="149" t="s">
        <v>237</v>
      </c>
      <c r="B361" s="150">
        <v>31</v>
      </c>
      <c r="C361" s="150">
        <v>9</v>
      </c>
      <c r="D361" s="150">
        <v>8</v>
      </c>
      <c r="E361" s="150">
        <v>1</v>
      </c>
      <c r="F361" s="150">
        <v>7</v>
      </c>
      <c r="G361" s="150">
        <v>3</v>
      </c>
      <c r="H361" s="150">
        <v>10</v>
      </c>
      <c r="I361" s="150">
        <v>4</v>
      </c>
      <c r="J361" s="148">
        <v>-0.6</v>
      </c>
      <c r="K361" s="148">
        <v>-0.59420289855072461</v>
      </c>
      <c r="L361" s="147"/>
      <c r="M361" s="155">
        <v>7.1428571428571425E-2</v>
      </c>
      <c r="N361" s="144"/>
      <c r="P361" s="149" t="s">
        <v>237</v>
      </c>
      <c r="Q361" s="150">
        <v>124</v>
      </c>
      <c r="R361" s="150">
        <v>95</v>
      </c>
      <c r="S361" s="150">
        <v>94</v>
      </c>
      <c r="T361" s="150">
        <v>72</v>
      </c>
      <c r="U361" s="150">
        <v>59</v>
      </c>
      <c r="V361" s="150">
        <v>52</v>
      </c>
      <c r="W361" s="150">
        <v>45</v>
      </c>
      <c r="X361" s="150">
        <v>56</v>
      </c>
      <c r="Y361" s="148">
        <v>0.24444444444444444</v>
      </c>
      <c r="Z361" s="148">
        <v>-0.27541589648798526</v>
      </c>
      <c r="AA361" s="147"/>
      <c r="AB361" s="144"/>
      <c r="AC361" s="144"/>
      <c r="AD361" s="150">
        <v>9.8571428571428577</v>
      </c>
      <c r="AE361" s="150">
        <v>77.285714285714292</v>
      </c>
      <c r="AF361" s="144"/>
    </row>
    <row r="362" spans="1:32" x14ac:dyDescent="0.25">
      <c r="A362" s="146" t="s">
        <v>90</v>
      </c>
      <c r="B362" s="151">
        <v>0.77500000000000002</v>
      </c>
      <c r="C362" s="151">
        <v>0.9</v>
      </c>
      <c r="D362" s="151">
        <v>0.72727272727272729</v>
      </c>
      <c r="E362" s="151">
        <v>0.33333333333333331</v>
      </c>
      <c r="F362" s="151">
        <v>0.5</v>
      </c>
      <c r="G362" s="151">
        <v>0.33333333333333331</v>
      </c>
      <c r="H362" s="151">
        <v>0.66666666666666663</v>
      </c>
      <c r="I362" s="151">
        <v>0.5</v>
      </c>
      <c r="J362" s="172">
        <v>-16.666666666666664</v>
      </c>
      <c r="K362" s="172">
        <v>-17.647058823529417</v>
      </c>
      <c r="L362" s="147"/>
      <c r="M362" s="203">
        <v>1.3043478260869545</v>
      </c>
      <c r="N362" s="144"/>
      <c r="P362" s="146" t="s">
        <v>90</v>
      </c>
      <c r="Q362" s="151">
        <v>0.72514619883040932</v>
      </c>
      <c r="R362" s="151">
        <v>0.62091503267973858</v>
      </c>
      <c r="S362" s="151">
        <v>0.67625899280575541</v>
      </c>
      <c r="T362" s="151">
        <v>0.62608695652173918</v>
      </c>
      <c r="U362" s="151">
        <v>0.50862068965517238</v>
      </c>
      <c r="V362" s="151">
        <v>0.46846846846846846</v>
      </c>
      <c r="W362" s="151">
        <v>0.39823008849557523</v>
      </c>
      <c r="X362" s="151">
        <v>0.48695652173913045</v>
      </c>
      <c r="Y362" s="172">
        <v>8.8726433243555221</v>
      </c>
      <c r="Z362" s="172">
        <v>-10.236809699725297</v>
      </c>
      <c r="AA362" s="147"/>
      <c r="AB362" s="144"/>
      <c r="AC362" s="144"/>
      <c r="AD362" s="151">
        <v>0.67647058823529416</v>
      </c>
      <c r="AE362" s="151">
        <v>0.58932461873638342</v>
      </c>
      <c r="AF362" s="144"/>
    </row>
    <row r="363" spans="1:32" x14ac:dyDescent="0.25">
      <c r="A363" s="149" t="s">
        <v>238</v>
      </c>
      <c r="B363" s="150">
        <v>7</v>
      </c>
      <c r="C363" s="150">
        <v>5</v>
      </c>
      <c r="D363" s="150">
        <v>1</v>
      </c>
      <c r="E363" s="150">
        <v>0</v>
      </c>
      <c r="F363" s="150">
        <v>4</v>
      </c>
      <c r="G363" s="150">
        <v>0</v>
      </c>
      <c r="H363" s="150">
        <v>5</v>
      </c>
      <c r="I363" s="150">
        <v>1</v>
      </c>
      <c r="J363" s="148">
        <v>-0.8</v>
      </c>
      <c r="K363" s="148">
        <v>-0.68181818181818177</v>
      </c>
      <c r="L363" s="147"/>
      <c r="M363" s="155">
        <v>2.8571428571428571E-2</v>
      </c>
      <c r="N363" s="144"/>
      <c r="P363" s="149" t="s">
        <v>238</v>
      </c>
      <c r="Q363" s="150">
        <v>62</v>
      </c>
      <c r="R363" s="150">
        <v>42</v>
      </c>
      <c r="S363" s="150">
        <v>53</v>
      </c>
      <c r="T363" s="150">
        <v>38</v>
      </c>
      <c r="U363" s="150">
        <v>37</v>
      </c>
      <c r="V363" s="150">
        <v>28</v>
      </c>
      <c r="W363" s="150">
        <v>25</v>
      </c>
      <c r="X363" s="150">
        <v>35</v>
      </c>
      <c r="Y363" s="148">
        <v>0.4</v>
      </c>
      <c r="Z363" s="148">
        <v>-0.14035087719298248</v>
      </c>
      <c r="AA363" s="147"/>
      <c r="AB363" s="144"/>
      <c r="AC363" s="144"/>
      <c r="AD363" s="150">
        <v>3.1428571428571428</v>
      </c>
      <c r="AE363" s="150">
        <v>40.714285714285715</v>
      </c>
      <c r="AF363" s="144"/>
    </row>
    <row r="364" spans="1:32" x14ac:dyDescent="0.25">
      <c r="A364" s="149" t="s">
        <v>239</v>
      </c>
      <c r="B364" s="153">
        <v>8.9743589743589744E-2</v>
      </c>
      <c r="C364" s="153">
        <v>0.10204081632653061</v>
      </c>
      <c r="D364" s="153">
        <v>2.7777777777777776E-2</v>
      </c>
      <c r="E364" s="153">
        <v>0</v>
      </c>
      <c r="F364" s="153">
        <v>7.407407407407407E-2</v>
      </c>
      <c r="G364" s="153">
        <v>0</v>
      </c>
      <c r="H364" s="153">
        <v>0.15625</v>
      </c>
      <c r="I364" s="153">
        <v>2.4390243902439025E-2</v>
      </c>
      <c r="J364" s="172">
        <v>-13.185975609756099</v>
      </c>
      <c r="K364" s="172">
        <v>-4.6122576610381483</v>
      </c>
      <c r="L364" s="147"/>
      <c r="M364" s="203">
        <v>-8.4984756097560989</v>
      </c>
      <c r="N364" s="144"/>
      <c r="P364" s="149" t="s">
        <v>239</v>
      </c>
      <c r="Q364" s="153">
        <v>0.18507462686567164</v>
      </c>
      <c r="R364" s="153">
        <v>0.13375796178343949</v>
      </c>
      <c r="S364" s="153">
        <v>0.17785234899328858</v>
      </c>
      <c r="T364" s="153">
        <v>0.16170212765957448</v>
      </c>
      <c r="U364" s="153">
        <v>0.12131147540983607</v>
      </c>
      <c r="V364" s="153">
        <v>9.5890410958904104E-2</v>
      </c>
      <c r="W364" s="153">
        <v>8.8339222614840993E-2</v>
      </c>
      <c r="X364" s="153">
        <v>0.109375</v>
      </c>
      <c r="Y364" s="172">
        <v>2.1035777385159009</v>
      </c>
      <c r="Z364" s="172">
        <v>-2.8840324927255105</v>
      </c>
      <c r="AA364" s="147"/>
      <c r="AB364" s="144"/>
      <c r="AC364" s="144"/>
      <c r="AD364" s="153">
        <v>7.0512820512820512E-2</v>
      </c>
      <c r="AE364" s="153">
        <v>0.13821532492725511</v>
      </c>
      <c r="AF364" s="144"/>
    </row>
    <row r="365" spans="1:32" x14ac:dyDescent="0.25">
      <c r="A365" s="149" t="s">
        <v>240</v>
      </c>
      <c r="B365" s="153">
        <v>0.22580645161290322</v>
      </c>
      <c r="C365" s="153">
        <v>0.55555555555555558</v>
      </c>
      <c r="D365" s="153">
        <v>0.125</v>
      </c>
      <c r="E365" s="153">
        <v>0</v>
      </c>
      <c r="F365" s="153">
        <v>0.5714285714285714</v>
      </c>
      <c r="G365" s="153">
        <v>0</v>
      </c>
      <c r="H365" s="153">
        <v>0.5</v>
      </c>
      <c r="I365" s="153">
        <v>0.25</v>
      </c>
      <c r="J365" s="172">
        <v>-25</v>
      </c>
      <c r="K365" s="172">
        <v>-6.8840579710144905</v>
      </c>
      <c r="L365" s="147"/>
      <c r="M365" s="203">
        <v>-37.5</v>
      </c>
      <c r="N365" s="144"/>
      <c r="P365" s="149" t="s">
        <v>240</v>
      </c>
      <c r="Q365" s="153">
        <v>0.5</v>
      </c>
      <c r="R365" s="153">
        <v>0.44210526315789472</v>
      </c>
      <c r="S365" s="153">
        <v>0.56382978723404253</v>
      </c>
      <c r="T365" s="153">
        <v>0.52777777777777779</v>
      </c>
      <c r="U365" s="153">
        <v>0.6271186440677966</v>
      </c>
      <c r="V365" s="153">
        <v>0.53846153846153844</v>
      </c>
      <c r="W365" s="153">
        <v>0.55555555555555558</v>
      </c>
      <c r="X365" s="153">
        <v>0.625</v>
      </c>
      <c r="Y365" s="172">
        <v>6.944444444444442</v>
      </c>
      <c r="Z365" s="172">
        <v>9.8197781885397397</v>
      </c>
      <c r="AA365" s="147"/>
      <c r="AB365" s="144"/>
      <c r="AC365" s="144"/>
      <c r="AD365" s="153">
        <v>0.3188405797101449</v>
      </c>
      <c r="AE365" s="153">
        <v>0.52680221811460259</v>
      </c>
      <c r="AF365" s="144"/>
    </row>
    <row r="366" spans="1:32" ht="22.15" customHeight="1" x14ac:dyDescent="0.25">
      <c r="A366" s="154" t="s">
        <v>241</v>
      </c>
      <c r="B366" s="155">
        <v>0.16129032258064516</v>
      </c>
      <c r="C366" s="155">
        <v>0.55555555555555558</v>
      </c>
      <c r="D366" s="155">
        <v>0.75</v>
      </c>
      <c r="E366" s="155">
        <v>1</v>
      </c>
      <c r="F366" s="155">
        <v>0.42857142857142855</v>
      </c>
      <c r="G366" s="155">
        <v>0.66666666666666663</v>
      </c>
      <c r="H366" s="155">
        <v>0.5</v>
      </c>
      <c r="I366" s="155">
        <v>0.75</v>
      </c>
      <c r="J366" s="172">
        <v>25</v>
      </c>
      <c r="K366" s="172">
        <v>35.869565217391305</v>
      </c>
      <c r="L366" s="147"/>
      <c r="M366" s="203">
        <v>55.357142857142861</v>
      </c>
      <c r="N366" s="144"/>
      <c r="P366" s="154" t="s">
        <v>241</v>
      </c>
      <c r="Q366" s="155">
        <v>0.23387096774193547</v>
      </c>
      <c r="R366" s="155">
        <v>0.26315789473684209</v>
      </c>
      <c r="S366" s="155">
        <v>0.30851063829787234</v>
      </c>
      <c r="T366" s="155">
        <v>0.29166666666666669</v>
      </c>
      <c r="U366" s="155">
        <v>0.2711864406779661</v>
      </c>
      <c r="V366" s="155">
        <v>0.42307692307692307</v>
      </c>
      <c r="W366" s="155">
        <v>0.42222222222222222</v>
      </c>
      <c r="X366" s="155">
        <v>0.19642857142857142</v>
      </c>
      <c r="Y366" s="172">
        <v>-22.579365079365079</v>
      </c>
      <c r="Z366" s="172">
        <v>-10.116847108529178</v>
      </c>
      <c r="AA366" s="147"/>
      <c r="AB366" s="144"/>
      <c r="AC366" s="144"/>
      <c r="AD366" s="151">
        <v>0.39130434782608697</v>
      </c>
      <c r="AE366" s="151">
        <v>0.29759704251386321</v>
      </c>
      <c r="AF366" s="144"/>
    </row>
    <row r="367" spans="1:32" ht="22.15" customHeight="1" x14ac:dyDescent="0.25">
      <c r="A367" s="154" t="s">
        <v>242</v>
      </c>
      <c r="B367" s="155">
        <v>6.4102564102564097E-2</v>
      </c>
      <c r="C367" s="155">
        <v>0.10204081632653061</v>
      </c>
      <c r="D367" s="155">
        <v>0.16666666666666666</v>
      </c>
      <c r="E367" s="155">
        <v>2.9411764705882353E-2</v>
      </c>
      <c r="F367" s="155">
        <v>5.5555555555555552E-2</v>
      </c>
      <c r="G367" s="155">
        <v>6.8965517241379309E-2</v>
      </c>
      <c r="H367" s="155">
        <v>0.15625</v>
      </c>
      <c r="I367" s="155">
        <v>7.3170731707317069E-2</v>
      </c>
      <c r="J367" s="172">
        <v>-8.3079268292682933</v>
      </c>
      <c r="K367" s="172">
        <v>-1.3367729831144468</v>
      </c>
      <c r="L367" s="147"/>
      <c r="M367" s="203">
        <v>3.8795731707317067</v>
      </c>
      <c r="N367" s="144"/>
      <c r="P367" s="154" t="s">
        <v>242</v>
      </c>
      <c r="Q367" s="155">
        <v>8.6567164179104483E-2</v>
      </c>
      <c r="R367" s="155">
        <v>7.9617834394904455E-2</v>
      </c>
      <c r="S367" s="155">
        <v>9.7315436241610737E-2</v>
      </c>
      <c r="T367" s="155">
        <v>8.9361702127659579E-2</v>
      </c>
      <c r="U367" s="155">
        <v>5.2459016393442623E-2</v>
      </c>
      <c r="V367" s="155">
        <v>7.5342465753424653E-2</v>
      </c>
      <c r="W367" s="155">
        <v>6.7137809187279157E-2</v>
      </c>
      <c r="X367" s="155">
        <v>3.4375000000000003E-2</v>
      </c>
      <c r="Y367" s="172">
        <v>-3.2762809187279154</v>
      </c>
      <c r="Z367" s="172">
        <v>-4.3704534432589721</v>
      </c>
      <c r="AA367" s="147"/>
      <c r="AB367" s="144"/>
      <c r="AC367" s="144"/>
      <c r="AD367" s="151">
        <v>8.6538461538461536E-2</v>
      </c>
      <c r="AE367" s="151">
        <v>7.807953443258972E-2</v>
      </c>
      <c r="AF367" s="144"/>
    </row>
    <row r="368" spans="1:32" ht="22.15" customHeight="1" x14ac:dyDescent="0.25">
      <c r="A368" s="154" t="s">
        <v>243</v>
      </c>
      <c r="B368" s="155">
        <v>6.4102564102564097E-2</v>
      </c>
      <c r="C368" s="155">
        <v>0</v>
      </c>
      <c r="D368" s="155">
        <v>5.5555555555555552E-2</v>
      </c>
      <c r="E368" s="155">
        <v>2.9411764705882353E-2</v>
      </c>
      <c r="F368" s="155">
        <v>1.8518518518518517E-2</v>
      </c>
      <c r="G368" s="155">
        <v>3.4482758620689655E-2</v>
      </c>
      <c r="H368" s="155">
        <v>6.25E-2</v>
      </c>
      <c r="I368" s="155">
        <v>7.3170731707317069E-2</v>
      </c>
      <c r="J368" s="172">
        <v>1.0670731707317069</v>
      </c>
      <c r="K368" s="172">
        <v>3.4709193245778605</v>
      </c>
      <c r="L368" s="147"/>
      <c r="M368" s="203">
        <v>-2.3704268292682933</v>
      </c>
      <c r="N368" s="144"/>
      <c r="P368" s="154" t="s">
        <v>243</v>
      </c>
      <c r="Q368" s="155">
        <v>9.8507462686567168E-2</v>
      </c>
      <c r="R368" s="155">
        <v>9.8726114649681534E-2</v>
      </c>
      <c r="S368" s="155">
        <v>0.11073825503355705</v>
      </c>
      <c r="T368" s="155">
        <v>0.11914893617021277</v>
      </c>
      <c r="U368" s="155">
        <v>0.10819672131147541</v>
      </c>
      <c r="V368" s="155">
        <v>9.9315068493150679E-2</v>
      </c>
      <c r="W368" s="155">
        <v>0.12014134275618374</v>
      </c>
      <c r="X368" s="155">
        <v>9.6875000000000003E-2</v>
      </c>
      <c r="Y368" s="172">
        <v>-2.3266342756183738</v>
      </c>
      <c r="Z368" s="172">
        <v>-1.030249757516974</v>
      </c>
      <c r="AA368" s="147"/>
      <c r="AB368" s="144"/>
      <c r="AC368" s="144"/>
      <c r="AD368" s="151">
        <v>3.8461538461538464E-2</v>
      </c>
      <c r="AE368" s="151">
        <v>0.10717749757516974</v>
      </c>
      <c r="AF368" s="144"/>
    </row>
    <row r="369" spans="1:32" ht="22.15" customHeight="1" x14ac:dyDescent="0.25">
      <c r="A369" s="154" t="s">
        <v>244</v>
      </c>
      <c r="B369" s="155">
        <v>0</v>
      </c>
      <c r="C369" s="155">
        <v>0</v>
      </c>
      <c r="D369" s="155">
        <v>0</v>
      </c>
      <c r="E369" s="155">
        <v>2.9411764705882353E-2</v>
      </c>
      <c r="F369" s="155">
        <v>0</v>
      </c>
      <c r="G369" s="155">
        <v>0</v>
      </c>
      <c r="H369" s="155">
        <v>0</v>
      </c>
      <c r="I369" s="155">
        <v>0</v>
      </c>
      <c r="J369" s="172">
        <v>0</v>
      </c>
      <c r="K369" s="172">
        <v>-0.32051282051282048</v>
      </c>
      <c r="L369" s="147"/>
      <c r="M369" s="203">
        <v>0</v>
      </c>
      <c r="N369" s="144"/>
      <c r="P369" s="154" t="s">
        <v>244</v>
      </c>
      <c r="Q369" s="155">
        <v>0</v>
      </c>
      <c r="R369" s="155">
        <v>0</v>
      </c>
      <c r="S369" s="155">
        <v>6.7114093959731542E-3</v>
      </c>
      <c r="T369" s="155">
        <v>8.5106382978723406E-3</v>
      </c>
      <c r="U369" s="155">
        <v>3.2786885245901639E-3</v>
      </c>
      <c r="V369" s="155">
        <v>3.4246575342465752E-3</v>
      </c>
      <c r="W369" s="155">
        <v>3.5335689045936395E-3</v>
      </c>
      <c r="X369" s="155">
        <v>0</v>
      </c>
      <c r="Y369" s="172">
        <v>-0.35335689045936397</v>
      </c>
      <c r="Z369" s="172">
        <v>-0.33947623666343357</v>
      </c>
      <c r="AA369" s="147"/>
      <c r="AB369" s="144"/>
      <c r="AC369" s="144"/>
      <c r="AD369" s="151">
        <v>3.205128205128205E-3</v>
      </c>
      <c r="AE369" s="151">
        <v>3.3947623666343357E-3</v>
      </c>
      <c r="AF369" s="144"/>
    </row>
    <row r="370" spans="1:32" ht="22.15" customHeight="1" x14ac:dyDescent="0.25">
      <c r="A370" s="154" t="s">
        <v>245</v>
      </c>
      <c r="B370" s="155">
        <v>3.8461538461538464E-2</v>
      </c>
      <c r="C370" s="155">
        <v>0</v>
      </c>
      <c r="D370" s="155">
        <v>0</v>
      </c>
      <c r="E370" s="155">
        <v>0</v>
      </c>
      <c r="F370" s="155">
        <v>0</v>
      </c>
      <c r="G370" s="155">
        <v>6.8965517241379309E-2</v>
      </c>
      <c r="H370" s="155">
        <v>9.375E-2</v>
      </c>
      <c r="I370" s="155">
        <v>2.4390243902439025E-2</v>
      </c>
      <c r="J370" s="172">
        <v>-6.9359756097560981</v>
      </c>
      <c r="K370" s="172">
        <v>-0.12507817385866149</v>
      </c>
      <c r="L370" s="147"/>
      <c r="M370" s="203">
        <v>-3.4984756097560972</v>
      </c>
      <c r="N370" s="144"/>
      <c r="P370" s="154" t="s">
        <v>245</v>
      </c>
      <c r="Q370" s="155">
        <v>3.2835820895522387E-2</v>
      </c>
      <c r="R370" s="155">
        <v>4.4585987261146494E-2</v>
      </c>
      <c r="S370" s="155">
        <v>3.3557046979865771E-3</v>
      </c>
      <c r="T370" s="155">
        <v>1.7021276595744681E-2</v>
      </c>
      <c r="U370" s="155">
        <v>2.9508196721311476E-2</v>
      </c>
      <c r="V370" s="155">
        <v>7.8767123287671229E-2</v>
      </c>
      <c r="W370" s="155">
        <v>9.187279151943463E-2</v>
      </c>
      <c r="X370" s="155">
        <v>5.9374999999999997E-2</v>
      </c>
      <c r="Y370" s="172">
        <v>-3.2497791519434633</v>
      </c>
      <c r="Z370" s="172">
        <v>1.6697987390882636</v>
      </c>
      <c r="AA370" s="147"/>
      <c r="AB370" s="144"/>
      <c r="AC370" s="144"/>
      <c r="AD370" s="151">
        <v>2.564102564102564E-2</v>
      </c>
      <c r="AE370" s="151">
        <v>4.2677012609117361E-2</v>
      </c>
      <c r="AF370" s="144"/>
    </row>
    <row r="371" spans="1:32" ht="22.15" customHeight="1" x14ac:dyDescent="0.25">
      <c r="A371" s="154" t="s">
        <v>246</v>
      </c>
      <c r="B371" s="155">
        <v>0.10256410256410256</v>
      </c>
      <c r="C371" s="155">
        <v>0.18367346938775511</v>
      </c>
      <c r="D371" s="155">
        <v>8.3333333333333329E-2</v>
      </c>
      <c r="E371" s="155">
        <v>0.5</v>
      </c>
      <c r="F371" s="155">
        <v>0.20370370370370369</v>
      </c>
      <c r="G371" s="155">
        <v>0.2413793103448276</v>
      </c>
      <c r="H371" s="155">
        <v>3.125E-2</v>
      </c>
      <c r="I371" s="155">
        <v>0.1951219512195122</v>
      </c>
      <c r="J371" s="172">
        <v>16.387195121951219</v>
      </c>
      <c r="K371" s="172">
        <v>1.5634771732332715</v>
      </c>
      <c r="L371" s="147"/>
      <c r="M371" s="203">
        <v>-13.300304878048779</v>
      </c>
      <c r="N371" s="144"/>
      <c r="P371" s="154" t="s">
        <v>246</v>
      </c>
      <c r="Q371" s="155">
        <v>0.17910447761194029</v>
      </c>
      <c r="R371" s="155">
        <v>0.16878980891719744</v>
      </c>
      <c r="S371" s="155">
        <v>0.21140939597315436</v>
      </c>
      <c r="T371" s="155">
        <v>0.26382978723404255</v>
      </c>
      <c r="U371" s="155">
        <v>0.24590163934426229</v>
      </c>
      <c r="V371" s="155">
        <v>0.25684931506849318</v>
      </c>
      <c r="W371" s="155">
        <v>0.28621908127208479</v>
      </c>
      <c r="X371" s="155">
        <v>0.328125</v>
      </c>
      <c r="Y371" s="172">
        <v>4.1905918727915212</v>
      </c>
      <c r="Z371" s="172">
        <v>10.067592143549952</v>
      </c>
      <c r="AA371" s="147"/>
      <c r="AB371" s="144"/>
      <c r="AC371" s="144"/>
      <c r="AD371" s="151">
        <v>0.17948717948717949</v>
      </c>
      <c r="AE371" s="151">
        <v>0.22744907856450047</v>
      </c>
      <c r="AF371" s="144"/>
    </row>
    <row r="372" spans="1:32" x14ac:dyDescent="0.25">
      <c r="A372" s="149" t="s">
        <v>247</v>
      </c>
      <c r="B372" s="150">
        <v>236.44871794871818</v>
      </c>
      <c r="C372" s="150">
        <v>84.816326530612244</v>
      </c>
      <c r="D372" s="150">
        <v>136.94444444444437</v>
      </c>
      <c r="E372" s="150">
        <v>35.499999999999964</v>
      </c>
      <c r="F372" s="150">
        <v>86.129629629629562</v>
      </c>
      <c r="G372" s="150">
        <v>30.862068965517242</v>
      </c>
      <c r="H372" s="150">
        <v>75.249999999999972</v>
      </c>
      <c r="I372" s="150">
        <v>58.536585365853661</v>
      </c>
      <c r="J372" s="177">
        <v>-16.713414634146311</v>
      </c>
      <c r="K372" s="177">
        <v>-59.059568480300207</v>
      </c>
      <c r="L372" s="147"/>
      <c r="M372" s="203">
        <v>-100.74153963414633</v>
      </c>
      <c r="N372" s="144"/>
      <c r="P372" s="149" t="s">
        <v>247</v>
      </c>
      <c r="Q372" s="150">
        <v>219.69850746268639</v>
      </c>
      <c r="R372" s="150">
        <v>183.33121019108307</v>
      </c>
      <c r="S372" s="150">
        <v>204.39597315436279</v>
      </c>
      <c r="T372" s="150">
        <v>151.44680851063836</v>
      </c>
      <c r="U372" s="150">
        <v>115.76721311475417</v>
      </c>
      <c r="V372" s="150">
        <v>92.869863013698591</v>
      </c>
      <c r="W372" s="150">
        <v>114.51943462897535</v>
      </c>
      <c r="X372" s="150">
        <v>159.27812499999999</v>
      </c>
      <c r="Y372" s="177">
        <v>44.758690371024642</v>
      </c>
      <c r="Z372" s="177">
        <v>2.8760881425799596</v>
      </c>
      <c r="AA372" s="147"/>
      <c r="AB372" s="144"/>
      <c r="AC372" s="144"/>
      <c r="AD372" s="150">
        <v>117.59615384615387</v>
      </c>
      <c r="AE372" s="150">
        <v>156.40203685742003</v>
      </c>
      <c r="AF372" s="144"/>
    </row>
    <row r="373" spans="1:32" x14ac:dyDescent="0.25">
      <c r="A373" s="149" t="s">
        <v>248</v>
      </c>
      <c r="B373" s="150">
        <v>263.7741935483873</v>
      </c>
      <c r="C373" s="150">
        <v>219.22222222222223</v>
      </c>
      <c r="D373" s="150">
        <v>339.75</v>
      </c>
      <c r="E373" s="150">
        <v>62</v>
      </c>
      <c r="F373" s="150">
        <v>43.428571428571409</v>
      </c>
      <c r="G373" s="150">
        <v>33.666666666666664</v>
      </c>
      <c r="H373" s="150">
        <v>69.3</v>
      </c>
      <c r="I373" s="150">
        <v>190</v>
      </c>
      <c r="J373" s="177">
        <v>120.7</v>
      </c>
      <c r="K373" s="177">
        <v>-13.304347826087053</v>
      </c>
      <c r="L373" s="147"/>
      <c r="M373" s="203">
        <v>-368.21428571428567</v>
      </c>
      <c r="N373" s="144"/>
      <c r="P373" s="149" t="s">
        <v>248</v>
      </c>
      <c r="Q373" s="150">
        <v>334.16935483870969</v>
      </c>
      <c r="R373" s="150">
        <v>317.7157894736842</v>
      </c>
      <c r="S373" s="150">
        <v>361.81914893617022</v>
      </c>
      <c r="T373" s="150">
        <v>257.74999999999994</v>
      </c>
      <c r="U373" s="150">
        <v>202.03389830508496</v>
      </c>
      <c r="V373" s="150">
        <v>193.8846153846151</v>
      </c>
      <c r="W373" s="150">
        <v>188.22222222222206</v>
      </c>
      <c r="X373" s="150">
        <v>558.21428571428567</v>
      </c>
      <c r="Y373" s="177">
        <v>369.99206349206361</v>
      </c>
      <c r="Z373" s="177">
        <v>272.3344335885925</v>
      </c>
      <c r="AA373" s="147"/>
      <c r="AB373" s="144"/>
      <c r="AC373" s="144"/>
      <c r="AD373" s="150">
        <v>203.30434782608705</v>
      </c>
      <c r="AE373" s="150">
        <v>285.87985212569316</v>
      </c>
      <c r="AF373" s="144"/>
    </row>
    <row r="374" spans="1:32" x14ac:dyDescent="0.25">
      <c r="A374" s="146" t="s">
        <v>249</v>
      </c>
      <c r="B374" s="147">
        <v>32</v>
      </c>
      <c r="C374" s="147">
        <v>15</v>
      </c>
      <c r="D374" s="147">
        <v>12</v>
      </c>
      <c r="E374" s="147">
        <v>8</v>
      </c>
      <c r="F374" s="147">
        <v>6</v>
      </c>
      <c r="G374" s="147">
        <v>5</v>
      </c>
      <c r="H374" s="147">
        <v>5</v>
      </c>
      <c r="I374" s="147">
        <v>2</v>
      </c>
      <c r="J374" s="148">
        <v>-0.6</v>
      </c>
      <c r="K374" s="148">
        <v>-0.83132530120481929</v>
      </c>
      <c r="L374" s="147"/>
      <c r="M374" s="155">
        <v>1.5151515151515152E-2</v>
      </c>
      <c r="N374" s="144"/>
      <c r="P374" s="146" t="s">
        <v>249</v>
      </c>
      <c r="Q374" s="147">
        <v>322</v>
      </c>
      <c r="R374" s="147">
        <v>238</v>
      </c>
      <c r="S374" s="147">
        <v>193</v>
      </c>
      <c r="T374" s="147">
        <v>170</v>
      </c>
      <c r="U374" s="147">
        <v>173</v>
      </c>
      <c r="V374" s="147">
        <v>216</v>
      </c>
      <c r="W374" s="147">
        <v>163</v>
      </c>
      <c r="X374" s="147">
        <v>132</v>
      </c>
      <c r="Y374" s="148">
        <v>-0.19018404907975461</v>
      </c>
      <c r="Z374" s="148">
        <v>-0.37355932203389836</v>
      </c>
      <c r="AA374" s="147"/>
      <c r="AB374" s="144"/>
      <c r="AC374" s="144"/>
      <c r="AD374" s="147">
        <v>11.857142857142858</v>
      </c>
      <c r="AE374" s="147">
        <v>210.71428571428572</v>
      </c>
      <c r="AF374" s="144"/>
    </row>
    <row r="375" spans="1:32" x14ac:dyDescent="0.25">
      <c r="A375" s="146" t="s">
        <v>250</v>
      </c>
      <c r="B375" s="147">
        <v>15</v>
      </c>
      <c r="C375" s="147">
        <v>2</v>
      </c>
      <c r="D375" s="147">
        <v>2</v>
      </c>
      <c r="E375" s="147">
        <v>3</v>
      </c>
      <c r="F375" s="147">
        <v>4</v>
      </c>
      <c r="G375" s="147">
        <v>1</v>
      </c>
      <c r="H375" s="147">
        <v>0</v>
      </c>
      <c r="I375" s="147">
        <v>0</v>
      </c>
      <c r="J375" s="148" t="e">
        <v>#DIV/0!</v>
      </c>
      <c r="K375" s="148">
        <v>-1</v>
      </c>
      <c r="L375" s="147"/>
      <c r="M375" s="155">
        <v>0</v>
      </c>
      <c r="N375" s="144"/>
      <c r="P375" s="146" t="s">
        <v>250</v>
      </c>
      <c r="Q375" s="147">
        <v>111</v>
      </c>
      <c r="R375" s="147">
        <v>96</v>
      </c>
      <c r="S375" s="147">
        <v>61</v>
      </c>
      <c r="T375" s="147">
        <v>57</v>
      </c>
      <c r="U375" s="147">
        <v>51</v>
      </c>
      <c r="V375" s="147">
        <v>60</v>
      </c>
      <c r="W375" s="147">
        <v>71</v>
      </c>
      <c r="X375" s="147">
        <v>36</v>
      </c>
      <c r="Y375" s="148">
        <v>-0.49295774647887325</v>
      </c>
      <c r="Z375" s="148">
        <v>-0.50295857988165682</v>
      </c>
      <c r="AA375" s="147"/>
      <c r="AB375" s="144"/>
      <c r="AC375" s="144"/>
      <c r="AD375" s="150">
        <v>3.8571428571428572</v>
      </c>
      <c r="AE375" s="150">
        <v>72.428571428571431</v>
      </c>
      <c r="AF375" s="144"/>
    </row>
    <row r="376" spans="1:32" x14ac:dyDescent="0.25">
      <c r="A376" s="149" t="s">
        <v>251</v>
      </c>
      <c r="B376" s="150">
        <v>0</v>
      </c>
      <c r="C376" s="150">
        <v>17</v>
      </c>
      <c r="D376" s="150">
        <v>9</v>
      </c>
      <c r="E376" s="150">
        <v>11</v>
      </c>
      <c r="F376" s="150">
        <v>8</v>
      </c>
      <c r="G376" s="150">
        <v>9</v>
      </c>
      <c r="H376" s="150">
        <v>4</v>
      </c>
      <c r="I376" s="150">
        <v>4</v>
      </c>
      <c r="J376" s="148">
        <v>0</v>
      </c>
      <c r="K376" s="157">
        <v>-0.58620689655172409</v>
      </c>
      <c r="L376" s="147"/>
      <c r="M376" s="155">
        <v>4.3956043956043959E-2</v>
      </c>
      <c r="N376" s="144"/>
      <c r="P376" s="149" t="s">
        <v>251</v>
      </c>
      <c r="Q376" s="150">
        <v>0</v>
      </c>
      <c r="R376" s="150">
        <v>125</v>
      </c>
      <c r="S376" s="150">
        <v>100</v>
      </c>
      <c r="T376" s="150">
        <v>102</v>
      </c>
      <c r="U376" s="150">
        <v>55</v>
      </c>
      <c r="V376" s="150">
        <v>60</v>
      </c>
      <c r="W376" s="150">
        <v>73</v>
      </c>
      <c r="X376" s="150">
        <v>91</v>
      </c>
      <c r="Y376" s="148">
        <v>0.24657534246575341</v>
      </c>
      <c r="Z376" s="157">
        <v>6.0194174757281609E-2</v>
      </c>
      <c r="AA376" s="147"/>
      <c r="AB376" s="144"/>
      <c r="AC376" s="144"/>
      <c r="AD376" s="158">
        <v>9.6666666666666661</v>
      </c>
      <c r="AE376" s="158">
        <v>85.833333333333329</v>
      </c>
      <c r="AF376" s="144"/>
    </row>
    <row r="377" spans="1:32" x14ac:dyDescent="0.25">
      <c r="A377" s="159" t="s">
        <v>252</v>
      </c>
      <c r="B377" s="147">
        <v>4</v>
      </c>
      <c r="C377" s="147">
        <v>1</v>
      </c>
      <c r="D377" s="147">
        <v>0</v>
      </c>
      <c r="E377" s="147">
        <v>0</v>
      </c>
      <c r="F377" s="147">
        <v>0</v>
      </c>
      <c r="G377" s="147">
        <v>1</v>
      </c>
      <c r="H377" s="147">
        <v>0</v>
      </c>
      <c r="I377" s="147">
        <v>0</v>
      </c>
      <c r="J377" s="148" t="e">
        <v>#DIV/0!</v>
      </c>
      <c r="K377" s="148">
        <v>-1</v>
      </c>
      <c r="L377" s="147"/>
      <c r="M377" s="155">
        <v>0</v>
      </c>
      <c r="N377" s="144"/>
      <c r="P377" s="159" t="s">
        <v>252</v>
      </c>
      <c r="Q377" s="147">
        <v>6</v>
      </c>
      <c r="R377" s="147">
        <v>31</v>
      </c>
      <c r="S377" s="147">
        <v>9</v>
      </c>
      <c r="T377" s="147">
        <v>6</v>
      </c>
      <c r="U377" s="147">
        <v>0</v>
      </c>
      <c r="V377" s="147">
        <v>1</v>
      </c>
      <c r="W377" s="147">
        <v>9</v>
      </c>
      <c r="X377" s="147">
        <v>4</v>
      </c>
      <c r="Y377" s="148">
        <v>-0.55555555555555558</v>
      </c>
      <c r="Z377" s="148">
        <v>-0.54838709677419362</v>
      </c>
      <c r="AA377" s="147"/>
      <c r="AB377" s="144"/>
      <c r="AC377" s="144"/>
      <c r="AD377" s="150">
        <v>0.8571428571428571</v>
      </c>
      <c r="AE377" s="150">
        <v>8.8571428571428577</v>
      </c>
      <c r="AF377" s="144"/>
    </row>
    <row r="378" spans="1:32" x14ac:dyDescent="0.25">
      <c r="A378" s="159" t="s">
        <v>253</v>
      </c>
      <c r="B378" s="147">
        <v>0</v>
      </c>
      <c r="C378" s="147">
        <v>0</v>
      </c>
      <c r="D378" s="147">
        <v>0</v>
      </c>
      <c r="E378" s="147">
        <v>0</v>
      </c>
      <c r="F378" s="147">
        <v>0</v>
      </c>
      <c r="G378" s="147">
        <v>1</v>
      </c>
      <c r="H378" s="147">
        <v>1</v>
      </c>
      <c r="I378" s="147">
        <v>0</v>
      </c>
      <c r="J378" s="148">
        <v>-1</v>
      </c>
      <c r="K378" s="148">
        <v>-1</v>
      </c>
      <c r="L378" s="147"/>
      <c r="M378" s="155">
        <v>0</v>
      </c>
      <c r="N378" s="144"/>
      <c r="P378" s="159" t="s">
        <v>253</v>
      </c>
      <c r="Q378" s="147">
        <v>3</v>
      </c>
      <c r="R378" s="147">
        <v>14</v>
      </c>
      <c r="S378" s="147">
        <v>0</v>
      </c>
      <c r="T378" s="147">
        <v>1</v>
      </c>
      <c r="U378" s="147">
        <v>0</v>
      </c>
      <c r="V378" s="147">
        <v>1</v>
      </c>
      <c r="W378" s="147">
        <v>6</v>
      </c>
      <c r="X378" s="147">
        <v>2</v>
      </c>
      <c r="Y378" s="148">
        <v>-0.66666666666666663</v>
      </c>
      <c r="Z378" s="148">
        <v>-0.44</v>
      </c>
      <c r="AA378" s="147"/>
      <c r="AB378" s="144"/>
      <c r="AC378" s="144"/>
      <c r="AD378" s="150">
        <v>0.2857142857142857</v>
      </c>
      <c r="AE378" s="150">
        <v>3.5714285714285716</v>
      </c>
      <c r="AF378" s="144"/>
    </row>
    <row r="379" spans="1:32" x14ac:dyDescent="0.25">
      <c r="A379" s="159" t="s">
        <v>254</v>
      </c>
      <c r="B379" s="160">
        <v>0</v>
      </c>
      <c r="C379" s="160">
        <v>0</v>
      </c>
      <c r="D379" s="160" t="s">
        <v>285</v>
      </c>
      <c r="E379" s="160" t="s">
        <v>285</v>
      </c>
      <c r="F379" s="160" t="s">
        <v>285</v>
      </c>
      <c r="G379" s="160">
        <v>0.5</v>
      </c>
      <c r="H379" s="160">
        <v>1</v>
      </c>
      <c r="I379" s="160" t="s">
        <v>285</v>
      </c>
      <c r="J379" s="172" t="e">
        <v>#VALUE!</v>
      </c>
      <c r="K379" s="172" t="e">
        <v>#VALUE!</v>
      </c>
      <c r="L379" s="147"/>
      <c r="M379" s="203" t="e">
        <v>#VALUE!</v>
      </c>
      <c r="N379" s="144"/>
      <c r="P379" s="159" t="s">
        <v>254</v>
      </c>
      <c r="Q379" s="160">
        <v>0.33333333333333331</v>
      </c>
      <c r="R379" s="160">
        <v>0.31111111111111112</v>
      </c>
      <c r="S379" s="160">
        <v>0</v>
      </c>
      <c r="T379" s="160">
        <v>0.14285714285714285</v>
      </c>
      <c r="U379" s="160" t="s">
        <v>285</v>
      </c>
      <c r="V379" s="160">
        <v>0.5</v>
      </c>
      <c r="W379" s="160">
        <v>0.4</v>
      </c>
      <c r="X379" s="160">
        <v>0.33333333333333331</v>
      </c>
      <c r="Y379" s="172">
        <v>-6.6666666666666705</v>
      </c>
      <c r="Z379" s="172">
        <v>4.5977011494252871</v>
      </c>
      <c r="AA379" s="147"/>
      <c r="AB379" s="144"/>
      <c r="AC379" s="144"/>
      <c r="AD379" s="191">
        <v>0.25</v>
      </c>
      <c r="AE379" s="191">
        <v>0.28735632183908044</v>
      </c>
      <c r="AF379" s="144"/>
    </row>
    <row r="380" spans="1:32" x14ac:dyDescent="0.25">
      <c r="A380" s="161" t="s">
        <v>255</v>
      </c>
      <c r="B380" s="161"/>
      <c r="C380" s="161"/>
      <c r="D380" s="161"/>
      <c r="E380" s="144"/>
      <c r="F380" s="144"/>
      <c r="G380" s="144"/>
      <c r="H380" s="144"/>
      <c r="I380" s="144"/>
      <c r="J380" s="144"/>
      <c r="K380" s="144"/>
      <c r="L380" s="144"/>
      <c r="M380" s="144"/>
      <c r="N380" s="144"/>
      <c r="O380" s="204"/>
      <c r="P380" s="161" t="s">
        <v>255</v>
      </c>
      <c r="Q380" s="161"/>
      <c r="R380" s="161"/>
      <c r="S380" s="161"/>
      <c r="T380" s="144"/>
      <c r="U380" s="144"/>
      <c r="V380" s="144"/>
      <c r="W380" s="144"/>
      <c r="X380" s="144"/>
      <c r="Y380" s="144"/>
      <c r="Z380" s="144"/>
      <c r="AA380" s="144"/>
      <c r="AB380" s="144"/>
      <c r="AC380" s="144"/>
      <c r="AD380" s="144"/>
      <c r="AE380" s="144"/>
      <c r="AF380" s="144"/>
    </row>
    <row r="383" spans="1:32" x14ac:dyDescent="0.25">
      <c r="A383" s="189" t="s">
        <v>261</v>
      </c>
      <c r="B383" s="189"/>
      <c r="C383" s="189"/>
      <c r="D383" s="189"/>
      <c r="E383" s="181"/>
      <c r="F383" s="167"/>
      <c r="G383" s="167"/>
      <c r="H383" s="167"/>
      <c r="I383" s="167"/>
      <c r="J383" s="167"/>
      <c r="K383" s="167"/>
      <c r="L383" s="188"/>
      <c r="M383" s="211"/>
      <c r="N383" s="144"/>
      <c r="O383" s="211"/>
      <c r="P383" s="189" t="s">
        <v>261</v>
      </c>
      <c r="Q383" s="189"/>
      <c r="R383" s="189"/>
      <c r="S383" s="189"/>
      <c r="T383" s="181"/>
      <c r="U383" s="144"/>
      <c r="V383" s="144"/>
      <c r="W383" s="144"/>
      <c r="X383" s="144"/>
      <c r="Y383" s="144"/>
      <c r="Z383" s="144"/>
      <c r="AA383" s="188"/>
      <c r="AB383" s="144"/>
      <c r="AC383" s="144"/>
      <c r="AD383" s="144"/>
      <c r="AE383" s="144"/>
      <c r="AF383" s="144"/>
    </row>
    <row r="384" spans="1:32" x14ac:dyDescent="0.25">
      <c r="A384" s="166" t="s">
        <v>301</v>
      </c>
      <c r="B384" s="166"/>
      <c r="C384" s="166"/>
      <c r="D384" s="166"/>
      <c r="E384" s="213"/>
      <c r="F384" s="167"/>
      <c r="G384" s="167"/>
      <c r="H384" s="167"/>
      <c r="I384" s="167"/>
      <c r="J384" s="167"/>
      <c r="K384" s="167"/>
      <c r="L384" s="167"/>
      <c r="M384" s="144"/>
      <c r="N384" s="144"/>
      <c r="P384" s="166" t="s">
        <v>231</v>
      </c>
      <c r="Q384" s="166"/>
      <c r="R384" s="166"/>
      <c r="S384" s="166"/>
      <c r="T384" s="162"/>
      <c r="U384" s="144"/>
      <c r="V384" s="144"/>
      <c r="W384" s="144"/>
      <c r="X384" s="144"/>
      <c r="Y384" s="144"/>
      <c r="Z384" s="144"/>
      <c r="AA384" s="167"/>
      <c r="AB384" s="144"/>
      <c r="AC384" s="144"/>
      <c r="AD384" s="144"/>
      <c r="AE384" s="144"/>
      <c r="AF384" s="144"/>
    </row>
    <row r="385" spans="1:32" ht="31.5" x14ac:dyDescent="0.25">
      <c r="A385" s="190"/>
      <c r="B385" s="141">
        <v>2019</v>
      </c>
      <c r="C385" s="141">
        <v>2020</v>
      </c>
      <c r="D385" s="141">
        <v>2021</v>
      </c>
      <c r="E385" s="141">
        <v>2022</v>
      </c>
      <c r="F385" s="141">
        <v>2023</v>
      </c>
      <c r="G385" s="141">
        <v>2024</v>
      </c>
      <c r="H385" s="141">
        <v>2025</v>
      </c>
      <c r="I385" s="141">
        <v>2026</v>
      </c>
      <c r="J385" s="142" t="s">
        <v>232</v>
      </c>
      <c r="K385" s="142" t="s">
        <v>233</v>
      </c>
      <c r="L385" s="143" t="s">
        <v>234</v>
      </c>
      <c r="M385" s="145" t="s">
        <v>287</v>
      </c>
      <c r="N385" s="144"/>
      <c r="P385" s="190"/>
      <c r="Q385" s="141">
        <v>2019</v>
      </c>
      <c r="R385" s="141">
        <v>2020</v>
      </c>
      <c r="S385" s="141">
        <v>2021</v>
      </c>
      <c r="T385" s="141">
        <v>2022</v>
      </c>
      <c r="U385" s="141">
        <v>2023</v>
      </c>
      <c r="V385" s="141">
        <v>2024</v>
      </c>
      <c r="W385" s="141">
        <v>2025</v>
      </c>
      <c r="X385" s="141">
        <v>2026</v>
      </c>
      <c r="Y385" s="142" t="s">
        <v>232</v>
      </c>
      <c r="Z385" s="142" t="s">
        <v>233</v>
      </c>
      <c r="AA385" s="143" t="s">
        <v>234</v>
      </c>
      <c r="AB385" s="144"/>
      <c r="AC385" s="144"/>
      <c r="AD385" s="145" t="s">
        <v>302</v>
      </c>
      <c r="AE385" s="145" t="s">
        <v>235</v>
      </c>
      <c r="AF385" s="144"/>
    </row>
    <row r="386" spans="1:32" x14ac:dyDescent="0.25">
      <c r="A386" s="146" t="s">
        <v>236</v>
      </c>
      <c r="B386" s="147">
        <v>52</v>
      </c>
      <c r="C386" s="147">
        <v>83</v>
      </c>
      <c r="D386" s="147">
        <v>119</v>
      </c>
      <c r="E386" s="147">
        <v>54</v>
      </c>
      <c r="F386" s="147">
        <v>153</v>
      </c>
      <c r="G386" s="147">
        <v>90</v>
      </c>
      <c r="H386" s="147">
        <v>67</v>
      </c>
      <c r="I386" s="147">
        <v>82</v>
      </c>
      <c r="J386" s="148">
        <v>0.22388059701492538</v>
      </c>
      <c r="K386" s="148">
        <v>-7.1197411003236316E-2</v>
      </c>
      <c r="L386" s="147"/>
      <c r="M386" s="155">
        <v>0.10086100861008609</v>
      </c>
      <c r="N386" s="144"/>
      <c r="P386" s="146" t="s">
        <v>236</v>
      </c>
      <c r="Q386" s="147">
        <v>648</v>
      </c>
      <c r="R386" s="147">
        <v>849</v>
      </c>
      <c r="S386" s="147">
        <v>1022</v>
      </c>
      <c r="T386" s="147">
        <v>685</v>
      </c>
      <c r="U386" s="147">
        <v>809</v>
      </c>
      <c r="V386" s="147">
        <v>743</v>
      </c>
      <c r="W386" s="147">
        <v>677</v>
      </c>
      <c r="X386" s="147">
        <v>813</v>
      </c>
      <c r="Y386" s="148">
        <v>0.20088626292466766</v>
      </c>
      <c r="Z386" s="148">
        <v>4.7487575924903415E-2</v>
      </c>
      <c r="AA386" s="147"/>
      <c r="AB386" s="144"/>
      <c r="AC386" s="144"/>
      <c r="AD386" s="147">
        <v>88.285714285714292</v>
      </c>
      <c r="AE386" s="147">
        <v>776.14285714285711</v>
      </c>
      <c r="AF386" s="144"/>
    </row>
    <row r="387" spans="1:32" x14ac:dyDescent="0.25">
      <c r="A387" s="149" t="s">
        <v>237</v>
      </c>
      <c r="B387" s="150">
        <v>22</v>
      </c>
      <c r="C387" s="150">
        <v>46</v>
      </c>
      <c r="D387" s="150">
        <v>80</v>
      </c>
      <c r="E387" s="150">
        <v>26</v>
      </c>
      <c r="F387" s="150">
        <v>76</v>
      </c>
      <c r="G387" s="150">
        <v>61</v>
      </c>
      <c r="H387" s="150">
        <v>30</v>
      </c>
      <c r="I387" s="150">
        <v>47</v>
      </c>
      <c r="J387" s="148">
        <v>0.56666666666666665</v>
      </c>
      <c r="K387" s="148">
        <v>-3.5190615835777143E-2</v>
      </c>
      <c r="L387" s="147"/>
      <c r="M387" s="155">
        <v>9.9787685774946927E-2</v>
      </c>
      <c r="N387" s="144"/>
      <c r="P387" s="149" t="s">
        <v>237</v>
      </c>
      <c r="Q387" s="150">
        <v>381</v>
      </c>
      <c r="R387" s="150">
        <v>538</v>
      </c>
      <c r="S387" s="150">
        <v>613</v>
      </c>
      <c r="T387" s="150">
        <v>366</v>
      </c>
      <c r="U387" s="150">
        <v>441</v>
      </c>
      <c r="V387" s="150">
        <v>438</v>
      </c>
      <c r="W387" s="150">
        <v>355</v>
      </c>
      <c r="X387" s="150">
        <v>471</v>
      </c>
      <c r="Y387" s="148">
        <v>0.3267605633802817</v>
      </c>
      <c r="Z387" s="148">
        <v>5.268199233716471E-2</v>
      </c>
      <c r="AA387" s="147"/>
      <c r="AB387" s="144"/>
      <c r="AC387" s="144"/>
      <c r="AD387" s="150">
        <v>48.714285714285715</v>
      </c>
      <c r="AE387" s="150">
        <v>447.42857142857144</v>
      </c>
      <c r="AF387" s="144"/>
    </row>
    <row r="388" spans="1:32" x14ac:dyDescent="0.25">
      <c r="A388" s="146" t="s">
        <v>90</v>
      </c>
      <c r="B388" s="151">
        <v>0.48888888888888887</v>
      </c>
      <c r="C388" s="151">
        <v>0.57499999999999996</v>
      </c>
      <c r="D388" s="151">
        <v>0.7142857142857143</v>
      </c>
      <c r="E388" s="151">
        <v>0.57777777777777772</v>
      </c>
      <c r="F388" s="151">
        <v>0.53900709219858156</v>
      </c>
      <c r="G388" s="151">
        <v>0.69318181818181823</v>
      </c>
      <c r="H388" s="151">
        <v>0.46875</v>
      </c>
      <c r="I388" s="151">
        <v>0.65277777777777779</v>
      </c>
      <c r="J388" s="172">
        <v>18.402777777777779</v>
      </c>
      <c r="K388" s="172">
        <v>5.9734299516908234</v>
      </c>
      <c r="L388" s="147"/>
      <c r="M388" s="203">
        <v>0.31226053639846763</v>
      </c>
      <c r="N388" s="144"/>
      <c r="P388" s="146" t="s">
        <v>90</v>
      </c>
      <c r="Q388" s="151">
        <v>0.62254901960784315</v>
      </c>
      <c r="R388" s="151">
        <v>0.68710089399744567</v>
      </c>
      <c r="S388" s="151">
        <v>0.64526315789473687</v>
      </c>
      <c r="T388" s="151">
        <v>0.5903225806451613</v>
      </c>
      <c r="U388" s="151">
        <v>0.62376237623762376</v>
      </c>
      <c r="V388" s="151">
        <v>0.64506627393225335</v>
      </c>
      <c r="W388" s="151">
        <v>0.58872305140961856</v>
      </c>
      <c r="X388" s="151">
        <v>0.64965517241379311</v>
      </c>
      <c r="Y388" s="172">
        <v>6.0932121004174551</v>
      </c>
      <c r="Z388" s="172">
        <v>1.7438781618476229</v>
      </c>
      <c r="AA388" s="147"/>
      <c r="AB388" s="144"/>
      <c r="AC388" s="144"/>
      <c r="AD388" s="151">
        <v>0.59304347826086956</v>
      </c>
      <c r="AE388" s="151">
        <v>0.63221639079531688</v>
      </c>
      <c r="AF388" s="144"/>
    </row>
    <row r="389" spans="1:32" x14ac:dyDescent="0.25">
      <c r="A389" s="149" t="s">
        <v>238</v>
      </c>
      <c r="B389" s="150">
        <v>19</v>
      </c>
      <c r="C389" s="150">
        <v>40</v>
      </c>
      <c r="D389" s="150">
        <v>76</v>
      </c>
      <c r="E389" s="150">
        <v>25</v>
      </c>
      <c r="F389" s="150">
        <v>74</v>
      </c>
      <c r="G389" s="150">
        <v>59</v>
      </c>
      <c r="H389" s="150">
        <v>26</v>
      </c>
      <c r="I389" s="150">
        <v>44</v>
      </c>
      <c r="J389" s="148">
        <v>0.69230769230769229</v>
      </c>
      <c r="K389" s="148">
        <v>-3.4482758620689613E-2</v>
      </c>
      <c r="L389" s="147"/>
      <c r="M389" s="155">
        <v>0.10161662817551963</v>
      </c>
      <c r="N389" s="144"/>
      <c r="P389" s="149" t="s">
        <v>238</v>
      </c>
      <c r="Q389" s="150">
        <v>324</v>
      </c>
      <c r="R389" s="150">
        <v>458</v>
      </c>
      <c r="S389" s="150">
        <v>549</v>
      </c>
      <c r="T389" s="150">
        <v>305</v>
      </c>
      <c r="U389" s="150">
        <v>408</v>
      </c>
      <c r="V389" s="150">
        <v>405</v>
      </c>
      <c r="W389" s="150">
        <v>314</v>
      </c>
      <c r="X389" s="150">
        <v>433</v>
      </c>
      <c r="Y389" s="148">
        <v>0.37898089171974525</v>
      </c>
      <c r="Z389" s="148">
        <v>9.6996018820123028E-2</v>
      </c>
      <c r="AA389" s="147"/>
      <c r="AB389" s="144"/>
      <c r="AC389" s="144"/>
      <c r="AD389" s="150">
        <v>45.571428571428569</v>
      </c>
      <c r="AE389" s="150">
        <v>394.71428571428572</v>
      </c>
      <c r="AF389" s="144"/>
    </row>
    <row r="390" spans="1:32" x14ac:dyDescent="0.25">
      <c r="A390" s="149" t="s">
        <v>239</v>
      </c>
      <c r="B390" s="153">
        <v>0.36538461538461536</v>
      </c>
      <c r="C390" s="153">
        <v>0.48192771084337349</v>
      </c>
      <c r="D390" s="153">
        <v>0.6386554621848739</v>
      </c>
      <c r="E390" s="153">
        <v>0.46296296296296297</v>
      </c>
      <c r="F390" s="153">
        <v>0.48366013071895425</v>
      </c>
      <c r="G390" s="153">
        <v>0.65555555555555556</v>
      </c>
      <c r="H390" s="153">
        <v>0.38805970149253732</v>
      </c>
      <c r="I390" s="153">
        <v>0.53658536585365857</v>
      </c>
      <c r="J390" s="172">
        <v>14.852566436112124</v>
      </c>
      <c r="K390" s="172">
        <v>2.0404136080195867</v>
      </c>
      <c r="L390" s="147"/>
      <c r="M390" s="203">
        <v>0.39900399003990339</v>
      </c>
      <c r="N390" s="144"/>
      <c r="P390" s="149" t="s">
        <v>239</v>
      </c>
      <c r="Q390" s="153">
        <v>0.5</v>
      </c>
      <c r="R390" s="153">
        <v>0.53945818610129559</v>
      </c>
      <c r="S390" s="153">
        <v>0.53718199608610573</v>
      </c>
      <c r="T390" s="153">
        <v>0.44525547445255476</v>
      </c>
      <c r="U390" s="153">
        <v>0.50432632880098882</v>
      </c>
      <c r="V390" s="153">
        <v>0.54508748317631228</v>
      </c>
      <c r="W390" s="153">
        <v>0.46381093057607092</v>
      </c>
      <c r="X390" s="153">
        <v>0.53259532595325954</v>
      </c>
      <c r="Y390" s="172">
        <v>6.8784395377188616</v>
      </c>
      <c r="Z390" s="172">
        <v>2.4036518664468765</v>
      </c>
      <c r="AA390" s="147"/>
      <c r="AB390" s="144"/>
      <c r="AC390" s="144"/>
      <c r="AD390" s="153">
        <v>0.5161812297734627</v>
      </c>
      <c r="AE390" s="153">
        <v>0.50855880728879077</v>
      </c>
      <c r="AF390" s="144"/>
    </row>
    <row r="391" spans="1:32" x14ac:dyDescent="0.25">
      <c r="A391" s="149" t="s">
        <v>240</v>
      </c>
      <c r="B391" s="153">
        <v>0.86363636363636365</v>
      </c>
      <c r="C391" s="153">
        <v>0.86956521739130432</v>
      </c>
      <c r="D391" s="153">
        <v>0.95</v>
      </c>
      <c r="E391" s="153">
        <v>0.96153846153846156</v>
      </c>
      <c r="F391" s="153">
        <v>0.97368421052631582</v>
      </c>
      <c r="G391" s="153">
        <v>0.96721311475409832</v>
      </c>
      <c r="H391" s="153">
        <v>0.8666666666666667</v>
      </c>
      <c r="I391" s="153">
        <v>0.93617021276595747</v>
      </c>
      <c r="J391" s="172">
        <v>6.9503546099290769</v>
      </c>
      <c r="K391" s="172">
        <v>6.8634179821558394E-2</v>
      </c>
      <c r="L391" s="147"/>
      <c r="M391" s="203">
        <v>1.6849618286127299</v>
      </c>
      <c r="N391" s="144"/>
      <c r="P391" s="149" t="s">
        <v>240</v>
      </c>
      <c r="Q391" s="153">
        <v>0.85039370078740162</v>
      </c>
      <c r="R391" s="153">
        <v>0.85130111524163565</v>
      </c>
      <c r="S391" s="153">
        <v>0.89559543230016314</v>
      </c>
      <c r="T391" s="153">
        <v>0.83333333333333337</v>
      </c>
      <c r="U391" s="153">
        <v>0.92517006802721091</v>
      </c>
      <c r="V391" s="153">
        <v>0.92465753424657537</v>
      </c>
      <c r="W391" s="153">
        <v>0.88450704225352117</v>
      </c>
      <c r="X391" s="153">
        <v>0.91932059447983017</v>
      </c>
      <c r="Y391" s="172">
        <v>3.4813552226308997</v>
      </c>
      <c r="Z391" s="172">
        <v>3.713668643385315</v>
      </c>
      <c r="AA391" s="147"/>
      <c r="AB391" s="144"/>
      <c r="AC391" s="144"/>
      <c r="AD391" s="153">
        <v>0.93548387096774188</v>
      </c>
      <c r="AE391" s="153">
        <v>0.88218390804597702</v>
      </c>
      <c r="AF391" s="144"/>
    </row>
    <row r="392" spans="1:32" ht="22.15" customHeight="1" x14ac:dyDescent="0.25">
      <c r="A392" s="154" t="s">
        <v>241</v>
      </c>
      <c r="B392" s="155">
        <v>0.13636363636363635</v>
      </c>
      <c r="C392" s="155">
        <v>4.3478260869565216E-2</v>
      </c>
      <c r="D392" s="155">
        <v>0</v>
      </c>
      <c r="E392" s="155">
        <v>3.8461538461538464E-2</v>
      </c>
      <c r="F392" s="155">
        <v>0</v>
      </c>
      <c r="G392" s="155">
        <v>1.6393442622950821E-2</v>
      </c>
      <c r="H392" s="155">
        <v>6.6666666666666666E-2</v>
      </c>
      <c r="I392" s="155">
        <v>6.3829787234042548E-2</v>
      </c>
      <c r="J392" s="172">
        <v>-0.28368794326241176</v>
      </c>
      <c r="K392" s="172">
        <v>3.74368253572097</v>
      </c>
      <c r="L392" s="147"/>
      <c r="M392" s="203">
        <v>2.7736368975019197</v>
      </c>
      <c r="N392" s="144"/>
      <c r="P392" s="154" t="s">
        <v>241</v>
      </c>
      <c r="Q392" s="155">
        <v>8.6614173228346455E-2</v>
      </c>
      <c r="R392" s="155">
        <v>5.3903345724907063E-2</v>
      </c>
      <c r="S392" s="155">
        <v>4.730831973898858E-2</v>
      </c>
      <c r="T392" s="155">
        <v>9.2896174863387984E-2</v>
      </c>
      <c r="U392" s="155">
        <v>3.8548752834467119E-2</v>
      </c>
      <c r="V392" s="155">
        <v>3.8812785388127852E-2</v>
      </c>
      <c r="W392" s="155">
        <v>5.0704225352112678E-2</v>
      </c>
      <c r="X392" s="155">
        <v>3.6093418259023353E-2</v>
      </c>
      <c r="Y392" s="172">
        <v>-1.4610807093089324</v>
      </c>
      <c r="Z392" s="172">
        <v>-2.041999170266247</v>
      </c>
      <c r="AA392" s="147"/>
      <c r="AB392" s="144"/>
      <c r="AC392" s="144"/>
      <c r="AD392" s="151">
        <v>2.6392961876832845E-2</v>
      </c>
      <c r="AE392" s="151">
        <v>5.6513409961685822E-2</v>
      </c>
      <c r="AF392" s="144"/>
    </row>
    <row r="393" spans="1:32" ht="22.15" customHeight="1" x14ac:dyDescent="0.25">
      <c r="A393" s="154" t="s">
        <v>242</v>
      </c>
      <c r="B393" s="155">
        <v>5.7692307692307696E-2</v>
      </c>
      <c r="C393" s="155">
        <v>2.4096385542168676E-2</v>
      </c>
      <c r="D393" s="155">
        <v>0</v>
      </c>
      <c r="E393" s="155">
        <v>1.8518518518518517E-2</v>
      </c>
      <c r="F393" s="155">
        <v>0</v>
      </c>
      <c r="G393" s="155">
        <v>1.1111111111111112E-2</v>
      </c>
      <c r="H393" s="155">
        <v>2.9850746268656716E-2</v>
      </c>
      <c r="I393" s="155">
        <v>3.6585365853658534E-2</v>
      </c>
      <c r="J393" s="172">
        <v>0.67346195850018187</v>
      </c>
      <c r="K393" s="172">
        <v>2.2022259057542031</v>
      </c>
      <c r="L393" s="147"/>
      <c r="M393" s="203">
        <v>1.5675156751567512</v>
      </c>
      <c r="N393" s="144"/>
      <c r="P393" s="154" t="s">
        <v>242</v>
      </c>
      <c r="Q393" s="155">
        <v>5.0925925925925923E-2</v>
      </c>
      <c r="R393" s="155">
        <v>3.4157832744405182E-2</v>
      </c>
      <c r="S393" s="155">
        <v>2.8375733855185908E-2</v>
      </c>
      <c r="T393" s="155">
        <v>4.9635036496350364E-2</v>
      </c>
      <c r="U393" s="155">
        <v>2.1013597033374538E-2</v>
      </c>
      <c r="V393" s="155">
        <v>2.2880215343203229E-2</v>
      </c>
      <c r="W393" s="155">
        <v>2.6587887740029542E-2</v>
      </c>
      <c r="X393" s="155">
        <v>2.0910209102091022E-2</v>
      </c>
      <c r="Y393" s="172">
        <v>-0.56776786379385202</v>
      </c>
      <c r="Z393" s="172">
        <v>-1.1668476706854316</v>
      </c>
      <c r="AA393" s="147"/>
      <c r="AB393" s="144"/>
      <c r="AC393" s="144"/>
      <c r="AD393" s="151">
        <v>1.4563106796116505E-2</v>
      </c>
      <c r="AE393" s="151">
        <v>3.2578685808945337E-2</v>
      </c>
      <c r="AF393" s="144"/>
    </row>
    <row r="394" spans="1:32" ht="22.15" customHeight="1" x14ac:dyDescent="0.25">
      <c r="A394" s="154" t="s">
        <v>243</v>
      </c>
      <c r="B394" s="155">
        <v>0.25</v>
      </c>
      <c r="C394" s="155">
        <v>0.25301204819277107</v>
      </c>
      <c r="D394" s="155">
        <v>0.15126050420168066</v>
      </c>
      <c r="E394" s="155">
        <v>0.1111111111111111</v>
      </c>
      <c r="F394" s="155">
        <v>0.31372549019607843</v>
      </c>
      <c r="G394" s="155">
        <v>8.8888888888888892E-2</v>
      </c>
      <c r="H394" s="155">
        <v>0.28358208955223879</v>
      </c>
      <c r="I394" s="155">
        <v>0.15853658536585366</v>
      </c>
      <c r="J394" s="172">
        <v>-12.504550418638512</v>
      </c>
      <c r="K394" s="172">
        <v>-5.6673770621201349</v>
      </c>
      <c r="L394" s="147"/>
      <c r="M394" s="203">
        <v>4.2915429154291544</v>
      </c>
      <c r="N394" s="144"/>
      <c r="P394" s="154" t="s">
        <v>243</v>
      </c>
      <c r="Q394" s="155">
        <v>0.18055555555555555</v>
      </c>
      <c r="R394" s="155">
        <v>0.14840989399293286</v>
      </c>
      <c r="S394" s="155">
        <v>0.17318982387475537</v>
      </c>
      <c r="T394" s="155">
        <v>0.17372262773722627</v>
      </c>
      <c r="U394" s="155">
        <v>0.21384425216316441</v>
      </c>
      <c r="V394" s="155">
        <v>0.17496635262449528</v>
      </c>
      <c r="W394" s="155">
        <v>0.15952732644017725</v>
      </c>
      <c r="X394" s="155">
        <v>0.11562115621156212</v>
      </c>
      <c r="Y394" s="172">
        <v>-4.3906170228615133</v>
      </c>
      <c r="Z394" s="172">
        <v>-5.9236197000291382</v>
      </c>
      <c r="AA394" s="147"/>
      <c r="AB394" s="144"/>
      <c r="AC394" s="144"/>
      <c r="AD394" s="151">
        <v>0.21521035598705501</v>
      </c>
      <c r="AE394" s="151">
        <v>0.1748573532118535</v>
      </c>
      <c r="AF394" s="144"/>
    </row>
    <row r="395" spans="1:32" ht="22.15" customHeight="1" x14ac:dyDescent="0.25">
      <c r="A395" s="154" t="s">
        <v>244</v>
      </c>
      <c r="B395" s="155">
        <v>5.7692307692307696E-2</v>
      </c>
      <c r="C395" s="155">
        <v>9.6385542168674704E-2</v>
      </c>
      <c r="D395" s="155">
        <v>0.10084033613445378</v>
      </c>
      <c r="E395" s="155">
        <v>0.14814814814814814</v>
      </c>
      <c r="F395" s="155">
        <v>7.8431372549019607E-2</v>
      </c>
      <c r="G395" s="155">
        <v>0.15555555555555556</v>
      </c>
      <c r="H395" s="155">
        <v>0.11940298507462686</v>
      </c>
      <c r="I395" s="155">
        <v>8.5365853658536592E-2</v>
      </c>
      <c r="J395" s="172">
        <v>-3.4037131416090274</v>
      </c>
      <c r="K395" s="172">
        <v>-1.9812139868971499</v>
      </c>
      <c r="L395" s="147"/>
      <c r="M395" s="203">
        <v>-4.2555425554255528</v>
      </c>
      <c r="N395" s="144"/>
      <c r="P395" s="154" t="s">
        <v>244</v>
      </c>
      <c r="Q395" s="155">
        <v>0.15432098765432098</v>
      </c>
      <c r="R395" s="155">
        <v>0.11778563015312132</v>
      </c>
      <c r="S395" s="155">
        <v>0.12720156555772993</v>
      </c>
      <c r="T395" s="155">
        <v>0.14890510948905109</v>
      </c>
      <c r="U395" s="155">
        <v>9.7651421508034617E-2</v>
      </c>
      <c r="V395" s="155">
        <v>0.12382234185733512</v>
      </c>
      <c r="W395" s="155">
        <v>0.14623338257016247</v>
      </c>
      <c r="X395" s="155">
        <v>0.12792127921279212</v>
      </c>
      <c r="Y395" s="172">
        <v>-1.8312103357370351</v>
      </c>
      <c r="Z395" s="172">
        <v>-0.1289101792177505</v>
      </c>
      <c r="AA395" s="147"/>
      <c r="AB395" s="144"/>
      <c r="AC395" s="144"/>
      <c r="AD395" s="151">
        <v>0.10517799352750809</v>
      </c>
      <c r="AE395" s="151">
        <v>0.12921038100496962</v>
      </c>
      <c r="AF395" s="144"/>
    </row>
    <row r="396" spans="1:32" ht="22.15" customHeight="1" x14ac:dyDescent="0.25">
      <c r="A396" s="154" t="s">
        <v>245</v>
      </c>
      <c r="B396" s="155">
        <v>7.6923076923076927E-2</v>
      </c>
      <c r="C396" s="155">
        <v>4.8192771084337352E-2</v>
      </c>
      <c r="D396" s="155">
        <v>1.680672268907563E-2</v>
      </c>
      <c r="E396" s="155">
        <v>7.407407407407407E-2</v>
      </c>
      <c r="F396" s="155">
        <v>3.2679738562091505E-2</v>
      </c>
      <c r="G396" s="155">
        <v>3.3333333333333333E-2</v>
      </c>
      <c r="H396" s="155">
        <v>7.4626865671641784E-2</v>
      </c>
      <c r="I396" s="155">
        <v>4.878048780487805E-2</v>
      </c>
      <c r="J396" s="172">
        <v>-2.5846377866763732</v>
      </c>
      <c r="K396" s="172">
        <v>0.50911674165285348</v>
      </c>
      <c r="L396" s="147"/>
      <c r="M396" s="203">
        <v>-0.6570065700657004</v>
      </c>
      <c r="N396" s="144"/>
      <c r="P396" s="154" t="s">
        <v>245</v>
      </c>
      <c r="Q396" s="155">
        <v>2.3148148148148147E-2</v>
      </c>
      <c r="R396" s="155">
        <v>3.5335689045936397E-2</v>
      </c>
      <c r="S396" s="155">
        <v>3.131115459882583E-2</v>
      </c>
      <c r="T396" s="155">
        <v>4.8175182481751823E-2</v>
      </c>
      <c r="U396" s="155">
        <v>1.73053152039555E-2</v>
      </c>
      <c r="V396" s="155">
        <v>2.6917900403768506E-2</v>
      </c>
      <c r="W396" s="155">
        <v>5.3175775480059084E-2</v>
      </c>
      <c r="X396" s="155">
        <v>5.5350553505535055E-2</v>
      </c>
      <c r="Y396" s="172">
        <v>0.21747780254759708</v>
      </c>
      <c r="Z396" s="172">
        <v>2.2219686581183868</v>
      </c>
      <c r="AA396" s="147"/>
      <c r="AB396" s="144"/>
      <c r="AC396" s="144"/>
      <c r="AD396" s="151">
        <v>4.3689320388349516E-2</v>
      </c>
      <c r="AE396" s="151">
        <v>3.3130866924351188E-2</v>
      </c>
      <c r="AF396" s="144"/>
    </row>
    <row r="397" spans="1:32" ht="22.15" customHeight="1" x14ac:dyDescent="0.25">
      <c r="A397" s="154" t="s">
        <v>246</v>
      </c>
      <c r="B397" s="155">
        <v>7.6923076923076927E-2</v>
      </c>
      <c r="C397" s="155">
        <v>3.614457831325301E-2</v>
      </c>
      <c r="D397" s="155">
        <v>2.5210084033613446E-2</v>
      </c>
      <c r="E397" s="155">
        <v>3.7037037037037035E-2</v>
      </c>
      <c r="F397" s="155">
        <v>5.8823529411764705E-2</v>
      </c>
      <c r="G397" s="155">
        <v>2.2222222222222223E-2</v>
      </c>
      <c r="H397" s="155">
        <v>2.9850746268656716E-2</v>
      </c>
      <c r="I397" s="155">
        <v>4.878048780487805E-2</v>
      </c>
      <c r="J397" s="172">
        <v>1.8929741536221334</v>
      </c>
      <c r="K397" s="172">
        <v>0.8327413371221094</v>
      </c>
      <c r="L397" s="147"/>
      <c r="M397" s="203">
        <v>-2.2560225602256025</v>
      </c>
      <c r="N397" s="144"/>
      <c r="P397" s="154" t="s">
        <v>246</v>
      </c>
      <c r="Q397" s="155">
        <v>4.3209876543209874E-2</v>
      </c>
      <c r="R397" s="155">
        <v>6.1248527679623084E-2</v>
      </c>
      <c r="S397" s="155">
        <v>5.0880626223091974E-2</v>
      </c>
      <c r="T397" s="155">
        <v>6.8613138686131392E-2</v>
      </c>
      <c r="U397" s="155">
        <v>6.1804697156983932E-2</v>
      </c>
      <c r="V397" s="155">
        <v>4.8452220726783311E-2</v>
      </c>
      <c r="W397" s="155">
        <v>7.5332348596750365E-2</v>
      </c>
      <c r="X397" s="155">
        <v>7.1340713407134076E-2</v>
      </c>
      <c r="Y397" s="172">
        <v>-0.39916351896162883</v>
      </c>
      <c r="Z397" s="172">
        <v>1.3177635917717547</v>
      </c>
      <c r="AA397" s="147"/>
      <c r="AB397" s="144"/>
      <c r="AC397" s="144"/>
      <c r="AD397" s="151">
        <v>4.0453074433656956E-2</v>
      </c>
      <c r="AE397" s="151">
        <v>5.8163077489416529E-2</v>
      </c>
      <c r="AF397" s="144"/>
    </row>
    <row r="398" spans="1:32" x14ac:dyDescent="0.25">
      <c r="A398" s="149" t="s">
        <v>247</v>
      </c>
      <c r="B398" s="150">
        <v>213.36538461538461</v>
      </c>
      <c r="C398" s="150">
        <v>121.09638554216859</v>
      </c>
      <c r="D398" s="150">
        <v>45.067226890756295</v>
      </c>
      <c r="E398" s="150">
        <v>91.962962962962933</v>
      </c>
      <c r="F398" s="150">
        <v>66.098039215686271</v>
      </c>
      <c r="G398" s="150">
        <v>64.333333333333357</v>
      </c>
      <c r="H398" s="150">
        <v>77.820895522388057</v>
      </c>
      <c r="I398" s="150">
        <v>46.597560975609767</v>
      </c>
      <c r="J398" s="177">
        <v>-31.22333454677829</v>
      </c>
      <c r="K398" s="177">
        <v>-38.502762648985694</v>
      </c>
      <c r="L398" s="147"/>
      <c r="M398" s="203">
        <v>-67.740692406923955</v>
      </c>
      <c r="N398" s="144"/>
      <c r="P398" s="149" t="s">
        <v>247</v>
      </c>
      <c r="Q398" s="150">
        <v>145.89043209876544</v>
      </c>
      <c r="R398" s="150">
        <v>135.32862190812722</v>
      </c>
      <c r="S398" s="150">
        <v>104.62426614481413</v>
      </c>
      <c r="T398" s="150">
        <v>128.20583941605835</v>
      </c>
      <c r="U398" s="150">
        <v>116.71446229913469</v>
      </c>
      <c r="V398" s="150">
        <v>119.21803499327052</v>
      </c>
      <c r="W398" s="150">
        <v>115.47710487444608</v>
      </c>
      <c r="X398" s="150">
        <v>114.33825338253372</v>
      </c>
      <c r="Y398" s="177">
        <v>-1.1388514919123622</v>
      </c>
      <c r="Z398" s="177">
        <v>-8.1276034184970314</v>
      </c>
      <c r="AA398" s="147"/>
      <c r="AB398" s="144"/>
      <c r="AC398" s="144"/>
      <c r="AD398" s="150">
        <v>85.100323624595461</v>
      </c>
      <c r="AE398" s="150">
        <v>122.46585680103075</v>
      </c>
      <c r="AF398" s="144"/>
    </row>
    <row r="399" spans="1:32" x14ac:dyDescent="0.25">
      <c r="A399" s="149" t="s">
        <v>248</v>
      </c>
      <c r="B399" s="150">
        <v>121.86363636363632</v>
      </c>
      <c r="C399" s="150">
        <v>112.69565217391305</v>
      </c>
      <c r="D399" s="150">
        <v>39.612499999999983</v>
      </c>
      <c r="E399" s="150">
        <v>116.07692307692309</v>
      </c>
      <c r="F399" s="150">
        <v>74.986842105263165</v>
      </c>
      <c r="G399" s="150">
        <v>81.639344262295083</v>
      </c>
      <c r="H399" s="150">
        <v>86.9</v>
      </c>
      <c r="I399" s="150">
        <v>36.361702127659576</v>
      </c>
      <c r="J399" s="177">
        <v>-50.538297872340429</v>
      </c>
      <c r="K399" s="177">
        <v>-43.80838584888</v>
      </c>
      <c r="L399" s="147"/>
      <c r="M399" s="203">
        <v>-93.9822469169263</v>
      </c>
      <c r="N399" s="144"/>
      <c r="P399" s="149" t="s">
        <v>248</v>
      </c>
      <c r="Q399" s="150">
        <v>142.28871391076117</v>
      </c>
      <c r="R399" s="150">
        <v>146.20074349442379</v>
      </c>
      <c r="S399" s="150">
        <v>105.18433931484505</v>
      </c>
      <c r="T399" s="150">
        <v>147.61475409836069</v>
      </c>
      <c r="U399" s="150">
        <v>127.59637188208617</v>
      </c>
      <c r="V399" s="150">
        <v>116.76027397260277</v>
      </c>
      <c r="W399" s="150">
        <v>135.18873239436616</v>
      </c>
      <c r="X399" s="150">
        <v>130.34394904458588</v>
      </c>
      <c r="Y399" s="177">
        <v>-4.8447833497802719</v>
      </c>
      <c r="Z399" s="177">
        <v>0.46655440857054487</v>
      </c>
      <c r="AA399" s="147"/>
      <c r="AB399" s="144"/>
      <c r="AC399" s="144"/>
      <c r="AD399" s="150">
        <v>80.170087976539577</v>
      </c>
      <c r="AE399" s="150">
        <v>129.87739463601534</v>
      </c>
      <c r="AF399" s="144"/>
    </row>
    <row r="400" spans="1:32" x14ac:dyDescent="0.25">
      <c r="A400" s="146" t="s">
        <v>249</v>
      </c>
      <c r="B400" s="147">
        <v>34</v>
      </c>
      <c r="C400" s="147">
        <v>18</v>
      </c>
      <c r="D400" s="147">
        <v>21</v>
      </c>
      <c r="E400" s="147">
        <v>32</v>
      </c>
      <c r="F400" s="147">
        <v>25</v>
      </c>
      <c r="G400" s="147">
        <v>14</v>
      </c>
      <c r="H400" s="147">
        <v>15</v>
      </c>
      <c r="I400" s="147">
        <v>18</v>
      </c>
      <c r="J400" s="148">
        <v>0.2</v>
      </c>
      <c r="K400" s="148">
        <v>-0.20754716981132079</v>
      </c>
      <c r="L400" s="147"/>
      <c r="M400" s="155">
        <v>4.3373493975903614E-2</v>
      </c>
      <c r="N400" s="144"/>
      <c r="P400" s="146" t="s">
        <v>249</v>
      </c>
      <c r="Q400" s="147">
        <v>602</v>
      </c>
      <c r="R400" s="147">
        <v>446</v>
      </c>
      <c r="S400" s="147">
        <v>467</v>
      </c>
      <c r="T400" s="147">
        <v>374</v>
      </c>
      <c r="U400" s="147">
        <v>356</v>
      </c>
      <c r="V400" s="147">
        <v>335</v>
      </c>
      <c r="W400" s="147">
        <v>379</v>
      </c>
      <c r="X400" s="147">
        <v>415</v>
      </c>
      <c r="Y400" s="148">
        <v>9.498680738786279E-2</v>
      </c>
      <c r="Z400" s="148">
        <v>-1.8249408583981094E-2</v>
      </c>
      <c r="AA400" s="147"/>
      <c r="AB400" s="144"/>
      <c r="AC400" s="144"/>
      <c r="AD400" s="147">
        <v>22.714285714285715</v>
      </c>
      <c r="AE400" s="147">
        <v>422.71428571428572</v>
      </c>
      <c r="AF400" s="144"/>
    </row>
    <row r="401" spans="1:32" x14ac:dyDescent="0.25">
      <c r="A401" s="146" t="s">
        <v>250</v>
      </c>
      <c r="B401" s="147">
        <v>8</v>
      </c>
      <c r="C401" s="147">
        <v>0</v>
      </c>
      <c r="D401" s="147">
        <v>5</v>
      </c>
      <c r="E401" s="147">
        <v>2</v>
      </c>
      <c r="F401" s="147">
        <v>2</v>
      </c>
      <c r="G401" s="147">
        <v>0</v>
      </c>
      <c r="H401" s="147">
        <v>2</v>
      </c>
      <c r="I401" s="147">
        <v>2</v>
      </c>
      <c r="J401" s="148">
        <v>0</v>
      </c>
      <c r="K401" s="148">
        <v>-0.26315789473684215</v>
      </c>
      <c r="L401" s="147"/>
      <c r="M401" s="155">
        <v>1.3513513513513514E-2</v>
      </c>
      <c r="N401" s="144"/>
      <c r="P401" s="146" t="s">
        <v>250</v>
      </c>
      <c r="Q401" s="147">
        <v>180</v>
      </c>
      <c r="R401" s="147">
        <v>125</v>
      </c>
      <c r="S401" s="147">
        <v>102</v>
      </c>
      <c r="T401" s="147">
        <v>104</v>
      </c>
      <c r="U401" s="147">
        <v>116</v>
      </c>
      <c r="V401" s="147">
        <v>75</v>
      </c>
      <c r="W401" s="147">
        <v>132</v>
      </c>
      <c r="X401" s="147">
        <v>148</v>
      </c>
      <c r="Y401" s="148">
        <v>0.12121212121212122</v>
      </c>
      <c r="Z401" s="148">
        <v>0.24220623501199046</v>
      </c>
      <c r="AA401" s="147"/>
      <c r="AB401" s="144"/>
      <c r="AC401" s="144"/>
      <c r="AD401" s="150">
        <v>2.7142857142857144</v>
      </c>
      <c r="AE401" s="150">
        <v>119.14285714285714</v>
      </c>
      <c r="AF401" s="144"/>
    </row>
    <row r="402" spans="1:32" x14ac:dyDescent="0.25">
      <c r="A402" s="149" t="s">
        <v>251</v>
      </c>
      <c r="B402" s="150">
        <v>0</v>
      </c>
      <c r="C402" s="150">
        <v>37</v>
      </c>
      <c r="D402" s="150">
        <v>45</v>
      </c>
      <c r="E402" s="150">
        <v>32</v>
      </c>
      <c r="F402" s="150">
        <v>34</v>
      </c>
      <c r="G402" s="150">
        <v>52</v>
      </c>
      <c r="H402" s="150">
        <v>44</v>
      </c>
      <c r="I402" s="150">
        <v>34</v>
      </c>
      <c r="J402" s="148">
        <v>-0.22727272727272727</v>
      </c>
      <c r="K402" s="157">
        <v>-0.16393442622950816</v>
      </c>
      <c r="L402" s="147"/>
      <c r="M402" s="155">
        <v>8.1339712918660281E-2</v>
      </c>
      <c r="N402" s="144"/>
      <c r="P402" s="149" t="s">
        <v>251</v>
      </c>
      <c r="Q402" s="150">
        <v>0</v>
      </c>
      <c r="R402" s="150">
        <v>655</v>
      </c>
      <c r="S402" s="150">
        <v>558</v>
      </c>
      <c r="T402" s="150">
        <v>427</v>
      </c>
      <c r="U402" s="150">
        <v>379</v>
      </c>
      <c r="V402" s="150">
        <v>353</v>
      </c>
      <c r="W402" s="150">
        <v>342</v>
      </c>
      <c r="X402" s="150">
        <v>418</v>
      </c>
      <c r="Y402" s="148">
        <v>0.22222222222222221</v>
      </c>
      <c r="Z402" s="157">
        <v>-7.5902726602800258E-2</v>
      </c>
      <c r="AA402" s="147"/>
      <c r="AB402" s="144"/>
      <c r="AC402" s="144"/>
      <c r="AD402" s="158">
        <v>40.666666666666664</v>
      </c>
      <c r="AE402" s="158">
        <v>452.33333333333331</v>
      </c>
      <c r="AF402" s="144"/>
    </row>
    <row r="403" spans="1:32" x14ac:dyDescent="0.25">
      <c r="A403" s="159" t="s">
        <v>252</v>
      </c>
      <c r="B403" s="147">
        <v>7</v>
      </c>
      <c r="C403" s="147">
        <v>4</v>
      </c>
      <c r="D403" s="147">
        <v>4</v>
      </c>
      <c r="E403" s="147">
        <v>3</v>
      </c>
      <c r="F403" s="147">
        <v>5</v>
      </c>
      <c r="G403" s="147">
        <v>8</v>
      </c>
      <c r="H403" s="147">
        <v>13</v>
      </c>
      <c r="I403" s="147">
        <v>8</v>
      </c>
      <c r="J403" s="148">
        <v>-0.38461538461538464</v>
      </c>
      <c r="K403" s="148">
        <v>0.27272727272727276</v>
      </c>
      <c r="L403" s="147"/>
      <c r="M403" s="155">
        <v>0.11940298507462686</v>
      </c>
      <c r="N403" s="144"/>
      <c r="P403" s="159" t="s">
        <v>252</v>
      </c>
      <c r="Q403" s="147">
        <v>37</v>
      </c>
      <c r="R403" s="147">
        <v>71</v>
      </c>
      <c r="S403" s="147">
        <v>75</v>
      </c>
      <c r="T403" s="147">
        <v>63</v>
      </c>
      <c r="U403" s="147">
        <v>60</v>
      </c>
      <c r="V403" s="147">
        <v>61</v>
      </c>
      <c r="W403" s="147">
        <v>73</v>
      </c>
      <c r="X403" s="147">
        <v>67</v>
      </c>
      <c r="Y403" s="148">
        <v>-8.2191780821917804E-2</v>
      </c>
      <c r="Z403" s="148">
        <v>6.5909090909090959E-2</v>
      </c>
      <c r="AA403" s="147"/>
      <c r="AB403" s="144"/>
      <c r="AC403" s="144"/>
      <c r="AD403" s="150">
        <v>6.2857142857142856</v>
      </c>
      <c r="AE403" s="150">
        <v>62.857142857142854</v>
      </c>
      <c r="AF403" s="144"/>
    </row>
    <row r="404" spans="1:32" x14ac:dyDescent="0.25">
      <c r="A404" s="159" t="s">
        <v>253</v>
      </c>
      <c r="B404" s="147">
        <v>0</v>
      </c>
      <c r="C404" s="147">
        <v>2</v>
      </c>
      <c r="D404" s="147">
        <v>0</v>
      </c>
      <c r="E404" s="147">
        <v>0</v>
      </c>
      <c r="F404" s="147">
        <v>5</v>
      </c>
      <c r="G404" s="147">
        <v>0</v>
      </c>
      <c r="H404" s="147">
        <v>0</v>
      </c>
      <c r="I404" s="147">
        <v>0</v>
      </c>
      <c r="J404" s="148" t="e">
        <v>#DIV/0!</v>
      </c>
      <c r="K404" s="148">
        <v>-1</v>
      </c>
      <c r="L404" s="147"/>
      <c r="M404" s="155">
        <v>0</v>
      </c>
      <c r="N404" s="144"/>
      <c r="P404" s="159" t="s">
        <v>253</v>
      </c>
      <c r="Q404" s="147">
        <v>3</v>
      </c>
      <c r="R404" s="147">
        <v>18</v>
      </c>
      <c r="S404" s="147">
        <v>15</v>
      </c>
      <c r="T404" s="147">
        <v>10</v>
      </c>
      <c r="U404" s="147">
        <v>13</v>
      </c>
      <c r="V404" s="147">
        <v>13</v>
      </c>
      <c r="W404" s="147">
        <v>9</v>
      </c>
      <c r="X404" s="147">
        <v>11</v>
      </c>
      <c r="Y404" s="148">
        <v>0.22222222222222221</v>
      </c>
      <c r="Z404" s="148">
        <v>-4.9382716049382692E-2</v>
      </c>
      <c r="AA404" s="147"/>
      <c r="AB404" s="144"/>
      <c r="AC404" s="144"/>
      <c r="AD404" s="150">
        <v>1</v>
      </c>
      <c r="AE404" s="150">
        <v>11.571428571428571</v>
      </c>
      <c r="AF404" s="144"/>
    </row>
    <row r="405" spans="1:32" x14ac:dyDescent="0.25">
      <c r="A405" s="159" t="s">
        <v>254</v>
      </c>
      <c r="B405" s="160">
        <v>0</v>
      </c>
      <c r="C405" s="160">
        <v>0.33333333333333331</v>
      </c>
      <c r="D405" s="160">
        <v>0</v>
      </c>
      <c r="E405" s="160">
        <v>0</v>
      </c>
      <c r="F405" s="160">
        <v>0.5</v>
      </c>
      <c r="G405" s="160">
        <v>0</v>
      </c>
      <c r="H405" s="160">
        <v>0</v>
      </c>
      <c r="I405" s="160">
        <v>0</v>
      </c>
      <c r="J405" s="172">
        <v>0</v>
      </c>
      <c r="K405" s="172">
        <v>-13.725490196078432</v>
      </c>
      <c r="L405" s="147"/>
      <c r="M405" s="203">
        <v>-14.102564102564102</v>
      </c>
      <c r="N405" s="144"/>
      <c r="P405" s="159" t="s">
        <v>254</v>
      </c>
      <c r="Q405" s="160">
        <v>7.4999999999999997E-2</v>
      </c>
      <c r="R405" s="160">
        <v>0.20224719101123595</v>
      </c>
      <c r="S405" s="160">
        <v>0.16666666666666666</v>
      </c>
      <c r="T405" s="160">
        <v>0.13698630136986301</v>
      </c>
      <c r="U405" s="160">
        <v>0.17808219178082191</v>
      </c>
      <c r="V405" s="160">
        <v>0.17567567567567569</v>
      </c>
      <c r="W405" s="160">
        <v>0.10975609756097561</v>
      </c>
      <c r="X405" s="160">
        <v>0.14102564102564102</v>
      </c>
      <c r="Y405" s="172">
        <v>3.1269543464665412</v>
      </c>
      <c r="Z405" s="172">
        <v>-1.4444608494512512</v>
      </c>
      <c r="AA405" s="147"/>
      <c r="AB405" s="144"/>
      <c r="AC405" s="144"/>
      <c r="AD405" s="191">
        <v>0.13725490196078433</v>
      </c>
      <c r="AE405" s="191">
        <v>0.15547024952015354</v>
      </c>
      <c r="AF405" s="144"/>
    </row>
    <row r="406" spans="1:32" x14ac:dyDescent="0.25">
      <c r="A406" s="161" t="s">
        <v>255</v>
      </c>
      <c r="B406" s="161"/>
      <c r="C406" s="161"/>
      <c r="D406" s="161"/>
      <c r="E406" s="144"/>
      <c r="F406" s="144"/>
      <c r="G406" s="144"/>
      <c r="H406" s="144"/>
      <c r="I406" s="144"/>
      <c r="J406" s="144"/>
      <c r="K406" s="144"/>
      <c r="L406" s="144"/>
      <c r="M406" s="144"/>
      <c r="N406" s="144"/>
      <c r="O406" s="204"/>
      <c r="P406" s="161" t="s">
        <v>255</v>
      </c>
      <c r="Q406" s="161"/>
      <c r="R406" s="161"/>
      <c r="S406" s="161"/>
      <c r="T406" s="144"/>
      <c r="U406" s="144"/>
      <c r="V406" s="144"/>
      <c r="W406" s="144"/>
      <c r="X406" s="144"/>
      <c r="Y406" s="144"/>
      <c r="Z406" s="144"/>
      <c r="AA406" s="144"/>
      <c r="AB406" s="144"/>
      <c r="AC406" s="144"/>
      <c r="AD406" s="144"/>
      <c r="AE406" s="144"/>
      <c r="AF406" s="144"/>
    </row>
    <row r="409" spans="1:32" x14ac:dyDescent="0.25">
      <c r="A409" s="189" t="s">
        <v>262</v>
      </c>
      <c r="B409" s="189"/>
      <c r="C409" s="189"/>
      <c r="D409" s="189"/>
      <c r="E409" s="181"/>
      <c r="F409" s="167"/>
      <c r="G409" s="167"/>
      <c r="H409" s="167"/>
      <c r="I409" s="167"/>
      <c r="J409" s="167"/>
      <c r="K409" s="167"/>
      <c r="L409" s="188"/>
      <c r="M409" s="211"/>
      <c r="N409" s="144"/>
      <c r="O409" s="211"/>
      <c r="P409" s="189" t="s">
        <v>262</v>
      </c>
      <c r="Q409" s="189"/>
      <c r="R409" s="189"/>
      <c r="S409" s="189"/>
      <c r="T409" s="181"/>
      <c r="U409" s="144"/>
      <c r="V409" s="144"/>
      <c r="W409" s="144"/>
      <c r="X409" s="144"/>
      <c r="Y409" s="144"/>
      <c r="Z409" s="144"/>
      <c r="AA409" s="188"/>
      <c r="AB409" s="144"/>
      <c r="AC409" s="144"/>
      <c r="AD409" s="144"/>
      <c r="AE409" s="144"/>
      <c r="AF409" s="144"/>
    </row>
    <row r="410" spans="1:32" x14ac:dyDescent="0.25">
      <c r="A410" s="166" t="s">
        <v>301</v>
      </c>
      <c r="B410" s="166"/>
      <c r="C410" s="166"/>
      <c r="D410" s="166"/>
      <c r="E410" s="213"/>
      <c r="F410" s="167"/>
      <c r="G410" s="167"/>
      <c r="H410" s="167"/>
      <c r="I410" s="167"/>
      <c r="J410" s="167"/>
      <c r="K410" s="167"/>
      <c r="L410" s="167"/>
      <c r="M410" s="144"/>
      <c r="N410" s="144"/>
      <c r="P410" s="166" t="s">
        <v>231</v>
      </c>
      <c r="Q410" s="166"/>
      <c r="R410" s="166"/>
      <c r="S410" s="166"/>
      <c r="T410" s="162"/>
      <c r="U410" s="144"/>
      <c r="V410" s="144"/>
      <c r="W410" s="144"/>
      <c r="X410" s="144"/>
      <c r="Y410" s="144"/>
      <c r="Z410" s="144"/>
      <c r="AA410" s="167"/>
      <c r="AB410" s="144"/>
      <c r="AC410" s="144"/>
      <c r="AD410" s="144"/>
      <c r="AE410" s="144"/>
      <c r="AF410" s="144"/>
    </row>
    <row r="411" spans="1:32" ht="31.5" x14ac:dyDescent="0.25">
      <c r="A411" s="190"/>
      <c r="B411" s="141">
        <v>2019</v>
      </c>
      <c r="C411" s="141">
        <v>2020</v>
      </c>
      <c r="D411" s="141">
        <v>2021</v>
      </c>
      <c r="E411" s="141">
        <v>2022</v>
      </c>
      <c r="F411" s="141">
        <v>2023</v>
      </c>
      <c r="G411" s="141">
        <v>2024</v>
      </c>
      <c r="H411" s="141">
        <v>2025</v>
      </c>
      <c r="I411" s="141">
        <v>2026</v>
      </c>
      <c r="J411" s="142" t="s">
        <v>232</v>
      </c>
      <c r="K411" s="142" t="s">
        <v>233</v>
      </c>
      <c r="L411" s="143" t="s">
        <v>234</v>
      </c>
      <c r="M411" s="145" t="s">
        <v>287</v>
      </c>
      <c r="N411" s="144"/>
      <c r="P411" s="190"/>
      <c r="Q411" s="141">
        <v>2019</v>
      </c>
      <c r="R411" s="141">
        <v>2020</v>
      </c>
      <c r="S411" s="141">
        <v>2021</v>
      </c>
      <c r="T411" s="141">
        <v>2022</v>
      </c>
      <c r="U411" s="141">
        <v>2023</v>
      </c>
      <c r="V411" s="141">
        <v>2024</v>
      </c>
      <c r="W411" s="141">
        <v>2025</v>
      </c>
      <c r="X411" s="141">
        <v>2026</v>
      </c>
      <c r="Y411" s="142" t="s">
        <v>232</v>
      </c>
      <c r="Z411" s="142" t="s">
        <v>233</v>
      </c>
      <c r="AA411" s="143" t="s">
        <v>234</v>
      </c>
      <c r="AB411" s="144"/>
      <c r="AC411" s="144"/>
      <c r="AD411" s="145" t="s">
        <v>302</v>
      </c>
      <c r="AE411" s="145" t="s">
        <v>235</v>
      </c>
      <c r="AF411" s="144"/>
    </row>
    <row r="412" spans="1:32" x14ac:dyDescent="0.25">
      <c r="A412" s="146" t="s">
        <v>236</v>
      </c>
      <c r="B412" s="147">
        <v>1637</v>
      </c>
      <c r="C412" s="147">
        <v>1690</v>
      </c>
      <c r="D412" s="147">
        <v>1315</v>
      </c>
      <c r="E412" s="147">
        <v>747</v>
      </c>
      <c r="F412" s="147">
        <v>705</v>
      </c>
      <c r="G412" s="147">
        <v>763</v>
      </c>
      <c r="H412" s="147">
        <v>720</v>
      </c>
      <c r="I412" s="147">
        <v>596</v>
      </c>
      <c r="J412" s="148">
        <v>-0.17222222222222222</v>
      </c>
      <c r="K412" s="148">
        <v>-0.44938630064669388</v>
      </c>
      <c r="L412" s="147"/>
      <c r="M412" s="155">
        <v>0.10081190798376184</v>
      </c>
      <c r="N412" s="144"/>
      <c r="P412" s="146" t="s">
        <v>236</v>
      </c>
      <c r="Q412" s="147">
        <v>11856</v>
      </c>
      <c r="R412" s="147">
        <v>11965</v>
      </c>
      <c r="S412" s="147">
        <v>8987</v>
      </c>
      <c r="T412" s="147">
        <v>6063</v>
      </c>
      <c r="U412" s="147">
        <v>6174</v>
      </c>
      <c r="V412" s="147">
        <v>6520</v>
      </c>
      <c r="W412" s="147">
        <v>6169</v>
      </c>
      <c r="X412" s="147">
        <v>5912</v>
      </c>
      <c r="Y412" s="148">
        <v>-4.1659912465553575E-2</v>
      </c>
      <c r="Z412" s="148">
        <v>-0.28319534416461706</v>
      </c>
      <c r="AA412" s="147"/>
      <c r="AB412" s="144"/>
      <c r="AC412" s="144"/>
      <c r="AD412" s="147">
        <v>1082.4285714285713</v>
      </c>
      <c r="AE412" s="147">
        <v>8247.7142857142862</v>
      </c>
      <c r="AF412" s="144"/>
    </row>
    <row r="413" spans="1:32" x14ac:dyDescent="0.25">
      <c r="A413" s="149" t="s">
        <v>237</v>
      </c>
      <c r="B413" s="150">
        <v>1360</v>
      </c>
      <c r="C413" s="150">
        <v>1386</v>
      </c>
      <c r="D413" s="150">
        <v>1027</v>
      </c>
      <c r="E413" s="150">
        <v>533</v>
      </c>
      <c r="F413" s="150">
        <v>419</v>
      </c>
      <c r="G413" s="150">
        <v>429</v>
      </c>
      <c r="H413" s="150">
        <v>452</v>
      </c>
      <c r="I413" s="150">
        <v>353</v>
      </c>
      <c r="J413" s="148">
        <v>-0.21902654867256638</v>
      </c>
      <c r="K413" s="148">
        <v>-0.5592222618622904</v>
      </c>
      <c r="L413" s="147"/>
      <c r="M413" s="155">
        <v>9.9689353290031063E-2</v>
      </c>
      <c r="N413" s="144"/>
      <c r="P413" s="149" t="s">
        <v>237</v>
      </c>
      <c r="Q413" s="150">
        <v>9272</v>
      </c>
      <c r="R413" s="150">
        <v>9101</v>
      </c>
      <c r="S413" s="150">
        <v>6471</v>
      </c>
      <c r="T413" s="150">
        <v>4067</v>
      </c>
      <c r="U413" s="150">
        <v>3751</v>
      </c>
      <c r="V413" s="150">
        <v>3588</v>
      </c>
      <c r="W413" s="150">
        <v>3719</v>
      </c>
      <c r="X413" s="150">
        <v>3541</v>
      </c>
      <c r="Y413" s="148">
        <v>-4.7862328582952404E-2</v>
      </c>
      <c r="Z413" s="148">
        <v>-0.37984437939403043</v>
      </c>
      <c r="AA413" s="147"/>
      <c r="AB413" s="144"/>
      <c r="AC413" s="144"/>
      <c r="AD413" s="150">
        <v>800.85714285714289</v>
      </c>
      <c r="AE413" s="150">
        <v>5709.8571428571431</v>
      </c>
      <c r="AF413" s="144"/>
    </row>
    <row r="414" spans="1:32" x14ac:dyDescent="0.25">
      <c r="A414" s="146" t="s">
        <v>90</v>
      </c>
      <c r="B414" s="151">
        <v>0.83692307692307688</v>
      </c>
      <c r="C414" s="151">
        <v>0.82499999999999996</v>
      </c>
      <c r="D414" s="151">
        <v>0.78337147215865754</v>
      </c>
      <c r="E414" s="151">
        <v>0.7192982456140351</v>
      </c>
      <c r="F414" s="151">
        <v>0.6054913294797688</v>
      </c>
      <c r="G414" s="151">
        <v>0.56671070013210034</v>
      </c>
      <c r="H414" s="151">
        <v>0.63394109396914444</v>
      </c>
      <c r="I414" s="151">
        <v>0.59830508474576272</v>
      </c>
      <c r="J414" s="172">
        <v>-3.5636009223381726</v>
      </c>
      <c r="K414" s="172">
        <v>-14.727278465176353</v>
      </c>
      <c r="L414" s="147"/>
      <c r="M414" s="203">
        <v>-2.1835020333046407</v>
      </c>
      <c r="N414" s="144"/>
      <c r="P414" s="146" t="s">
        <v>90</v>
      </c>
      <c r="Q414" s="151">
        <v>0.79254637148474227</v>
      </c>
      <c r="R414" s="151">
        <v>0.76912025690864527</v>
      </c>
      <c r="S414" s="151">
        <v>0.72797840026999661</v>
      </c>
      <c r="T414" s="151">
        <v>0.68375924680564892</v>
      </c>
      <c r="U414" s="151">
        <v>0.62673350041771092</v>
      </c>
      <c r="V414" s="151">
        <v>0.56512836667191679</v>
      </c>
      <c r="W414" s="151">
        <v>0.61828761429758938</v>
      </c>
      <c r="X414" s="151">
        <v>0.62014010507880912</v>
      </c>
      <c r="Y414" s="172">
        <v>0.185249078121974</v>
      </c>
      <c r="Z414" s="172">
        <v>-8.4556816533377432</v>
      </c>
      <c r="AA414" s="147"/>
      <c r="AB414" s="144"/>
      <c r="AC414" s="144"/>
      <c r="AD414" s="151">
        <v>0.74557786939752624</v>
      </c>
      <c r="AE414" s="151">
        <v>0.70469692161218656</v>
      </c>
      <c r="AF414" s="144"/>
    </row>
    <row r="415" spans="1:32" x14ac:dyDescent="0.25">
      <c r="A415" s="149" t="s">
        <v>238</v>
      </c>
      <c r="B415" s="150">
        <v>1275</v>
      </c>
      <c r="C415" s="150">
        <v>1285</v>
      </c>
      <c r="D415" s="150">
        <v>959</v>
      </c>
      <c r="E415" s="150">
        <v>482</v>
      </c>
      <c r="F415" s="150">
        <v>359</v>
      </c>
      <c r="G415" s="150">
        <v>384</v>
      </c>
      <c r="H415" s="150">
        <v>411</v>
      </c>
      <c r="I415" s="150">
        <v>313</v>
      </c>
      <c r="J415" s="148">
        <v>-0.23844282238442821</v>
      </c>
      <c r="K415" s="148">
        <v>-0.57497575169738124</v>
      </c>
      <c r="L415" s="147"/>
      <c r="M415" s="155">
        <v>9.775140537164273E-2</v>
      </c>
      <c r="N415" s="144"/>
      <c r="P415" s="149" t="s">
        <v>238</v>
      </c>
      <c r="Q415" s="150">
        <v>8501</v>
      </c>
      <c r="R415" s="150">
        <v>8397</v>
      </c>
      <c r="S415" s="150">
        <v>5831</v>
      </c>
      <c r="T415" s="150">
        <v>3672</v>
      </c>
      <c r="U415" s="150">
        <v>3365</v>
      </c>
      <c r="V415" s="150">
        <v>3219</v>
      </c>
      <c r="W415" s="150">
        <v>3310</v>
      </c>
      <c r="X415" s="150">
        <v>3202</v>
      </c>
      <c r="Y415" s="148">
        <v>-3.2628398791540787E-2</v>
      </c>
      <c r="Z415" s="148">
        <v>-0.3824493731918997</v>
      </c>
      <c r="AA415" s="147"/>
      <c r="AB415" s="144"/>
      <c r="AC415" s="144"/>
      <c r="AD415" s="150">
        <v>736.42857142857144</v>
      </c>
      <c r="AE415" s="150">
        <v>5185</v>
      </c>
      <c r="AF415" s="144"/>
    </row>
    <row r="416" spans="1:32" x14ac:dyDescent="0.25">
      <c r="A416" s="149" t="s">
        <v>239</v>
      </c>
      <c r="B416" s="153">
        <v>0.77886377519853389</v>
      </c>
      <c r="C416" s="153">
        <v>0.76035502958579881</v>
      </c>
      <c r="D416" s="153">
        <v>0.72927756653992393</v>
      </c>
      <c r="E416" s="153">
        <v>0.6452476572958501</v>
      </c>
      <c r="F416" s="153">
        <v>0.50921985815602833</v>
      </c>
      <c r="G416" s="153">
        <v>0.50327653997378763</v>
      </c>
      <c r="H416" s="153">
        <v>0.5708333333333333</v>
      </c>
      <c r="I416" s="153">
        <v>0.52516778523489938</v>
      </c>
      <c r="J416" s="172">
        <v>-4.5665548098433923</v>
      </c>
      <c r="K416" s="172">
        <v>-15.518063762375188</v>
      </c>
      <c r="L416" s="147"/>
      <c r="M416" s="203">
        <v>-1.6442498932894956</v>
      </c>
      <c r="N416" s="144"/>
      <c r="P416" s="149" t="s">
        <v>239</v>
      </c>
      <c r="Q416" s="153">
        <v>0.71702091767881238</v>
      </c>
      <c r="R416" s="153">
        <v>0.70179690764730462</v>
      </c>
      <c r="S416" s="153">
        <v>0.64882608211861581</v>
      </c>
      <c r="T416" s="153">
        <v>0.60564077189510146</v>
      </c>
      <c r="U416" s="153">
        <v>0.54502753482345323</v>
      </c>
      <c r="V416" s="153">
        <v>0.49371165644171777</v>
      </c>
      <c r="W416" s="153">
        <v>0.53655373642405579</v>
      </c>
      <c r="X416" s="153">
        <v>0.54161028416779433</v>
      </c>
      <c r="Y416" s="172">
        <v>0.50565477437385375</v>
      </c>
      <c r="Z416" s="172">
        <v>-8.7048738245341752</v>
      </c>
      <c r="AA416" s="147"/>
      <c r="AB416" s="144"/>
      <c r="AC416" s="144"/>
      <c r="AD416" s="153">
        <v>0.68034842285865127</v>
      </c>
      <c r="AE416" s="153">
        <v>0.62865902241313609</v>
      </c>
      <c r="AF416" s="144"/>
    </row>
    <row r="417" spans="1:32" x14ac:dyDescent="0.25">
      <c r="A417" s="149" t="s">
        <v>240</v>
      </c>
      <c r="B417" s="153">
        <v>0.9375</v>
      </c>
      <c r="C417" s="153">
        <v>0.92712842712842713</v>
      </c>
      <c r="D417" s="153">
        <v>0.93378773125608572</v>
      </c>
      <c r="E417" s="153">
        <v>0.90431519699812379</v>
      </c>
      <c r="F417" s="153">
        <v>0.85680190930787592</v>
      </c>
      <c r="G417" s="153">
        <v>0.8951048951048951</v>
      </c>
      <c r="H417" s="153">
        <v>0.90929203539823011</v>
      </c>
      <c r="I417" s="153">
        <v>0.88668555240793201</v>
      </c>
      <c r="J417" s="172">
        <v>-2.2606482990298105</v>
      </c>
      <c r="K417" s="172">
        <v>-3.2864929218896388</v>
      </c>
      <c r="L417" s="147"/>
      <c r="M417" s="203">
        <v>-1.7578779701641567</v>
      </c>
      <c r="N417" s="144"/>
      <c r="P417" s="149" t="s">
        <v>240</v>
      </c>
      <c r="Q417" s="153">
        <v>0.91684641932700606</v>
      </c>
      <c r="R417" s="153">
        <v>0.92264586309196794</v>
      </c>
      <c r="S417" s="153">
        <v>0.90109720290526962</v>
      </c>
      <c r="T417" s="153">
        <v>0.90287681337595282</v>
      </c>
      <c r="U417" s="153">
        <v>0.89709410823780322</v>
      </c>
      <c r="V417" s="153">
        <v>0.89715719063545152</v>
      </c>
      <c r="W417" s="153">
        <v>0.89002420005377791</v>
      </c>
      <c r="X417" s="153">
        <v>0.90426433210957358</v>
      </c>
      <c r="Y417" s="172">
        <v>1.4240132055795662</v>
      </c>
      <c r="Z417" s="172">
        <v>-0.38144289302322054</v>
      </c>
      <c r="AA417" s="147"/>
      <c r="AB417" s="144"/>
      <c r="AC417" s="144"/>
      <c r="AD417" s="153">
        <v>0.9195504816268284</v>
      </c>
      <c r="AE417" s="153">
        <v>0.90807876103980578</v>
      </c>
      <c r="AF417" s="144"/>
    </row>
    <row r="418" spans="1:32" ht="22.15" customHeight="1" x14ac:dyDescent="0.25">
      <c r="A418" s="154" t="s">
        <v>241</v>
      </c>
      <c r="B418" s="155">
        <v>2.7941176470588237E-2</v>
      </c>
      <c r="C418" s="155">
        <v>2.2366522366522368E-2</v>
      </c>
      <c r="D418" s="155">
        <v>2.5316455696202531E-2</v>
      </c>
      <c r="E418" s="155">
        <v>3.9399624765478425E-2</v>
      </c>
      <c r="F418" s="155">
        <v>5.9665871121718374E-2</v>
      </c>
      <c r="G418" s="155">
        <v>3.2634032634032632E-2</v>
      </c>
      <c r="H418" s="155">
        <v>4.8672566371681415E-2</v>
      </c>
      <c r="I418" s="155">
        <v>7.9320113314447591E-2</v>
      </c>
      <c r="J418" s="172">
        <v>3.0647546942766177</v>
      </c>
      <c r="K418" s="172">
        <v>4.7746799008346983</v>
      </c>
      <c r="L418" s="147"/>
      <c r="M418" s="203">
        <v>2.9334233619446177</v>
      </c>
      <c r="N418" s="144"/>
      <c r="P418" s="154" t="s">
        <v>241</v>
      </c>
      <c r="Q418" s="155">
        <v>4.885677308024159E-2</v>
      </c>
      <c r="R418" s="155">
        <v>4.0874629161630593E-2</v>
      </c>
      <c r="S418" s="155">
        <v>6.1041570081903876E-2</v>
      </c>
      <c r="T418" s="155">
        <v>5.261863781657241E-2</v>
      </c>
      <c r="U418" s="155">
        <v>4.9320181284990668E-2</v>
      </c>
      <c r="V418" s="155">
        <v>4.5707915273132664E-2</v>
      </c>
      <c r="W418" s="155">
        <v>5.8080129066953479E-2</v>
      </c>
      <c r="X418" s="155">
        <v>4.9985879695001414E-2</v>
      </c>
      <c r="Y418" s="172">
        <v>-0.80942493719520647</v>
      </c>
      <c r="Z418" s="172">
        <v>-2.7880969513581488E-3</v>
      </c>
      <c r="AA418" s="147"/>
      <c r="AB418" s="144"/>
      <c r="AC418" s="144"/>
      <c r="AD418" s="151">
        <v>3.1573314306100608E-2</v>
      </c>
      <c r="AE418" s="151">
        <v>5.0013760664514996E-2</v>
      </c>
      <c r="AF418" s="144"/>
    </row>
    <row r="419" spans="1:32" ht="22.15" customHeight="1" x14ac:dyDescent="0.25">
      <c r="A419" s="154" t="s">
        <v>242</v>
      </c>
      <c r="B419" s="155">
        <v>2.3213194868662187E-2</v>
      </c>
      <c r="C419" s="155">
        <v>1.8343195266272188E-2</v>
      </c>
      <c r="D419" s="155">
        <v>1.9771863117870721E-2</v>
      </c>
      <c r="E419" s="155">
        <v>2.8112449799196786E-2</v>
      </c>
      <c r="F419" s="155">
        <v>3.5460992907801421E-2</v>
      </c>
      <c r="G419" s="155">
        <v>1.834862385321101E-2</v>
      </c>
      <c r="H419" s="155">
        <v>3.0555555555555555E-2</v>
      </c>
      <c r="I419" s="155">
        <v>4.6979865771812082E-2</v>
      </c>
      <c r="J419" s="172">
        <v>1.6424310216256528</v>
      </c>
      <c r="K419" s="172">
        <v>2.3619696839516982</v>
      </c>
      <c r="L419" s="147"/>
      <c r="M419" s="203">
        <v>1.7040758870594221</v>
      </c>
      <c r="N419" s="144"/>
      <c r="P419" s="154" t="s">
        <v>242</v>
      </c>
      <c r="Q419" s="155">
        <v>3.8208502024291498E-2</v>
      </c>
      <c r="R419" s="155">
        <v>3.109068115336398E-2</v>
      </c>
      <c r="S419" s="155">
        <v>4.3952375653722044E-2</v>
      </c>
      <c r="T419" s="155">
        <v>3.529605805706746E-2</v>
      </c>
      <c r="U419" s="155">
        <v>2.9964366699060576E-2</v>
      </c>
      <c r="V419" s="155">
        <v>2.5153374233128835E-2</v>
      </c>
      <c r="W419" s="155">
        <v>3.5013778570270708E-2</v>
      </c>
      <c r="X419" s="155">
        <v>2.9939106901217861E-2</v>
      </c>
      <c r="Y419" s="172">
        <v>-0.50746716690528471</v>
      </c>
      <c r="Z419" s="172">
        <v>-0.4685204596339903</v>
      </c>
      <c r="AA419" s="147"/>
      <c r="AB419" s="144"/>
      <c r="AC419" s="144"/>
      <c r="AD419" s="151">
        <v>2.3360168932295103E-2</v>
      </c>
      <c r="AE419" s="151">
        <v>3.4624311497557764E-2</v>
      </c>
      <c r="AF419" s="144"/>
    </row>
    <row r="420" spans="1:32" ht="22.15" customHeight="1" x14ac:dyDescent="0.25">
      <c r="A420" s="154" t="s">
        <v>243</v>
      </c>
      <c r="B420" s="155">
        <v>0.13744654856444716</v>
      </c>
      <c r="C420" s="155">
        <v>0.1059171597633136</v>
      </c>
      <c r="D420" s="155">
        <v>0.15361216730038021</v>
      </c>
      <c r="E420" s="155">
        <v>0.16867469879518071</v>
      </c>
      <c r="F420" s="155">
        <v>0.13475177304964539</v>
      </c>
      <c r="G420" s="155">
        <v>0.1218872870249017</v>
      </c>
      <c r="H420" s="155">
        <v>0.16527777777777777</v>
      </c>
      <c r="I420" s="155">
        <v>0.15771812080536912</v>
      </c>
      <c r="J420" s="172">
        <v>-0.75596569724086515</v>
      </c>
      <c r="K420" s="172">
        <v>2.0592609389241372</v>
      </c>
      <c r="L420" s="147"/>
      <c r="M420" s="203">
        <v>0.86991762857480115</v>
      </c>
      <c r="N420" s="144"/>
      <c r="P420" s="154" t="s">
        <v>243</v>
      </c>
      <c r="Q420" s="155">
        <v>0.14456815114709851</v>
      </c>
      <c r="R420" s="155">
        <v>0.13781863769327204</v>
      </c>
      <c r="S420" s="155">
        <v>0.16457104706798709</v>
      </c>
      <c r="T420" s="155">
        <v>0.16707900379350157</v>
      </c>
      <c r="U420" s="155">
        <v>0.15808228053126011</v>
      </c>
      <c r="V420" s="155">
        <v>0.14877300613496933</v>
      </c>
      <c r="W420" s="155">
        <v>0.15010536553736423</v>
      </c>
      <c r="X420" s="155">
        <v>0.14901894451962111</v>
      </c>
      <c r="Y420" s="172">
        <v>-0.10864210177431166</v>
      </c>
      <c r="Z420" s="172">
        <v>-0.21398180812726431</v>
      </c>
      <c r="AA420" s="147"/>
      <c r="AB420" s="144"/>
      <c r="AC420" s="144"/>
      <c r="AD420" s="151">
        <v>0.13712551141612775</v>
      </c>
      <c r="AE420" s="151">
        <v>0.15115876260089375</v>
      </c>
      <c r="AF420" s="144"/>
    </row>
    <row r="421" spans="1:32" ht="22.15" customHeight="1" x14ac:dyDescent="0.25">
      <c r="A421" s="154" t="s">
        <v>244</v>
      </c>
      <c r="B421" s="155">
        <v>2.2602321319486866E-2</v>
      </c>
      <c r="C421" s="155">
        <v>3.9644970414201182E-2</v>
      </c>
      <c r="D421" s="155">
        <v>3.193916349809886E-2</v>
      </c>
      <c r="E421" s="155">
        <v>6.8273092369477914E-2</v>
      </c>
      <c r="F421" s="155">
        <v>8.6524822695035461E-2</v>
      </c>
      <c r="G421" s="155">
        <v>8.9121887287024901E-2</v>
      </c>
      <c r="H421" s="155">
        <v>8.4722222222222227E-2</v>
      </c>
      <c r="I421" s="155">
        <v>0.1040268456375839</v>
      </c>
      <c r="J421" s="172">
        <v>1.9304623415361668</v>
      </c>
      <c r="K421" s="172">
        <v>5.2951222039853922</v>
      </c>
      <c r="L421" s="147"/>
      <c r="M421" s="203">
        <v>-1.2177484538329508</v>
      </c>
      <c r="N421" s="144"/>
      <c r="P421" s="154" t="s">
        <v>244</v>
      </c>
      <c r="Q421" s="155">
        <v>5.0775978407557355E-2</v>
      </c>
      <c r="R421" s="155">
        <v>5.2569995821145007E-2</v>
      </c>
      <c r="S421" s="155">
        <v>6.2979859797485258E-2</v>
      </c>
      <c r="T421" s="155">
        <v>9.0714167903678047E-2</v>
      </c>
      <c r="U421" s="155">
        <v>0.12196307094266277</v>
      </c>
      <c r="V421" s="155">
        <v>0.11779141104294479</v>
      </c>
      <c r="W421" s="155">
        <v>0.12903225806451613</v>
      </c>
      <c r="X421" s="155">
        <v>0.1162043301759134</v>
      </c>
      <c r="Y421" s="172">
        <v>-1.2827927888602721</v>
      </c>
      <c r="Z421" s="172">
        <v>3.542004362033091</v>
      </c>
      <c r="AA421" s="147"/>
      <c r="AB421" s="144"/>
      <c r="AC421" s="144"/>
      <c r="AD421" s="151">
        <v>5.107562359772997E-2</v>
      </c>
      <c r="AE421" s="151">
        <v>8.0784286555582493E-2</v>
      </c>
      <c r="AF421" s="144"/>
    </row>
    <row r="422" spans="1:32" ht="22.15" customHeight="1" x14ac:dyDescent="0.25">
      <c r="A422" s="154" t="s">
        <v>245</v>
      </c>
      <c r="B422" s="155">
        <v>7.3304825901038487E-3</v>
      </c>
      <c r="C422" s="155">
        <v>3.3136094674556214E-2</v>
      </c>
      <c r="D422" s="155">
        <v>3.8022813688212927E-2</v>
      </c>
      <c r="E422" s="155">
        <v>4.8192771084337352E-2</v>
      </c>
      <c r="F422" s="155">
        <v>0.1702127659574468</v>
      </c>
      <c r="G422" s="155">
        <v>0.21756225425950196</v>
      </c>
      <c r="H422" s="155">
        <v>0.1125</v>
      </c>
      <c r="I422" s="155">
        <v>0.11912751677852348</v>
      </c>
      <c r="J422" s="172">
        <v>0.66275167785234812</v>
      </c>
      <c r="K422" s="172">
        <v>5.0366793537135068</v>
      </c>
      <c r="L422" s="147"/>
      <c r="M422" s="203">
        <v>2.8802753585018741</v>
      </c>
      <c r="N422" s="144"/>
      <c r="P422" s="154" t="s">
        <v>245</v>
      </c>
      <c r="Q422" s="155">
        <v>1.6531713900134953E-2</v>
      </c>
      <c r="R422" s="155">
        <v>4.2206435436690344E-2</v>
      </c>
      <c r="S422" s="155">
        <v>4.2394569934349619E-2</v>
      </c>
      <c r="T422" s="155">
        <v>5.591291439881247E-2</v>
      </c>
      <c r="U422" s="155">
        <v>8.5843861354065437E-2</v>
      </c>
      <c r="V422" s="155">
        <v>0.15950920245398773</v>
      </c>
      <c r="W422" s="155">
        <v>9.2721672880531694E-2</v>
      </c>
      <c r="X422" s="155">
        <v>9.0324763193504742E-2</v>
      </c>
      <c r="Y422" s="172">
        <v>-0.23969096870269518</v>
      </c>
      <c r="Z422" s="172">
        <v>2.8610695226622145</v>
      </c>
      <c r="AA422" s="147"/>
      <c r="AB422" s="144"/>
      <c r="AC422" s="144"/>
      <c r="AD422" s="151">
        <v>6.8760723241388419E-2</v>
      </c>
      <c r="AE422" s="151">
        <v>6.1714067966882599E-2</v>
      </c>
      <c r="AF422" s="144"/>
    </row>
    <row r="423" spans="1:32" ht="22.15" customHeight="1" x14ac:dyDescent="0.25">
      <c r="A423" s="154" t="s">
        <v>246</v>
      </c>
      <c r="B423" s="155">
        <v>6.1087354917532073E-4</v>
      </c>
      <c r="C423" s="155">
        <v>4.1420118343195268E-3</v>
      </c>
      <c r="D423" s="155">
        <v>1.520912547528517E-3</v>
      </c>
      <c r="E423" s="155">
        <v>4.0160642570281121E-3</v>
      </c>
      <c r="F423" s="155">
        <v>4.2553191489361703E-3</v>
      </c>
      <c r="G423" s="155">
        <v>5.2424639580602884E-3</v>
      </c>
      <c r="H423" s="155">
        <v>4.1666666666666666E-3</v>
      </c>
      <c r="I423" s="155">
        <v>6.7114093959731542E-3</v>
      </c>
      <c r="J423" s="172">
        <v>0.25447427293064878</v>
      </c>
      <c r="K423" s="172">
        <v>0.36759072183302877</v>
      </c>
      <c r="L423" s="147"/>
      <c r="M423" s="203">
        <v>-1.7814977613499106</v>
      </c>
      <c r="N423" s="144"/>
      <c r="P423" s="154" t="s">
        <v>246</v>
      </c>
      <c r="Q423" s="155">
        <v>4.9763832658569502E-3</v>
      </c>
      <c r="R423" s="155">
        <v>3.8445465942331799E-3</v>
      </c>
      <c r="S423" s="155">
        <v>5.1185045065094024E-3</v>
      </c>
      <c r="T423" s="155">
        <v>1.0720765297707406E-2</v>
      </c>
      <c r="U423" s="155">
        <v>1.6034985422740525E-2</v>
      </c>
      <c r="V423" s="155">
        <v>1.6257668711656442E-2</v>
      </c>
      <c r="W423" s="155">
        <v>1.3130166963851516E-2</v>
      </c>
      <c r="X423" s="155">
        <v>2.452638700947226E-2</v>
      </c>
      <c r="Y423" s="172">
        <v>1.1396220045620744</v>
      </c>
      <c r="Z423" s="172">
        <v>1.5831337298729888</v>
      </c>
      <c r="AA423" s="147"/>
      <c r="AB423" s="144"/>
      <c r="AC423" s="144"/>
      <c r="AD423" s="151">
        <v>3.0355021776428664E-3</v>
      </c>
      <c r="AE423" s="151">
        <v>8.695049710742371E-3</v>
      </c>
      <c r="AF423" s="144"/>
    </row>
    <row r="424" spans="1:32" x14ac:dyDescent="0.25">
      <c r="A424" s="149" t="s">
        <v>247</v>
      </c>
      <c r="B424" s="150">
        <v>132.03176542455711</v>
      </c>
      <c r="C424" s="150">
        <v>143.49704142011825</v>
      </c>
      <c r="D424" s="150">
        <v>102.9209125475286</v>
      </c>
      <c r="E424" s="150">
        <v>136.49263721552856</v>
      </c>
      <c r="F424" s="150">
        <v>111.70638297872351</v>
      </c>
      <c r="G424" s="150">
        <v>76.665792922673631</v>
      </c>
      <c r="H424" s="150">
        <v>114.71666666666691</v>
      </c>
      <c r="I424" s="150">
        <v>98.827181208053929</v>
      </c>
      <c r="J424" s="177">
        <v>-15.889485458612981</v>
      </c>
      <c r="K424" s="177">
        <v>-22.037540977507632</v>
      </c>
      <c r="L424" s="147"/>
      <c r="M424" s="203">
        <v>8.4120932513557136</v>
      </c>
      <c r="N424" s="144"/>
      <c r="P424" s="149" t="s">
        <v>247</v>
      </c>
      <c r="Q424" s="150">
        <v>102.16843792172757</v>
      </c>
      <c r="R424" s="150">
        <v>117.95904722106143</v>
      </c>
      <c r="S424" s="150">
        <v>85.59140981417606</v>
      </c>
      <c r="T424" s="150">
        <v>98.58304469734469</v>
      </c>
      <c r="U424" s="150">
        <v>83.267735665694843</v>
      </c>
      <c r="V424" s="150">
        <v>63.155674846625722</v>
      </c>
      <c r="W424" s="150">
        <v>83.532339114929471</v>
      </c>
      <c r="X424" s="150">
        <v>90.415087956698216</v>
      </c>
      <c r="Y424" s="177">
        <v>6.8827488417687448</v>
      </c>
      <c r="Z424" s="177">
        <v>-3.650609898984797</v>
      </c>
      <c r="AA424" s="147"/>
      <c r="AB424" s="144"/>
      <c r="AC424" s="144"/>
      <c r="AD424" s="150">
        <v>120.86472218556156</v>
      </c>
      <c r="AE424" s="150">
        <v>94.065697855683013</v>
      </c>
      <c r="AF424" s="144"/>
    </row>
    <row r="425" spans="1:32" x14ac:dyDescent="0.25">
      <c r="A425" s="149" t="s">
        <v>248</v>
      </c>
      <c r="B425" s="150">
        <v>130.13823529411764</v>
      </c>
      <c r="C425" s="150">
        <v>151.94949494949475</v>
      </c>
      <c r="D425" s="150">
        <v>104.25900681596882</v>
      </c>
      <c r="E425" s="150">
        <v>155.02251407129455</v>
      </c>
      <c r="F425" s="150">
        <v>147.48448687350853</v>
      </c>
      <c r="G425" s="150">
        <v>106.73193473193473</v>
      </c>
      <c r="H425" s="150">
        <v>136.0862831858407</v>
      </c>
      <c r="I425" s="150">
        <v>116.19830028328589</v>
      </c>
      <c r="J425" s="177">
        <v>-19.88798290255481</v>
      </c>
      <c r="K425" s="177">
        <v>-16.942263398483604</v>
      </c>
      <c r="L425" s="147"/>
      <c r="M425" s="203">
        <v>4.6428074846412954</v>
      </c>
      <c r="N425" s="144"/>
      <c r="P425" s="149" t="s">
        <v>248</v>
      </c>
      <c r="Q425" s="150">
        <v>105.49169542709214</v>
      </c>
      <c r="R425" s="150">
        <v>124.77134380837273</v>
      </c>
      <c r="S425" s="150">
        <v>92.658012671920758</v>
      </c>
      <c r="T425" s="150">
        <v>114.94492254733218</v>
      </c>
      <c r="U425" s="150">
        <v>102.5003998933618</v>
      </c>
      <c r="V425" s="150">
        <v>85.496655518394647</v>
      </c>
      <c r="W425" s="150">
        <v>100.22075826835149</v>
      </c>
      <c r="X425" s="150">
        <v>111.55549279864459</v>
      </c>
      <c r="Y425" s="177">
        <v>11.334734530293105</v>
      </c>
      <c r="Z425" s="177">
        <v>5.3557880274469909</v>
      </c>
      <c r="AA425" s="147"/>
      <c r="AB425" s="144"/>
      <c r="AC425" s="144"/>
      <c r="AD425" s="150">
        <v>133.14056368176949</v>
      </c>
      <c r="AE425" s="150">
        <v>106.1997047711976</v>
      </c>
      <c r="AF425" s="144"/>
    </row>
    <row r="426" spans="1:32" x14ac:dyDescent="0.25">
      <c r="A426" s="146" t="s">
        <v>249</v>
      </c>
      <c r="B426" s="147">
        <v>739</v>
      </c>
      <c r="C426" s="147">
        <v>506</v>
      </c>
      <c r="D426" s="147">
        <v>656</v>
      </c>
      <c r="E426" s="147">
        <v>501</v>
      </c>
      <c r="F426" s="147">
        <v>313</v>
      </c>
      <c r="G426" s="147">
        <v>342</v>
      </c>
      <c r="H426" s="147">
        <v>317</v>
      </c>
      <c r="I426" s="147">
        <v>247</v>
      </c>
      <c r="J426" s="148">
        <v>-0.22082018927444794</v>
      </c>
      <c r="K426" s="148">
        <v>-0.487551867219917</v>
      </c>
      <c r="L426" s="147"/>
      <c r="M426" s="155">
        <v>0.10110519852640197</v>
      </c>
      <c r="N426" s="144"/>
      <c r="P426" s="146" t="s">
        <v>249</v>
      </c>
      <c r="Q426" s="147">
        <v>5037</v>
      </c>
      <c r="R426" s="147">
        <v>3463</v>
      </c>
      <c r="S426" s="147">
        <v>4106</v>
      </c>
      <c r="T426" s="147">
        <v>2627</v>
      </c>
      <c r="U426" s="147">
        <v>1933</v>
      </c>
      <c r="V426" s="147">
        <v>1999</v>
      </c>
      <c r="W426" s="147">
        <v>2487</v>
      </c>
      <c r="X426" s="147">
        <v>2443</v>
      </c>
      <c r="Y426" s="148">
        <v>-1.7691998391636508E-2</v>
      </c>
      <c r="Z426" s="148">
        <v>-0.21018843524847594</v>
      </c>
      <c r="AA426" s="147"/>
      <c r="AB426" s="144"/>
      <c r="AC426" s="144"/>
      <c r="AD426" s="147">
        <v>482</v>
      </c>
      <c r="AE426" s="147">
        <v>3093.1428571428573</v>
      </c>
      <c r="AF426" s="144"/>
    </row>
    <row r="427" spans="1:32" x14ac:dyDescent="0.25">
      <c r="A427" s="146" t="s">
        <v>250</v>
      </c>
      <c r="B427" s="147">
        <v>113</v>
      </c>
      <c r="C427" s="147">
        <v>79</v>
      </c>
      <c r="D427" s="147">
        <v>77</v>
      </c>
      <c r="E427" s="147">
        <v>115</v>
      </c>
      <c r="F427" s="147">
        <v>65</v>
      </c>
      <c r="G427" s="147">
        <v>82</v>
      </c>
      <c r="H427" s="147">
        <v>63</v>
      </c>
      <c r="I427" s="147">
        <v>45</v>
      </c>
      <c r="J427" s="148">
        <v>-0.2857142857142857</v>
      </c>
      <c r="K427" s="148">
        <v>-0.46969696969696972</v>
      </c>
      <c r="L427" s="147"/>
      <c r="M427" s="155">
        <v>7.7186963979416809E-2</v>
      </c>
      <c r="N427" s="144"/>
      <c r="P427" s="146" t="s">
        <v>250</v>
      </c>
      <c r="Q427" s="147">
        <v>728</v>
      </c>
      <c r="R427" s="147">
        <v>609</v>
      </c>
      <c r="S427" s="147">
        <v>609</v>
      </c>
      <c r="T427" s="147">
        <v>565</v>
      </c>
      <c r="U427" s="147">
        <v>410</v>
      </c>
      <c r="V427" s="147">
        <v>391</v>
      </c>
      <c r="W427" s="147">
        <v>493</v>
      </c>
      <c r="X427" s="147">
        <v>583</v>
      </c>
      <c r="Y427" s="148">
        <v>0.18255578093306288</v>
      </c>
      <c r="Z427" s="148">
        <v>7.2536136662286491E-2</v>
      </c>
      <c r="AA427" s="147"/>
      <c r="AB427" s="144"/>
      <c r="AC427" s="144"/>
      <c r="AD427" s="150">
        <v>84.857142857142861</v>
      </c>
      <c r="AE427" s="150">
        <v>543.57142857142856</v>
      </c>
      <c r="AF427" s="144"/>
    </row>
    <row r="428" spans="1:32" x14ac:dyDescent="0.25">
      <c r="A428" s="149" t="s">
        <v>251</v>
      </c>
      <c r="B428" s="150">
        <v>0</v>
      </c>
      <c r="C428" s="150">
        <v>1800</v>
      </c>
      <c r="D428" s="150">
        <v>1414</v>
      </c>
      <c r="E428" s="150">
        <v>897</v>
      </c>
      <c r="F428" s="150">
        <v>600</v>
      </c>
      <c r="G428" s="150">
        <v>527</v>
      </c>
      <c r="H428" s="150">
        <v>606</v>
      </c>
      <c r="I428" s="150">
        <v>574</v>
      </c>
      <c r="J428" s="148">
        <v>-5.2805280528052806E-2</v>
      </c>
      <c r="K428" s="157">
        <v>-0.41067761806981518</v>
      </c>
      <c r="L428" s="147"/>
      <c r="M428" s="155">
        <v>0.11119721038357226</v>
      </c>
      <c r="N428" s="144"/>
      <c r="P428" s="149" t="s">
        <v>251</v>
      </c>
      <c r="Q428" s="150">
        <v>0</v>
      </c>
      <c r="R428" s="150">
        <v>13250</v>
      </c>
      <c r="S428" s="150">
        <v>9227</v>
      </c>
      <c r="T428" s="150">
        <v>6827</v>
      </c>
      <c r="U428" s="150">
        <v>5191</v>
      </c>
      <c r="V428" s="150">
        <v>4671</v>
      </c>
      <c r="W428" s="150">
        <v>4825</v>
      </c>
      <c r="X428" s="150">
        <v>5162</v>
      </c>
      <c r="Y428" s="148">
        <v>6.9844559585492225E-2</v>
      </c>
      <c r="Z428" s="157">
        <v>-0.29594689822918319</v>
      </c>
      <c r="AA428" s="147"/>
      <c r="AB428" s="144"/>
      <c r="AC428" s="144"/>
      <c r="AD428" s="158">
        <v>974</v>
      </c>
      <c r="AE428" s="158">
        <v>7331.833333333333</v>
      </c>
      <c r="AF428" s="144"/>
    </row>
    <row r="429" spans="1:32" x14ac:dyDescent="0.25">
      <c r="A429" s="159" t="s">
        <v>252</v>
      </c>
      <c r="B429" s="147">
        <v>702</v>
      </c>
      <c r="C429" s="147">
        <v>638</v>
      </c>
      <c r="D429" s="147">
        <v>536</v>
      </c>
      <c r="E429" s="147">
        <v>398</v>
      </c>
      <c r="F429" s="147">
        <v>181</v>
      </c>
      <c r="G429" s="147">
        <v>233</v>
      </c>
      <c r="H429" s="147">
        <v>142</v>
      </c>
      <c r="I429" s="147">
        <v>204</v>
      </c>
      <c r="J429" s="148">
        <v>0.43661971830985913</v>
      </c>
      <c r="K429" s="148">
        <v>-0.49540636042402825</v>
      </c>
      <c r="L429" s="147"/>
      <c r="M429" s="155">
        <v>0.11888111888111888</v>
      </c>
      <c r="N429" s="144"/>
      <c r="P429" s="159" t="s">
        <v>252</v>
      </c>
      <c r="Q429" s="147">
        <v>4536</v>
      </c>
      <c r="R429" s="147">
        <v>3956</v>
      </c>
      <c r="S429" s="147">
        <v>3540</v>
      </c>
      <c r="T429" s="147">
        <v>2505</v>
      </c>
      <c r="U429" s="147">
        <v>1717</v>
      </c>
      <c r="V429" s="147">
        <v>1746</v>
      </c>
      <c r="W429" s="147">
        <v>1594</v>
      </c>
      <c r="X429" s="147">
        <v>1716</v>
      </c>
      <c r="Y429" s="148">
        <v>7.6537013801756593E-2</v>
      </c>
      <c r="Z429" s="148">
        <v>-0.38695519036439729</v>
      </c>
      <c r="AA429" s="147"/>
      <c r="AB429" s="144"/>
      <c r="AC429" s="144"/>
      <c r="AD429" s="150">
        <v>404.28571428571428</v>
      </c>
      <c r="AE429" s="150">
        <v>2799.1428571428573</v>
      </c>
      <c r="AF429" s="144"/>
    </row>
    <row r="430" spans="1:32" x14ac:dyDescent="0.25">
      <c r="A430" s="159" t="s">
        <v>253</v>
      </c>
      <c r="B430" s="147">
        <v>13</v>
      </c>
      <c r="C430" s="147">
        <v>22</v>
      </c>
      <c r="D430" s="147">
        <v>23</v>
      </c>
      <c r="E430" s="147">
        <v>20</v>
      </c>
      <c r="F430" s="147">
        <v>7</v>
      </c>
      <c r="G430" s="147">
        <v>6</v>
      </c>
      <c r="H430" s="147">
        <v>4</v>
      </c>
      <c r="I430" s="147">
        <v>7</v>
      </c>
      <c r="J430" s="148">
        <v>0.75</v>
      </c>
      <c r="K430" s="148">
        <v>-0.48421052631578948</v>
      </c>
      <c r="L430" s="147"/>
      <c r="M430" s="155">
        <v>0.11864406779661017</v>
      </c>
      <c r="N430" s="144"/>
      <c r="P430" s="159" t="s">
        <v>253</v>
      </c>
      <c r="Q430" s="147">
        <v>123</v>
      </c>
      <c r="R430" s="147">
        <v>134</v>
      </c>
      <c r="S430" s="147">
        <v>137</v>
      </c>
      <c r="T430" s="147">
        <v>132</v>
      </c>
      <c r="U430" s="147">
        <v>69</v>
      </c>
      <c r="V430" s="147">
        <v>73</v>
      </c>
      <c r="W430" s="147">
        <v>56</v>
      </c>
      <c r="X430" s="147">
        <v>59</v>
      </c>
      <c r="Y430" s="148">
        <v>5.3571428571428568E-2</v>
      </c>
      <c r="Z430" s="148">
        <v>-0.42955801104972374</v>
      </c>
      <c r="AA430" s="147"/>
      <c r="AB430" s="144"/>
      <c r="AC430" s="144"/>
      <c r="AD430" s="150">
        <v>13.571428571428571</v>
      </c>
      <c r="AE430" s="150">
        <v>103.42857142857143</v>
      </c>
      <c r="AF430" s="144"/>
    </row>
    <row r="431" spans="1:32" x14ac:dyDescent="0.25">
      <c r="A431" s="159" t="s">
        <v>254</v>
      </c>
      <c r="B431" s="160">
        <v>1.8181818181818181E-2</v>
      </c>
      <c r="C431" s="160">
        <v>3.3333333333333333E-2</v>
      </c>
      <c r="D431" s="160">
        <v>4.1144901610017888E-2</v>
      </c>
      <c r="E431" s="160">
        <v>4.784688995215311E-2</v>
      </c>
      <c r="F431" s="160">
        <v>3.7234042553191488E-2</v>
      </c>
      <c r="G431" s="160">
        <v>2.5104602510460251E-2</v>
      </c>
      <c r="H431" s="160">
        <v>2.7397260273972601E-2</v>
      </c>
      <c r="I431" s="160">
        <v>3.3175355450236969E-2</v>
      </c>
      <c r="J431" s="172">
        <v>0.57780951762643684</v>
      </c>
      <c r="K431" s="172">
        <v>6.9672297160448815E-2</v>
      </c>
      <c r="L431" s="147"/>
      <c r="M431" s="203">
        <v>-6.408116948133924E-3</v>
      </c>
      <c r="N431" s="144"/>
      <c r="P431" s="159" t="s">
        <v>254</v>
      </c>
      <c r="Q431" s="160">
        <v>2.6400515132002575E-2</v>
      </c>
      <c r="R431" s="160">
        <v>3.2762836185819072E-2</v>
      </c>
      <c r="S431" s="160">
        <v>3.7258634756595049E-2</v>
      </c>
      <c r="T431" s="160">
        <v>5.0056882821387941E-2</v>
      </c>
      <c r="U431" s="160">
        <v>3.8633818589025759E-2</v>
      </c>
      <c r="V431" s="160">
        <v>4.0131940626717974E-2</v>
      </c>
      <c r="W431" s="160">
        <v>3.3939393939393943E-2</v>
      </c>
      <c r="X431" s="160">
        <v>3.3239436619718309E-2</v>
      </c>
      <c r="Y431" s="172">
        <v>-6.9995731967563424E-2</v>
      </c>
      <c r="Z431" s="172">
        <v>-0.23939918673374985</v>
      </c>
      <c r="AA431" s="147"/>
      <c r="AB431" s="144"/>
      <c r="AC431" s="144"/>
      <c r="AD431" s="191">
        <v>3.2478632478632481E-2</v>
      </c>
      <c r="AE431" s="191">
        <v>3.5633428487055807E-2</v>
      </c>
      <c r="AF431" s="144"/>
    </row>
    <row r="432" spans="1:32" x14ac:dyDescent="0.25">
      <c r="A432" s="161" t="s">
        <v>255</v>
      </c>
      <c r="B432" s="161"/>
      <c r="C432" s="161"/>
      <c r="D432" s="161"/>
      <c r="E432" s="144"/>
      <c r="F432" s="144"/>
      <c r="G432" s="144"/>
      <c r="H432" s="144"/>
      <c r="I432" s="144"/>
      <c r="J432" s="144"/>
      <c r="K432" s="144"/>
      <c r="L432" s="144"/>
      <c r="M432" s="144"/>
      <c r="N432" s="144"/>
      <c r="O432" s="204"/>
      <c r="P432" s="161" t="s">
        <v>255</v>
      </c>
      <c r="Q432" s="161"/>
      <c r="R432" s="161"/>
      <c r="S432" s="161"/>
      <c r="T432" s="144"/>
      <c r="U432" s="144"/>
      <c r="V432" s="144"/>
      <c r="W432" s="144"/>
      <c r="X432" s="144"/>
      <c r="Y432" s="144"/>
      <c r="Z432" s="144"/>
      <c r="AA432" s="144"/>
      <c r="AB432" s="144"/>
      <c r="AC432" s="144"/>
      <c r="AD432" s="144"/>
      <c r="AE432" s="144"/>
      <c r="AF432" s="144"/>
    </row>
    <row r="435" spans="1:32" x14ac:dyDescent="0.25">
      <c r="A435" s="189" t="s">
        <v>53</v>
      </c>
      <c r="B435" s="189"/>
      <c r="C435" s="189"/>
      <c r="D435" s="189"/>
      <c r="E435" s="181"/>
      <c r="F435" s="167"/>
      <c r="G435" s="167"/>
      <c r="H435" s="167"/>
      <c r="I435" s="167"/>
      <c r="J435" s="167"/>
      <c r="K435" s="167"/>
      <c r="L435" s="188"/>
      <c r="M435" s="211"/>
      <c r="N435" s="144"/>
      <c r="O435" s="211"/>
      <c r="P435" s="189" t="s">
        <v>53</v>
      </c>
      <c r="Q435" s="189"/>
      <c r="R435" s="189"/>
      <c r="S435" s="189"/>
      <c r="T435" s="181"/>
      <c r="U435" s="144"/>
      <c r="V435" s="144"/>
      <c r="W435" s="144"/>
      <c r="X435" s="144"/>
      <c r="Y435" s="144"/>
      <c r="Z435" s="144"/>
      <c r="AA435" s="188"/>
      <c r="AB435" s="144"/>
      <c r="AC435" s="144"/>
      <c r="AD435" s="144"/>
      <c r="AE435" s="144"/>
      <c r="AF435" s="144"/>
    </row>
    <row r="436" spans="1:32" x14ac:dyDescent="0.25">
      <c r="A436" s="166" t="s">
        <v>301</v>
      </c>
      <c r="B436" s="166"/>
      <c r="C436" s="166"/>
      <c r="D436" s="166"/>
      <c r="E436" s="213"/>
      <c r="F436" s="167"/>
      <c r="G436" s="167"/>
      <c r="H436" s="167"/>
      <c r="I436" s="167"/>
      <c r="J436" s="167"/>
      <c r="K436" s="167"/>
      <c r="L436" s="167"/>
      <c r="M436" s="144"/>
      <c r="N436" s="144"/>
      <c r="P436" s="166" t="s">
        <v>231</v>
      </c>
      <c r="Q436" s="166"/>
      <c r="R436" s="166"/>
      <c r="S436" s="166"/>
      <c r="T436" s="162"/>
      <c r="U436" s="144"/>
      <c r="V436" s="144"/>
      <c r="W436" s="144"/>
      <c r="X436" s="144"/>
      <c r="Y436" s="144"/>
      <c r="Z436" s="144"/>
      <c r="AA436" s="167"/>
      <c r="AB436" s="144"/>
      <c r="AC436" s="144"/>
      <c r="AD436" s="144"/>
      <c r="AE436" s="144"/>
      <c r="AF436" s="144"/>
    </row>
    <row r="437" spans="1:32" ht="31.5" x14ac:dyDescent="0.25">
      <c r="A437" s="190"/>
      <c r="B437" s="141">
        <v>2019</v>
      </c>
      <c r="C437" s="141">
        <v>2020</v>
      </c>
      <c r="D437" s="141">
        <v>2021</v>
      </c>
      <c r="E437" s="141">
        <v>2022</v>
      </c>
      <c r="F437" s="141">
        <v>2023</v>
      </c>
      <c r="G437" s="141">
        <v>2024</v>
      </c>
      <c r="H437" s="141">
        <v>2025</v>
      </c>
      <c r="I437" s="141">
        <v>2026</v>
      </c>
      <c r="J437" s="142" t="s">
        <v>232</v>
      </c>
      <c r="K437" s="142" t="s">
        <v>233</v>
      </c>
      <c r="L437" s="143" t="s">
        <v>234</v>
      </c>
      <c r="M437" s="145" t="s">
        <v>287</v>
      </c>
      <c r="N437" s="144"/>
      <c r="P437" s="190"/>
      <c r="Q437" s="141">
        <v>2019</v>
      </c>
      <c r="R437" s="141">
        <v>2020</v>
      </c>
      <c r="S437" s="141">
        <v>2021</v>
      </c>
      <c r="T437" s="141">
        <v>2022</v>
      </c>
      <c r="U437" s="141">
        <v>2023</v>
      </c>
      <c r="V437" s="141">
        <v>2024</v>
      </c>
      <c r="W437" s="141">
        <v>2025</v>
      </c>
      <c r="X437" s="141">
        <v>2026</v>
      </c>
      <c r="Y437" s="142" t="s">
        <v>232</v>
      </c>
      <c r="Z437" s="142" t="s">
        <v>233</v>
      </c>
      <c r="AA437" s="143" t="s">
        <v>234</v>
      </c>
      <c r="AB437" s="144"/>
      <c r="AC437" s="144"/>
      <c r="AD437" s="145" t="s">
        <v>302</v>
      </c>
      <c r="AE437" s="145" t="s">
        <v>235</v>
      </c>
      <c r="AF437" s="144"/>
    </row>
    <row r="438" spans="1:32" x14ac:dyDescent="0.25">
      <c r="A438" s="146" t="s">
        <v>236</v>
      </c>
      <c r="B438" s="147">
        <v>247</v>
      </c>
      <c r="C438" s="147">
        <v>351</v>
      </c>
      <c r="D438" s="147">
        <v>244</v>
      </c>
      <c r="E438" s="147">
        <v>237</v>
      </c>
      <c r="F438" s="147">
        <v>292</v>
      </c>
      <c r="G438" s="147">
        <v>246</v>
      </c>
      <c r="H438" s="147">
        <v>310</v>
      </c>
      <c r="I438" s="147">
        <v>217</v>
      </c>
      <c r="J438" s="148">
        <v>-0.3</v>
      </c>
      <c r="K438" s="148">
        <v>-0.21172807472755575</v>
      </c>
      <c r="L438" s="147"/>
      <c r="M438" s="155">
        <v>9.6530249110320279E-2</v>
      </c>
      <c r="N438" s="144"/>
      <c r="P438" s="146" t="s">
        <v>236</v>
      </c>
      <c r="Q438" s="147">
        <v>3058</v>
      </c>
      <c r="R438" s="147">
        <v>2798</v>
      </c>
      <c r="S438" s="147">
        <v>2668</v>
      </c>
      <c r="T438" s="147">
        <v>2221</v>
      </c>
      <c r="U438" s="147">
        <v>2390</v>
      </c>
      <c r="V438" s="147">
        <v>2332</v>
      </c>
      <c r="W438" s="147">
        <v>2360</v>
      </c>
      <c r="X438" s="147">
        <v>2248</v>
      </c>
      <c r="Y438" s="148">
        <v>-4.7457627118644069E-2</v>
      </c>
      <c r="Z438" s="148">
        <v>-0.1172939922589331</v>
      </c>
      <c r="AA438" s="147"/>
      <c r="AB438" s="144"/>
      <c r="AC438" s="144"/>
      <c r="AD438" s="147">
        <v>275.28571428571428</v>
      </c>
      <c r="AE438" s="147">
        <v>2546.7142857142858</v>
      </c>
      <c r="AF438" s="144"/>
    </row>
    <row r="439" spans="1:32" x14ac:dyDescent="0.25">
      <c r="A439" s="149" t="s">
        <v>237</v>
      </c>
      <c r="B439" s="150">
        <v>127</v>
      </c>
      <c r="C439" s="150">
        <v>206</v>
      </c>
      <c r="D439" s="150">
        <v>125</v>
      </c>
      <c r="E439" s="150">
        <v>113</v>
      </c>
      <c r="F439" s="150">
        <v>160</v>
      </c>
      <c r="G439" s="150">
        <v>127</v>
      </c>
      <c r="H439" s="150">
        <v>159</v>
      </c>
      <c r="I439" s="150">
        <v>72</v>
      </c>
      <c r="J439" s="148">
        <v>-0.54716981132075471</v>
      </c>
      <c r="K439" s="148">
        <v>-0.50442477876106195</v>
      </c>
      <c r="L439" s="147"/>
      <c r="M439" s="155">
        <v>6.8571428571428575E-2</v>
      </c>
      <c r="N439" s="144"/>
      <c r="P439" s="149" t="s">
        <v>237</v>
      </c>
      <c r="Q439" s="150">
        <v>1873</v>
      </c>
      <c r="R439" s="150">
        <v>1530</v>
      </c>
      <c r="S439" s="150">
        <v>1525</v>
      </c>
      <c r="T439" s="150">
        <v>1178</v>
      </c>
      <c r="U439" s="150">
        <v>1165</v>
      </c>
      <c r="V439" s="150">
        <v>1283</v>
      </c>
      <c r="W439" s="150">
        <v>1179</v>
      </c>
      <c r="X439" s="150">
        <v>1050</v>
      </c>
      <c r="Y439" s="148">
        <v>-0.10941475826972011</v>
      </c>
      <c r="Z439" s="148">
        <v>-0.24483715195725875</v>
      </c>
      <c r="AA439" s="147"/>
      <c r="AB439" s="144"/>
      <c r="AC439" s="144"/>
      <c r="AD439" s="150">
        <v>145.28571428571428</v>
      </c>
      <c r="AE439" s="150">
        <v>1390.4285714285713</v>
      </c>
      <c r="AF439" s="144"/>
    </row>
    <row r="440" spans="1:32" x14ac:dyDescent="0.25">
      <c r="A440" s="146" t="s">
        <v>90</v>
      </c>
      <c r="B440" s="151">
        <v>0.57466063348416285</v>
      </c>
      <c r="C440" s="151">
        <v>0.64779874213836475</v>
      </c>
      <c r="D440" s="151">
        <v>0.57077625570776258</v>
      </c>
      <c r="E440" s="151">
        <v>0.50672645739910316</v>
      </c>
      <c r="F440" s="151">
        <v>0.57971014492753625</v>
      </c>
      <c r="G440" s="151">
        <v>0.55947136563876654</v>
      </c>
      <c r="H440" s="151">
        <v>0.54639175257731953</v>
      </c>
      <c r="I440" s="151">
        <v>0.35467980295566504</v>
      </c>
      <c r="J440" s="172">
        <v>-19.171194962165451</v>
      </c>
      <c r="K440" s="172">
        <v>-21.827794352320819</v>
      </c>
      <c r="L440" s="147"/>
      <c r="M440" s="203">
        <v>-16.256157635467982</v>
      </c>
      <c r="N440" s="144"/>
      <c r="P440" s="146" t="s">
        <v>90</v>
      </c>
      <c r="Q440" s="151">
        <v>0.6476486860304288</v>
      </c>
      <c r="R440" s="151">
        <v>0.5889145496535797</v>
      </c>
      <c r="S440" s="151">
        <v>0.60781187724192909</v>
      </c>
      <c r="T440" s="151">
        <v>0.5655304848775804</v>
      </c>
      <c r="U440" s="151">
        <v>0.53391384051329061</v>
      </c>
      <c r="V440" s="151">
        <v>0.59124423963133643</v>
      </c>
      <c r="W440" s="151">
        <v>0.54913833255705635</v>
      </c>
      <c r="X440" s="151">
        <v>0.51724137931034486</v>
      </c>
      <c r="Y440" s="172">
        <v>-3.189695324671149</v>
      </c>
      <c r="Z440" s="172">
        <v>-6.9755786119966912</v>
      </c>
      <c r="AA440" s="147"/>
      <c r="AB440" s="144"/>
      <c r="AC440" s="144"/>
      <c r="AD440" s="151">
        <v>0.57295774647887321</v>
      </c>
      <c r="AE440" s="151">
        <v>0.58699716543031177</v>
      </c>
      <c r="AF440" s="144"/>
    </row>
    <row r="441" spans="1:32" x14ac:dyDescent="0.25">
      <c r="A441" s="149" t="s">
        <v>238</v>
      </c>
      <c r="B441" s="150">
        <v>86</v>
      </c>
      <c r="C441" s="150">
        <v>135</v>
      </c>
      <c r="D441" s="150">
        <v>76</v>
      </c>
      <c r="E441" s="150">
        <v>68</v>
      </c>
      <c r="F441" s="150">
        <v>102</v>
      </c>
      <c r="G441" s="150">
        <v>93</v>
      </c>
      <c r="H441" s="150">
        <v>115</v>
      </c>
      <c r="I441" s="150">
        <v>39</v>
      </c>
      <c r="J441" s="148">
        <v>-0.66086956521739126</v>
      </c>
      <c r="K441" s="148">
        <v>-0.59555555555555562</v>
      </c>
      <c r="L441" s="147"/>
      <c r="M441" s="155">
        <v>5.5007052186177713E-2</v>
      </c>
      <c r="N441" s="144"/>
      <c r="P441" s="149" t="s">
        <v>238</v>
      </c>
      <c r="Q441" s="150">
        <v>1380</v>
      </c>
      <c r="R441" s="150">
        <v>1053</v>
      </c>
      <c r="S441" s="150">
        <v>1043</v>
      </c>
      <c r="T441" s="150">
        <v>736</v>
      </c>
      <c r="U441" s="150">
        <v>774</v>
      </c>
      <c r="V441" s="150">
        <v>957</v>
      </c>
      <c r="W441" s="150">
        <v>829</v>
      </c>
      <c r="X441" s="150">
        <v>709</v>
      </c>
      <c r="Y441" s="148">
        <v>-0.14475271411338964</v>
      </c>
      <c r="Z441" s="148">
        <v>-0.26712935617247491</v>
      </c>
      <c r="AA441" s="147"/>
      <c r="AB441" s="144"/>
      <c r="AC441" s="144"/>
      <c r="AD441" s="150">
        <v>96.428571428571431</v>
      </c>
      <c r="AE441" s="150">
        <v>967.42857142857144</v>
      </c>
      <c r="AF441" s="144"/>
    </row>
    <row r="442" spans="1:32" x14ac:dyDescent="0.25">
      <c r="A442" s="149" t="s">
        <v>239</v>
      </c>
      <c r="B442" s="153">
        <v>0.34817813765182187</v>
      </c>
      <c r="C442" s="153">
        <v>0.38461538461538464</v>
      </c>
      <c r="D442" s="153">
        <v>0.31147540983606559</v>
      </c>
      <c r="E442" s="153">
        <v>0.28691983122362869</v>
      </c>
      <c r="F442" s="153">
        <v>0.34931506849315069</v>
      </c>
      <c r="G442" s="153">
        <v>0.37804878048780488</v>
      </c>
      <c r="H442" s="153">
        <v>0.37096774193548387</v>
      </c>
      <c r="I442" s="153">
        <v>0.17972350230414746</v>
      </c>
      <c r="J442" s="172">
        <v>-19.124423963133641</v>
      </c>
      <c r="K442" s="172">
        <v>-17.056191544364708</v>
      </c>
      <c r="L442" s="147"/>
      <c r="M442" s="203">
        <v>-13.566795677058563</v>
      </c>
      <c r="N442" s="144"/>
      <c r="P442" s="149" t="s">
        <v>239</v>
      </c>
      <c r="Q442" s="153">
        <v>0.4512753433616743</v>
      </c>
      <c r="R442" s="153">
        <v>0.37634024303073627</v>
      </c>
      <c r="S442" s="153">
        <v>0.39092953523238383</v>
      </c>
      <c r="T442" s="153">
        <v>0.33138226024313372</v>
      </c>
      <c r="U442" s="153">
        <v>0.32384937238493722</v>
      </c>
      <c r="V442" s="153">
        <v>0.41037735849056606</v>
      </c>
      <c r="W442" s="153">
        <v>0.35127118644067795</v>
      </c>
      <c r="X442" s="153">
        <v>0.31539145907473309</v>
      </c>
      <c r="Y442" s="172">
        <v>-3.5879727365944856</v>
      </c>
      <c r="Z442" s="172">
        <v>-6.4481766930764186</v>
      </c>
      <c r="AA442" s="147"/>
      <c r="AB442" s="144"/>
      <c r="AC442" s="144"/>
      <c r="AD442" s="153">
        <v>0.35028541774779454</v>
      </c>
      <c r="AE442" s="153">
        <v>0.37987322600549728</v>
      </c>
      <c r="AF442" s="144"/>
    </row>
    <row r="443" spans="1:32" x14ac:dyDescent="0.25">
      <c r="A443" s="149" t="s">
        <v>240</v>
      </c>
      <c r="B443" s="153">
        <v>0.67716535433070868</v>
      </c>
      <c r="C443" s="153">
        <v>0.65533980582524276</v>
      </c>
      <c r="D443" s="153">
        <v>0.60799999999999998</v>
      </c>
      <c r="E443" s="153">
        <v>0.60176991150442483</v>
      </c>
      <c r="F443" s="153">
        <v>0.63749999999999996</v>
      </c>
      <c r="G443" s="153">
        <v>0.73228346456692917</v>
      </c>
      <c r="H443" s="153">
        <v>0.72327044025157228</v>
      </c>
      <c r="I443" s="153">
        <v>0.54166666666666663</v>
      </c>
      <c r="J443" s="172">
        <v>-18.160377358490564</v>
      </c>
      <c r="K443" s="172">
        <v>-12.205014749262544</v>
      </c>
      <c r="L443" s="147"/>
      <c r="M443" s="203">
        <v>-13.357142857142856</v>
      </c>
      <c r="N443" s="144"/>
      <c r="P443" s="149" t="s">
        <v>240</v>
      </c>
      <c r="Q443" s="153">
        <v>0.73678590496529628</v>
      </c>
      <c r="R443" s="153">
        <v>0.68823529411764706</v>
      </c>
      <c r="S443" s="153">
        <v>0.68393442622950817</v>
      </c>
      <c r="T443" s="153">
        <v>0.62478777589134127</v>
      </c>
      <c r="U443" s="153">
        <v>0.66437768240343342</v>
      </c>
      <c r="V443" s="153">
        <v>0.74590802805923617</v>
      </c>
      <c r="W443" s="153">
        <v>0.70313825275657338</v>
      </c>
      <c r="X443" s="153">
        <v>0.67523809523809519</v>
      </c>
      <c r="Y443" s="172">
        <v>-2.7900157518478186</v>
      </c>
      <c r="Z443" s="172">
        <v>-2.0539157407543418</v>
      </c>
      <c r="AA443" s="147"/>
      <c r="AB443" s="144"/>
      <c r="AC443" s="144"/>
      <c r="AD443" s="153">
        <v>0.66371681415929207</v>
      </c>
      <c r="AE443" s="153">
        <v>0.69577725264563861</v>
      </c>
      <c r="AF443" s="144"/>
    </row>
    <row r="444" spans="1:32" ht="22.15" customHeight="1" x14ac:dyDescent="0.25">
      <c r="A444" s="154" t="s">
        <v>241</v>
      </c>
      <c r="B444" s="155">
        <v>0.1889763779527559</v>
      </c>
      <c r="C444" s="155">
        <v>0.1650485436893204</v>
      </c>
      <c r="D444" s="155">
        <v>0.14399999999999999</v>
      </c>
      <c r="E444" s="155">
        <v>0.15044247787610621</v>
      </c>
      <c r="F444" s="155">
        <v>0.13750000000000001</v>
      </c>
      <c r="G444" s="155">
        <v>0.10236220472440945</v>
      </c>
      <c r="H444" s="155">
        <v>8.8050314465408799E-2</v>
      </c>
      <c r="I444" s="155">
        <v>9.7222222222222224E-2</v>
      </c>
      <c r="J444" s="172">
        <v>0.91719077568134244</v>
      </c>
      <c r="K444" s="172">
        <v>-4.2404129793510315</v>
      </c>
      <c r="L444" s="147"/>
      <c r="M444" s="203">
        <v>-3.0396825396825409</v>
      </c>
      <c r="N444" s="144"/>
      <c r="P444" s="154" t="s">
        <v>241</v>
      </c>
      <c r="Q444" s="155">
        <v>0.11372130272290443</v>
      </c>
      <c r="R444" s="155">
        <v>0.13398692810457516</v>
      </c>
      <c r="S444" s="155">
        <v>0.11803278688524591</v>
      </c>
      <c r="T444" s="155">
        <v>0.15110356536502548</v>
      </c>
      <c r="U444" s="155">
        <v>0.14163090128755365</v>
      </c>
      <c r="V444" s="155">
        <v>0.10911925175370225</v>
      </c>
      <c r="W444" s="155">
        <v>0.11874469889737066</v>
      </c>
      <c r="X444" s="155">
        <v>0.12761904761904763</v>
      </c>
      <c r="Y444" s="172">
        <v>0.88743487216769723</v>
      </c>
      <c r="Z444" s="172">
        <v>0.21695459237840997</v>
      </c>
      <c r="AA444" s="147"/>
      <c r="AB444" s="144"/>
      <c r="AC444" s="144"/>
      <c r="AD444" s="151">
        <v>0.13962635201573254</v>
      </c>
      <c r="AE444" s="151">
        <v>0.12544950169526353</v>
      </c>
      <c r="AF444" s="144"/>
    </row>
    <row r="445" spans="1:32" ht="22.15" customHeight="1" x14ac:dyDescent="0.25">
      <c r="A445" s="154" t="s">
        <v>242</v>
      </c>
      <c r="B445" s="155">
        <v>9.7165991902834009E-2</v>
      </c>
      <c r="C445" s="155">
        <v>9.686609686609686E-2</v>
      </c>
      <c r="D445" s="155">
        <v>7.3770491803278687E-2</v>
      </c>
      <c r="E445" s="155">
        <v>7.1729957805907171E-2</v>
      </c>
      <c r="F445" s="155">
        <v>7.5342465753424653E-2</v>
      </c>
      <c r="G445" s="155">
        <v>5.2845528455284556E-2</v>
      </c>
      <c r="H445" s="155">
        <v>4.5161290322580643E-2</v>
      </c>
      <c r="I445" s="155">
        <v>3.2258064516129031E-2</v>
      </c>
      <c r="J445" s="172">
        <v>-1.290322580645161</v>
      </c>
      <c r="K445" s="172">
        <v>-4.1431608550814403</v>
      </c>
      <c r="L445" s="147"/>
      <c r="M445" s="203">
        <v>-2.7350476409137876</v>
      </c>
      <c r="N445" s="144"/>
      <c r="P445" s="154" t="s">
        <v>242</v>
      </c>
      <c r="Q445" s="155">
        <v>6.9653368214519298E-2</v>
      </c>
      <c r="R445" s="155">
        <v>7.3266619013581127E-2</v>
      </c>
      <c r="S445" s="155">
        <v>6.7466266866566718E-2</v>
      </c>
      <c r="T445" s="155">
        <v>8.0144079243583966E-2</v>
      </c>
      <c r="U445" s="155">
        <v>6.903765690376569E-2</v>
      </c>
      <c r="V445" s="155">
        <v>6.0034305317324184E-2</v>
      </c>
      <c r="W445" s="155">
        <v>5.9322033898305086E-2</v>
      </c>
      <c r="X445" s="155">
        <v>5.9608540925266906E-2</v>
      </c>
      <c r="Y445" s="172">
        <v>2.8650702696182001E-2</v>
      </c>
      <c r="Z445" s="172">
        <v>-0.88830729189020574</v>
      </c>
      <c r="AA445" s="147"/>
      <c r="AB445" s="144"/>
      <c r="AC445" s="144"/>
      <c r="AD445" s="151">
        <v>7.3689673066943434E-2</v>
      </c>
      <c r="AE445" s="151">
        <v>6.8491613844168964E-2</v>
      </c>
      <c r="AF445" s="144"/>
    </row>
    <row r="446" spans="1:32" ht="22.15" customHeight="1" x14ac:dyDescent="0.25">
      <c r="A446" s="154" t="s">
        <v>243</v>
      </c>
      <c r="B446" s="155">
        <v>0.29959514170040485</v>
      </c>
      <c r="C446" s="155">
        <v>0.27635327635327633</v>
      </c>
      <c r="D446" s="155">
        <v>0.32786885245901637</v>
      </c>
      <c r="E446" s="155">
        <v>0.379746835443038</v>
      </c>
      <c r="F446" s="155">
        <v>0.3047945205479452</v>
      </c>
      <c r="G446" s="155">
        <v>0.32113821138211385</v>
      </c>
      <c r="H446" s="155">
        <v>0.36451612903225805</v>
      </c>
      <c r="I446" s="155">
        <v>0.47465437788018433</v>
      </c>
      <c r="J446" s="172">
        <v>11.013824884792628</v>
      </c>
      <c r="K446" s="172">
        <v>15.187285219258701</v>
      </c>
      <c r="L446" s="147"/>
      <c r="M446" s="203">
        <v>11.477893304032666</v>
      </c>
      <c r="N446" s="144"/>
      <c r="P446" s="154" t="s">
        <v>243</v>
      </c>
      <c r="Q446" s="155">
        <v>0.26684107259646828</v>
      </c>
      <c r="R446" s="155">
        <v>0.3041458184417441</v>
      </c>
      <c r="S446" s="155">
        <v>0.29910044977511246</v>
      </c>
      <c r="T446" s="155">
        <v>0.32913102206213418</v>
      </c>
      <c r="U446" s="155">
        <v>0.34435146443514647</v>
      </c>
      <c r="V446" s="155">
        <v>0.307032590051458</v>
      </c>
      <c r="W446" s="155">
        <v>0.33008474576271185</v>
      </c>
      <c r="X446" s="155">
        <v>0.35987544483985767</v>
      </c>
      <c r="Y446" s="172">
        <v>2.9790699077145821</v>
      </c>
      <c r="Z446" s="172">
        <v>5.0569336128352624</v>
      </c>
      <c r="AA446" s="147"/>
      <c r="AB446" s="144"/>
      <c r="AC446" s="144"/>
      <c r="AD446" s="151">
        <v>0.32278152568759733</v>
      </c>
      <c r="AE446" s="151">
        <v>0.30930610871150505</v>
      </c>
      <c r="AF446" s="144"/>
    </row>
    <row r="447" spans="1:32" ht="22.15" customHeight="1" x14ac:dyDescent="0.25">
      <c r="A447" s="154" t="s">
        <v>244</v>
      </c>
      <c r="B447" s="155">
        <v>4.4534412955465584E-2</v>
      </c>
      <c r="C447" s="155">
        <v>3.7037037037037035E-2</v>
      </c>
      <c r="D447" s="155">
        <v>6.9672131147540978E-2</v>
      </c>
      <c r="E447" s="155">
        <v>5.9071729957805907E-2</v>
      </c>
      <c r="F447" s="155">
        <v>6.1643835616438353E-2</v>
      </c>
      <c r="G447" s="155">
        <v>4.4715447154471545E-2</v>
      </c>
      <c r="H447" s="155">
        <v>4.1935483870967745E-2</v>
      </c>
      <c r="I447" s="155">
        <v>2.3041474654377881E-2</v>
      </c>
      <c r="J447" s="172">
        <v>-1.8894009216589864</v>
      </c>
      <c r="K447" s="172">
        <v>-2.729583722937925</v>
      </c>
      <c r="L447" s="147"/>
      <c r="M447" s="203">
        <v>-1.2545713957721767</v>
      </c>
      <c r="N447" s="144"/>
      <c r="P447" s="154" t="s">
        <v>244</v>
      </c>
      <c r="Q447" s="155">
        <v>5.1667756703727925E-2</v>
      </c>
      <c r="R447" s="155">
        <v>5.5396711937097928E-2</v>
      </c>
      <c r="S447" s="155">
        <v>6.2593703148425786E-2</v>
      </c>
      <c r="T447" s="155">
        <v>5.8532192705988292E-2</v>
      </c>
      <c r="U447" s="155">
        <v>6.1506276150627613E-2</v>
      </c>
      <c r="V447" s="155">
        <v>5.6603773584905662E-2</v>
      </c>
      <c r="W447" s="155">
        <v>4.7457627118644069E-2</v>
      </c>
      <c r="X447" s="155">
        <v>3.5587188612099648E-2</v>
      </c>
      <c r="Y447" s="172">
        <v>-1.1870438506544421</v>
      </c>
      <c r="Z447" s="172">
        <v>-2.0563593908795625</v>
      </c>
      <c r="AA447" s="147"/>
      <c r="AB447" s="144"/>
      <c r="AC447" s="144"/>
      <c r="AD447" s="151">
        <v>5.0337311883757133E-2</v>
      </c>
      <c r="AE447" s="151">
        <v>5.6150782520895275E-2</v>
      </c>
      <c r="AF447" s="144"/>
    </row>
    <row r="448" spans="1:32" ht="22.15" customHeight="1" x14ac:dyDescent="0.25">
      <c r="A448" s="154" t="s">
        <v>245</v>
      </c>
      <c r="B448" s="155">
        <v>0</v>
      </c>
      <c r="C448" s="155">
        <v>0</v>
      </c>
      <c r="D448" s="155">
        <v>0</v>
      </c>
      <c r="E448" s="155">
        <v>0</v>
      </c>
      <c r="F448" s="155">
        <v>2.3972602739726026E-2</v>
      </c>
      <c r="G448" s="155">
        <v>3.2520325203252036E-2</v>
      </c>
      <c r="H448" s="155">
        <v>9.6774193548387101E-3</v>
      </c>
      <c r="I448" s="155">
        <v>5.9907834101382486E-2</v>
      </c>
      <c r="J448" s="172">
        <v>5.0230414746543772</v>
      </c>
      <c r="K448" s="172">
        <v>5.0566889628107967</v>
      </c>
      <c r="L448" s="147"/>
      <c r="M448" s="203">
        <v>4.7007478229496362</v>
      </c>
      <c r="N448" s="144"/>
      <c r="P448" s="154" t="s">
        <v>245</v>
      </c>
      <c r="Q448" s="155">
        <v>6.5402223675604968E-3</v>
      </c>
      <c r="R448" s="155">
        <v>1.143674052894925E-2</v>
      </c>
      <c r="S448" s="155">
        <v>5.2473763118440781E-3</v>
      </c>
      <c r="T448" s="155">
        <v>9.4552003601981096E-3</v>
      </c>
      <c r="U448" s="155">
        <v>1.00418410041841E-2</v>
      </c>
      <c r="V448" s="155">
        <v>1.4579759862778732E-2</v>
      </c>
      <c r="W448" s="155">
        <v>1.4406779661016949E-2</v>
      </c>
      <c r="X448" s="155">
        <v>1.2900355871886121E-2</v>
      </c>
      <c r="Y448" s="172">
        <v>-0.15064237891308283</v>
      </c>
      <c r="Z448" s="172">
        <v>0.28594067497679854</v>
      </c>
      <c r="AA448" s="147"/>
      <c r="AB448" s="144"/>
      <c r="AC448" s="144"/>
      <c r="AD448" s="151">
        <v>9.3409444732745206E-3</v>
      </c>
      <c r="AE448" s="151">
        <v>1.0040949122118135E-2</v>
      </c>
      <c r="AF448" s="144"/>
    </row>
    <row r="449" spans="1:32" ht="22.15" customHeight="1" x14ac:dyDescent="0.25">
      <c r="A449" s="154" t="s">
        <v>246</v>
      </c>
      <c r="B449" s="155">
        <v>5.6680161943319839E-2</v>
      </c>
      <c r="C449" s="155">
        <v>7.6923076923076927E-2</v>
      </c>
      <c r="D449" s="155">
        <v>6.5573770491803282E-2</v>
      </c>
      <c r="E449" s="155">
        <v>3.3755274261603373E-2</v>
      </c>
      <c r="F449" s="155">
        <v>4.1095890410958902E-2</v>
      </c>
      <c r="G449" s="155">
        <v>5.2845528455284556E-2</v>
      </c>
      <c r="H449" s="155">
        <v>3.870967741935484E-2</v>
      </c>
      <c r="I449" s="155">
        <v>3.2258064516129031E-2</v>
      </c>
      <c r="J449" s="172">
        <v>-0.64516129032258096</v>
      </c>
      <c r="K449" s="172">
        <v>-2.0673954165759914</v>
      </c>
      <c r="L449" s="147"/>
      <c r="M449" s="203">
        <v>-4.2030191711628975</v>
      </c>
      <c r="N449" s="144"/>
      <c r="P449" s="154" t="s">
        <v>246</v>
      </c>
      <c r="Q449" s="155">
        <v>2.4198822759973839E-2</v>
      </c>
      <c r="R449" s="155">
        <v>4.1458184417441028E-2</v>
      </c>
      <c r="S449" s="155">
        <v>3.823088455772114E-2</v>
      </c>
      <c r="T449" s="155">
        <v>3.7820801440792438E-2</v>
      </c>
      <c r="U449" s="155">
        <v>6.0251046025104602E-2</v>
      </c>
      <c r="V449" s="155">
        <v>4.8885077186963978E-2</v>
      </c>
      <c r="W449" s="155">
        <v>6.3983050847457631E-2</v>
      </c>
      <c r="X449" s="155">
        <v>7.4288256227758004E-2</v>
      </c>
      <c r="Y449" s="172">
        <v>1.0305205380300373</v>
      </c>
      <c r="Z449" s="172">
        <v>3.0253926278804166</v>
      </c>
      <c r="AA449" s="147"/>
      <c r="AB449" s="144"/>
      <c r="AC449" s="144"/>
      <c r="AD449" s="151">
        <v>5.2932018681888945E-2</v>
      </c>
      <c r="AE449" s="151">
        <v>4.4034329948953836E-2</v>
      </c>
      <c r="AF449" s="144"/>
    </row>
    <row r="450" spans="1:32" x14ac:dyDescent="0.25">
      <c r="A450" s="149" t="s">
        <v>247</v>
      </c>
      <c r="B450" s="150">
        <v>183.25101214574883</v>
      </c>
      <c r="C450" s="150">
        <v>216.5584045584045</v>
      </c>
      <c r="D450" s="150">
        <v>98.00819672131145</v>
      </c>
      <c r="E450" s="150">
        <v>145.51898734177209</v>
      </c>
      <c r="F450" s="150">
        <v>188.9965753424658</v>
      </c>
      <c r="G450" s="150">
        <v>171.31707317073167</v>
      </c>
      <c r="H450" s="150">
        <v>210.35483870967747</v>
      </c>
      <c r="I450" s="150">
        <v>171.91244239631331</v>
      </c>
      <c r="J450" s="177">
        <v>-38.442396313364156</v>
      </c>
      <c r="K450" s="177">
        <v>-5.6786318123011199</v>
      </c>
      <c r="L450" s="147"/>
      <c r="M450" s="203">
        <v>-30.680529133935806</v>
      </c>
      <c r="N450" s="144"/>
      <c r="P450" s="149" t="s">
        <v>247</v>
      </c>
      <c r="Q450" s="150">
        <v>221.61870503597115</v>
      </c>
      <c r="R450" s="150">
        <v>211.64867762687638</v>
      </c>
      <c r="S450" s="150">
        <v>140.10194902548716</v>
      </c>
      <c r="T450" s="150">
        <v>158.36605132823067</v>
      </c>
      <c r="U450" s="150">
        <v>181.26610878661072</v>
      </c>
      <c r="V450" s="150">
        <v>165.36921097770164</v>
      </c>
      <c r="W450" s="150">
        <v>185.2686440677966</v>
      </c>
      <c r="X450" s="150">
        <v>202.59297153024912</v>
      </c>
      <c r="Y450" s="177">
        <v>17.324327462452516</v>
      </c>
      <c r="Z450" s="177">
        <v>20.199579484475862</v>
      </c>
      <c r="AA450" s="147"/>
      <c r="AB450" s="144"/>
      <c r="AC450" s="144"/>
      <c r="AD450" s="150">
        <v>177.59107420861443</v>
      </c>
      <c r="AE450" s="150">
        <v>182.39339204577325</v>
      </c>
      <c r="AF450" s="144"/>
    </row>
    <row r="451" spans="1:32" x14ac:dyDescent="0.25">
      <c r="A451" s="149" t="s">
        <v>248</v>
      </c>
      <c r="B451" s="150">
        <v>219.70866141732296</v>
      </c>
      <c r="C451" s="150">
        <v>241.71844660194171</v>
      </c>
      <c r="D451" s="150">
        <v>100.2</v>
      </c>
      <c r="E451" s="150">
        <v>163.47787610619474</v>
      </c>
      <c r="F451" s="150">
        <v>207.4375</v>
      </c>
      <c r="G451" s="150">
        <v>191.38582677165354</v>
      </c>
      <c r="H451" s="150">
        <v>235.05031446540886</v>
      </c>
      <c r="I451" s="150">
        <v>183.51388888888891</v>
      </c>
      <c r="J451" s="177">
        <v>-51.536425576519946</v>
      </c>
      <c r="K451" s="177">
        <v>-16.647369714847571</v>
      </c>
      <c r="L451" s="147"/>
      <c r="M451" s="203">
        <v>-46.407063492063344</v>
      </c>
      <c r="N451" s="144"/>
      <c r="P451" s="149" t="s">
        <v>248</v>
      </c>
      <c r="Q451" s="150">
        <v>241.47624132407904</v>
      </c>
      <c r="R451" s="150">
        <v>232.33529411764701</v>
      </c>
      <c r="S451" s="150">
        <v>144.02360655737709</v>
      </c>
      <c r="T451" s="150">
        <v>176.84889643463512</v>
      </c>
      <c r="U451" s="150">
        <v>207.6575107296137</v>
      </c>
      <c r="V451" s="150">
        <v>184.12704598597037</v>
      </c>
      <c r="W451" s="150">
        <v>209.15182357930445</v>
      </c>
      <c r="X451" s="150">
        <v>229.92095238095226</v>
      </c>
      <c r="Y451" s="177">
        <v>20.76912880164781</v>
      </c>
      <c r="Z451" s="177">
        <v>28.496109064400343</v>
      </c>
      <c r="AA451" s="147"/>
      <c r="AB451" s="144"/>
      <c r="AC451" s="144"/>
      <c r="AD451" s="150">
        <v>200.16125860373648</v>
      </c>
      <c r="AE451" s="150">
        <v>201.42484331655191</v>
      </c>
      <c r="AF451" s="144"/>
    </row>
    <row r="452" spans="1:32" x14ac:dyDescent="0.25">
      <c r="A452" s="146" t="s">
        <v>249</v>
      </c>
      <c r="B452" s="147">
        <v>285</v>
      </c>
      <c r="C452" s="147">
        <v>209</v>
      </c>
      <c r="D452" s="147">
        <v>143</v>
      </c>
      <c r="E452" s="147">
        <v>208</v>
      </c>
      <c r="F452" s="147">
        <v>262</v>
      </c>
      <c r="G452" s="147">
        <v>236</v>
      </c>
      <c r="H452" s="147">
        <v>289</v>
      </c>
      <c r="I452" s="147">
        <v>416</v>
      </c>
      <c r="J452" s="148">
        <v>0.43944636678200694</v>
      </c>
      <c r="K452" s="148">
        <v>0.78431372549019607</v>
      </c>
      <c r="L452" s="147"/>
      <c r="M452" s="155">
        <v>0.12617531088868669</v>
      </c>
      <c r="N452" s="144"/>
      <c r="P452" s="146" t="s">
        <v>249</v>
      </c>
      <c r="Q452" s="147">
        <v>2997</v>
      </c>
      <c r="R452" s="147">
        <v>1934</v>
      </c>
      <c r="S452" s="147">
        <v>1865</v>
      </c>
      <c r="T452" s="147">
        <v>2214</v>
      </c>
      <c r="U452" s="147">
        <v>2438</v>
      </c>
      <c r="V452" s="147">
        <v>2578</v>
      </c>
      <c r="W452" s="147">
        <v>2733</v>
      </c>
      <c r="X452" s="147">
        <v>3297</v>
      </c>
      <c r="Y452" s="148">
        <v>0.20636663007683864</v>
      </c>
      <c r="Z452" s="148">
        <v>0.37711080613401743</v>
      </c>
      <c r="AA452" s="147"/>
      <c r="AB452" s="144"/>
      <c r="AC452" s="144"/>
      <c r="AD452" s="147">
        <v>233.14285714285714</v>
      </c>
      <c r="AE452" s="147">
        <v>2394.1428571428573</v>
      </c>
      <c r="AF452" s="144"/>
    </row>
    <row r="453" spans="1:32" x14ac:dyDescent="0.25">
      <c r="A453" s="146" t="s">
        <v>250</v>
      </c>
      <c r="B453" s="147">
        <v>89</v>
      </c>
      <c r="C453" s="147">
        <v>45</v>
      </c>
      <c r="D453" s="147">
        <v>30</v>
      </c>
      <c r="E453" s="147">
        <v>66</v>
      </c>
      <c r="F453" s="147">
        <v>36</v>
      </c>
      <c r="G453" s="147">
        <v>46</v>
      </c>
      <c r="H453" s="147">
        <v>67</v>
      </c>
      <c r="I453" s="147">
        <v>116</v>
      </c>
      <c r="J453" s="148">
        <v>0.73134328358208955</v>
      </c>
      <c r="K453" s="148">
        <v>1.142480211081794</v>
      </c>
      <c r="L453" s="147"/>
      <c r="M453" s="155">
        <v>0.10790697674418605</v>
      </c>
      <c r="N453" s="144"/>
      <c r="P453" s="146" t="s">
        <v>250</v>
      </c>
      <c r="Q453" s="147">
        <v>980</v>
      </c>
      <c r="R453" s="147">
        <v>515</v>
      </c>
      <c r="S453" s="147">
        <v>326</v>
      </c>
      <c r="T453" s="147">
        <v>444</v>
      </c>
      <c r="U453" s="147">
        <v>590</v>
      </c>
      <c r="V453" s="147">
        <v>741</v>
      </c>
      <c r="W453" s="147">
        <v>807</v>
      </c>
      <c r="X453" s="147">
        <v>1075</v>
      </c>
      <c r="Y453" s="148">
        <v>0.33209417596034696</v>
      </c>
      <c r="Z453" s="148">
        <v>0.70906200317965029</v>
      </c>
      <c r="AA453" s="147"/>
      <c r="AB453" s="144"/>
      <c r="AC453" s="144"/>
      <c r="AD453" s="150">
        <v>54.142857142857146</v>
      </c>
      <c r="AE453" s="150">
        <v>629</v>
      </c>
      <c r="AF453" s="144"/>
    </row>
    <row r="454" spans="1:32" x14ac:dyDescent="0.25">
      <c r="A454" s="149" t="s">
        <v>251</v>
      </c>
      <c r="B454" s="150">
        <v>0</v>
      </c>
      <c r="C454" s="150">
        <v>325</v>
      </c>
      <c r="D454" s="150">
        <v>295</v>
      </c>
      <c r="E454" s="150">
        <v>263</v>
      </c>
      <c r="F454" s="150">
        <v>151</v>
      </c>
      <c r="G454" s="150">
        <v>158</v>
      </c>
      <c r="H454" s="150">
        <v>435</v>
      </c>
      <c r="I454" s="150">
        <v>166</v>
      </c>
      <c r="J454" s="148">
        <v>-0.61839080459770113</v>
      </c>
      <c r="K454" s="157">
        <v>-0.38783036263060855</v>
      </c>
      <c r="L454" s="147"/>
      <c r="M454" s="155">
        <v>8.9055793991416304E-2</v>
      </c>
      <c r="N454" s="144"/>
      <c r="P454" s="149" t="s">
        <v>251</v>
      </c>
      <c r="Q454" s="150">
        <v>0</v>
      </c>
      <c r="R454" s="150">
        <v>4211</v>
      </c>
      <c r="S454" s="150">
        <v>4163</v>
      </c>
      <c r="T454" s="150">
        <v>3111</v>
      </c>
      <c r="U454" s="150">
        <v>2033</v>
      </c>
      <c r="V454" s="150">
        <v>2167</v>
      </c>
      <c r="W454" s="150">
        <v>2357</v>
      </c>
      <c r="X454" s="150">
        <v>1864</v>
      </c>
      <c r="Y454" s="148">
        <v>-0.20916419176919812</v>
      </c>
      <c r="Z454" s="157">
        <v>-0.38011306950448953</v>
      </c>
      <c r="AA454" s="147"/>
      <c r="AB454" s="144"/>
      <c r="AC454" s="144"/>
      <c r="AD454" s="158">
        <v>271.16666666666669</v>
      </c>
      <c r="AE454" s="158">
        <v>3007</v>
      </c>
      <c r="AF454" s="144"/>
    </row>
    <row r="455" spans="1:32" x14ac:dyDescent="0.25">
      <c r="A455" s="159" t="s">
        <v>252</v>
      </c>
      <c r="B455" s="147">
        <v>127</v>
      </c>
      <c r="C455" s="147">
        <v>127</v>
      </c>
      <c r="D455" s="147">
        <v>94</v>
      </c>
      <c r="E455" s="147">
        <v>47</v>
      </c>
      <c r="F455" s="147">
        <v>70</v>
      </c>
      <c r="G455" s="147">
        <v>45</v>
      </c>
      <c r="H455" s="147">
        <v>68</v>
      </c>
      <c r="I455" s="147">
        <v>42</v>
      </c>
      <c r="J455" s="148">
        <v>-0.38235294117647056</v>
      </c>
      <c r="K455" s="148">
        <v>-0.49134948096885811</v>
      </c>
      <c r="L455" s="147"/>
      <c r="M455" s="155">
        <v>6.7199999999999996E-2</v>
      </c>
      <c r="N455" s="144"/>
      <c r="P455" s="159" t="s">
        <v>252</v>
      </c>
      <c r="Q455" s="147">
        <v>770</v>
      </c>
      <c r="R455" s="147">
        <v>837</v>
      </c>
      <c r="S455" s="147">
        <v>692</v>
      </c>
      <c r="T455" s="147">
        <v>1149</v>
      </c>
      <c r="U455" s="147">
        <v>602</v>
      </c>
      <c r="V455" s="147">
        <v>613</v>
      </c>
      <c r="W455" s="147">
        <v>629</v>
      </c>
      <c r="X455" s="147">
        <v>625</v>
      </c>
      <c r="Y455" s="148">
        <v>-6.3593004769475362E-3</v>
      </c>
      <c r="Z455" s="148">
        <v>-0.17328042328042328</v>
      </c>
      <c r="AA455" s="147"/>
      <c r="AB455" s="144"/>
      <c r="AC455" s="144"/>
      <c r="AD455" s="150">
        <v>82.571428571428569</v>
      </c>
      <c r="AE455" s="150">
        <v>756</v>
      </c>
      <c r="AF455" s="144"/>
    </row>
    <row r="456" spans="1:32" x14ac:dyDescent="0.25">
      <c r="A456" s="159" t="s">
        <v>253</v>
      </c>
      <c r="B456" s="147">
        <v>5</v>
      </c>
      <c r="C456" s="147">
        <v>5</v>
      </c>
      <c r="D456" s="147">
        <v>11</v>
      </c>
      <c r="E456" s="147">
        <v>10</v>
      </c>
      <c r="F456" s="147">
        <v>5</v>
      </c>
      <c r="G456" s="147">
        <v>2</v>
      </c>
      <c r="H456" s="147">
        <v>4</v>
      </c>
      <c r="I456" s="147">
        <v>5</v>
      </c>
      <c r="J456" s="148">
        <v>0.25</v>
      </c>
      <c r="K456" s="148">
        <v>-0.16666666666666666</v>
      </c>
      <c r="L456" s="147"/>
      <c r="M456" s="155">
        <v>7.4626865671641784E-2</v>
      </c>
      <c r="N456" s="144"/>
      <c r="P456" s="159" t="s">
        <v>253</v>
      </c>
      <c r="Q456" s="147">
        <v>46</v>
      </c>
      <c r="R456" s="147">
        <v>61</v>
      </c>
      <c r="S456" s="147">
        <v>76</v>
      </c>
      <c r="T456" s="147">
        <v>75</v>
      </c>
      <c r="U456" s="147">
        <v>61</v>
      </c>
      <c r="V456" s="147">
        <v>66</v>
      </c>
      <c r="W456" s="147">
        <v>80</v>
      </c>
      <c r="X456" s="147">
        <v>67</v>
      </c>
      <c r="Y456" s="148">
        <v>-0.16250000000000001</v>
      </c>
      <c r="Z456" s="148">
        <v>8.6021505376343774E-3</v>
      </c>
      <c r="AA456" s="147"/>
      <c r="AB456" s="144"/>
      <c r="AC456" s="144"/>
      <c r="AD456" s="150">
        <v>6</v>
      </c>
      <c r="AE456" s="150">
        <v>66.428571428571431</v>
      </c>
      <c r="AF456" s="144"/>
    </row>
    <row r="457" spans="1:32" x14ac:dyDescent="0.25">
      <c r="A457" s="159" t="s">
        <v>254</v>
      </c>
      <c r="B457" s="160">
        <v>3.787878787878788E-2</v>
      </c>
      <c r="C457" s="160">
        <v>3.787878787878788E-2</v>
      </c>
      <c r="D457" s="160">
        <v>0.10476190476190476</v>
      </c>
      <c r="E457" s="160">
        <v>0.17543859649122806</v>
      </c>
      <c r="F457" s="160">
        <v>6.6666666666666666E-2</v>
      </c>
      <c r="G457" s="160">
        <v>4.2553191489361701E-2</v>
      </c>
      <c r="H457" s="160">
        <v>5.5555555555555552E-2</v>
      </c>
      <c r="I457" s="160">
        <v>0.10638297872340426</v>
      </c>
      <c r="J457" s="172">
        <v>5.08274231678487</v>
      </c>
      <c r="K457" s="172">
        <v>3.8641043239533284</v>
      </c>
      <c r="L457" s="147"/>
      <c r="M457" s="203">
        <v>0.95621694748493491</v>
      </c>
      <c r="N457" s="144"/>
      <c r="P457" s="159" t="s">
        <v>254</v>
      </c>
      <c r="Q457" s="160">
        <v>5.6372549019607844E-2</v>
      </c>
      <c r="R457" s="160">
        <v>6.7928730512249444E-2</v>
      </c>
      <c r="S457" s="160">
        <v>9.8958333333333329E-2</v>
      </c>
      <c r="T457" s="160">
        <v>6.1274509803921566E-2</v>
      </c>
      <c r="U457" s="160">
        <v>9.2006033182503777E-2</v>
      </c>
      <c r="V457" s="160">
        <v>9.720176730486009E-2</v>
      </c>
      <c r="W457" s="160">
        <v>0.11283497884344147</v>
      </c>
      <c r="X457" s="160">
        <v>9.6820809248554907E-2</v>
      </c>
      <c r="Y457" s="172">
        <v>-1.6014169594886565</v>
      </c>
      <c r="Z457" s="172">
        <v>1.6049574230316235</v>
      </c>
      <c r="AA457" s="147"/>
      <c r="AB457" s="144"/>
      <c r="AC457" s="144"/>
      <c r="AD457" s="191">
        <v>6.7741935483870974E-2</v>
      </c>
      <c r="AE457" s="191">
        <v>8.0771235018238671E-2</v>
      </c>
      <c r="AF457" s="144"/>
    </row>
    <row r="458" spans="1:32" x14ac:dyDescent="0.25">
      <c r="A458" s="161" t="s">
        <v>255</v>
      </c>
      <c r="B458" s="161"/>
      <c r="C458" s="161"/>
      <c r="D458" s="161"/>
      <c r="E458" s="144"/>
      <c r="F458" s="144"/>
      <c r="G458" s="144"/>
      <c r="H458" s="144"/>
      <c r="I458" s="144"/>
      <c r="J458" s="144"/>
      <c r="K458" s="144"/>
      <c r="L458" s="144"/>
      <c r="M458" s="144"/>
      <c r="N458" s="144"/>
      <c r="O458" s="204"/>
      <c r="P458" s="161" t="s">
        <v>255</v>
      </c>
      <c r="Q458" s="161"/>
      <c r="R458" s="161"/>
      <c r="S458" s="161"/>
      <c r="T458" s="144"/>
      <c r="U458" s="144"/>
      <c r="V458" s="144"/>
      <c r="W458" s="144"/>
      <c r="X458" s="144"/>
      <c r="Y458" s="144"/>
      <c r="Z458" s="144"/>
      <c r="AA458" s="144"/>
      <c r="AB458" s="144"/>
      <c r="AC458" s="144"/>
      <c r="AD458" s="144"/>
      <c r="AE458" s="144"/>
      <c r="AF458" s="144"/>
    </row>
    <row r="461" spans="1:32" x14ac:dyDescent="0.25">
      <c r="A461" s="189" t="s">
        <v>11</v>
      </c>
      <c r="B461" s="189"/>
      <c r="C461" s="189"/>
      <c r="D461" s="189"/>
      <c r="E461" s="181"/>
      <c r="F461" s="167"/>
      <c r="G461" s="167"/>
      <c r="H461" s="167"/>
      <c r="I461" s="167"/>
      <c r="J461" s="167"/>
      <c r="K461" s="167"/>
      <c r="L461" s="188"/>
      <c r="M461" s="211"/>
      <c r="N461" s="144"/>
      <c r="O461" s="211"/>
      <c r="P461" s="189" t="s">
        <v>11</v>
      </c>
      <c r="Q461" s="189"/>
      <c r="R461" s="189"/>
      <c r="S461" s="189"/>
      <c r="T461" s="181"/>
      <c r="U461" s="144"/>
      <c r="V461" s="144"/>
      <c r="W461" s="144"/>
      <c r="X461" s="144"/>
      <c r="Y461" s="144"/>
      <c r="Z461" s="144"/>
      <c r="AA461" s="188"/>
      <c r="AB461" s="144"/>
      <c r="AC461" s="144"/>
      <c r="AD461" s="144"/>
      <c r="AE461" s="144"/>
      <c r="AF461" s="144"/>
    </row>
    <row r="462" spans="1:32" x14ac:dyDescent="0.25">
      <c r="A462" s="166" t="s">
        <v>301</v>
      </c>
      <c r="B462" s="166"/>
      <c r="C462" s="166"/>
      <c r="D462" s="166"/>
      <c r="E462" s="213"/>
      <c r="F462" s="167"/>
      <c r="G462" s="167"/>
      <c r="H462" s="167"/>
      <c r="I462" s="167"/>
      <c r="J462" s="167"/>
      <c r="K462" s="167"/>
      <c r="L462" s="167"/>
      <c r="M462" s="144"/>
      <c r="N462" s="144"/>
      <c r="P462" s="166" t="s">
        <v>231</v>
      </c>
      <c r="Q462" s="166"/>
      <c r="R462" s="166"/>
      <c r="S462" s="166"/>
      <c r="T462" s="162"/>
      <c r="U462" s="144"/>
      <c r="V462" s="144"/>
      <c r="W462" s="144"/>
      <c r="X462" s="144"/>
      <c r="Y462" s="144"/>
      <c r="Z462" s="144"/>
      <c r="AA462" s="167"/>
      <c r="AB462" s="144"/>
      <c r="AC462" s="144"/>
      <c r="AD462" s="144"/>
      <c r="AE462" s="144"/>
      <c r="AF462" s="144"/>
    </row>
    <row r="463" spans="1:32" ht="31.5" x14ac:dyDescent="0.25">
      <c r="A463" s="190"/>
      <c r="B463" s="141">
        <v>2019</v>
      </c>
      <c r="C463" s="141">
        <v>2020</v>
      </c>
      <c r="D463" s="141">
        <v>2021</v>
      </c>
      <c r="E463" s="141">
        <v>2022</v>
      </c>
      <c r="F463" s="141">
        <v>2023</v>
      </c>
      <c r="G463" s="141">
        <v>2024</v>
      </c>
      <c r="H463" s="141">
        <v>2025</v>
      </c>
      <c r="I463" s="141">
        <v>2026</v>
      </c>
      <c r="J463" s="142" t="s">
        <v>232</v>
      </c>
      <c r="K463" s="142" t="s">
        <v>233</v>
      </c>
      <c r="L463" s="143" t="s">
        <v>234</v>
      </c>
      <c r="M463" s="145" t="s">
        <v>287</v>
      </c>
      <c r="N463" s="144"/>
      <c r="P463" s="190"/>
      <c r="Q463" s="141">
        <v>2019</v>
      </c>
      <c r="R463" s="141">
        <v>2020</v>
      </c>
      <c r="S463" s="141">
        <v>2021</v>
      </c>
      <c r="T463" s="141">
        <v>2022</v>
      </c>
      <c r="U463" s="141">
        <v>2023</v>
      </c>
      <c r="V463" s="141">
        <v>2024</v>
      </c>
      <c r="W463" s="141">
        <v>2025</v>
      </c>
      <c r="X463" s="141">
        <v>2026</v>
      </c>
      <c r="Y463" s="142" t="s">
        <v>232</v>
      </c>
      <c r="Z463" s="142" t="s">
        <v>233</v>
      </c>
      <c r="AA463" s="143" t="s">
        <v>234</v>
      </c>
      <c r="AB463" s="144"/>
      <c r="AC463" s="144"/>
      <c r="AD463" s="145" t="s">
        <v>302</v>
      </c>
      <c r="AE463" s="145" t="s">
        <v>235</v>
      </c>
      <c r="AF463" s="144"/>
    </row>
    <row r="464" spans="1:32" x14ac:dyDescent="0.25">
      <c r="A464" s="146" t="s">
        <v>236</v>
      </c>
      <c r="B464" s="147">
        <v>601</v>
      </c>
      <c r="C464" s="147">
        <v>789</v>
      </c>
      <c r="D464" s="147">
        <v>600</v>
      </c>
      <c r="E464" s="147">
        <v>691</v>
      </c>
      <c r="F464" s="147">
        <v>684</v>
      </c>
      <c r="G464" s="147">
        <v>677</v>
      </c>
      <c r="H464" s="147">
        <v>903</v>
      </c>
      <c r="I464" s="147">
        <v>793</v>
      </c>
      <c r="J464" s="148">
        <v>-0.12181616832779624</v>
      </c>
      <c r="K464" s="148">
        <v>0.12254802831142565</v>
      </c>
      <c r="L464" s="147"/>
      <c r="M464" s="155">
        <v>0.10778850074758733</v>
      </c>
      <c r="N464" s="144"/>
      <c r="P464" s="146" t="s">
        <v>236</v>
      </c>
      <c r="Q464" s="147">
        <v>5545</v>
      </c>
      <c r="R464" s="147">
        <v>7081</v>
      </c>
      <c r="S464" s="147">
        <v>5662</v>
      </c>
      <c r="T464" s="147">
        <v>5708</v>
      </c>
      <c r="U464" s="147">
        <v>7037</v>
      </c>
      <c r="V464" s="147">
        <v>6454</v>
      </c>
      <c r="W464" s="147">
        <v>6947</v>
      </c>
      <c r="X464" s="147">
        <v>7357</v>
      </c>
      <c r="Y464" s="148">
        <v>5.9018281272491722E-2</v>
      </c>
      <c r="Z464" s="148">
        <v>0.15899986496826762</v>
      </c>
      <c r="AA464" s="147"/>
      <c r="AB464" s="144"/>
      <c r="AC464" s="144"/>
      <c r="AD464" s="147">
        <v>706.42857142857144</v>
      </c>
      <c r="AE464" s="147">
        <v>6347.7142857142853</v>
      </c>
      <c r="AF464" s="144"/>
    </row>
    <row r="465" spans="1:32" x14ac:dyDescent="0.25">
      <c r="A465" s="149" t="s">
        <v>237</v>
      </c>
      <c r="B465" s="150">
        <v>157</v>
      </c>
      <c r="C465" s="150">
        <v>235</v>
      </c>
      <c r="D465" s="150">
        <v>163</v>
      </c>
      <c r="E465" s="150">
        <v>154</v>
      </c>
      <c r="F465" s="150">
        <v>148</v>
      </c>
      <c r="G465" s="150">
        <v>145</v>
      </c>
      <c r="H465" s="150">
        <v>138</v>
      </c>
      <c r="I465" s="150">
        <v>146</v>
      </c>
      <c r="J465" s="148">
        <v>5.7971014492753624E-2</v>
      </c>
      <c r="K465" s="148">
        <v>-0.10350877192982458</v>
      </c>
      <c r="L465" s="147"/>
      <c r="M465" s="155">
        <v>0.12607944732297063</v>
      </c>
      <c r="N465" s="144"/>
      <c r="P465" s="149" t="s">
        <v>237</v>
      </c>
      <c r="Q465" s="150">
        <v>1228</v>
      </c>
      <c r="R465" s="150">
        <v>1410</v>
      </c>
      <c r="S465" s="150">
        <v>1006</v>
      </c>
      <c r="T465" s="150">
        <v>963</v>
      </c>
      <c r="U465" s="150">
        <v>1061</v>
      </c>
      <c r="V465" s="150">
        <v>951</v>
      </c>
      <c r="W465" s="150">
        <v>1007</v>
      </c>
      <c r="X465" s="150">
        <v>1158</v>
      </c>
      <c r="Y465" s="148">
        <v>0.1499503475670308</v>
      </c>
      <c r="Z465" s="148">
        <v>6.294256490952016E-2</v>
      </c>
      <c r="AA465" s="147"/>
      <c r="AB465" s="144"/>
      <c r="AC465" s="144"/>
      <c r="AD465" s="150">
        <v>162.85714285714286</v>
      </c>
      <c r="AE465" s="150">
        <v>1089.4285714285713</v>
      </c>
      <c r="AF465" s="144"/>
    </row>
    <row r="466" spans="1:32" x14ac:dyDescent="0.25">
      <c r="A466" s="146" t="s">
        <v>90</v>
      </c>
      <c r="B466" s="151">
        <v>0.27399650959860383</v>
      </c>
      <c r="C466" s="151">
        <v>0.30921052631578949</v>
      </c>
      <c r="D466" s="151">
        <v>0.28646748681898065</v>
      </c>
      <c r="E466" s="151">
        <v>0.23765432098765432</v>
      </c>
      <c r="F466" s="151">
        <v>0.22322775263951736</v>
      </c>
      <c r="G466" s="151">
        <v>0.23274478330658105</v>
      </c>
      <c r="H466" s="151">
        <v>0.16065192083818394</v>
      </c>
      <c r="I466" s="151">
        <v>0.19756427604871449</v>
      </c>
      <c r="J466" s="172">
        <v>3.6912355210530547</v>
      </c>
      <c r="K466" s="172">
        <v>-4.5247225548729588</v>
      </c>
      <c r="L466" s="147"/>
      <c r="M466" s="203">
        <v>2.684335610178834</v>
      </c>
      <c r="N466" s="144"/>
      <c r="P466" s="146" t="s">
        <v>90</v>
      </c>
      <c r="Q466" s="151">
        <v>0.23004870738104158</v>
      </c>
      <c r="R466" s="151">
        <v>0.20467411815938452</v>
      </c>
      <c r="S466" s="151">
        <v>0.18691936083240432</v>
      </c>
      <c r="T466" s="151">
        <v>0.17810245977436656</v>
      </c>
      <c r="U466" s="151">
        <v>0.15895131086142322</v>
      </c>
      <c r="V466" s="151">
        <v>0.16020889487870621</v>
      </c>
      <c r="W466" s="151">
        <v>0.15276092233009708</v>
      </c>
      <c r="X466" s="151">
        <v>0.17072091994692615</v>
      </c>
      <c r="Y466" s="172">
        <v>1.7959997616829066</v>
      </c>
      <c r="Z466" s="172">
        <v>-0.99086544153278167</v>
      </c>
      <c r="AA466" s="147"/>
      <c r="AB466" s="144"/>
      <c r="AC466" s="144"/>
      <c r="AD466" s="151">
        <v>0.24281150159744408</v>
      </c>
      <c r="AE466" s="151">
        <v>0.18062957436225396</v>
      </c>
      <c r="AF466" s="144"/>
    </row>
    <row r="467" spans="1:32" x14ac:dyDescent="0.25">
      <c r="A467" s="149" t="s">
        <v>238</v>
      </c>
      <c r="B467" s="150">
        <v>111</v>
      </c>
      <c r="C467" s="150">
        <v>167</v>
      </c>
      <c r="D467" s="150">
        <v>107</v>
      </c>
      <c r="E467" s="150">
        <v>108</v>
      </c>
      <c r="F467" s="150">
        <v>116</v>
      </c>
      <c r="G467" s="150">
        <v>93</v>
      </c>
      <c r="H467" s="150">
        <v>106</v>
      </c>
      <c r="I467" s="150">
        <v>109</v>
      </c>
      <c r="J467" s="148">
        <v>2.8301886792452831E-2</v>
      </c>
      <c r="K467" s="148">
        <v>-5.5693069306930708E-2</v>
      </c>
      <c r="L467" s="147"/>
      <c r="M467" s="155">
        <v>0.12748538011695906</v>
      </c>
      <c r="N467" s="144"/>
      <c r="P467" s="149" t="s">
        <v>238</v>
      </c>
      <c r="Q467" s="150">
        <v>928</v>
      </c>
      <c r="R467" s="150">
        <v>1049</v>
      </c>
      <c r="S467" s="150">
        <v>707</v>
      </c>
      <c r="T467" s="150">
        <v>680</v>
      </c>
      <c r="U467" s="150">
        <v>763</v>
      </c>
      <c r="V467" s="150">
        <v>663</v>
      </c>
      <c r="W467" s="150">
        <v>759</v>
      </c>
      <c r="X467" s="150">
        <v>855</v>
      </c>
      <c r="Y467" s="148">
        <v>0.12648221343873517</v>
      </c>
      <c r="Z467" s="148">
        <v>7.8572715804649557E-2</v>
      </c>
      <c r="AA467" s="147"/>
      <c r="AB467" s="144"/>
      <c r="AC467" s="144"/>
      <c r="AD467" s="150">
        <v>115.42857142857143</v>
      </c>
      <c r="AE467" s="150">
        <v>792.71428571428567</v>
      </c>
      <c r="AF467" s="144"/>
    </row>
    <row r="468" spans="1:32" x14ac:dyDescent="0.25">
      <c r="A468" s="149" t="s">
        <v>239</v>
      </c>
      <c r="B468" s="153">
        <v>0.18469217970049917</v>
      </c>
      <c r="C468" s="153">
        <v>0.21166032953105196</v>
      </c>
      <c r="D468" s="153">
        <v>0.17833333333333334</v>
      </c>
      <c r="E468" s="153">
        <v>0.15629522431259044</v>
      </c>
      <c r="F468" s="153">
        <v>0.16959064327485379</v>
      </c>
      <c r="G468" s="153">
        <v>0.13737075332348597</v>
      </c>
      <c r="H468" s="153">
        <v>0.11738648947951273</v>
      </c>
      <c r="I468" s="153">
        <v>0.13745271122320302</v>
      </c>
      <c r="J468" s="172">
        <v>2.0066221743690287</v>
      </c>
      <c r="K468" s="172">
        <v>-2.5944659858697898</v>
      </c>
      <c r="L468" s="147"/>
      <c r="M468" s="203">
        <v>2.1236862371769014</v>
      </c>
      <c r="N468" s="144"/>
      <c r="P468" s="149" t="s">
        <v>239</v>
      </c>
      <c r="Q468" s="153">
        <v>0.16735798016230838</v>
      </c>
      <c r="R468" s="153">
        <v>0.14814291766699619</v>
      </c>
      <c r="S468" s="153">
        <v>0.1248675379724479</v>
      </c>
      <c r="T468" s="153">
        <v>0.11913104414856342</v>
      </c>
      <c r="U468" s="153">
        <v>0.10842688645729714</v>
      </c>
      <c r="V468" s="153">
        <v>0.10272699101332507</v>
      </c>
      <c r="W468" s="153">
        <v>0.10925579386785662</v>
      </c>
      <c r="X468" s="153">
        <v>0.116215848851434</v>
      </c>
      <c r="Y468" s="172">
        <v>0.69600549835773795</v>
      </c>
      <c r="Z468" s="172">
        <v>-0.86659983826660048</v>
      </c>
      <c r="AA468" s="147"/>
      <c r="AB468" s="144"/>
      <c r="AC468" s="144"/>
      <c r="AD468" s="153">
        <v>0.16339737108190092</v>
      </c>
      <c r="AE468" s="153">
        <v>0.12488184723410001</v>
      </c>
      <c r="AF468" s="144"/>
    </row>
    <row r="469" spans="1:32" x14ac:dyDescent="0.25">
      <c r="A469" s="149" t="s">
        <v>240</v>
      </c>
      <c r="B469" s="153">
        <v>0.70700636942675155</v>
      </c>
      <c r="C469" s="153">
        <v>0.71063829787234045</v>
      </c>
      <c r="D469" s="153">
        <v>0.65644171779141103</v>
      </c>
      <c r="E469" s="153">
        <v>0.70129870129870131</v>
      </c>
      <c r="F469" s="153">
        <v>0.78378378378378377</v>
      </c>
      <c r="G469" s="153">
        <v>0.64137931034482754</v>
      </c>
      <c r="H469" s="153">
        <v>0.76811594202898548</v>
      </c>
      <c r="I469" s="153">
        <v>0.74657534246575341</v>
      </c>
      <c r="J469" s="172">
        <v>-2.1540599563232066</v>
      </c>
      <c r="K469" s="172">
        <v>3.7803412641192025</v>
      </c>
      <c r="L469" s="147"/>
      <c r="M469" s="203">
        <v>0.82333735538363539</v>
      </c>
      <c r="N469" s="144"/>
      <c r="P469" s="149" t="s">
        <v>240</v>
      </c>
      <c r="Q469" s="153">
        <v>0.75570032573289903</v>
      </c>
      <c r="R469" s="153">
        <v>0.74397163120567378</v>
      </c>
      <c r="S469" s="153">
        <v>0.70278330019880719</v>
      </c>
      <c r="T469" s="153">
        <v>0.70612668743509865</v>
      </c>
      <c r="U469" s="153">
        <v>0.71913289349670118</v>
      </c>
      <c r="V469" s="153">
        <v>0.69716088328075709</v>
      </c>
      <c r="W469" s="153">
        <v>0.7537239324726912</v>
      </c>
      <c r="X469" s="153">
        <v>0.73834196891191706</v>
      </c>
      <c r="Y469" s="172">
        <v>-1.5381963560774148</v>
      </c>
      <c r="Z469" s="172">
        <v>1.0699692489152812</v>
      </c>
      <c r="AA469" s="147"/>
      <c r="AB469" s="144"/>
      <c r="AC469" s="144"/>
      <c r="AD469" s="153">
        <v>0.70877192982456139</v>
      </c>
      <c r="AE469" s="153">
        <v>0.72764227642276424</v>
      </c>
      <c r="AF469" s="144"/>
    </row>
    <row r="470" spans="1:32" ht="22.15" customHeight="1" x14ac:dyDescent="0.25">
      <c r="A470" s="154" t="s">
        <v>241</v>
      </c>
      <c r="B470" s="155">
        <v>6.3694267515923567E-2</v>
      </c>
      <c r="C470" s="155">
        <v>8.5106382978723402E-2</v>
      </c>
      <c r="D470" s="155">
        <v>4.2944785276073622E-2</v>
      </c>
      <c r="E470" s="155">
        <v>3.2467532467532464E-2</v>
      </c>
      <c r="F470" s="155">
        <v>4.0540540540540543E-2</v>
      </c>
      <c r="G470" s="155">
        <v>1.3793103448275862E-2</v>
      </c>
      <c r="H470" s="155">
        <v>1.4492753623188406E-2</v>
      </c>
      <c r="I470" s="155">
        <v>2.7397260273972601E-2</v>
      </c>
      <c r="J470" s="172">
        <v>1.2904506650784195</v>
      </c>
      <c r="K470" s="172">
        <v>-1.8216774813746701</v>
      </c>
      <c r="L470" s="147"/>
      <c r="M470" s="203">
        <v>-0.11001490524522699</v>
      </c>
      <c r="N470" s="144"/>
      <c r="P470" s="154" t="s">
        <v>241</v>
      </c>
      <c r="Q470" s="155">
        <v>3.2573289902280131E-2</v>
      </c>
      <c r="R470" s="155">
        <v>4.9645390070921988E-2</v>
      </c>
      <c r="S470" s="155">
        <v>5.4671968190854868E-2</v>
      </c>
      <c r="T470" s="155">
        <v>3.4267912772585667E-2</v>
      </c>
      <c r="U470" s="155">
        <v>4.429783223374175E-2</v>
      </c>
      <c r="V470" s="155">
        <v>3.1545741324921134E-2</v>
      </c>
      <c r="W470" s="155">
        <v>2.6812313803376366E-2</v>
      </c>
      <c r="X470" s="155">
        <v>2.8497409326424871E-2</v>
      </c>
      <c r="Y470" s="172">
        <v>0.16850955230485049</v>
      </c>
      <c r="Z470" s="172">
        <v>-1.1103954429148171</v>
      </c>
      <c r="AA470" s="147"/>
      <c r="AB470" s="144"/>
      <c r="AC470" s="144"/>
      <c r="AD470" s="151">
        <v>4.5614035087719301E-2</v>
      </c>
      <c r="AE470" s="151">
        <v>3.9601363755573042E-2</v>
      </c>
      <c r="AF470" s="144"/>
    </row>
    <row r="471" spans="1:32" ht="22.15" customHeight="1" x14ac:dyDescent="0.25">
      <c r="A471" s="154" t="s">
        <v>242</v>
      </c>
      <c r="B471" s="155">
        <v>1.6638935108153077E-2</v>
      </c>
      <c r="C471" s="155">
        <v>2.5348542458808618E-2</v>
      </c>
      <c r="D471" s="155">
        <v>1.1666666666666667E-2</v>
      </c>
      <c r="E471" s="155">
        <v>7.2358900144717797E-3</v>
      </c>
      <c r="F471" s="155">
        <v>8.771929824561403E-3</v>
      </c>
      <c r="G471" s="155">
        <v>2.9542097488921715E-3</v>
      </c>
      <c r="H471" s="155">
        <v>2.2148394241417496E-3</v>
      </c>
      <c r="I471" s="155">
        <v>5.0441361916771753E-3</v>
      </c>
      <c r="J471" s="172">
        <v>0.28292967675354258</v>
      </c>
      <c r="K471" s="172">
        <v>-0.54715362046827831</v>
      </c>
      <c r="L471" s="147"/>
      <c r="M471" s="203">
        <v>5.5861220092007308E-2</v>
      </c>
      <c r="N471" s="144"/>
      <c r="P471" s="154" t="s">
        <v>242</v>
      </c>
      <c r="Q471" s="155">
        <v>7.2137060414788094E-3</v>
      </c>
      <c r="R471" s="155">
        <v>9.8856093772066098E-3</v>
      </c>
      <c r="S471" s="155">
        <v>9.7138820204874608E-3</v>
      </c>
      <c r="T471" s="155">
        <v>5.7813594954449895E-3</v>
      </c>
      <c r="U471" s="155">
        <v>6.6789825209606366E-3</v>
      </c>
      <c r="V471" s="155">
        <v>4.6482801363495509E-3</v>
      </c>
      <c r="W471" s="155">
        <v>3.8865697423348207E-3</v>
      </c>
      <c r="X471" s="155">
        <v>4.4855239907571022E-3</v>
      </c>
      <c r="Y471" s="172">
        <v>5.9895424842228151E-2</v>
      </c>
      <c r="Z471" s="172">
        <v>-0.23110732095849781</v>
      </c>
      <c r="AA471" s="147"/>
      <c r="AB471" s="144"/>
      <c r="AC471" s="144"/>
      <c r="AD471" s="151">
        <v>1.0515672396359959E-2</v>
      </c>
      <c r="AE471" s="151">
        <v>6.7965972003420803E-3</v>
      </c>
      <c r="AF471" s="144"/>
    </row>
    <row r="472" spans="1:32" ht="22.15" customHeight="1" x14ac:dyDescent="0.25">
      <c r="A472" s="154" t="s">
        <v>243</v>
      </c>
      <c r="B472" s="155">
        <v>0.10815307820299501</v>
      </c>
      <c r="C472" s="155">
        <v>9.125475285171103E-2</v>
      </c>
      <c r="D472" s="155">
        <v>8.1666666666666665E-2</v>
      </c>
      <c r="E472" s="155">
        <v>9.9855282199710571E-2</v>
      </c>
      <c r="F472" s="155">
        <v>7.8947368421052627E-2</v>
      </c>
      <c r="G472" s="155">
        <v>7.6809453471196457E-2</v>
      </c>
      <c r="H472" s="155">
        <v>6.6445182724252497E-2</v>
      </c>
      <c r="I472" s="155">
        <v>7.5662042875157626E-2</v>
      </c>
      <c r="J472" s="172">
        <v>0.92168601509051284</v>
      </c>
      <c r="K472" s="172">
        <v>-0.94744586415258936</v>
      </c>
      <c r="L472" s="147"/>
      <c r="M472" s="203">
        <v>0.9194732830302379</v>
      </c>
      <c r="N472" s="144"/>
      <c r="P472" s="154" t="s">
        <v>243</v>
      </c>
      <c r="Q472" s="155">
        <v>8.5662759242560865E-2</v>
      </c>
      <c r="R472" s="155">
        <v>7.9649766982064676E-2</v>
      </c>
      <c r="S472" s="155">
        <v>7.9653832567997171E-2</v>
      </c>
      <c r="T472" s="155">
        <v>8.2866152768044848E-2</v>
      </c>
      <c r="U472" s="155">
        <v>7.4179337785988342E-2</v>
      </c>
      <c r="V472" s="155">
        <v>8.0105361016423918E-2</v>
      </c>
      <c r="W472" s="155">
        <v>7.4564560241831002E-2</v>
      </c>
      <c r="X472" s="155">
        <v>6.6467310044855246E-2</v>
      </c>
      <c r="Y472" s="172">
        <v>-0.8097250196975756</v>
      </c>
      <c r="Z472" s="172">
        <v>-1.2751306329992842</v>
      </c>
      <c r="AA472" s="147"/>
      <c r="AB472" s="144"/>
      <c r="AC472" s="144"/>
      <c r="AD472" s="151">
        <v>8.5136501516683519E-2</v>
      </c>
      <c r="AE472" s="151">
        <v>7.9218616374848089E-2</v>
      </c>
      <c r="AF472" s="144"/>
    </row>
    <row r="473" spans="1:32" ht="22.15" customHeight="1" x14ac:dyDescent="0.25">
      <c r="A473" s="154" t="s">
        <v>244</v>
      </c>
      <c r="B473" s="155">
        <v>0.55906821963394338</v>
      </c>
      <c r="C473" s="155">
        <v>0.53992395437262353</v>
      </c>
      <c r="D473" s="155">
        <v>0.54833333333333334</v>
      </c>
      <c r="E473" s="155">
        <v>0.58755426917510856</v>
      </c>
      <c r="F473" s="155">
        <v>0.61257309941520466</v>
      </c>
      <c r="G473" s="155">
        <v>0.51550960118168387</v>
      </c>
      <c r="H473" s="155">
        <v>0.61683277962347727</v>
      </c>
      <c r="I473" s="155">
        <v>0.56872635561160156</v>
      </c>
      <c r="J473" s="172">
        <v>-4.8106424011875699</v>
      </c>
      <c r="K473" s="172">
        <v>-0.19510963600870568</v>
      </c>
      <c r="L473" s="147"/>
      <c r="M473" s="203">
        <v>-3.8178632834776072</v>
      </c>
      <c r="N473" s="144"/>
      <c r="P473" s="154" t="s">
        <v>244</v>
      </c>
      <c r="Q473" s="155">
        <v>0.64364292155094682</v>
      </c>
      <c r="R473" s="155">
        <v>0.65188532693122436</v>
      </c>
      <c r="S473" s="155">
        <v>0.65312610385022962</v>
      </c>
      <c r="T473" s="155">
        <v>0.66012613875262793</v>
      </c>
      <c r="U473" s="155">
        <v>0.67670882478328831</v>
      </c>
      <c r="V473" s="155">
        <v>0.61574217539510379</v>
      </c>
      <c r="W473" s="155">
        <v>0.64027637829278827</v>
      </c>
      <c r="X473" s="155">
        <v>0.60690498844637764</v>
      </c>
      <c r="Y473" s="172">
        <v>-3.3371389846410637</v>
      </c>
      <c r="Z473" s="172">
        <v>-4.2035012453833893</v>
      </c>
      <c r="AA473" s="147"/>
      <c r="AB473" s="144"/>
      <c r="AC473" s="144"/>
      <c r="AD473" s="151">
        <v>0.57067745197168862</v>
      </c>
      <c r="AE473" s="151">
        <v>0.64894000090021153</v>
      </c>
      <c r="AF473" s="144"/>
    </row>
    <row r="474" spans="1:32" ht="22.15" customHeight="1" x14ac:dyDescent="0.25">
      <c r="A474" s="154" t="s">
        <v>245</v>
      </c>
      <c r="B474" s="155">
        <v>2.1630615640599003E-2</v>
      </c>
      <c r="C474" s="155">
        <v>2.4081115335868188E-2</v>
      </c>
      <c r="D474" s="155">
        <v>3.6666666666666667E-2</v>
      </c>
      <c r="E474" s="155">
        <v>3.4732272069464547E-2</v>
      </c>
      <c r="F474" s="155">
        <v>5.8479532163742687E-2</v>
      </c>
      <c r="G474" s="155">
        <v>0.11521418020679468</v>
      </c>
      <c r="H474" s="155">
        <v>0.11295681063122924</v>
      </c>
      <c r="I474" s="155">
        <v>9.3316519546027737E-2</v>
      </c>
      <c r="J474" s="172">
        <v>-1.9640291085201502</v>
      </c>
      <c r="K474" s="172">
        <v>3.3053627736118738</v>
      </c>
      <c r="L474" s="147"/>
      <c r="M474" s="203">
        <v>2.2091835571581635</v>
      </c>
      <c r="N474" s="144"/>
      <c r="P474" s="154" t="s">
        <v>245</v>
      </c>
      <c r="Q474" s="155">
        <v>2.7772768259693416E-2</v>
      </c>
      <c r="R474" s="155">
        <v>4.1519559384267761E-2</v>
      </c>
      <c r="S474" s="155">
        <v>3.6559519604380079E-2</v>
      </c>
      <c r="T474" s="155">
        <v>3.7491240364400838E-2</v>
      </c>
      <c r="U474" s="155">
        <v>4.6894983657808725E-2</v>
      </c>
      <c r="V474" s="155">
        <v>7.3597768825534551E-2</v>
      </c>
      <c r="W474" s="155">
        <v>8.6800057578810999E-2</v>
      </c>
      <c r="X474" s="155">
        <v>7.1224683974446104E-2</v>
      </c>
      <c r="Y474" s="172">
        <v>-1.5575373604364895</v>
      </c>
      <c r="Z474" s="172">
        <v>1.9980141506966247</v>
      </c>
      <c r="AA474" s="147"/>
      <c r="AB474" s="144"/>
      <c r="AC474" s="144"/>
      <c r="AD474" s="151">
        <v>6.0262891809909E-2</v>
      </c>
      <c r="AE474" s="151">
        <v>5.1244542467479857E-2</v>
      </c>
      <c r="AF474" s="144"/>
    </row>
    <row r="475" spans="1:32" ht="22.15" customHeight="1" x14ac:dyDescent="0.25">
      <c r="A475" s="154" t="s">
        <v>246</v>
      </c>
      <c r="B475" s="155">
        <v>3.4941763727121461E-2</v>
      </c>
      <c r="C475" s="155">
        <v>2.5348542458808618E-2</v>
      </c>
      <c r="D475" s="155">
        <v>4.8333333333333332E-2</v>
      </c>
      <c r="E475" s="155">
        <v>5.2098408104196817E-2</v>
      </c>
      <c r="F475" s="155">
        <v>2.3391812865497075E-2</v>
      </c>
      <c r="G475" s="155">
        <v>7.5332348596750365E-2</v>
      </c>
      <c r="H475" s="155">
        <v>4.2081949058693245E-2</v>
      </c>
      <c r="I475" s="155">
        <v>5.0441361916771753E-2</v>
      </c>
      <c r="J475" s="172">
        <v>0.83594128580785076</v>
      </c>
      <c r="K475" s="172">
        <v>0.77719989238496101</v>
      </c>
      <c r="L475" s="147"/>
      <c r="M475" s="203">
        <v>-2.0919247027091239</v>
      </c>
      <c r="N475" s="144"/>
      <c r="P475" s="154" t="s">
        <v>246</v>
      </c>
      <c r="Q475" s="155">
        <v>2.5969341749323714E-2</v>
      </c>
      <c r="R475" s="155">
        <v>2.0618556701030927E-2</v>
      </c>
      <c r="S475" s="155">
        <v>3.8855528081949843E-2</v>
      </c>
      <c r="T475" s="155">
        <v>4.3973370707778556E-2</v>
      </c>
      <c r="U475" s="155">
        <v>4.3058121358533465E-2</v>
      </c>
      <c r="V475" s="155">
        <v>6.9414316702819959E-2</v>
      </c>
      <c r="W475" s="155">
        <v>4.0880955808262558E-2</v>
      </c>
      <c r="X475" s="155">
        <v>7.1360608943862994E-2</v>
      </c>
      <c r="Y475" s="172">
        <v>3.0479653135600437</v>
      </c>
      <c r="Z475" s="172">
        <v>3.0941110361696187</v>
      </c>
      <c r="AA475" s="147"/>
      <c r="AB475" s="144"/>
      <c r="AC475" s="144"/>
      <c r="AD475" s="151">
        <v>4.2669362992922143E-2</v>
      </c>
      <c r="AE475" s="151">
        <v>4.0419498582166806E-2</v>
      </c>
      <c r="AF475" s="144"/>
    </row>
    <row r="476" spans="1:32" x14ac:dyDescent="0.25">
      <c r="A476" s="149" t="s">
        <v>247</v>
      </c>
      <c r="B476" s="150">
        <v>64.372712146422657</v>
      </c>
      <c r="C476" s="150">
        <v>73.4550063371356</v>
      </c>
      <c r="D476" s="150">
        <v>44.521666666666661</v>
      </c>
      <c r="E476" s="150">
        <v>50.700434153400856</v>
      </c>
      <c r="F476" s="150">
        <v>46.304093567251464</v>
      </c>
      <c r="G476" s="150">
        <v>43.162481536189055</v>
      </c>
      <c r="H476" s="150">
        <v>33.024363233665554</v>
      </c>
      <c r="I476" s="150">
        <v>44.696090794451457</v>
      </c>
      <c r="J476" s="177">
        <v>11.671727560785904</v>
      </c>
      <c r="K476" s="177">
        <v>-5.6790355958417678</v>
      </c>
      <c r="L476" s="147"/>
      <c r="M476" s="203">
        <v>11.006135649691394</v>
      </c>
      <c r="N476" s="144"/>
      <c r="P476" s="149" t="s">
        <v>247</v>
      </c>
      <c r="Q476" s="150">
        <v>48.781424706943191</v>
      </c>
      <c r="R476" s="150">
        <v>42.672503883632245</v>
      </c>
      <c r="S476" s="150">
        <v>32.102260685270238</v>
      </c>
      <c r="T476" s="150">
        <v>35.714786264891387</v>
      </c>
      <c r="U476" s="150">
        <v>30.122921699587888</v>
      </c>
      <c r="V476" s="150">
        <v>28.453517198636504</v>
      </c>
      <c r="W476" s="150">
        <v>39.50453433136606</v>
      </c>
      <c r="X476" s="150">
        <v>33.689955144760063</v>
      </c>
      <c r="Y476" s="177">
        <v>-5.8145791866059966</v>
      </c>
      <c r="Z476" s="177">
        <v>-2.9561266844698082</v>
      </c>
      <c r="AA476" s="147"/>
      <c r="AB476" s="144"/>
      <c r="AC476" s="144"/>
      <c r="AD476" s="150">
        <v>50.375126390293225</v>
      </c>
      <c r="AE476" s="150">
        <v>36.646081829229871</v>
      </c>
      <c r="AF476" s="144"/>
    </row>
    <row r="477" spans="1:32" x14ac:dyDescent="0.25">
      <c r="A477" s="149" t="s">
        <v>248</v>
      </c>
      <c r="B477" s="150">
        <v>131.64331210191099</v>
      </c>
      <c r="C477" s="150">
        <v>156.95744680851072</v>
      </c>
      <c r="D477" s="150">
        <v>105.33742331288326</v>
      </c>
      <c r="E477" s="150">
        <v>132.35714285714266</v>
      </c>
      <c r="F477" s="150">
        <v>157.92567567567545</v>
      </c>
      <c r="G477" s="150">
        <v>118.38620689655154</v>
      </c>
      <c r="H477" s="150">
        <v>134.61594202898547</v>
      </c>
      <c r="I477" s="150">
        <v>158.77397260274</v>
      </c>
      <c r="J477" s="177">
        <v>24.15803057375453</v>
      </c>
      <c r="K477" s="177">
        <v>23.4915164623892</v>
      </c>
      <c r="L477" s="147"/>
      <c r="M477" s="203">
        <v>46.256701445572617</v>
      </c>
      <c r="N477" s="144"/>
      <c r="P477" s="149" t="s">
        <v>248</v>
      </c>
      <c r="Q477" s="150">
        <v>121.71661237785004</v>
      </c>
      <c r="R477" s="150">
        <v>120.71276595744671</v>
      </c>
      <c r="S477" s="150">
        <v>95.372763419483235</v>
      </c>
      <c r="T477" s="150">
        <v>109.57632398753876</v>
      </c>
      <c r="U477" s="150">
        <v>106.75683317624876</v>
      </c>
      <c r="V477" s="150">
        <v>92.769716088328082</v>
      </c>
      <c r="W477" s="150">
        <v>117.40218470705076</v>
      </c>
      <c r="X477" s="150">
        <v>112.51727115716739</v>
      </c>
      <c r="Y477" s="177">
        <v>-4.8849135498833789</v>
      </c>
      <c r="Z477" s="177">
        <v>2.2554038610750951</v>
      </c>
      <c r="AA477" s="147"/>
      <c r="AB477" s="144"/>
      <c r="AC477" s="144"/>
      <c r="AD477" s="150">
        <v>135.2824561403508</v>
      </c>
      <c r="AE477" s="150">
        <v>110.26186729609229</v>
      </c>
      <c r="AF477" s="144"/>
    </row>
    <row r="478" spans="1:32" x14ac:dyDescent="0.25">
      <c r="A478" s="146" t="s">
        <v>249</v>
      </c>
      <c r="B478" s="147">
        <v>144</v>
      </c>
      <c r="C478" s="147">
        <v>121</v>
      </c>
      <c r="D478" s="147">
        <v>143</v>
      </c>
      <c r="E478" s="147">
        <v>149</v>
      </c>
      <c r="F478" s="147">
        <v>192</v>
      </c>
      <c r="G478" s="147">
        <v>100</v>
      </c>
      <c r="H478" s="147">
        <v>124</v>
      </c>
      <c r="I478" s="147">
        <v>84</v>
      </c>
      <c r="J478" s="148">
        <v>-0.32258064516129031</v>
      </c>
      <c r="K478" s="148">
        <v>-0.39568345323741005</v>
      </c>
      <c r="L478" s="147"/>
      <c r="M478" s="155">
        <v>9.0322580645161285E-2</v>
      </c>
      <c r="N478" s="144"/>
      <c r="P478" s="146" t="s">
        <v>249</v>
      </c>
      <c r="Q478" s="147">
        <v>909</v>
      </c>
      <c r="R478" s="147">
        <v>741</v>
      </c>
      <c r="S478" s="147">
        <v>838</v>
      </c>
      <c r="T478" s="147">
        <v>793</v>
      </c>
      <c r="U478" s="147">
        <v>873</v>
      </c>
      <c r="V478" s="147">
        <v>775</v>
      </c>
      <c r="W478" s="147">
        <v>1044</v>
      </c>
      <c r="X478" s="147">
        <v>930</v>
      </c>
      <c r="Y478" s="148">
        <v>-0.10919540229885058</v>
      </c>
      <c r="Z478" s="148">
        <v>8.9904570567553937E-2</v>
      </c>
      <c r="AA478" s="147"/>
      <c r="AB478" s="144"/>
      <c r="AC478" s="144"/>
      <c r="AD478" s="147">
        <v>139</v>
      </c>
      <c r="AE478" s="147">
        <v>853.28571428571433</v>
      </c>
      <c r="AF478" s="144"/>
    </row>
    <row r="479" spans="1:32" x14ac:dyDescent="0.25">
      <c r="A479" s="146" t="s">
        <v>250</v>
      </c>
      <c r="B479" s="147">
        <v>13</v>
      </c>
      <c r="C479" s="147">
        <v>14</v>
      </c>
      <c r="D479" s="147">
        <v>18</v>
      </c>
      <c r="E479" s="147">
        <v>27</v>
      </c>
      <c r="F479" s="147">
        <v>29</v>
      </c>
      <c r="G479" s="147">
        <v>16</v>
      </c>
      <c r="H479" s="147">
        <v>10</v>
      </c>
      <c r="I479" s="147">
        <v>22</v>
      </c>
      <c r="J479" s="148">
        <v>1.2</v>
      </c>
      <c r="K479" s="148">
        <v>0.21259842519685043</v>
      </c>
      <c r="L479" s="147"/>
      <c r="M479" s="155">
        <v>0.11282051282051282</v>
      </c>
      <c r="N479" s="144"/>
      <c r="P479" s="146" t="s">
        <v>250</v>
      </c>
      <c r="Q479" s="147">
        <v>141</v>
      </c>
      <c r="R479" s="147">
        <v>95</v>
      </c>
      <c r="S479" s="147">
        <v>119</v>
      </c>
      <c r="T479" s="147">
        <v>101</v>
      </c>
      <c r="U479" s="147">
        <v>117</v>
      </c>
      <c r="V479" s="147">
        <v>118</v>
      </c>
      <c r="W479" s="147">
        <v>145</v>
      </c>
      <c r="X479" s="147">
        <v>195</v>
      </c>
      <c r="Y479" s="148">
        <v>0.34482758620689657</v>
      </c>
      <c r="Z479" s="148">
        <v>0.63277511961722488</v>
      </c>
      <c r="AA479" s="147"/>
      <c r="AB479" s="144"/>
      <c r="AC479" s="144"/>
      <c r="AD479" s="150">
        <v>18.142857142857142</v>
      </c>
      <c r="AE479" s="150">
        <v>119.42857142857143</v>
      </c>
      <c r="AF479" s="144"/>
    </row>
    <row r="480" spans="1:32" x14ac:dyDescent="0.25">
      <c r="A480" s="149" t="s">
        <v>251</v>
      </c>
      <c r="B480" s="150">
        <v>0</v>
      </c>
      <c r="C480" s="150">
        <v>231</v>
      </c>
      <c r="D480" s="150">
        <v>229</v>
      </c>
      <c r="E480" s="150">
        <v>199</v>
      </c>
      <c r="F480" s="150">
        <v>194</v>
      </c>
      <c r="G480" s="150">
        <v>149</v>
      </c>
      <c r="H480" s="150">
        <v>157</v>
      </c>
      <c r="I480" s="150">
        <v>190</v>
      </c>
      <c r="J480" s="148">
        <v>0.21019108280254778</v>
      </c>
      <c r="K480" s="157">
        <v>-1.6393442622950772E-2</v>
      </c>
      <c r="L480" s="147"/>
      <c r="M480" s="155">
        <v>0.14210919970082272</v>
      </c>
      <c r="N480" s="144"/>
      <c r="P480" s="149" t="s">
        <v>251</v>
      </c>
      <c r="Q480" s="150">
        <v>0</v>
      </c>
      <c r="R480" s="150">
        <v>1675</v>
      </c>
      <c r="S480" s="150">
        <v>1371</v>
      </c>
      <c r="T480" s="150">
        <v>1252</v>
      </c>
      <c r="U480" s="150">
        <v>1150</v>
      </c>
      <c r="V480" s="150">
        <v>1140</v>
      </c>
      <c r="W480" s="150">
        <v>1246</v>
      </c>
      <c r="X480" s="150">
        <v>1337</v>
      </c>
      <c r="Y480" s="148">
        <v>7.3033707865168537E-2</v>
      </c>
      <c r="Z480" s="157">
        <v>2.3997957620627973E-2</v>
      </c>
      <c r="AA480" s="147"/>
      <c r="AB480" s="144"/>
      <c r="AC480" s="144"/>
      <c r="AD480" s="158">
        <v>193.16666666666666</v>
      </c>
      <c r="AE480" s="158">
        <v>1305.6666666666667</v>
      </c>
      <c r="AF480" s="144"/>
    </row>
    <row r="481" spans="1:32" x14ac:dyDescent="0.25">
      <c r="A481" s="159" t="s">
        <v>252</v>
      </c>
      <c r="B481" s="147">
        <v>86</v>
      </c>
      <c r="C481" s="147">
        <v>89</v>
      </c>
      <c r="D481" s="147">
        <v>60</v>
      </c>
      <c r="E481" s="147">
        <v>59</v>
      </c>
      <c r="F481" s="147">
        <v>43</v>
      </c>
      <c r="G481" s="147">
        <v>64</v>
      </c>
      <c r="H481" s="147">
        <v>37</v>
      </c>
      <c r="I481" s="147">
        <v>36</v>
      </c>
      <c r="J481" s="148">
        <v>-2.7027027027027029E-2</v>
      </c>
      <c r="K481" s="148">
        <v>-0.42465753424657532</v>
      </c>
      <c r="L481" s="147"/>
      <c r="M481" s="155">
        <v>8.6538461538461536E-2</v>
      </c>
      <c r="N481" s="144"/>
      <c r="P481" s="159" t="s">
        <v>252</v>
      </c>
      <c r="Q481" s="147">
        <v>472</v>
      </c>
      <c r="R481" s="147">
        <v>445</v>
      </c>
      <c r="S481" s="147">
        <v>499</v>
      </c>
      <c r="T481" s="147">
        <v>345</v>
      </c>
      <c r="U481" s="147">
        <v>316</v>
      </c>
      <c r="V481" s="147">
        <v>354</v>
      </c>
      <c r="W481" s="147">
        <v>403</v>
      </c>
      <c r="X481" s="147">
        <v>416</v>
      </c>
      <c r="Y481" s="148">
        <v>3.2258064516129031E-2</v>
      </c>
      <c r="Z481" s="148">
        <v>2.7522935779816574E-2</v>
      </c>
      <c r="AA481" s="147"/>
      <c r="AB481" s="144"/>
      <c r="AC481" s="144"/>
      <c r="AD481" s="150">
        <v>62.571428571428569</v>
      </c>
      <c r="AE481" s="150">
        <v>404.85714285714283</v>
      </c>
      <c r="AF481" s="144"/>
    </row>
    <row r="482" spans="1:32" x14ac:dyDescent="0.25">
      <c r="A482" s="159" t="s">
        <v>253</v>
      </c>
      <c r="B482" s="147">
        <v>10</v>
      </c>
      <c r="C482" s="147">
        <v>11</v>
      </c>
      <c r="D482" s="147">
        <v>14</v>
      </c>
      <c r="E482" s="147">
        <v>22</v>
      </c>
      <c r="F482" s="147">
        <v>2</v>
      </c>
      <c r="G482" s="147">
        <v>10</v>
      </c>
      <c r="H482" s="147">
        <v>3</v>
      </c>
      <c r="I482" s="147">
        <v>8</v>
      </c>
      <c r="J482" s="148">
        <v>1.6666666666666667</v>
      </c>
      <c r="K482" s="148">
        <v>-0.22222222222222229</v>
      </c>
      <c r="L482" s="147"/>
      <c r="M482" s="155">
        <v>5.5944055944055944E-2</v>
      </c>
      <c r="N482" s="144"/>
      <c r="P482" s="159" t="s">
        <v>253</v>
      </c>
      <c r="Q482" s="147">
        <v>58</v>
      </c>
      <c r="R482" s="147">
        <v>56</v>
      </c>
      <c r="S482" s="147">
        <v>95</v>
      </c>
      <c r="T482" s="147">
        <v>73</v>
      </c>
      <c r="U482" s="147">
        <v>36</v>
      </c>
      <c r="V482" s="147">
        <v>41</v>
      </c>
      <c r="W482" s="147">
        <v>51</v>
      </c>
      <c r="X482" s="147">
        <v>143</v>
      </c>
      <c r="Y482" s="148">
        <v>1.803921568627451</v>
      </c>
      <c r="Z482" s="148">
        <v>1.4414634146341465</v>
      </c>
      <c r="AA482" s="147"/>
      <c r="AB482" s="144"/>
      <c r="AC482" s="144"/>
      <c r="AD482" s="150">
        <v>10.285714285714286</v>
      </c>
      <c r="AE482" s="150">
        <v>58.571428571428569</v>
      </c>
      <c r="AF482" s="144"/>
    </row>
    <row r="483" spans="1:32" x14ac:dyDescent="0.25">
      <c r="A483" s="159" t="s">
        <v>254</v>
      </c>
      <c r="B483" s="160">
        <v>0.10416666666666667</v>
      </c>
      <c r="C483" s="160">
        <v>0.11</v>
      </c>
      <c r="D483" s="160">
        <v>0.1891891891891892</v>
      </c>
      <c r="E483" s="160">
        <v>0.27160493827160492</v>
      </c>
      <c r="F483" s="160">
        <v>4.4444444444444446E-2</v>
      </c>
      <c r="G483" s="160">
        <v>0.13513513513513514</v>
      </c>
      <c r="H483" s="160">
        <v>7.4999999999999997E-2</v>
      </c>
      <c r="I483" s="160">
        <v>0.18181818181818182</v>
      </c>
      <c r="J483" s="172">
        <v>10.681818181818183</v>
      </c>
      <c r="K483" s="172">
        <v>4.0641711229946527</v>
      </c>
      <c r="L483" s="147"/>
      <c r="M483" s="203">
        <v>-7.3995771670190278</v>
      </c>
      <c r="N483" s="144"/>
      <c r="P483" s="159" t="s">
        <v>254</v>
      </c>
      <c r="Q483" s="160">
        <v>0.10943396226415095</v>
      </c>
      <c r="R483" s="160">
        <v>0.11177644710578842</v>
      </c>
      <c r="S483" s="160">
        <v>0.15993265993265993</v>
      </c>
      <c r="T483" s="160">
        <v>0.17464114832535885</v>
      </c>
      <c r="U483" s="160">
        <v>0.10227272727272728</v>
      </c>
      <c r="V483" s="160">
        <v>0.10379746835443038</v>
      </c>
      <c r="W483" s="160">
        <v>0.11233480176211454</v>
      </c>
      <c r="X483" s="160">
        <v>0.2558139534883721</v>
      </c>
      <c r="Y483" s="172">
        <v>14.347915172625758</v>
      </c>
      <c r="Z483" s="172">
        <v>12.942677716284805</v>
      </c>
      <c r="AA483" s="147"/>
      <c r="AB483" s="144"/>
      <c r="AC483" s="144"/>
      <c r="AD483" s="191">
        <v>0.14117647058823529</v>
      </c>
      <c r="AE483" s="191">
        <v>0.12638717632552404</v>
      </c>
      <c r="AF483" s="144"/>
    </row>
    <row r="484" spans="1:32" x14ac:dyDescent="0.25">
      <c r="A484" s="161" t="s">
        <v>255</v>
      </c>
      <c r="B484" s="161"/>
      <c r="C484" s="161"/>
      <c r="D484" s="161"/>
      <c r="E484" s="144"/>
      <c r="F484" s="144"/>
      <c r="G484" s="144"/>
      <c r="H484" s="144"/>
      <c r="I484" s="144"/>
      <c r="J484" s="144"/>
      <c r="K484" s="144"/>
      <c r="L484" s="144"/>
      <c r="M484" s="144"/>
      <c r="N484" s="144"/>
      <c r="O484" s="204"/>
      <c r="P484" s="161" t="s">
        <v>255</v>
      </c>
      <c r="Q484" s="161"/>
      <c r="R484" s="161"/>
      <c r="S484" s="161"/>
      <c r="T484" s="144"/>
      <c r="U484" s="144"/>
      <c r="V484" s="144"/>
      <c r="W484" s="144"/>
      <c r="X484" s="144"/>
      <c r="Y484" s="144"/>
      <c r="Z484" s="144"/>
      <c r="AA484" s="144"/>
      <c r="AB484" s="144"/>
      <c r="AC484" s="144"/>
      <c r="AD484" s="144"/>
      <c r="AE484" s="144"/>
      <c r="AF484" s="144"/>
    </row>
    <row r="487" spans="1:32" x14ac:dyDescent="0.25">
      <c r="A487" s="189" t="s">
        <v>263</v>
      </c>
      <c r="B487" s="189"/>
      <c r="C487" s="189"/>
      <c r="D487" s="189"/>
      <c r="E487" s="181"/>
      <c r="F487" s="167"/>
      <c r="G487" s="167"/>
      <c r="H487" s="167"/>
      <c r="I487" s="167"/>
      <c r="J487" s="167"/>
      <c r="K487" s="167"/>
      <c r="L487" s="188"/>
      <c r="M487" s="211"/>
      <c r="N487" s="144"/>
      <c r="O487" s="211"/>
      <c r="P487" s="189" t="s">
        <v>263</v>
      </c>
      <c r="Q487" s="189"/>
      <c r="R487" s="189"/>
      <c r="S487" s="189"/>
      <c r="T487" s="181"/>
      <c r="U487" s="144"/>
      <c r="V487" s="144"/>
      <c r="W487" s="144"/>
      <c r="X487" s="144"/>
      <c r="Y487" s="144"/>
      <c r="Z487" s="144"/>
      <c r="AA487" s="188"/>
      <c r="AB487" s="144"/>
      <c r="AC487" s="144"/>
      <c r="AD487" s="144"/>
      <c r="AE487" s="144"/>
      <c r="AF487" s="144"/>
    </row>
    <row r="488" spans="1:32" x14ac:dyDescent="0.25">
      <c r="A488" s="166" t="s">
        <v>301</v>
      </c>
      <c r="B488" s="166"/>
      <c r="C488" s="166"/>
      <c r="D488" s="166"/>
      <c r="E488" s="213"/>
      <c r="F488" s="167"/>
      <c r="G488" s="167"/>
      <c r="H488" s="167"/>
      <c r="I488" s="167"/>
      <c r="J488" s="167"/>
      <c r="K488" s="167"/>
      <c r="L488" s="167"/>
      <c r="M488" s="144"/>
      <c r="N488" s="144"/>
      <c r="P488" s="166" t="s">
        <v>231</v>
      </c>
      <c r="Q488" s="166"/>
      <c r="R488" s="166"/>
      <c r="S488" s="166"/>
      <c r="T488" s="162"/>
      <c r="U488" s="144"/>
      <c r="V488" s="144"/>
      <c r="W488" s="144"/>
      <c r="X488" s="144"/>
      <c r="Y488" s="144"/>
      <c r="Z488" s="144"/>
      <c r="AA488" s="167"/>
      <c r="AB488" s="144"/>
      <c r="AC488" s="144"/>
      <c r="AD488" s="144"/>
      <c r="AE488" s="144"/>
      <c r="AF488" s="144"/>
    </row>
    <row r="489" spans="1:32" ht="31.5" x14ac:dyDescent="0.25">
      <c r="A489" s="190"/>
      <c r="B489" s="141">
        <v>2019</v>
      </c>
      <c r="C489" s="141">
        <v>2020</v>
      </c>
      <c r="D489" s="141">
        <v>2021</v>
      </c>
      <c r="E489" s="141">
        <v>2022</v>
      </c>
      <c r="F489" s="141">
        <v>2023</v>
      </c>
      <c r="G489" s="141">
        <v>2024</v>
      </c>
      <c r="H489" s="141">
        <v>2025</v>
      </c>
      <c r="I489" s="141">
        <v>2026</v>
      </c>
      <c r="J489" s="142" t="s">
        <v>232</v>
      </c>
      <c r="K489" s="142" t="s">
        <v>233</v>
      </c>
      <c r="L489" s="143" t="s">
        <v>234</v>
      </c>
      <c r="M489" s="145" t="s">
        <v>287</v>
      </c>
      <c r="N489" s="144"/>
      <c r="P489" s="190"/>
      <c r="Q489" s="141">
        <v>2019</v>
      </c>
      <c r="R489" s="141">
        <v>2020</v>
      </c>
      <c r="S489" s="141">
        <v>2021</v>
      </c>
      <c r="T489" s="141">
        <v>2022</v>
      </c>
      <c r="U489" s="141">
        <v>2023</v>
      </c>
      <c r="V489" s="141">
        <v>2024</v>
      </c>
      <c r="W489" s="141">
        <v>2025</v>
      </c>
      <c r="X489" s="141">
        <v>2026</v>
      </c>
      <c r="Y489" s="142" t="s">
        <v>232</v>
      </c>
      <c r="Z489" s="142" t="s">
        <v>233</v>
      </c>
      <c r="AA489" s="143" t="s">
        <v>234</v>
      </c>
      <c r="AB489" s="144"/>
      <c r="AC489" s="144"/>
      <c r="AD489" s="145" t="s">
        <v>302</v>
      </c>
      <c r="AE489" s="145" t="s">
        <v>235</v>
      </c>
      <c r="AF489" s="144"/>
    </row>
    <row r="490" spans="1:32" x14ac:dyDescent="0.25">
      <c r="A490" s="146" t="s">
        <v>236</v>
      </c>
      <c r="B490" s="147">
        <v>2556</v>
      </c>
      <c r="C490" s="147">
        <v>3103</v>
      </c>
      <c r="D490" s="147">
        <v>2436</v>
      </c>
      <c r="E490" s="147">
        <v>2426</v>
      </c>
      <c r="F490" s="147">
        <v>2531</v>
      </c>
      <c r="G490" s="147">
        <v>2489</v>
      </c>
      <c r="H490" s="147">
        <v>2503</v>
      </c>
      <c r="I490" s="147">
        <v>2896</v>
      </c>
      <c r="J490" s="148">
        <v>0.15701158609668397</v>
      </c>
      <c r="K490" s="148">
        <v>0.12347594768344045</v>
      </c>
      <c r="L490" s="147"/>
      <c r="M490" s="155">
        <v>0.15370734037471473</v>
      </c>
      <c r="N490" s="144"/>
      <c r="P490" s="146" t="s">
        <v>236</v>
      </c>
      <c r="Q490" s="147">
        <v>17298</v>
      </c>
      <c r="R490" s="147">
        <v>20039</v>
      </c>
      <c r="S490" s="147">
        <v>16891</v>
      </c>
      <c r="T490" s="147">
        <v>16358</v>
      </c>
      <c r="U490" s="147">
        <v>18199</v>
      </c>
      <c r="V490" s="147">
        <v>16976</v>
      </c>
      <c r="W490" s="147">
        <v>16991</v>
      </c>
      <c r="X490" s="147">
        <v>18841</v>
      </c>
      <c r="Y490" s="148">
        <v>0.10888117238538049</v>
      </c>
      <c r="Z490" s="148">
        <v>7.4418339416058396E-2</v>
      </c>
      <c r="AA490" s="147"/>
      <c r="AB490" s="144"/>
      <c r="AC490" s="144"/>
      <c r="AD490" s="147">
        <v>2577.7142857142858</v>
      </c>
      <c r="AE490" s="147">
        <v>17536</v>
      </c>
      <c r="AF490" s="144"/>
    </row>
    <row r="491" spans="1:32" x14ac:dyDescent="0.25">
      <c r="A491" s="149" t="s">
        <v>237</v>
      </c>
      <c r="B491" s="150">
        <v>2108</v>
      </c>
      <c r="C491" s="150">
        <v>2668</v>
      </c>
      <c r="D491" s="150">
        <v>2098</v>
      </c>
      <c r="E491" s="150">
        <v>2022</v>
      </c>
      <c r="F491" s="150">
        <v>2131</v>
      </c>
      <c r="G491" s="150">
        <v>1911</v>
      </c>
      <c r="H491" s="150">
        <v>2076</v>
      </c>
      <c r="I491" s="150">
        <v>2325</v>
      </c>
      <c r="J491" s="148">
        <v>0.1199421965317919</v>
      </c>
      <c r="K491" s="148">
        <v>8.3988277607566372E-2</v>
      </c>
      <c r="L491" s="147"/>
      <c r="M491" s="155">
        <v>0.15119001170503316</v>
      </c>
      <c r="N491" s="144"/>
      <c r="P491" s="149" t="s">
        <v>237</v>
      </c>
      <c r="Q491" s="150">
        <v>14465</v>
      </c>
      <c r="R491" s="150">
        <v>16545</v>
      </c>
      <c r="S491" s="150">
        <v>14341</v>
      </c>
      <c r="T491" s="150">
        <v>13650</v>
      </c>
      <c r="U491" s="150">
        <v>14844</v>
      </c>
      <c r="V491" s="150">
        <v>13660</v>
      </c>
      <c r="W491" s="150">
        <v>13858</v>
      </c>
      <c r="X491" s="150">
        <v>15378</v>
      </c>
      <c r="Y491" s="148">
        <v>0.10968393707605716</v>
      </c>
      <c r="Z491" s="148">
        <v>6.1985142507621181E-2</v>
      </c>
      <c r="AA491" s="147"/>
      <c r="AB491" s="144"/>
      <c r="AC491" s="144"/>
      <c r="AD491" s="150">
        <v>2144.8571428571427</v>
      </c>
      <c r="AE491" s="150">
        <v>14480.428571428571</v>
      </c>
      <c r="AF491" s="144"/>
    </row>
    <row r="492" spans="1:32" x14ac:dyDescent="0.25">
      <c r="A492" s="146" t="s">
        <v>90</v>
      </c>
      <c r="B492" s="151">
        <v>0.83717235901509135</v>
      </c>
      <c r="C492" s="151">
        <v>0.87104146261834803</v>
      </c>
      <c r="D492" s="151">
        <v>0.87090078870900789</v>
      </c>
      <c r="E492" s="151">
        <v>0.84390651085141899</v>
      </c>
      <c r="F492" s="151">
        <v>0.85582329317269079</v>
      </c>
      <c r="G492" s="151">
        <v>0.78966942148760333</v>
      </c>
      <c r="H492" s="151">
        <v>0.8364222401289283</v>
      </c>
      <c r="I492" s="151">
        <v>0.81236897274633124</v>
      </c>
      <c r="J492" s="172">
        <v>-2.4053267382597054</v>
      </c>
      <c r="K492" s="172">
        <v>-3.215797066687609</v>
      </c>
      <c r="L492" s="147"/>
      <c r="M492" s="203">
        <v>-2.2484447449108491</v>
      </c>
      <c r="N492" s="144"/>
      <c r="P492" s="146" t="s">
        <v>90</v>
      </c>
      <c r="Q492" s="151">
        <v>0.84943331963121738</v>
      </c>
      <c r="R492" s="151">
        <v>0.83993298812062134</v>
      </c>
      <c r="S492" s="151">
        <v>0.86013314940322683</v>
      </c>
      <c r="T492" s="151">
        <v>0.84803677932405563</v>
      </c>
      <c r="U492" s="151">
        <v>0.83337076128452725</v>
      </c>
      <c r="V492" s="151">
        <v>0.82195077922859383</v>
      </c>
      <c r="W492" s="151">
        <v>0.82967131652996473</v>
      </c>
      <c r="X492" s="151">
        <v>0.83485342019543973</v>
      </c>
      <c r="Y492" s="172">
        <v>0.51821036654750019</v>
      </c>
      <c r="Z492" s="172">
        <v>-0.54267754441192917</v>
      </c>
      <c r="AA492" s="147"/>
      <c r="AB492" s="144"/>
      <c r="AC492" s="144"/>
      <c r="AD492" s="151">
        <v>0.84452694341320733</v>
      </c>
      <c r="AE492" s="151">
        <v>0.84028019563955902</v>
      </c>
      <c r="AF492" s="144"/>
    </row>
    <row r="493" spans="1:32" x14ac:dyDescent="0.25">
      <c r="A493" s="149" t="s">
        <v>238</v>
      </c>
      <c r="B493" s="150">
        <v>1983</v>
      </c>
      <c r="C493" s="150">
        <v>2494</v>
      </c>
      <c r="D493" s="150">
        <v>1959</v>
      </c>
      <c r="E493" s="150">
        <v>1893</v>
      </c>
      <c r="F493" s="150">
        <v>2006</v>
      </c>
      <c r="G493" s="150">
        <v>1766</v>
      </c>
      <c r="H493" s="150">
        <v>1959</v>
      </c>
      <c r="I493" s="150">
        <v>2216</v>
      </c>
      <c r="J493" s="148">
        <v>0.13118938233792751</v>
      </c>
      <c r="K493" s="148">
        <v>0.1032716927453769</v>
      </c>
      <c r="L493" s="147"/>
      <c r="M493" s="155">
        <v>0.15419942940644354</v>
      </c>
      <c r="N493" s="144"/>
      <c r="P493" s="149" t="s">
        <v>238</v>
      </c>
      <c r="Q493" s="150">
        <v>13503</v>
      </c>
      <c r="R493" s="150">
        <v>15376</v>
      </c>
      <c r="S493" s="150">
        <v>13324</v>
      </c>
      <c r="T493" s="150">
        <v>12549</v>
      </c>
      <c r="U493" s="150">
        <v>13691</v>
      </c>
      <c r="V493" s="150">
        <v>12681</v>
      </c>
      <c r="W493" s="150">
        <v>12914</v>
      </c>
      <c r="X493" s="150">
        <v>14371</v>
      </c>
      <c r="Y493" s="148">
        <v>0.11282329255072016</v>
      </c>
      <c r="Z493" s="148">
        <v>6.9748399583147241E-2</v>
      </c>
      <c r="AA493" s="147"/>
      <c r="AB493" s="144"/>
      <c r="AC493" s="144"/>
      <c r="AD493" s="150">
        <v>2008.5714285714287</v>
      </c>
      <c r="AE493" s="150">
        <v>13434</v>
      </c>
      <c r="AF493" s="144"/>
    </row>
    <row r="494" spans="1:32" x14ac:dyDescent="0.25">
      <c r="A494" s="149" t="s">
        <v>239</v>
      </c>
      <c r="B494" s="153">
        <v>0.7758215962441315</v>
      </c>
      <c r="C494" s="153">
        <v>0.80373831775700932</v>
      </c>
      <c r="D494" s="153">
        <v>0.80418719211822665</v>
      </c>
      <c r="E494" s="153">
        <v>0.78029678483099751</v>
      </c>
      <c r="F494" s="153">
        <v>0.79257210588700122</v>
      </c>
      <c r="G494" s="153">
        <v>0.70952189634391327</v>
      </c>
      <c r="H494" s="153">
        <v>0.78266080703156216</v>
      </c>
      <c r="I494" s="153">
        <v>0.76519337016574585</v>
      </c>
      <c r="J494" s="172">
        <v>-1.746743686581631</v>
      </c>
      <c r="K494" s="172">
        <v>-1.401301422795842</v>
      </c>
      <c r="L494" s="147"/>
      <c r="M494" s="203">
        <v>0.24419238518559316</v>
      </c>
      <c r="N494" s="144"/>
      <c r="P494" s="149" t="s">
        <v>239</v>
      </c>
      <c r="Q494" s="153">
        <v>0.78061047519944504</v>
      </c>
      <c r="R494" s="153">
        <v>0.76730375767253856</v>
      </c>
      <c r="S494" s="153">
        <v>0.78882244982535077</v>
      </c>
      <c r="T494" s="153">
        <v>0.76714757305294046</v>
      </c>
      <c r="U494" s="153">
        <v>0.75229408209242266</v>
      </c>
      <c r="V494" s="153">
        <v>0.74699575871819035</v>
      </c>
      <c r="W494" s="153">
        <v>0.76004943793773172</v>
      </c>
      <c r="X494" s="153">
        <v>0.76275144631388991</v>
      </c>
      <c r="Y494" s="172">
        <v>0.27020083761581937</v>
      </c>
      <c r="Z494" s="172">
        <v>-0.33297580656721504</v>
      </c>
      <c r="AA494" s="147"/>
      <c r="AB494" s="144"/>
      <c r="AC494" s="144"/>
      <c r="AD494" s="153">
        <v>0.77920638439370427</v>
      </c>
      <c r="AE494" s="153">
        <v>0.76608120437956206</v>
      </c>
      <c r="AF494" s="144"/>
    </row>
    <row r="495" spans="1:32" x14ac:dyDescent="0.25">
      <c r="A495" s="149" t="s">
        <v>240</v>
      </c>
      <c r="B495" s="153">
        <v>0.94070208728652749</v>
      </c>
      <c r="C495" s="153">
        <v>0.93478260869565222</v>
      </c>
      <c r="D495" s="153">
        <v>0.9337464251668256</v>
      </c>
      <c r="E495" s="153">
        <v>0.93620178041543023</v>
      </c>
      <c r="F495" s="153">
        <v>0.94134209291412485</v>
      </c>
      <c r="G495" s="153">
        <v>0.92412349555206696</v>
      </c>
      <c r="H495" s="153">
        <v>0.94364161849710981</v>
      </c>
      <c r="I495" s="153">
        <v>0.95311827956989248</v>
      </c>
      <c r="J495" s="172">
        <v>0.94766610727826661</v>
      </c>
      <c r="K495" s="172">
        <v>1.6658974920898073</v>
      </c>
      <c r="L495" s="147"/>
      <c r="M495" s="203">
        <v>1.8601437327728343</v>
      </c>
      <c r="N495" s="144"/>
      <c r="P495" s="149" t="s">
        <v>240</v>
      </c>
      <c r="Q495" s="153">
        <v>0.93349464223988943</v>
      </c>
      <c r="R495" s="153">
        <v>0.92934421275309764</v>
      </c>
      <c r="S495" s="153">
        <v>0.92908444320479744</v>
      </c>
      <c r="T495" s="153">
        <v>0.91934065934065934</v>
      </c>
      <c r="U495" s="153">
        <v>0.92232551872810564</v>
      </c>
      <c r="V495" s="153">
        <v>0.9283308931185944</v>
      </c>
      <c r="W495" s="153">
        <v>0.93188050223697505</v>
      </c>
      <c r="X495" s="153">
        <v>0.93451684224216414</v>
      </c>
      <c r="Y495" s="172">
        <v>0.26363400051890862</v>
      </c>
      <c r="Z495" s="172">
        <v>0.67818699149835293</v>
      </c>
      <c r="AA495" s="147"/>
      <c r="AB495" s="144"/>
      <c r="AC495" s="144"/>
      <c r="AD495" s="153">
        <v>0.93645930464899441</v>
      </c>
      <c r="AE495" s="153">
        <v>0.92773497232718061</v>
      </c>
      <c r="AF495" s="144"/>
    </row>
    <row r="496" spans="1:32" ht="22.15" customHeight="1" x14ac:dyDescent="0.25">
      <c r="A496" s="154" t="s">
        <v>241</v>
      </c>
      <c r="B496" s="155">
        <v>3.9373814041745732E-2</v>
      </c>
      <c r="C496" s="155">
        <v>4.2728635682158921E-2</v>
      </c>
      <c r="D496" s="155">
        <v>3.5748331744518587E-2</v>
      </c>
      <c r="E496" s="155">
        <v>4.2037586547972301E-2</v>
      </c>
      <c r="F496" s="155">
        <v>4.1295166588456125E-2</v>
      </c>
      <c r="G496" s="155">
        <v>5.8084772370486655E-2</v>
      </c>
      <c r="H496" s="155">
        <v>4.3352601156069363E-2</v>
      </c>
      <c r="I496" s="155">
        <v>4.2150537634408604E-2</v>
      </c>
      <c r="J496" s="172">
        <v>-0.12020635216607595</v>
      </c>
      <c r="K496" s="172">
        <v>-8.7597095757221272E-2</v>
      </c>
      <c r="L496" s="147"/>
      <c r="M496" s="203">
        <v>-0.88964125541724848</v>
      </c>
      <c r="N496" s="144"/>
      <c r="P496" s="154" t="s">
        <v>241</v>
      </c>
      <c r="Q496" s="155">
        <v>4.2309021776702385E-2</v>
      </c>
      <c r="R496" s="155">
        <v>4.2852825627077665E-2</v>
      </c>
      <c r="S496" s="155">
        <v>4.8183529739906562E-2</v>
      </c>
      <c r="T496" s="155">
        <v>5.4432234432234432E-2</v>
      </c>
      <c r="U496" s="155">
        <v>6.4470493128536782E-2</v>
      </c>
      <c r="V496" s="155">
        <v>5.6076134699853585E-2</v>
      </c>
      <c r="W496" s="155">
        <v>5.1017462837350265E-2</v>
      </c>
      <c r="X496" s="155">
        <v>5.1046950188581089E-2</v>
      </c>
      <c r="Y496" s="172">
        <v>2.9487351230823855E-3</v>
      </c>
      <c r="Z496" s="172">
        <v>-1.058373177081906E-2</v>
      </c>
      <c r="AA496" s="147"/>
      <c r="AB496" s="144"/>
      <c r="AC496" s="144"/>
      <c r="AD496" s="151">
        <v>4.3026508591980817E-2</v>
      </c>
      <c r="AE496" s="151">
        <v>5.115278750628928E-2</v>
      </c>
      <c r="AF496" s="144"/>
    </row>
    <row r="497" spans="1:32" ht="22.15" customHeight="1" x14ac:dyDescent="0.25">
      <c r="A497" s="154" t="s">
        <v>242</v>
      </c>
      <c r="B497" s="155">
        <v>3.2472613458528948E-2</v>
      </c>
      <c r="C497" s="155">
        <v>3.6738640025781505E-2</v>
      </c>
      <c r="D497" s="155">
        <v>3.0788177339901478E-2</v>
      </c>
      <c r="E497" s="155">
        <v>3.5037098103874689E-2</v>
      </c>
      <c r="F497" s="155">
        <v>3.4768866060845519E-2</v>
      </c>
      <c r="G497" s="155">
        <v>4.4596223382884694E-2</v>
      </c>
      <c r="H497" s="155">
        <v>3.5956851777866561E-2</v>
      </c>
      <c r="I497" s="155">
        <v>3.3839779005524859E-2</v>
      </c>
      <c r="J497" s="172">
        <v>-0.21170727723417021</v>
      </c>
      <c r="K497" s="172">
        <v>-0.19615954125642571</v>
      </c>
      <c r="L497" s="147"/>
      <c r="M497" s="203">
        <v>-0.78246761720134894</v>
      </c>
      <c r="N497" s="144"/>
      <c r="P497" s="154" t="s">
        <v>242</v>
      </c>
      <c r="Q497" s="155">
        <v>3.5379812695109258E-2</v>
      </c>
      <c r="R497" s="155">
        <v>3.5381007036279256E-2</v>
      </c>
      <c r="S497" s="155">
        <v>4.0909360014208751E-2</v>
      </c>
      <c r="T497" s="155">
        <v>4.5421200635774546E-2</v>
      </c>
      <c r="U497" s="155">
        <v>5.2585306884993681E-2</v>
      </c>
      <c r="V497" s="155">
        <v>4.5122525918944389E-2</v>
      </c>
      <c r="W497" s="155">
        <v>4.1610264257548116E-2</v>
      </c>
      <c r="X497" s="155">
        <v>4.1664455177538348E-2</v>
      </c>
      <c r="Y497" s="172">
        <v>5.41909199902324E-3</v>
      </c>
      <c r="Z497" s="172">
        <v>-5.7518246584017246E-2</v>
      </c>
      <c r="AA497" s="147"/>
      <c r="AB497" s="144"/>
      <c r="AC497" s="144"/>
      <c r="AD497" s="151">
        <v>3.5801374418089116E-2</v>
      </c>
      <c r="AE497" s="151">
        <v>4.2239637643378521E-2</v>
      </c>
      <c r="AF497" s="144"/>
    </row>
    <row r="498" spans="1:32" ht="22.15" customHeight="1" x14ac:dyDescent="0.25">
      <c r="A498" s="154" t="s">
        <v>243</v>
      </c>
      <c r="B498" s="155">
        <v>0.12050078247261346</v>
      </c>
      <c r="C498" s="155">
        <v>0.10022558814050918</v>
      </c>
      <c r="D498" s="155">
        <v>0.10467980295566502</v>
      </c>
      <c r="E498" s="155">
        <v>0.11500412201154163</v>
      </c>
      <c r="F498" s="155">
        <v>0.11062821019359936</v>
      </c>
      <c r="G498" s="155">
        <v>0.16512655685014063</v>
      </c>
      <c r="H498" s="155">
        <v>0.12624850179784258</v>
      </c>
      <c r="I498" s="155">
        <v>0.12120165745856354</v>
      </c>
      <c r="J498" s="172">
        <v>-0.50468443392790441</v>
      </c>
      <c r="K498" s="172">
        <v>0.14942755033429678</v>
      </c>
      <c r="L498" s="147"/>
      <c r="M498" s="203">
        <v>2.07292833807545</v>
      </c>
      <c r="N498" s="144"/>
      <c r="P498" s="154" t="s">
        <v>243</v>
      </c>
      <c r="Q498" s="155">
        <v>0.10683315990287895</v>
      </c>
      <c r="R498" s="155">
        <v>0.10873796097609661</v>
      </c>
      <c r="S498" s="155">
        <v>0.10940737670949026</v>
      </c>
      <c r="T498" s="155">
        <v>0.11419488935077637</v>
      </c>
      <c r="U498" s="155">
        <v>0.11901752843562834</v>
      </c>
      <c r="V498" s="155">
        <v>0.12329170593779454</v>
      </c>
      <c r="W498" s="155">
        <v>0.10399623329998234</v>
      </c>
      <c r="X498" s="155">
        <v>0.10047237407780904</v>
      </c>
      <c r="Y498" s="172">
        <v>-0.35238592221732978</v>
      </c>
      <c r="Z498" s="172">
        <v>-1.1696877747008476</v>
      </c>
      <c r="AA498" s="147"/>
      <c r="AB498" s="144"/>
      <c r="AC498" s="144"/>
      <c r="AD498" s="151">
        <v>0.11970738195522057</v>
      </c>
      <c r="AE498" s="151">
        <v>0.11216925182481752</v>
      </c>
      <c r="AF498" s="144"/>
    </row>
    <row r="499" spans="1:32" ht="22.15" customHeight="1" x14ac:dyDescent="0.25">
      <c r="A499" s="154" t="s">
        <v>244</v>
      </c>
      <c r="B499" s="155">
        <v>3.3255086071987482E-2</v>
      </c>
      <c r="C499" s="155">
        <v>2.5781501772478246E-2</v>
      </c>
      <c r="D499" s="155">
        <v>2.0114942528735632E-2</v>
      </c>
      <c r="E499" s="155">
        <v>2.9266281945589449E-2</v>
      </c>
      <c r="F499" s="155">
        <v>1.7384433030422759E-2</v>
      </c>
      <c r="G499" s="155">
        <v>3.0534351145038167E-2</v>
      </c>
      <c r="H499" s="155">
        <v>1.3983220135836995E-2</v>
      </c>
      <c r="I499" s="155">
        <v>2.7279005524861878E-2</v>
      </c>
      <c r="J499" s="172">
        <v>1.3295785389024883</v>
      </c>
      <c r="K499" s="172">
        <v>0.28941684599095402</v>
      </c>
      <c r="L499" s="147"/>
      <c r="M499" s="203">
        <v>0.14841963321438681</v>
      </c>
      <c r="N499" s="144"/>
      <c r="P499" s="154" t="s">
        <v>244</v>
      </c>
      <c r="Q499" s="155">
        <v>2.8616024973985431E-2</v>
      </c>
      <c r="R499" s="155">
        <v>2.3554069564349519E-2</v>
      </c>
      <c r="S499" s="155">
        <v>1.8767390918240482E-2</v>
      </c>
      <c r="T499" s="155">
        <v>2.5981171292334026E-2</v>
      </c>
      <c r="U499" s="155">
        <v>2.6430023627671849E-2</v>
      </c>
      <c r="V499" s="155">
        <v>2.8451932139491046E-2</v>
      </c>
      <c r="W499" s="155">
        <v>2.4248131363663116E-2</v>
      </c>
      <c r="X499" s="155">
        <v>2.579480919271801E-2</v>
      </c>
      <c r="Y499" s="172">
        <v>0.15466778290548938</v>
      </c>
      <c r="Z499" s="172">
        <v>6.6283578291613174E-2</v>
      </c>
      <c r="AA499" s="147"/>
      <c r="AB499" s="144"/>
      <c r="AC499" s="144"/>
      <c r="AD499" s="151">
        <v>2.4384837064952338E-2</v>
      </c>
      <c r="AE499" s="151">
        <v>2.5131973409801878E-2</v>
      </c>
      <c r="AF499" s="144"/>
    </row>
    <row r="500" spans="1:32" ht="22.15" customHeight="1" x14ac:dyDescent="0.25">
      <c r="A500" s="154" t="s">
        <v>245</v>
      </c>
      <c r="B500" s="155">
        <v>1.2128325508607199E-2</v>
      </c>
      <c r="C500" s="155">
        <v>5.8008378988076053E-3</v>
      </c>
      <c r="D500" s="155">
        <v>9.852216748768473E-3</v>
      </c>
      <c r="E500" s="155">
        <v>1.2778235779060182E-2</v>
      </c>
      <c r="F500" s="155">
        <v>1.7779533781114184E-2</v>
      </c>
      <c r="G500" s="155">
        <v>2.7721976697468863E-2</v>
      </c>
      <c r="H500" s="155">
        <v>2.1174590491410308E-2</v>
      </c>
      <c r="I500" s="155">
        <v>3.3494475138121545E-2</v>
      </c>
      <c r="J500" s="172">
        <v>1.2319884646711237</v>
      </c>
      <c r="K500" s="172">
        <v>1.8475632309480448</v>
      </c>
      <c r="L500" s="147"/>
      <c r="M500" s="203">
        <v>0.28166979500741995</v>
      </c>
      <c r="N500" s="144"/>
      <c r="P500" s="154" t="s">
        <v>245</v>
      </c>
      <c r="Q500" s="155">
        <v>1.9539831194357728E-2</v>
      </c>
      <c r="R500" s="155">
        <v>3.1538499925145964E-2</v>
      </c>
      <c r="S500" s="155">
        <v>1.6813687762713872E-2</v>
      </c>
      <c r="T500" s="155">
        <v>1.944002934344052E-2</v>
      </c>
      <c r="U500" s="155">
        <v>2.4396944887081707E-2</v>
      </c>
      <c r="V500" s="155">
        <v>3.6345428840716308E-2</v>
      </c>
      <c r="W500" s="155">
        <v>3.7843564239891707E-2</v>
      </c>
      <c r="X500" s="155">
        <v>3.0677777188047345E-2</v>
      </c>
      <c r="Y500" s="172">
        <v>-0.71657870518443623</v>
      </c>
      <c r="Z500" s="172">
        <v>0.39898209836677845</v>
      </c>
      <c r="AA500" s="147"/>
      <c r="AB500" s="144"/>
      <c r="AC500" s="144"/>
      <c r="AD500" s="151">
        <v>1.5018842828641099E-2</v>
      </c>
      <c r="AE500" s="151">
        <v>2.6687956204379561E-2</v>
      </c>
      <c r="AF500" s="144"/>
    </row>
    <row r="501" spans="1:32" ht="22.15" customHeight="1" x14ac:dyDescent="0.25">
      <c r="A501" s="154" t="s">
        <v>246</v>
      </c>
      <c r="B501" s="155">
        <v>5.8685446009389668E-3</v>
      </c>
      <c r="C501" s="155">
        <v>5.4785691266516275E-3</v>
      </c>
      <c r="D501" s="155">
        <v>3.2840722495894909E-3</v>
      </c>
      <c r="E501" s="155">
        <v>8.2440230832646327E-3</v>
      </c>
      <c r="F501" s="155">
        <v>6.3216120110628207E-3</v>
      </c>
      <c r="G501" s="155">
        <v>8.4371233427079154E-3</v>
      </c>
      <c r="H501" s="155">
        <v>3.9952057530962841E-3</v>
      </c>
      <c r="I501" s="155">
        <v>3.453038674033149E-3</v>
      </c>
      <c r="J501" s="172">
        <v>-5.4216707906313499E-2</v>
      </c>
      <c r="K501" s="172">
        <v>-0.24769103394893513</v>
      </c>
      <c r="L501" s="147"/>
      <c r="M501" s="203">
        <v>-0.8276699662573187</v>
      </c>
      <c r="N501" s="144"/>
      <c r="P501" s="154" t="s">
        <v>246</v>
      </c>
      <c r="Q501" s="155">
        <v>5.7810151462596828E-3</v>
      </c>
      <c r="R501" s="155">
        <v>7.8846249812864911E-3</v>
      </c>
      <c r="S501" s="155">
        <v>4.9138594517790539E-3</v>
      </c>
      <c r="T501" s="155">
        <v>6.2966132779068342E-3</v>
      </c>
      <c r="U501" s="155">
        <v>1.0659926369580746E-2</v>
      </c>
      <c r="V501" s="155">
        <v>1.0779924599434497E-2</v>
      </c>
      <c r="W501" s="155">
        <v>7.5922547230886936E-3</v>
      </c>
      <c r="X501" s="155">
        <v>1.1729738336606337E-2</v>
      </c>
      <c r="Y501" s="172">
        <v>0.41374836135176429</v>
      </c>
      <c r="Z501" s="172">
        <v>0.39905568976073791</v>
      </c>
      <c r="AA501" s="147"/>
      <c r="AB501" s="144"/>
      <c r="AC501" s="144"/>
      <c r="AD501" s="151">
        <v>5.9299490135225003E-3</v>
      </c>
      <c r="AE501" s="151">
        <v>7.7391814389989573E-3</v>
      </c>
      <c r="AF501" s="144"/>
    </row>
    <row r="502" spans="1:32" x14ac:dyDescent="0.25">
      <c r="A502" s="149" t="s">
        <v>247</v>
      </c>
      <c r="B502" s="150">
        <v>95.662754303599328</v>
      </c>
      <c r="C502" s="150">
        <v>103.31034482758615</v>
      </c>
      <c r="D502" s="150">
        <v>74.964696223316892</v>
      </c>
      <c r="E502" s="150">
        <v>84.051112943116294</v>
      </c>
      <c r="F502" s="150">
        <v>89.506519162386311</v>
      </c>
      <c r="G502" s="150">
        <v>76.614302932904764</v>
      </c>
      <c r="H502" s="150">
        <v>89.607670795046047</v>
      </c>
      <c r="I502" s="150">
        <v>66.659530386740343</v>
      </c>
      <c r="J502" s="177">
        <v>-22.948140408305704</v>
      </c>
      <c r="K502" s="177">
        <v>-21.631868416185824</v>
      </c>
      <c r="L502" s="147"/>
      <c r="M502" s="203">
        <v>4.6010939980135674</v>
      </c>
      <c r="N502" s="144"/>
      <c r="P502" s="149" t="s">
        <v>247</v>
      </c>
      <c r="Q502" s="150">
        <v>73.18140825528971</v>
      </c>
      <c r="R502" s="150">
        <v>77.267727930535528</v>
      </c>
      <c r="S502" s="150">
        <v>59.765674027588709</v>
      </c>
      <c r="T502" s="150">
        <v>61.998838488812801</v>
      </c>
      <c r="U502" s="150">
        <v>64.927358646079526</v>
      </c>
      <c r="V502" s="150">
        <v>56.439502827521139</v>
      </c>
      <c r="W502" s="150">
        <v>58.512035783650113</v>
      </c>
      <c r="X502" s="150">
        <v>62.058436388726776</v>
      </c>
      <c r="Y502" s="177">
        <v>3.5464006050766628</v>
      </c>
      <c r="Z502" s="177">
        <v>-2.8842692291043335</v>
      </c>
      <c r="AA502" s="147"/>
      <c r="AB502" s="144"/>
      <c r="AC502" s="144"/>
      <c r="AD502" s="150">
        <v>88.291398802926167</v>
      </c>
      <c r="AE502" s="150">
        <v>64.942705617831109</v>
      </c>
      <c r="AF502" s="144"/>
    </row>
    <row r="503" spans="1:32" x14ac:dyDescent="0.25">
      <c r="A503" s="149" t="s">
        <v>248</v>
      </c>
      <c r="B503" s="150">
        <v>96.927419354838719</v>
      </c>
      <c r="C503" s="150">
        <v>104.08245877061472</v>
      </c>
      <c r="D503" s="150">
        <v>76.291229742612003</v>
      </c>
      <c r="E503" s="150">
        <v>87.608308605341264</v>
      </c>
      <c r="F503" s="150">
        <v>93.327545753167428</v>
      </c>
      <c r="G503" s="150">
        <v>75.396127681842032</v>
      </c>
      <c r="H503" s="150">
        <v>94.409922928708966</v>
      </c>
      <c r="I503" s="150">
        <v>72.652473118279687</v>
      </c>
      <c r="J503" s="177">
        <v>-21.757449810429279</v>
      </c>
      <c r="K503" s="177">
        <v>-17.808163620763864</v>
      </c>
      <c r="L503" s="147"/>
      <c r="M503" s="203">
        <v>8.2354487978218458</v>
      </c>
      <c r="N503" s="144"/>
      <c r="P503" s="149" t="s">
        <v>248</v>
      </c>
      <c r="Q503" s="150">
        <v>72.290563428966465</v>
      </c>
      <c r="R503" s="150">
        <v>78.092233303112749</v>
      </c>
      <c r="S503" s="150">
        <v>60.310089951886127</v>
      </c>
      <c r="T503" s="150">
        <v>62.863296703296768</v>
      </c>
      <c r="U503" s="150">
        <v>66.752627324171442</v>
      </c>
      <c r="V503" s="150">
        <v>57.263469985358739</v>
      </c>
      <c r="W503" s="150">
        <v>60.340813970269799</v>
      </c>
      <c r="X503" s="150">
        <v>64.417024320457841</v>
      </c>
      <c r="Y503" s="177">
        <v>4.0762103501880418</v>
      </c>
      <c r="Z503" s="177">
        <v>-1.3861583004196092</v>
      </c>
      <c r="AA503" s="147"/>
      <c r="AB503" s="144"/>
      <c r="AC503" s="144"/>
      <c r="AD503" s="150">
        <v>90.460636739043551</v>
      </c>
      <c r="AE503" s="150">
        <v>65.80318262087745</v>
      </c>
      <c r="AF503" s="144"/>
    </row>
    <row r="504" spans="1:32" x14ac:dyDescent="0.25">
      <c r="A504" s="146" t="s">
        <v>249</v>
      </c>
      <c r="B504" s="147">
        <v>797</v>
      </c>
      <c r="C504" s="147">
        <v>594</v>
      </c>
      <c r="D504" s="147">
        <v>817</v>
      </c>
      <c r="E504" s="147">
        <v>869</v>
      </c>
      <c r="F504" s="147">
        <v>861</v>
      </c>
      <c r="G504" s="147">
        <v>670</v>
      </c>
      <c r="H504" s="147">
        <v>652</v>
      </c>
      <c r="I504" s="147">
        <v>439</v>
      </c>
      <c r="J504" s="148">
        <v>-0.32668711656441718</v>
      </c>
      <c r="K504" s="148">
        <v>-0.41577946768060836</v>
      </c>
      <c r="L504" s="147"/>
      <c r="M504" s="155">
        <v>0.13226875564929197</v>
      </c>
      <c r="N504" s="144"/>
      <c r="P504" s="146" t="s">
        <v>249</v>
      </c>
      <c r="Q504" s="147">
        <v>4405</v>
      </c>
      <c r="R504" s="147">
        <v>3399</v>
      </c>
      <c r="S504" s="147">
        <v>4248</v>
      </c>
      <c r="T504" s="147">
        <v>4120</v>
      </c>
      <c r="U504" s="147">
        <v>3527</v>
      </c>
      <c r="V504" s="147">
        <v>3393</v>
      </c>
      <c r="W504" s="147">
        <v>3695</v>
      </c>
      <c r="X504" s="147">
        <v>3319</v>
      </c>
      <c r="Y504" s="148">
        <v>-0.10175913396481732</v>
      </c>
      <c r="Z504" s="148">
        <v>-0.13267629820435287</v>
      </c>
      <c r="AA504" s="147"/>
      <c r="AB504" s="144"/>
      <c r="AC504" s="144"/>
      <c r="AD504" s="147">
        <v>751.42857142857144</v>
      </c>
      <c r="AE504" s="147">
        <v>3826.7142857142858</v>
      </c>
      <c r="AF504" s="144"/>
    </row>
    <row r="505" spans="1:32" x14ac:dyDescent="0.25">
      <c r="A505" s="146" t="s">
        <v>250</v>
      </c>
      <c r="B505" s="147">
        <v>104</v>
      </c>
      <c r="C505" s="147">
        <v>62</v>
      </c>
      <c r="D505" s="147">
        <v>122</v>
      </c>
      <c r="E505" s="147">
        <v>119</v>
      </c>
      <c r="F505" s="147">
        <v>93</v>
      </c>
      <c r="G505" s="147">
        <v>79</v>
      </c>
      <c r="H505" s="147">
        <v>46</v>
      </c>
      <c r="I505" s="147">
        <v>47</v>
      </c>
      <c r="J505" s="148">
        <v>2.1739130434782608E-2</v>
      </c>
      <c r="K505" s="148">
        <v>-0.47360000000000002</v>
      </c>
      <c r="L505" s="147"/>
      <c r="M505" s="155">
        <v>0.10755148741418764</v>
      </c>
      <c r="N505" s="144"/>
      <c r="P505" s="146" t="s">
        <v>250</v>
      </c>
      <c r="Q505" s="147">
        <v>449</v>
      </c>
      <c r="R505" s="147">
        <v>349</v>
      </c>
      <c r="S505" s="147">
        <v>479</v>
      </c>
      <c r="T505" s="147">
        <v>370</v>
      </c>
      <c r="U505" s="147">
        <v>324</v>
      </c>
      <c r="V505" s="147">
        <v>367</v>
      </c>
      <c r="W505" s="147">
        <v>395</v>
      </c>
      <c r="X505" s="147">
        <v>437</v>
      </c>
      <c r="Y505" s="148">
        <v>0.10632911392405063</v>
      </c>
      <c r="Z505" s="148">
        <v>0.11928283937065491</v>
      </c>
      <c r="AA505" s="147"/>
      <c r="AB505" s="144"/>
      <c r="AC505" s="144"/>
      <c r="AD505" s="150">
        <v>89.285714285714292</v>
      </c>
      <c r="AE505" s="150">
        <v>390.42857142857144</v>
      </c>
      <c r="AF505" s="144"/>
    </row>
    <row r="506" spans="1:32" x14ac:dyDescent="0.25">
      <c r="A506" s="149" t="s">
        <v>251</v>
      </c>
      <c r="B506" s="150">
        <v>0</v>
      </c>
      <c r="C506" s="150">
        <v>2886</v>
      </c>
      <c r="D506" s="150">
        <v>2539</v>
      </c>
      <c r="E506" s="150">
        <v>2198</v>
      </c>
      <c r="F506" s="150">
        <v>2220</v>
      </c>
      <c r="G506" s="150">
        <v>1948</v>
      </c>
      <c r="H506" s="150">
        <v>2104</v>
      </c>
      <c r="I506" s="150">
        <v>2304</v>
      </c>
      <c r="J506" s="148">
        <v>9.5057034220532313E-2</v>
      </c>
      <c r="K506" s="157">
        <v>-5.1097517092479963E-3</v>
      </c>
      <c r="L506" s="147"/>
      <c r="M506" s="155">
        <v>0.15386670228395885</v>
      </c>
      <c r="N506" s="144"/>
      <c r="P506" s="149" t="s">
        <v>251</v>
      </c>
      <c r="Q506" s="150">
        <v>0</v>
      </c>
      <c r="R506" s="150">
        <v>18754</v>
      </c>
      <c r="S506" s="150">
        <v>15246</v>
      </c>
      <c r="T506" s="150">
        <v>13944</v>
      </c>
      <c r="U506" s="150">
        <v>13737</v>
      </c>
      <c r="V506" s="150">
        <v>12767</v>
      </c>
      <c r="W506" s="150">
        <v>12983</v>
      </c>
      <c r="X506" s="150">
        <v>14974</v>
      </c>
      <c r="Y506" s="148">
        <v>0.15335438650543018</v>
      </c>
      <c r="Z506" s="157">
        <v>2.7598906566320826E-2</v>
      </c>
      <c r="AA506" s="147"/>
      <c r="AB506" s="144"/>
      <c r="AC506" s="144"/>
      <c r="AD506" s="158">
        <v>2315.8333333333335</v>
      </c>
      <c r="AE506" s="158">
        <v>14571.833333333334</v>
      </c>
      <c r="AF506" s="144"/>
    </row>
    <row r="507" spans="1:32" x14ac:dyDescent="0.25">
      <c r="A507" s="159" t="s">
        <v>252</v>
      </c>
      <c r="B507" s="147">
        <v>970</v>
      </c>
      <c r="C507" s="147">
        <v>888</v>
      </c>
      <c r="D507" s="147">
        <v>852</v>
      </c>
      <c r="E507" s="147">
        <v>954</v>
      </c>
      <c r="F507" s="147">
        <v>842</v>
      </c>
      <c r="G507" s="147">
        <v>953</v>
      </c>
      <c r="H507" s="147">
        <v>757</v>
      </c>
      <c r="I507" s="147">
        <v>832</v>
      </c>
      <c r="J507" s="148">
        <v>9.9075297225891673E-2</v>
      </c>
      <c r="K507" s="148">
        <v>-6.3063063063063057E-2</v>
      </c>
      <c r="L507" s="147"/>
      <c r="M507" s="155">
        <v>0.16316924887232792</v>
      </c>
      <c r="N507" s="144"/>
      <c r="P507" s="159" t="s">
        <v>252</v>
      </c>
      <c r="Q507" s="147">
        <v>5387</v>
      </c>
      <c r="R507" s="147">
        <v>5016</v>
      </c>
      <c r="S507" s="147">
        <v>5663</v>
      </c>
      <c r="T507" s="147">
        <v>5134</v>
      </c>
      <c r="U507" s="147">
        <v>5668</v>
      </c>
      <c r="V507" s="147">
        <v>5621</v>
      </c>
      <c r="W507" s="147">
        <v>5047</v>
      </c>
      <c r="X507" s="147">
        <v>5099</v>
      </c>
      <c r="Y507" s="148">
        <v>1.0303150386368139E-2</v>
      </c>
      <c r="Z507" s="148">
        <v>-4.9099531116794611E-2</v>
      </c>
      <c r="AA507" s="147"/>
      <c r="AB507" s="144"/>
      <c r="AC507" s="144"/>
      <c r="AD507" s="150">
        <v>888</v>
      </c>
      <c r="AE507" s="150">
        <v>5362.2857142857147</v>
      </c>
      <c r="AF507" s="144"/>
    </row>
    <row r="508" spans="1:32" x14ac:dyDescent="0.25">
      <c r="A508" s="159" t="s">
        <v>253</v>
      </c>
      <c r="B508" s="147">
        <v>28</v>
      </c>
      <c r="C508" s="147">
        <v>26</v>
      </c>
      <c r="D508" s="147">
        <v>23</v>
      </c>
      <c r="E508" s="147">
        <v>40</v>
      </c>
      <c r="F508" s="147">
        <v>15</v>
      </c>
      <c r="G508" s="147">
        <v>20</v>
      </c>
      <c r="H508" s="147">
        <v>11</v>
      </c>
      <c r="I508" s="147">
        <v>13</v>
      </c>
      <c r="J508" s="148">
        <v>0.18181818181818182</v>
      </c>
      <c r="K508" s="148">
        <v>-0.44171779141104295</v>
      </c>
      <c r="L508" s="147"/>
      <c r="M508" s="155">
        <v>7.8787878787878782E-2</v>
      </c>
      <c r="N508" s="144"/>
      <c r="P508" s="159" t="s">
        <v>253</v>
      </c>
      <c r="Q508" s="147">
        <v>156</v>
      </c>
      <c r="R508" s="147">
        <v>166</v>
      </c>
      <c r="S508" s="147">
        <v>202</v>
      </c>
      <c r="T508" s="147">
        <v>195</v>
      </c>
      <c r="U508" s="147">
        <v>169</v>
      </c>
      <c r="V508" s="147">
        <v>165</v>
      </c>
      <c r="W508" s="147">
        <v>152</v>
      </c>
      <c r="X508" s="147">
        <v>165</v>
      </c>
      <c r="Y508" s="148">
        <v>8.5526315789473686E-2</v>
      </c>
      <c r="Z508" s="148">
        <v>-4.1493775933609936E-2</v>
      </c>
      <c r="AA508" s="147"/>
      <c r="AB508" s="144"/>
      <c r="AC508" s="144"/>
      <c r="AD508" s="150">
        <v>23.285714285714285</v>
      </c>
      <c r="AE508" s="150">
        <v>172.14285714285714</v>
      </c>
      <c r="AF508" s="144"/>
    </row>
    <row r="509" spans="1:32" x14ac:dyDescent="0.25">
      <c r="A509" s="159" t="s">
        <v>254</v>
      </c>
      <c r="B509" s="160">
        <v>2.8056112224448898E-2</v>
      </c>
      <c r="C509" s="160">
        <v>2.8446389496717725E-2</v>
      </c>
      <c r="D509" s="160">
        <v>2.6285714285714287E-2</v>
      </c>
      <c r="E509" s="160">
        <v>4.0241448692152917E-2</v>
      </c>
      <c r="F509" s="160">
        <v>1.7502917152858809E-2</v>
      </c>
      <c r="G509" s="160">
        <v>2.0554984583761562E-2</v>
      </c>
      <c r="H509" s="160">
        <v>1.4322916666666666E-2</v>
      </c>
      <c r="I509" s="160">
        <v>1.5384615384615385E-2</v>
      </c>
      <c r="J509" s="172">
        <v>0.10616987179487195</v>
      </c>
      <c r="K509" s="172">
        <v>-1.016797906592545</v>
      </c>
      <c r="L509" s="147"/>
      <c r="M509" s="203">
        <v>-1.5960369417816227</v>
      </c>
      <c r="N509" s="144"/>
      <c r="P509" s="159" t="s">
        <v>254</v>
      </c>
      <c r="Q509" s="160">
        <v>2.814360454627458E-2</v>
      </c>
      <c r="R509" s="160">
        <v>3.2033963720571206E-2</v>
      </c>
      <c r="S509" s="160">
        <v>3.4441602728047742E-2</v>
      </c>
      <c r="T509" s="160">
        <v>3.6592231187840121E-2</v>
      </c>
      <c r="U509" s="160">
        <v>2.8953229398663696E-2</v>
      </c>
      <c r="V509" s="160">
        <v>2.8517110266159697E-2</v>
      </c>
      <c r="W509" s="160">
        <v>2.9236391613771878E-2</v>
      </c>
      <c r="X509" s="160">
        <v>3.1344984802431614E-2</v>
      </c>
      <c r="Y509" s="172">
        <v>0.21085931886597359</v>
      </c>
      <c r="Z509" s="172">
        <v>2.4098645442820893E-2</v>
      </c>
      <c r="AA509" s="147"/>
      <c r="AB509" s="144"/>
      <c r="AC509" s="144"/>
      <c r="AD509" s="191">
        <v>2.5552594450540835E-2</v>
      </c>
      <c r="AE509" s="191">
        <v>3.1103998348003405E-2</v>
      </c>
      <c r="AF509" s="144"/>
    </row>
    <row r="510" spans="1:32" x14ac:dyDescent="0.25">
      <c r="A510" s="161" t="s">
        <v>255</v>
      </c>
      <c r="B510" s="161"/>
      <c r="C510" s="161"/>
      <c r="D510" s="161"/>
      <c r="E510" s="144"/>
      <c r="F510" s="144"/>
      <c r="G510" s="144"/>
      <c r="H510" s="144"/>
      <c r="I510" s="144"/>
      <c r="J510" s="144"/>
      <c r="K510" s="144"/>
      <c r="L510" s="144"/>
      <c r="M510" s="144"/>
      <c r="N510" s="144"/>
      <c r="O510" s="204"/>
      <c r="P510" s="161" t="s">
        <v>255</v>
      </c>
      <c r="Q510" s="161"/>
      <c r="R510" s="161"/>
      <c r="S510" s="161"/>
      <c r="T510" s="144"/>
      <c r="U510" s="144"/>
      <c r="V510" s="144"/>
      <c r="W510" s="144"/>
      <c r="X510" s="144"/>
      <c r="Y510" s="144"/>
      <c r="Z510" s="144"/>
      <c r="AA510" s="144"/>
      <c r="AB510" s="144"/>
      <c r="AC510" s="144"/>
      <c r="AD510" s="144"/>
      <c r="AE510" s="144"/>
      <c r="AF510" s="144"/>
    </row>
    <row r="513" spans="1:32" x14ac:dyDescent="0.25">
      <c r="A513" s="189" t="s">
        <v>264</v>
      </c>
      <c r="B513" s="189"/>
      <c r="C513" s="189"/>
      <c r="D513" s="189"/>
      <c r="E513" s="181"/>
      <c r="F513" s="167"/>
      <c r="G513" s="167"/>
      <c r="H513" s="167"/>
      <c r="I513" s="167"/>
      <c r="J513" s="167"/>
      <c r="K513" s="167"/>
      <c r="L513" s="188"/>
      <c r="M513" s="211"/>
      <c r="N513" s="144"/>
      <c r="O513" s="211"/>
      <c r="P513" s="189" t="s">
        <v>264</v>
      </c>
      <c r="Q513" s="189"/>
      <c r="R513" s="189"/>
      <c r="S513" s="189"/>
      <c r="T513" s="181"/>
      <c r="U513" s="144"/>
      <c r="V513" s="144"/>
      <c r="W513" s="144"/>
      <c r="X513" s="144"/>
      <c r="Y513" s="144"/>
      <c r="Z513" s="144"/>
      <c r="AA513" s="188"/>
      <c r="AB513" s="144"/>
      <c r="AC513" s="144"/>
      <c r="AD513" s="144"/>
      <c r="AE513" s="144"/>
      <c r="AF513" s="144"/>
    </row>
    <row r="514" spans="1:32" x14ac:dyDescent="0.25">
      <c r="A514" s="166" t="s">
        <v>301</v>
      </c>
      <c r="B514" s="166"/>
      <c r="C514" s="166"/>
      <c r="D514" s="166"/>
      <c r="E514" s="213"/>
      <c r="F514" s="167"/>
      <c r="G514" s="167"/>
      <c r="H514" s="167"/>
      <c r="I514" s="167"/>
      <c r="J514" s="167"/>
      <c r="K514" s="167"/>
      <c r="L514" s="167"/>
      <c r="M514" s="144"/>
      <c r="N514" s="144"/>
      <c r="P514" s="166" t="s">
        <v>231</v>
      </c>
      <c r="Q514" s="166"/>
      <c r="R514" s="166"/>
      <c r="S514" s="166"/>
      <c r="T514" s="162"/>
      <c r="U514" s="144"/>
      <c r="V514" s="144"/>
      <c r="W514" s="144"/>
      <c r="X514" s="144"/>
      <c r="Y514" s="144"/>
      <c r="Z514" s="144"/>
      <c r="AA514" s="167"/>
      <c r="AB514" s="144"/>
      <c r="AC514" s="144"/>
      <c r="AD514" s="144"/>
      <c r="AE514" s="144"/>
      <c r="AF514" s="144"/>
    </row>
    <row r="515" spans="1:32" ht="31.5" x14ac:dyDescent="0.25">
      <c r="A515" s="190"/>
      <c r="B515" s="141">
        <v>2019</v>
      </c>
      <c r="C515" s="141">
        <v>2020</v>
      </c>
      <c r="D515" s="141">
        <v>2021</v>
      </c>
      <c r="E515" s="141">
        <v>2022</v>
      </c>
      <c r="F515" s="141">
        <v>2023</v>
      </c>
      <c r="G515" s="141">
        <v>2024</v>
      </c>
      <c r="H515" s="141">
        <v>2025</v>
      </c>
      <c r="I515" s="141">
        <v>2026</v>
      </c>
      <c r="J515" s="142" t="s">
        <v>232</v>
      </c>
      <c r="K515" s="142" t="s">
        <v>233</v>
      </c>
      <c r="L515" s="143" t="s">
        <v>234</v>
      </c>
      <c r="M515" s="145" t="s">
        <v>287</v>
      </c>
      <c r="N515" s="144"/>
      <c r="P515" s="190"/>
      <c r="Q515" s="141">
        <v>2019</v>
      </c>
      <c r="R515" s="141">
        <v>2020</v>
      </c>
      <c r="S515" s="141">
        <v>2021</v>
      </c>
      <c r="T515" s="141">
        <v>2022</v>
      </c>
      <c r="U515" s="141">
        <v>2023</v>
      </c>
      <c r="V515" s="141">
        <v>2024</v>
      </c>
      <c r="W515" s="141">
        <v>2025</v>
      </c>
      <c r="X515" s="141">
        <v>2026</v>
      </c>
      <c r="Y515" s="142" t="s">
        <v>232</v>
      </c>
      <c r="Z515" s="142" t="s">
        <v>233</v>
      </c>
      <c r="AA515" s="143" t="s">
        <v>234</v>
      </c>
      <c r="AB515" s="144"/>
      <c r="AC515" s="144"/>
      <c r="AD515" s="145" t="s">
        <v>302</v>
      </c>
      <c r="AE515" s="145" t="s">
        <v>235</v>
      </c>
      <c r="AF515" s="144"/>
    </row>
    <row r="516" spans="1:32" x14ac:dyDescent="0.25">
      <c r="A516" s="146" t="s">
        <v>236</v>
      </c>
      <c r="B516" s="147">
        <v>3509</v>
      </c>
      <c r="C516" s="147">
        <v>3881</v>
      </c>
      <c r="D516" s="147">
        <v>2971</v>
      </c>
      <c r="E516" s="147">
        <v>3382</v>
      </c>
      <c r="F516" s="147">
        <v>3750</v>
      </c>
      <c r="G516" s="147">
        <v>4217</v>
      </c>
      <c r="H516" s="147">
        <v>4288</v>
      </c>
      <c r="I516" s="147">
        <v>3901</v>
      </c>
      <c r="J516" s="148">
        <v>-9.0251865671641784E-2</v>
      </c>
      <c r="K516" s="148">
        <v>5.0350026925148089E-2</v>
      </c>
      <c r="L516" s="147"/>
      <c r="M516" s="155">
        <v>0.11142212447516495</v>
      </c>
      <c r="N516" s="144"/>
      <c r="P516" s="146" t="s">
        <v>236</v>
      </c>
      <c r="Q516" s="147">
        <v>29719</v>
      </c>
      <c r="R516" s="147">
        <v>30357</v>
      </c>
      <c r="S516" s="147">
        <v>22700</v>
      </c>
      <c r="T516" s="147">
        <v>28141</v>
      </c>
      <c r="U516" s="147">
        <v>32999</v>
      </c>
      <c r="V516" s="147">
        <v>35838</v>
      </c>
      <c r="W516" s="147">
        <v>34289</v>
      </c>
      <c r="X516" s="147">
        <v>35011</v>
      </c>
      <c r="Y516" s="148">
        <v>2.105631543643734E-2</v>
      </c>
      <c r="Z516" s="148">
        <v>0.14498955817289053</v>
      </c>
      <c r="AA516" s="147"/>
      <c r="AB516" s="144"/>
      <c r="AC516" s="144"/>
      <c r="AD516" s="147">
        <v>3714</v>
      </c>
      <c r="AE516" s="147">
        <v>30577.571428571428</v>
      </c>
      <c r="AF516" s="144"/>
    </row>
    <row r="517" spans="1:32" x14ac:dyDescent="0.25">
      <c r="A517" s="149" t="s">
        <v>237</v>
      </c>
      <c r="B517" s="150">
        <v>915</v>
      </c>
      <c r="C517" s="150">
        <v>1136</v>
      </c>
      <c r="D517" s="150">
        <v>798</v>
      </c>
      <c r="E517" s="150">
        <v>682</v>
      </c>
      <c r="F517" s="150">
        <v>781</v>
      </c>
      <c r="G517" s="150">
        <v>811</v>
      </c>
      <c r="H517" s="150">
        <v>656</v>
      </c>
      <c r="I517" s="150">
        <v>640</v>
      </c>
      <c r="J517" s="148">
        <v>-2.4390243902439025E-2</v>
      </c>
      <c r="K517" s="148">
        <v>-0.2247793735940474</v>
      </c>
      <c r="L517" s="147"/>
      <c r="M517" s="155">
        <v>0.1088065283917035</v>
      </c>
      <c r="N517" s="144"/>
      <c r="P517" s="149" t="s">
        <v>237</v>
      </c>
      <c r="Q517" s="150">
        <v>7240</v>
      </c>
      <c r="R517" s="150">
        <v>7407</v>
      </c>
      <c r="S517" s="150">
        <v>5905</v>
      </c>
      <c r="T517" s="150">
        <v>6187</v>
      </c>
      <c r="U517" s="150">
        <v>6401</v>
      </c>
      <c r="V517" s="150">
        <v>6379</v>
      </c>
      <c r="W517" s="150">
        <v>5385</v>
      </c>
      <c r="X517" s="150">
        <v>5882</v>
      </c>
      <c r="Y517" s="148">
        <v>9.2293407613741871E-2</v>
      </c>
      <c r="Z517" s="148">
        <v>-8.3066096561553573E-2</v>
      </c>
      <c r="AA517" s="147"/>
      <c r="AB517" s="144"/>
      <c r="AC517" s="144"/>
      <c r="AD517" s="150">
        <v>825.57142857142856</v>
      </c>
      <c r="AE517" s="150">
        <v>6414.8571428571431</v>
      </c>
      <c r="AF517" s="144"/>
    </row>
    <row r="518" spans="1:32" x14ac:dyDescent="0.25">
      <c r="A518" s="146" t="s">
        <v>90</v>
      </c>
      <c r="B518" s="151">
        <v>0.28214616096207218</v>
      </c>
      <c r="C518" s="151">
        <v>0.31415929203539822</v>
      </c>
      <c r="D518" s="151">
        <v>0.28197879858657243</v>
      </c>
      <c r="E518" s="151">
        <v>0.21602787456445993</v>
      </c>
      <c r="F518" s="151">
        <v>0.22513692706831939</v>
      </c>
      <c r="G518" s="151">
        <v>0.20757614538008703</v>
      </c>
      <c r="H518" s="151">
        <v>0.16540595057992941</v>
      </c>
      <c r="I518" s="151">
        <v>0.17684443216358109</v>
      </c>
      <c r="J518" s="172">
        <v>1.1438481583651683</v>
      </c>
      <c r="K518" s="172">
        <v>-6.2075693518575363</v>
      </c>
      <c r="L518" s="147"/>
      <c r="M518" s="203">
        <v>-0.66984891707091709</v>
      </c>
      <c r="N518" s="144"/>
      <c r="P518" s="146" t="s">
        <v>90</v>
      </c>
      <c r="Q518" s="151">
        <v>0.26333975921143565</v>
      </c>
      <c r="R518" s="151">
        <v>0.25994034041059833</v>
      </c>
      <c r="S518" s="151">
        <v>0.2713570148430679</v>
      </c>
      <c r="T518" s="151">
        <v>0.23304079249689255</v>
      </c>
      <c r="U518" s="151">
        <v>0.20886902042680938</v>
      </c>
      <c r="V518" s="151">
        <v>0.19705909610453801</v>
      </c>
      <c r="W518" s="151">
        <v>0.1704059998101326</v>
      </c>
      <c r="X518" s="151">
        <v>0.18354292133429026</v>
      </c>
      <c r="Y518" s="172">
        <v>1.3136921524157659</v>
      </c>
      <c r="Z518" s="172">
        <v>-4.2200608597942448</v>
      </c>
      <c r="AA518" s="147"/>
      <c r="AB518" s="144"/>
      <c r="AC518" s="144"/>
      <c r="AD518" s="151">
        <v>0.23892012568215645</v>
      </c>
      <c r="AE518" s="151">
        <v>0.22574352993223271</v>
      </c>
      <c r="AF518" s="144"/>
    </row>
    <row r="519" spans="1:32" x14ac:dyDescent="0.25">
      <c r="A519" s="149" t="s">
        <v>238</v>
      </c>
      <c r="B519" s="150">
        <v>787</v>
      </c>
      <c r="C519" s="150">
        <v>988</v>
      </c>
      <c r="D519" s="150">
        <v>691</v>
      </c>
      <c r="E519" s="150">
        <v>551</v>
      </c>
      <c r="F519" s="150">
        <v>658</v>
      </c>
      <c r="G519" s="150">
        <v>683</v>
      </c>
      <c r="H519" s="150">
        <v>558</v>
      </c>
      <c r="I519" s="150">
        <v>528</v>
      </c>
      <c r="J519" s="148">
        <v>-5.3763440860215055E-2</v>
      </c>
      <c r="K519" s="148">
        <v>-0.24816924328722545</v>
      </c>
      <c r="L519" s="147"/>
      <c r="M519" s="155">
        <v>0.10608800482218204</v>
      </c>
      <c r="N519" s="144"/>
      <c r="P519" s="149" t="s">
        <v>238</v>
      </c>
      <c r="Q519" s="150">
        <v>6227</v>
      </c>
      <c r="R519" s="150">
        <v>6425</v>
      </c>
      <c r="S519" s="150">
        <v>5110</v>
      </c>
      <c r="T519" s="150">
        <v>5031</v>
      </c>
      <c r="U519" s="150">
        <v>5004</v>
      </c>
      <c r="V519" s="150">
        <v>4950</v>
      </c>
      <c r="W519" s="150">
        <v>4219</v>
      </c>
      <c r="X519" s="150">
        <v>4977</v>
      </c>
      <c r="Y519" s="148">
        <v>0.17966342735245319</v>
      </c>
      <c r="Z519" s="148">
        <v>-5.7539360493426436E-2</v>
      </c>
      <c r="AA519" s="147"/>
      <c r="AB519" s="144"/>
      <c r="AC519" s="144"/>
      <c r="AD519" s="150">
        <v>702.28571428571433</v>
      </c>
      <c r="AE519" s="150">
        <v>5280.8571428571431</v>
      </c>
      <c r="AF519" s="144"/>
    </row>
    <row r="520" spans="1:32" x14ac:dyDescent="0.25">
      <c r="A520" s="149" t="s">
        <v>239</v>
      </c>
      <c r="B520" s="153">
        <v>0.22428042177258478</v>
      </c>
      <c r="C520" s="153">
        <v>0.25457356351455812</v>
      </c>
      <c r="D520" s="153">
        <v>0.23258162234937732</v>
      </c>
      <c r="E520" s="153">
        <v>0.16292134831460675</v>
      </c>
      <c r="F520" s="153">
        <v>0.17546666666666666</v>
      </c>
      <c r="G520" s="153">
        <v>0.16196348114773534</v>
      </c>
      <c r="H520" s="153">
        <v>0.13013059701492538</v>
      </c>
      <c r="I520" s="153">
        <v>0.13534991027941554</v>
      </c>
      <c r="J520" s="172">
        <v>0.52193132644901552</v>
      </c>
      <c r="K520" s="172">
        <v>-5.3741558295090197</v>
      </c>
      <c r="L520" s="147"/>
      <c r="M520" s="203">
        <v>-0.68054123334775618</v>
      </c>
      <c r="N520" s="144"/>
      <c r="P520" s="149" t="s">
        <v>239</v>
      </c>
      <c r="Q520" s="153">
        <v>0.2095292573774353</v>
      </c>
      <c r="R520" s="153">
        <v>0.2116480548143756</v>
      </c>
      <c r="S520" s="153">
        <v>0.2251101321585903</v>
      </c>
      <c r="T520" s="153">
        <v>0.17877829501439182</v>
      </c>
      <c r="U520" s="153">
        <v>0.15164095881693385</v>
      </c>
      <c r="V520" s="153">
        <v>0.13812154696132597</v>
      </c>
      <c r="W520" s="153">
        <v>0.12304237510571904</v>
      </c>
      <c r="X520" s="153">
        <v>0.1421553226128931</v>
      </c>
      <c r="Y520" s="172">
        <v>1.9112947507174058</v>
      </c>
      <c r="Z520" s="172">
        <v>-3.0548293015742272</v>
      </c>
      <c r="AA520" s="147"/>
      <c r="AB520" s="144"/>
      <c r="AC520" s="144"/>
      <c r="AD520" s="153">
        <v>0.18909146857450573</v>
      </c>
      <c r="AE520" s="153">
        <v>0.17270361562863537</v>
      </c>
      <c r="AF520" s="144"/>
    </row>
    <row r="521" spans="1:32" x14ac:dyDescent="0.25">
      <c r="A521" s="149" t="s">
        <v>240</v>
      </c>
      <c r="B521" s="153">
        <v>0.86010928961748634</v>
      </c>
      <c r="C521" s="153">
        <v>0.86971830985915488</v>
      </c>
      <c r="D521" s="153">
        <v>0.86591478696741853</v>
      </c>
      <c r="E521" s="153">
        <v>0.8079178885630498</v>
      </c>
      <c r="F521" s="153">
        <v>0.84250960307298339</v>
      </c>
      <c r="G521" s="153">
        <v>0.84217016029593095</v>
      </c>
      <c r="H521" s="153">
        <v>0.85060975609756095</v>
      </c>
      <c r="I521" s="153">
        <v>0.82499999999999996</v>
      </c>
      <c r="J521" s="172">
        <v>-2.5609756097560998</v>
      </c>
      <c r="K521" s="172">
        <v>-2.5666205225817751</v>
      </c>
      <c r="L521" s="147"/>
      <c r="M521" s="203">
        <v>-2.1140768446106795</v>
      </c>
      <c r="N521" s="144"/>
      <c r="P521" s="149" t="s">
        <v>240</v>
      </c>
      <c r="Q521" s="153">
        <v>0.86008287292817676</v>
      </c>
      <c r="R521" s="153">
        <v>0.86742270824895373</v>
      </c>
      <c r="S521" s="153">
        <v>0.86536833192209994</v>
      </c>
      <c r="T521" s="153">
        <v>0.813156618716664</v>
      </c>
      <c r="U521" s="153">
        <v>0.78175285111701298</v>
      </c>
      <c r="V521" s="153">
        <v>0.77598369650415422</v>
      </c>
      <c r="W521" s="153">
        <v>0.78347260909935001</v>
      </c>
      <c r="X521" s="153">
        <v>0.84614076844610675</v>
      </c>
      <c r="Y521" s="172">
        <v>6.2668159346756731</v>
      </c>
      <c r="Z521" s="172">
        <v>2.2917892978442378</v>
      </c>
      <c r="AA521" s="147"/>
      <c r="AB521" s="144"/>
      <c r="AC521" s="144"/>
      <c r="AD521" s="153">
        <v>0.85066620522581771</v>
      </c>
      <c r="AE521" s="153">
        <v>0.82322287546766437</v>
      </c>
      <c r="AF521" s="144"/>
    </row>
    <row r="522" spans="1:32" ht="22.15" customHeight="1" x14ac:dyDescent="0.25">
      <c r="A522" s="154" t="s">
        <v>241</v>
      </c>
      <c r="B522" s="155">
        <v>2.9508196721311476E-2</v>
      </c>
      <c r="C522" s="155">
        <v>2.9049295774647887E-2</v>
      </c>
      <c r="D522" s="155">
        <v>2.1303258145363407E-2</v>
      </c>
      <c r="E522" s="155">
        <v>3.0791788856304986E-2</v>
      </c>
      <c r="F522" s="155">
        <v>1.6645326504481434E-2</v>
      </c>
      <c r="G522" s="155">
        <v>2.3427866831072751E-2</v>
      </c>
      <c r="H522" s="155">
        <v>1.676829268292683E-2</v>
      </c>
      <c r="I522" s="155">
        <v>1.5625E-2</v>
      </c>
      <c r="J522" s="172">
        <v>-0.11432926829268303</v>
      </c>
      <c r="K522" s="172">
        <v>-0.87736848935802036</v>
      </c>
      <c r="L522" s="147"/>
      <c r="M522" s="203">
        <v>-0.40961832709962598</v>
      </c>
      <c r="N522" s="144"/>
      <c r="P522" s="154" t="s">
        <v>241</v>
      </c>
      <c r="Q522" s="155">
        <v>2.0580110497237569E-2</v>
      </c>
      <c r="R522" s="155">
        <v>2.227622519238558E-2</v>
      </c>
      <c r="S522" s="155">
        <v>2.1845893310753598E-2</v>
      </c>
      <c r="T522" s="155">
        <v>2.4082754161952481E-2</v>
      </c>
      <c r="U522" s="155">
        <v>2.2340259334478987E-2</v>
      </c>
      <c r="V522" s="155">
        <v>2.1633484872237027E-2</v>
      </c>
      <c r="W522" s="155">
        <v>2.0055710306406686E-2</v>
      </c>
      <c r="X522" s="155">
        <v>1.972118327099626E-2</v>
      </c>
      <c r="Y522" s="172">
        <v>-3.3452703541042572E-2</v>
      </c>
      <c r="Z522" s="172">
        <v>-0.21254228220021382</v>
      </c>
      <c r="AA522" s="147"/>
      <c r="AB522" s="144"/>
      <c r="AC522" s="144"/>
      <c r="AD522" s="151">
        <v>2.4398684893580203E-2</v>
      </c>
      <c r="AE522" s="151">
        <v>2.1846606092998398E-2</v>
      </c>
      <c r="AF522" s="144"/>
    </row>
    <row r="523" spans="1:32" ht="22.15" customHeight="1" x14ac:dyDescent="0.25">
      <c r="A523" s="154" t="s">
        <v>242</v>
      </c>
      <c r="B523" s="155">
        <v>7.694499857509262E-3</v>
      </c>
      <c r="C523" s="155">
        <v>8.5029631538263342E-3</v>
      </c>
      <c r="D523" s="155">
        <v>5.7219791316055202E-3</v>
      </c>
      <c r="E523" s="155">
        <v>6.2093435836782966E-3</v>
      </c>
      <c r="F523" s="155">
        <v>3.4666666666666665E-3</v>
      </c>
      <c r="G523" s="155">
        <v>4.5055726820014226E-3</v>
      </c>
      <c r="H523" s="155">
        <v>2.5652985074626866E-3</v>
      </c>
      <c r="I523" s="155">
        <v>2.5634452704434759E-3</v>
      </c>
      <c r="J523" s="172">
        <v>-1.8532370192106927E-4</v>
      </c>
      <c r="K523" s="172">
        <v>-0.28600488444884425</v>
      </c>
      <c r="L523" s="147"/>
      <c r="M523" s="203">
        <v>-7.4979913845658414E-2</v>
      </c>
      <c r="N523" s="144"/>
      <c r="P523" s="154" t="s">
        <v>242</v>
      </c>
      <c r="Q523" s="155">
        <v>5.013627645613917E-3</v>
      </c>
      <c r="R523" s="155">
        <v>5.4353196956220973E-3</v>
      </c>
      <c r="S523" s="155">
        <v>5.6828193832599121E-3</v>
      </c>
      <c r="T523" s="155">
        <v>5.2947656444333894E-3</v>
      </c>
      <c r="U523" s="155">
        <v>4.3334646504439526E-3</v>
      </c>
      <c r="V523" s="155">
        <v>3.850661309224845E-3</v>
      </c>
      <c r="W523" s="155">
        <v>3.1496981539269153E-3</v>
      </c>
      <c r="X523" s="155">
        <v>3.31324440890006E-3</v>
      </c>
      <c r="Y523" s="172">
        <v>1.6354625497314468E-2</v>
      </c>
      <c r="Z523" s="172">
        <v>-0.12699468190307761</v>
      </c>
      <c r="AA523" s="147"/>
      <c r="AB523" s="144"/>
      <c r="AC523" s="144"/>
      <c r="AD523" s="151">
        <v>5.4234941149319182E-3</v>
      </c>
      <c r="AE523" s="151">
        <v>4.583191227930836E-3</v>
      </c>
      <c r="AF523" s="144"/>
    </row>
    <row r="524" spans="1:32" ht="22.15" customHeight="1" x14ac:dyDescent="0.25">
      <c r="A524" s="154" t="s">
        <v>243</v>
      </c>
      <c r="B524" s="155">
        <v>7.8369905956112859E-2</v>
      </c>
      <c r="C524" s="155">
        <v>7.7557330584900802E-2</v>
      </c>
      <c r="D524" s="155">
        <v>7.7415011780545273E-2</v>
      </c>
      <c r="E524" s="155">
        <v>6.5345949142519219E-2</v>
      </c>
      <c r="F524" s="155">
        <v>6.08E-2</v>
      </c>
      <c r="G524" s="155">
        <v>6.5923642399810287E-2</v>
      </c>
      <c r="H524" s="155">
        <v>5.0839552238805971E-2</v>
      </c>
      <c r="I524" s="155">
        <v>4.2809536016406052E-2</v>
      </c>
      <c r="J524" s="172">
        <v>-0.80300162223999183</v>
      </c>
      <c r="K524" s="172">
        <v>-2.4541798701649187</v>
      </c>
      <c r="L524" s="147"/>
      <c r="M524" s="203">
        <v>-0.35187608045930618</v>
      </c>
      <c r="N524" s="144"/>
      <c r="P524" s="154" t="s">
        <v>243</v>
      </c>
      <c r="Q524" s="155">
        <v>6.6724990746660384E-2</v>
      </c>
      <c r="R524" s="155">
        <v>7.3590934545574332E-2</v>
      </c>
      <c r="S524" s="155">
        <v>7.3480176211453738E-2</v>
      </c>
      <c r="T524" s="155">
        <v>7.0217831633559574E-2</v>
      </c>
      <c r="U524" s="155">
        <v>6.0274553774356796E-2</v>
      </c>
      <c r="V524" s="155">
        <v>5.5416038841453207E-2</v>
      </c>
      <c r="W524" s="155">
        <v>4.6166409052465808E-2</v>
      </c>
      <c r="X524" s="155">
        <v>4.6328296820999114E-2</v>
      </c>
      <c r="Y524" s="172">
        <v>1.6188776853330589E-2</v>
      </c>
      <c r="Z524" s="172">
        <v>-1.6364713461981408</v>
      </c>
      <c r="AA524" s="147"/>
      <c r="AB524" s="144"/>
      <c r="AC524" s="144"/>
      <c r="AD524" s="151">
        <v>6.7351334718055239E-2</v>
      </c>
      <c r="AE524" s="151">
        <v>6.2693010282980521E-2</v>
      </c>
      <c r="AF524" s="144"/>
    </row>
    <row r="525" spans="1:32" ht="22.15" customHeight="1" x14ac:dyDescent="0.25">
      <c r="A525" s="154" t="s">
        <v>244</v>
      </c>
      <c r="B525" s="155">
        <v>0.55086919350242236</v>
      </c>
      <c r="C525" s="155">
        <v>0.54264364854418967</v>
      </c>
      <c r="D525" s="155">
        <v>0.5745540222147425</v>
      </c>
      <c r="E525" s="155">
        <v>0.63571850975753996</v>
      </c>
      <c r="F525" s="155">
        <v>0.58826666666666672</v>
      </c>
      <c r="G525" s="155">
        <v>0.57647616789186629</v>
      </c>
      <c r="H525" s="155">
        <v>0.62756529850746268</v>
      </c>
      <c r="I525" s="155">
        <v>0.63265829274544993</v>
      </c>
      <c r="J525" s="172">
        <v>0.50929942379872584</v>
      </c>
      <c r="K525" s="172">
        <v>4.7074786321878896</v>
      </c>
      <c r="L525" s="147"/>
      <c r="M525" s="203">
        <v>1.6994644177856899</v>
      </c>
      <c r="N525" s="144"/>
      <c r="P525" s="154" t="s">
        <v>244</v>
      </c>
      <c r="Q525" s="155">
        <v>0.59837141222786772</v>
      </c>
      <c r="R525" s="155">
        <v>0.57713212768060085</v>
      </c>
      <c r="S525" s="155">
        <v>0.58013215859030842</v>
      </c>
      <c r="T525" s="155">
        <v>0.61824384350236306</v>
      </c>
      <c r="U525" s="155">
        <v>0.61717021727931154</v>
      </c>
      <c r="V525" s="155">
        <v>0.60128913443830567</v>
      </c>
      <c r="W525" s="155">
        <v>0.64040946076001048</v>
      </c>
      <c r="X525" s="155">
        <v>0.61566364856759304</v>
      </c>
      <c r="Y525" s="172">
        <v>-2.4745812192417449</v>
      </c>
      <c r="Z525" s="172">
        <v>0.95050729542817125</v>
      </c>
      <c r="AA525" s="147"/>
      <c r="AB525" s="144"/>
      <c r="AC525" s="144"/>
      <c r="AD525" s="151">
        <v>0.58558350642357104</v>
      </c>
      <c r="AE525" s="151">
        <v>0.60615857561331132</v>
      </c>
      <c r="AF525" s="144"/>
    </row>
    <row r="526" spans="1:32" ht="22.15" customHeight="1" x14ac:dyDescent="0.25">
      <c r="A526" s="154" t="s">
        <v>245</v>
      </c>
      <c r="B526" s="155">
        <v>2.4508406953548018E-2</v>
      </c>
      <c r="C526" s="155">
        <v>1.4171605256377222E-2</v>
      </c>
      <c r="D526" s="155">
        <v>2.6926960619320095E-2</v>
      </c>
      <c r="E526" s="155">
        <v>2.365464222353637E-2</v>
      </c>
      <c r="F526" s="155">
        <v>6.4000000000000001E-2</v>
      </c>
      <c r="G526" s="155">
        <v>8.8451505809817407E-2</v>
      </c>
      <c r="H526" s="155">
        <v>9.1651119402985079E-2</v>
      </c>
      <c r="I526" s="155">
        <v>7.8441425275570367E-2</v>
      </c>
      <c r="J526" s="172">
        <v>-1.3209694127414711</v>
      </c>
      <c r="K526" s="172">
        <v>2.8168327344960318</v>
      </c>
      <c r="L526" s="147"/>
      <c r="M526" s="203">
        <v>1.3718909494815745</v>
      </c>
      <c r="N526" s="144"/>
      <c r="P526" s="154" t="s">
        <v>245</v>
      </c>
      <c r="Q526" s="155">
        <v>3.1091221104344022E-2</v>
      </c>
      <c r="R526" s="155">
        <v>4.2527258951806833E-2</v>
      </c>
      <c r="S526" s="155">
        <v>4.2995594713656389E-2</v>
      </c>
      <c r="T526" s="155">
        <v>3.5997299314167938E-2</v>
      </c>
      <c r="U526" s="155">
        <v>5.6607775993211915E-2</v>
      </c>
      <c r="V526" s="155">
        <v>6.6995926111948212E-2</v>
      </c>
      <c r="W526" s="155">
        <v>7.6730146694275136E-2</v>
      </c>
      <c r="X526" s="155">
        <v>6.4722515780754622E-2</v>
      </c>
      <c r="Y526" s="172">
        <v>-1.2007630913520515</v>
      </c>
      <c r="Z526" s="172">
        <v>1.2845089282340751</v>
      </c>
      <c r="AA526" s="147"/>
      <c r="AB526" s="144"/>
      <c r="AC526" s="144"/>
      <c r="AD526" s="151">
        <v>5.027309793061005E-2</v>
      </c>
      <c r="AE526" s="151">
        <v>5.187742649841387E-2</v>
      </c>
      <c r="AF526" s="144"/>
    </row>
    <row r="527" spans="1:32" ht="22.15" customHeight="1" x14ac:dyDescent="0.25">
      <c r="A527" s="154" t="s">
        <v>246</v>
      </c>
      <c r="B527" s="155">
        <v>6.8965517241379309E-2</v>
      </c>
      <c r="C527" s="155">
        <v>6.080906982736408E-2</v>
      </c>
      <c r="D527" s="155">
        <v>3.6351396836082128E-2</v>
      </c>
      <c r="E527" s="155">
        <v>5.3814311058545242E-2</v>
      </c>
      <c r="F527" s="155">
        <v>7.0400000000000004E-2</v>
      </c>
      <c r="G527" s="155">
        <v>6.6872184017073746E-2</v>
      </c>
      <c r="H527" s="155">
        <v>6.9496268656716417E-2</v>
      </c>
      <c r="I527" s="155">
        <v>6.7162266085619066E-2</v>
      </c>
      <c r="J527" s="172">
        <v>-0.23340025710973517</v>
      </c>
      <c r="K527" s="172">
        <v>0.51574964879577068</v>
      </c>
      <c r="L527" s="147"/>
      <c r="M527" s="203">
        <v>-1.1184539204147013</v>
      </c>
      <c r="N527" s="144"/>
      <c r="P527" s="154" t="s">
        <v>246</v>
      </c>
      <c r="Q527" s="155">
        <v>6.9282277331000369E-2</v>
      </c>
      <c r="R527" s="155">
        <v>5.4188490298777876E-2</v>
      </c>
      <c r="S527" s="155">
        <v>3.1762114537444937E-2</v>
      </c>
      <c r="T527" s="155">
        <v>4.7688426139796028E-2</v>
      </c>
      <c r="U527" s="155">
        <v>6.3153428891784602E-2</v>
      </c>
      <c r="V527" s="155">
        <v>8.8397790055248615E-2</v>
      </c>
      <c r="W527" s="155">
        <v>7.0722389104377503E-2</v>
      </c>
      <c r="X527" s="155">
        <v>7.8346805289766078E-2</v>
      </c>
      <c r="Y527" s="172">
        <v>0.76244161853885739</v>
      </c>
      <c r="Z527" s="172">
        <v>1.5536996045829117</v>
      </c>
      <c r="AA527" s="147"/>
      <c r="AB527" s="144"/>
      <c r="AC527" s="144"/>
      <c r="AD527" s="151">
        <v>6.2004769597661359E-2</v>
      </c>
      <c r="AE527" s="151">
        <v>6.2809809243936962E-2</v>
      </c>
      <c r="AF527" s="144"/>
    </row>
    <row r="528" spans="1:32" x14ac:dyDescent="0.25">
      <c r="A528" s="149" t="s">
        <v>247</v>
      </c>
      <c r="B528" s="150">
        <v>53.332573382730104</v>
      </c>
      <c r="C528" s="150">
        <v>67.652666838443693</v>
      </c>
      <c r="D528" s="150">
        <v>39.695052170986187</v>
      </c>
      <c r="E528" s="150">
        <v>39.240094618568897</v>
      </c>
      <c r="F528" s="150">
        <v>38.562399999999997</v>
      </c>
      <c r="G528" s="150">
        <v>29.19018259426133</v>
      </c>
      <c r="H528" s="150">
        <v>29.034281716417926</v>
      </c>
      <c r="I528" s="150">
        <v>28.322225070494735</v>
      </c>
      <c r="J528" s="177">
        <v>-0.71205664592319096</v>
      </c>
      <c r="K528" s="177">
        <v>-13.702199885271096</v>
      </c>
      <c r="L528" s="147"/>
      <c r="M528" s="203">
        <v>2.4701500083714159</v>
      </c>
      <c r="N528" s="144"/>
      <c r="P528" s="149" t="s">
        <v>247</v>
      </c>
      <c r="Q528" s="150">
        <v>39.56960193815403</v>
      </c>
      <c r="R528" s="150">
        <v>45.819712092762785</v>
      </c>
      <c r="S528" s="150">
        <v>37.223392070484572</v>
      </c>
      <c r="T528" s="150">
        <v>28.835968871042258</v>
      </c>
      <c r="U528" s="150">
        <v>26.790326979605457</v>
      </c>
      <c r="V528" s="150">
        <v>25.345080640660758</v>
      </c>
      <c r="W528" s="150">
        <v>26.828224795123802</v>
      </c>
      <c r="X528" s="150">
        <v>25.852075062123319</v>
      </c>
      <c r="Y528" s="177">
        <v>-0.97614973300048291</v>
      </c>
      <c r="Z528" s="177">
        <v>-6.5509747923451727</v>
      </c>
      <c r="AA528" s="147"/>
      <c r="AB528" s="144"/>
      <c r="AC528" s="144"/>
      <c r="AD528" s="150">
        <v>42.024424955765831</v>
      </c>
      <c r="AE528" s="150">
        <v>32.403049854468492</v>
      </c>
      <c r="AF528" s="144"/>
    </row>
    <row r="529" spans="1:32" x14ac:dyDescent="0.25">
      <c r="A529" s="149" t="s">
        <v>248</v>
      </c>
      <c r="B529" s="150">
        <v>110.65136612021853</v>
      </c>
      <c r="C529" s="150">
        <v>145.45510563380276</v>
      </c>
      <c r="D529" s="150">
        <v>90.808270676691734</v>
      </c>
      <c r="E529" s="150">
        <v>99.718475073313826</v>
      </c>
      <c r="F529" s="150">
        <v>106.17029449423819</v>
      </c>
      <c r="G529" s="150">
        <v>80.357583230579522</v>
      </c>
      <c r="H529" s="150">
        <v>104.99085365853661</v>
      </c>
      <c r="I529" s="150">
        <v>103.67343750000001</v>
      </c>
      <c r="J529" s="177">
        <v>-1.3174161585366022</v>
      </c>
      <c r="K529" s="177">
        <v>-4.2897049121820174</v>
      </c>
      <c r="L529" s="147"/>
      <c r="M529" s="203">
        <v>21.800945150458972</v>
      </c>
      <c r="N529" s="144"/>
      <c r="P529" s="149" t="s">
        <v>248</v>
      </c>
      <c r="Q529" s="150">
        <v>85.649861878453024</v>
      </c>
      <c r="R529" s="150">
        <v>107.04158228702578</v>
      </c>
      <c r="S529" s="150">
        <v>85.66011854360714</v>
      </c>
      <c r="T529" s="150">
        <v>64.540003232584468</v>
      </c>
      <c r="U529" s="150">
        <v>68.260584283705683</v>
      </c>
      <c r="V529" s="150">
        <v>76.472487850760302</v>
      </c>
      <c r="W529" s="150">
        <v>93.711420612813328</v>
      </c>
      <c r="X529" s="150">
        <v>81.872492349541034</v>
      </c>
      <c r="Y529" s="177">
        <v>-11.838928263272294</v>
      </c>
      <c r="Z529" s="177">
        <v>-1.5829681884956699</v>
      </c>
      <c r="AA529" s="147"/>
      <c r="AB529" s="144"/>
      <c r="AC529" s="144"/>
      <c r="AD529" s="150">
        <v>107.96314241218202</v>
      </c>
      <c r="AE529" s="150">
        <v>83.455460538036704</v>
      </c>
      <c r="AF529" s="144"/>
    </row>
    <row r="530" spans="1:32" x14ac:dyDescent="0.25">
      <c r="A530" s="146" t="s">
        <v>249</v>
      </c>
      <c r="B530" s="147">
        <v>597</v>
      </c>
      <c r="C530" s="147">
        <v>581</v>
      </c>
      <c r="D530" s="147">
        <v>706</v>
      </c>
      <c r="E530" s="147">
        <v>793</v>
      </c>
      <c r="F530" s="147">
        <v>696</v>
      </c>
      <c r="G530" s="147">
        <v>540</v>
      </c>
      <c r="H530" s="147">
        <v>526</v>
      </c>
      <c r="I530" s="147">
        <v>349</v>
      </c>
      <c r="J530" s="148">
        <v>-0.3365019011406844</v>
      </c>
      <c r="K530" s="148">
        <v>-0.4496508222572651</v>
      </c>
      <c r="L530" s="147"/>
      <c r="M530" s="155">
        <v>9.69175229103027E-2</v>
      </c>
      <c r="N530" s="144"/>
      <c r="P530" s="146" t="s">
        <v>249</v>
      </c>
      <c r="Q530" s="147">
        <v>4528</v>
      </c>
      <c r="R530" s="147">
        <v>3695</v>
      </c>
      <c r="S530" s="147">
        <v>3949</v>
      </c>
      <c r="T530" s="147">
        <v>3775</v>
      </c>
      <c r="U530" s="147">
        <v>3494</v>
      </c>
      <c r="V530" s="147">
        <v>3397</v>
      </c>
      <c r="W530" s="147">
        <v>3849</v>
      </c>
      <c r="X530" s="147">
        <v>3601</v>
      </c>
      <c r="Y530" s="148">
        <v>-6.4432320083138483E-2</v>
      </c>
      <c r="Z530" s="148">
        <v>-5.5457713493461271E-2</v>
      </c>
      <c r="AA530" s="147"/>
      <c r="AB530" s="144"/>
      <c r="AC530" s="144"/>
      <c r="AD530" s="147">
        <v>634.14285714285711</v>
      </c>
      <c r="AE530" s="147">
        <v>3812.4285714285716</v>
      </c>
      <c r="AF530" s="144"/>
    </row>
    <row r="531" spans="1:32" x14ac:dyDescent="0.25">
      <c r="A531" s="146" t="s">
        <v>250</v>
      </c>
      <c r="B531" s="147">
        <v>115</v>
      </c>
      <c r="C531" s="147">
        <v>114</v>
      </c>
      <c r="D531" s="147">
        <v>158</v>
      </c>
      <c r="E531" s="147">
        <v>167</v>
      </c>
      <c r="F531" s="147">
        <v>102</v>
      </c>
      <c r="G531" s="147">
        <v>97</v>
      </c>
      <c r="H531" s="147">
        <v>101</v>
      </c>
      <c r="I531" s="147">
        <v>82</v>
      </c>
      <c r="J531" s="148">
        <v>-0.18811881188118812</v>
      </c>
      <c r="K531" s="148">
        <v>-0.32786885245901637</v>
      </c>
      <c r="L531" s="147"/>
      <c r="M531" s="155">
        <v>0.10110974106041924</v>
      </c>
      <c r="N531" s="144"/>
      <c r="P531" s="146" t="s">
        <v>250</v>
      </c>
      <c r="Q531" s="147">
        <v>859</v>
      </c>
      <c r="R531" s="147">
        <v>744</v>
      </c>
      <c r="S531" s="147">
        <v>781</v>
      </c>
      <c r="T531" s="147">
        <v>774</v>
      </c>
      <c r="U531" s="147">
        <v>605</v>
      </c>
      <c r="V531" s="147">
        <v>656</v>
      </c>
      <c r="W531" s="147">
        <v>798</v>
      </c>
      <c r="X531" s="147">
        <v>811</v>
      </c>
      <c r="Y531" s="148">
        <v>1.6290726817042606E-2</v>
      </c>
      <c r="Z531" s="148">
        <v>8.8173279662641296E-2</v>
      </c>
      <c r="AA531" s="147"/>
      <c r="AB531" s="144"/>
      <c r="AC531" s="144"/>
      <c r="AD531" s="150">
        <v>122</v>
      </c>
      <c r="AE531" s="150">
        <v>745.28571428571433</v>
      </c>
      <c r="AF531" s="144"/>
    </row>
    <row r="532" spans="1:32" x14ac:dyDescent="0.25">
      <c r="A532" s="149" t="s">
        <v>251</v>
      </c>
      <c r="B532" s="150">
        <v>0</v>
      </c>
      <c r="C532" s="150">
        <v>1298</v>
      </c>
      <c r="D532" s="150">
        <v>1105</v>
      </c>
      <c r="E532" s="150">
        <v>952</v>
      </c>
      <c r="F532" s="150">
        <v>1060</v>
      </c>
      <c r="G532" s="150">
        <v>943</v>
      </c>
      <c r="H532" s="150">
        <v>832</v>
      </c>
      <c r="I532" s="150">
        <v>915</v>
      </c>
      <c r="J532" s="148">
        <v>9.9759615384615391E-2</v>
      </c>
      <c r="K532" s="157">
        <v>-0.11308562197092091</v>
      </c>
      <c r="L532" s="147"/>
      <c r="M532" s="155">
        <v>0.13015647226173541</v>
      </c>
      <c r="N532" s="144"/>
      <c r="P532" s="149" t="s">
        <v>251</v>
      </c>
      <c r="Q532" s="150">
        <v>0</v>
      </c>
      <c r="R532" s="150">
        <v>10740</v>
      </c>
      <c r="S532" s="150">
        <v>8328</v>
      </c>
      <c r="T532" s="150">
        <v>7400</v>
      </c>
      <c r="U532" s="150">
        <v>6638</v>
      </c>
      <c r="V532" s="150">
        <v>6901</v>
      </c>
      <c r="W532" s="150">
        <v>6408</v>
      </c>
      <c r="X532" s="150">
        <v>7030</v>
      </c>
      <c r="Y532" s="148">
        <v>9.7066167290886393E-2</v>
      </c>
      <c r="Z532" s="157">
        <v>-9.1242055370031203E-2</v>
      </c>
      <c r="AA532" s="147"/>
      <c r="AB532" s="144"/>
      <c r="AC532" s="144"/>
      <c r="AD532" s="158">
        <v>1031.6666666666667</v>
      </c>
      <c r="AE532" s="158">
        <v>7735.833333333333</v>
      </c>
      <c r="AF532" s="144"/>
    </row>
    <row r="533" spans="1:32" x14ac:dyDescent="0.25">
      <c r="A533" s="159" t="s">
        <v>252</v>
      </c>
      <c r="B533" s="147">
        <v>497</v>
      </c>
      <c r="C533" s="147">
        <v>350</v>
      </c>
      <c r="D533" s="147">
        <v>379</v>
      </c>
      <c r="E533" s="147">
        <v>274</v>
      </c>
      <c r="F533" s="147">
        <v>213</v>
      </c>
      <c r="G533" s="147">
        <v>376</v>
      </c>
      <c r="H533" s="147">
        <v>268</v>
      </c>
      <c r="I533" s="147">
        <v>220</v>
      </c>
      <c r="J533" s="148">
        <v>-0.17910447761194029</v>
      </c>
      <c r="K533" s="148">
        <v>-0.34662706830717016</v>
      </c>
      <c r="L533" s="147"/>
      <c r="M533" s="155">
        <v>0.10406811731315042</v>
      </c>
      <c r="N533" s="144"/>
      <c r="P533" s="159" t="s">
        <v>252</v>
      </c>
      <c r="Q533" s="147">
        <v>3016</v>
      </c>
      <c r="R533" s="147">
        <v>2664</v>
      </c>
      <c r="S533" s="147">
        <v>2445</v>
      </c>
      <c r="T533" s="147">
        <v>1857</v>
      </c>
      <c r="U533" s="147">
        <v>1886</v>
      </c>
      <c r="V533" s="147">
        <v>1855</v>
      </c>
      <c r="W533" s="147">
        <v>1865</v>
      </c>
      <c r="X533" s="147">
        <v>2114</v>
      </c>
      <c r="Y533" s="148">
        <v>0.13351206434316354</v>
      </c>
      <c r="Z533" s="148">
        <v>-5.068001026430579E-2</v>
      </c>
      <c r="AA533" s="147"/>
      <c r="AB533" s="144"/>
      <c r="AC533" s="144"/>
      <c r="AD533" s="150">
        <v>336.71428571428572</v>
      </c>
      <c r="AE533" s="150">
        <v>2226.8571428571427</v>
      </c>
      <c r="AF533" s="144"/>
    </row>
    <row r="534" spans="1:32" x14ac:dyDescent="0.25">
      <c r="A534" s="159" t="s">
        <v>253</v>
      </c>
      <c r="B534" s="147">
        <v>39</v>
      </c>
      <c r="C534" s="147">
        <v>28</v>
      </c>
      <c r="D534" s="147">
        <v>38</v>
      </c>
      <c r="E534" s="147">
        <v>56</v>
      </c>
      <c r="F534" s="147">
        <v>23</v>
      </c>
      <c r="G534" s="147">
        <v>35</v>
      </c>
      <c r="H534" s="147">
        <v>14</v>
      </c>
      <c r="I534" s="147">
        <v>37</v>
      </c>
      <c r="J534" s="148">
        <v>1.6428571428571428</v>
      </c>
      <c r="K534" s="148">
        <v>0.11158798283261806</v>
      </c>
      <c r="L534" s="147"/>
      <c r="M534" s="155">
        <v>0.16818181818181818</v>
      </c>
      <c r="N534" s="144"/>
      <c r="P534" s="159" t="s">
        <v>253</v>
      </c>
      <c r="Q534" s="147">
        <v>336</v>
      </c>
      <c r="R534" s="147">
        <v>253</v>
      </c>
      <c r="S534" s="147">
        <v>310</v>
      </c>
      <c r="T534" s="147">
        <v>283</v>
      </c>
      <c r="U534" s="147">
        <v>235</v>
      </c>
      <c r="V534" s="147">
        <v>229</v>
      </c>
      <c r="W534" s="147">
        <v>165</v>
      </c>
      <c r="X534" s="147">
        <v>220</v>
      </c>
      <c r="Y534" s="148">
        <v>0.33333333333333331</v>
      </c>
      <c r="Z534" s="148">
        <v>-0.14964108227498621</v>
      </c>
      <c r="AA534" s="147"/>
      <c r="AB534" s="144"/>
      <c r="AC534" s="144"/>
      <c r="AD534" s="150">
        <v>33.285714285714285</v>
      </c>
      <c r="AE534" s="150">
        <v>258.71428571428572</v>
      </c>
      <c r="AF534" s="144"/>
    </row>
    <row r="535" spans="1:32" x14ac:dyDescent="0.25">
      <c r="A535" s="159" t="s">
        <v>254</v>
      </c>
      <c r="B535" s="160">
        <v>7.2761194029850748E-2</v>
      </c>
      <c r="C535" s="160">
        <v>7.407407407407407E-2</v>
      </c>
      <c r="D535" s="160">
        <v>9.1127098321342928E-2</v>
      </c>
      <c r="E535" s="160">
        <v>0.16969696969696971</v>
      </c>
      <c r="F535" s="160">
        <v>9.7457627118644072E-2</v>
      </c>
      <c r="G535" s="160">
        <v>8.5158150851581502E-2</v>
      </c>
      <c r="H535" s="160">
        <v>4.9645390070921988E-2</v>
      </c>
      <c r="I535" s="160">
        <v>0.14396887159533073</v>
      </c>
      <c r="J535" s="172">
        <v>9.4323481524408734</v>
      </c>
      <c r="K535" s="172">
        <v>5.400748163394077</v>
      </c>
      <c r="L535" s="147"/>
      <c r="M535" s="203">
        <v>4.9710088390532094</v>
      </c>
      <c r="N535" s="144"/>
      <c r="P535" s="159" t="s">
        <v>254</v>
      </c>
      <c r="Q535" s="160">
        <v>0.10023866348448687</v>
      </c>
      <c r="R535" s="160">
        <v>8.6732944806307846E-2</v>
      </c>
      <c r="S535" s="160">
        <v>0.11252268602540835</v>
      </c>
      <c r="T535" s="160">
        <v>0.13224299065420561</v>
      </c>
      <c r="U535" s="160">
        <v>0.1107967939651108</v>
      </c>
      <c r="V535" s="160">
        <v>0.10988483685220729</v>
      </c>
      <c r="W535" s="160">
        <v>8.1280788177339899E-2</v>
      </c>
      <c r="X535" s="160">
        <v>9.4258783204798635E-2</v>
      </c>
      <c r="Y535" s="172">
        <v>1.2977995027458735</v>
      </c>
      <c r="Z535" s="172">
        <v>-0.98276585447272113</v>
      </c>
      <c r="AA535" s="147"/>
      <c r="AB535" s="144"/>
      <c r="AC535" s="144"/>
      <c r="AD535" s="191">
        <v>8.9961389961389956E-2</v>
      </c>
      <c r="AE535" s="191">
        <v>0.10408644174952585</v>
      </c>
      <c r="AF535" s="144"/>
    </row>
    <row r="536" spans="1:32" x14ac:dyDescent="0.25">
      <c r="A536" s="161" t="s">
        <v>255</v>
      </c>
      <c r="B536" s="161"/>
      <c r="C536" s="161"/>
      <c r="D536" s="161"/>
      <c r="E536" s="144"/>
      <c r="F536" s="144"/>
      <c r="G536" s="144"/>
      <c r="H536" s="144"/>
      <c r="I536" s="144"/>
      <c r="J536" s="144"/>
      <c r="K536" s="144"/>
      <c r="L536" s="144"/>
      <c r="M536" s="144"/>
      <c r="N536" s="144"/>
      <c r="O536" s="204"/>
      <c r="P536" s="161" t="s">
        <v>255</v>
      </c>
      <c r="Q536" s="161"/>
      <c r="R536" s="161"/>
      <c r="S536" s="161"/>
      <c r="T536" s="144"/>
      <c r="U536" s="144"/>
      <c r="V536" s="144"/>
      <c r="W536" s="144"/>
      <c r="X536" s="144"/>
      <c r="Y536" s="144"/>
      <c r="Z536" s="144"/>
      <c r="AA536" s="144"/>
      <c r="AB536" s="144"/>
      <c r="AC536" s="144"/>
      <c r="AD536" s="144"/>
      <c r="AE536" s="144"/>
      <c r="AF536" s="144"/>
    </row>
    <row r="539" spans="1:32" x14ac:dyDescent="0.25">
      <c r="A539" s="189" t="s">
        <v>265</v>
      </c>
      <c r="B539" s="189"/>
      <c r="C539" s="189"/>
      <c r="D539" s="189"/>
      <c r="E539" s="181"/>
      <c r="F539" s="167"/>
      <c r="G539" s="167"/>
      <c r="H539" s="167"/>
      <c r="I539" s="167"/>
      <c r="J539" s="167"/>
      <c r="K539" s="167"/>
      <c r="L539" s="188"/>
      <c r="M539" s="211"/>
      <c r="N539" s="144"/>
      <c r="O539" s="211"/>
      <c r="P539" s="189" t="s">
        <v>265</v>
      </c>
      <c r="Q539" s="189"/>
      <c r="R539" s="189"/>
      <c r="S539" s="189"/>
      <c r="T539" s="181"/>
      <c r="U539" s="144"/>
      <c r="V539" s="144"/>
      <c r="W539" s="144"/>
      <c r="X539" s="144"/>
      <c r="Y539" s="144"/>
      <c r="Z539" s="144"/>
      <c r="AA539" s="188"/>
      <c r="AB539" s="144"/>
      <c r="AC539" s="144"/>
      <c r="AD539" s="144"/>
      <c r="AE539" s="144"/>
      <c r="AF539" s="144"/>
    </row>
    <row r="540" spans="1:32" x14ac:dyDescent="0.25">
      <c r="A540" s="166" t="s">
        <v>301</v>
      </c>
      <c r="B540" s="166"/>
      <c r="C540" s="166"/>
      <c r="D540" s="166"/>
      <c r="E540" s="213"/>
      <c r="F540" s="167"/>
      <c r="G540" s="167"/>
      <c r="H540" s="167"/>
      <c r="I540" s="167"/>
      <c r="J540" s="167"/>
      <c r="K540" s="167"/>
      <c r="L540" s="167"/>
      <c r="M540" s="144"/>
      <c r="N540" s="144"/>
      <c r="P540" s="166" t="s">
        <v>231</v>
      </c>
      <c r="Q540" s="166"/>
      <c r="R540" s="166"/>
      <c r="S540" s="166"/>
      <c r="T540" s="162"/>
      <c r="U540" s="144"/>
      <c r="V540" s="144"/>
      <c r="W540" s="144"/>
      <c r="X540" s="144"/>
      <c r="Y540" s="144"/>
      <c r="Z540" s="144"/>
      <c r="AA540" s="167"/>
      <c r="AB540" s="144"/>
      <c r="AC540" s="144"/>
      <c r="AD540" s="144"/>
      <c r="AE540" s="144"/>
      <c r="AF540" s="144"/>
    </row>
    <row r="541" spans="1:32" ht="31.5" x14ac:dyDescent="0.25">
      <c r="A541" s="190"/>
      <c r="B541" s="141">
        <v>2019</v>
      </c>
      <c r="C541" s="141">
        <v>2020</v>
      </c>
      <c r="D541" s="141">
        <v>2021</v>
      </c>
      <c r="E541" s="141">
        <v>2022</v>
      </c>
      <c r="F541" s="141">
        <v>2023</v>
      </c>
      <c r="G541" s="141">
        <v>2024</v>
      </c>
      <c r="H541" s="141">
        <v>2025</v>
      </c>
      <c r="I541" s="141">
        <v>2026</v>
      </c>
      <c r="J541" s="142" t="s">
        <v>232</v>
      </c>
      <c r="K541" s="142" t="s">
        <v>233</v>
      </c>
      <c r="L541" s="143" t="s">
        <v>234</v>
      </c>
      <c r="M541" s="145" t="s">
        <v>287</v>
      </c>
      <c r="N541" s="144"/>
      <c r="P541" s="190"/>
      <c r="Q541" s="141">
        <v>2019</v>
      </c>
      <c r="R541" s="141">
        <v>2020</v>
      </c>
      <c r="S541" s="141">
        <v>2021</v>
      </c>
      <c r="T541" s="141">
        <v>2022</v>
      </c>
      <c r="U541" s="141">
        <v>2023</v>
      </c>
      <c r="V541" s="141">
        <v>2024</v>
      </c>
      <c r="W541" s="141">
        <v>2025</v>
      </c>
      <c r="X541" s="141">
        <v>2026</v>
      </c>
      <c r="Y541" s="142" t="s">
        <v>232</v>
      </c>
      <c r="Z541" s="142" t="s">
        <v>233</v>
      </c>
      <c r="AA541" s="143" t="s">
        <v>234</v>
      </c>
      <c r="AB541" s="144"/>
      <c r="AC541" s="144"/>
      <c r="AD541" s="145" t="s">
        <v>302</v>
      </c>
      <c r="AE541" s="145" t="s">
        <v>235</v>
      </c>
      <c r="AF541" s="144"/>
    </row>
    <row r="542" spans="1:32" x14ac:dyDescent="0.25">
      <c r="A542" s="146" t="s">
        <v>236</v>
      </c>
      <c r="B542" s="147">
        <v>1509</v>
      </c>
      <c r="C542" s="147">
        <v>1624</v>
      </c>
      <c r="D542" s="147">
        <v>1131</v>
      </c>
      <c r="E542" s="147">
        <v>1012</v>
      </c>
      <c r="F542" s="147">
        <v>1182</v>
      </c>
      <c r="G542" s="147">
        <v>1342</v>
      </c>
      <c r="H542" s="147">
        <v>1602</v>
      </c>
      <c r="I542" s="147">
        <v>1621</v>
      </c>
      <c r="J542" s="148">
        <v>1.1860174781523096E-2</v>
      </c>
      <c r="K542" s="148">
        <v>0.20687087853648162</v>
      </c>
      <c r="L542" s="147"/>
      <c r="M542" s="155">
        <v>0.12802084978676354</v>
      </c>
      <c r="N542" s="144"/>
      <c r="P542" s="146" t="s">
        <v>236</v>
      </c>
      <c r="Q542" s="147">
        <v>11823</v>
      </c>
      <c r="R542" s="147">
        <v>13216</v>
      </c>
      <c r="S542" s="147">
        <v>9209</v>
      </c>
      <c r="T542" s="147">
        <v>9024</v>
      </c>
      <c r="U542" s="147">
        <v>11275</v>
      </c>
      <c r="V542" s="147">
        <v>11078</v>
      </c>
      <c r="W542" s="147">
        <v>11554</v>
      </c>
      <c r="X542" s="147">
        <v>12662</v>
      </c>
      <c r="Y542" s="148">
        <v>9.5897524666782072E-2</v>
      </c>
      <c r="Z542" s="148">
        <v>0.14842120265875425</v>
      </c>
      <c r="AA542" s="147"/>
      <c r="AB542" s="144"/>
      <c r="AC542" s="144"/>
      <c r="AD542" s="147">
        <v>1343.1428571428571</v>
      </c>
      <c r="AE542" s="147">
        <v>11025.571428571429</v>
      </c>
      <c r="AF542" s="144"/>
    </row>
    <row r="543" spans="1:32" x14ac:dyDescent="0.25">
      <c r="A543" s="149" t="s">
        <v>237</v>
      </c>
      <c r="B543" s="150">
        <v>892</v>
      </c>
      <c r="C543" s="150">
        <v>946</v>
      </c>
      <c r="D543" s="150">
        <v>606</v>
      </c>
      <c r="E543" s="150">
        <v>596</v>
      </c>
      <c r="F543" s="150">
        <v>579</v>
      </c>
      <c r="G543" s="150">
        <v>623</v>
      </c>
      <c r="H543" s="150">
        <v>714</v>
      </c>
      <c r="I543" s="150">
        <v>770</v>
      </c>
      <c r="J543" s="148">
        <v>7.8431372549019607E-2</v>
      </c>
      <c r="K543" s="148">
        <v>8.7570621468926552E-2</v>
      </c>
      <c r="L543" s="147"/>
      <c r="M543" s="155">
        <v>0.13214347005320062</v>
      </c>
      <c r="N543" s="144"/>
      <c r="P543" s="149" t="s">
        <v>237</v>
      </c>
      <c r="Q543" s="150">
        <v>6329</v>
      </c>
      <c r="R543" s="150">
        <v>6840</v>
      </c>
      <c r="S543" s="150">
        <v>4665</v>
      </c>
      <c r="T543" s="150">
        <v>4553</v>
      </c>
      <c r="U543" s="150">
        <v>5246</v>
      </c>
      <c r="V543" s="150">
        <v>5203</v>
      </c>
      <c r="W543" s="150">
        <v>5212</v>
      </c>
      <c r="X543" s="150">
        <v>5827</v>
      </c>
      <c r="Y543" s="148">
        <v>0.11799693016116654</v>
      </c>
      <c r="Z543" s="148">
        <v>7.2040580319596273E-2</v>
      </c>
      <c r="AA543" s="147"/>
      <c r="AB543" s="144"/>
      <c r="AC543" s="144"/>
      <c r="AD543" s="150">
        <v>708</v>
      </c>
      <c r="AE543" s="150">
        <v>5435.4285714285716</v>
      </c>
      <c r="AF543" s="144"/>
    </row>
    <row r="544" spans="1:32" x14ac:dyDescent="0.25">
      <c r="A544" s="146" t="s">
        <v>90</v>
      </c>
      <c r="B544" s="151">
        <v>0.62203626220362618</v>
      </c>
      <c r="C544" s="151">
        <v>0.61190168175937909</v>
      </c>
      <c r="D544" s="151">
        <v>0.56582633053221287</v>
      </c>
      <c r="E544" s="151">
        <v>0.60940695296523517</v>
      </c>
      <c r="F544" s="151">
        <v>0.51420959147424516</v>
      </c>
      <c r="G544" s="151">
        <v>0.49444444444444446</v>
      </c>
      <c r="H544" s="151">
        <v>0.47004608294930877</v>
      </c>
      <c r="I544" s="151">
        <v>0.50130208333333337</v>
      </c>
      <c r="J544" s="172">
        <v>3.1256000384024594</v>
      </c>
      <c r="K544" s="172">
        <v>-5.3432637956122626</v>
      </c>
      <c r="L544" s="147"/>
      <c r="M544" s="203">
        <v>0.14736393463716246</v>
      </c>
      <c r="N544" s="144"/>
      <c r="P544" s="146" t="s">
        <v>90</v>
      </c>
      <c r="Q544" s="151">
        <v>0.57043713384407391</v>
      </c>
      <c r="R544" s="151">
        <v>0.5477258167841127</v>
      </c>
      <c r="S544" s="151">
        <v>0.53880803880803885</v>
      </c>
      <c r="T544" s="151">
        <v>0.53476626732440691</v>
      </c>
      <c r="U544" s="151">
        <v>0.50563855421686743</v>
      </c>
      <c r="V544" s="151">
        <v>0.50994805449377634</v>
      </c>
      <c r="W544" s="151">
        <v>0.48966553927095074</v>
      </c>
      <c r="X544" s="151">
        <v>0.49982844398696175</v>
      </c>
      <c r="Y544" s="172">
        <v>1.0162904716011001</v>
      </c>
      <c r="Z544" s="172">
        <v>-2.8784863041672439</v>
      </c>
      <c r="AA544" s="147"/>
      <c r="AB544" s="144"/>
      <c r="AC544" s="144"/>
      <c r="AD544" s="151">
        <v>0.554734721289456</v>
      </c>
      <c r="AE544" s="151">
        <v>0.52861330702863418</v>
      </c>
      <c r="AF544" s="144"/>
    </row>
    <row r="545" spans="1:32" x14ac:dyDescent="0.25">
      <c r="A545" s="149" t="s">
        <v>238</v>
      </c>
      <c r="B545" s="150">
        <v>734</v>
      </c>
      <c r="C545" s="150">
        <v>722</v>
      </c>
      <c r="D545" s="150">
        <v>466</v>
      </c>
      <c r="E545" s="150">
        <v>472</v>
      </c>
      <c r="F545" s="150">
        <v>452</v>
      </c>
      <c r="G545" s="150">
        <v>493</v>
      </c>
      <c r="H545" s="150">
        <v>561</v>
      </c>
      <c r="I545" s="150">
        <v>627</v>
      </c>
      <c r="J545" s="148">
        <v>0.11764705882352941</v>
      </c>
      <c r="K545" s="148">
        <v>0.12538461538461546</v>
      </c>
      <c r="L545" s="147"/>
      <c r="M545" s="155">
        <v>0.13768115942028986</v>
      </c>
      <c r="N545" s="144"/>
      <c r="P545" s="149" t="s">
        <v>238</v>
      </c>
      <c r="Q545" s="150">
        <v>4816</v>
      </c>
      <c r="R545" s="150">
        <v>5284</v>
      </c>
      <c r="S545" s="150">
        <v>3452</v>
      </c>
      <c r="T545" s="150">
        <v>3451</v>
      </c>
      <c r="U545" s="150">
        <v>3945</v>
      </c>
      <c r="V545" s="150">
        <v>3870</v>
      </c>
      <c r="W545" s="150">
        <v>3885</v>
      </c>
      <c r="X545" s="150">
        <v>4554</v>
      </c>
      <c r="Y545" s="148">
        <v>0.17220077220077221</v>
      </c>
      <c r="Z545" s="148">
        <v>0.11061561509249901</v>
      </c>
      <c r="AA545" s="147"/>
      <c r="AB545" s="144"/>
      <c r="AC545" s="144"/>
      <c r="AD545" s="150">
        <v>557.14285714285711</v>
      </c>
      <c r="AE545" s="150">
        <v>4100.4285714285716</v>
      </c>
      <c r="AF545" s="144"/>
    </row>
    <row r="546" spans="1:32" x14ac:dyDescent="0.25">
      <c r="A546" s="149" t="s">
        <v>239</v>
      </c>
      <c r="B546" s="153">
        <v>0.48641484426772696</v>
      </c>
      <c r="C546" s="153">
        <v>0.44458128078817732</v>
      </c>
      <c r="D546" s="153">
        <v>0.41202475685234308</v>
      </c>
      <c r="E546" s="153">
        <v>0.466403162055336</v>
      </c>
      <c r="F546" s="153">
        <v>0.38240270727580372</v>
      </c>
      <c r="G546" s="153">
        <v>0.36736214605067063</v>
      </c>
      <c r="H546" s="153">
        <v>0.35018726591760302</v>
      </c>
      <c r="I546" s="153">
        <v>0.3867982726711906</v>
      </c>
      <c r="J546" s="172">
        <v>3.6611006753587585</v>
      </c>
      <c r="K546" s="172">
        <v>-2.8007087890392022</v>
      </c>
      <c r="L546" s="147"/>
      <c r="M546" s="203">
        <v>2.7139451000048611</v>
      </c>
      <c r="N546" s="144"/>
      <c r="P546" s="149" t="s">
        <v>239</v>
      </c>
      <c r="Q546" s="153">
        <v>0.40734162226169329</v>
      </c>
      <c r="R546" s="153">
        <v>0.39981840193704599</v>
      </c>
      <c r="S546" s="153">
        <v>0.37485068954283851</v>
      </c>
      <c r="T546" s="153">
        <v>0.38242464539007093</v>
      </c>
      <c r="U546" s="153">
        <v>0.34988913525498894</v>
      </c>
      <c r="V546" s="153">
        <v>0.34934103628813867</v>
      </c>
      <c r="W546" s="153">
        <v>0.33624718712134327</v>
      </c>
      <c r="X546" s="153">
        <v>0.35965882167114199</v>
      </c>
      <c r="Y546" s="172">
        <v>2.3411634549798723</v>
      </c>
      <c r="Z546" s="172">
        <v>-1.2242861429183238</v>
      </c>
      <c r="AA546" s="147"/>
      <c r="AB546" s="144"/>
      <c r="AC546" s="144"/>
      <c r="AD546" s="153">
        <v>0.41480536056158263</v>
      </c>
      <c r="AE546" s="153">
        <v>0.37190168310032523</v>
      </c>
      <c r="AF546" s="144"/>
    </row>
    <row r="547" spans="1:32" x14ac:dyDescent="0.25">
      <c r="A547" s="149" t="s">
        <v>240</v>
      </c>
      <c r="B547" s="153">
        <v>0.82286995515695072</v>
      </c>
      <c r="C547" s="153">
        <v>0.7632135306553911</v>
      </c>
      <c r="D547" s="153">
        <v>0.76897689768976896</v>
      </c>
      <c r="E547" s="153">
        <v>0.79194630872483218</v>
      </c>
      <c r="F547" s="153">
        <v>0.78065630397236618</v>
      </c>
      <c r="G547" s="153">
        <v>0.7913322632423756</v>
      </c>
      <c r="H547" s="153">
        <v>0.7857142857142857</v>
      </c>
      <c r="I547" s="153">
        <v>0.81428571428571428</v>
      </c>
      <c r="J547" s="172">
        <v>2.8571428571428581</v>
      </c>
      <c r="K547" s="172">
        <v>2.7360774818401934</v>
      </c>
      <c r="L547" s="147"/>
      <c r="M547" s="203">
        <v>3.2751477113927785</v>
      </c>
      <c r="N547" s="144"/>
      <c r="P547" s="149" t="s">
        <v>240</v>
      </c>
      <c r="Q547" s="153">
        <v>0.76094169695054514</v>
      </c>
      <c r="R547" s="153">
        <v>0.77251461988304093</v>
      </c>
      <c r="S547" s="153">
        <v>0.73997856377277604</v>
      </c>
      <c r="T547" s="153">
        <v>0.7579617834394905</v>
      </c>
      <c r="U547" s="153">
        <v>0.75200152497140682</v>
      </c>
      <c r="V547" s="153">
        <v>0.74380165289256195</v>
      </c>
      <c r="W547" s="153">
        <v>0.74539524174980809</v>
      </c>
      <c r="X547" s="153">
        <v>0.78153423717178649</v>
      </c>
      <c r="Y547" s="172">
        <v>3.6138995421978404</v>
      </c>
      <c r="Z547" s="172">
        <v>2.7145044572963961</v>
      </c>
      <c r="AA547" s="147"/>
      <c r="AB547" s="144"/>
      <c r="AC547" s="144"/>
      <c r="AD547" s="153">
        <v>0.78692493946731235</v>
      </c>
      <c r="AE547" s="153">
        <v>0.75438919259882253</v>
      </c>
      <c r="AF547" s="144"/>
    </row>
    <row r="548" spans="1:32" ht="22.15" customHeight="1" x14ac:dyDescent="0.25">
      <c r="A548" s="154" t="s">
        <v>241</v>
      </c>
      <c r="B548" s="155">
        <v>2.3542600896860985E-2</v>
      </c>
      <c r="C548" s="155">
        <v>4.5454545454545456E-2</v>
      </c>
      <c r="D548" s="155">
        <v>5.4455445544554455E-2</v>
      </c>
      <c r="E548" s="155">
        <v>3.0201342281879196E-2</v>
      </c>
      <c r="F548" s="155">
        <v>4.6632124352331605E-2</v>
      </c>
      <c r="G548" s="155">
        <v>4.0128410914927769E-2</v>
      </c>
      <c r="H548" s="155">
        <v>4.7619047619047616E-2</v>
      </c>
      <c r="I548" s="155">
        <v>4.0259740259740259E-2</v>
      </c>
      <c r="J548" s="172">
        <v>-0.73593073593073566</v>
      </c>
      <c r="K548" s="172">
        <v>-2.9716046665199253E-2</v>
      </c>
      <c r="L548" s="147"/>
      <c r="M548" s="203">
        <v>-0.33304433681986478</v>
      </c>
      <c r="N548" s="144"/>
      <c r="P548" s="154" t="s">
        <v>241</v>
      </c>
      <c r="Q548" s="155">
        <v>4.1396745141412547E-2</v>
      </c>
      <c r="R548" s="155">
        <v>4.2543859649122807E-2</v>
      </c>
      <c r="S548" s="155">
        <v>5.1446945337620578E-2</v>
      </c>
      <c r="T548" s="155">
        <v>4.6782341313419726E-2</v>
      </c>
      <c r="U548" s="155">
        <v>5.1277163553183375E-2</v>
      </c>
      <c r="V548" s="155">
        <v>4.2283298097251586E-2</v>
      </c>
      <c r="W548" s="155">
        <v>5.698388334612433E-2</v>
      </c>
      <c r="X548" s="155">
        <v>4.3590183627938907E-2</v>
      </c>
      <c r="Y548" s="172">
        <v>-1.3393699718185423</v>
      </c>
      <c r="Z548" s="172">
        <v>-0.35082183905640396</v>
      </c>
      <c r="AA548" s="147"/>
      <c r="AB548" s="144"/>
      <c r="AC548" s="144"/>
      <c r="AD548" s="151">
        <v>4.0556900726392252E-2</v>
      </c>
      <c r="AE548" s="151">
        <v>4.7098402018502947E-2</v>
      </c>
      <c r="AF548" s="144"/>
    </row>
    <row r="549" spans="1:32" ht="22.15" customHeight="1" x14ac:dyDescent="0.25">
      <c r="A549" s="154" t="s">
        <v>242</v>
      </c>
      <c r="B549" s="155">
        <v>1.3916500994035786E-2</v>
      </c>
      <c r="C549" s="155">
        <v>2.647783251231527E-2</v>
      </c>
      <c r="D549" s="155">
        <v>2.9177718832891247E-2</v>
      </c>
      <c r="E549" s="155">
        <v>1.7786561264822136E-2</v>
      </c>
      <c r="F549" s="155">
        <v>2.2842639593908629E-2</v>
      </c>
      <c r="G549" s="155">
        <v>1.8628912071535022E-2</v>
      </c>
      <c r="H549" s="155">
        <v>2.1223470661672909E-2</v>
      </c>
      <c r="I549" s="155">
        <v>1.9123997532387416E-2</v>
      </c>
      <c r="J549" s="172">
        <v>-0.20994731292854929</v>
      </c>
      <c r="K549" s="172">
        <v>-0.22544325888633823</v>
      </c>
      <c r="L549" s="147"/>
      <c r="M549" s="203">
        <v>-9.3602458102278949E-2</v>
      </c>
      <c r="N549" s="144"/>
      <c r="P549" s="154" t="s">
        <v>242</v>
      </c>
      <c r="Q549" s="155">
        <v>2.2160196227691786E-2</v>
      </c>
      <c r="R549" s="155">
        <v>2.2018765133171914E-2</v>
      </c>
      <c r="S549" s="155">
        <v>2.6061461613638832E-2</v>
      </c>
      <c r="T549" s="155">
        <v>2.360372340425532E-2</v>
      </c>
      <c r="U549" s="155">
        <v>2.3858093126385808E-2</v>
      </c>
      <c r="V549" s="155">
        <v>1.9859180357465245E-2</v>
      </c>
      <c r="W549" s="155">
        <v>2.5705383416998441E-2</v>
      </c>
      <c r="X549" s="155">
        <v>2.0060022113410205E-2</v>
      </c>
      <c r="Y549" s="172">
        <v>-0.56453613035882355</v>
      </c>
      <c r="Z549" s="172">
        <v>-0.31587291012984581</v>
      </c>
      <c r="AA549" s="147"/>
      <c r="AB549" s="144"/>
      <c r="AC549" s="144"/>
      <c r="AD549" s="151">
        <v>2.1378430121250798E-2</v>
      </c>
      <c r="AE549" s="151">
        <v>2.3218751214708663E-2</v>
      </c>
      <c r="AF549" s="144"/>
    </row>
    <row r="550" spans="1:32" ht="22.15" customHeight="1" x14ac:dyDescent="0.25">
      <c r="A550" s="154" t="s">
        <v>243</v>
      </c>
      <c r="B550" s="155">
        <v>0.31212723658051689</v>
      </c>
      <c r="C550" s="155">
        <v>0.3392857142857143</v>
      </c>
      <c r="D550" s="155">
        <v>0.3881520778072502</v>
      </c>
      <c r="E550" s="155">
        <v>0.34486166007905139</v>
      </c>
      <c r="F550" s="155">
        <v>0.40270727580372251</v>
      </c>
      <c r="G550" s="155">
        <v>0.42995529061102833</v>
      </c>
      <c r="H550" s="155">
        <v>0.41136079900124844</v>
      </c>
      <c r="I550" s="155">
        <v>0.40653917334978407</v>
      </c>
      <c r="J550" s="172">
        <v>-0.48216256514643785</v>
      </c>
      <c r="K550" s="172">
        <v>3.1938024658016371</v>
      </c>
      <c r="L550" s="147"/>
      <c r="M550" s="203">
        <v>3.3849234951426777</v>
      </c>
      <c r="N550" s="144"/>
      <c r="P550" s="154" t="s">
        <v>243</v>
      </c>
      <c r="Q550" s="155">
        <v>0.34297555611942826</v>
      </c>
      <c r="R550" s="155">
        <v>0.35298123486682809</v>
      </c>
      <c r="S550" s="155">
        <v>0.39276794440221524</v>
      </c>
      <c r="T550" s="155">
        <v>0.38453014184397161</v>
      </c>
      <c r="U550" s="155">
        <v>0.38784922394678495</v>
      </c>
      <c r="V550" s="155">
        <v>0.37940061382921103</v>
      </c>
      <c r="W550" s="155">
        <v>0.37649298944088627</v>
      </c>
      <c r="X550" s="155">
        <v>0.37268993839835729</v>
      </c>
      <c r="Y550" s="172">
        <v>-0.38030510425289821</v>
      </c>
      <c r="Z550" s="172">
        <v>3.9954852546442154E-2</v>
      </c>
      <c r="AA550" s="147"/>
      <c r="AB550" s="144"/>
      <c r="AC550" s="144"/>
      <c r="AD550" s="151">
        <v>0.37460114869176769</v>
      </c>
      <c r="AE550" s="151">
        <v>0.37229038987289287</v>
      </c>
      <c r="AF550" s="144"/>
    </row>
    <row r="551" spans="1:32" ht="22.15" customHeight="1" x14ac:dyDescent="0.25">
      <c r="A551" s="154" t="s">
        <v>244</v>
      </c>
      <c r="B551" s="155">
        <v>3.8436050364479786E-2</v>
      </c>
      <c r="C551" s="155">
        <v>2.832512315270936E-2</v>
      </c>
      <c r="D551" s="155">
        <v>1.8567639257294429E-2</v>
      </c>
      <c r="E551" s="155">
        <v>3.7549407114624504E-2</v>
      </c>
      <c r="F551" s="155">
        <v>4.8223350253807105E-2</v>
      </c>
      <c r="G551" s="155">
        <v>4.2473919523099854E-2</v>
      </c>
      <c r="H551" s="155">
        <v>5.8676654182272157E-2</v>
      </c>
      <c r="I551" s="155">
        <v>2.961135101789019E-2</v>
      </c>
      <c r="J551" s="172">
        <v>-2.9065303164381966</v>
      </c>
      <c r="K551" s="172">
        <v>-0.98483384098911331</v>
      </c>
      <c r="L551" s="147"/>
      <c r="M551" s="203">
        <v>-0.54541994480709555</v>
      </c>
      <c r="N551" s="144"/>
      <c r="P551" s="154" t="s">
        <v>244</v>
      </c>
      <c r="Q551" s="155">
        <v>4.5250782373340098E-2</v>
      </c>
      <c r="R551" s="155">
        <v>5.4857748184019367E-2</v>
      </c>
      <c r="S551" s="155">
        <v>3.3228363557389513E-2</v>
      </c>
      <c r="T551" s="155">
        <v>4.7539893617021274E-2</v>
      </c>
      <c r="U551" s="155">
        <v>5.0110864745011086E-2</v>
      </c>
      <c r="V551" s="155">
        <v>5.1543599927784796E-2</v>
      </c>
      <c r="W551" s="155">
        <v>5.3747619871905836E-2</v>
      </c>
      <c r="X551" s="155">
        <v>3.5065550465961146E-2</v>
      </c>
      <c r="Y551" s="172">
        <v>-1.868206940594469</v>
      </c>
      <c r="Z551" s="172">
        <v>-1.3548709889835122</v>
      </c>
      <c r="AA551" s="147"/>
      <c r="AB551" s="144"/>
      <c r="AC551" s="144"/>
      <c r="AD551" s="151">
        <v>3.9459689427781323E-2</v>
      </c>
      <c r="AE551" s="151">
        <v>4.8614260355796267E-2</v>
      </c>
      <c r="AF551" s="144"/>
    </row>
    <row r="552" spans="1:32" ht="22.15" customHeight="1" x14ac:dyDescent="0.25">
      <c r="A552" s="154" t="s">
        <v>245</v>
      </c>
      <c r="B552" s="155">
        <v>1.0603048376408217E-2</v>
      </c>
      <c r="C552" s="155">
        <v>7.3891625615763543E-3</v>
      </c>
      <c r="D552" s="155">
        <v>6.18921308576481E-3</v>
      </c>
      <c r="E552" s="155">
        <v>4.940711462450593E-3</v>
      </c>
      <c r="F552" s="155">
        <v>1.5228426395939087E-2</v>
      </c>
      <c r="G552" s="155">
        <v>1.4157973174366617E-2</v>
      </c>
      <c r="H552" s="155">
        <v>2.1847690387016231E-2</v>
      </c>
      <c r="I552" s="155">
        <v>8.6366440468846391E-3</v>
      </c>
      <c r="J552" s="172">
        <v>-1.3211046340131591</v>
      </c>
      <c r="K552" s="172">
        <v>-0.32757150256531187</v>
      </c>
      <c r="L552" s="147"/>
      <c r="M552" s="203">
        <v>-1.2687001506740381</v>
      </c>
      <c r="N552" s="144"/>
      <c r="P552" s="154" t="s">
        <v>245</v>
      </c>
      <c r="Q552" s="155">
        <v>1.8776960162395332E-2</v>
      </c>
      <c r="R552" s="155">
        <v>2.4288740920096853E-2</v>
      </c>
      <c r="S552" s="155">
        <v>1.1619068302747313E-2</v>
      </c>
      <c r="T552" s="155">
        <v>1.1857269503546099E-2</v>
      </c>
      <c r="U552" s="155">
        <v>1.7117516629711751E-2</v>
      </c>
      <c r="V552" s="155">
        <v>2.0942408376963352E-2</v>
      </c>
      <c r="W552" s="155">
        <v>3.3754543880907047E-2</v>
      </c>
      <c r="X552" s="155">
        <v>2.132364555362502E-2</v>
      </c>
      <c r="Y552" s="172">
        <v>-1.2430898327282027</v>
      </c>
      <c r="Z552" s="172">
        <v>9.5541067107924801E-2</v>
      </c>
      <c r="AA552" s="147"/>
      <c r="AB552" s="144"/>
      <c r="AC552" s="144"/>
      <c r="AD552" s="151">
        <v>1.1912359072537758E-2</v>
      </c>
      <c r="AE552" s="151">
        <v>2.0368234882545772E-2</v>
      </c>
      <c r="AF552" s="144"/>
    </row>
    <row r="553" spans="1:32" ht="22.15" customHeight="1" x14ac:dyDescent="0.25">
      <c r="A553" s="154" t="s">
        <v>246</v>
      </c>
      <c r="B553" s="155">
        <v>3.8436050364479786E-2</v>
      </c>
      <c r="C553" s="155">
        <v>3.6330049261083741E-2</v>
      </c>
      <c r="D553" s="155">
        <v>3.7135278514588858E-2</v>
      </c>
      <c r="E553" s="155">
        <v>2.1739130434782608E-2</v>
      </c>
      <c r="F553" s="155">
        <v>3.4686971235194583E-2</v>
      </c>
      <c r="G553" s="155">
        <v>4.9180327868852458E-2</v>
      </c>
      <c r="H553" s="155">
        <v>3.4332084893882647E-2</v>
      </c>
      <c r="I553" s="155">
        <v>4.3183220234423197E-2</v>
      </c>
      <c r="J553" s="172">
        <v>0.88511353405405502</v>
      </c>
      <c r="K553" s="172">
        <v>0.67016205747763147</v>
      </c>
      <c r="L553" s="147"/>
      <c r="M553" s="203">
        <v>-2.3709845631948627</v>
      </c>
      <c r="N553" s="144"/>
      <c r="P553" s="154" t="s">
        <v>246</v>
      </c>
      <c r="Q553" s="155">
        <v>3.8484310242747191E-2</v>
      </c>
      <c r="R553" s="155">
        <v>3.8740920096852302E-2</v>
      </c>
      <c r="S553" s="155">
        <v>3.941796069062873E-2</v>
      </c>
      <c r="T553" s="155">
        <v>4.2664007092198579E-2</v>
      </c>
      <c r="U553" s="155">
        <v>6.057649667405765E-2</v>
      </c>
      <c r="V553" s="155">
        <v>6.2827225130890049E-2</v>
      </c>
      <c r="W553" s="155">
        <v>5.9979227972996367E-2</v>
      </c>
      <c r="X553" s="155">
        <v>6.6893065866371823E-2</v>
      </c>
      <c r="Y553" s="172">
        <v>0.69138378933754563</v>
      </c>
      <c r="Z553" s="172">
        <v>1.782531427591328</v>
      </c>
      <c r="AA553" s="147"/>
      <c r="AB553" s="144"/>
      <c r="AC553" s="144"/>
      <c r="AD553" s="151">
        <v>3.6481599659646882E-2</v>
      </c>
      <c r="AE553" s="151">
        <v>4.9067751590458543E-2</v>
      </c>
      <c r="AF553" s="144"/>
    </row>
    <row r="554" spans="1:32" x14ac:dyDescent="0.25">
      <c r="A554" s="149" t="s">
        <v>247</v>
      </c>
      <c r="B554" s="150">
        <v>123.02054340622915</v>
      </c>
      <c r="C554" s="150">
        <v>177.17733990147784</v>
      </c>
      <c r="D554" s="150">
        <v>110.26436781609203</v>
      </c>
      <c r="E554" s="150">
        <v>123.58893280632414</v>
      </c>
      <c r="F554" s="150">
        <v>131.39086294416268</v>
      </c>
      <c r="G554" s="150">
        <v>131.63934426229503</v>
      </c>
      <c r="H554" s="150">
        <v>139.12796504369516</v>
      </c>
      <c r="I554" s="150">
        <v>145.92658852560152</v>
      </c>
      <c r="J554" s="177">
        <v>6.7986234819063611</v>
      </c>
      <c r="K554" s="177">
        <v>9.9978499593390495</v>
      </c>
      <c r="L554" s="147"/>
      <c r="M554" s="203">
        <v>23.855904589414322</v>
      </c>
      <c r="N554" s="144"/>
      <c r="P554" s="149" t="s">
        <v>247</v>
      </c>
      <c r="Q554" s="150">
        <v>128.89774168992636</v>
      </c>
      <c r="R554" s="150">
        <v>138.8627421307506</v>
      </c>
      <c r="S554" s="150">
        <v>112.37018134433688</v>
      </c>
      <c r="T554" s="150">
        <v>106.56615691489354</v>
      </c>
      <c r="U554" s="150">
        <v>110.9886474501108</v>
      </c>
      <c r="V554" s="150">
        <v>103.0278028525005</v>
      </c>
      <c r="W554" s="150">
        <v>113.3531244590618</v>
      </c>
      <c r="X554" s="150">
        <v>122.07068393618719</v>
      </c>
      <c r="Y554" s="177">
        <v>8.7175594771253913</v>
      </c>
      <c r="Z554" s="177">
        <v>4.7063879489367935</v>
      </c>
      <c r="AA554" s="147"/>
      <c r="AB554" s="144"/>
      <c r="AC554" s="144"/>
      <c r="AD554" s="150">
        <v>135.92873856626247</v>
      </c>
      <c r="AE554" s="150">
        <v>117.3642959872504</v>
      </c>
      <c r="AF554" s="144"/>
    </row>
    <row r="555" spans="1:32" x14ac:dyDescent="0.25">
      <c r="A555" s="149" t="s">
        <v>248</v>
      </c>
      <c r="B555" s="150">
        <v>123.29596412556062</v>
      </c>
      <c r="C555" s="150">
        <v>185.03276955602536</v>
      </c>
      <c r="D555" s="150">
        <v>109.97359735973592</v>
      </c>
      <c r="E555" s="150">
        <v>129.24161073825519</v>
      </c>
      <c r="F555" s="150">
        <v>126.57167530224542</v>
      </c>
      <c r="G555" s="150">
        <v>140.7479935794544</v>
      </c>
      <c r="H555" s="150">
        <v>153.46778711484578</v>
      </c>
      <c r="I555" s="150">
        <v>167.16233766233765</v>
      </c>
      <c r="J555" s="177">
        <v>13.694550547491872</v>
      </c>
      <c r="K555" s="177">
        <v>26.072749284613622</v>
      </c>
      <c r="L555" s="147"/>
      <c r="M555" s="203">
        <v>31.066404935376937</v>
      </c>
      <c r="N555" s="144"/>
      <c r="P555" s="149" t="s">
        <v>248</v>
      </c>
      <c r="Q555" s="150">
        <v>127.56359614473045</v>
      </c>
      <c r="R555" s="150">
        <v>146.92865497076031</v>
      </c>
      <c r="S555" s="150">
        <v>116.11489817792086</v>
      </c>
      <c r="T555" s="150">
        <v>116.3077092027234</v>
      </c>
      <c r="U555" s="150">
        <v>124.35455585207767</v>
      </c>
      <c r="V555" s="150">
        <v>116.62752258312526</v>
      </c>
      <c r="W555" s="150">
        <v>129.1222179585572</v>
      </c>
      <c r="X555" s="150">
        <v>136.09593272696071</v>
      </c>
      <c r="Y555" s="177">
        <v>6.9737147684035108</v>
      </c>
      <c r="Z555" s="177">
        <v>9.5260998842357338</v>
      </c>
      <c r="AA555" s="147"/>
      <c r="AB555" s="144"/>
      <c r="AC555" s="144"/>
      <c r="AD555" s="150">
        <v>141.08958837772403</v>
      </c>
      <c r="AE555" s="150">
        <v>126.56983284272498</v>
      </c>
      <c r="AF555" s="144"/>
    </row>
    <row r="556" spans="1:32" x14ac:dyDescent="0.25">
      <c r="A556" s="146" t="s">
        <v>249</v>
      </c>
      <c r="B556" s="147">
        <v>818</v>
      </c>
      <c r="C556" s="147">
        <v>673</v>
      </c>
      <c r="D556" s="147">
        <v>668</v>
      </c>
      <c r="E556" s="147">
        <v>804</v>
      </c>
      <c r="F556" s="147">
        <v>1017</v>
      </c>
      <c r="G556" s="147">
        <v>945</v>
      </c>
      <c r="H556" s="147">
        <v>1061</v>
      </c>
      <c r="I556" s="147">
        <v>913</v>
      </c>
      <c r="J556" s="148">
        <v>-0.13949104618284638</v>
      </c>
      <c r="K556" s="148">
        <v>6.765786835950556E-2</v>
      </c>
      <c r="L556" s="147"/>
      <c r="M556" s="155">
        <v>0.13155619596541787</v>
      </c>
      <c r="N556" s="144"/>
      <c r="P556" s="146" t="s">
        <v>249</v>
      </c>
      <c r="Q556" s="147">
        <v>6517</v>
      </c>
      <c r="R556" s="147">
        <v>5572</v>
      </c>
      <c r="S556" s="147">
        <v>4744</v>
      </c>
      <c r="T556" s="147">
        <v>4965</v>
      </c>
      <c r="U556" s="147">
        <v>5614</v>
      </c>
      <c r="V556" s="147">
        <v>5973</v>
      </c>
      <c r="W556" s="147">
        <v>7161</v>
      </c>
      <c r="X556" s="147">
        <v>6940</v>
      </c>
      <c r="Y556" s="148">
        <v>-3.0861611506772798E-2</v>
      </c>
      <c r="Z556" s="148">
        <v>0.19814531643072059</v>
      </c>
      <c r="AA556" s="147"/>
      <c r="AB556" s="144"/>
      <c r="AC556" s="144"/>
      <c r="AD556" s="147">
        <v>855.14285714285711</v>
      </c>
      <c r="AE556" s="147">
        <v>5792.2857142857147</v>
      </c>
      <c r="AF556" s="144"/>
    </row>
    <row r="557" spans="1:32" x14ac:dyDescent="0.25">
      <c r="A557" s="146" t="s">
        <v>250</v>
      </c>
      <c r="B557" s="147">
        <v>129</v>
      </c>
      <c r="C557" s="147">
        <v>131</v>
      </c>
      <c r="D557" s="147">
        <v>121</v>
      </c>
      <c r="E557" s="147">
        <v>144</v>
      </c>
      <c r="F557" s="147">
        <v>158</v>
      </c>
      <c r="G557" s="147">
        <v>154</v>
      </c>
      <c r="H557" s="147">
        <v>194</v>
      </c>
      <c r="I557" s="147">
        <v>179</v>
      </c>
      <c r="J557" s="148">
        <v>-7.7319587628865982E-2</v>
      </c>
      <c r="K557" s="148">
        <v>0.21532492725509222</v>
      </c>
      <c r="L557" s="147"/>
      <c r="M557" s="155">
        <v>0.1122961104140527</v>
      </c>
      <c r="N557" s="144"/>
      <c r="P557" s="146" t="s">
        <v>250</v>
      </c>
      <c r="Q557" s="147">
        <v>1230</v>
      </c>
      <c r="R557" s="147">
        <v>987</v>
      </c>
      <c r="S557" s="147">
        <v>816</v>
      </c>
      <c r="T557" s="147">
        <v>711</v>
      </c>
      <c r="U557" s="147">
        <v>846</v>
      </c>
      <c r="V557" s="147">
        <v>928</v>
      </c>
      <c r="W557" s="147">
        <v>1406</v>
      </c>
      <c r="X557" s="147">
        <v>1594</v>
      </c>
      <c r="Y557" s="148">
        <v>0.1337126600284495</v>
      </c>
      <c r="Z557" s="148">
        <v>0.61149624494511845</v>
      </c>
      <c r="AA557" s="147"/>
      <c r="AB557" s="144"/>
      <c r="AC557" s="144"/>
      <c r="AD557" s="150">
        <v>147.28571428571428</v>
      </c>
      <c r="AE557" s="150">
        <v>989.14285714285711</v>
      </c>
      <c r="AF557" s="144"/>
    </row>
    <row r="558" spans="1:32" x14ac:dyDescent="0.25">
      <c r="A558" s="149" t="s">
        <v>251</v>
      </c>
      <c r="B558" s="150">
        <v>0</v>
      </c>
      <c r="C558" s="150">
        <v>1153</v>
      </c>
      <c r="D558" s="150">
        <v>1027</v>
      </c>
      <c r="E558" s="150">
        <v>1018</v>
      </c>
      <c r="F558" s="150">
        <v>860</v>
      </c>
      <c r="G558" s="150">
        <v>939</v>
      </c>
      <c r="H558" s="150">
        <v>929</v>
      </c>
      <c r="I558" s="150">
        <v>1132</v>
      </c>
      <c r="J558" s="148">
        <v>0.2185145317545748</v>
      </c>
      <c r="K558" s="157">
        <v>0.14613567330408375</v>
      </c>
      <c r="L558" s="147"/>
      <c r="M558" s="155">
        <v>0.13358508378569742</v>
      </c>
      <c r="N558" s="144"/>
      <c r="P558" s="149" t="s">
        <v>251</v>
      </c>
      <c r="Q558" s="150">
        <v>0</v>
      </c>
      <c r="R558" s="150">
        <v>10263</v>
      </c>
      <c r="S558" s="150">
        <v>8342</v>
      </c>
      <c r="T558" s="150">
        <v>7606</v>
      </c>
      <c r="U558" s="150">
        <v>7137</v>
      </c>
      <c r="V558" s="150">
        <v>7368</v>
      </c>
      <c r="W558" s="150">
        <v>7866</v>
      </c>
      <c r="X558" s="150">
        <v>8474</v>
      </c>
      <c r="Y558" s="148">
        <v>7.7294685990338161E-2</v>
      </c>
      <c r="Z558" s="157">
        <v>4.6560454489317032E-2</v>
      </c>
      <c r="AA558" s="147"/>
      <c r="AB558" s="144"/>
      <c r="AC558" s="144"/>
      <c r="AD558" s="158">
        <v>987.66666666666663</v>
      </c>
      <c r="AE558" s="158">
        <v>8097</v>
      </c>
      <c r="AF558" s="144"/>
    </row>
    <row r="559" spans="1:32" x14ac:dyDescent="0.25">
      <c r="A559" s="159" t="s">
        <v>252</v>
      </c>
      <c r="B559" s="147">
        <v>436</v>
      </c>
      <c r="C559" s="147">
        <v>464</v>
      </c>
      <c r="D559" s="147">
        <v>361</v>
      </c>
      <c r="E559" s="147">
        <v>290</v>
      </c>
      <c r="F559" s="147">
        <v>358</v>
      </c>
      <c r="G559" s="147">
        <v>432</v>
      </c>
      <c r="H559" s="147">
        <v>351</v>
      </c>
      <c r="I559" s="147">
        <v>360</v>
      </c>
      <c r="J559" s="148">
        <v>2.564102564102564E-2</v>
      </c>
      <c r="K559" s="148">
        <v>-6.3893016344725079E-2</v>
      </c>
      <c r="L559" s="147"/>
      <c r="M559" s="155">
        <v>0.11791680314444808</v>
      </c>
      <c r="N559" s="144"/>
      <c r="P559" s="159" t="s">
        <v>252</v>
      </c>
      <c r="Q559" s="147">
        <v>3259</v>
      </c>
      <c r="R559" s="147">
        <v>3103</v>
      </c>
      <c r="S559" s="147">
        <v>3211</v>
      </c>
      <c r="T559" s="147">
        <v>2368</v>
      </c>
      <c r="U559" s="147">
        <v>2521</v>
      </c>
      <c r="V559" s="147">
        <v>2693</v>
      </c>
      <c r="W559" s="147">
        <v>2583</v>
      </c>
      <c r="X559" s="147">
        <v>3053</v>
      </c>
      <c r="Y559" s="148">
        <v>0.18195896244676732</v>
      </c>
      <c r="Z559" s="148">
        <v>8.2733812949640259E-2</v>
      </c>
      <c r="AA559" s="147"/>
      <c r="AB559" s="144"/>
      <c r="AC559" s="144"/>
      <c r="AD559" s="150">
        <v>384.57142857142856</v>
      </c>
      <c r="AE559" s="150">
        <v>2819.7142857142858</v>
      </c>
      <c r="AF559" s="144"/>
    </row>
    <row r="560" spans="1:32" x14ac:dyDescent="0.25">
      <c r="A560" s="159" t="s">
        <v>253</v>
      </c>
      <c r="B560" s="147">
        <v>46</v>
      </c>
      <c r="C560" s="147">
        <v>42</v>
      </c>
      <c r="D560" s="147">
        <v>52</v>
      </c>
      <c r="E560" s="147">
        <v>55</v>
      </c>
      <c r="F560" s="147">
        <v>28</v>
      </c>
      <c r="G560" s="147">
        <v>56</v>
      </c>
      <c r="H560" s="147">
        <v>29</v>
      </c>
      <c r="I560" s="147">
        <v>34</v>
      </c>
      <c r="J560" s="148">
        <v>0.17241379310344829</v>
      </c>
      <c r="K560" s="148">
        <v>-0.22727272727272727</v>
      </c>
      <c r="L560" s="147"/>
      <c r="M560" s="155">
        <v>0.10461538461538461</v>
      </c>
      <c r="N560" s="144"/>
      <c r="P560" s="159" t="s">
        <v>253</v>
      </c>
      <c r="Q560" s="147">
        <v>349</v>
      </c>
      <c r="R560" s="147">
        <v>355</v>
      </c>
      <c r="S560" s="147">
        <v>469</v>
      </c>
      <c r="T560" s="147">
        <v>362</v>
      </c>
      <c r="U560" s="147">
        <v>349</v>
      </c>
      <c r="V560" s="147">
        <v>336</v>
      </c>
      <c r="W560" s="147">
        <v>361</v>
      </c>
      <c r="X560" s="147">
        <v>325</v>
      </c>
      <c r="Y560" s="148">
        <v>-9.9722991689750698E-2</v>
      </c>
      <c r="Z560" s="148">
        <v>-0.1185586981790004</v>
      </c>
      <c r="AA560" s="147"/>
      <c r="AB560" s="144"/>
      <c r="AC560" s="144"/>
      <c r="AD560" s="150">
        <v>44</v>
      </c>
      <c r="AE560" s="150">
        <v>368.71428571428572</v>
      </c>
      <c r="AF560" s="144"/>
    </row>
    <row r="561" spans="1:32" x14ac:dyDescent="0.25">
      <c r="A561" s="159" t="s">
        <v>254</v>
      </c>
      <c r="B561" s="160">
        <v>9.5435684647302899E-2</v>
      </c>
      <c r="C561" s="160">
        <v>8.3003952569169967E-2</v>
      </c>
      <c r="D561" s="160">
        <v>0.12590799031476999</v>
      </c>
      <c r="E561" s="160">
        <v>0.15942028985507245</v>
      </c>
      <c r="F561" s="160">
        <v>7.2538860103626937E-2</v>
      </c>
      <c r="G561" s="160">
        <v>0.11475409836065574</v>
      </c>
      <c r="H561" s="160">
        <v>7.6315789473684212E-2</v>
      </c>
      <c r="I561" s="160">
        <v>8.6294416243654817E-2</v>
      </c>
      <c r="J561" s="172">
        <v>0.99786267699706055</v>
      </c>
      <c r="K561" s="172">
        <v>-1.6372250423011852</v>
      </c>
      <c r="L561" s="147"/>
      <c r="M561" s="203">
        <v>-0.99163593632131541</v>
      </c>
      <c r="N561" s="144"/>
      <c r="P561" s="159" t="s">
        <v>254</v>
      </c>
      <c r="Q561" s="160">
        <v>9.6729490022172945E-2</v>
      </c>
      <c r="R561" s="160">
        <v>0.1026604973973395</v>
      </c>
      <c r="S561" s="160">
        <v>0.12744565217391304</v>
      </c>
      <c r="T561" s="160">
        <v>0.1326007326007326</v>
      </c>
      <c r="U561" s="160">
        <v>0.121602787456446</v>
      </c>
      <c r="V561" s="160">
        <v>0.11092769891053153</v>
      </c>
      <c r="W561" s="160">
        <v>0.12262228260869565</v>
      </c>
      <c r="X561" s="160">
        <v>9.6210775606867971E-2</v>
      </c>
      <c r="Y561" s="172">
        <v>-2.6411507001827679</v>
      </c>
      <c r="Z561" s="172">
        <v>-1.9430606175469947</v>
      </c>
      <c r="AA561" s="147"/>
      <c r="AB561" s="144"/>
      <c r="AC561" s="144"/>
      <c r="AD561" s="191">
        <v>0.10266666666666667</v>
      </c>
      <c r="AE561" s="191">
        <v>0.11564138178233792</v>
      </c>
      <c r="AF561" s="144"/>
    </row>
    <row r="562" spans="1:32" x14ac:dyDescent="0.25">
      <c r="A562" s="161" t="s">
        <v>255</v>
      </c>
      <c r="B562" s="161"/>
      <c r="C562" s="161"/>
      <c r="D562" s="161"/>
      <c r="E562" s="144"/>
      <c r="F562" s="144"/>
      <c r="G562" s="144"/>
      <c r="H562" s="144"/>
      <c r="I562" s="144"/>
      <c r="J562" s="144"/>
      <c r="K562" s="144"/>
      <c r="L562" s="144"/>
      <c r="M562" s="144"/>
      <c r="N562" s="144"/>
      <c r="O562" s="204"/>
      <c r="P562" s="161" t="s">
        <v>255</v>
      </c>
      <c r="Q562" s="161"/>
      <c r="R562" s="161"/>
      <c r="S562" s="161"/>
      <c r="T562" s="144"/>
      <c r="U562" s="144"/>
      <c r="V562" s="144"/>
      <c r="W562" s="144"/>
      <c r="X562" s="144"/>
      <c r="Y562" s="144"/>
      <c r="Z562" s="144"/>
      <c r="AA562" s="144"/>
      <c r="AB562" s="144"/>
      <c r="AC562" s="144"/>
      <c r="AD562" s="144"/>
      <c r="AE562" s="144"/>
      <c r="AF562" s="144"/>
    </row>
    <row r="565" spans="1:32" x14ac:dyDescent="0.25">
      <c r="A565" s="189" t="s">
        <v>266</v>
      </c>
      <c r="B565" s="189"/>
      <c r="C565" s="189"/>
      <c r="D565" s="189"/>
      <c r="E565" s="181"/>
      <c r="F565" s="167"/>
      <c r="G565" s="167"/>
      <c r="H565" s="167"/>
      <c r="I565" s="167"/>
      <c r="J565" s="167"/>
      <c r="K565" s="167"/>
      <c r="L565" s="188"/>
      <c r="M565" s="211"/>
      <c r="N565" s="144"/>
      <c r="O565" s="211"/>
      <c r="P565" s="189" t="s">
        <v>266</v>
      </c>
      <c r="Q565" s="189"/>
      <c r="R565" s="189"/>
      <c r="S565" s="189"/>
      <c r="T565" s="181"/>
      <c r="U565" s="144"/>
      <c r="V565" s="144"/>
      <c r="W565" s="144"/>
      <c r="X565" s="144"/>
      <c r="Y565" s="144"/>
      <c r="Z565" s="144"/>
      <c r="AA565" s="188"/>
      <c r="AB565" s="144"/>
      <c r="AC565" s="144"/>
      <c r="AD565" s="144"/>
      <c r="AE565" s="144"/>
      <c r="AF565" s="144"/>
    </row>
    <row r="566" spans="1:32" x14ac:dyDescent="0.25">
      <c r="A566" s="166" t="s">
        <v>301</v>
      </c>
      <c r="B566" s="166"/>
      <c r="C566" s="166"/>
      <c r="D566" s="166"/>
      <c r="E566" s="213"/>
      <c r="F566" s="167"/>
      <c r="G566" s="167"/>
      <c r="H566" s="167"/>
      <c r="I566" s="167"/>
      <c r="J566" s="167"/>
      <c r="K566" s="167"/>
      <c r="L566" s="167"/>
      <c r="M566" s="144"/>
      <c r="N566" s="144"/>
      <c r="P566" s="166" t="s">
        <v>231</v>
      </c>
      <c r="Q566" s="166"/>
      <c r="R566" s="166"/>
      <c r="S566" s="166"/>
      <c r="T566" s="162"/>
      <c r="U566" s="144"/>
      <c r="V566" s="144"/>
      <c r="W566" s="144"/>
      <c r="X566" s="144"/>
      <c r="Y566" s="144"/>
      <c r="Z566" s="144"/>
      <c r="AA566" s="167"/>
      <c r="AB566" s="144"/>
      <c r="AC566" s="144"/>
      <c r="AD566" s="144"/>
      <c r="AE566" s="144"/>
      <c r="AF566" s="144"/>
    </row>
    <row r="567" spans="1:32" ht="31.5" x14ac:dyDescent="0.25">
      <c r="A567" s="190"/>
      <c r="B567" s="141">
        <v>2019</v>
      </c>
      <c r="C567" s="141">
        <v>2020</v>
      </c>
      <c r="D567" s="141">
        <v>2021</v>
      </c>
      <c r="E567" s="141">
        <v>2022</v>
      </c>
      <c r="F567" s="141">
        <v>2023</v>
      </c>
      <c r="G567" s="141">
        <v>2024</v>
      </c>
      <c r="H567" s="141">
        <v>2025</v>
      </c>
      <c r="I567" s="141">
        <v>2026</v>
      </c>
      <c r="J567" s="142" t="s">
        <v>232</v>
      </c>
      <c r="K567" s="142" t="s">
        <v>233</v>
      </c>
      <c r="L567" s="143" t="s">
        <v>234</v>
      </c>
      <c r="M567" s="145" t="s">
        <v>287</v>
      </c>
      <c r="N567" s="144"/>
      <c r="P567" s="190"/>
      <c r="Q567" s="141">
        <v>2019</v>
      </c>
      <c r="R567" s="141">
        <v>2020</v>
      </c>
      <c r="S567" s="141">
        <v>2021</v>
      </c>
      <c r="T567" s="141">
        <v>2022</v>
      </c>
      <c r="U567" s="141">
        <v>2023</v>
      </c>
      <c r="V567" s="141">
        <v>2024</v>
      </c>
      <c r="W567" s="141">
        <v>2025</v>
      </c>
      <c r="X567" s="141">
        <v>2026</v>
      </c>
      <c r="Y567" s="142" t="s">
        <v>232</v>
      </c>
      <c r="Z567" s="142" t="s">
        <v>233</v>
      </c>
      <c r="AA567" s="143" t="s">
        <v>234</v>
      </c>
      <c r="AB567" s="144"/>
      <c r="AC567" s="144"/>
      <c r="AD567" s="145" t="s">
        <v>302</v>
      </c>
      <c r="AE567" s="145" t="s">
        <v>235</v>
      </c>
      <c r="AF567" s="144"/>
    </row>
    <row r="568" spans="1:32" x14ac:dyDescent="0.25">
      <c r="A568" s="146" t="s">
        <v>236</v>
      </c>
      <c r="B568" s="147">
        <v>1253</v>
      </c>
      <c r="C568" s="147">
        <v>1350</v>
      </c>
      <c r="D568" s="147">
        <v>973</v>
      </c>
      <c r="E568" s="147">
        <v>1061</v>
      </c>
      <c r="F568" s="147">
        <v>1210</v>
      </c>
      <c r="G568" s="147">
        <v>1533</v>
      </c>
      <c r="H568" s="147">
        <v>1560</v>
      </c>
      <c r="I568" s="147">
        <v>1931</v>
      </c>
      <c r="J568" s="148">
        <v>0.23782051282051281</v>
      </c>
      <c r="K568" s="148">
        <v>0.51196868008948548</v>
      </c>
      <c r="L568" s="147"/>
      <c r="M568" s="155">
        <v>0.13118206521739131</v>
      </c>
      <c r="N568" s="144"/>
      <c r="P568" s="146" t="s">
        <v>236</v>
      </c>
      <c r="Q568" s="147">
        <v>8884</v>
      </c>
      <c r="R568" s="147">
        <v>10118</v>
      </c>
      <c r="S568" s="147">
        <v>8178</v>
      </c>
      <c r="T568" s="147">
        <v>7811</v>
      </c>
      <c r="U568" s="147">
        <v>9017</v>
      </c>
      <c r="V568" s="147">
        <v>11317</v>
      </c>
      <c r="W568" s="147">
        <v>10941</v>
      </c>
      <c r="X568" s="147">
        <v>14720</v>
      </c>
      <c r="Y568" s="148">
        <v>0.345398044054474</v>
      </c>
      <c r="Z568" s="148">
        <v>0.55494522077686881</v>
      </c>
      <c r="AA568" s="147"/>
      <c r="AB568" s="144"/>
      <c r="AC568" s="144"/>
      <c r="AD568" s="147">
        <v>1277.1428571428571</v>
      </c>
      <c r="AE568" s="147">
        <v>9466.5714285714294</v>
      </c>
      <c r="AF568" s="144"/>
    </row>
    <row r="569" spans="1:32" x14ac:dyDescent="0.25">
      <c r="A569" s="149" t="s">
        <v>237</v>
      </c>
      <c r="B569" s="150">
        <v>444</v>
      </c>
      <c r="C569" s="150">
        <v>568</v>
      </c>
      <c r="D569" s="150">
        <v>335</v>
      </c>
      <c r="E569" s="150">
        <v>368</v>
      </c>
      <c r="F569" s="150">
        <v>347</v>
      </c>
      <c r="G569" s="150">
        <v>332</v>
      </c>
      <c r="H569" s="150">
        <v>325</v>
      </c>
      <c r="I569" s="150">
        <v>329</v>
      </c>
      <c r="J569" s="148">
        <v>1.2307692307692308E-2</v>
      </c>
      <c r="K569" s="148">
        <v>-0.15299742552408976</v>
      </c>
      <c r="L569" s="147"/>
      <c r="M569" s="155">
        <v>0.13138977635782748</v>
      </c>
      <c r="N569" s="144"/>
      <c r="P569" s="149" t="s">
        <v>237</v>
      </c>
      <c r="Q569" s="150">
        <v>2308</v>
      </c>
      <c r="R569" s="150">
        <v>3380</v>
      </c>
      <c r="S569" s="150">
        <v>2510</v>
      </c>
      <c r="T569" s="150">
        <v>2091</v>
      </c>
      <c r="U569" s="150">
        <v>2096</v>
      </c>
      <c r="V569" s="150">
        <v>1831</v>
      </c>
      <c r="W569" s="150">
        <v>1770</v>
      </c>
      <c r="X569" s="150">
        <v>2504</v>
      </c>
      <c r="Y569" s="148">
        <v>0.41468926553672314</v>
      </c>
      <c r="Z569" s="148">
        <v>9.6459401976729614E-2</v>
      </c>
      <c r="AA569" s="147"/>
      <c r="AB569" s="144"/>
      <c r="AC569" s="144"/>
      <c r="AD569" s="150">
        <v>388.42857142857144</v>
      </c>
      <c r="AE569" s="150">
        <v>2283.7142857142858</v>
      </c>
      <c r="AF569" s="144"/>
    </row>
    <row r="570" spans="1:32" x14ac:dyDescent="0.25">
      <c r="A570" s="146" t="s">
        <v>90</v>
      </c>
      <c r="B570" s="151">
        <v>0.4220532319391635</v>
      </c>
      <c r="C570" s="151">
        <v>0.50941704035874436</v>
      </c>
      <c r="D570" s="151">
        <v>0.39319248826291081</v>
      </c>
      <c r="E570" s="151">
        <v>0.4043956043956044</v>
      </c>
      <c r="F570" s="151">
        <v>0.33656644034917554</v>
      </c>
      <c r="G570" s="151">
        <v>0.24962406015037594</v>
      </c>
      <c r="H570" s="151">
        <v>0.23792093704245973</v>
      </c>
      <c r="I570" s="151">
        <v>0.2108974358974359</v>
      </c>
      <c r="J570" s="172">
        <v>-2.7023501145023832</v>
      </c>
      <c r="K570" s="172">
        <v>-14.424885459368216</v>
      </c>
      <c r="L570" s="147"/>
      <c r="M570" s="203">
        <v>-0.68606300213396587</v>
      </c>
      <c r="N570" s="144"/>
      <c r="P570" s="146" t="s">
        <v>90</v>
      </c>
      <c r="Q570" s="151">
        <v>0.32429394407756079</v>
      </c>
      <c r="R570" s="151">
        <v>0.39708646616541354</v>
      </c>
      <c r="S570" s="151">
        <v>0.36292654713707345</v>
      </c>
      <c r="T570" s="151">
        <v>0.3185072353389185</v>
      </c>
      <c r="U570" s="151">
        <v>0.28680897646414888</v>
      </c>
      <c r="V570" s="151">
        <v>0.19146711283070167</v>
      </c>
      <c r="W570" s="151">
        <v>0.19157917523541509</v>
      </c>
      <c r="X570" s="151">
        <v>0.21775806591877556</v>
      </c>
      <c r="Y570" s="172">
        <v>2.6178890683360461</v>
      </c>
      <c r="Z570" s="172">
        <v>-7.1738493298899195</v>
      </c>
      <c r="AA570" s="147"/>
      <c r="AB570" s="144"/>
      <c r="AC570" s="144"/>
      <c r="AD570" s="151">
        <v>0.35514629049111807</v>
      </c>
      <c r="AE570" s="151">
        <v>0.28949655921767475</v>
      </c>
      <c r="AF570" s="144"/>
    </row>
    <row r="571" spans="1:32" x14ac:dyDescent="0.25">
      <c r="A571" s="149" t="s">
        <v>238</v>
      </c>
      <c r="B571" s="150">
        <v>379</v>
      </c>
      <c r="C571" s="150">
        <v>482</v>
      </c>
      <c r="D571" s="150">
        <v>317</v>
      </c>
      <c r="E571" s="150">
        <v>327</v>
      </c>
      <c r="F571" s="150">
        <v>311</v>
      </c>
      <c r="G571" s="150">
        <v>296</v>
      </c>
      <c r="H571" s="150">
        <v>313</v>
      </c>
      <c r="I571" s="150">
        <v>294</v>
      </c>
      <c r="J571" s="148">
        <v>-6.070287539936102E-2</v>
      </c>
      <c r="K571" s="148">
        <v>-0.15134020618556704</v>
      </c>
      <c r="L571" s="147"/>
      <c r="M571" s="155">
        <v>0.12991604065399912</v>
      </c>
      <c r="N571" s="144"/>
      <c r="P571" s="149" t="s">
        <v>238</v>
      </c>
      <c r="Q571" s="150">
        <v>2018</v>
      </c>
      <c r="R571" s="150">
        <v>3065</v>
      </c>
      <c r="S571" s="150">
        <v>2273</v>
      </c>
      <c r="T571" s="150">
        <v>1824</v>
      </c>
      <c r="U571" s="150">
        <v>1767</v>
      </c>
      <c r="V571" s="150">
        <v>1565</v>
      </c>
      <c r="W571" s="150">
        <v>1588</v>
      </c>
      <c r="X571" s="150">
        <v>2263</v>
      </c>
      <c r="Y571" s="148">
        <v>0.42506297229219142</v>
      </c>
      <c r="Z571" s="148">
        <v>0.12347517730496457</v>
      </c>
      <c r="AA571" s="147"/>
      <c r="AB571" s="144"/>
      <c r="AC571" s="144"/>
      <c r="AD571" s="150">
        <v>346.42857142857144</v>
      </c>
      <c r="AE571" s="150">
        <v>2014.2857142857142</v>
      </c>
      <c r="AF571" s="144"/>
    </row>
    <row r="572" spans="1:32" x14ac:dyDescent="0.25">
      <c r="A572" s="149" t="s">
        <v>239</v>
      </c>
      <c r="B572" s="153">
        <v>0.30247406225059859</v>
      </c>
      <c r="C572" s="153">
        <v>0.35703703703703704</v>
      </c>
      <c r="D572" s="153">
        <v>0.32579650565262075</v>
      </c>
      <c r="E572" s="153">
        <v>0.30819981149858622</v>
      </c>
      <c r="F572" s="153">
        <v>0.25702479338842976</v>
      </c>
      <c r="G572" s="153">
        <v>0.19308545335942595</v>
      </c>
      <c r="H572" s="153">
        <v>0.20064102564102565</v>
      </c>
      <c r="I572" s="153">
        <v>0.15225271879854999</v>
      </c>
      <c r="J572" s="172">
        <v>-4.8388306842475668</v>
      </c>
      <c r="K572" s="172">
        <v>-11.900007762203172</v>
      </c>
      <c r="L572" s="147"/>
      <c r="M572" s="203">
        <v>-0.14836942449282797</v>
      </c>
      <c r="N572" s="144"/>
      <c r="P572" s="149" t="s">
        <v>239</v>
      </c>
      <c r="Q572" s="153">
        <v>0.22714993246285456</v>
      </c>
      <c r="R572" s="153">
        <v>0.30292547934374381</v>
      </c>
      <c r="S572" s="153">
        <v>0.27794081682562971</v>
      </c>
      <c r="T572" s="153">
        <v>0.23351683523236461</v>
      </c>
      <c r="U572" s="153">
        <v>0.19596318065875568</v>
      </c>
      <c r="V572" s="153">
        <v>0.13828753203145711</v>
      </c>
      <c r="W572" s="153">
        <v>0.14514212594826797</v>
      </c>
      <c r="X572" s="153">
        <v>0.15373641304347826</v>
      </c>
      <c r="Y572" s="172">
        <v>0.85942870952102901</v>
      </c>
      <c r="Z572" s="172">
        <v>-5.9042387548076949</v>
      </c>
      <c r="AA572" s="147"/>
      <c r="AB572" s="144"/>
      <c r="AC572" s="144"/>
      <c r="AD572" s="153">
        <v>0.2712527964205817</v>
      </c>
      <c r="AE572" s="153">
        <v>0.21277880059155521</v>
      </c>
      <c r="AF572" s="144"/>
    </row>
    <row r="573" spans="1:32" x14ac:dyDescent="0.25">
      <c r="A573" s="149" t="s">
        <v>240</v>
      </c>
      <c r="B573" s="153">
        <v>0.85360360360360366</v>
      </c>
      <c r="C573" s="153">
        <v>0.84859154929577463</v>
      </c>
      <c r="D573" s="153">
        <v>0.94626865671641791</v>
      </c>
      <c r="E573" s="153">
        <v>0.88858695652173914</v>
      </c>
      <c r="F573" s="153">
        <v>0.89625360230547546</v>
      </c>
      <c r="G573" s="153">
        <v>0.89156626506024095</v>
      </c>
      <c r="H573" s="153">
        <v>0.96307692307692305</v>
      </c>
      <c r="I573" s="153">
        <v>0.8936170212765957</v>
      </c>
      <c r="J573" s="172">
        <v>-6.9459901800327355</v>
      </c>
      <c r="K573" s="172">
        <v>0.17450095075629557</v>
      </c>
      <c r="L573" s="147"/>
      <c r="M573" s="203">
        <v>-1.013697233362798</v>
      </c>
      <c r="N573" s="144"/>
      <c r="P573" s="149" t="s">
        <v>240</v>
      </c>
      <c r="Q573" s="153">
        <v>0.8743500866551126</v>
      </c>
      <c r="R573" s="153">
        <v>0.90680473372781067</v>
      </c>
      <c r="S573" s="153">
        <v>0.90557768924302784</v>
      </c>
      <c r="T573" s="153">
        <v>0.87230989956958394</v>
      </c>
      <c r="U573" s="153">
        <v>0.84303435114503822</v>
      </c>
      <c r="V573" s="153">
        <v>0.85472419442927361</v>
      </c>
      <c r="W573" s="153">
        <v>0.89717514124293785</v>
      </c>
      <c r="X573" s="153">
        <v>0.90375399361022368</v>
      </c>
      <c r="Y573" s="172">
        <v>0.65788523672858368</v>
      </c>
      <c r="Z573" s="172">
        <v>2.1732224562306834</v>
      </c>
      <c r="AA573" s="147"/>
      <c r="AB573" s="144"/>
      <c r="AC573" s="144"/>
      <c r="AD573" s="153">
        <v>0.89187201176903275</v>
      </c>
      <c r="AE573" s="153">
        <v>0.88202176904791685</v>
      </c>
      <c r="AF573" s="144"/>
    </row>
    <row r="574" spans="1:32" ht="22.15" customHeight="1" x14ac:dyDescent="0.25">
      <c r="A574" s="154" t="s">
        <v>241</v>
      </c>
      <c r="B574" s="155">
        <v>5.18018018018018E-2</v>
      </c>
      <c r="C574" s="155">
        <v>5.2816901408450703E-2</v>
      </c>
      <c r="D574" s="155">
        <v>4.7761194029850747E-2</v>
      </c>
      <c r="E574" s="155">
        <v>3.5326086956521736E-2</v>
      </c>
      <c r="F574" s="155">
        <v>3.7463976945244955E-2</v>
      </c>
      <c r="G574" s="155">
        <v>1.8072289156626505E-2</v>
      </c>
      <c r="H574" s="155">
        <v>1.8461538461538463E-2</v>
      </c>
      <c r="I574" s="155">
        <v>6.9908814589665649E-2</v>
      </c>
      <c r="J574" s="172">
        <v>5.1447276128127193</v>
      </c>
      <c r="K574" s="172">
        <v>3.0556111389959875</v>
      </c>
      <c r="L574" s="147"/>
      <c r="M574" s="203">
        <v>1.599507657049632</v>
      </c>
      <c r="N574" s="144"/>
      <c r="P574" s="154" t="s">
        <v>241</v>
      </c>
      <c r="Q574" s="155">
        <v>4.5060658578856154E-2</v>
      </c>
      <c r="R574" s="155">
        <v>3.8461538461538464E-2</v>
      </c>
      <c r="S574" s="155">
        <v>4.5418326693227089E-2</v>
      </c>
      <c r="T574" s="155">
        <v>5.7867049258727883E-2</v>
      </c>
      <c r="U574" s="155">
        <v>5.6774809160305341E-2</v>
      </c>
      <c r="V574" s="155">
        <v>5.7345712725286727E-2</v>
      </c>
      <c r="W574" s="155">
        <v>3.898305084745763E-2</v>
      </c>
      <c r="X574" s="155">
        <v>5.3913738019169329E-2</v>
      </c>
      <c r="Y574" s="172">
        <v>1.4930687171711698</v>
      </c>
      <c r="Z574" s="172">
        <v>0.62470296493457311</v>
      </c>
      <c r="AA574" s="147"/>
      <c r="AB574" s="144"/>
      <c r="AC574" s="144"/>
      <c r="AD574" s="151">
        <v>3.9352703199705776E-2</v>
      </c>
      <c r="AE574" s="151">
        <v>4.7666708369823597E-2</v>
      </c>
      <c r="AF574" s="144"/>
    </row>
    <row r="575" spans="1:32" ht="22.15" customHeight="1" x14ac:dyDescent="0.25">
      <c r="A575" s="154" t="s">
        <v>242</v>
      </c>
      <c r="B575" s="155">
        <v>1.8355945730247406E-2</v>
      </c>
      <c r="C575" s="155">
        <v>2.2222222222222223E-2</v>
      </c>
      <c r="D575" s="155">
        <v>1.644398766700925E-2</v>
      </c>
      <c r="E575" s="155">
        <v>1.2252591894439209E-2</v>
      </c>
      <c r="F575" s="155">
        <v>1.0743801652892562E-2</v>
      </c>
      <c r="G575" s="155">
        <v>3.9138943248532287E-3</v>
      </c>
      <c r="H575" s="155">
        <v>3.8461538461538464E-3</v>
      </c>
      <c r="I575" s="155">
        <v>1.1910926980838944E-2</v>
      </c>
      <c r="J575" s="172">
        <v>0.8064773134685097</v>
      </c>
      <c r="K575" s="172">
        <v>-5.7753108646514326E-3</v>
      </c>
      <c r="L575" s="147"/>
      <c r="M575" s="203">
        <v>0.27397313286650299</v>
      </c>
      <c r="N575" s="144"/>
      <c r="P575" s="154" t="s">
        <v>242</v>
      </c>
      <c r="Q575" s="155">
        <v>1.1706438541197659E-2</v>
      </c>
      <c r="R575" s="155">
        <v>1.2848389009685709E-2</v>
      </c>
      <c r="S575" s="155">
        <v>1.3939838591342627E-2</v>
      </c>
      <c r="T575" s="155">
        <v>1.5490974267059275E-2</v>
      </c>
      <c r="U575" s="155">
        <v>1.3197294000221804E-2</v>
      </c>
      <c r="V575" s="155">
        <v>9.2780772289476014E-3</v>
      </c>
      <c r="W575" s="155">
        <v>6.3065533315053469E-3</v>
      </c>
      <c r="X575" s="155">
        <v>9.1711956521739139E-3</v>
      </c>
      <c r="Y575" s="172">
        <v>0.28646423206685667</v>
      </c>
      <c r="Z575" s="172">
        <v>-0.23279139968165191</v>
      </c>
      <c r="AA575" s="147"/>
      <c r="AB575" s="144"/>
      <c r="AC575" s="144"/>
      <c r="AD575" s="151">
        <v>1.1968680089485458E-2</v>
      </c>
      <c r="AE575" s="151">
        <v>1.1499109648990433E-2</v>
      </c>
      <c r="AF575" s="144"/>
    </row>
    <row r="576" spans="1:32" ht="22.15" customHeight="1" x14ac:dyDescent="0.25">
      <c r="A576" s="154" t="s">
        <v>243</v>
      </c>
      <c r="B576" s="155">
        <v>0.11731843575418995</v>
      </c>
      <c r="C576" s="155">
        <v>0.10962962962962963</v>
      </c>
      <c r="D576" s="155">
        <v>0.11510791366906475</v>
      </c>
      <c r="E576" s="155">
        <v>9.6135721017907641E-2</v>
      </c>
      <c r="F576" s="155">
        <v>8.6776859504132234E-2</v>
      </c>
      <c r="G576" s="155">
        <v>5.6751467710371817E-2</v>
      </c>
      <c r="H576" s="155">
        <v>5.2564102564102565E-2</v>
      </c>
      <c r="I576" s="155">
        <v>3.98757120662869E-2</v>
      </c>
      <c r="J576" s="172">
        <v>-1.2688390497815665</v>
      </c>
      <c r="K576" s="172">
        <v>-4.7708180551162771</v>
      </c>
      <c r="L576" s="147"/>
      <c r="M576" s="203">
        <v>-0.60482009771913592</v>
      </c>
      <c r="N576" s="144"/>
      <c r="P576" s="154" t="s">
        <v>243</v>
      </c>
      <c r="Q576" s="155">
        <v>8.1945069788383618E-2</v>
      </c>
      <c r="R576" s="155">
        <v>9.4287408578770507E-2</v>
      </c>
      <c r="S576" s="155">
        <v>8.645145512350208E-2</v>
      </c>
      <c r="T576" s="155">
        <v>8.8080911535014725E-2</v>
      </c>
      <c r="U576" s="155">
        <v>8.3398025950981475E-2</v>
      </c>
      <c r="V576" s="155">
        <v>5.6287001855615443E-2</v>
      </c>
      <c r="W576" s="155">
        <v>5.3285805685037928E-2</v>
      </c>
      <c r="X576" s="155">
        <v>4.5923913043478259E-2</v>
      </c>
      <c r="Y576" s="172">
        <v>-0.73618926415596686</v>
      </c>
      <c r="Z576" s="172">
        <v>-3.0269006402391412</v>
      </c>
      <c r="AA576" s="147"/>
      <c r="AB576" s="144"/>
      <c r="AC576" s="144"/>
      <c r="AD576" s="151">
        <v>8.7583892617449671E-2</v>
      </c>
      <c r="AE576" s="151">
        <v>7.6192919445869672E-2</v>
      </c>
      <c r="AF576" s="144"/>
    </row>
    <row r="577" spans="1:32" ht="22.15" customHeight="1" x14ac:dyDescent="0.25">
      <c r="A577" s="154" t="s">
        <v>244</v>
      </c>
      <c r="B577" s="155">
        <v>0.28810853950518756</v>
      </c>
      <c r="C577" s="155">
        <v>0.20518518518518519</v>
      </c>
      <c r="D577" s="155">
        <v>0.2682425488180884</v>
      </c>
      <c r="E577" s="155">
        <v>0.29783223374175305</v>
      </c>
      <c r="F577" s="155">
        <v>0.26611570247933886</v>
      </c>
      <c r="G577" s="155">
        <v>0.34898891063274623</v>
      </c>
      <c r="H577" s="155">
        <v>0.27115384615384613</v>
      </c>
      <c r="I577" s="155">
        <v>0.28016571724495082</v>
      </c>
      <c r="J577" s="172">
        <v>0.9011871091104684</v>
      </c>
      <c r="K577" s="172">
        <v>0.10829431957338209</v>
      </c>
      <c r="L577" s="147"/>
      <c r="M577" s="203">
        <v>-1.7660369711570922</v>
      </c>
      <c r="N577" s="144"/>
      <c r="P577" s="154" t="s">
        <v>244</v>
      </c>
      <c r="Q577" s="155">
        <v>0.30076542098153985</v>
      </c>
      <c r="R577" s="155">
        <v>0.20755089938723068</v>
      </c>
      <c r="S577" s="155">
        <v>0.24260210320371728</v>
      </c>
      <c r="T577" s="155">
        <v>0.29445653565484575</v>
      </c>
      <c r="U577" s="155">
        <v>0.28668071420649882</v>
      </c>
      <c r="V577" s="155">
        <v>0.34779535212512153</v>
      </c>
      <c r="W577" s="155">
        <v>0.32730097797276297</v>
      </c>
      <c r="X577" s="155">
        <v>0.29782608695652174</v>
      </c>
      <c r="Y577" s="172">
        <v>-2.9474891016241234</v>
      </c>
      <c r="Z577" s="172">
        <v>0.87185506634001042</v>
      </c>
      <c r="AA577" s="147"/>
      <c r="AB577" s="144"/>
      <c r="AC577" s="144"/>
      <c r="AD577" s="151">
        <v>0.279082774049217</v>
      </c>
      <c r="AE577" s="151">
        <v>0.28910753629312164</v>
      </c>
      <c r="AF577" s="144"/>
    </row>
    <row r="578" spans="1:32" ht="22.15" customHeight="1" x14ac:dyDescent="0.25">
      <c r="A578" s="154" t="s">
        <v>245</v>
      </c>
      <c r="B578" s="155">
        <v>8.7789305666400641E-2</v>
      </c>
      <c r="C578" s="155">
        <v>8.666666666666667E-2</v>
      </c>
      <c r="D578" s="155">
        <v>0.131551901336074</v>
      </c>
      <c r="E578" s="155">
        <v>0.11498586239396795</v>
      </c>
      <c r="F578" s="155">
        <v>0.19834710743801653</v>
      </c>
      <c r="G578" s="155">
        <v>0.24396607958251793</v>
      </c>
      <c r="H578" s="155">
        <v>0.34166666666666667</v>
      </c>
      <c r="I578" s="155">
        <v>0.31123770067322631</v>
      </c>
      <c r="J578" s="172">
        <v>-3.042896599344036</v>
      </c>
      <c r="K578" s="172">
        <v>12.958221968888628</v>
      </c>
      <c r="L578" s="147"/>
      <c r="M578" s="203">
        <v>6.1509439803661108</v>
      </c>
      <c r="N578" s="144"/>
      <c r="P578" s="154" t="s">
        <v>245</v>
      </c>
      <c r="Q578" s="155">
        <v>0.16276452048626744</v>
      </c>
      <c r="R578" s="155">
        <v>0.20438821901561574</v>
      </c>
      <c r="S578" s="155">
        <v>0.20799706529713866</v>
      </c>
      <c r="T578" s="155">
        <v>0.19331711688644221</v>
      </c>
      <c r="U578" s="155">
        <v>0.20605522901186649</v>
      </c>
      <c r="V578" s="155">
        <v>0.27710523990456837</v>
      </c>
      <c r="W578" s="155">
        <v>0.29988118087926147</v>
      </c>
      <c r="X578" s="155">
        <v>0.24972826086956521</v>
      </c>
      <c r="Y578" s="172">
        <v>-5.0152920009696258</v>
      </c>
      <c r="Z578" s="172">
        <v>2.3367834708336228</v>
      </c>
      <c r="AA578" s="147"/>
      <c r="AB578" s="144"/>
      <c r="AC578" s="144"/>
      <c r="AD578" s="151">
        <v>0.18165548098434003</v>
      </c>
      <c r="AE578" s="151">
        <v>0.22636042616122898</v>
      </c>
      <c r="AF578" s="144"/>
    </row>
    <row r="579" spans="1:32" ht="22.15" customHeight="1" x14ac:dyDescent="0.25">
      <c r="A579" s="154" t="s">
        <v>246</v>
      </c>
      <c r="B579" s="155">
        <v>0.14924181963288108</v>
      </c>
      <c r="C579" s="155">
        <v>0.16296296296296298</v>
      </c>
      <c r="D579" s="155">
        <v>0.11408016443987667</v>
      </c>
      <c r="E579" s="155">
        <v>0.13100848256361922</v>
      </c>
      <c r="F579" s="155">
        <v>0.13140495867768595</v>
      </c>
      <c r="G579" s="155">
        <v>0.12328767123287671</v>
      </c>
      <c r="H579" s="155">
        <v>0.12243589743589743</v>
      </c>
      <c r="I579" s="155">
        <v>0.18228896944588296</v>
      </c>
      <c r="J579" s="172">
        <v>5.9853072009985535</v>
      </c>
      <c r="K579" s="172">
        <v>4.8508208819484757</v>
      </c>
      <c r="L579" s="147"/>
      <c r="M579" s="203">
        <v>-2.4028965336725743</v>
      </c>
      <c r="N579" s="144"/>
      <c r="P579" s="154" t="s">
        <v>246</v>
      </c>
      <c r="Q579" s="155">
        <v>0.17739756866276452</v>
      </c>
      <c r="R579" s="155">
        <v>0.13994860644396126</v>
      </c>
      <c r="S579" s="155">
        <v>0.1396429444852042</v>
      </c>
      <c r="T579" s="155">
        <v>0.14722826782742288</v>
      </c>
      <c r="U579" s="155">
        <v>0.16923588776755019</v>
      </c>
      <c r="V579" s="155">
        <v>0.13669700450649466</v>
      </c>
      <c r="W579" s="155">
        <v>0.14495932730097796</v>
      </c>
      <c r="X579" s="155">
        <v>0.20631793478260871</v>
      </c>
      <c r="Y579" s="172">
        <v>6.1358607481630747</v>
      </c>
      <c r="Z579" s="172">
        <v>5.6271153627868724</v>
      </c>
      <c r="AA579" s="147"/>
      <c r="AB579" s="144"/>
      <c r="AC579" s="144"/>
      <c r="AD579" s="151">
        <v>0.13378076062639821</v>
      </c>
      <c r="AE579" s="151">
        <v>0.15004678115473999</v>
      </c>
      <c r="AF579" s="144"/>
    </row>
    <row r="580" spans="1:32" x14ac:dyDescent="0.25">
      <c r="A580" s="149" t="s">
        <v>247</v>
      </c>
      <c r="B580" s="150">
        <v>136.07182761372724</v>
      </c>
      <c r="C580" s="150">
        <v>134.54370370370395</v>
      </c>
      <c r="D580" s="150">
        <v>117.11510791366904</v>
      </c>
      <c r="E580" s="150">
        <v>95.434495758718256</v>
      </c>
      <c r="F580" s="150">
        <v>133.03388429752059</v>
      </c>
      <c r="G580" s="150">
        <v>76.853881278538751</v>
      </c>
      <c r="H580" s="150">
        <v>68.050641025641013</v>
      </c>
      <c r="I580" s="150">
        <v>41.285344381149642</v>
      </c>
      <c r="J580" s="177">
        <v>-26.765296644491372</v>
      </c>
      <c r="K580" s="177">
        <v>-65.234566133391823</v>
      </c>
      <c r="L580" s="147"/>
      <c r="M580" s="203">
        <v>-7.1851039884155483</v>
      </c>
      <c r="N580" s="144"/>
      <c r="P580" s="149" t="s">
        <v>247</v>
      </c>
      <c r="Q580" s="150">
        <v>95.520936515083264</v>
      </c>
      <c r="R580" s="150">
        <v>113.1671278908875</v>
      </c>
      <c r="S580" s="150">
        <v>92.405111274150173</v>
      </c>
      <c r="T580" s="150">
        <v>89.461144539751658</v>
      </c>
      <c r="U580" s="150">
        <v>94.689697238549471</v>
      </c>
      <c r="V580" s="150">
        <v>55.770522223203997</v>
      </c>
      <c r="W580" s="150">
        <v>57.970843615757225</v>
      </c>
      <c r="X580" s="150">
        <v>48.47044836956519</v>
      </c>
      <c r="Y580" s="177">
        <v>-9.5003952461920349</v>
      </c>
      <c r="Z580" s="177">
        <v>-35.544491418561449</v>
      </c>
      <c r="AA580" s="147"/>
      <c r="AB580" s="144"/>
      <c r="AC580" s="144"/>
      <c r="AD580" s="150">
        <v>106.51991051454146</v>
      </c>
      <c r="AE580" s="150">
        <v>84.01493978812664</v>
      </c>
      <c r="AF580" s="144"/>
    </row>
    <row r="581" spans="1:32" x14ac:dyDescent="0.25">
      <c r="A581" s="149" t="s">
        <v>248</v>
      </c>
      <c r="B581" s="150">
        <v>216.7860360360358</v>
      </c>
      <c r="C581" s="150">
        <v>196.84154929577451</v>
      </c>
      <c r="D581" s="150">
        <v>228.54328358208937</v>
      </c>
      <c r="E581" s="150">
        <v>154.20923913043475</v>
      </c>
      <c r="F581" s="150">
        <v>279.17002881844371</v>
      </c>
      <c r="G581" s="150">
        <v>196.81927710843391</v>
      </c>
      <c r="H581" s="150">
        <v>178.88923076923058</v>
      </c>
      <c r="I581" s="150">
        <v>141.28571428571428</v>
      </c>
      <c r="J581" s="177">
        <v>-37.603516483516302</v>
      </c>
      <c r="K581" s="177">
        <v>-65.306782955918578</v>
      </c>
      <c r="L581" s="147"/>
      <c r="M581" s="203">
        <v>-4.1851323596531813</v>
      </c>
      <c r="N581" s="144"/>
      <c r="P581" s="149" t="s">
        <v>248</v>
      </c>
      <c r="Q581" s="150">
        <v>204.81065857885625</v>
      </c>
      <c r="R581" s="150">
        <v>196.03550295857994</v>
      </c>
      <c r="S581" s="150">
        <v>198.61832669322712</v>
      </c>
      <c r="T581" s="150">
        <v>183.95169775227191</v>
      </c>
      <c r="U581" s="150">
        <v>214.74809160305352</v>
      </c>
      <c r="V581" s="150">
        <v>172.65210267613321</v>
      </c>
      <c r="W581" s="150">
        <v>188.1079096045197</v>
      </c>
      <c r="X581" s="150">
        <v>145.47084664536746</v>
      </c>
      <c r="Y581" s="177">
        <v>-42.637062959152246</v>
      </c>
      <c r="Z581" s="177">
        <v>-49.553987584583837</v>
      </c>
      <c r="AA581" s="147"/>
      <c r="AB581" s="144"/>
      <c r="AC581" s="144"/>
      <c r="AD581" s="150">
        <v>206.59249724163286</v>
      </c>
      <c r="AE581" s="150">
        <v>195.0248342299513</v>
      </c>
      <c r="AF581" s="144"/>
    </row>
    <row r="582" spans="1:32" x14ac:dyDescent="0.25">
      <c r="A582" s="146" t="s">
        <v>249</v>
      </c>
      <c r="B582" s="147">
        <v>720</v>
      </c>
      <c r="C582" s="147">
        <v>668</v>
      </c>
      <c r="D582" s="147">
        <v>844</v>
      </c>
      <c r="E582" s="147">
        <v>829</v>
      </c>
      <c r="F582" s="147">
        <v>594</v>
      </c>
      <c r="G582" s="147">
        <v>558</v>
      </c>
      <c r="H582" s="147">
        <v>428</v>
      </c>
      <c r="I582" s="147">
        <v>378</v>
      </c>
      <c r="J582" s="148">
        <v>-0.11682242990654206</v>
      </c>
      <c r="K582" s="148">
        <v>-0.42986425339366519</v>
      </c>
      <c r="L582" s="147"/>
      <c r="M582" s="155">
        <v>0.1073558648111332</v>
      </c>
      <c r="N582" s="144"/>
      <c r="P582" s="146" t="s">
        <v>249</v>
      </c>
      <c r="Q582" s="147">
        <v>5240</v>
      </c>
      <c r="R582" s="147">
        <v>4002</v>
      </c>
      <c r="S582" s="147">
        <v>4090</v>
      </c>
      <c r="T582" s="147">
        <v>4034</v>
      </c>
      <c r="U582" s="147">
        <v>3629</v>
      </c>
      <c r="V582" s="147">
        <v>3662</v>
      </c>
      <c r="W582" s="147">
        <v>3670</v>
      </c>
      <c r="X582" s="147">
        <v>3521</v>
      </c>
      <c r="Y582" s="148">
        <v>-4.0599455040871937E-2</v>
      </c>
      <c r="Z582" s="148">
        <v>-0.12991139195820245</v>
      </c>
      <c r="AA582" s="147"/>
      <c r="AB582" s="144"/>
      <c r="AC582" s="144"/>
      <c r="AD582" s="147">
        <v>663</v>
      </c>
      <c r="AE582" s="147">
        <v>4046.7142857142858</v>
      </c>
      <c r="AF582" s="144"/>
    </row>
    <row r="583" spans="1:32" x14ac:dyDescent="0.25">
      <c r="A583" s="146" t="s">
        <v>250</v>
      </c>
      <c r="B583" s="147">
        <v>280</v>
      </c>
      <c r="C583" s="147">
        <v>171</v>
      </c>
      <c r="D583" s="147">
        <v>207</v>
      </c>
      <c r="E583" s="147">
        <v>329</v>
      </c>
      <c r="F583" s="147">
        <v>125</v>
      </c>
      <c r="G583" s="147">
        <v>161</v>
      </c>
      <c r="H583" s="147">
        <v>123</v>
      </c>
      <c r="I583" s="147">
        <v>110</v>
      </c>
      <c r="J583" s="148">
        <v>-0.10569105691056911</v>
      </c>
      <c r="K583" s="148">
        <v>-0.4484240687679083</v>
      </c>
      <c r="L583" s="147"/>
      <c r="M583" s="155">
        <v>8.3586626139817627E-2</v>
      </c>
      <c r="N583" s="144"/>
      <c r="P583" s="146" t="s">
        <v>250</v>
      </c>
      <c r="Q583" s="147">
        <v>1779</v>
      </c>
      <c r="R583" s="147">
        <v>1296</v>
      </c>
      <c r="S583" s="147">
        <v>1342</v>
      </c>
      <c r="T583" s="147">
        <v>1343</v>
      </c>
      <c r="U583" s="147">
        <v>1104</v>
      </c>
      <c r="V583" s="147">
        <v>1281</v>
      </c>
      <c r="W583" s="147">
        <v>1214</v>
      </c>
      <c r="X583" s="147">
        <v>1316</v>
      </c>
      <c r="Y583" s="148">
        <v>8.4019769357495888E-2</v>
      </c>
      <c r="Z583" s="148">
        <v>-1.5706806282722512E-2</v>
      </c>
      <c r="AA583" s="147"/>
      <c r="AB583" s="144"/>
      <c r="AC583" s="144"/>
      <c r="AD583" s="150">
        <v>199.42857142857142</v>
      </c>
      <c r="AE583" s="150">
        <v>1337</v>
      </c>
      <c r="AF583" s="144"/>
    </row>
    <row r="584" spans="1:32" x14ac:dyDescent="0.25">
      <c r="A584" s="149" t="s">
        <v>251</v>
      </c>
      <c r="B584" s="150">
        <v>0</v>
      </c>
      <c r="C584" s="150">
        <v>861</v>
      </c>
      <c r="D584" s="150">
        <v>792</v>
      </c>
      <c r="E584" s="150">
        <v>730</v>
      </c>
      <c r="F584" s="150">
        <v>906</v>
      </c>
      <c r="G584" s="150">
        <v>732</v>
      </c>
      <c r="H584" s="150">
        <v>572</v>
      </c>
      <c r="I584" s="150">
        <v>586</v>
      </c>
      <c r="J584" s="148">
        <v>2.4475524475524476E-2</v>
      </c>
      <c r="K584" s="157">
        <v>-0.23448726322664926</v>
      </c>
      <c r="L584" s="147"/>
      <c r="M584" s="155">
        <v>0.12352445193929174</v>
      </c>
      <c r="N584" s="144"/>
      <c r="P584" s="149" t="s">
        <v>251</v>
      </c>
      <c r="Q584" s="150">
        <v>0</v>
      </c>
      <c r="R584" s="150">
        <v>7221</v>
      </c>
      <c r="S584" s="150">
        <v>6045</v>
      </c>
      <c r="T584" s="150">
        <v>4850</v>
      </c>
      <c r="U584" s="150">
        <v>4541</v>
      </c>
      <c r="V584" s="150">
        <v>4166</v>
      </c>
      <c r="W584" s="150">
        <v>4230</v>
      </c>
      <c r="X584" s="150">
        <v>4744</v>
      </c>
      <c r="Y584" s="148">
        <v>0.12151300236406619</v>
      </c>
      <c r="Z584" s="157">
        <v>-8.3373587093034496E-2</v>
      </c>
      <c r="AA584" s="147"/>
      <c r="AB584" s="144"/>
      <c r="AC584" s="144"/>
      <c r="AD584" s="158">
        <v>765.5</v>
      </c>
      <c r="AE584" s="158">
        <v>5175.5</v>
      </c>
      <c r="AF584" s="144"/>
    </row>
    <row r="585" spans="1:32" x14ac:dyDescent="0.25">
      <c r="A585" s="159" t="s">
        <v>252</v>
      </c>
      <c r="B585" s="147">
        <v>367</v>
      </c>
      <c r="C585" s="147">
        <v>362</v>
      </c>
      <c r="D585" s="147">
        <v>272</v>
      </c>
      <c r="E585" s="147">
        <v>161</v>
      </c>
      <c r="F585" s="147">
        <v>198</v>
      </c>
      <c r="G585" s="147">
        <v>202</v>
      </c>
      <c r="H585" s="147">
        <v>248</v>
      </c>
      <c r="I585" s="147">
        <v>141</v>
      </c>
      <c r="J585" s="148">
        <v>-0.43145161290322581</v>
      </c>
      <c r="K585" s="148">
        <v>-0.45469613259668507</v>
      </c>
      <c r="L585" s="147"/>
      <c r="M585" s="155">
        <v>0.14314720812182741</v>
      </c>
      <c r="N585" s="144"/>
      <c r="P585" s="159" t="s">
        <v>252</v>
      </c>
      <c r="Q585" s="147">
        <v>1715</v>
      </c>
      <c r="R585" s="147">
        <v>1659</v>
      </c>
      <c r="S585" s="147">
        <v>1888</v>
      </c>
      <c r="T585" s="147">
        <v>1373</v>
      </c>
      <c r="U585" s="147">
        <v>1607</v>
      </c>
      <c r="V585" s="147">
        <v>1394</v>
      </c>
      <c r="W585" s="147">
        <v>1288</v>
      </c>
      <c r="X585" s="147">
        <v>985</v>
      </c>
      <c r="Y585" s="148">
        <v>-0.23524844720496896</v>
      </c>
      <c r="Z585" s="148">
        <v>-0.36882094470889787</v>
      </c>
      <c r="AA585" s="147"/>
      <c r="AB585" s="144"/>
      <c r="AC585" s="144"/>
      <c r="AD585" s="150">
        <v>258.57142857142856</v>
      </c>
      <c r="AE585" s="150">
        <v>1560.5714285714287</v>
      </c>
      <c r="AF585" s="144"/>
    </row>
    <row r="586" spans="1:32" x14ac:dyDescent="0.25">
      <c r="A586" s="159" t="s">
        <v>253</v>
      </c>
      <c r="B586" s="147">
        <v>14</v>
      </c>
      <c r="C586" s="147">
        <v>7</v>
      </c>
      <c r="D586" s="147">
        <v>19</v>
      </c>
      <c r="E586" s="147">
        <v>7</v>
      </c>
      <c r="F586" s="147">
        <v>21</v>
      </c>
      <c r="G586" s="147">
        <v>13</v>
      </c>
      <c r="H586" s="147">
        <v>10</v>
      </c>
      <c r="I586" s="147">
        <v>5</v>
      </c>
      <c r="J586" s="148">
        <v>-0.5</v>
      </c>
      <c r="K586" s="148">
        <v>-0.61538461538461542</v>
      </c>
      <c r="L586" s="147"/>
      <c r="M586" s="155">
        <v>7.0422535211267609E-2</v>
      </c>
      <c r="N586" s="144"/>
      <c r="P586" s="159" t="s">
        <v>253</v>
      </c>
      <c r="Q586" s="147">
        <v>120</v>
      </c>
      <c r="R586" s="147">
        <v>107</v>
      </c>
      <c r="S586" s="147">
        <v>175</v>
      </c>
      <c r="T586" s="147">
        <v>73</v>
      </c>
      <c r="U586" s="147">
        <v>89</v>
      </c>
      <c r="V586" s="147">
        <v>107</v>
      </c>
      <c r="W586" s="147">
        <v>60</v>
      </c>
      <c r="X586" s="147">
        <v>71</v>
      </c>
      <c r="Y586" s="148">
        <v>0.18333333333333332</v>
      </c>
      <c r="Z586" s="148">
        <v>-0.32010943912448703</v>
      </c>
      <c r="AA586" s="147"/>
      <c r="AB586" s="144"/>
      <c r="AC586" s="144"/>
      <c r="AD586" s="150">
        <v>13</v>
      </c>
      <c r="AE586" s="150">
        <v>104.42857142857143</v>
      </c>
      <c r="AF586" s="144"/>
    </row>
    <row r="587" spans="1:32" x14ac:dyDescent="0.25">
      <c r="A587" s="159" t="s">
        <v>254</v>
      </c>
      <c r="B587" s="160">
        <v>3.6745406824146981E-2</v>
      </c>
      <c r="C587" s="160">
        <v>1.8970189701897018E-2</v>
      </c>
      <c r="D587" s="160">
        <v>6.5292096219931275E-2</v>
      </c>
      <c r="E587" s="160">
        <v>4.1666666666666664E-2</v>
      </c>
      <c r="F587" s="160">
        <v>9.5890410958904104E-2</v>
      </c>
      <c r="G587" s="160">
        <v>6.0465116279069767E-2</v>
      </c>
      <c r="H587" s="160">
        <v>3.875968992248062E-2</v>
      </c>
      <c r="I587" s="160">
        <v>3.4246575342465752E-2</v>
      </c>
      <c r="J587" s="172">
        <v>-0.45131145800148681</v>
      </c>
      <c r="K587" s="172">
        <v>-1.3622967003667865</v>
      </c>
      <c r="L587" s="147"/>
      <c r="M587" s="203">
        <v>-3.2988273142382729</v>
      </c>
      <c r="N587" s="144"/>
      <c r="P587" s="159" t="s">
        <v>254</v>
      </c>
      <c r="Q587" s="160">
        <v>6.5395095367847406E-2</v>
      </c>
      <c r="R587" s="160">
        <v>6.0588901472253681E-2</v>
      </c>
      <c r="S587" s="160">
        <v>8.4827920504120219E-2</v>
      </c>
      <c r="T587" s="160">
        <v>5.0484094052558784E-2</v>
      </c>
      <c r="U587" s="160">
        <v>5.2476415094339625E-2</v>
      </c>
      <c r="V587" s="160">
        <v>7.1285809460359756E-2</v>
      </c>
      <c r="W587" s="160">
        <v>4.4510385756676561E-2</v>
      </c>
      <c r="X587" s="160">
        <v>6.7234848484848481E-2</v>
      </c>
      <c r="Y587" s="172">
        <v>2.2724462728171919</v>
      </c>
      <c r="Z587" s="172">
        <v>0.45149857649857544</v>
      </c>
      <c r="AA587" s="147"/>
      <c r="AB587" s="144"/>
      <c r="AC587" s="144"/>
      <c r="AD587" s="191">
        <v>4.7869542346133616E-2</v>
      </c>
      <c r="AE587" s="191">
        <v>6.2719862719862726E-2</v>
      </c>
      <c r="AF587" s="144"/>
    </row>
    <row r="588" spans="1:32" x14ac:dyDescent="0.25">
      <c r="A588" s="161" t="s">
        <v>255</v>
      </c>
      <c r="B588" s="161"/>
      <c r="C588" s="161"/>
      <c r="D588" s="161"/>
      <c r="E588" s="144"/>
      <c r="F588" s="144"/>
      <c r="G588" s="144"/>
      <c r="H588" s="144"/>
      <c r="I588" s="144"/>
      <c r="J588" s="144"/>
      <c r="K588" s="144"/>
      <c r="L588" s="144"/>
      <c r="M588" s="144"/>
      <c r="N588" s="144"/>
      <c r="O588" s="204"/>
      <c r="P588" s="161" t="s">
        <v>255</v>
      </c>
      <c r="Q588" s="161"/>
      <c r="R588" s="161"/>
      <c r="S588" s="161"/>
      <c r="T588" s="144"/>
      <c r="U588" s="144"/>
      <c r="V588" s="144"/>
      <c r="W588" s="144"/>
      <c r="X588" s="144"/>
      <c r="Y588" s="144"/>
      <c r="Z588" s="144"/>
      <c r="AA588" s="144"/>
      <c r="AB588" s="144"/>
      <c r="AC588" s="144"/>
      <c r="AD588" s="144"/>
      <c r="AE588" s="144"/>
      <c r="AF588" s="144"/>
    </row>
  </sheetData>
  <dataConsolidate/>
  <mergeCells count="1">
    <mergeCell ref="B1:D1"/>
  </mergeCell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C53959F9-0AAE-40A5-A612-6F4857DC912F}">
          <x14:formula1>
            <xm:f>'L:\FELLES\Avdeling EF\Statistikk\Hovedtall-tabeller\[Hovedtall T1 2017-26.xlsx]Hjelpetabell'!#REF!</xm:f>
          </x14:formula1>
          <xm:sqref>B1</xm:sqref>
        </x14:dataValidation>
      </x14:dataValidations>
    </ext>
    <ext xmlns:x14="http://schemas.microsoft.com/office/spreadsheetml/2009/9/main" uri="{05C60535-1F16-4fd2-B633-F4F36F0B64E0}">
      <x14:sparklineGroups xmlns:xm="http://schemas.microsoft.com/office/excel/2006/main">
        <x14:sparklineGroup displayEmptyCellsAs="gap" high="1" low="1" xr2:uid="{D2FDC8BF-4950-4970-ADDF-A3B28804D279}">
          <x14:colorSeries rgb="FF376092"/>
          <x14:colorNegative rgb="FFD00000"/>
          <x14:colorAxis rgb="FF000000"/>
          <x14:colorMarkers rgb="FFD00000"/>
          <x14:colorFirst rgb="FFD00000"/>
          <x14:colorLast rgb="FFD00000"/>
          <x14:colorHigh theme="1"/>
          <x14:colorLow rgb="FFD00000"/>
          <x14:sparklines>
            <x14:sparkline>
              <xm:f>'Sør-Øst PD'!Q569:X569</xm:f>
              <xm:sqref>AA569</xm:sqref>
            </x14:sparkline>
            <x14:sparkline>
              <xm:f>'Sør-Øst PD'!Q570:X570</xm:f>
              <xm:sqref>AA570</xm:sqref>
            </x14:sparkline>
            <x14:sparkline>
              <xm:f>'Sør-Øst PD'!Q571:X571</xm:f>
              <xm:sqref>AA571</xm:sqref>
            </x14:sparkline>
            <x14:sparkline>
              <xm:f>'Sør-Øst PD'!Q572:X572</xm:f>
              <xm:sqref>AA572</xm:sqref>
            </x14:sparkline>
            <x14:sparkline>
              <xm:f>'Sør-Øst PD'!Q573:X573</xm:f>
              <xm:sqref>AA573</xm:sqref>
            </x14:sparkline>
            <x14:sparkline>
              <xm:f>'Sør-Øst PD'!Q574:X574</xm:f>
              <xm:sqref>AA574</xm:sqref>
            </x14:sparkline>
            <x14:sparkline>
              <xm:f>'Sør-Øst PD'!Q575:X575</xm:f>
              <xm:sqref>AA575</xm:sqref>
            </x14:sparkline>
            <x14:sparkline>
              <xm:f>'Sør-Øst PD'!Q576:X576</xm:f>
              <xm:sqref>AA576</xm:sqref>
            </x14:sparkline>
            <x14:sparkline>
              <xm:f>'Sør-Øst PD'!Q577:X577</xm:f>
              <xm:sqref>AA577</xm:sqref>
            </x14:sparkline>
            <x14:sparkline>
              <xm:f>'Sør-Øst PD'!Q578:X578</xm:f>
              <xm:sqref>AA578</xm:sqref>
            </x14:sparkline>
            <x14:sparkline>
              <xm:f>'Sør-Øst PD'!Q579:X579</xm:f>
              <xm:sqref>AA579</xm:sqref>
            </x14:sparkline>
            <x14:sparkline>
              <xm:f>'Sør-Øst PD'!Q580:X580</xm:f>
              <xm:sqref>AA580</xm:sqref>
            </x14:sparkline>
            <x14:sparkline>
              <xm:f>'Sør-Øst PD'!Q581:X581</xm:f>
              <xm:sqref>AA581</xm:sqref>
            </x14:sparkline>
            <x14:sparkline>
              <xm:f>'Sør-Øst PD'!Q582:X582</xm:f>
              <xm:sqref>AA582</xm:sqref>
            </x14:sparkline>
            <x14:sparkline>
              <xm:f>'Sør-Øst PD'!Q583:X583</xm:f>
              <xm:sqref>AA583</xm:sqref>
            </x14:sparkline>
            <x14:sparkline>
              <xm:f>'Sør-Øst PD'!R584:X584</xm:f>
              <xm:sqref>AA584</xm:sqref>
            </x14:sparkline>
            <x14:sparkline>
              <xm:f>'Sør-Øst PD'!Q585:X585</xm:f>
              <xm:sqref>AA585</xm:sqref>
            </x14:sparkline>
            <x14:sparkline>
              <xm:f>'Sør-Øst PD'!Q586:X586</xm:f>
              <xm:sqref>AA586</xm:sqref>
            </x14:sparkline>
            <x14:sparkline>
              <xm:f>'Sør-Øst PD'!Q587:X587</xm:f>
              <xm:sqref>AA587</xm:sqref>
            </x14:sparkline>
          </x14:sparklines>
        </x14:sparklineGroup>
        <x14:sparklineGroup displayEmptyCellsAs="gap" high="1" low="1" xr2:uid="{ED5BB2D2-5D2B-4EB8-A344-D5DA11CFF4AC}">
          <x14:colorSeries rgb="FF376092"/>
          <x14:colorNegative rgb="FFD00000"/>
          <x14:colorAxis rgb="FF000000"/>
          <x14:colorMarkers rgb="FFD00000"/>
          <x14:colorFirst rgb="FFD00000"/>
          <x14:colorLast rgb="FFD00000"/>
          <x14:colorHigh theme="1"/>
          <x14:colorLow rgb="FFD00000"/>
          <x14:sparklines>
            <x14:sparkline>
              <xm:f>'Sør-Øst PD'!Q543:X543</xm:f>
              <xm:sqref>AA543</xm:sqref>
            </x14:sparkline>
            <x14:sparkline>
              <xm:f>'Sør-Øst PD'!Q544:X544</xm:f>
              <xm:sqref>AA544</xm:sqref>
            </x14:sparkline>
            <x14:sparkline>
              <xm:f>'Sør-Øst PD'!Q545:X545</xm:f>
              <xm:sqref>AA545</xm:sqref>
            </x14:sparkline>
            <x14:sparkline>
              <xm:f>'Sør-Øst PD'!Q546:X546</xm:f>
              <xm:sqref>AA546</xm:sqref>
            </x14:sparkline>
            <x14:sparkline>
              <xm:f>'Sør-Øst PD'!Q547:X547</xm:f>
              <xm:sqref>AA547</xm:sqref>
            </x14:sparkline>
            <x14:sparkline>
              <xm:f>'Sør-Øst PD'!Q548:X548</xm:f>
              <xm:sqref>AA548</xm:sqref>
            </x14:sparkline>
            <x14:sparkline>
              <xm:f>'Sør-Øst PD'!Q549:X549</xm:f>
              <xm:sqref>AA549</xm:sqref>
            </x14:sparkline>
            <x14:sparkline>
              <xm:f>'Sør-Øst PD'!Q550:X550</xm:f>
              <xm:sqref>AA550</xm:sqref>
            </x14:sparkline>
            <x14:sparkline>
              <xm:f>'Sør-Øst PD'!Q551:X551</xm:f>
              <xm:sqref>AA551</xm:sqref>
            </x14:sparkline>
            <x14:sparkline>
              <xm:f>'Sør-Øst PD'!Q552:X552</xm:f>
              <xm:sqref>AA552</xm:sqref>
            </x14:sparkline>
            <x14:sparkline>
              <xm:f>'Sør-Øst PD'!Q553:X553</xm:f>
              <xm:sqref>AA553</xm:sqref>
            </x14:sparkline>
            <x14:sparkline>
              <xm:f>'Sør-Øst PD'!Q554:X554</xm:f>
              <xm:sqref>AA554</xm:sqref>
            </x14:sparkline>
            <x14:sparkline>
              <xm:f>'Sør-Øst PD'!Q555:X555</xm:f>
              <xm:sqref>AA555</xm:sqref>
            </x14:sparkline>
            <x14:sparkline>
              <xm:f>'Sør-Øst PD'!Q556:X556</xm:f>
              <xm:sqref>AA556</xm:sqref>
            </x14:sparkline>
            <x14:sparkline>
              <xm:f>'Sør-Øst PD'!Q557:X557</xm:f>
              <xm:sqref>AA557</xm:sqref>
            </x14:sparkline>
            <x14:sparkline>
              <xm:f>'Sør-Øst PD'!R558:X558</xm:f>
              <xm:sqref>AA558</xm:sqref>
            </x14:sparkline>
            <x14:sparkline>
              <xm:f>'Sør-Øst PD'!Q559:X559</xm:f>
              <xm:sqref>AA559</xm:sqref>
            </x14:sparkline>
            <x14:sparkline>
              <xm:f>'Sør-Øst PD'!Q560:X560</xm:f>
              <xm:sqref>AA560</xm:sqref>
            </x14:sparkline>
            <x14:sparkline>
              <xm:f>'Sør-Øst PD'!Q561:X561</xm:f>
              <xm:sqref>AA561</xm:sqref>
            </x14:sparkline>
          </x14:sparklines>
        </x14:sparklineGroup>
        <x14:sparklineGroup displayEmptyCellsAs="gap" high="1" low="1" xr2:uid="{61F1F8BF-ECCA-4FAF-AA06-A004E1636FEE}">
          <x14:colorSeries rgb="FF376092"/>
          <x14:colorNegative rgb="FFD00000"/>
          <x14:colorAxis rgb="FF000000"/>
          <x14:colorMarkers rgb="FFD00000"/>
          <x14:colorFirst rgb="FFD00000"/>
          <x14:colorLast rgb="FFD00000"/>
          <x14:colorHigh theme="1"/>
          <x14:colorLow rgb="FFD00000"/>
          <x14:sparklines>
            <x14:sparkline>
              <xm:f>'Sør-Øst PD'!Q517:X517</xm:f>
              <xm:sqref>AA517</xm:sqref>
            </x14:sparkline>
            <x14:sparkline>
              <xm:f>'Sør-Øst PD'!Q518:X518</xm:f>
              <xm:sqref>AA518</xm:sqref>
            </x14:sparkline>
            <x14:sparkline>
              <xm:f>'Sør-Øst PD'!Q519:X519</xm:f>
              <xm:sqref>AA519</xm:sqref>
            </x14:sparkline>
            <x14:sparkline>
              <xm:f>'Sør-Øst PD'!Q520:X520</xm:f>
              <xm:sqref>AA520</xm:sqref>
            </x14:sparkline>
            <x14:sparkline>
              <xm:f>'Sør-Øst PD'!Q521:X521</xm:f>
              <xm:sqref>AA521</xm:sqref>
            </x14:sparkline>
            <x14:sparkline>
              <xm:f>'Sør-Øst PD'!Q522:X522</xm:f>
              <xm:sqref>AA522</xm:sqref>
            </x14:sparkline>
            <x14:sparkline>
              <xm:f>'Sør-Øst PD'!Q523:X523</xm:f>
              <xm:sqref>AA523</xm:sqref>
            </x14:sparkline>
            <x14:sparkline>
              <xm:f>'Sør-Øst PD'!Q524:X524</xm:f>
              <xm:sqref>AA524</xm:sqref>
            </x14:sparkline>
            <x14:sparkline>
              <xm:f>'Sør-Øst PD'!Q525:X525</xm:f>
              <xm:sqref>AA525</xm:sqref>
            </x14:sparkline>
            <x14:sparkline>
              <xm:f>'Sør-Øst PD'!Q526:X526</xm:f>
              <xm:sqref>AA526</xm:sqref>
            </x14:sparkline>
            <x14:sparkline>
              <xm:f>'Sør-Øst PD'!Q527:X527</xm:f>
              <xm:sqref>AA527</xm:sqref>
            </x14:sparkline>
            <x14:sparkline>
              <xm:f>'Sør-Øst PD'!Q528:X528</xm:f>
              <xm:sqref>AA528</xm:sqref>
            </x14:sparkline>
            <x14:sparkline>
              <xm:f>'Sør-Øst PD'!Q529:X529</xm:f>
              <xm:sqref>AA529</xm:sqref>
            </x14:sparkline>
            <x14:sparkline>
              <xm:f>'Sør-Øst PD'!Q530:X530</xm:f>
              <xm:sqref>AA530</xm:sqref>
            </x14:sparkline>
            <x14:sparkline>
              <xm:f>'Sør-Øst PD'!Q531:X531</xm:f>
              <xm:sqref>AA531</xm:sqref>
            </x14:sparkline>
            <x14:sparkline>
              <xm:f>'Sør-Øst PD'!R532:X532</xm:f>
              <xm:sqref>AA532</xm:sqref>
            </x14:sparkline>
            <x14:sparkline>
              <xm:f>'Sør-Øst PD'!Q533:X533</xm:f>
              <xm:sqref>AA533</xm:sqref>
            </x14:sparkline>
            <x14:sparkline>
              <xm:f>'Sør-Øst PD'!Q534:X534</xm:f>
              <xm:sqref>AA534</xm:sqref>
            </x14:sparkline>
            <x14:sparkline>
              <xm:f>'Sør-Øst PD'!Q535:X535</xm:f>
              <xm:sqref>AA535</xm:sqref>
            </x14:sparkline>
          </x14:sparklines>
        </x14:sparklineGroup>
        <x14:sparklineGroup displayEmptyCellsAs="gap" high="1" low="1" xr2:uid="{93C505CF-EFFB-4B10-9B87-AFBC33EFDD47}">
          <x14:colorSeries rgb="FF376092"/>
          <x14:colorNegative rgb="FFD00000"/>
          <x14:colorAxis rgb="FF000000"/>
          <x14:colorMarkers rgb="FFD00000"/>
          <x14:colorFirst rgb="FFD00000"/>
          <x14:colorLast rgb="FFD00000"/>
          <x14:colorHigh theme="1"/>
          <x14:colorLow rgb="FFD00000"/>
          <x14:sparklines>
            <x14:sparkline>
              <xm:f>'Sør-Øst PD'!Q491:X491</xm:f>
              <xm:sqref>AA491</xm:sqref>
            </x14:sparkline>
            <x14:sparkline>
              <xm:f>'Sør-Øst PD'!Q492:X492</xm:f>
              <xm:sqref>AA492</xm:sqref>
            </x14:sparkline>
            <x14:sparkline>
              <xm:f>'Sør-Øst PD'!Q493:X493</xm:f>
              <xm:sqref>AA493</xm:sqref>
            </x14:sparkline>
            <x14:sparkline>
              <xm:f>'Sør-Øst PD'!Q494:X494</xm:f>
              <xm:sqref>AA494</xm:sqref>
            </x14:sparkline>
            <x14:sparkline>
              <xm:f>'Sør-Øst PD'!Q495:X495</xm:f>
              <xm:sqref>AA495</xm:sqref>
            </x14:sparkline>
            <x14:sparkline>
              <xm:f>'Sør-Øst PD'!Q496:X496</xm:f>
              <xm:sqref>AA496</xm:sqref>
            </x14:sparkline>
            <x14:sparkline>
              <xm:f>'Sør-Øst PD'!Q497:X497</xm:f>
              <xm:sqref>AA497</xm:sqref>
            </x14:sparkline>
            <x14:sparkline>
              <xm:f>'Sør-Øst PD'!Q498:X498</xm:f>
              <xm:sqref>AA498</xm:sqref>
            </x14:sparkline>
            <x14:sparkline>
              <xm:f>'Sør-Øst PD'!Q499:X499</xm:f>
              <xm:sqref>AA499</xm:sqref>
            </x14:sparkline>
            <x14:sparkline>
              <xm:f>'Sør-Øst PD'!Q500:X500</xm:f>
              <xm:sqref>AA500</xm:sqref>
            </x14:sparkline>
            <x14:sparkline>
              <xm:f>'Sør-Øst PD'!Q501:X501</xm:f>
              <xm:sqref>AA501</xm:sqref>
            </x14:sparkline>
            <x14:sparkline>
              <xm:f>'Sør-Øst PD'!Q502:X502</xm:f>
              <xm:sqref>AA502</xm:sqref>
            </x14:sparkline>
            <x14:sparkline>
              <xm:f>'Sør-Øst PD'!Q503:X503</xm:f>
              <xm:sqref>AA503</xm:sqref>
            </x14:sparkline>
            <x14:sparkline>
              <xm:f>'Sør-Øst PD'!Q504:X504</xm:f>
              <xm:sqref>AA504</xm:sqref>
            </x14:sparkline>
            <x14:sparkline>
              <xm:f>'Sør-Øst PD'!Q505:X505</xm:f>
              <xm:sqref>AA505</xm:sqref>
            </x14:sparkline>
            <x14:sparkline>
              <xm:f>'Sør-Øst PD'!R506:X506</xm:f>
              <xm:sqref>AA506</xm:sqref>
            </x14:sparkline>
            <x14:sparkline>
              <xm:f>'Sør-Øst PD'!Q507:X507</xm:f>
              <xm:sqref>AA507</xm:sqref>
            </x14:sparkline>
            <x14:sparkline>
              <xm:f>'Sør-Øst PD'!Q508:X508</xm:f>
              <xm:sqref>AA508</xm:sqref>
            </x14:sparkline>
            <x14:sparkline>
              <xm:f>'Sør-Øst PD'!Q509:X509</xm:f>
              <xm:sqref>AA509</xm:sqref>
            </x14:sparkline>
          </x14:sparklines>
        </x14:sparklineGroup>
        <x14:sparklineGroup displayEmptyCellsAs="gap" high="1" low="1" xr2:uid="{87560ED2-9AF7-4ADB-B281-3C2E1C84C785}">
          <x14:colorSeries rgb="FF376092"/>
          <x14:colorNegative rgb="FFD00000"/>
          <x14:colorAxis rgb="FF000000"/>
          <x14:colorMarkers rgb="FFD00000"/>
          <x14:colorFirst rgb="FFD00000"/>
          <x14:colorLast rgb="FFD00000"/>
          <x14:colorHigh theme="1"/>
          <x14:colorLow rgb="FFD00000"/>
          <x14:sparklines>
            <x14:sparkline>
              <xm:f>'Sør-Øst PD'!Q465:X465</xm:f>
              <xm:sqref>AA465</xm:sqref>
            </x14:sparkline>
            <x14:sparkline>
              <xm:f>'Sør-Øst PD'!Q466:X466</xm:f>
              <xm:sqref>AA466</xm:sqref>
            </x14:sparkline>
            <x14:sparkline>
              <xm:f>'Sør-Øst PD'!Q467:X467</xm:f>
              <xm:sqref>AA467</xm:sqref>
            </x14:sparkline>
            <x14:sparkline>
              <xm:f>'Sør-Øst PD'!Q468:X468</xm:f>
              <xm:sqref>AA468</xm:sqref>
            </x14:sparkline>
            <x14:sparkline>
              <xm:f>'Sør-Øst PD'!Q469:X469</xm:f>
              <xm:sqref>AA469</xm:sqref>
            </x14:sparkline>
            <x14:sparkline>
              <xm:f>'Sør-Øst PD'!Q470:X470</xm:f>
              <xm:sqref>AA470</xm:sqref>
            </x14:sparkline>
            <x14:sparkline>
              <xm:f>'Sør-Øst PD'!Q471:X471</xm:f>
              <xm:sqref>AA471</xm:sqref>
            </x14:sparkline>
            <x14:sparkline>
              <xm:f>'Sør-Øst PD'!Q472:X472</xm:f>
              <xm:sqref>AA472</xm:sqref>
            </x14:sparkline>
            <x14:sparkline>
              <xm:f>'Sør-Øst PD'!Q473:X473</xm:f>
              <xm:sqref>AA473</xm:sqref>
            </x14:sparkline>
            <x14:sparkline>
              <xm:f>'Sør-Øst PD'!Q474:X474</xm:f>
              <xm:sqref>AA474</xm:sqref>
            </x14:sparkline>
            <x14:sparkline>
              <xm:f>'Sør-Øst PD'!Q475:X475</xm:f>
              <xm:sqref>AA475</xm:sqref>
            </x14:sparkline>
            <x14:sparkline>
              <xm:f>'Sør-Øst PD'!Q476:X476</xm:f>
              <xm:sqref>AA476</xm:sqref>
            </x14:sparkline>
            <x14:sparkline>
              <xm:f>'Sør-Øst PD'!Q477:X477</xm:f>
              <xm:sqref>AA477</xm:sqref>
            </x14:sparkline>
            <x14:sparkline>
              <xm:f>'Sør-Øst PD'!Q478:X478</xm:f>
              <xm:sqref>AA478</xm:sqref>
            </x14:sparkline>
            <x14:sparkline>
              <xm:f>'Sør-Øst PD'!Q479:X479</xm:f>
              <xm:sqref>AA479</xm:sqref>
            </x14:sparkline>
            <x14:sparkline>
              <xm:f>'Sør-Øst PD'!R480:X480</xm:f>
              <xm:sqref>AA480</xm:sqref>
            </x14:sparkline>
            <x14:sparkline>
              <xm:f>'Sør-Øst PD'!Q481:X481</xm:f>
              <xm:sqref>AA481</xm:sqref>
            </x14:sparkline>
            <x14:sparkline>
              <xm:f>'Sør-Øst PD'!Q482:X482</xm:f>
              <xm:sqref>AA482</xm:sqref>
            </x14:sparkline>
            <x14:sparkline>
              <xm:f>'Sør-Øst PD'!Q483:X483</xm:f>
              <xm:sqref>AA483</xm:sqref>
            </x14:sparkline>
          </x14:sparklines>
        </x14:sparklineGroup>
        <x14:sparklineGroup displayEmptyCellsAs="gap" high="1" low="1" xr2:uid="{56DFDE4E-24DE-4214-A2DA-8DABE8ADCAD3}">
          <x14:colorSeries rgb="FF376092"/>
          <x14:colorNegative rgb="FFD00000"/>
          <x14:colorAxis rgb="FF000000"/>
          <x14:colorMarkers rgb="FFD00000"/>
          <x14:colorFirst rgb="FFD00000"/>
          <x14:colorLast rgb="FFD00000"/>
          <x14:colorHigh theme="1"/>
          <x14:colorLow rgb="FFD00000"/>
          <x14:sparklines>
            <x14:sparkline>
              <xm:f>'Sør-Øst PD'!Q439:X439</xm:f>
              <xm:sqref>AA439</xm:sqref>
            </x14:sparkline>
            <x14:sparkline>
              <xm:f>'Sør-Øst PD'!Q440:X440</xm:f>
              <xm:sqref>AA440</xm:sqref>
            </x14:sparkline>
            <x14:sparkline>
              <xm:f>'Sør-Øst PD'!Q441:X441</xm:f>
              <xm:sqref>AA441</xm:sqref>
            </x14:sparkline>
            <x14:sparkline>
              <xm:f>'Sør-Øst PD'!Q442:X442</xm:f>
              <xm:sqref>AA442</xm:sqref>
            </x14:sparkline>
            <x14:sparkline>
              <xm:f>'Sør-Øst PD'!Q443:X443</xm:f>
              <xm:sqref>AA443</xm:sqref>
            </x14:sparkline>
            <x14:sparkline>
              <xm:f>'Sør-Øst PD'!Q444:X444</xm:f>
              <xm:sqref>AA444</xm:sqref>
            </x14:sparkline>
            <x14:sparkline>
              <xm:f>'Sør-Øst PD'!Q445:X445</xm:f>
              <xm:sqref>AA445</xm:sqref>
            </x14:sparkline>
            <x14:sparkline>
              <xm:f>'Sør-Øst PD'!Q446:X446</xm:f>
              <xm:sqref>AA446</xm:sqref>
            </x14:sparkline>
            <x14:sparkline>
              <xm:f>'Sør-Øst PD'!Q447:X447</xm:f>
              <xm:sqref>AA447</xm:sqref>
            </x14:sparkline>
            <x14:sparkline>
              <xm:f>'Sør-Øst PD'!Q448:X448</xm:f>
              <xm:sqref>AA448</xm:sqref>
            </x14:sparkline>
            <x14:sparkline>
              <xm:f>'Sør-Øst PD'!Q449:X449</xm:f>
              <xm:sqref>AA449</xm:sqref>
            </x14:sparkline>
            <x14:sparkline>
              <xm:f>'Sør-Øst PD'!Q450:X450</xm:f>
              <xm:sqref>AA450</xm:sqref>
            </x14:sparkline>
            <x14:sparkline>
              <xm:f>'Sør-Øst PD'!Q451:X451</xm:f>
              <xm:sqref>AA451</xm:sqref>
            </x14:sparkline>
            <x14:sparkline>
              <xm:f>'Sør-Øst PD'!Q452:X452</xm:f>
              <xm:sqref>AA452</xm:sqref>
            </x14:sparkline>
            <x14:sparkline>
              <xm:f>'Sør-Øst PD'!Q453:X453</xm:f>
              <xm:sqref>AA453</xm:sqref>
            </x14:sparkline>
            <x14:sparkline>
              <xm:f>'Sør-Øst PD'!R454:X454</xm:f>
              <xm:sqref>AA454</xm:sqref>
            </x14:sparkline>
            <x14:sparkline>
              <xm:f>'Sør-Øst PD'!Q455:X455</xm:f>
              <xm:sqref>AA455</xm:sqref>
            </x14:sparkline>
            <x14:sparkline>
              <xm:f>'Sør-Øst PD'!Q456:X456</xm:f>
              <xm:sqref>AA456</xm:sqref>
            </x14:sparkline>
            <x14:sparkline>
              <xm:f>'Sør-Øst PD'!Q457:X457</xm:f>
              <xm:sqref>AA457</xm:sqref>
            </x14:sparkline>
          </x14:sparklines>
        </x14:sparklineGroup>
        <x14:sparklineGroup displayEmptyCellsAs="gap" high="1" low="1" xr2:uid="{BF681FD3-AF7F-473D-8894-50E1810E2A6E}">
          <x14:colorSeries rgb="FF376092"/>
          <x14:colorNegative rgb="FFD00000"/>
          <x14:colorAxis rgb="FF000000"/>
          <x14:colorMarkers rgb="FFD00000"/>
          <x14:colorFirst rgb="FFD00000"/>
          <x14:colorLast rgb="FFD00000"/>
          <x14:colorHigh theme="1"/>
          <x14:colorLow rgb="FFD00000"/>
          <x14:sparklines>
            <x14:sparkline>
              <xm:f>'Sør-Øst PD'!Q413:X413</xm:f>
              <xm:sqref>AA413</xm:sqref>
            </x14:sparkline>
            <x14:sparkline>
              <xm:f>'Sør-Øst PD'!Q414:X414</xm:f>
              <xm:sqref>AA414</xm:sqref>
            </x14:sparkline>
            <x14:sparkline>
              <xm:f>'Sør-Øst PD'!Q415:X415</xm:f>
              <xm:sqref>AA415</xm:sqref>
            </x14:sparkline>
            <x14:sparkline>
              <xm:f>'Sør-Øst PD'!Q416:X416</xm:f>
              <xm:sqref>AA416</xm:sqref>
            </x14:sparkline>
            <x14:sparkline>
              <xm:f>'Sør-Øst PD'!Q417:X417</xm:f>
              <xm:sqref>AA417</xm:sqref>
            </x14:sparkline>
            <x14:sparkline>
              <xm:f>'Sør-Øst PD'!Q418:X418</xm:f>
              <xm:sqref>AA418</xm:sqref>
            </x14:sparkline>
            <x14:sparkline>
              <xm:f>'Sør-Øst PD'!Q419:X419</xm:f>
              <xm:sqref>AA419</xm:sqref>
            </x14:sparkline>
            <x14:sparkline>
              <xm:f>'Sør-Øst PD'!Q420:X420</xm:f>
              <xm:sqref>AA420</xm:sqref>
            </x14:sparkline>
            <x14:sparkline>
              <xm:f>'Sør-Øst PD'!Q421:X421</xm:f>
              <xm:sqref>AA421</xm:sqref>
            </x14:sparkline>
            <x14:sparkline>
              <xm:f>'Sør-Øst PD'!Q422:X422</xm:f>
              <xm:sqref>AA422</xm:sqref>
            </x14:sparkline>
            <x14:sparkline>
              <xm:f>'Sør-Øst PD'!Q423:X423</xm:f>
              <xm:sqref>AA423</xm:sqref>
            </x14:sparkline>
            <x14:sparkline>
              <xm:f>'Sør-Øst PD'!Q424:X424</xm:f>
              <xm:sqref>AA424</xm:sqref>
            </x14:sparkline>
            <x14:sparkline>
              <xm:f>'Sør-Øst PD'!Q425:X425</xm:f>
              <xm:sqref>AA425</xm:sqref>
            </x14:sparkline>
            <x14:sparkline>
              <xm:f>'Sør-Øst PD'!Q426:X426</xm:f>
              <xm:sqref>AA426</xm:sqref>
            </x14:sparkline>
            <x14:sparkline>
              <xm:f>'Sør-Øst PD'!Q427:X427</xm:f>
              <xm:sqref>AA427</xm:sqref>
            </x14:sparkline>
            <x14:sparkline>
              <xm:f>'Sør-Øst PD'!R428:X428</xm:f>
              <xm:sqref>AA428</xm:sqref>
            </x14:sparkline>
            <x14:sparkline>
              <xm:f>'Sør-Øst PD'!Q429:X429</xm:f>
              <xm:sqref>AA429</xm:sqref>
            </x14:sparkline>
            <x14:sparkline>
              <xm:f>'Sør-Øst PD'!Q430:X430</xm:f>
              <xm:sqref>AA430</xm:sqref>
            </x14:sparkline>
            <x14:sparkline>
              <xm:f>'Sør-Øst PD'!Q431:X431</xm:f>
              <xm:sqref>AA431</xm:sqref>
            </x14:sparkline>
          </x14:sparklines>
        </x14:sparklineGroup>
        <x14:sparklineGroup displayEmptyCellsAs="gap" high="1" low="1" xr2:uid="{CBA29234-CC9A-4D95-A1DE-5E5C54724EE5}">
          <x14:colorSeries rgb="FF376092"/>
          <x14:colorNegative rgb="FFD00000"/>
          <x14:colorAxis rgb="FF000000"/>
          <x14:colorMarkers rgb="FFD00000"/>
          <x14:colorFirst rgb="FFD00000"/>
          <x14:colorLast rgb="FFD00000"/>
          <x14:colorHigh theme="1"/>
          <x14:colorLow rgb="FFD00000"/>
          <x14:sparklines>
            <x14:sparkline>
              <xm:f>'Sør-Øst PD'!Q387:X387</xm:f>
              <xm:sqref>AA387</xm:sqref>
            </x14:sparkline>
            <x14:sparkline>
              <xm:f>'Sør-Øst PD'!Q388:X388</xm:f>
              <xm:sqref>AA388</xm:sqref>
            </x14:sparkline>
            <x14:sparkline>
              <xm:f>'Sør-Øst PD'!Q389:X389</xm:f>
              <xm:sqref>AA389</xm:sqref>
            </x14:sparkline>
            <x14:sparkline>
              <xm:f>'Sør-Øst PD'!Q390:X390</xm:f>
              <xm:sqref>AA390</xm:sqref>
            </x14:sparkline>
            <x14:sparkline>
              <xm:f>'Sør-Øst PD'!Q391:X391</xm:f>
              <xm:sqref>AA391</xm:sqref>
            </x14:sparkline>
            <x14:sparkline>
              <xm:f>'Sør-Øst PD'!Q392:X392</xm:f>
              <xm:sqref>AA392</xm:sqref>
            </x14:sparkline>
            <x14:sparkline>
              <xm:f>'Sør-Øst PD'!Q393:X393</xm:f>
              <xm:sqref>AA393</xm:sqref>
            </x14:sparkline>
            <x14:sparkline>
              <xm:f>'Sør-Øst PD'!Q394:X394</xm:f>
              <xm:sqref>AA394</xm:sqref>
            </x14:sparkline>
            <x14:sparkline>
              <xm:f>'Sør-Øst PD'!Q395:X395</xm:f>
              <xm:sqref>AA395</xm:sqref>
            </x14:sparkline>
            <x14:sparkline>
              <xm:f>'Sør-Øst PD'!Q396:X396</xm:f>
              <xm:sqref>AA396</xm:sqref>
            </x14:sparkline>
            <x14:sparkline>
              <xm:f>'Sør-Øst PD'!Q397:X397</xm:f>
              <xm:sqref>AA397</xm:sqref>
            </x14:sparkline>
            <x14:sparkline>
              <xm:f>'Sør-Øst PD'!Q398:X398</xm:f>
              <xm:sqref>AA398</xm:sqref>
            </x14:sparkline>
            <x14:sparkline>
              <xm:f>'Sør-Øst PD'!Q399:X399</xm:f>
              <xm:sqref>AA399</xm:sqref>
            </x14:sparkline>
            <x14:sparkline>
              <xm:f>'Sør-Øst PD'!Q400:X400</xm:f>
              <xm:sqref>AA400</xm:sqref>
            </x14:sparkline>
            <x14:sparkline>
              <xm:f>'Sør-Øst PD'!Q401:X401</xm:f>
              <xm:sqref>AA401</xm:sqref>
            </x14:sparkline>
            <x14:sparkline>
              <xm:f>'Sør-Øst PD'!R402:X402</xm:f>
              <xm:sqref>AA402</xm:sqref>
            </x14:sparkline>
            <x14:sparkline>
              <xm:f>'Sør-Øst PD'!Q403:X403</xm:f>
              <xm:sqref>AA403</xm:sqref>
            </x14:sparkline>
            <x14:sparkline>
              <xm:f>'Sør-Øst PD'!Q404:X404</xm:f>
              <xm:sqref>AA404</xm:sqref>
            </x14:sparkline>
            <x14:sparkline>
              <xm:f>'Sør-Øst PD'!Q405:X405</xm:f>
              <xm:sqref>AA405</xm:sqref>
            </x14:sparkline>
          </x14:sparklines>
        </x14:sparklineGroup>
        <x14:sparklineGroup displayEmptyCellsAs="gap" high="1" low="1" xr2:uid="{EDE25516-ED44-4813-BE8B-88542AF3AE2F}">
          <x14:colorSeries rgb="FF376092"/>
          <x14:colorNegative rgb="FFD00000"/>
          <x14:colorAxis rgb="FF000000"/>
          <x14:colorMarkers rgb="FFD00000"/>
          <x14:colorFirst rgb="FFD00000"/>
          <x14:colorLast rgb="FFD00000"/>
          <x14:colorHigh theme="1"/>
          <x14:colorLow rgb="FFD00000"/>
          <x14:sparklines>
            <x14:sparkline>
              <xm:f>'Sør-Øst PD'!Q361:X361</xm:f>
              <xm:sqref>AA361</xm:sqref>
            </x14:sparkline>
            <x14:sparkline>
              <xm:f>'Sør-Øst PD'!Q362:X362</xm:f>
              <xm:sqref>AA362</xm:sqref>
            </x14:sparkline>
            <x14:sparkline>
              <xm:f>'Sør-Øst PD'!Q363:X363</xm:f>
              <xm:sqref>AA363</xm:sqref>
            </x14:sparkline>
            <x14:sparkline>
              <xm:f>'Sør-Øst PD'!Q364:X364</xm:f>
              <xm:sqref>AA364</xm:sqref>
            </x14:sparkline>
            <x14:sparkline>
              <xm:f>'Sør-Øst PD'!Q365:X365</xm:f>
              <xm:sqref>AA365</xm:sqref>
            </x14:sparkline>
            <x14:sparkline>
              <xm:f>'Sør-Øst PD'!Q366:X366</xm:f>
              <xm:sqref>AA366</xm:sqref>
            </x14:sparkline>
            <x14:sparkline>
              <xm:f>'Sør-Øst PD'!Q367:X367</xm:f>
              <xm:sqref>AA367</xm:sqref>
            </x14:sparkline>
            <x14:sparkline>
              <xm:f>'Sør-Øst PD'!Q368:X368</xm:f>
              <xm:sqref>AA368</xm:sqref>
            </x14:sparkline>
            <x14:sparkline>
              <xm:f>'Sør-Øst PD'!Q369:X369</xm:f>
              <xm:sqref>AA369</xm:sqref>
            </x14:sparkline>
            <x14:sparkline>
              <xm:f>'Sør-Øst PD'!Q370:X370</xm:f>
              <xm:sqref>AA370</xm:sqref>
            </x14:sparkline>
            <x14:sparkline>
              <xm:f>'Sør-Øst PD'!Q371:X371</xm:f>
              <xm:sqref>AA371</xm:sqref>
            </x14:sparkline>
            <x14:sparkline>
              <xm:f>'Sør-Øst PD'!Q372:X372</xm:f>
              <xm:sqref>AA372</xm:sqref>
            </x14:sparkline>
            <x14:sparkline>
              <xm:f>'Sør-Øst PD'!Q373:X373</xm:f>
              <xm:sqref>AA373</xm:sqref>
            </x14:sparkline>
            <x14:sparkline>
              <xm:f>'Sør-Øst PD'!Q374:X374</xm:f>
              <xm:sqref>AA374</xm:sqref>
            </x14:sparkline>
            <x14:sparkline>
              <xm:f>'Sør-Øst PD'!Q375:X375</xm:f>
              <xm:sqref>AA375</xm:sqref>
            </x14:sparkline>
            <x14:sparkline>
              <xm:f>'Sør-Øst PD'!R376:X376</xm:f>
              <xm:sqref>AA376</xm:sqref>
            </x14:sparkline>
            <x14:sparkline>
              <xm:f>'Sør-Øst PD'!Q377:X377</xm:f>
              <xm:sqref>AA377</xm:sqref>
            </x14:sparkline>
            <x14:sparkline>
              <xm:f>'Sør-Øst PD'!Q378:X378</xm:f>
              <xm:sqref>AA378</xm:sqref>
            </x14:sparkline>
            <x14:sparkline>
              <xm:f>'Sør-Øst PD'!Q379:X379</xm:f>
              <xm:sqref>AA379</xm:sqref>
            </x14:sparkline>
          </x14:sparklines>
        </x14:sparklineGroup>
        <x14:sparklineGroup displayEmptyCellsAs="gap" high="1" low="1" xr2:uid="{9D93B326-A694-4C1A-9D3E-7CA2FD62E5C4}">
          <x14:colorSeries rgb="FF376092"/>
          <x14:colorNegative rgb="FFD00000"/>
          <x14:colorAxis rgb="FF000000"/>
          <x14:colorMarkers rgb="FFD00000"/>
          <x14:colorFirst rgb="FFD00000"/>
          <x14:colorLast rgb="FFD00000"/>
          <x14:colorHigh theme="1"/>
          <x14:colorLow rgb="FFD00000"/>
          <x14:sparklines>
            <x14:sparkline>
              <xm:f>'Sør-Øst PD'!Q335:X335</xm:f>
              <xm:sqref>AA335</xm:sqref>
            </x14:sparkline>
            <x14:sparkline>
              <xm:f>'Sør-Øst PD'!Q336:X336</xm:f>
              <xm:sqref>AA336</xm:sqref>
            </x14:sparkline>
            <x14:sparkline>
              <xm:f>'Sør-Øst PD'!Q337:X337</xm:f>
              <xm:sqref>AA337</xm:sqref>
            </x14:sparkline>
            <x14:sparkline>
              <xm:f>'Sør-Øst PD'!Q338:X338</xm:f>
              <xm:sqref>AA338</xm:sqref>
            </x14:sparkline>
            <x14:sparkline>
              <xm:f>'Sør-Øst PD'!Q339:X339</xm:f>
              <xm:sqref>AA339</xm:sqref>
            </x14:sparkline>
            <x14:sparkline>
              <xm:f>'Sør-Øst PD'!Q340:X340</xm:f>
              <xm:sqref>AA340</xm:sqref>
            </x14:sparkline>
            <x14:sparkline>
              <xm:f>'Sør-Øst PD'!Q341:X341</xm:f>
              <xm:sqref>AA341</xm:sqref>
            </x14:sparkline>
            <x14:sparkline>
              <xm:f>'Sør-Øst PD'!Q342:X342</xm:f>
              <xm:sqref>AA342</xm:sqref>
            </x14:sparkline>
            <x14:sparkline>
              <xm:f>'Sør-Øst PD'!Q343:X343</xm:f>
              <xm:sqref>AA343</xm:sqref>
            </x14:sparkline>
            <x14:sparkline>
              <xm:f>'Sør-Øst PD'!Q344:X344</xm:f>
              <xm:sqref>AA344</xm:sqref>
            </x14:sparkline>
            <x14:sparkline>
              <xm:f>'Sør-Øst PD'!Q345:X345</xm:f>
              <xm:sqref>AA345</xm:sqref>
            </x14:sparkline>
            <x14:sparkline>
              <xm:f>'Sør-Øst PD'!Q346:X346</xm:f>
              <xm:sqref>AA346</xm:sqref>
            </x14:sparkline>
            <x14:sparkline>
              <xm:f>'Sør-Øst PD'!Q347:X347</xm:f>
              <xm:sqref>AA347</xm:sqref>
            </x14:sparkline>
            <x14:sparkline>
              <xm:f>'Sør-Øst PD'!Q348:X348</xm:f>
              <xm:sqref>AA348</xm:sqref>
            </x14:sparkline>
            <x14:sparkline>
              <xm:f>'Sør-Øst PD'!Q349:X349</xm:f>
              <xm:sqref>AA349</xm:sqref>
            </x14:sparkline>
            <x14:sparkline>
              <xm:f>'Sør-Øst PD'!R350:X350</xm:f>
              <xm:sqref>AA350</xm:sqref>
            </x14:sparkline>
            <x14:sparkline>
              <xm:f>'Sør-Øst PD'!Q351:X351</xm:f>
              <xm:sqref>AA351</xm:sqref>
            </x14:sparkline>
            <x14:sparkline>
              <xm:f>'Sør-Øst PD'!Q352:X352</xm:f>
              <xm:sqref>AA352</xm:sqref>
            </x14:sparkline>
            <x14:sparkline>
              <xm:f>'Sør-Øst PD'!Q353:X353</xm:f>
              <xm:sqref>AA353</xm:sqref>
            </x14:sparkline>
          </x14:sparklines>
        </x14:sparklineGroup>
        <x14:sparklineGroup displayEmptyCellsAs="gap" high="1" low="1" xr2:uid="{A68790AB-50A7-4266-8CD4-8001D579F73A}">
          <x14:colorSeries rgb="FF376092"/>
          <x14:colorNegative rgb="FFD00000"/>
          <x14:colorAxis rgb="FF000000"/>
          <x14:colorMarkers rgb="FFD00000"/>
          <x14:colorFirst rgb="FFD00000"/>
          <x14:colorLast rgb="FFD00000"/>
          <x14:colorHigh theme="1"/>
          <x14:colorLow rgb="FFD00000"/>
          <x14:sparklines>
            <x14:sparkline>
              <xm:f>'Sør-Øst PD'!Q302:X302</xm:f>
              <xm:sqref>AA302</xm:sqref>
            </x14:sparkline>
            <x14:sparkline>
              <xm:f>'Sør-Øst PD'!Q303:X303</xm:f>
              <xm:sqref>AA303</xm:sqref>
            </x14:sparkline>
            <x14:sparkline>
              <xm:f>'Sør-Øst PD'!Q304:X304</xm:f>
              <xm:sqref>AA304</xm:sqref>
            </x14:sparkline>
            <x14:sparkline>
              <xm:f>'Sør-Øst PD'!Q305:X305</xm:f>
              <xm:sqref>AA305</xm:sqref>
            </x14:sparkline>
            <x14:sparkline>
              <xm:f>'Sør-Øst PD'!Q306:X306</xm:f>
              <xm:sqref>AA306</xm:sqref>
            </x14:sparkline>
            <x14:sparkline>
              <xm:f>'Sør-Øst PD'!Q307:X307</xm:f>
              <xm:sqref>AA307</xm:sqref>
            </x14:sparkline>
            <x14:sparkline>
              <xm:f>'Sør-Øst PD'!Q308:X308</xm:f>
              <xm:sqref>AA308</xm:sqref>
            </x14:sparkline>
            <x14:sparkline>
              <xm:f>'Sør-Øst PD'!Q309:X309</xm:f>
              <xm:sqref>AA309</xm:sqref>
            </x14:sparkline>
            <x14:sparkline>
              <xm:f>'Sør-Øst PD'!Q310:X310</xm:f>
              <xm:sqref>AA310</xm:sqref>
            </x14:sparkline>
            <x14:sparkline>
              <xm:f>'Sør-Øst PD'!Q311:X311</xm:f>
              <xm:sqref>AA311</xm:sqref>
            </x14:sparkline>
            <x14:sparkline>
              <xm:f>'Sør-Øst PD'!Q312:X312</xm:f>
              <xm:sqref>AA312</xm:sqref>
            </x14:sparkline>
            <x14:sparkline>
              <xm:f>'Sør-Øst PD'!Q313:X313</xm:f>
              <xm:sqref>AA313</xm:sqref>
            </x14:sparkline>
            <x14:sparkline>
              <xm:f>'Sør-Øst PD'!Q314:X314</xm:f>
              <xm:sqref>AA314</xm:sqref>
            </x14:sparkline>
            <x14:sparkline>
              <xm:f>'Sør-Øst PD'!Q315:X315</xm:f>
              <xm:sqref>AA315</xm:sqref>
            </x14:sparkline>
            <x14:sparkline>
              <xm:f>'Sør-Øst PD'!Q316:X316</xm:f>
              <xm:sqref>AA316</xm:sqref>
            </x14:sparkline>
            <x14:sparkline>
              <xm:f>'Sør-Øst PD'!R317:X317</xm:f>
              <xm:sqref>AA317</xm:sqref>
            </x14:sparkline>
            <x14:sparkline>
              <xm:f>'Sør-Øst PD'!Q318:X318</xm:f>
              <xm:sqref>AA318</xm:sqref>
            </x14:sparkline>
            <x14:sparkline>
              <xm:f>'Sør-Øst PD'!Q319:X319</xm:f>
              <xm:sqref>AA319</xm:sqref>
            </x14:sparkline>
            <x14:sparkline>
              <xm:f>'Sør-Øst PD'!Q320:X320</xm:f>
              <xm:sqref>AA320</xm:sqref>
            </x14:sparkline>
          </x14:sparklines>
        </x14:sparklineGroup>
        <x14:sparklineGroup displayEmptyCellsAs="gap" high="1" low="1" xr2:uid="{832C7BE8-99D5-4EF0-A752-541277ACB102}">
          <x14:colorSeries rgb="FF376092"/>
          <x14:colorNegative rgb="FFD00000"/>
          <x14:colorAxis rgb="FF000000"/>
          <x14:colorMarkers rgb="FFD00000"/>
          <x14:colorFirst rgb="FFD00000"/>
          <x14:colorLast rgb="FFD00000"/>
          <x14:colorHigh theme="1"/>
          <x14:colorLow rgb="FFD00000"/>
          <x14:sparklines>
            <x14:sparkline>
              <xm:f>'Sør-Øst PD'!Q276:X276</xm:f>
              <xm:sqref>AA276</xm:sqref>
            </x14:sparkline>
            <x14:sparkline>
              <xm:f>'Sør-Øst PD'!Q277:X277</xm:f>
              <xm:sqref>AA277</xm:sqref>
            </x14:sparkline>
            <x14:sparkline>
              <xm:f>'Sør-Øst PD'!Q278:X278</xm:f>
              <xm:sqref>AA278</xm:sqref>
            </x14:sparkline>
            <x14:sparkline>
              <xm:f>'Sør-Øst PD'!Q279:X279</xm:f>
              <xm:sqref>AA279</xm:sqref>
            </x14:sparkline>
            <x14:sparkline>
              <xm:f>'Sør-Øst PD'!Q280:X280</xm:f>
              <xm:sqref>AA280</xm:sqref>
            </x14:sparkline>
            <x14:sparkline>
              <xm:f>'Sør-Øst PD'!Q281:X281</xm:f>
              <xm:sqref>AA281</xm:sqref>
            </x14:sparkline>
            <x14:sparkline>
              <xm:f>'Sør-Øst PD'!Q282:X282</xm:f>
              <xm:sqref>AA282</xm:sqref>
            </x14:sparkline>
            <x14:sparkline>
              <xm:f>'Sør-Øst PD'!Q283:X283</xm:f>
              <xm:sqref>AA283</xm:sqref>
            </x14:sparkline>
            <x14:sparkline>
              <xm:f>'Sør-Øst PD'!Q284:X284</xm:f>
              <xm:sqref>AA284</xm:sqref>
            </x14:sparkline>
            <x14:sparkline>
              <xm:f>'Sør-Øst PD'!Q285:X285</xm:f>
              <xm:sqref>AA285</xm:sqref>
            </x14:sparkline>
            <x14:sparkline>
              <xm:f>'Sør-Øst PD'!Q286:X286</xm:f>
              <xm:sqref>AA286</xm:sqref>
            </x14:sparkline>
            <x14:sparkline>
              <xm:f>'Sør-Øst PD'!Q287:X287</xm:f>
              <xm:sqref>AA287</xm:sqref>
            </x14:sparkline>
            <x14:sparkline>
              <xm:f>'Sør-Øst PD'!Q288:X288</xm:f>
              <xm:sqref>AA288</xm:sqref>
            </x14:sparkline>
            <x14:sparkline>
              <xm:f>'Sør-Øst PD'!Q289:X289</xm:f>
              <xm:sqref>AA289</xm:sqref>
            </x14:sparkline>
            <x14:sparkline>
              <xm:f>'Sør-Øst PD'!Q290:X290</xm:f>
              <xm:sqref>AA290</xm:sqref>
            </x14:sparkline>
            <x14:sparkline>
              <xm:f>'Sør-Øst PD'!R291:X291</xm:f>
              <xm:sqref>AA291</xm:sqref>
            </x14:sparkline>
            <x14:sparkline>
              <xm:f>'Sør-Øst PD'!Q292:X292</xm:f>
              <xm:sqref>AA292</xm:sqref>
            </x14:sparkline>
            <x14:sparkline>
              <xm:f>'Sør-Øst PD'!Q293:X293</xm:f>
              <xm:sqref>AA293</xm:sqref>
            </x14:sparkline>
            <x14:sparkline>
              <xm:f>'Sør-Øst PD'!Q294:X294</xm:f>
              <xm:sqref>AA294</xm:sqref>
            </x14:sparkline>
          </x14:sparklines>
        </x14:sparklineGroup>
        <x14:sparklineGroup displayEmptyCellsAs="gap" high="1" low="1" xr2:uid="{5CCF501B-E749-417D-8878-358963794E4D}">
          <x14:colorSeries rgb="FF376092"/>
          <x14:colorNegative rgb="FFD00000"/>
          <x14:colorAxis rgb="FF000000"/>
          <x14:colorMarkers rgb="FFD00000"/>
          <x14:colorFirst rgb="FFD00000"/>
          <x14:colorLast rgb="FFD00000"/>
          <x14:colorHigh theme="1"/>
          <x14:colorLow rgb="FFD00000"/>
          <x14:sparklines>
            <x14:sparkline>
              <xm:f>'Sør-Øst PD'!Q250:X250</xm:f>
              <xm:sqref>AA250</xm:sqref>
            </x14:sparkline>
            <x14:sparkline>
              <xm:f>'Sør-Øst PD'!Q251:X251</xm:f>
              <xm:sqref>AA251</xm:sqref>
            </x14:sparkline>
            <x14:sparkline>
              <xm:f>'Sør-Øst PD'!Q252:X252</xm:f>
              <xm:sqref>AA252</xm:sqref>
            </x14:sparkline>
            <x14:sparkline>
              <xm:f>'Sør-Øst PD'!Q253:X253</xm:f>
              <xm:sqref>AA253</xm:sqref>
            </x14:sparkline>
            <x14:sparkline>
              <xm:f>'Sør-Øst PD'!Q254:X254</xm:f>
              <xm:sqref>AA254</xm:sqref>
            </x14:sparkline>
            <x14:sparkline>
              <xm:f>'Sør-Øst PD'!Q255:X255</xm:f>
              <xm:sqref>AA255</xm:sqref>
            </x14:sparkline>
            <x14:sparkline>
              <xm:f>'Sør-Øst PD'!Q256:X256</xm:f>
              <xm:sqref>AA256</xm:sqref>
            </x14:sparkline>
            <x14:sparkline>
              <xm:f>'Sør-Øst PD'!Q257:X257</xm:f>
              <xm:sqref>AA257</xm:sqref>
            </x14:sparkline>
            <x14:sparkline>
              <xm:f>'Sør-Øst PD'!Q258:X258</xm:f>
              <xm:sqref>AA258</xm:sqref>
            </x14:sparkline>
            <x14:sparkline>
              <xm:f>'Sør-Øst PD'!Q259:X259</xm:f>
              <xm:sqref>AA259</xm:sqref>
            </x14:sparkline>
            <x14:sparkline>
              <xm:f>'Sør-Øst PD'!Q260:X260</xm:f>
              <xm:sqref>AA260</xm:sqref>
            </x14:sparkline>
            <x14:sparkline>
              <xm:f>'Sør-Øst PD'!Q261:X261</xm:f>
              <xm:sqref>AA261</xm:sqref>
            </x14:sparkline>
            <x14:sparkline>
              <xm:f>'Sør-Øst PD'!Q262:X262</xm:f>
              <xm:sqref>AA262</xm:sqref>
            </x14:sparkline>
            <x14:sparkline>
              <xm:f>'Sør-Øst PD'!Q263:X263</xm:f>
              <xm:sqref>AA263</xm:sqref>
            </x14:sparkline>
            <x14:sparkline>
              <xm:f>'Sør-Øst PD'!Q264:X264</xm:f>
              <xm:sqref>AA264</xm:sqref>
            </x14:sparkline>
            <x14:sparkline>
              <xm:f>'Sør-Øst PD'!R265:X265</xm:f>
              <xm:sqref>AA265</xm:sqref>
            </x14:sparkline>
            <x14:sparkline>
              <xm:f>'Sør-Øst PD'!Q266:X266</xm:f>
              <xm:sqref>AA266</xm:sqref>
            </x14:sparkline>
            <x14:sparkline>
              <xm:f>'Sør-Øst PD'!Q267:X267</xm:f>
              <xm:sqref>AA267</xm:sqref>
            </x14:sparkline>
            <x14:sparkline>
              <xm:f>'Sør-Øst PD'!Q268:X268</xm:f>
              <xm:sqref>AA268</xm:sqref>
            </x14:sparkline>
          </x14:sparklines>
        </x14:sparklineGroup>
        <x14:sparklineGroup displayEmptyCellsAs="gap" high="1" low="1" xr2:uid="{1BEF14D4-0343-425E-8C1E-63274635E53C}">
          <x14:colorSeries rgb="FF376092"/>
          <x14:colorNegative rgb="FFD00000"/>
          <x14:colorAxis rgb="FF000000"/>
          <x14:colorMarkers rgb="FFD00000"/>
          <x14:colorFirst rgb="FFD00000"/>
          <x14:colorLast rgb="FFD00000"/>
          <x14:colorHigh theme="1"/>
          <x14:colorLow rgb="FFD00000"/>
          <x14:sparklines>
            <x14:sparkline>
              <xm:f>'Sør-Øst PD'!Q224:X224</xm:f>
              <xm:sqref>AA224</xm:sqref>
            </x14:sparkline>
            <x14:sparkline>
              <xm:f>'Sør-Øst PD'!Q225:X225</xm:f>
              <xm:sqref>AA225</xm:sqref>
            </x14:sparkline>
            <x14:sparkline>
              <xm:f>'Sør-Øst PD'!Q226:X226</xm:f>
              <xm:sqref>AA226</xm:sqref>
            </x14:sparkline>
            <x14:sparkline>
              <xm:f>'Sør-Øst PD'!Q227:X227</xm:f>
              <xm:sqref>AA227</xm:sqref>
            </x14:sparkline>
            <x14:sparkline>
              <xm:f>'Sør-Øst PD'!Q228:X228</xm:f>
              <xm:sqref>AA228</xm:sqref>
            </x14:sparkline>
            <x14:sparkline>
              <xm:f>'Sør-Øst PD'!Q229:X229</xm:f>
              <xm:sqref>AA229</xm:sqref>
            </x14:sparkline>
            <x14:sparkline>
              <xm:f>'Sør-Øst PD'!Q230:X230</xm:f>
              <xm:sqref>AA230</xm:sqref>
            </x14:sparkline>
            <x14:sparkline>
              <xm:f>'Sør-Øst PD'!Q231:X231</xm:f>
              <xm:sqref>AA231</xm:sqref>
            </x14:sparkline>
            <x14:sparkline>
              <xm:f>'Sør-Øst PD'!Q232:X232</xm:f>
              <xm:sqref>AA232</xm:sqref>
            </x14:sparkline>
            <x14:sparkline>
              <xm:f>'Sør-Øst PD'!Q233:X233</xm:f>
              <xm:sqref>AA233</xm:sqref>
            </x14:sparkline>
            <x14:sparkline>
              <xm:f>'Sør-Øst PD'!Q234:X234</xm:f>
              <xm:sqref>AA234</xm:sqref>
            </x14:sparkline>
            <x14:sparkline>
              <xm:f>'Sør-Øst PD'!Q235:X235</xm:f>
              <xm:sqref>AA235</xm:sqref>
            </x14:sparkline>
            <x14:sparkline>
              <xm:f>'Sør-Øst PD'!Q236:X236</xm:f>
              <xm:sqref>AA236</xm:sqref>
            </x14:sparkline>
            <x14:sparkline>
              <xm:f>'Sør-Øst PD'!Q237:X237</xm:f>
              <xm:sqref>AA237</xm:sqref>
            </x14:sparkline>
            <x14:sparkline>
              <xm:f>'Sør-Øst PD'!Q238:X238</xm:f>
              <xm:sqref>AA238</xm:sqref>
            </x14:sparkline>
            <x14:sparkline>
              <xm:f>'Sør-Øst PD'!R239:X239</xm:f>
              <xm:sqref>AA239</xm:sqref>
            </x14:sparkline>
            <x14:sparkline>
              <xm:f>'Sør-Øst PD'!Q240:X240</xm:f>
              <xm:sqref>AA240</xm:sqref>
            </x14:sparkline>
            <x14:sparkline>
              <xm:f>'Sør-Øst PD'!Q241:X241</xm:f>
              <xm:sqref>AA241</xm:sqref>
            </x14:sparkline>
            <x14:sparkline>
              <xm:f>'Sør-Øst PD'!Q242:X242</xm:f>
              <xm:sqref>AA242</xm:sqref>
            </x14:sparkline>
          </x14:sparklines>
        </x14:sparklineGroup>
        <x14:sparklineGroup displayEmptyCellsAs="gap" high="1" low="1" xr2:uid="{BFB5FC26-D937-400E-B979-9F74847B8FA9}">
          <x14:colorSeries rgb="FF376092"/>
          <x14:colorNegative rgb="FFD00000"/>
          <x14:colorAxis rgb="FF000000"/>
          <x14:colorMarkers rgb="FFD00000"/>
          <x14:colorFirst rgb="FFD00000"/>
          <x14:colorLast rgb="FFD00000"/>
          <x14:colorHigh theme="1"/>
          <x14:colorLow rgb="FFD00000"/>
          <x14:sparklines>
            <x14:sparkline>
              <xm:f>'Sør-Øst PD'!Q198:X198</xm:f>
              <xm:sqref>AA198</xm:sqref>
            </x14:sparkline>
            <x14:sparkline>
              <xm:f>'Sør-Øst PD'!Q199:X199</xm:f>
              <xm:sqref>AA199</xm:sqref>
            </x14:sparkline>
            <x14:sparkline>
              <xm:f>'Sør-Øst PD'!Q200:X200</xm:f>
              <xm:sqref>AA200</xm:sqref>
            </x14:sparkline>
            <x14:sparkline>
              <xm:f>'Sør-Øst PD'!Q201:X201</xm:f>
              <xm:sqref>AA201</xm:sqref>
            </x14:sparkline>
            <x14:sparkline>
              <xm:f>'Sør-Øst PD'!Q202:X202</xm:f>
              <xm:sqref>AA202</xm:sqref>
            </x14:sparkline>
            <x14:sparkline>
              <xm:f>'Sør-Øst PD'!Q203:X203</xm:f>
              <xm:sqref>AA203</xm:sqref>
            </x14:sparkline>
            <x14:sparkline>
              <xm:f>'Sør-Øst PD'!Q204:X204</xm:f>
              <xm:sqref>AA204</xm:sqref>
            </x14:sparkline>
            <x14:sparkline>
              <xm:f>'Sør-Øst PD'!Q205:X205</xm:f>
              <xm:sqref>AA205</xm:sqref>
            </x14:sparkline>
            <x14:sparkline>
              <xm:f>'Sør-Øst PD'!Q206:X206</xm:f>
              <xm:sqref>AA206</xm:sqref>
            </x14:sparkline>
            <x14:sparkline>
              <xm:f>'Sør-Øst PD'!Q207:X207</xm:f>
              <xm:sqref>AA207</xm:sqref>
            </x14:sparkline>
            <x14:sparkline>
              <xm:f>'Sør-Øst PD'!Q208:X208</xm:f>
              <xm:sqref>AA208</xm:sqref>
            </x14:sparkline>
            <x14:sparkline>
              <xm:f>'Sør-Øst PD'!Q209:X209</xm:f>
              <xm:sqref>AA209</xm:sqref>
            </x14:sparkline>
            <x14:sparkline>
              <xm:f>'Sør-Øst PD'!Q210:X210</xm:f>
              <xm:sqref>AA210</xm:sqref>
            </x14:sparkline>
            <x14:sparkline>
              <xm:f>'Sør-Øst PD'!Q211:X211</xm:f>
              <xm:sqref>AA211</xm:sqref>
            </x14:sparkline>
            <x14:sparkline>
              <xm:f>'Sør-Øst PD'!Q212:X212</xm:f>
              <xm:sqref>AA212</xm:sqref>
            </x14:sparkline>
            <x14:sparkline>
              <xm:f>'Sør-Øst PD'!R213:X213</xm:f>
              <xm:sqref>AA213</xm:sqref>
            </x14:sparkline>
            <x14:sparkline>
              <xm:f>'Sør-Øst PD'!Q214:X214</xm:f>
              <xm:sqref>AA214</xm:sqref>
            </x14:sparkline>
            <x14:sparkline>
              <xm:f>'Sør-Øst PD'!Q215:X215</xm:f>
              <xm:sqref>AA215</xm:sqref>
            </x14:sparkline>
            <x14:sparkline>
              <xm:f>'Sør-Øst PD'!Q216:X216</xm:f>
              <xm:sqref>AA216</xm:sqref>
            </x14:sparkline>
          </x14:sparklines>
        </x14:sparklineGroup>
        <x14:sparklineGroup displayEmptyCellsAs="gap" high="1" low="1" xr2:uid="{6A4301A3-239D-4664-8A93-CEA3D5AE8924}">
          <x14:colorSeries rgb="FF376092"/>
          <x14:colorNegative rgb="FFD00000"/>
          <x14:colorAxis rgb="FF000000"/>
          <x14:colorMarkers rgb="FFD00000"/>
          <x14:colorFirst rgb="FFD00000"/>
          <x14:colorLast rgb="FFD00000"/>
          <x14:colorHigh theme="1"/>
          <x14:colorLow rgb="FFD00000"/>
          <x14:sparklines>
            <x14:sparkline>
              <xm:f>'Sør-Øst PD'!Q171:X171</xm:f>
              <xm:sqref>AA171</xm:sqref>
            </x14:sparkline>
          </x14:sparklines>
        </x14:sparklineGroup>
        <x14:sparklineGroup displayEmptyCellsAs="gap" high="1" low="1" xr2:uid="{A7072DE0-85A6-49CB-B53F-C61F0C711420}">
          <x14:colorSeries rgb="FF376092"/>
          <x14:colorNegative rgb="FFD00000"/>
          <x14:colorAxis rgb="FF000000"/>
          <x14:colorMarkers rgb="FFD00000"/>
          <x14:colorFirst rgb="FFD00000"/>
          <x14:colorLast rgb="FFD00000"/>
          <x14:colorHigh theme="1"/>
          <x14:colorLow rgb="FFD00000"/>
          <x14:sparklines>
            <x14:sparkline>
              <xm:f>'Sør-Øst PD'!R150:X150</xm:f>
              <xm:sqref>AA150</xm:sqref>
            </x14:sparkline>
          </x14:sparklines>
        </x14:sparklineGroup>
        <x14:sparklineGroup displayEmptyCellsAs="gap" high="1" low="1" xr2:uid="{F80D7196-2118-4C2E-A782-1726612520E3}">
          <x14:colorSeries rgb="FF376092"/>
          <x14:colorNegative rgb="FFD00000"/>
          <x14:colorAxis rgb="FF000000"/>
          <x14:colorMarkers rgb="FFD00000"/>
          <x14:colorFirst rgb="FFD00000"/>
          <x14:colorLast rgb="FFD00000"/>
          <x14:colorHigh theme="1"/>
          <x14:colorLow rgb="FFD00000"/>
          <x14:sparklines>
            <x14:sparkline>
              <xm:f>'Sør-Øst PD'!Q133:X133</xm:f>
              <xm:sqref>AA133</xm:sqref>
            </x14:sparkline>
          </x14:sparklines>
        </x14:sparklineGroup>
        <x14:sparklineGroup displayEmptyCellsAs="gap" high="1" low="1" xr2:uid="{6F06746D-71FB-4FA1-B668-56178B6F7E1B}">
          <x14:colorSeries rgb="FF376092"/>
          <x14:colorNegative rgb="FFD00000"/>
          <x14:colorAxis rgb="FF000000"/>
          <x14:colorMarkers rgb="FFD00000"/>
          <x14:colorFirst rgb="FFD00000"/>
          <x14:colorLast rgb="FFD00000"/>
          <x14:colorHigh theme="1"/>
          <x14:colorLow rgb="FFD00000"/>
          <x14:sparklines>
            <x14:sparkline>
              <xm:f>'Sør-Øst PD'!Q116:X116</xm:f>
              <xm:sqref>AA116</xm:sqref>
            </x14:sparkline>
          </x14:sparklines>
        </x14:sparklineGroup>
        <x14:sparklineGroup displayEmptyCellsAs="gap" high="1" low="1" xr2:uid="{12A8F20F-D730-4902-8389-80907A2EC8DF}">
          <x14:colorSeries rgb="FF376092"/>
          <x14:colorNegative rgb="FFD00000"/>
          <x14:colorAxis rgb="FF000000"/>
          <x14:colorMarkers rgb="FFD00000"/>
          <x14:colorFirst rgb="FFD00000"/>
          <x14:colorLast rgb="FFD00000"/>
          <x14:colorHigh theme="1"/>
          <x14:colorLow rgb="FFD00000"/>
          <x14:sparklines>
            <x14:sparkline>
              <xm:f>'Sør-Øst PD'!Q99:X99</xm:f>
              <xm:sqref>AA99</xm:sqref>
            </x14:sparkline>
          </x14:sparklines>
        </x14:sparklineGroup>
        <x14:sparklineGroup displayEmptyCellsAs="gap" high="1" low="1" xr2:uid="{002EDECB-F439-4AD1-B16A-0969E66DD71B}">
          <x14:colorSeries rgb="FF376092"/>
          <x14:colorNegative rgb="FFD00000"/>
          <x14:colorAxis rgb="FF000000"/>
          <x14:colorMarkers rgb="FFD00000"/>
          <x14:colorFirst rgb="FFD00000"/>
          <x14:colorLast rgb="FFD00000"/>
          <x14:colorHigh theme="1"/>
          <x14:colorLow rgb="FFD00000"/>
          <x14:sparklines>
            <x14:sparkline>
              <xm:f>'Sør-Øst PD'!Q82:X82</xm:f>
              <xm:sqref>AA82</xm:sqref>
            </x14:sparkline>
          </x14:sparklines>
        </x14:sparklineGroup>
        <x14:sparklineGroup displayEmptyCellsAs="gap" high="1" low="1" xr2:uid="{05780F2B-74EA-4919-9BB3-291B577CA015}">
          <x14:colorSeries rgb="FF376092"/>
          <x14:colorNegative rgb="FFD00000"/>
          <x14:colorAxis rgb="FF000000"/>
          <x14:colorMarkers rgb="FFD00000"/>
          <x14:colorFirst rgb="FFD00000"/>
          <x14:colorLast rgb="FFD00000"/>
          <x14:colorHigh theme="1"/>
          <x14:colorLow rgb="FFD00000"/>
          <x14:sparklines>
            <x14:sparkline>
              <xm:f>'Sør-Øst PD'!Q65:X65</xm:f>
              <xm:sqref>AA65</xm:sqref>
            </x14:sparkline>
          </x14:sparklines>
        </x14:sparklineGroup>
        <x14:sparklineGroup displayEmptyCellsAs="gap" high="1" low="1" xr2:uid="{E2042378-1999-4B9C-96B4-55FC552E641F}">
          <x14:colorSeries rgb="FF376092"/>
          <x14:colorNegative rgb="FFD00000"/>
          <x14:colorAxis rgb="FF000000"/>
          <x14:colorMarkers rgb="FFD00000"/>
          <x14:colorFirst rgb="FFD00000"/>
          <x14:colorLast rgb="FFD00000"/>
          <x14:colorHigh theme="1"/>
          <x14:colorLow rgb="FFD00000"/>
          <x14:sparklines>
            <x14:sparkline>
              <xm:f>'Sør-Øst PD'!Q48:X48</xm:f>
              <xm:sqref>AA48</xm:sqref>
            </x14:sparkline>
          </x14:sparklines>
        </x14:sparklineGroup>
        <x14:sparklineGroup displayEmptyCellsAs="gap" high="1" low="1" xr2:uid="{57F9BEB1-3EBB-471F-99C3-B2001B45E65F}">
          <x14:colorSeries rgb="FF376092"/>
          <x14:colorNegative rgb="FFD00000"/>
          <x14:colorAxis rgb="FF000000"/>
          <x14:colorMarkers rgb="FFD00000"/>
          <x14:colorFirst rgb="FFD00000"/>
          <x14:colorLast rgb="FFD00000"/>
          <x14:colorHigh theme="1"/>
          <x14:colorLow rgb="FFD00000"/>
          <x14:sparklines>
            <x14:sparkline>
              <xm:f>'Sør-Øst PD'!Q32:X32</xm:f>
              <xm:sqref>AA32</xm:sqref>
            </x14:sparkline>
            <x14:sparkline>
              <xm:f>'Sør-Øst PD'!Q33:X33</xm:f>
              <xm:sqref>AA33</xm:sqref>
            </x14:sparkline>
            <x14:sparkline>
              <xm:f>'Sør-Øst PD'!Q34:X34</xm:f>
              <xm:sqref>AA34</xm:sqref>
            </x14:sparkline>
            <x14:sparkline>
              <xm:f>'Sør-Øst PD'!Q35:X35</xm:f>
              <xm:sqref>AA35</xm:sqref>
            </x14:sparkline>
            <x14:sparkline>
              <xm:f>'Sør-Øst PD'!Q36:X36</xm:f>
              <xm:sqref>AA36</xm:sqref>
            </x14:sparkline>
            <x14:sparkline>
              <xm:f>'Sør-Øst PD'!Q37:X37</xm:f>
              <xm:sqref>AA37</xm:sqref>
            </x14:sparkline>
            <x14:sparkline>
              <xm:f>'Sør-Øst PD'!Q38:X38</xm:f>
              <xm:sqref>AA38</xm:sqref>
            </x14:sparkline>
            <x14:sparkline>
              <xm:f>'Sør-Øst PD'!Q39:X39</xm:f>
              <xm:sqref>AA39</xm:sqref>
            </x14:sparkline>
            <x14:sparkline>
              <xm:f>'Sør-Øst PD'!Q40:X40</xm:f>
              <xm:sqref>AA40</xm:sqref>
            </x14:sparkline>
            <x14:sparkline>
              <xm:f>'Sør-Øst PD'!Q41:X41</xm:f>
              <xm:sqref>AA41</xm:sqref>
            </x14:sparkline>
          </x14:sparklines>
        </x14:sparklineGroup>
        <x14:sparklineGroup displayEmptyCellsAs="gap" high="1" low="1" xr2:uid="{A250C164-9A66-4708-A01B-FA1F20E5D4A4}">
          <x14:colorSeries rgb="FF376092"/>
          <x14:colorNegative rgb="FFD00000"/>
          <x14:colorAxis rgb="FF000000"/>
          <x14:colorMarkers rgb="FFD00000"/>
          <x14:colorFirst rgb="FFD00000"/>
          <x14:colorLast rgb="FFD00000"/>
          <x14:colorHigh theme="1"/>
          <x14:colorLow rgb="FFD00000"/>
          <x14:sparklines>
            <x14:sparkline>
              <xm:f>'Sør-Øst PD'!Q5:X5</xm:f>
              <xm:sqref>AA5</xm:sqref>
            </x14:sparkline>
          </x14:sparklines>
        </x14:sparklineGroup>
        <x14:sparklineGroup displayEmptyCellsAs="gap" high="1" low="1" xr2:uid="{E83477E5-4544-4CE5-87EB-A333B8EE3DF5}">
          <x14:colorSeries rgb="FF376092"/>
          <x14:colorNegative rgb="FFD00000"/>
          <x14:colorAxis rgb="FF000000"/>
          <x14:colorMarkers rgb="FFD00000"/>
          <x14:colorFirst rgb="FFD00000"/>
          <x14:colorLast rgb="FFD00000"/>
          <x14:colorHigh theme="1"/>
          <x14:colorLow rgb="FFD00000"/>
          <x14:sparklines>
            <x14:sparkline>
              <xm:f>'Sør-Øst PD'!B568:I568</xm:f>
              <xm:sqref>L568</xm:sqref>
            </x14:sparkline>
          </x14:sparklines>
        </x14:sparklineGroup>
        <x14:sparklineGroup displayEmptyCellsAs="gap" high="1" low="1" xr2:uid="{0879688D-9066-44E4-B46D-567C57ECFE9A}">
          <x14:colorSeries rgb="FF376092"/>
          <x14:colorNegative rgb="FFD00000"/>
          <x14:colorAxis rgb="FF000000"/>
          <x14:colorMarkers rgb="FFD00000"/>
          <x14:colorFirst rgb="FFD00000"/>
          <x14:colorLast rgb="FFD00000"/>
          <x14:colorHigh theme="1"/>
          <x14:colorLow rgb="FFD00000"/>
          <x14:sparklines>
            <x14:sparkline>
              <xm:f>'Sør-Øst PD'!B542:I542</xm:f>
              <xm:sqref>L542</xm:sqref>
            </x14:sparkline>
          </x14:sparklines>
        </x14:sparklineGroup>
        <x14:sparklineGroup displayEmptyCellsAs="gap" high="1" low="1" xr2:uid="{FC8751EF-5EB3-40E3-988C-5293558E88CB}">
          <x14:colorSeries rgb="FF376092"/>
          <x14:colorNegative rgb="FFD00000"/>
          <x14:colorAxis rgb="FF000000"/>
          <x14:colorMarkers rgb="FFD00000"/>
          <x14:colorFirst rgb="FFD00000"/>
          <x14:colorLast rgb="FFD00000"/>
          <x14:colorHigh theme="1"/>
          <x14:colorLow rgb="FFD00000"/>
          <x14:sparklines>
            <x14:sparkline>
              <xm:f>'Sør-Øst PD'!B516:I516</xm:f>
              <xm:sqref>L516</xm:sqref>
            </x14:sparkline>
          </x14:sparklines>
        </x14:sparklineGroup>
        <x14:sparklineGroup displayEmptyCellsAs="gap" high="1" low="1" xr2:uid="{BB0D90BF-D9D1-47D7-823B-29F06A704485}">
          <x14:colorSeries rgb="FF376092"/>
          <x14:colorNegative rgb="FFD00000"/>
          <x14:colorAxis rgb="FF000000"/>
          <x14:colorMarkers rgb="FFD00000"/>
          <x14:colorFirst rgb="FFD00000"/>
          <x14:colorLast rgb="FFD00000"/>
          <x14:colorHigh theme="1"/>
          <x14:colorLow rgb="FFD00000"/>
          <x14:sparklines>
            <x14:sparkline>
              <xm:f>'Sør-Øst PD'!B490:I490</xm:f>
              <xm:sqref>L490</xm:sqref>
            </x14:sparkline>
          </x14:sparklines>
        </x14:sparklineGroup>
        <x14:sparklineGroup displayEmptyCellsAs="gap" high="1" low="1" xr2:uid="{7EB0ABC4-4C2E-448B-A49E-D97C990B3B2F}">
          <x14:colorSeries rgb="FF376092"/>
          <x14:colorNegative rgb="FFD00000"/>
          <x14:colorAxis rgb="FF000000"/>
          <x14:colorMarkers rgb="FFD00000"/>
          <x14:colorFirst rgb="FFD00000"/>
          <x14:colorLast rgb="FFD00000"/>
          <x14:colorHigh theme="1"/>
          <x14:colorLow rgb="FFD00000"/>
          <x14:sparklines>
            <x14:sparkline>
              <xm:f>'Sør-Øst PD'!B464:I464</xm:f>
              <xm:sqref>L464</xm:sqref>
            </x14:sparkline>
          </x14:sparklines>
        </x14:sparklineGroup>
        <x14:sparklineGroup displayEmptyCellsAs="gap" high="1" low="1" xr2:uid="{4A9F93F6-8990-4130-B98F-6309E0CA7BAA}">
          <x14:colorSeries rgb="FF376092"/>
          <x14:colorNegative rgb="FFD00000"/>
          <x14:colorAxis rgb="FF000000"/>
          <x14:colorMarkers rgb="FFD00000"/>
          <x14:colorFirst rgb="FFD00000"/>
          <x14:colorLast rgb="FFD00000"/>
          <x14:colorHigh theme="1"/>
          <x14:colorLow rgb="FFD00000"/>
          <x14:sparklines>
            <x14:sparkline>
              <xm:f>'Sør-Øst PD'!B438:I438</xm:f>
              <xm:sqref>L438</xm:sqref>
            </x14:sparkline>
          </x14:sparklines>
        </x14:sparklineGroup>
        <x14:sparklineGroup displayEmptyCellsAs="gap" high="1" low="1" xr2:uid="{DE20D744-88DA-4B58-94DD-7A0778933521}">
          <x14:colorSeries rgb="FF376092"/>
          <x14:colorNegative rgb="FFD00000"/>
          <x14:colorAxis rgb="FF000000"/>
          <x14:colorMarkers rgb="FFD00000"/>
          <x14:colorFirst rgb="FFD00000"/>
          <x14:colorLast rgb="FFD00000"/>
          <x14:colorHigh theme="1"/>
          <x14:colorLow rgb="FFD00000"/>
          <x14:sparklines>
            <x14:sparkline>
              <xm:f>'Sør-Øst PD'!B412:I412</xm:f>
              <xm:sqref>L412</xm:sqref>
            </x14:sparkline>
          </x14:sparklines>
        </x14:sparklineGroup>
        <x14:sparklineGroup displayEmptyCellsAs="gap" high="1" low="1" xr2:uid="{799ABE31-44ED-4CCB-AFE5-21E181A8790B}">
          <x14:colorSeries rgb="FF376092"/>
          <x14:colorNegative rgb="FFD00000"/>
          <x14:colorAxis rgb="FF000000"/>
          <x14:colorMarkers rgb="FFD00000"/>
          <x14:colorFirst rgb="FFD00000"/>
          <x14:colorLast rgb="FFD00000"/>
          <x14:colorHigh theme="1"/>
          <x14:colorLow rgb="FFD00000"/>
          <x14:sparklines>
            <x14:sparkline>
              <xm:f>'Sør-Øst PD'!B386:I386</xm:f>
              <xm:sqref>L386</xm:sqref>
            </x14:sparkline>
          </x14:sparklines>
        </x14:sparklineGroup>
        <x14:sparklineGroup displayEmptyCellsAs="gap" high="1" low="1" xr2:uid="{891DD926-F086-4F5A-87EC-0D6CE5BA9563}">
          <x14:colorSeries rgb="FF376092"/>
          <x14:colorNegative rgb="FFD00000"/>
          <x14:colorAxis rgb="FF000000"/>
          <x14:colorMarkers rgb="FFD00000"/>
          <x14:colorFirst rgb="FFD00000"/>
          <x14:colorLast rgb="FFD00000"/>
          <x14:colorHigh theme="1"/>
          <x14:colorLow rgb="FFD00000"/>
          <x14:sparklines>
            <x14:sparkline>
              <xm:f>'Sør-Øst PD'!B360:I360</xm:f>
              <xm:sqref>L360</xm:sqref>
            </x14:sparkline>
          </x14:sparklines>
        </x14:sparklineGroup>
        <x14:sparklineGroup displayEmptyCellsAs="gap" high="1" low="1" xr2:uid="{8E4DF10E-2819-4070-A360-2008C5214A42}">
          <x14:colorSeries rgb="FF376092"/>
          <x14:colorNegative rgb="FFD00000"/>
          <x14:colorAxis rgb="FF000000"/>
          <x14:colorMarkers rgb="FFD00000"/>
          <x14:colorFirst rgb="FFD00000"/>
          <x14:colorLast rgb="FFD00000"/>
          <x14:colorHigh theme="1"/>
          <x14:colorLow rgb="FFD00000"/>
          <x14:sparklines>
            <x14:sparkline>
              <xm:f>'Sør-Øst PD'!B334:I334</xm:f>
              <xm:sqref>L334</xm:sqref>
            </x14:sparkline>
          </x14:sparklines>
        </x14:sparklineGroup>
        <x14:sparklineGroup displayEmptyCellsAs="gap" high="1" low="1" xr2:uid="{3472A9D5-1599-4FB1-9F47-FB2C64D73DCF}">
          <x14:colorSeries rgb="FF376092"/>
          <x14:colorNegative rgb="FFD00000"/>
          <x14:colorAxis rgb="FF000000"/>
          <x14:colorMarkers rgb="FFD00000"/>
          <x14:colorFirst rgb="FFD00000"/>
          <x14:colorLast rgb="FFD00000"/>
          <x14:colorHigh theme="1"/>
          <x14:colorLow rgb="FFD00000"/>
          <x14:sparklines>
            <x14:sparkline>
              <xm:f>'Sør-Øst PD'!B301:I301</xm:f>
              <xm:sqref>L301</xm:sqref>
            </x14:sparkline>
          </x14:sparklines>
        </x14:sparklineGroup>
        <x14:sparklineGroup displayEmptyCellsAs="gap" high="1" low="1" xr2:uid="{3AF5C906-A2B0-4405-9A3E-7F81CC79CC17}">
          <x14:colorSeries rgb="FF376092"/>
          <x14:colorNegative rgb="FFD00000"/>
          <x14:colorAxis rgb="FF000000"/>
          <x14:colorMarkers rgb="FFD00000"/>
          <x14:colorFirst rgb="FFD00000"/>
          <x14:colorLast rgb="FFD00000"/>
          <x14:colorHigh theme="1"/>
          <x14:colorLow rgb="FFD00000"/>
          <x14:sparklines>
            <x14:sparkline>
              <xm:f>'Sør-Øst PD'!B275:I275</xm:f>
              <xm:sqref>L275</xm:sqref>
            </x14:sparkline>
          </x14:sparklines>
        </x14:sparklineGroup>
        <x14:sparklineGroup displayEmptyCellsAs="gap" high="1" low="1" xr2:uid="{2DF1856E-FF73-4D3E-886C-50BD6B27B8A8}">
          <x14:colorSeries rgb="FF376092"/>
          <x14:colorNegative rgb="FFD00000"/>
          <x14:colorAxis rgb="FF000000"/>
          <x14:colorMarkers rgb="FFD00000"/>
          <x14:colorFirst rgb="FFD00000"/>
          <x14:colorLast rgb="FFD00000"/>
          <x14:colorHigh theme="1"/>
          <x14:colorLow rgb="FFD00000"/>
          <x14:sparklines>
            <x14:sparkline>
              <xm:f>'Sør-Øst PD'!B249:I249</xm:f>
              <xm:sqref>L249</xm:sqref>
            </x14:sparkline>
          </x14:sparklines>
        </x14:sparklineGroup>
        <x14:sparklineGroup displayEmptyCellsAs="gap" high="1" low="1" xr2:uid="{0FB0EEA9-71CA-4946-B031-78E55E2A606C}">
          <x14:colorSeries rgb="FF376092"/>
          <x14:colorNegative rgb="FFD00000"/>
          <x14:colorAxis rgb="FF000000"/>
          <x14:colorMarkers rgb="FFD00000"/>
          <x14:colorFirst rgb="FFD00000"/>
          <x14:colorLast rgb="FFD00000"/>
          <x14:colorHigh theme="1"/>
          <x14:colorLow rgb="FFD00000"/>
          <x14:sparklines>
            <x14:sparkline>
              <xm:f>'Sør-Øst PD'!B223:I223</xm:f>
              <xm:sqref>L223</xm:sqref>
            </x14:sparkline>
          </x14:sparklines>
        </x14:sparklineGroup>
        <x14:sparklineGroup displayEmptyCellsAs="gap" high="1" low="1" xr2:uid="{242609ED-37D2-4774-BADA-9ECE1E421F50}">
          <x14:colorSeries rgb="FF376092"/>
          <x14:colorNegative rgb="FFD00000"/>
          <x14:colorAxis rgb="FF000000"/>
          <x14:colorMarkers rgb="FFD00000"/>
          <x14:colorFirst rgb="FFD00000"/>
          <x14:colorLast rgb="FFD00000"/>
          <x14:colorHigh theme="1"/>
          <x14:colorLow rgb="FFD00000"/>
          <x14:sparklines>
            <x14:sparkline>
              <xm:f>'Sør-Øst PD'!B197:I197</xm:f>
              <xm:sqref>L197</xm:sqref>
            </x14:sparkline>
          </x14:sparklines>
        </x14:sparklineGroup>
        <x14:sparklineGroup displayEmptyCellsAs="gap" high="1" low="1" xr2:uid="{4159B4F3-4477-4094-BD95-15FC1C66FE3F}">
          <x14:colorSeries rgb="FF376092"/>
          <x14:colorNegative rgb="FFD00000"/>
          <x14:colorAxis rgb="FF000000"/>
          <x14:colorMarkers rgb="FFD00000"/>
          <x14:colorFirst rgb="FFD00000"/>
          <x14:colorLast rgb="FFD00000"/>
          <x14:colorHigh theme="1"/>
          <x14:colorLow rgb="FFD00000"/>
          <x14:sparklines>
            <x14:sparkline>
              <xm:f>'Sør-Øst PD'!B172:I172</xm:f>
              <xm:sqref>L172</xm:sqref>
            </x14:sparkline>
            <x14:sparkline>
              <xm:f>'Sør-Øst PD'!B173:I173</xm:f>
              <xm:sqref>L173</xm:sqref>
            </x14:sparkline>
            <x14:sparkline>
              <xm:f>'Sør-Øst PD'!B174:I174</xm:f>
              <xm:sqref>L174</xm:sqref>
            </x14:sparkline>
            <x14:sparkline>
              <xm:f>'Sør-Øst PD'!B175:I175</xm:f>
              <xm:sqref>L175</xm:sqref>
            </x14:sparkline>
            <x14:sparkline>
              <xm:f>'Sør-Øst PD'!B176:I176</xm:f>
              <xm:sqref>L176</xm:sqref>
            </x14:sparkline>
            <x14:sparkline>
              <xm:f>'Sør-Øst PD'!B177:I177</xm:f>
              <xm:sqref>L177</xm:sqref>
            </x14:sparkline>
            <x14:sparkline>
              <xm:f>'Sør-Øst PD'!B178:I178</xm:f>
              <xm:sqref>L178</xm:sqref>
            </x14:sparkline>
            <x14:sparkline>
              <xm:f>'Sør-Øst PD'!B179:I179</xm:f>
              <xm:sqref>L179</xm:sqref>
            </x14:sparkline>
            <x14:sparkline>
              <xm:f>'Sør-Øst PD'!B180:I180</xm:f>
              <xm:sqref>L180</xm:sqref>
            </x14:sparkline>
            <x14:sparkline>
              <xm:f>'Sør-Øst PD'!B181:I181</xm:f>
              <xm:sqref>L181</xm:sqref>
            </x14:sparkline>
            <x14:sparkline>
              <xm:f>'Sør-Øst PD'!B182:I182</xm:f>
              <xm:sqref>L182</xm:sqref>
            </x14:sparkline>
            <x14:sparkline>
              <xm:f>'Sør-Øst PD'!B183:I183</xm:f>
              <xm:sqref>L183</xm:sqref>
            </x14:sparkline>
            <x14:sparkline>
              <xm:f>'Sør-Øst PD'!B184:I184</xm:f>
              <xm:sqref>L184</xm:sqref>
            </x14:sparkline>
            <x14:sparkline>
              <xm:f>'Sør-Øst PD'!B185:I185</xm:f>
              <xm:sqref>L185</xm:sqref>
            </x14:sparkline>
            <x14:sparkline>
              <xm:f>'Sør-Øst PD'!B186:I186</xm:f>
              <xm:sqref>L186</xm:sqref>
            </x14:sparkline>
            <x14:sparkline>
              <xm:f>'Sør-Øst PD'!C187:I187</xm:f>
              <xm:sqref>L187</xm:sqref>
            </x14:sparkline>
            <x14:sparkline>
              <xm:f>'Sør-Øst PD'!B188:I188</xm:f>
              <xm:sqref>L188</xm:sqref>
            </x14:sparkline>
            <x14:sparkline>
              <xm:f>'Sør-Øst PD'!B189:I189</xm:f>
              <xm:sqref>L189</xm:sqref>
            </x14:sparkline>
            <x14:sparkline>
              <xm:f>'Sør-Øst PD'!B190:I190</xm:f>
              <xm:sqref>L190</xm:sqref>
            </x14:sparkline>
          </x14:sparklines>
        </x14:sparklineGroup>
        <x14:sparklineGroup displayEmptyCellsAs="gap" high="1" low="1" xr2:uid="{3A114F26-67A0-41ED-8202-D6A0FA0944A9}">
          <x14:colorSeries rgb="FF376092"/>
          <x14:colorNegative rgb="FFD00000"/>
          <x14:colorAxis rgb="FF000000"/>
          <x14:colorMarkers rgb="FFD00000"/>
          <x14:colorFirst rgb="FFD00000"/>
          <x14:colorLast rgb="FFD00000"/>
          <x14:colorHigh theme="1"/>
          <x14:colorLow rgb="FFD00000"/>
          <x14:sparklines>
            <x14:sparkline>
              <xm:f>'Sør-Øst PD'!C151:I151</xm:f>
              <xm:sqref>L151</xm:sqref>
            </x14:sparkline>
            <x14:sparkline>
              <xm:f>'Sør-Øst PD'!C152:I152</xm:f>
              <xm:sqref>L152</xm:sqref>
            </x14:sparkline>
            <x14:sparkline>
              <xm:f>'Sør-Øst PD'!C153:I153</xm:f>
              <xm:sqref>L153</xm:sqref>
            </x14:sparkline>
            <x14:sparkline>
              <xm:f>'Sør-Øst PD'!C154:I154</xm:f>
              <xm:sqref>L154</xm:sqref>
            </x14:sparkline>
            <x14:sparkline>
              <xm:f>'Sør-Øst PD'!C155:I155</xm:f>
              <xm:sqref>L155</xm:sqref>
            </x14:sparkline>
            <x14:sparkline>
              <xm:f>'Sør-Øst PD'!C156:I156</xm:f>
              <xm:sqref>L156</xm:sqref>
            </x14:sparkline>
            <x14:sparkline>
              <xm:f>'Sør-Øst PD'!C157:I157</xm:f>
              <xm:sqref>L157</xm:sqref>
            </x14:sparkline>
            <x14:sparkline>
              <xm:f>'Sør-Øst PD'!C158:I158</xm:f>
              <xm:sqref>L158</xm:sqref>
            </x14:sparkline>
            <x14:sparkline>
              <xm:f>'Sør-Øst PD'!C159:I159</xm:f>
              <xm:sqref>L159</xm:sqref>
            </x14:sparkline>
            <x14:sparkline>
              <xm:f>'Sør-Øst PD'!C160:I160</xm:f>
              <xm:sqref>L160</xm:sqref>
            </x14:sparkline>
          </x14:sparklines>
        </x14:sparklineGroup>
        <x14:sparklineGroup displayEmptyCellsAs="gap" high="1" low="1" xr2:uid="{4C1888B2-E636-480D-BD79-F1F19AC07FFA}">
          <x14:colorSeries rgb="FF376092"/>
          <x14:colorNegative rgb="FFD00000"/>
          <x14:colorAxis rgb="FF000000"/>
          <x14:colorMarkers rgb="FFD00000"/>
          <x14:colorFirst rgb="FFD00000"/>
          <x14:colorLast rgb="FFD00000"/>
          <x14:colorHigh theme="1"/>
          <x14:colorLow rgb="FFD00000"/>
          <x14:sparklines>
            <x14:sparkline>
              <xm:f>'Sør-Øst PD'!B32:I32</xm:f>
              <xm:sqref>L32</xm:sqref>
            </x14:sparkline>
            <x14:sparkline>
              <xm:f>'Sør-Øst PD'!B33:I33</xm:f>
              <xm:sqref>L33</xm:sqref>
            </x14:sparkline>
            <x14:sparkline>
              <xm:f>'Sør-Øst PD'!B34:I34</xm:f>
              <xm:sqref>L34</xm:sqref>
            </x14:sparkline>
            <x14:sparkline>
              <xm:f>'Sør-Øst PD'!B35:I35</xm:f>
              <xm:sqref>L35</xm:sqref>
            </x14:sparkline>
            <x14:sparkline>
              <xm:f>'Sør-Øst PD'!B36:I36</xm:f>
              <xm:sqref>L36</xm:sqref>
            </x14:sparkline>
            <x14:sparkline>
              <xm:f>'Sør-Øst PD'!B37:I37</xm:f>
              <xm:sqref>L37</xm:sqref>
            </x14:sparkline>
            <x14:sparkline>
              <xm:f>'Sør-Øst PD'!B38:I38</xm:f>
              <xm:sqref>L38</xm:sqref>
            </x14:sparkline>
            <x14:sparkline>
              <xm:f>'Sør-Øst PD'!B39:I39</xm:f>
              <xm:sqref>L39</xm:sqref>
            </x14:sparkline>
            <x14:sparkline>
              <xm:f>'Sør-Øst PD'!B40:I40</xm:f>
              <xm:sqref>L40</xm:sqref>
            </x14:sparkline>
            <x14:sparkline>
              <xm:f>'Sør-Øst PD'!B41:I41</xm:f>
              <xm:sqref>L41</xm:sqref>
            </x14:sparkline>
          </x14:sparklines>
        </x14:sparklineGroup>
        <x14:sparklineGroup displayEmptyCellsAs="gap" high="1" low="1" xr2:uid="{C4BBE62A-450B-402B-A1F9-85537C50C921}">
          <x14:colorSeries rgb="FF376092"/>
          <x14:colorNegative rgb="FFD00000"/>
          <x14:colorAxis rgb="FF000000"/>
          <x14:colorMarkers rgb="FFD00000"/>
          <x14:colorFirst rgb="FFD00000"/>
          <x14:colorLast rgb="FFD00000"/>
          <x14:colorHigh theme="1"/>
          <x14:colorLow rgb="FFD00000"/>
          <x14:sparklines>
            <x14:sparkline>
              <xm:f>'Sør-Øst PD'!B6:I6</xm:f>
              <xm:sqref>L6</xm:sqref>
            </x14:sparkline>
            <x14:sparkline>
              <xm:f>'Sør-Øst PD'!B7:I7</xm:f>
              <xm:sqref>L7</xm:sqref>
            </x14:sparkline>
            <x14:sparkline>
              <xm:f>'Sør-Øst PD'!B8:I8</xm:f>
              <xm:sqref>L8</xm:sqref>
            </x14:sparkline>
            <x14:sparkline>
              <xm:f>'Sør-Øst PD'!B9:I9</xm:f>
              <xm:sqref>L9</xm:sqref>
            </x14:sparkline>
            <x14:sparkline>
              <xm:f>'Sør-Øst PD'!B10:I10</xm:f>
              <xm:sqref>L10</xm:sqref>
            </x14:sparkline>
            <x14:sparkline>
              <xm:f>'Sør-Øst PD'!B11:I11</xm:f>
              <xm:sqref>L11</xm:sqref>
            </x14:sparkline>
            <x14:sparkline>
              <xm:f>'Sør-Øst PD'!B12:I12</xm:f>
              <xm:sqref>L12</xm:sqref>
            </x14:sparkline>
            <x14:sparkline>
              <xm:f>'Sør-Øst PD'!B13:I13</xm:f>
              <xm:sqref>L13</xm:sqref>
            </x14:sparkline>
            <x14:sparkline>
              <xm:f>'Sør-Øst PD'!B14:I14</xm:f>
              <xm:sqref>L14</xm:sqref>
            </x14:sparkline>
            <x14:sparkline>
              <xm:f>'Sør-Øst PD'!B15:I15</xm:f>
              <xm:sqref>L15</xm:sqref>
            </x14:sparkline>
            <x14:sparkline>
              <xm:f>'Sør-Øst PD'!B16:I16</xm:f>
              <xm:sqref>L16</xm:sqref>
            </x14:sparkline>
            <x14:sparkline>
              <xm:f>'Sør-Øst PD'!B17:I17</xm:f>
              <xm:sqref>L17</xm:sqref>
            </x14:sparkline>
            <x14:sparkline>
              <xm:f>'Sør-Øst PD'!B18:I18</xm:f>
              <xm:sqref>L18</xm:sqref>
            </x14:sparkline>
            <x14:sparkline>
              <xm:f>'Sør-Øst PD'!B19:I19</xm:f>
              <xm:sqref>L19</xm:sqref>
            </x14:sparkline>
            <x14:sparkline>
              <xm:f>'Sør-Øst PD'!B20:I20</xm:f>
              <xm:sqref>L20</xm:sqref>
            </x14:sparkline>
            <x14:sparkline>
              <xm:f>'Sør-Øst PD'!B21:I21</xm:f>
              <xm:sqref>L21</xm:sqref>
            </x14:sparkline>
            <x14:sparkline>
              <xm:f>'Sør-Øst PD'!B22:I22</xm:f>
              <xm:sqref>L22</xm:sqref>
            </x14:sparkline>
            <x14:sparkline>
              <xm:f>'Sør-Øst PD'!B23:I23</xm:f>
              <xm:sqref>L23</xm:sqref>
            </x14:sparkline>
            <x14:sparkline>
              <xm:f>'Sør-Øst PD'!B24:I24</xm:f>
              <xm:sqref>L24</xm:sqref>
            </x14:sparkline>
          </x14:sparklines>
        </x14:sparklineGroup>
        <x14:sparklineGroup displayEmptyCellsAs="gap" high="1" low="1" xr2:uid="{D660A83A-7399-4B93-9F84-A2A820974327}">
          <x14:colorSeries rgb="FF376092"/>
          <x14:colorNegative rgb="FFD00000"/>
          <x14:colorAxis rgb="FF000000"/>
          <x14:colorMarkers rgb="FFD00000"/>
          <x14:colorFirst rgb="FFD00000"/>
          <x14:colorLast rgb="FFD00000"/>
          <x14:colorHigh theme="1"/>
          <x14:colorLow rgb="FFD00000"/>
          <x14:sparklines>
            <x14:sparkline>
              <xm:f>'Sør-Øst PD'!Q301:X301</xm:f>
              <xm:sqref>AA301</xm:sqref>
            </x14:sparkline>
          </x14:sparklines>
        </x14:sparklineGroup>
        <x14:sparklineGroup displayEmptyCellsAs="gap" high="1" low="1" xr2:uid="{EF063F78-97E5-4333-9441-88579BE311F2}">
          <x14:colorSeries rgb="FF376092"/>
          <x14:colorNegative rgb="FFD00000"/>
          <x14:colorAxis rgb="FF000000"/>
          <x14:colorMarkers rgb="FFD00000"/>
          <x14:colorFirst rgb="FFD00000"/>
          <x14:colorLast rgb="FFD00000"/>
          <x14:colorHigh theme="1"/>
          <x14:colorLow rgb="FFD00000"/>
          <x14:sparklines>
            <x14:sparkline>
              <xm:f>'Sør-Øst PD'!B302:I302</xm:f>
              <xm:sqref>L302</xm:sqref>
            </x14:sparkline>
            <x14:sparkline>
              <xm:f>'Sør-Øst PD'!B303:I303</xm:f>
              <xm:sqref>L303</xm:sqref>
            </x14:sparkline>
            <x14:sparkline>
              <xm:f>'Sør-Øst PD'!B304:I304</xm:f>
              <xm:sqref>L304</xm:sqref>
            </x14:sparkline>
            <x14:sparkline>
              <xm:f>'Sør-Øst PD'!B305:I305</xm:f>
              <xm:sqref>L305</xm:sqref>
            </x14:sparkline>
            <x14:sparkline>
              <xm:f>'Sør-Øst PD'!B306:I306</xm:f>
              <xm:sqref>L306</xm:sqref>
            </x14:sparkline>
            <x14:sparkline>
              <xm:f>'Sør-Øst PD'!B307:I307</xm:f>
              <xm:sqref>L307</xm:sqref>
            </x14:sparkline>
            <x14:sparkline>
              <xm:f>'Sør-Øst PD'!B308:I308</xm:f>
              <xm:sqref>L308</xm:sqref>
            </x14:sparkline>
            <x14:sparkline>
              <xm:f>'Sør-Øst PD'!B309:I309</xm:f>
              <xm:sqref>L309</xm:sqref>
            </x14:sparkline>
            <x14:sparkline>
              <xm:f>'Sør-Øst PD'!B310:I310</xm:f>
              <xm:sqref>L310</xm:sqref>
            </x14:sparkline>
            <x14:sparkline>
              <xm:f>'Sør-Øst PD'!B311:I311</xm:f>
              <xm:sqref>L311</xm:sqref>
            </x14:sparkline>
            <x14:sparkline>
              <xm:f>'Sør-Øst PD'!B312:I312</xm:f>
              <xm:sqref>L312</xm:sqref>
            </x14:sparkline>
            <x14:sparkline>
              <xm:f>'Sør-Øst PD'!B313:I313</xm:f>
              <xm:sqref>L313</xm:sqref>
            </x14:sparkline>
            <x14:sparkline>
              <xm:f>'Sør-Øst PD'!B314:I314</xm:f>
              <xm:sqref>L314</xm:sqref>
            </x14:sparkline>
            <x14:sparkline>
              <xm:f>'Sør-Øst PD'!B315:I315</xm:f>
              <xm:sqref>L315</xm:sqref>
            </x14:sparkline>
            <x14:sparkline>
              <xm:f>'Sør-Øst PD'!B316:I316</xm:f>
              <xm:sqref>L316</xm:sqref>
            </x14:sparkline>
            <x14:sparkline>
              <xm:f>'Sør-Øst PD'!C317:I317</xm:f>
              <xm:sqref>L317</xm:sqref>
            </x14:sparkline>
            <x14:sparkline>
              <xm:f>'Sør-Øst PD'!B318:I318</xm:f>
              <xm:sqref>L318</xm:sqref>
            </x14:sparkline>
            <x14:sparkline>
              <xm:f>'Sør-Øst PD'!B319:I319</xm:f>
              <xm:sqref>L319</xm:sqref>
            </x14:sparkline>
            <x14:sparkline>
              <xm:f>'Sør-Øst PD'!B320:I320</xm:f>
              <xm:sqref>L320</xm:sqref>
            </x14:sparkline>
          </x14:sparklines>
        </x14:sparklineGroup>
        <x14:sparklineGroup displayEmptyCellsAs="gap" high="1" low="1" xr2:uid="{9B61D5C1-0E6D-41CD-9F2C-F6E0ABBE0376}">
          <x14:colorSeries rgb="FF376092"/>
          <x14:colorNegative rgb="FFD00000"/>
          <x14:colorAxis rgb="FF000000"/>
          <x14:colorMarkers rgb="FFD00000"/>
          <x14:colorFirst rgb="FFD00000"/>
          <x14:colorLast rgb="FFD00000"/>
          <x14:colorHigh theme="1"/>
          <x14:colorLow rgb="FFD00000"/>
          <x14:sparklines>
            <x14:sparkline>
              <xm:f>'Sør-Øst PD'!B569:I569</xm:f>
              <xm:sqref>L569</xm:sqref>
            </x14:sparkline>
            <x14:sparkline>
              <xm:f>'Sør-Øst PD'!B570:I570</xm:f>
              <xm:sqref>L570</xm:sqref>
            </x14:sparkline>
            <x14:sparkline>
              <xm:f>'Sør-Øst PD'!B571:I571</xm:f>
              <xm:sqref>L571</xm:sqref>
            </x14:sparkline>
            <x14:sparkline>
              <xm:f>'Sør-Øst PD'!B572:I572</xm:f>
              <xm:sqref>L572</xm:sqref>
            </x14:sparkline>
            <x14:sparkline>
              <xm:f>'Sør-Øst PD'!B573:I573</xm:f>
              <xm:sqref>L573</xm:sqref>
            </x14:sparkline>
            <x14:sparkline>
              <xm:f>'Sør-Øst PD'!B574:I574</xm:f>
              <xm:sqref>L574</xm:sqref>
            </x14:sparkline>
            <x14:sparkline>
              <xm:f>'Sør-Øst PD'!B575:I575</xm:f>
              <xm:sqref>L575</xm:sqref>
            </x14:sparkline>
            <x14:sparkline>
              <xm:f>'Sør-Øst PD'!B576:I576</xm:f>
              <xm:sqref>L576</xm:sqref>
            </x14:sparkline>
            <x14:sparkline>
              <xm:f>'Sør-Øst PD'!B577:I577</xm:f>
              <xm:sqref>L577</xm:sqref>
            </x14:sparkline>
            <x14:sparkline>
              <xm:f>'Sør-Øst PD'!B578:I578</xm:f>
              <xm:sqref>L578</xm:sqref>
            </x14:sparkline>
            <x14:sparkline>
              <xm:f>'Sør-Øst PD'!B579:I579</xm:f>
              <xm:sqref>L579</xm:sqref>
            </x14:sparkline>
            <x14:sparkline>
              <xm:f>'Sør-Øst PD'!B580:I580</xm:f>
              <xm:sqref>L580</xm:sqref>
            </x14:sparkline>
            <x14:sparkline>
              <xm:f>'Sør-Øst PD'!B581:I581</xm:f>
              <xm:sqref>L581</xm:sqref>
            </x14:sparkline>
            <x14:sparkline>
              <xm:f>'Sør-Øst PD'!B582:I582</xm:f>
              <xm:sqref>L582</xm:sqref>
            </x14:sparkline>
            <x14:sparkline>
              <xm:f>'Sør-Øst PD'!B583:I583</xm:f>
              <xm:sqref>L583</xm:sqref>
            </x14:sparkline>
            <x14:sparkline>
              <xm:f>'Sør-Øst PD'!C584:I584</xm:f>
              <xm:sqref>L584</xm:sqref>
            </x14:sparkline>
            <x14:sparkline>
              <xm:f>'Sør-Øst PD'!B585:I585</xm:f>
              <xm:sqref>L585</xm:sqref>
            </x14:sparkline>
            <x14:sparkline>
              <xm:f>'Sør-Øst PD'!B586:I586</xm:f>
              <xm:sqref>L586</xm:sqref>
            </x14:sparkline>
            <x14:sparkline>
              <xm:f>'Sør-Øst PD'!B587:I587</xm:f>
              <xm:sqref>L587</xm:sqref>
            </x14:sparkline>
          </x14:sparklines>
        </x14:sparklineGroup>
        <x14:sparklineGroup displayEmptyCellsAs="gap" high="1" low="1" xr2:uid="{E4CC207D-98F7-4525-BDF8-0F34A18B563D}">
          <x14:colorSeries rgb="FF376092"/>
          <x14:colorNegative rgb="FFD00000"/>
          <x14:colorAxis rgb="FF000000"/>
          <x14:colorMarkers rgb="FFD00000"/>
          <x14:colorFirst rgb="FFD00000"/>
          <x14:colorLast rgb="FFD00000"/>
          <x14:colorHigh theme="1"/>
          <x14:colorLow rgb="FFD00000"/>
          <x14:sparklines>
            <x14:sparkline>
              <xm:f>'Sør-Øst PD'!Q568:X568</xm:f>
              <xm:sqref>AA568</xm:sqref>
            </x14:sparkline>
          </x14:sparklines>
        </x14:sparklineGroup>
        <x14:sparklineGroup displayEmptyCellsAs="gap" high="1" low="1" xr2:uid="{6FDF7EA6-FD4F-4EE7-ADE7-14ABA4DE5E51}">
          <x14:colorSeries rgb="FF376092"/>
          <x14:colorNegative rgb="FFD00000"/>
          <x14:colorAxis rgb="FF000000"/>
          <x14:colorMarkers rgb="FFD00000"/>
          <x14:colorFirst rgb="FFD00000"/>
          <x14:colorLast rgb="FFD00000"/>
          <x14:colorHigh theme="1"/>
          <x14:colorLow rgb="FFD00000"/>
          <x14:sparklines>
            <x14:sparkline>
              <xm:f>'Sør-Øst PD'!B543:I543</xm:f>
              <xm:sqref>L543</xm:sqref>
            </x14:sparkline>
            <x14:sparkline>
              <xm:f>'Sør-Øst PD'!B544:I544</xm:f>
              <xm:sqref>L544</xm:sqref>
            </x14:sparkline>
            <x14:sparkline>
              <xm:f>'Sør-Øst PD'!B545:I545</xm:f>
              <xm:sqref>L545</xm:sqref>
            </x14:sparkline>
            <x14:sparkline>
              <xm:f>'Sør-Øst PD'!B546:I546</xm:f>
              <xm:sqref>L546</xm:sqref>
            </x14:sparkline>
            <x14:sparkline>
              <xm:f>'Sør-Øst PD'!B547:I547</xm:f>
              <xm:sqref>L547</xm:sqref>
            </x14:sparkline>
            <x14:sparkline>
              <xm:f>'Sør-Øst PD'!B548:I548</xm:f>
              <xm:sqref>L548</xm:sqref>
            </x14:sparkline>
            <x14:sparkline>
              <xm:f>'Sør-Øst PD'!B549:I549</xm:f>
              <xm:sqref>L549</xm:sqref>
            </x14:sparkline>
            <x14:sparkline>
              <xm:f>'Sør-Øst PD'!B550:I550</xm:f>
              <xm:sqref>L550</xm:sqref>
            </x14:sparkline>
            <x14:sparkline>
              <xm:f>'Sør-Øst PD'!B551:I551</xm:f>
              <xm:sqref>L551</xm:sqref>
            </x14:sparkline>
            <x14:sparkline>
              <xm:f>'Sør-Øst PD'!B552:I552</xm:f>
              <xm:sqref>L552</xm:sqref>
            </x14:sparkline>
            <x14:sparkline>
              <xm:f>'Sør-Øst PD'!B553:I553</xm:f>
              <xm:sqref>L553</xm:sqref>
            </x14:sparkline>
            <x14:sparkline>
              <xm:f>'Sør-Øst PD'!B554:I554</xm:f>
              <xm:sqref>L554</xm:sqref>
            </x14:sparkline>
            <x14:sparkline>
              <xm:f>'Sør-Øst PD'!B555:I555</xm:f>
              <xm:sqref>L555</xm:sqref>
            </x14:sparkline>
            <x14:sparkline>
              <xm:f>'Sør-Øst PD'!B556:I556</xm:f>
              <xm:sqref>L556</xm:sqref>
            </x14:sparkline>
            <x14:sparkline>
              <xm:f>'Sør-Øst PD'!B557:I557</xm:f>
              <xm:sqref>L557</xm:sqref>
            </x14:sparkline>
            <x14:sparkline>
              <xm:f>'Sør-Øst PD'!C558:I558</xm:f>
              <xm:sqref>L558</xm:sqref>
            </x14:sparkline>
            <x14:sparkline>
              <xm:f>'Sør-Øst PD'!B559:I559</xm:f>
              <xm:sqref>L559</xm:sqref>
            </x14:sparkline>
            <x14:sparkline>
              <xm:f>'Sør-Øst PD'!B560:I560</xm:f>
              <xm:sqref>L560</xm:sqref>
            </x14:sparkline>
            <x14:sparkline>
              <xm:f>'Sør-Øst PD'!B561:I561</xm:f>
              <xm:sqref>L561</xm:sqref>
            </x14:sparkline>
          </x14:sparklines>
        </x14:sparklineGroup>
        <x14:sparklineGroup displayEmptyCellsAs="gap" high="1" low="1" xr2:uid="{7E76B2A3-3099-4D28-A397-9C750B870298}">
          <x14:colorSeries rgb="FF376092"/>
          <x14:colorNegative rgb="FFD00000"/>
          <x14:colorAxis rgb="FF000000"/>
          <x14:colorMarkers rgb="FFD00000"/>
          <x14:colorFirst rgb="FFD00000"/>
          <x14:colorLast rgb="FFD00000"/>
          <x14:colorHigh theme="1"/>
          <x14:colorLow rgb="FFD00000"/>
          <x14:sparklines>
            <x14:sparkline>
              <xm:f>'Sør-Øst PD'!Q542:X542</xm:f>
              <xm:sqref>AA542</xm:sqref>
            </x14:sparkline>
          </x14:sparklines>
        </x14:sparklineGroup>
        <x14:sparklineGroup displayEmptyCellsAs="gap" high="1" low="1" xr2:uid="{08E1A91E-8F6B-41EA-BCE4-303CF478E03A}">
          <x14:colorSeries rgb="FF376092"/>
          <x14:colorNegative rgb="FFD00000"/>
          <x14:colorAxis rgb="FF000000"/>
          <x14:colorMarkers rgb="FFD00000"/>
          <x14:colorFirst rgb="FFD00000"/>
          <x14:colorLast rgb="FFD00000"/>
          <x14:colorHigh theme="1"/>
          <x14:colorLow rgb="FFD00000"/>
          <x14:sparklines>
            <x14:sparkline>
              <xm:f>'Sør-Øst PD'!Q249:X249</xm:f>
              <xm:sqref>AA249</xm:sqref>
            </x14:sparkline>
          </x14:sparklines>
        </x14:sparklineGroup>
        <x14:sparklineGroup displayEmptyCellsAs="gap" high="1" low="1" xr2:uid="{9EE4ABF1-EF22-4889-AED9-38CCF6E71D34}">
          <x14:colorSeries rgb="FF376092"/>
          <x14:colorNegative rgb="FFD00000"/>
          <x14:colorAxis rgb="FF000000"/>
          <x14:colorMarkers rgb="FFD00000"/>
          <x14:colorFirst rgb="FFD00000"/>
          <x14:colorLast rgb="FFD00000"/>
          <x14:colorHigh theme="1"/>
          <x14:colorLow rgb="FFD00000"/>
          <x14:sparklines>
            <x14:sparkline>
              <xm:f>'Sør-Øst PD'!B250:I250</xm:f>
              <xm:sqref>L250</xm:sqref>
            </x14:sparkline>
            <x14:sparkline>
              <xm:f>'Sør-Øst PD'!B251:I251</xm:f>
              <xm:sqref>L251</xm:sqref>
            </x14:sparkline>
            <x14:sparkline>
              <xm:f>'Sør-Øst PD'!B252:I252</xm:f>
              <xm:sqref>L252</xm:sqref>
            </x14:sparkline>
            <x14:sparkline>
              <xm:f>'Sør-Øst PD'!B253:I253</xm:f>
              <xm:sqref>L253</xm:sqref>
            </x14:sparkline>
            <x14:sparkline>
              <xm:f>'Sør-Øst PD'!B254:I254</xm:f>
              <xm:sqref>L254</xm:sqref>
            </x14:sparkline>
            <x14:sparkline>
              <xm:f>'Sør-Øst PD'!B255:I255</xm:f>
              <xm:sqref>L255</xm:sqref>
            </x14:sparkline>
            <x14:sparkline>
              <xm:f>'Sør-Øst PD'!B256:I256</xm:f>
              <xm:sqref>L256</xm:sqref>
            </x14:sparkline>
            <x14:sparkline>
              <xm:f>'Sør-Øst PD'!B257:I257</xm:f>
              <xm:sqref>L257</xm:sqref>
            </x14:sparkline>
            <x14:sparkline>
              <xm:f>'Sør-Øst PD'!B258:I258</xm:f>
              <xm:sqref>L258</xm:sqref>
            </x14:sparkline>
            <x14:sparkline>
              <xm:f>'Sør-Øst PD'!B259:I259</xm:f>
              <xm:sqref>L259</xm:sqref>
            </x14:sparkline>
            <x14:sparkline>
              <xm:f>'Sør-Øst PD'!B260:I260</xm:f>
              <xm:sqref>L260</xm:sqref>
            </x14:sparkline>
            <x14:sparkline>
              <xm:f>'Sør-Øst PD'!B261:I261</xm:f>
              <xm:sqref>L261</xm:sqref>
            </x14:sparkline>
            <x14:sparkline>
              <xm:f>'Sør-Øst PD'!B262:I262</xm:f>
              <xm:sqref>L262</xm:sqref>
            </x14:sparkline>
            <x14:sparkline>
              <xm:f>'Sør-Øst PD'!B263:I263</xm:f>
              <xm:sqref>L263</xm:sqref>
            </x14:sparkline>
            <x14:sparkline>
              <xm:f>'Sør-Øst PD'!B264:I264</xm:f>
              <xm:sqref>L264</xm:sqref>
            </x14:sparkline>
            <x14:sparkline>
              <xm:f>'Sør-Øst PD'!C265:I265</xm:f>
              <xm:sqref>L265</xm:sqref>
            </x14:sparkline>
            <x14:sparkline>
              <xm:f>'Sør-Øst PD'!B266:I266</xm:f>
              <xm:sqref>L266</xm:sqref>
            </x14:sparkline>
            <x14:sparkline>
              <xm:f>'Sør-Øst PD'!B267:I267</xm:f>
              <xm:sqref>L267</xm:sqref>
            </x14:sparkline>
            <x14:sparkline>
              <xm:f>'Sør-Øst PD'!B268:I268</xm:f>
              <xm:sqref>L268</xm:sqref>
            </x14:sparkline>
          </x14:sparklines>
        </x14:sparklineGroup>
        <x14:sparklineGroup displayEmptyCellsAs="gap" high="1" low="1" xr2:uid="{3BAF6E94-967B-425D-A648-155530A8A924}">
          <x14:colorSeries rgb="FF376092"/>
          <x14:colorNegative rgb="FFD00000"/>
          <x14:colorAxis rgb="FF000000"/>
          <x14:colorMarkers rgb="FFD00000"/>
          <x14:colorFirst rgb="FFD00000"/>
          <x14:colorLast rgb="FFD00000"/>
          <x14:colorHigh theme="1"/>
          <x14:colorLow rgb="FFD00000"/>
          <x14:sparklines>
            <x14:sparkline>
              <xm:f>'Sør-Øst PD'!B276:I276</xm:f>
              <xm:sqref>L276</xm:sqref>
            </x14:sparkline>
            <x14:sparkline>
              <xm:f>'Sør-Øst PD'!B277:I277</xm:f>
              <xm:sqref>L277</xm:sqref>
            </x14:sparkline>
            <x14:sparkline>
              <xm:f>'Sør-Øst PD'!B278:I278</xm:f>
              <xm:sqref>L278</xm:sqref>
            </x14:sparkline>
            <x14:sparkline>
              <xm:f>'Sør-Øst PD'!B279:I279</xm:f>
              <xm:sqref>L279</xm:sqref>
            </x14:sparkline>
            <x14:sparkline>
              <xm:f>'Sør-Øst PD'!B280:I280</xm:f>
              <xm:sqref>L280</xm:sqref>
            </x14:sparkline>
            <x14:sparkline>
              <xm:f>'Sør-Øst PD'!B281:I281</xm:f>
              <xm:sqref>L281</xm:sqref>
            </x14:sparkline>
            <x14:sparkline>
              <xm:f>'Sør-Øst PD'!B282:I282</xm:f>
              <xm:sqref>L282</xm:sqref>
            </x14:sparkline>
            <x14:sparkline>
              <xm:f>'Sør-Øst PD'!B283:I283</xm:f>
              <xm:sqref>L283</xm:sqref>
            </x14:sparkline>
            <x14:sparkline>
              <xm:f>'Sør-Øst PD'!B284:I284</xm:f>
              <xm:sqref>L284</xm:sqref>
            </x14:sparkline>
            <x14:sparkline>
              <xm:f>'Sør-Øst PD'!B285:I285</xm:f>
              <xm:sqref>L285</xm:sqref>
            </x14:sparkline>
            <x14:sparkline>
              <xm:f>'Sør-Øst PD'!B286:I286</xm:f>
              <xm:sqref>L286</xm:sqref>
            </x14:sparkline>
            <x14:sparkline>
              <xm:f>'Sør-Øst PD'!B287:I287</xm:f>
              <xm:sqref>L287</xm:sqref>
            </x14:sparkline>
            <x14:sparkline>
              <xm:f>'Sør-Øst PD'!B288:I288</xm:f>
              <xm:sqref>L288</xm:sqref>
            </x14:sparkline>
            <x14:sparkline>
              <xm:f>'Sør-Øst PD'!B289:I289</xm:f>
              <xm:sqref>L289</xm:sqref>
            </x14:sparkline>
            <x14:sparkline>
              <xm:f>'Sør-Øst PD'!B290:I290</xm:f>
              <xm:sqref>L290</xm:sqref>
            </x14:sparkline>
            <x14:sparkline>
              <xm:f>'Sør-Øst PD'!C291:I291</xm:f>
              <xm:sqref>L291</xm:sqref>
            </x14:sparkline>
            <x14:sparkline>
              <xm:f>'Sør-Øst PD'!B292:I292</xm:f>
              <xm:sqref>L292</xm:sqref>
            </x14:sparkline>
            <x14:sparkline>
              <xm:f>'Sør-Øst PD'!B293:I293</xm:f>
              <xm:sqref>L293</xm:sqref>
            </x14:sparkline>
            <x14:sparkline>
              <xm:f>'Sør-Øst PD'!B294:I294</xm:f>
              <xm:sqref>L294</xm:sqref>
            </x14:sparkline>
          </x14:sparklines>
        </x14:sparklineGroup>
        <x14:sparklineGroup displayEmptyCellsAs="gap" high="1" low="1" xr2:uid="{D1BE31A4-1841-48CE-84FA-12558E238D94}">
          <x14:colorSeries rgb="FF376092"/>
          <x14:colorNegative rgb="FFD00000"/>
          <x14:colorAxis rgb="FF000000"/>
          <x14:colorMarkers rgb="FFD00000"/>
          <x14:colorFirst rgb="FFD00000"/>
          <x14:colorLast rgb="FFD00000"/>
          <x14:colorHigh theme="1"/>
          <x14:colorLow rgb="FFD00000"/>
          <x14:sparklines>
            <x14:sparkline>
              <xm:f>'Sør-Øst PD'!Q275:X275</xm:f>
              <xm:sqref>AA275</xm:sqref>
            </x14:sparkline>
          </x14:sparklines>
        </x14:sparklineGroup>
        <x14:sparklineGroup displayEmptyCellsAs="gap" high="1" low="1" xr2:uid="{CD902293-8B54-47C1-AB77-C09B5377B36B}">
          <x14:colorSeries rgb="FF376092"/>
          <x14:colorNegative rgb="FFD00000"/>
          <x14:colorAxis rgb="FF000000"/>
          <x14:colorMarkers rgb="FFD00000"/>
          <x14:colorFirst rgb="FFD00000"/>
          <x14:colorLast rgb="FFD00000"/>
          <x14:colorHigh theme="1"/>
          <x14:colorLow rgb="FFD00000"/>
          <x14:sparklines>
            <x14:sparkline>
              <xm:f>'Sør-Øst PD'!B439:I439</xm:f>
              <xm:sqref>L439</xm:sqref>
            </x14:sparkline>
            <x14:sparkline>
              <xm:f>'Sør-Øst PD'!B440:I440</xm:f>
              <xm:sqref>L440</xm:sqref>
            </x14:sparkline>
            <x14:sparkline>
              <xm:f>'Sør-Øst PD'!B441:I441</xm:f>
              <xm:sqref>L441</xm:sqref>
            </x14:sparkline>
            <x14:sparkline>
              <xm:f>'Sør-Øst PD'!B442:I442</xm:f>
              <xm:sqref>L442</xm:sqref>
            </x14:sparkline>
            <x14:sparkline>
              <xm:f>'Sør-Øst PD'!B443:I443</xm:f>
              <xm:sqref>L443</xm:sqref>
            </x14:sparkline>
            <x14:sparkline>
              <xm:f>'Sør-Øst PD'!B444:I444</xm:f>
              <xm:sqref>L444</xm:sqref>
            </x14:sparkline>
            <x14:sparkline>
              <xm:f>'Sør-Øst PD'!B445:I445</xm:f>
              <xm:sqref>L445</xm:sqref>
            </x14:sparkline>
            <x14:sparkline>
              <xm:f>'Sør-Øst PD'!B446:I446</xm:f>
              <xm:sqref>L446</xm:sqref>
            </x14:sparkline>
            <x14:sparkline>
              <xm:f>'Sør-Øst PD'!B447:I447</xm:f>
              <xm:sqref>L447</xm:sqref>
            </x14:sparkline>
            <x14:sparkline>
              <xm:f>'Sør-Øst PD'!B448:I448</xm:f>
              <xm:sqref>L448</xm:sqref>
            </x14:sparkline>
            <x14:sparkline>
              <xm:f>'Sør-Øst PD'!B449:I449</xm:f>
              <xm:sqref>L449</xm:sqref>
            </x14:sparkline>
            <x14:sparkline>
              <xm:f>'Sør-Øst PD'!B450:I450</xm:f>
              <xm:sqref>L450</xm:sqref>
            </x14:sparkline>
            <x14:sparkline>
              <xm:f>'Sør-Øst PD'!B451:I451</xm:f>
              <xm:sqref>L451</xm:sqref>
            </x14:sparkline>
            <x14:sparkline>
              <xm:f>'Sør-Øst PD'!B452:I452</xm:f>
              <xm:sqref>L452</xm:sqref>
            </x14:sparkline>
            <x14:sparkline>
              <xm:f>'Sør-Øst PD'!B453:I453</xm:f>
              <xm:sqref>L453</xm:sqref>
            </x14:sparkline>
            <x14:sparkline>
              <xm:f>'Sør-Øst PD'!C454:I454</xm:f>
              <xm:sqref>L454</xm:sqref>
            </x14:sparkline>
            <x14:sparkline>
              <xm:f>'Sør-Øst PD'!B455:I455</xm:f>
              <xm:sqref>L455</xm:sqref>
            </x14:sparkline>
            <x14:sparkline>
              <xm:f>'Sør-Øst PD'!B456:I456</xm:f>
              <xm:sqref>L456</xm:sqref>
            </x14:sparkline>
            <x14:sparkline>
              <xm:f>'Sør-Øst PD'!B457:I457</xm:f>
              <xm:sqref>L457</xm:sqref>
            </x14:sparkline>
          </x14:sparklines>
        </x14:sparklineGroup>
        <x14:sparklineGroup displayEmptyCellsAs="gap" high="1" low="1" xr2:uid="{52E23687-242A-44E3-BAD8-AFC51097439D}">
          <x14:colorSeries rgb="FF376092"/>
          <x14:colorNegative rgb="FFD00000"/>
          <x14:colorAxis rgb="FF000000"/>
          <x14:colorMarkers rgb="FFD00000"/>
          <x14:colorFirst rgb="FFD00000"/>
          <x14:colorLast rgb="FFD00000"/>
          <x14:colorHigh theme="1"/>
          <x14:colorLow rgb="FFD00000"/>
          <x14:sparklines>
            <x14:sparkline>
              <xm:f>'Sør-Øst PD'!Q438:X438</xm:f>
              <xm:sqref>AA438</xm:sqref>
            </x14:sparkline>
          </x14:sparklines>
        </x14:sparklineGroup>
        <x14:sparklineGroup displayEmptyCellsAs="gap" high="1" low="1" xr2:uid="{8FCBDF86-FD22-4D4D-A1EA-D249EA51CE03}">
          <x14:colorSeries rgb="FF376092"/>
          <x14:colorNegative rgb="FFD00000"/>
          <x14:colorAxis rgb="FF000000"/>
          <x14:colorMarkers rgb="FFD00000"/>
          <x14:colorFirst rgb="FFD00000"/>
          <x14:colorLast rgb="FFD00000"/>
          <x14:colorHigh theme="1"/>
          <x14:colorLow rgb="FFD00000"/>
          <x14:sparklines>
            <x14:sparkline>
              <xm:f>'Sør-Øst PD'!B517:I517</xm:f>
              <xm:sqref>L517</xm:sqref>
            </x14:sparkline>
            <x14:sparkline>
              <xm:f>'Sør-Øst PD'!B518:I518</xm:f>
              <xm:sqref>L518</xm:sqref>
            </x14:sparkline>
            <x14:sparkline>
              <xm:f>'Sør-Øst PD'!B519:I519</xm:f>
              <xm:sqref>L519</xm:sqref>
            </x14:sparkline>
            <x14:sparkline>
              <xm:f>'Sør-Øst PD'!B520:I520</xm:f>
              <xm:sqref>L520</xm:sqref>
            </x14:sparkline>
            <x14:sparkline>
              <xm:f>'Sør-Øst PD'!B521:I521</xm:f>
              <xm:sqref>L521</xm:sqref>
            </x14:sparkline>
            <x14:sparkline>
              <xm:f>'Sør-Øst PD'!B522:I522</xm:f>
              <xm:sqref>L522</xm:sqref>
            </x14:sparkline>
            <x14:sparkline>
              <xm:f>'Sør-Øst PD'!B523:I523</xm:f>
              <xm:sqref>L523</xm:sqref>
            </x14:sparkline>
            <x14:sparkline>
              <xm:f>'Sør-Øst PD'!B524:I524</xm:f>
              <xm:sqref>L524</xm:sqref>
            </x14:sparkline>
            <x14:sparkline>
              <xm:f>'Sør-Øst PD'!B525:I525</xm:f>
              <xm:sqref>L525</xm:sqref>
            </x14:sparkline>
            <x14:sparkline>
              <xm:f>'Sør-Øst PD'!B526:I526</xm:f>
              <xm:sqref>L526</xm:sqref>
            </x14:sparkline>
            <x14:sparkline>
              <xm:f>'Sør-Øst PD'!B527:I527</xm:f>
              <xm:sqref>L527</xm:sqref>
            </x14:sparkline>
            <x14:sparkline>
              <xm:f>'Sør-Øst PD'!B528:I528</xm:f>
              <xm:sqref>L528</xm:sqref>
            </x14:sparkline>
            <x14:sparkline>
              <xm:f>'Sør-Øst PD'!B529:I529</xm:f>
              <xm:sqref>L529</xm:sqref>
            </x14:sparkline>
            <x14:sparkline>
              <xm:f>'Sør-Øst PD'!B530:I530</xm:f>
              <xm:sqref>L530</xm:sqref>
            </x14:sparkline>
            <x14:sparkline>
              <xm:f>'Sør-Øst PD'!B531:I531</xm:f>
              <xm:sqref>L531</xm:sqref>
            </x14:sparkline>
            <x14:sparkline>
              <xm:f>'Sør-Øst PD'!C532:I532</xm:f>
              <xm:sqref>L532</xm:sqref>
            </x14:sparkline>
            <x14:sparkline>
              <xm:f>'Sør-Øst PD'!B533:I533</xm:f>
              <xm:sqref>L533</xm:sqref>
            </x14:sparkline>
            <x14:sparkline>
              <xm:f>'Sør-Øst PD'!B534:I534</xm:f>
              <xm:sqref>L534</xm:sqref>
            </x14:sparkline>
            <x14:sparkline>
              <xm:f>'Sør-Øst PD'!B535:I535</xm:f>
              <xm:sqref>L535</xm:sqref>
            </x14:sparkline>
          </x14:sparklines>
        </x14:sparklineGroup>
        <x14:sparklineGroup displayEmptyCellsAs="gap" high="1" low="1" xr2:uid="{8D7EEA97-C459-4746-B4FF-4BEC7B763E9B}">
          <x14:colorSeries rgb="FF376092"/>
          <x14:colorNegative rgb="FFD00000"/>
          <x14:colorAxis rgb="FF000000"/>
          <x14:colorMarkers rgb="FFD00000"/>
          <x14:colorFirst rgb="FFD00000"/>
          <x14:colorLast rgb="FFD00000"/>
          <x14:colorHigh theme="1"/>
          <x14:colorLow rgb="FFD00000"/>
          <x14:sparklines>
            <x14:sparkline>
              <xm:f>'Sør-Øst PD'!Q516:X516</xm:f>
              <xm:sqref>AA516</xm:sqref>
            </x14:sparkline>
          </x14:sparklines>
        </x14:sparklineGroup>
        <x14:sparklineGroup displayEmptyCellsAs="gap" high="1" low="1" xr2:uid="{0202D751-6917-48A8-886E-15968418395F}">
          <x14:colorSeries rgb="FF376092"/>
          <x14:colorNegative rgb="FFD00000"/>
          <x14:colorAxis rgb="FF000000"/>
          <x14:colorMarkers rgb="FFD00000"/>
          <x14:colorFirst rgb="FFD00000"/>
          <x14:colorLast rgb="FFD00000"/>
          <x14:colorHigh theme="1"/>
          <x14:colorLow rgb="FFD00000"/>
          <x14:sparklines>
            <x14:sparkline>
              <xm:f>'Sør-Øst PD'!B361:I361</xm:f>
              <xm:sqref>L361</xm:sqref>
            </x14:sparkline>
            <x14:sparkline>
              <xm:f>'Sør-Øst PD'!B362:I362</xm:f>
              <xm:sqref>L362</xm:sqref>
            </x14:sparkline>
            <x14:sparkline>
              <xm:f>'Sør-Øst PD'!B363:I363</xm:f>
              <xm:sqref>L363</xm:sqref>
            </x14:sparkline>
            <x14:sparkline>
              <xm:f>'Sør-Øst PD'!B364:I364</xm:f>
              <xm:sqref>L364</xm:sqref>
            </x14:sparkline>
            <x14:sparkline>
              <xm:f>'Sør-Øst PD'!B365:I365</xm:f>
              <xm:sqref>L365</xm:sqref>
            </x14:sparkline>
            <x14:sparkline>
              <xm:f>'Sør-Øst PD'!B366:I366</xm:f>
              <xm:sqref>L366</xm:sqref>
            </x14:sparkline>
            <x14:sparkline>
              <xm:f>'Sør-Øst PD'!B367:I367</xm:f>
              <xm:sqref>L367</xm:sqref>
            </x14:sparkline>
            <x14:sparkline>
              <xm:f>'Sør-Øst PD'!B368:I368</xm:f>
              <xm:sqref>L368</xm:sqref>
            </x14:sparkline>
            <x14:sparkline>
              <xm:f>'Sør-Øst PD'!B369:I369</xm:f>
              <xm:sqref>L369</xm:sqref>
            </x14:sparkline>
            <x14:sparkline>
              <xm:f>'Sør-Øst PD'!B370:I370</xm:f>
              <xm:sqref>L370</xm:sqref>
            </x14:sparkline>
            <x14:sparkline>
              <xm:f>'Sør-Øst PD'!B371:I371</xm:f>
              <xm:sqref>L371</xm:sqref>
            </x14:sparkline>
            <x14:sparkline>
              <xm:f>'Sør-Øst PD'!B372:I372</xm:f>
              <xm:sqref>L372</xm:sqref>
            </x14:sparkline>
            <x14:sparkline>
              <xm:f>'Sør-Øst PD'!B373:I373</xm:f>
              <xm:sqref>L373</xm:sqref>
            </x14:sparkline>
            <x14:sparkline>
              <xm:f>'Sør-Øst PD'!B374:I374</xm:f>
              <xm:sqref>L374</xm:sqref>
            </x14:sparkline>
            <x14:sparkline>
              <xm:f>'Sør-Øst PD'!B375:I375</xm:f>
              <xm:sqref>L375</xm:sqref>
            </x14:sparkline>
            <x14:sparkline>
              <xm:f>'Sør-Øst PD'!C376:I376</xm:f>
              <xm:sqref>L376</xm:sqref>
            </x14:sparkline>
            <x14:sparkline>
              <xm:f>'Sør-Øst PD'!B377:I377</xm:f>
              <xm:sqref>L377</xm:sqref>
            </x14:sparkline>
            <x14:sparkline>
              <xm:f>'Sør-Øst PD'!B378:I378</xm:f>
              <xm:sqref>L378</xm:sqref>
            </x14:sparkline>
            <x14:sparkline>
              <xm:f>'Sør-Øst PD'!B379:I379</xm:f>
              <xm:sqref>L379</xm:sqref>
            </x14:sparkline>
          </x14:sparklines>
        </x14:sparklineGroup>
        <x14:sparklineGroup displayEmptyCellsAs="gap" high="1" low="1" xr2:uid="{75E97D6E-F3DE-4240-8A62-3C55D869BEC7}">
          <x14:colorSeries rgb="FF376092"/>
          <x14:colorNegative rgb="FFD00000"/>
          <x14:colorAxis rgb="FF000000"/>
          <x14:colorMarkers rgb="FFD00000"/>
          <x14:colorFirst rgb="FFD00000"/>
          <x14:colorLast rgb="FFD00000"/>
          <x14:colorHigh theme="1"/>
          <x14:colorLow rgb="FFD00000"/>
          <x14:sparklines>
            <x14:sparkline>
              <xm:f>'Sør-Øst PD'!Q360:X360</xm:f>
              <xm:sqref>AA360</xm:sqref>
            </x14:sparkline>
          </x14:sparklines>
        </x14:sparklineGroup>
        <x14:sparklineGroup displayEmptyCellsAs="gap" high="1" low="1" xr2:uid="{48442B7F-CBE1-49DB-86C6-80AB805584A5}">
          <x14:colorSeries rgb="FF376092"/>
          <x14:colorNegative rgb="FFD00000"/>
          <x14:colorAxis rgb="FF000000"/>
          <x14:colorMarkers rgb="FFD00000"/>
          <x14:colorFirst rgb="FFD00000"/>
          <x14:colorLast rgb="FFD00000"/>
          <x14:colorHigh theme="1"/>
          <x14:colorLow rgb="FFD00000"/>
          <x14:sparklines>
            <x14:sparkline>
              <xm:f>'Sør-Øst PD'!C150:I150</xm:f>
              <xm:sqref>L150</xm:sqref>
            </x14:sparkline>
          </x14:sparklines>
        </x14:sparklineGroup>
        <x14:sparklineGroup displayEmptyCellsAs="gap" high="1" low="1" xr2:uid="{56721D50-7E7A-400D-928F-F5B17CA17C8D}">
          <x14:colorSeries rgb="FF376092"/>
          <x14:colorNegative rgb="FFD00000"/>
          <x14:colorAxis rgb="FF000000"/>
          <x14:colorMarkers rgb="FFD00000"/>
          <x14:colorFirst rgb="FFD00000"/>
          <x14:colorLast rgb="FFD00000"/>
          <x14:colorHigh theme="1"/>
          <x14:colorLow rgb="FFD00000"/>
          <x14:sparklines>
            <x14:sparkline>
              <xm:f>'Sør-Øst PD'!B413:I413</xm:f>
              <xm:sqref>L413</xm:sqref>
            </x14:sparkline>
            <x14:sparkline>
              <xm:f>'Sør-Øst PD'!B414:I414</xm:f>
              <xm:sqref>L414</xm:sqref>
            </x14:sparkline>
            <x14:sparkline>
              <xm:f>'Sør-Øst PD'!B415:I415</xm:f>
              <xm:sqref>L415</xm:sqref>
            </x14:sparkline>
            <x14:sparkline>
              <xm:f>'Sør-Øst PD'!B416:I416</xm:f>
              <xm:sqref>L416</xm:sqref>
            </x14:sparkline>
            <x14:sparkline>
              <xm:f>'Sør-Øst PD'!B417:I417</xm:f>
              <xm:sqref>L417</xm:sqref>
            </x14:sparkline>
            <x14:sparkline>
              <xm:f>'Sør-Øst PD'!B418:I418</xm:f>
              <xm:sqref>L418</xm:sqref>
            </x14:sparkline>
            <x14:sparkline>
              <xm:f>'Sør-Øst PD'!B419:I419</xm:f>
              <xm:sqref>L419</xm:sqref>
            </x14:sparkline>
            <x14:sparkline>
              <xm:f>'Sør-Øst PD'!B420:I420</xm:f>
              <xm:sqref>L420</xm:sqref>
            </x14:sparkline>
            <x14:sparkline>
              <xm:f>'Sør-Øst PD'!B421:I421</xm:f>
              <xm:sqref>L421</xm:sqref>
            </x14:sparkline>
            <x14:sparkline>
              <xm:f>'Sør-Øst PD'!B422:I422</xm:f>
              <xm:sqref>L422</xm:sqref>
            </x14:sparkline>
            <x14:sparkline>
              <xm:f>'Sør-Øst PD'!B423:I423</xm:f>
              <xm:sqref>L423</xm:sqref>
            </x14:sparkline>
            <x14:sparkline>
              <xm:f>'Sør-Øst PD'!B424:I424</xm:f>
              <xm:sqref>L424</xm:sqref>
            </x14:sparkline>
            <x14:sparkline>
              <xm:f>'Sør-Øst PD'!B425:I425</xm:f>
              <xm:sqref>L425</xm:sqref>
            </x14:sparkline>
            <x14:sparkline>
              <xm:f>'Sør-Øst PD'!B426:I426</xm:f>
              <xm:sqref>L426</xm:sqref>
            </x14:sparkline>
            <x14:sparkline>
              <xm:f>'Sør-Øst PD'!B427:I427</xm:f>
              <xm:sqref>L427</xm:sqref>
            </x14:sparkline>
            <x14:sparkline>
              <xm:f>'Sør-Øst PD'!C428:I428</xm:f>
              <xm:sqref>L428</xm:sqref>
            </x14:sparkline>
            <x14:sparkline>
              <xm:f>'Sør-Øst PD'!B429:I429</xm:f>
              <xm:sqref>L429</xm:sqref>
            </x14:sparkline>
            <x14:sparkline>
              <xm:f>'Sør-Øst PD'!B430:I430</xm:f>
              <xm:sqref>L430</xm:sqref>
            </x14:sparkline>
            <x14:sparkline>
              <xm:f>'Sør-Øst PD'!B431:I431</xm:f>
              <xm:sqref>L431</xm:sqref>
            </x14:sparkline>
          </x14:sparklines>
        </x14:sparklineGroup>
        <x14:sparklineGroup displayEmptyCellsAs="gap" high="1" low="1" xr2:uid="{62F312B4-D6AC-41DD-85B0-E37D03BBFE4D}">
          <x14:colorSeries rgb="FF376092"/>
          <x14:colorNegative rgb="FFD00000"/>
          <x14:colorAxis rgb="FF000000"/>
          <x14:colorMarkers rgb="FFD00000"/>
          <x14:colorFirst rgb="FFD00000"/>
          <x14:colorLast rgb="FFD00000"/>
          <x14:colorHigh theme="1"/>
          <x14:colorLow rgb="FFD00000"/>
          <x14:sparklines>
            <x14:sparkline>
              <xm:f>'Sør-Øst PD'!Q412:X412</xm:f>
              <xm:sqref>AA412</xm:sqref>
            </x14:sparkline>
          </x14:sparklines>
        </x14:sparklineGroup>
        <x14:sparklineGroup displayEmptyCellsAs="gap" high="1" low="1" xr2:uid="{D3DE0DA0-3D92-4719-8F91-66EF29992E56}">
          <x14:colorSeries rgb="FF376092"/>
          <x14:colorNegative rgb="FFD00000"/>
          <x14:colorAxis rgb="FF000000"/>
          <x14:colorMarkers rgb="FFD00000"/>
          <x14:colorFirst rgb="FFD00000"/>
          <x14:colorLast rgb="FFD00000"/>
          <x14:colorHigh theme="1"/>
          <x14:colorLow rgb="FFD00000"/>
          <x14:sparklines>
            <x14:sparkline>
              <xm:f>'Sør-Øst PD'!R151:X151</xm:f>
              <xm:sqref>AA151</xm:sqref>
            </x14:sparkline>
            <x14:sparkline>
              <xm:f>'Sør-Øst PD'!R152:X152</xm:f>
              <xm:sqref>AA152</xm:sqref>
            </x14:sparkline>
            <x14:sparkline>
              <xm:f>'Sør-Øst PD'!R153:X153</xm:f>
              <xm:sqref>AA153</xm:sqref>
            </x14:sparkline>
            <x14:sparkline>
              <xm:f>'Sør-Øst PD'!R154:X154</xm:f>
              <xm:sqref>AA154</xm:sqref>
            </x14:sparkline>
            <x14:sparkline>
              <xm:f>'Sør-Øst PD'!R155:X155</xm:f>
              <xm:sqref>AA155</xm:sqref>
            </x14:sparkline>
            <x14:sparkline>
              <xm:f>'Sør-Øst PD'!R156:X156</xm:f>
              <xm:sqref>AA156</xm:sqref>
            </x14:sparkline>
            <x14:sparkline>
              <xm:f>'Sør-Øst PD'!R157:X157</xm:f>
              <xm:sqref>AA157</xm:sqref>
            </x14:sparkline>
            <x14:sparkline>
              <xm:f>'Sør-Øst PD'!R158:X158</xm:f>
              <xm:sqref>AA158</xm:sqref>
            </x14:sparkline>
            <x14:sparkline>
              <xm:f>'Sør-Øst PD'!R159:X159</xm:f>
              <xm:sqref>AA159</xm:sqref>
            </x14:sparkline>
            <x14:sparkline>
              <xm:f>'Sør-Øst PD'!R160:X160</xm:f>
              <xm:sqref>AA160</xm:sqref>
            </x14:sparkline>
          </x14:sparklines>
        </x14:sparklineGroup>
        <x14:sparklineGroup displayEmptyCellsAs="gap" high="1" low="1" xr2:uid="{F6315483-F0D5-4D41-9739-C163FAEF1D74}">
          <x14:colorSeries rgb="FF376092"/>
          <x14:colorNegative rgb="FFD00000"/>
          <x14:colorAxis rgb="FF000000"/>
          <x14:colorMarkers rgb="FFD00000"/>
          <x14:colorFirst rgb="FFD00000"/>
          <x14:colorLast rgb="FFD00000"/>
          <x14:colorHigh theme="1"/>
          <x14:colorLow rgb="FFD00000"/>
          <x14:sparklines>
            <x14:sparkline>
              <xm:f>'Sør-Øst PD'!Q134:X134</xm:f>
              <xm:sqref>AA134</xm:sqref>
            </x14:sparkline>
            <x14:sparkline>
              <xm:f>'Sør-Øst PD'!Q135:X135</xm:f>
              <xm:sqref>AA135</xm:sqref>
            </x14:sparkline>
            <x14:sparkline>
              <xm:f>'Sør-Øst PD'!Q136:X136</xm:f>
              <xm:sqref>AA136</xm:sqref>
            </x14:sparkline>
            <x14:sparkline>
              <xm:f>'Sør-Øst PD'!Q137:X137</xm:f>
              <xm:sqref>AA137</xm:sqref>
            </x14:sparkline>
            <x14:sparkline>
              <xm:f>'Sør-Øst PD'!Q138:X138</xm:f>
              <xm:sqref>AA138</xm:sqref>
            </x14:sparkline>
            <x14:sparkline>
              <xm:f>'Sør-Øst PD'!Q139:X139</xm:f>
              <xm:sqref>AA139</xm:sqref>
            </x14:sparkline>
            <x14:sparkline>
              <xm:f>'Sør-Øst PD'!Q140:X140</xm:f>
              <xm:sqref>AA140</xm:sqref>
            </x14:sparkline>
            <x14:sparkline>
              <xm:f>'Sør-Øst PD'!Q141:X141</xm:f>
              <xm:sqref>AA141</xm:sqref>
            </x14:sparkline>
            <x14:sparkline>
              <xm:f>'Sør-Øst PD'!Q142:X142</xm:f>
              <xm:sqref>AA142</xm:sqref>
            </x14:sparkline>
            <x14:sparkline>
              <xm:f>'Sør-Øst PD'!Q143:X143</xm:f>
              <xm:sqref>AA143</xm:sqref>
            </x14:sparkline>
          </x14:sparklines>
        </x14:sparklineGroup>
        <x14:sparklineGroup displayEmptyCellsAs="gap" high="1" low="1" xr2:uid="{4893966E-6F06-4877-8C8D-CDCB394B3A92}">
          <x14:colorSeries rgb="FF376092"/>
          <x14:colorNegative rgb="FFD00000"/>
          <x14:colorAxis rgb="FF000000"/>
          <x14:colorMarkers rgb="FFD00000"/>
          <x14:colorFirst rgb="FFD00000"/>
          <x14:colorLast rgb="FFD00000"/>
          <x14:colorHigh theme="1"/>
          <x14:colorLow rgb="FFD00000"/>
          <x14:sparklines>
            <x14:sparkline>
              <xm:f>'Sør-Øst PD'!Q117:X117</xm:f>
              <xm:sqref>AA117</xm:sqref>
            </x14:sparkline>
            <x14:sparkline>
              <xm:f>'Sør-Øst PD'!Q118:X118</xm:f>
              <xm:sqref>AA118</xm:sqref>
            </x14:sparkline>
            <x14:sparkline>
              <xm:f>'Sør-Øst PD'!Q119:X119</xm:f>
              <xm:sqref>AA119</xm:sqref>
            </x14:sparkline>
            <x14:sparkline>
              <xm:f>'Sør-Øst PD'!Q120:X120</xm:f>
              <xm:sqref>AA120</xm:sqref>
            </x14:sparkline>
            <x14:sparkline>
              <xm:f>'Sør-Øst PD'!Q121:X121</xm:f>
              <xm:sqref>AA121</xm:sqref>
            </x14:sparkline>
            <x14:sparkline>
              <xm:f>'Sør-Øst PD'!Q122:X122</xm:f>
              <xm:sqref>AA122</xm:sqref>
            </x14:sparkline>
            <x14:sparkline>
              <xm:f>'Sør-Øst PD'!Q123:X123</xm:f>
              <xm:sqref>AA123</xm:sqref>
            </x14:sparkline>
            <x14:sparkline>
              <xm:f>'Sør-Øst PD'!Q124:X124</xm:f>
              <xm:sqref>AA124</xm:sqref>
            </x14:sparkline>
            <x14:sparkline>
              <xm:f>'Sør-Øst PD'!Q125:X125</xm:f>
              <xm:sqref>AA125</xm:sqref>
            </x14:sparkline>
            <x14:sparkline>
              <xm:f>'Sør-Øst PD'!Q126:X126</xm:f>
              <xm:sqref>AA126</xm:sqref>
            </x14:sparkline>
          </x14:sparklines>
        </x14:sparklineGroup>
        <x14:sparklineGroup displayEmptyCellsAs="gap" high="1" low="1" xr2:uid="{262F27E3-B541-4522-9A69-E18A49A5C924}">
          <x14:colorSeries rgb="FF376092"/>
          <x14:colorNegative rgb="FFD00000"/>
          <x14:colorAxis rgb="FF000000"/>
          <x14:colorMarkers rgb="FFD00000"/>
          <x14:colorFirst rgb="FFD00000"/>
          <x14:colorLast rgb="FFD00000"/>
          <x14:colorHigh theme="1"/>
          <x14:colorLow rgb="FFD00000"/>
          <x14:sparklines>
            <x14:sparkline>
              <xm:f>'Sør-Øst PD'!Q100:X100</xm:f>
              <xm:sqref>AA100</xm:sqref>
            </x14:sparkline>
            <x14:sparkline>
              <xm:f>'Sør-Øst PD'!Q101:X101</xm:f>
              <xm:sqref>AA101</xm:sqref>
            </x14:sparkline>
            <x14:sparkline>
              <xm:f>'Sør-Øst PD'!Q102:X102</xm:f>
              <xm:sqref>AA102</xm:sqref>
            </x14:sparkline>
            <x14:sparkline>
              <xm:f>'Sør-Øst PD'!Q103:X103</xm:f>
              <xm:sqref>AA103</xm:sqref>
            </x14:sparkline>
            <x14:sparkline>
              <xm:f>'Sør-Øst PD'!Q104:X104</xm:f>
              <xm:sqref>AA104</xm:sqref>
            </x14:sparkline>
            <x14:sparkline>
              <xm:f>'Sør-Øst PD'!Q105:X105</xm:f>
              <xm:sqref>AA105</xm:sqref>
            </x14:sparkline>
            <x14:sparkline>
              <xm:f>'Sør-Øst PD'!Q106:X106</xm:f>
              <xm:sqref>AA106</xm:sqref>
            </x14:sparkline>
            <x14:sparkline>
              <xm:f>'Sør-Øst PD'!Q107:X107</xm:f>
              <xm:sqref>AA107</xm:sqref>
            </x14:sparkline>
            <x14:sparkline>
              <xm:f>'Sør-Øst PD'!Q108:X108</xm:f>
              <xm:sqref>AA108</xm:sqref>
            </x14:sparkline>
            <x14:sparkline>
              <xm:f>'Sør-Øst PD'!Q109:X109</xm:f>
              <xm:sqref>AA109</xm:sqref>
            </x14:sparkline>
          </x14:sparklines>
        </x14:sparklineGroup>
        <x14:sparklineGroup displayEmptyCellsAs="gap" high="1" low="1" xr2:uid="{7F08B5F9-A8DB-4020-959E-5D6B585B1E64}">
          <x14:colorSeries rgb="FF376092"/>
          <x14:colorNegative rgb="FFD00000"/>
          <x14:colorAxis rgb="FF000000"/>
          <x14:colorMarkers rgb="FFD00000"/>
          <x14:colorFirst rgb="FFD00000"/>
          <x14:colorLast rgb="FFD00000"/>
          <x14:colorHigh theme="1"/>
          <x14:colorLow rgb="FFD00000"/>
          <x14:sparklines>
            <x14:sparkline>
              <xm:f>'Sør-Øst PD'!Q83:X83</xm:f>
              <xm:sqref>AA83</xm:sqref>
            </x14:sparkline>
            <x14:sparkline>
              <xm:f>'Sør-Øst PD'!Q84:X84</xm:f>
              <xm:sqref>AA84</xm:sqref>
            </x14:sparkline>
            <x14:sparkline>
              <xm:f>'Sør-Øst PD'!Q85:X85</xm:f>
              <xm:sqref>AA85</xm:sqref>
            </x14:sparkline>
            <x14:sparkline>
              <xm:f>'Sør-Øst PD'!Q86:X86</xm:f>
              <xm:sqref>AA86</xm:sqref>
            </x14:sparkline>
            <x14:sparkline>
              <xm:f>'Sør-Øst PD'!Q87:X87</xm:f>
              <xm:sqref>AA87</xm:sqref>
            </x14:sparkline>
            <x14:sparkline>
              <xm:f>'Sør-Øst PD'!Q88:X88</xm:f>
              <xm:sqref>AA88</xm:sqref>
            </x14:sparkline>
            <x14:sparkline>
              <xm:f>'Sør-Øst PD'!Q89:X89</xm:f>
              <xm:sqref>AA89</xm:sqref>
            </x14:sparkline>
            <x14:sparkline>
              <xm:f>'Sør-Øst PD'!Q90:X90</xm:f>
              <xm:sqref>AA90</xm:sqref>
            </x14:sparkline>
            <x14:sparkline>
              <xm:f>'Sør-Øst PD'!Q91:X91</xm:f>
              <xm:sqref>AA91</xm:sqref>
            </x14:sparkline>
            <x14:sparkline>
              <xm:f>'Sør-Øst PD'!Q92:X92</xm:f>
              <xm:sqref>AA92</xm:sqref>
            </x14:sparkline>
          </x14:sparklines>
        </x14:sparklineGroup>
        <x14:sparklineGroup displayEmptyCellsAs="gap" high="1" low="1" xr2:uid="{5958156E-E03D-40B3-B468-462C4B7C9F62}">
          <x14:colorSeries rgb="FF376092"/>
          <x14:colorNegative rgb="FFD00000"/>
          <x14:colorAxis rgb="FF000000"/>
          <x14:colorMarkers rgb="FFD00000"/>
          <x14:colorFirst rgb="FFD00000"/>
          <x14:colorLast rgb="FFD00000"/>
          <x14:colorHigh theme="1"/>
          <x14:colorLow rgb="FFD00000"/>
          <x14:sparklines>
            <x14:sparkline>
              <xm:f>'Sør-Øst PD'!B133:I133</xm:f>
              <xm:sqref>L133</xm:sqref>
            </x14:sparkline>
            <x14:sparkline>
              <xm:f>'Sør-Øst PD'!B134:I134</xm:f>
              <xm:sqref>L134</xm:sqref>
            </x14:sparkline>
            <x14:sparkline>
              <xm:f>'Sør-Øst PD'!B135:I135</xm:f>
              <xm:sqref>L135</xm:sqref>
            </x14:sparkline>
            <x14:sparkline>
              <xm:f>'Sør-Øst PD'!B136:I136</xm:f>
              <xm:sqref>L136</xm:sqref>
            </x14:sparkline>
            <x14:sparkline>
              <xm:f>'Sør-Øst PD'!B137:I137</xm:f>
              <xm:sqref>L137</xm:sqref>
            </x14:sparkline>
            <x14:sparkline>
              <xm:f>'Sør-Øst PD'!B138:I138</xm:f>
              <xm:sqref>L138</xm:sqref>
            </x14:sparkline>
            <x14:sparkline>
              <xm:f>'Sør-Øst PD'!B139:I139</xm:f>
              <xm:sqref>L139</xm:sqref>
            </x14:sparkline>
            <x14:sparkline>
              <xm:f>'Sør-Øst PD'!B140:I140</xm:f>
              <xm:sqref>L140</xm:sqref>
            </x14:sparkline>
            <x14:sparkline>
              <xm:f>'Sør-Øst PD'!B141:I141</xm:f>
              <xm:sqref>L141</xm:sqref>
            </x14:sparkline>
            <x14:sparkline>
              <xm:f>'Sør-Øst PD'!B142:I142</xm:f>
              <xm:sqref>L142</xm:sqref>
            </x14:sparkline>
            <x14:sparkline>
              <xm:f>'Sør-Øst PD'!B143:I143</xm:f>
              <xm:sqref>L143</xm:sqref>
            </x14:sparkline>
          </x14:sparklines>
        </x14:sparklineGroup>
        <x14:sparklineGroup displayEmptyCellsAs="gap" high="1" low="1" xr2:uid="{E9B8D6F6-D4C9-4303-AB27-E2C9B8FF1654}">
          <x14:colorSeries rgb="FF376092"/>
          <x14:colorNegative rgb="FFD00000"/>
          <x14:colorAxis rgb="FF000000"/>
          <x14:colorMarkers rgb="FFD00000"/>
          <x14:colorFirst rgb="FFD00000"/>
          <x14:colorLast rgb="FFD00000"/>
          <x14:colorHigh theme="1"/>
          <x14:colorLow rgb="FFD00000"/>
          <x14:sparklines>
            <x14:sparkline>
              <xm:f>'Sør-Øst PD'!B116:I116</xm:f>
              <xm:sqref>L116</xm:sqref>
            </x14:sparkline>
            <x14:sparkline>
              <xm:f>'Sør-Øst PD'!B117:I117</xm:f>
              <xm:sqref>L117</xm:sqref>
            </x14:sparkline>
            <x14:sparkline>
              <xm:f>'Sør-Øst PD'!B118:I118</xm:f>
              <xm:sqref>L118</xm:sqref>
            </x14:sparkline>
            <x14:sparkline>
              <xm:f>'Sør-Øst PD'!B119:I119</xm:f>
              <xm:sqref>L119</xm:sqref>
            </x14:sparkline>
            <x14:sparkline>
              <xm:f>'Sør-Øst PD'!B120:I120</xm:f>
              <xm:sqref>L120</xm:sqref>
            </x14:sparkline>
            <x14:sparkline>
              <xm:f>'Sør-Øst PD'!B121:I121</xm:f>
              <xm:sqref>L121</xm:sqref>
            </x14:sparkline>
            <x14:sparkline>
              <xm:f>'Sør-Øst PD'!B122:I122</xm:f>
              <xm:sqref>L122</xm:sqref>
            </x14:sparkline>
            <x14:sparkline>
              <xm:f>'Sør-Øst PD'!B123:I123</xm:f>
              <xm:sqref>L123</xm:sqref>
            </x14:sparkline>
            <x14:sparkline>
              <xm:f>'Sør-Øst PD'!B124:I124</xm:f>
              <xm:sqref>L124</xm:sqref>
            </x14:sparkline>
            <x14:sparkline>
              <xm:f>'Sør-Øst PD'!B125:I125</xm:f>
              <xm:sqref>L125</xm:sqref>
            </x14:sparkline>
            <x14:sparkline>
              <xm:f>'Sør-Øst PD'!B126:I126</xm:f>
              <xm:sqref>L126</xm:sqref>
            </x14:sparkline>
          </x14:sparklines>
        </x14:sparklineGroup>
        <x14:sparklineGroup displayEmptyCellsAs="gap" high="1" low="1" xr2:uid="{53D37FF4-3684-407E-9915-35DC02051772}">
          <x14:colorSeries rgb="FF376092"/>
          <x14:colorNegative rgb="FFD00000"/>
          <x14:colorAxis rgb="FF000000"/>
          <x14:colorMarkers rgb="FFD00000"/>
          <x14:colorFirst rgb="FFD00000"/>
          <x14:colorLast rgb="FFD00000"/>
          <x14:colorHigh theme="1"/>
          <x14:colorLow rgb="FFD00000"/>
          <x14:sparklines>
            <x14:sparkline>
              <xm:f>'Sør-Øst PD'!B99:I99</xm:f>
              <xm:sqref>L99</xm:sqref>
            </x14:sparkline>
            <x14:sparkline>
              <xm:f>'Sør-Øst PD'!B100:I100</xm:f>
              <xm:sqref>L100</xm:sqref>
            </x14:sparkline>
            <x14:sparkline>
              <xm:f>'Sør-Øst PD'!B101:I101</xm:f>
              <xm:sqref>L101</xm:sqref>
            </x14:sparkline>
            <x14:sparkline>
              <xm:f>'Sør-Øst PD'!B102:I102</xm:f>
              <xm:sqref>L102</xm:sqref>
            </x14:sparkline>
            <x14:sparkline>
              <xm:f>'Sør-Øst PD'!B103:I103</xm:f>
              <xm:sqref>L103</xm:sqref>
            </x14:sparkline>
            <x14:sparkline>
              <xm:f>'Sør-Øst PD'!B104:I104</xm:f>
              <xm:sqref>L104</xm:sqref>
            </x14:sparkline>
            <x14:sparkline>
              <xm:f>'Sør-Øst PD'!B105:I105</xm:f>
              <xm:sqref>L105</xm:sqref>
            </x14:sparkline>
            <x14:sparkline>
              <xm:f>'Sør-Øst PD'!B106:I106</xm:f>
              <xm:sqref>L106</xm:sqref>
            </x14:sparkline>
            <x14:sparkline>
              <xm:f>'Sør-Øst PD'!B107:I107</xm:f>
              <xm:sqref>L107</xm:sqref>
            </x14:sparkline>
            <x14:sparkline>
              <xm:f>'Sør-Øst PD'!B108:I108</xm:f>
              <xm:sqref>L108</xm:sqref>
            </x14:sparkline>
            <x14:sparkline>
              <xm:f>'Sør-Øst PD'!B109:I109</xm:f>
              <xm:sqref>L109</xm:sqref>
            </x14:sparkline>
          </x14:sparklines>
        </x14:sparklineGroup>
        <x14:sparklineGroup displayEmptyCellsAs="gap" high="1" low="1" xr2:uid="{AB267EF0-B1FC-49A3-92BC-F4C0D53E6903}">
          <x14:colorSeries rgb="FF376092"/>
          <x14:colorNegative rgb="FFD00000"/>
          <x14:colorAxis rgb="FF000000"/>
          <x14:colorMarkers rgb="FFD00000"/>
          <x14:colorFirst rgb="FFD00000"/>
          <x14:colorLast rgb="FFD00000"/>
          <x14:colorHigh theme="1"/>
          <x14:colorLow rgb="FFD00000"/>
          <x14:sparklines>
            <x14:sparkline>
              <xm:f>'Sør-Øst PD'!B82:I82</xm:f>
              <xm:sqref>L82</xm:sqref>
            </x14:sparkline>
            <x14:sparkline>
              <xm:f>'Sør-Øst PD'!B83:I83</xm:f>
              <xm:sqref>L83</xm:sqref>
            </x14:sparkline>
            <x14:sparkline>
              <xm:f>'Sør-Øst PD'!B84:I84</xm:f>
              <xm:sqref>L84</xm:sqref>
            </x14:sparkline>
            <x14:sparkline>
              <xm:f>'Sør-Øst PD'!B85:I85</xm:f>
              <xm:sqref>L85</xm:sqref>
            </x14:sparkline>
            <x14:sparkline>
              <xm:f>'Sør-Øst PD'!B86:I86</xm:f>
              <xm:sqref>L86</xm:sqref>
            </x14:sparkline>
            <x14:sparkline>
              <xm:f>'Sør-Øst PD'!B87:I87</xm:f>
              <xm:sqref>L87</xm:sqref>
            </x14:sparkline>
            <x14:sparkline>
              <xm:f>'Sør-Øst PD'!B88:I88</xm:f>
              <xm:sqref>L88</xm:sqref>
            </x14:sparkline>
            <x14:sparkline>
              <xm:f>'Sør-Øst PD'!B89:I89</xm:f>
              <xm:sqref>L89</xm:sqref>
            </x14:sparkline>
            <x14:sparkline>
              <xm:f>'Sør-Øst PD'!B90:I90</xm:f>
              <xm:sqref>L90</xm:sqref>
            </x14:sparkline>
            <x14:sparkline>
              <xm:f>'Sør-Øst PD'!B91:I91</xm:f>
              <xm:sqref>L91</xm:sqref>
            </x14:sparkline>
            <x14:sparkline>
              <xm:f>'Sør-Øst PD'!B92:I92</xm:f>
              <xm:sqref>L92</xm:sqref>
            </x14:sparkline>
          </x14:sparklines>
        </x14:sparklineGroup>
        <x14:sparklineGroup displayEmptyCellsAs="gap" high="1" low="1" xr2:uid="{B2BCE71D-4AE9-4418-81D0-A732A0D9095F}">
          <x14:colorSeries rgb="FF376092"/>
          <x14:colorNegative rgb="FFD00000"/>
          <x14:colorAxis rgb="FF000000"/>
          <x14:colorMarkers rgb="FFD00000"/>
          <x14:colorFirst rgb="FFD00000"/>
          <x14:colorLast rgb="FFD00000"/>
          <x14:colorHigh theme="1"/>
          <x14:colorLow rgb="FFD00000"/>
          <x14:sparklines>
            <x14:sparkline>
              <xm:f>'Sør-Øst PD'!B65:I65</xm:f>
              <xm:sqref>L65</xm:sqref>
            </x14:sparkline>
            <x14:sparkline>
              <xm:f>'Sør-Øst PD'!B66:I66</xm:f>
              <xm:sqref>L66</xm:sqref>
            </x14:sparkline>
            <x14:sparkline>
              <xm:f>'Sør-Øst PD'!B67:I67</xm:f>
              <xm:sqref>L67</xm:sqref>
            </x14:sparkline>
            <x14:sparkline>
              <xm:f>'Sør-Øst PD'!B68:I68</xm:f>
              <xm:sqref>L68</xm:sqref>
            </x14:sparkline>
            <x14:sparkline>
              <xm:f>'Sør-Øst PD'!B69:I69</xm:f>
              <xm:sqref>L69</xm:sqref>
            </x14:sparkline>
            <x14:sparkline>
              <xm:f>'Sør-Øst PD'!B70:I70</xm:f>
              <xm:sqref>L70</xm:sqref>
            </x14:sparkline>
            <x14:sparkline>
              <xm:f>'Sør-Øst PD'!B71:I71</xm:f>
              <xm:sqref>L71</xm:sqref>
            </x14:sparkline>
            <x14:sparkline>
              <xm:f>'Sør-Øst PD'!B72:I72</xm:f>
              <xm:sqref>L72</xm:sqref>
            </x14:sparkline>
            <x14:sparkline>
              <xm:f>'Sør-Øst PD'!B73:I73</xm:f>
              <xm:sqref>L73</xm:sqref>
            </x14:sparkline>
            <x14:sparkline>
              <xm:f>'Sør-Øst PD'!B74:I74</xm:f>
              <xm:sqref>L74</xm:sqref>
            </x14:sparkline>
            <x14:sparkline>
              <xm:f>'Sør-Øst PD'!B75:I75</xm:f>
              <xm:sqref>L75</xm:sqref>
            </x14:sparkline>
          </x14:sparklines>
        </x14:sparklineGroup>
        <x14:sparklineGroup displayEmptyCellsAs="gap" high="1" low="1" xr2:uid="{0C9E76DC-4EB0-48FE-A4C7-C5B4806BE328}">
          <x14:colorSeries rgb="FF376092"/>
          <x14:colorNegative rgb="FFD00000"/>
          <x14:colorAxis rgb="FF000000"/>
          <x14:colorMarkers rgb="FFD00000"/>
          <x14:colorFirst rgb="FFD00000"/>
          <x14:colorLast rgb="FFD00000"/>
          <x14:colorHigh theme="1"/>
          <x14:colorLow rgb="FFD00000"/>
          <x14:sparklines>
            <x14:sparkline>
              <xm:f>'Sør-Øst PD'!B48:I48</xm:f>
              <xm:sqref>L48</xm:sqref>
            </x14:sparkline>
            <x14:sparkline>
              <xm:f>'Sør-Øst PD'!B49:I49</xm:f>
              <xm:sqref>L49</xm:sqref>
            </x14:sparkline>
            <x14:sparkline>
              <xm:f>'Sør-Øst PD'!B50:I50</xm:f>
              <xm:sqref>L50</xm:sqref>
            </x14:sparkline>
            <x14:sparkline>
              <xm:f>'Sør-Øst PD'!B51:I51</xm:f>
              <xm:sqref>L51</xm:sqref>
            </x14:sparkline>
            <x14:sparkline>
              <xm:f>'Sør-Øst PD'!B52:I52</xm:f>
              <xm:sqref>L52</xm:sqref>
            </x14:sparkline>
            <x14:sparkline>
              <xm:f>'Sør-Øst PD'!B53:I53</xm:f>
              <xm:sqref>L53</xm:sqref>
            </x14:sparkline>
            <x14:sparkline>
              <xm:f>'Sør-Øst PD'!B54:I54</xm:f>
              <xm:sqref>L54</xm:sqref>
            </x14:sparkline>
            <x14:sparkline>
              <xm:f>'Sør-Øst PD'!B55:I55</xm:f>
              <xm:sqref>L55</xm:sqref>
            </x14:sparkline>
            <x14:sparkline>
              <xm:f>'Sør-Øst PD'!B56:I56</xm:f>
              <xm:sqref>L56</xm:sqref>
            </x14:sparkline>
            <x14:sparkline>
              <xm:f>'Sør-Øst PD'!B57:I57</xm:f>
              <xm:sqref>L57</xm:sqref>
            </x14:sparkline>
            <x14:sparkline>
              <xm:f>'Sør-Øst PD'!B58:I58</xm:f>
              <xm:sqref>L58</xm:sqref>
            </x14:sparkline>
          </x14:sparklines>
        </x14:sparklineGroup>
        <x14:sparklineGroup displayEmptyCellsAs="gap" high="1" low="1" xr2:uid="{BF2BA729-F8D3-485F-9C67-A6F73EC96BFD}">
          <x14:colorSeries rgb="FF376092"/>
          <x14:colorNegative rgb="FFD00000"/>
          <x14:colorAxis rgb="FF000000"/>
          <x14:colorMarkers rgb="FFD00000"/>
          <x14:colorFirst rgb="FFD00000"/>
          <x14:colorLast rgb="FFD00000"/>
          <x14:colorHigh theme="1"/>
          <x14:colorLow rgb="FFD00000"/>
          <x14:sparklines>
            <x14:sparkline>
              <xm:f>'Sør-Øst PD'!B31:I31</xm:f>
              <xm:sqref>L31</xm:sqref>
            </x14:sparkline>
          </x14:sparklines>
        </x14:sparklineGroup>
        <x14:sparklineGroup displayEmptyCellsAs="gap" high="1" low="1" xr2:uid="{28C978BB-32BD-4FA1-ACCE-3E824B12E2CB}">
          <x14:colorSeries rgb="FF376092"/>
          <x14:colorNegative rgb="FFD00000"/>
          <x14:colorAxis rgb="FF000000"/>
          <x14:colorMarkers rgb="FFD00000"/>
          <x14:colorFirst rgb="FFD00000"/>
          <x14:colorLast rgb="FFD00000"/>
          <x14:colorHigh theme="1"/>
          <x14:colorLow rgb="FFD00000"/>
          <x14:sparklines>
            <x14:sparkline>
              <xm:f>'Sør-Øst PD'!Q6:X6</xm:f>
              <xm:sqref>AA6</xm:sqref>
            </x14:sparkline>
            <x14:sparkline>
              <xm:f>'Sør-Øst PD'!Q7:X7</xm:f>
              <xm:sqref>AA7</xm:sqref>
            </x14:sparkline>
            <x14:sparkline>
              <xm:f>'Sør-Øst PD'!Q8:X8</xm:f>
              <xm:sqref>AA8</xm:sqref>
            </x14:sparkline>
            <x14:sparkline>
              <xm:f>'Sør-Øst PD'!Q9:X9</xm:f>
              <xm:sqref>AA9</xm:sqref>
            </x14:sparkline>
            <x14:sparkline>
              <xm:f>'Sør-Øst PD'!Q10:X10</xm:f>
              <xm:sqref>AA10</xm:sqref>
            </x14:sparkline>
            <x14:sparkline>
              <xm:f>'Sør-Øst PD'!Q11:X11</xm:f>
              <xm:sqref>AA11</xm:sqref>
            </x14:sparkline>
            <x14:sparkline>
              <xm:f>'Sør-Øst PD'!Q12:X12</xm:f>
              <xm:sqref>AA12</xm:sqref>
            </x14:sparkline>
            <x14:sparkline>
              <xm:f>'Sør-Øst PD'!Q13:X13</xm:f>
              <xm:sqref>AA13</xm:sqref>
            </x14:sparkline>
            <x14:sparkline>
              <xm:f>'Sør-Øst PD'!Q14:X14</xm:f>
              <xm:sqref>AA14</xm:sqref>
            </x14:sparkline>
            <x14:sparkline>
              <xm:f>'Sør-Øst PD'!Q15:X15</xm:f>
              <xm:sqref>AA15</xm:sqref>
            </x14:sparkline>
            <x14:sparkline>
              <xm:f>'Sør-Øst PD'!Q16:X16</xm:f>
              <xm:sqref>AA16</xm:sqref>
            </x14:sparkline>
            <x14:sparkline>
              <xm:f>'Sør-Øst PD'!Q17:X17</xm:f>
              <xm:sqref>AA17</xm:sqref>
            </x14:sparkline>
            <x14:sparkline>
              <xm:f>'Sør-Øst PD'!Q18:X18</xm:f>
              <xm:sqref>AA18</xm:sqref>
            </x14:sparkline>
            <x14:sparkline>
              <xm:f>'Sør-Øst PD'!Q19:X19</xm:f>
              <xm:sqref>AA19</xm:sqref>
            </x14:sparkline>
            <x14:sparkline>
              <xm:f>'Sør-Øst PD'!Q20:X20</xm:f>
              <xm:sqref>AA20</xm:sqref>
            </x14:sparkline>
            <x14:sparkline>
              <xm:f>'Sør-Øst PD'!Q21:X21</xm:f>
              <xm:sqref>AA21</xm:sqref>
            </x14:sparkline>
            <x14:sparkline>
              <xm:f>'Sør-Øst PD'!Q22:X22</xm:f>
              <xm:sqref>AA22</xm:sqref>
            </x14:sparkline>
            <x14:sparkline>
              <xm:f>'Sør-Øst PD'!Q23:X23</xm:f>
              <xm:sqref>AA23</xm:sqref>
            </x14:sparkline>
            <x14:sparkline>
              <xm:f>'Sør-Øst PD'!Q24:X24</xm:f>
              <xm:sqref>AA24</xm:sqref>
            </x14:sparkline>
          </x14:sparklines>
        </x14:sparklineGroup>
        <x14:sparklineGroup displayEmptyCellsAs="gap" high="1" low="1" xr2:uid="{01A61484-1EF3-4646-B643-762C9FC9C323}">
          <x14:colorSeries rgb="FF376092"/>
          <x14:colorNegative rgb="FFD00000"/>
          <x14:colorAxis rgb="FF000000"/>
          <x14:colorMarkers rgb="FFD00000"/>
          <x14:colorFirst rgb="FFD00000"/>
          <x14:colorLast rgb="FFD00000"/>
          <x14:colorHigh theme="1"/>
          <x14:colorLow rgb="FFD00000"/>
          <x14:sparklines>
            <x14:sparkline>
              <xm:f>'Sør-Øst PD'!Q66:X66</xm:f>
              <xm:sqref>AA66</xm:sqref>
            </x14:sparkline>
            <x14:sparkline>
              <xm:f>'Sør-Øst PD'!Q67:X67</xm:f>
              <xm:sqref>AA67</xm:sqref>
            </x14:sparkline>
            <x14:sparkline>
              <xm:f>'Sør-Øst PD'!Q68:X68</xm:f>
              <xm:sqref>AA68</xm:sqref>
            </x14:sparkline>
            <x14:sparkline>
              <xm:f>'Sør-Øst PD'!Q69:X69</xm:f>
              <xm:sqref>AA69</xm:sqref>
            </x14:sparkline>
            <x14:sparkline>
              <xm:f>'Sør-Øst PD'!Q70:X70</xm:f>
              <xm:sqref>AA70</xm:sqref>
            </x14:sparkline>
            <x14:sparkline>
              <xm:f>'Sør-Øst PD'!Q71:X71</xm:f>
              <xm:sqref>AA71</xm:sqref>
            </x14:sparkline>
            <x14:sparkline>
              <xm:f>'Sør-Øst PD'!Q72:X72</xm:f>
              <xm:sqref>AA72</xm:sqref>
            </x14:sparkline>
            <x14:sparkline>
              <xm:f>'Sør-Øst PD'!Q73:X73</xm:f>
              <xm:sqref>AA73</xm:sqref>
            </x14:sparkline>
            <x14:sparkline>
              <xm:f>'Sør-Øst PD'!Q74:X74</xm:f>
              <xm:sqref>AA74</xm:sqref>
            </x14:sparkline>
            <x14:sparkline>
              <xm:f>'Sør-Øst PD'!Q75:X75</xm:f>
              <xm:sqref>AA75</xm:sqref>
            </x14:sparkline>
          </x14:sparklines>
        </x14:sparklineGroup>
        <x14:sparklineGroup displayEmptyCellsAs="gap" high="1" low="1" xr2:uid="{AA7B9EBF-0890-4959-AADF-5547399877FE}">
          <x14:colorSeries rgb="FF376092"/>
          <x14:colorNegative rgb="FFD00000"/>
          <x14:colorAxis rgb="FF000000"/>
          <x14:colorMarkers rgb="FFD00000"/>
          <x14:colorFirst rgb="FFD00000"/>
          <x14:colorLast rgb="FFD00000"/>
          <x14:colorHigh theme="1"/>
          <x14:colorLow rgb="FFD00000"/>
          <x14:sparklines>
            <x14:sparkline>
              <xm:f>'Sør-Øst PD'!Q49:X49</xm:f>
              <xm:sqref>AA49</xm:sqref>
            </x14:sparkline>
            <x14:sparkline>
              <xm:f>'Sør-Øst PD'!Q50:X50</xm:f>
              <xm:sqref>AA50</xm:sqref>
            </x14:sparkline>
            <x14:sparkline>
              <xm:f>'Sør-Øst PD'!Q51:X51</xm:f>
              <xm:sqref>AA51</xm:sqref>
            </x14:sparkline>
            <x14:sparkline>
              <xm:f>'Sør-Øst PD'!Q52:X52</xm:f>
              <xm:sqref>AA52</xm:sqref>
            </x14:sparkline>
            <x14:sparkline>
              <xm:f>'Sør-Øst PD'!Q53:X53</xm:f>
              <xm:sqref>AA53</xm:sqref>
            </x14:sparkline>
            <x14:sparkline>
              <xm:f>'Sør-Øst PD'!Q54:X54</xm:f>
              <xm:sqref>AA54</xm:sqref>
            </x14:sparkline>
            <x14:sparkline>
              <xm:f>'Sør-Øst PD'!Q55:X55</xm:f>
              <xm:sqref>AA55</xm:sqref>
            </x14:sparkline>
            <x14:sparkline>
              <xm:f>'Sør-Øst PD'!Q56:X56</xm:f>
              <xm:sqref>AA56</xm:sqref>
            </x14:sparkline>
            <x14:sparkline>
              <xm:f>'Sør-Øst PD'!Q57:X57</xm:f>
              <xm:sqref>AA57</xm:sqref>
            </x14:sparkline>
            <x14:sparkline>
              <xm:f>'Sør-Øst PD'!Q58:X58</xm:f>
              <xm:sqref>AA58</xm:sqref>
            </x14:sparkline>
          </x14:sparklines>
        </x14:sparklineGroup>
        <x14:sparklineGroup displayEmptyCellsAs="gap" high="1" low="1" xr2:uid="{86FBEFCD-9EF2-47A8-8873-D36ED11DD914}">
          <x14:colorSeries rgb="FF376092"/>
          <x14:colorNegative rgb="FFD00000"/>
          <x14:colorAxis rgb="FF000000"/>
          <x14:colorMarkers rgb="FFD00000"/>
          <x14:colorFirst rgb="FFD00000"/>
          <x14:colorLast rgb="FFD00000"/>
          <x14:colorHigh theme="1"/>
          <x14:colorLow rgb="FFD00000"/>
          <x14:sparklines>
            <x14:sparkline>
              <xm:f>'Sør-Øst PD'!Q31:X31</xm:f>
              <xm:sqref>AA31</xm:sqref>
            </x14:sparkline>
          </x14:sparklines>
        </x14:sparklineGroup>
        <x14:sparklineGroup displayEmptyCellsAs="gap" high="1" low="1" xr2:uid="{8525905F-98F1-430E-96E0-E40B11138080}">
          <x14:colorSeries rgb="FF376092"/>
          <x14:colorNegative rgb="FFD00000"/>
          <x14:colorAxis rgb="FF000000"/>
          <x14:colorMarkers rgb="FFD00000"/>
          <x14:colorFirst rgb="FFD00000"/>
          <x14:colorLast rgb="FFD00000"/>
          <x14:colorHigh theme="1"/>
          <x14:colorLow rgb="FFD00000"/>
          <x14:sparklines>
            <x14:sparkline>
              <xm:f>'Sør-Øst PD'!B5:I5</xm:f>
              <xm:sqref>L5</xm:sqref>
            </x14:sparkline>
          </x14:sparklines>
        </x14:sparklineGroup>
        <x14:sparklineGroup displayEmptyCellsAs="gap" high="1" low="1" xr2:uid="{DF9D56A3-EC06-4C47-AA28-FEAA140F3B99}">
          <x14:colorSeries rgb="FF376092"/>
          <x14:colorNegative rgb="FFD00000"/>
          <x14:colorAxis rgb="FF000000"/>
          <x14:colorMarkers rgb="FFD00000"/>
          <x14:colorFirst rgb="FFD00000"/>
          <x14:colorLast rgb="FFD00000"/>
          <x14:colorHigh theme="1"/>
          <x14:colorLow rgb="FFD00000"/>
          <x14:sparklines>
            <x14:sparkline>
              <xm:f>'Sør-Øst PD'!B387:I387</xm:f>
              <xm:sqref>L387</xm:sqref>
            </x14:sparkline>
            <x14:sparkline>
              <xm:f>'Sør-Øst PD'!B388:I388</xm:f>
              <xm:sqref>L388</xm:sqref>
            </x14:sparkline>
            <x14:sparkline>
              <xm:f>'Sør-Øst PD'!B389:I389</xm:f>
              <xm:sqref>L389</xm:sqref>
            </x14:sparkline>
            <x14:sparkline>
              <xm:f>'Sør-Øst PD'!B390:I390</xm:f>
              <xm:sqref>L390</xm:sqref>
            </x14:sparkline>
            <x14:sparkline>
              <xm:f>'Sør-Øst PD'!B391:I391</xm:f>
              <xm:sqref>L391</xm:sqref>
            </x14:sparkline>
            <x14:sparkline>
              <xm:f>'Sør-Øst PD'!B392:I392</xm:f>
              <xm:sqref>L392</xm:sqref>
            </x14:sparkline>
            <x14:sparkline>
              <xm:f>'Sør-Øst PD'!B393:I393</xm:f>
              <xm:sqref>L393</xm:sqref>
            </x14:sparkline>
            <x14:sparkline>
              <xm:f>'Sør-Øst PD'!B394:I394</xm:f>
              <xm:sqref>L394</xm:sqref>
            </x14:sparkline>
            <x14:sparkline>
              <xm:f>'Sør-Øst PD'!B395:I395</xm:f>
              <xm:sqref>L395</xm:sqref>
            </x14:sparkline>
            <x14:sparkline>
              <xm:f>'Sør-Øst PD'!B396:I396</xm:f>
              <xm:sqref>L396</xm:sqref>
            </x14:sparkline>
            <x14:sparkline>
              <xm:f>'Sør-Øst PD'!B397:I397</xm:f>
              <xm:sqref>L397</xm:sqref>
            </x14:sparkline>
            <x14:sparkline>
              <xm:f>'Sør-Øst PD'!B398:I398</xm:f>
              <xm:sqref>L398</xm:sqref>
            </x14:sparkline>
            <x14:sparkline>
              <xm:f>'Sør-Øst PD'!B399:I399</xm:f>
              <xm:sqref>L399</xm:sqref>
            </x14:sparkline>
            <x14:sparkline>
              <xm:f>'Sør-Øst PD'!B400:I400</xm:f>
              <xm:sqref>L400</xm:sqref>
            </x14:sparkline>
            <x14:sparkline>
              <xm:f>'Sør-Øst PD'!B401:I401</xm:f>
              <xm:sqref>L401</xm:sqref>
            </x14:sparkline>
            <x14:sparkline>
              <xm:f>'Sør-Øst PD'!C402:I402</xm:f>
              <xm:sqref>L402</xm:sqref>
            </x14:sparkline>
            <x14:sparkline>
              <xm:f>'Sør-Øst PD'!B403:I403</xm:f>
              <xm:sqref>L403</xm:sqref>
            </x14:sparkline>
            <x14:sparkline>
              <xm:f>'Sør-Øst PD'!B404:I404</xm:f>
              <xm:sqref>L404</xm:sqref>
            </x14:sparkline>
            <x14:sparkline>
              <xm:f>'Sør-Øst PD'!B405:I405</xm:f>
              <xm:sqref>L405</xm:sqref>
            </x14:sparkline>
          </x14:sparklines>
        </x14:sparklineGroup>
        <x14:sparklineGroup displayEmptyCellsAs="gap" high="1" low="1" xr2:uid="{02A94AE2-E516-4D70-96DE-EB5F7CABEC46}">
          <x14:colorSeries rgb="FF376092"/>
          <x14:colorNegative rgb="FFD00000"/>
          <x14:colorAxis rgb="FF000000"/>
          <x14:colorMarkers rgb="FFD00000"/>
          <x14:colorFirst rgb="FFD00000"/>
          <x14:colorLast rgb="FFD00000"/>
          <x14:colorHigh theme="1"/>
          <x14:colorLow rgb="FFD00000"/>
          <x14:sparklines>
            <x14:sparkline>
              <xm:f>'Sør-Øst PD'!Q386:X386</xm:f>
              <xm:sqref>AA386</xm:sqref>
            </x14:sparkline>
          </x14:sparklines>
        </x14:sparklineGroup>
        <x14:sparklineGroup displayEmptyCellsAs="gap" high="1" low="1" xr2:uid="{DCC4E37F-BC32-4B4F-9332-213068714A87}">
          <x14:colorSeries rgb="FF376092"/>
          <x14:colorNegative rgb="FFD00000"/>
          <x14:colorAxis rgb="FF000000"/>
          <x14:colorMarkers rgb="FFD00000"/>
          <x14:colorFirst rgb="FFD00000"/>
          <x14:colorLast rgb="FFD00000"/>
          <x14:colorHigh theme="1"/>
          <x14:colorLow rgb="FFD00000"/>
          <x14:sparklines>
            <x14:sparkline>
              <xm:f>'Sør-Øst PD'!B491:I491</xm:f>
              <xm:sqref>L491</xm:sqref>
            </x14:sparkline>
            <x14:sparkline>
              <xm:f>'Sør-Øst PD'!B492:I492</xm:f>
              <xm:sqref>L492</xm:sqref>
            </x14:sparkline>
            <x14:sparkline>
              <xm:f>'Sør-Øst PD'!B493:I493</xm:f>
              <xm:sqref>L493</xm:sqref>
            </x14:sparkline>
            <x14:sparkline>
              <xm:f>'Sør-Øst PD'!B494:I494</xm:f>
              <xm:sqref>L494</xm:sqref>
            </x14:sparkline>
            <x14:sparkline>
              <xm:f>'Sør-Øst PD'!B495:I495</xm:f>
              <xm:sqref>L495</xm:sqref>
            </x14:sparkline>
            <x14:sparkline>
              <xm:f>'Sør-Øst PD'!B496:I496</xm:f>
              <xm:sqref>L496</xm:sqref>
            </x14:sparkline>
            <x14:sparkline>
              <xm:f>'Sør-Øst PD'!B497:I497</xm:f>
              <xm:sqref>L497</xm:sqref>
            </x14:sparkline>
            <x14:sparkline>
              <xm:f>'Sør-Øst PD'!B498:I498</xm:f>
              <xm:sqref>L498</xm:sqref>
            </x14:sparkline>
            <x14:sparkline>
              <xm:f>'Sør-Øst PD'!B499:I499</xm:f>
              <xm:sqref>L499</xm:sqref>
            </x14:sparkline>
            <x14:sparkline>
              <xm:f>'Sør-Øst PD'!B500:I500</xm:f>
              <xm:sqref>L500</xm:sqref>
            </x14:sparkline>
            <x14:sparkline>
              <xm:f>'Sør-Øst PD'!B501:I501</xm:f>
              <xm:sqref>L501</xm:sqref>
            </x14:sparkline>
            <x14:sparkline>
              <xm:f>'Sør-Øst PD'!B502:I502</xm:f>
              <xm:sqref>L502</xm:sqref>
            </x14:sparkline>
            <x14:sparkline>
              <xm:f>'Sør-Øst PD'!B503:I503</xm:f>
              <xm:sqref>L503</xm:sqref>
            </x14:sparkline>
            <x14:sparkline>
              <xm:f>'Sør-Øst PD'!B504:I504</xm:f>
              <xm:sqref>L504</xm:sqref>
            </x14:sparkline>
            <x14:sparkline>
              <xm:f>'Sør-Øst PD'!B505:I505</xm:f>
              <xm:sqref>L505</xm:sqref>
            </x14:sparkline>
            <x14:sparkline>
              <xm:f>'Sør-Øst PD'!C506:I506</xm:f>
              <xm:sqref>L506</xm:sqref>
            </x14:sparkline>
            <x14:sparkline>
              <xm:f>'Sør-Øst PD'!B507:I507</xm:f>
              <xm:sqref>L507</xm:sqref>
            </x14:sparkline>
            <x14:sparkline>
              <xm:f>'Sør-Øst PD'!B508:I508</xm:f>
              <xm:sqref>L508</xm:sqref>
            </x14:sparkline>
            <x14:sparkline>
              <xm:f>'Sør-Øst PD'!B509:I509</xm:f>
              <xm:sqref>L509</xm:sqref>
            </x14:sparkline>
          </x14:sparklines>
        </x14:sparklineGroup>
        <x14:sparklineGroup displayEmptyCellsAs="gap" high="1" low="1" xr2:uid="{FF3309D5-023F-4C27-8BCD-4AA3EC318F27}">
          <x14:colorSeries rgb="FF376092"/>
          <x14:colorNegative rgb="FFD00000"/>
          <x14:colorAxis rgb="FF000000"/>
          <x14:colorMarkers rgb="FFD00000"/>
          <x14:colorFirst rgb="FFD00000"/>
          <x14:colorLast rgb="FFD00000"/>
          <x14:colorHigh theme="1"/>
          <x14:colorLow rgb="FFD00000"/>
          <x14:sparklines>
            <x14:sparkline>
              <xm:f>'Sør-Øst PD'!Q490:X490</xm:f>
              <xm:sqref>AA490</xm:sqref>
            </x14:sparkline>
          </x14:sparklines>
        </x14:sparklineGroup>
        <x14:sparklineGroup displayEmptyCellsAs="gap" high="1" low="1" xr2:uid="{28ED5ACD-1B7D-47FD-81DC-1D278E5B871F}">
          <x14:colorSeries rgb="FF376092"/>
          <x14:colorNegative rgb="FFD00000"/>
          <x14:colorAxis rgb="FF000000"/>
          <x14:colorMarkers rgb="FFD00000"/>
          <x14:colorFirst rgb="FFD00000"/>
          <x14:colorLast rgb="FFD00000"/>
          <x14:colorHigh theme="1"/>
          <x14:colorLow rgb="FFD00000"/>
          <x14:sparklines>
            <x14:sparkline>
              <xm:f>'Sør-Øst PD'!Q334:X334</xm:f>
              <xm:sqref>AA334</xm:sqref>
            </x14:sparkline>
          </x14:sparklines>
        </x14:sparklineGroup>
        <x14:sparklineGroup displayEmptyCellsAs="gap" high="1" low="1" xr2:uid="{BE814297-5E66-4999-A5CB-B4DB54A1B40E}">
          <x14:colorSeries rgb="FF376092"/>
          <x14:colorNegative rgb="FFD00000"/>
          <x14:colorAxis rgb="FF000000"/>
          <x14:colorMarkers rgb="FFD00000"/>
          <x14:colorFirst rgb="FFD00000"/>
          <x14:colorLast rgb="FFD00000"/>
          <x14:colorHigh theme="1"/>
          <x14:colorLow rgb="FFD00000"/>
          <x14:sparklines>
            <x14:sparkline>
              <xm:f>'Sør-Øst PD'!B335:I335</xm:f>
              <xm:sqref>L335</xm:sqref>
            </x14:sparkline>
            <x14:sparkline>
              <xm:f>'Sør-Øst PD'!B336:I336</xm:f>
              <xm:sqref>L336</xm:sqref>
            </x14:sparkline>
            <x14:sparkline>
              <xm:f>'Sør-Øst PD'!B337:I337</xm:f>
              <xm:sqref>L337</xm:sqref>
            </x14:sparkline>
            <x14:sparkline>
              <xm:f>'Sør-Øst PD'!B338:I338</xm:f>
              <xm:sqref>L338</xm:sqref>
            </x14:sparkline>
            <x14:sparkline>
              <xm:f>'Sør-Øst PD'!B339:I339</xm:f>
              <xm:sqref>L339</xm:sqref>
            </x14:sparkline>
            <x14:sparkline>
              <xm:f>'Sør-Øst PD'!B340:I340</xm:f>
              <xm:sqref>L340</xm:sqref>
            </x14:sparkline>
            <x14:sparkline>
              <xm:f>'Sør-Øst PD'!B341:I341</xm:f>
              <xm:sqref>L341</xm:sqref>
            </x14:sparkline>
            <x14:sparkline>
              <xm:f>'Sør-Øst PD'!B342:I342</xm:f>
              <xm:sqref>L342</xm:sqref>
            </x14:sparkline>
            <x14:sparkline>
              <xm:f>'Sør-Øst PD'!B343:I343</xm:f>
              <xm:sqref>L343</xm:sqref>
            </x14:sparkline>
            <x14:sparkline>
              <xm:f>'Sør-Øst PD'!B344:I344</xm:f>
              <xm:sqref>L344</xm:sqref>
            </x14:sparkline>
            <x14:sparkline>
              <xm:f>'Sør-Øst PD'!B345:I345</xm:f>
              <xm:sqref>L345</xm:sqref>
            </x14:sparkline>
            <x14:sparkline>
              <xm:f>'Sør-Øst PD'!B346:I346</xm:f>
              <xm:sqref>L346</xm:sqref>
            </x14:sparkline>
            <x14:sparkline>
              <xm:f>'Sør-Øst PD'!B347:I347</xm:f>
              <xm:sqref>L347</xm:sqref>
            </x14:sparkline>
            <x14:sparkline>
              <xm:f>'Sør-Øst PD'!B348:I348</xm:f>
              <xm:sqref>L348</xm:sqref>
            </x14:sparkline>
            <x14:sparkline>
              <xm:f>'Sør-Øst PD'!B349:I349</xm:f>
              <xm:sqref>L349</xm:sqref>
            </x14:sparkline>
            <x14:sparkline>
              <xm:f>'Sør-Øst PD'!C350:I350</xm:f>
              <xm:sqref>L350</xm:sqref>
            </x14:sparkline>
            <x14:sparkline>
              <xm:f>'Sør-Øst PD'!B351:I351</xm:f>
              <xm:sqref>L351</xm:sqref>
            </x14:sparkline>
            <x14:sparkline>
              <xm:f>'Sør-Øst PD'!B352:I352</xm:f>
              <xm:sqref>L352</xm:sqref>
            </x14:sparkline>
            <x14:sparkline>
              <xm:f>'Sør-Øst PD'!B353:I353</xm:f>
              <xm:sqref>L353</xm:sqref>
            </x14:sparkline>
          </x14:sparklines>
        </x14:sparklineGroup>
        <x14:sparklineGroup displayEmptyCellsAs="gap" high="1" low="1" xr2:uid="{F4D83AA9-D99A-4E1F-AD8C-700E9A6784E1}">
          <x14:colorSeries rgb="FF376092"/>
          <x14:colorNegative rgb="FFD00000"/>
          <x14:colorAxis rgb="FF000000"/>
          <x14:colorMarkers rgb="FFD00000"/>
          <x14:colorFirst rgb="FFD00000"/>
          <x14:colorLast rgb="FFD00000"/>
          <x14:colorHigh theme="1"/>
          <x14:colorLow rgb="FFD00000"/>
          <x14:sparklines>
            <x14:sparkline>
              <xm:f>'Sør-Øst PD'!B465:I465</xm:f>
              <xm:sqref>L465</xm:sqref>
            </x14:sparkline>
            <x14:sparkline>
              <xm:f>'Sør-Øst PD'!B466:I466</xm:f>
              <xm:sqref>L466</xm:sqref>
            </x14:sparkline>
            <x14:sparkline>
              <xm:f>'Sør-Øst PD'!B467:I467</xm:f>
              <xm:sqref>L467</xm:sqref>
            </x14:sparkline>
            <x14:sparkline>
              <xm:f>'Sør-Øst PD'!B468:I468</xm:f>
              <xm:sqref>L468</xm:sqref>
            </x14:sparkline>
            <x14:sparkline>
              <xm:f>'Sør-Øst PD'!B469:I469</xm:f>
              <xm:sqref>L469</xm:sqref>
            </x14:sparkline>
            <x14:sparkline>
              <xm:f>'Sør-Øst PD'!B470:I470</xm:f>
              <xm:sqref>L470</xm:sqref>
            </x14:sparkline>
            <x14:sparkline>
              <xm:f>'Sør-Øst PD'!B471:I471</xm:f>
              <xm:sqref>L471</xm:sqref>
            </x14:sparkline>
            <x14:sparkline>
              <xm:f>'Sør-Øst PD'!B472:I472</xm:f>
              <xm:sqref>L472</xm:sqref>
            </x14:sparkline>
            <x14:sparkline>
              <xm:f>'Sør-Øst PD'!B473:I473</xm:f>
              <xm:sqref>L473</xm:sqref>
            </x14:sparkline>
            <x14:sparkline>
              <xm:f>'Sør-Øst PD'!B474:I474</xm:f>
              <xm:sqref>L474</xm:sqref>
            </x14:sparkline>
            <x14:sparkline>
              <xm:f>'Sør-Øst PD'!B475:I475</xm:f>
              <xm:sqref>L475</xm:sqref>
            </x14:sparkline>
            <x14:sparkline>
              <xm:f>'Sør-Øst PD'!B476:I476</xm:f>
              <xm:sqref>L476</xm:sqref>
            </x14:sparkline>
            <x14:sparkline>
              <xm:f>'Sør-Øst PD'!B477:I477</xm:f>
              <xm:sqref>L477</xm:sqref>
            </x14:sparkline>
            <x14:sparkline>
              <xm:f>'Sør-Øst PD'!B478:I478</xm:f>
              <xm:sqref>L478</xm:sqref>
            </x14:sparkline>
            <x14:sparkline>
              <xm:f>'Sør-Øst PD'!B479:I479</xm:f>
              <xm:sqref>L479</xm:sqref>
            </x14:sparkline>
            <x14:sparkline>
              <xm:f>'Sør-Øst PD'!C480:I480</xm:f>
              <xm:sqref>L480</xm:sqref>
            </x14:sparkline>
            <x14:sparkline>
              <xm:f>'Sør-Øst PD'!B481:I481</xm:f>
              <xm:sqref>L481</xm:sqref>
            </x14:sparkline>
            <x14:sparkline>
              <xm:f>'Sør-Øst PD'!B482:I482</xm:f>
              <xm:sqref>L482</xm:sqref>
            </x14:sparkline>
            <x14:sparkline>
              <xm:f>'Sør-Øst PD'!B483:I483</xm:f>
              <xm:sqref>L483</xm:sqref>
            </x14:sparkline>
          </x14:sparklines>
        </x14:sparklineGroup>
        <x14:sparklineGroup displayEmptyCellsAs="gap" high="1" low="1" xr2:uid="{2E4AF48F-4CE6-4716-B062-C2BC7C3CB96F}">
          <x14:colorSeries rgb="FF376092"/>
          <x14:colorNegative rgb="FFD00000"/>
          <x14:colorAxis rgb="FF000000"/>
          <x14:colorMarkers rgb="FFD00000"/>
          <x14:colorFirst rgb="FFD00000"/>
          <x14:colorLast rgb="FFD00000"/>
          <x14:colorHigh theme="1"/>
          <x14:colorLow rgb="FFD00000"/>
          <x14:sparklines>
            <x14:sparkline>
              <xm:f>'Sør-Øst PD'!Q464:X464</xm:f>
              <xm:sqref>AA464</xm:sqref>
            </x14:sparkline>
          </x14:sparklines>
        </x14:sparklineGroup>
        <x14:sparklineGroup displayEmptyCellsAs="gap" high="1" low="1" xr2:uid="{37D71872-E1BC-4316-8C53-765BA560B7CB}">
          <x14:colorSeries rgb="FF376092"/>
          <x14:colorNegative rgb="FFD00000"/>
          <x14:colorAxis rgb="FF000000"/>
          <x14:colorMarkers rgb="FFD00000"/>
          <x14:colorFirst rgb="FFD00000"/>
          <x14:colorLast rgb="FFD00000"/>
          <x14:colorHigh theme="1"/>
          <x14:colorLow rgb="FFD00000"/>
          <x14:sparklines>
            <x14:sparkline>
              <xm:f>'Sør-Øst PD'!B171:I171</xm:f>
              <xm:sqref>L171</xm:sqref>
            </x14:sparkline>
          </x14:sparklines>
        </x14:sparklineGroup>
        <x14:sparklineGroup displayEmptyCellsAs="gap" high="1" low="1" xr2:uid="{B22C8721-BC56-4B92-91BC-9211DC16C3F9}">
          <x14:colorSeries rgb="FF376092"/>
          <x14:colorNegative rgb="FFD00000"/>
          <x14:colorAxis rgb="FF000000"/>
          <x14:colorMarkers rgb="FFD00000"/>
          <x14:colorFirst rgb="FFD00000"/>
          <x14:colorLast rgb="FFD00000"/>
          <x14:colorHigh theme="1"/>
          <x14:colorLow rgb="FFD00000"/>
          <x14:sparklines>
            <x14:sparkline>
              <xm:f>'Sør-Øst PD'!Q172:X172</xm:f>
              <xm:sqref>AA172</xm:sqref>
            </x14:sparkline>
            <x14:sparkline>
              <xm:f>'Sør-Øst PD'!Q173:X173</xm:f>
              <xm:sqref>AA173</xm:sqref>
            </x14:sparkline>
            <x14:sparkline>
              <xm:f>'Sør-Øst PD'!Q174:X174</xm:f>
              <xm:sqref>AA174</xm:sqref>
            </x14:sparkline>
            <x14:sparkline>
              <xm:f>'Sør-Øst PD'!Q175:X175</xm:f>
              <xm:sqref>AA175</xm:sqref>
            </x14:sparkline>
            <x14:sparkline>
              <xm:f>'Sør-Øst PD'!Q176:X176</xm:f>
              <xm:sqref>AA176</xm:sqref>
            </x14:sparkline>
            <x14:sparkline>
              <xm:f>'Sør-Øst PD'!Q177:X177</xm:f>
              <xm:sqref>AA177</xm:sqref>
            </x14:sparkline>
            <x14:sparkline>
              <xm:f>'Sør-Øst PD'!Q178:X178</xm:f>
              <xm:sqref>AA178</xm:sqref>
            </x14:sparkline>
            <x14:sparkline>
              <xm:f>'Sør-Øst PD'!Q179:X179</xm:f>
              <xm:sqref>AA179</xm:sqref>
            </x14:sparkline>
            <x14:sparkline>
              <xm:f>'Sør-Øst PD'!Q180:X180</xm:f>
              <xm:sqref>AA180</xm:sqref>
            </x14:sparkline>
            <x14:sparkline>
              <xm:f>'Sør-Øst PD'!Q181:X181</xm:f>
              <xm:sqref>AA181</xm:sqref>
            </x14:sparkline>
            <x14:sparkline>
              <xm:f>'Sør-Øst PD'!Q182:X182</xm:f>
              <xm:sqref>AA182</xm:sqref>
            </x14:sparkline>
            <x14:sparkline>
              <xm:f>'Sør-Øst PD'!Q183:X183</xm:f>
              <xm:sqref>AA183</xm:sqref>
            </x14:sparkline>
            <x14:sparkline>
              <xm:f>'Sør-Øst PD'!Q184:X184</xm:f>
              <xm:sqref>AA184</xm:sqref>
            </x14:sparkline>
            <x14:sparkline>
              <xm:f>'Sør-Øst PD'!Q185:X185</xm:f>
              <xm:sqref>AA185</xm:sqref>
            </x14:sparkline>
            <x14:sparkline>
              <xm:f>'Sør-Øst PD'!Q186:X186</xm:f>
              <xm:sqref>AA186</xm:sqref>
            </x14:sparkline>
            <x14:sparkline>
              <xm:f>'Sør-Øst PD'!R187:X187</xm:f>
              <xm:sqref>AA187</xm:sqref>
            </x14:sparkline>
            <x14:sparkline>
              <xm:f>'Sør-Øst PD'!Q188:X188</xm:f>
              <xm:sqref>AA188</xm:sqref>
            </x14:sparkline>
            <x14:sparkline>
              <xm:f>'Sør-Øst PD'!Q189:X189</xm:f>
              <xm:sqref>AA189</xm:sqref>
            </x14:sparkline>
            <x14:sparkline>
              <xm:f>'Sør-Øst PD'!Q190:X190</xm:f>
              <xm:sqref>AA190</xm:sqref>
            </x14:sparkline>
          </x14:sparklines>
        </x14:sparklineGroup>
        <x14:sparklineGroup displayEmptyCellsAs="gap" high="1" low="1" xr2:uid="{E24A4D70-A4AF-4311-B04A-094838868371}">
          <x14:colorSeries rgb="FF376092"/>
          <x14:colorNegative rgb="FFD00000"/>
          <x14:colorAxis rgb="FF000000"/>
          <x14:colorMarkers rgb="FFD00000"/>
          <x14:colorFirst rgb="FFD00000"/>
          <x14:colorLast rgb="FFD00000"/>
          <x14:colorHigh theme="1"/>
          <x14:colorLow rgb="FFD00000"/>
          <x14:sparklines>
            <x14:sparkline>
              <xm:f>'Sør-Øst PD'!Q197:X197</xm:f>
              <xm:sqref>AA197</xm:sqref>
            </x14:sparkline>
          </x14:sparklines>
        </x14:sparklineGroup>
        <x14:sparklineGroup displayEmptyCellsAs="gap" high="1" low="1" xr2:uid="{735591A8-3C49-4838-B717-E8CD79D9276E}">
          <x14:colorSeries rgb="FF376092"/>
          <x14:colorNegative rgb="FFD00000"/>
          <x14:colorAxis rgb="FF000000"/>
          <x14:colorMarkers rgb="FFD00000"/>
          <x14:colorFirst rgb="FFD00000"/>
          <x14:colorLast rgb="FFD00000"/>
          <x14:colorHigh theme="1"/>
          <x14:colorLow rgb="FFD00000"/>
          <x14:sparklines>
            <x14:sparkline>
              <xm:f>'Sør-Øst PD'!B198:I198</xm:f>
              <xm:sqref>L198</xm:sqref>
            </x14:sparkline>
            <x14:sparkline>
              <xm:f>'Sør-Øst PD'!B199:I199</xm:f>
              <xm:sqref>L199</xm:sqref>
            </x14:sparkline>
            <x14:sparkline>
              <xm:f>'Sør-Øst PD'!B200:I200</xm:f>
              <xm:sqref>L200</xm:sqref>
            </x14:sparkline>
            <x14:sparkline>
              <xm:f>'Sør-Øst PD'!B201:I201</xm:f>
              <xm:sqref>L201</xm:sqref>
            </x14:sparkline>
            <x14:sparkline>
              <xm:f>'Sør-Øst PD'!B202:I202</xm:f>
              <xm:sqref>L202</xm:sqref>
            </x14:sparkline>
            <x14:sparkline>
              <xm:f>'Sør-Øst PD'!B203:I203</xm:f>
              <xm:sqref>L203</xm:sqref>
            </x14:sparkline>
            <x14:sparkline>
              <xm:f>'Sør-Øst PD'!B204:I204</xm:f>
              <xm:sqref>L204</xm:sqref>
            </x14:sparkline>
            <x14:sparkline>
              <xm:f>'Sør-Øst PD'!B205:I205</xm:f>
              <xm:sqref>L205</xm:sqref>
            </x14:sparkline>
            <x14:sparkline>
              <xm:f>'Sør-Øst PD'!B206:I206</xm:f>
              <xm:sqref>L206</xm:sqref>
            </x14:sparkline>
            <x14:sparkline>
              <xm:f>'Sør-Øst PD'!B207:I207</xm:f>
              <xm:sqref>L207</xm:sqref>
            </x14:sparkline>
            <x14:sparkline>
              <xm:f>'Sør-Øst PD'!B208:I208</xm:f>
              <xm:sqref>L208</xm:sqref>
            </x14:sparkline>
            <x14:sparkline>
              <xm:f>'Sør-Øst PD'!B209:I209</xm:f>
              <xm:sqref>L209</xm:sqref>
            </x14:sparkline>
            <x14:sparkline>
              <xm:f>'Sør-Øst PD'!B210:I210</xm:f>
              <xm:sqref>L210</xm:sqref>
            </x14:sparkline>
            <x14:sparkline>
              <xm:f>'Sør-Øst PD'!B211:I211</xm:f>
              <xm:sqref>L211</xm:sqref>
            </x14:sparkline>
            <x14:sparkline>
              <xm:f>'Sør-Øst PD'!B212:I212</xm:f>
              <xm:sqref>L212</xm:sqref>
            </x14:sparkline>
            <x14:sparkline>
              <xm:f>'Sør-Øst PD'!C213:I213</xm:f>
              <xm:sqref>L213</xm:sqref>
            </x14:sparkline>
            <x14:sparkline>
              <xm:f>'Sør-Øst PD'!B214:I214</xm:f>
              <xm:sqref>L214</xm:sqref>
            </x14:sparkline>
            <x14:sparkline>
              <xm:f>'Sør-Øst PD'!B215:I215</xm:f>
              <xm:sqref>L215</xm:sqref>
            </x14:sparkline>
            <x14:sparkline>
              <xm:f>'Sør-Øst PD'!B216:I216</xm:f>
              <xm:sqref>L216</xm:sqref>
            </x14:sparkline>
          </x14:sparklines>
        </x14:sparklineGroup>
        <x14:sparklineGroup displayEmptyCellsAs="gap" high="1" low="1" xr2:uid="{B5350306-AF86-45FB-8AED-AF2AAACAC90C}">
          <x14:colorSeries rgb="FF376092"/>
          <x14:colorNegative rgb="FFD00000"/>
          <x14:colorAxis rgb="FF000000"/>
          <x14:colorMarkers rgb="FFD00000"/>
          <x14:colorFirst rgb="FFD00000"/>
          <x14:colorLast rgb="FFD00000"/>
          <x14:colorHigh theme="1"/>
          <x14:colorLow rgb="FFD00000"/>
          <x14:sparklines>
            <x14:sparkline>
              <xm:f>'Sør-Øst PD'!B224:I224</xm:f>
              <xm:sqref>L224</xm:sqref>
            </x14:sparkline>
            <x14:sparkline>
              <xm:f>'Sør-Øst PD'!B225:I225</xm:f>
              <xm:sqref>L225</xm:sqref>
            </x14:sparkline>
            <x14:sparkline>
              <xm:f>'Sør-Øst PD'!B226:I226</xm:f>
              <xm:sqref>L226</xm:sqref>
            </x14:sparkline>
            <x14:sparkline>
              <xm:f>'Sør-Øst PD'!B227:I227</xm:f>
              <xm:sqref>L227</xm:sqref>
            </x14:sparkline>
            <x14:sparkline>
              <xm:f>'Sør-Øst PD'!B228:I228</xm:f>
              <xm:sqref>L228</xm:sqref>
            </x14:sparkline>
            <x14:sparkline>
              <xm:f>'Sør-Øst PD'!B229:I229</xm:f>
              <xm:sqref>L229</xm:sqref>
            </x14:sparkline>
            <x14:sparkline>
              <xm:f>'Sør-Øst PD'!B230:I230</xm:f>
              <xm:sqref>L230</xm:sqref>
            </x14:sparkline>
            <x14:sparkline>
              <xm:f>'Sør-Øst PD'!B231:I231</xm:f>
              <xm:sqref>L231</xm:sqref>
            </x14:sparkline>
            <x14:sparkline>
              <xm:f>'Sør-Øst PD'!B232:I232</xm:f>
              <xm:sqref>L232</xm:sqref>
            </x14:sparkline>
            <x14:sparkline>
              <xm:f>'Sør-Øst PD'!B233:I233</xm:f>
              <xm:sqref>L233</xm:sqref>
            </x14:sparkline>
            <x14:sparkline>
              <xm:f>'Sør-Øst PD'!B234:I234</xm:f>
              <xm:sqref>L234</xm:sqref>
            </x14:sparkline>
            <x14:sparkline>
              <xm:f>'Sør-Øst PD'!B235:I235</xm:f>
              <xm:sqref>L235</xm:sqref>
            </x14:sparkline>
            <x14:sparkline>
              <xm:f>'Sør-Øst PD'!B236:I236</xm:f>
              <xm:sqref>L236</xm:sqref>
            </x14:sparkline>
            <x14:sparkline>
              <xm:f>'Sør-Øst PD'!B237:I237</xm:f>
              <xm:sqref>L237</xm:sqref>
            </x14:sparkline>
            <x14:sparkline>
              <xm:f>'Sør-Øst PD'!B238:I238</xm:f>
              <xm:sqref>L238</xm:sqref>
            </x14:sparkline>
            <x14:sparkline>
              <xm:f>'Sør-Øst PD'!C239:I239</xm:f>
              <xm:sqref>L239</xm:sqref>
            </x14:sparkline>
            <x14:sparkline>
              <xm:f>'Sør-Øst PD'!B240:I240</xm:f>
              <xm:sqref>L240</xm:sqref>
            </x14:sparkline>
            <x14:sparkline>
              <xm:f>'Sør-Øst PD'!B241:I241</xm:f>
              <xm:sqref>L241</xm:sqref>
            </x14:sparkline>
            <x14:sparkline>
              <xm:f>'Sør-Øst PD'!B242:I242</xm:f>
              <xm:sqref>L242</xm:sqref>
            </x14:sparkline>
          </x14:sparklines>
        </x14:sparklineGroup>
        <x14:sparklineGroup displayEmptyCellsAs="gap" high="1" low="1" xr2:uid="{E9ADFCCB-0792-410F-A239-D33FE060C22D}">
          <x14:colorSeries rgb="FF376092"/>
          <x14:colorNegative rgb="FFD00000"/>
          <x14:colorAxis rgb="FF000000"/>
          <x14:colorMarkers rgb="FFD00000"/>
          <x14:colorFirst rgb="FFD00000"/>
          <x14:colorLast rgb="FFD00000"/>
          <x14:colorHigh theme="1"/>
          <x14:colorLow rgb="FFD00000"/>
          <x14:sparklines>
            <x14:sparkline>
              <xm:f>'Sør-Øst PD'!Q223:X223</xm:f>
              <xm:sqref>AA223</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E3851-4A71-4550-BC4D-2DE089C2A201}">
  <sheetPr>
    <tabColor theme="4" tint="0.79998168889431442"/>
  </sheetPr>
  <dimension ref="A2:K83"/>
  <sheetViews>
    <sheetView zoomScaleNormal="100" workbookViewId="0"/>
  </sheetViews>
  <sheetFormatPr baseColWidth="10" defaultRowHeight="15" x14ac:dyDescent="0.25"/>
  <cols>
    <col min="1" max="1" width="32.140625" customWidth="1"/>
    <col min="2" max="11" width="8.28515625" customWidth="1"/>
  </cols>
  <sheetData>
    <row r="2" spans="1:11" ht="57.75" x14ac:dyDescent="0.25">
      <c r="A2" s="9" t="s">
        <v>102</v>
      </c>
      <c r="B2" s="9">
        <v>2019</v>
      </c>
      <c r="C2" s="9">
        <v>2020</v>
      </c>
      <c r="D2" s="9">
        <v>2021</v>
      </c>
      <c r="E2" s="9">
        <v>2022</v>
      </c>
      <c r="F2" s="9">
        <v>2023</v>
      </c>
      <c r="G2" s="9">
        <v>2024</v>
      </c>
      <c r="H2" s="9">
        <v>2025</v>
      </c>
      <c r="I2" s="9">
        <v>2026</v>
      </c>
      <c r="J2" s="8" t="s">
        <v>191</v>
      </c>
      <c r="K2" s="8" t="s">
        <v>192</v>
      </c>
    </row>
    <row r="3" spans="1:11" x14ac:dyDescent="0.25">
      <c r="A3" s="7" t="s">
        <v>79</v>
      </c>
      <c r="B3" s="12">
        <v>99358</v>
      </c>
      <c r="C3" s="12">
        <v>93233</v>
      </c>
      <c r="D3" s="12">
        <v>84913</v>
      </c>
      <c r="E3" s="12">
        <v>90277</v>
      </c>
      <c r="F3" s="12">
        <v>98726</v>
      </c>
      <c r="G3" s="12">
        <v>106133</v>
      </c>
      <c r="H3" s="12">
        <v>103351</v>
      </c>
      <c r="I3" s="12">
        <v>108272</v>
      </c>
      <c r="J3" s="22">
        <f>((I3-H3)/H3)</f>
        <v>4.7614440111851841E-2</v>
      </c>
      <c r="K3" s="22">
        <f>((I3-AVERAGE(B3:H3))/AVERAGE(B3:H3))</f>
        <v>0.12117469019557955</v>
      </c>
    </row>
    <row r="4" spans="1:11" x14ac:dyDescent="0.25">
      <c r="A4" s="1" t="s">
        <v>78</v>
      </c>
      <c r="B4" s="23">
        <v>29887</v>
      </c>
      <c r="C4" s="23">
        <v>27208</v>
      </c>
      <c r="D4" s="23">
        <v>22321</v>
      </c>
      <c r="E4" s="23">
        <v>28556</v>
      </c>
      <c r="F4" s="23">
        <v>32211</v>
      </c>
      <c r="G4" s="23">
        <v>36102</v>
      </c>
      <c r="H4" s="23">
        <v>33913</v>
      </c>
      <c r="I4" s="23">
        <v>33731</v>
      </c>
      <c r="J4" s="24">
        <f t="shared" ref="J4:J67" si="0">((I4-H4)/H4)</f>
        <v>-5.3666735470173678E-3</v>
      </c>
      <c r="K4" s="24">
        <f t="shared" ref="K4:K67" si="1">((I4-AVERAGE(B4:H4))/AVERAGE(B4:H4))</f>
        <v>0.12330754812129519</v>
      </c>
    </row>
    <row r="5" spans="1:11" x14ac:dyDescent="0.25">
      <c r="A5" s="2" t="s">
        <v>77</v>
      </c>
      <c r="B5" s="17">
        <v>4282</v>
      </c>
      <c r="C5" s="17">
        <v>3356</v>
      </c>
      <c r="D5" s="17">
        <v>4141</v>
      </c>
      <c r="E5" s="17">
        <v>4856</v>
      </c>
      <c r="F5" s="17">
        <v>5089</v>
      </c>
      <c r="G5" s="17">
        <v>5161</v>
      </c>
      <c r="H5" s="17">
        <v>4597</v>
      </c>
      <c r="I5" s="17">
        <v>5378</v>
      </c>
      <c r="J5" s="25">
        <f t="shared" si="0"/>
        <v>0.16989340874483358</v>
      </c>
      <c r="K5" s="25">
        <f t="shared" si="1"/>
        <v>0.19579442220951651</v>
      </c>
    </row>
    <row r="6" spans="1:11" x14ac:dyDescent="0.25">
      <c r="A6" s="2" t="s">
        <v>76</v>
      </c>
      <c r="B6" s="17">
        <v>20194</v>
      </c>
      <c r="C6" s="17">
        <v>19022</v>
      </c>
      <c r="D6" s="17">
        <v>14773</v>
      </c>
      <c r="E6" s="17">
        <v>19897</v>
      </c>
      <c r="F6" s="17">
        <v>22556</v>
      </c>
      <c r="G6" s="17">
        <v>25766</v>
      </c>
      <c r="H6" s="17">
        <v>24874</v>
      </c>
      <c r="I6" s="17">
        <v>23596</v>
      </c>
      <c r="J6" s="25">
        <f t="shared" si="0"/>
        <v>-5.1378949907533972E-2</v>
      </c>
      <c r="K6" s="25">
        <f t="shared" si="1"/>
        <v>0.12299261636366106</v>
      </c>
    </row>
    <row r="7" spans="1:11" x14ac:dyDescent="0.25">
      <c r="A7" s="2" t="s">
        <v>75</v>
      </c>
      <c r="B7" s="17">
        <v>2031</v>
      </c>
      <c r="C7" s="17">
        <v>1728</v>
      </c>
      <c r="D7" s="17">
        <v>871</v>
      </c>
      <c r="E7" s="17">
        <v>1177</v>
      </c>
      <c r="F7" s="17">
        <v>1418</v>
      </c>
      <c r="G7" s="17">
        <v>1508</v>
      </c>
      <c r="H7" s="17">
        <v>1199</v>
      </c>
      <c r="I7" s="17">
        <v>1450</v>
      </c>
      <c r="J7" s="25">
        <f t="shared" si="0"/>
        <v>0.20934111759799834</v>
      </c>
      <c r="K7" s="25">
        <f t="shared" si="1"/>
        <v>2.1949254933548105E-2</v>
      </c>
    </row>
    <row r="8" spans="1:11" x14ac:dyDescent="0.25">
      <c r="A8" s="2" t="s">
        <v>74</v>
      </c>
      <c r="B8" s="17">
        <v>1071</v>
      </c>
      <c r="C8" s="17">
        <v>960</v>
      </c>
      <c r="D8" s="17">
        <v>798</v>
      </c>
      <c r="E8" s="17">
        <v>847</v>
      </c>
      <c r="F8" s="17">
        <v>1072</v>
      </c>
      <c r="G8" s="17">
        <v>1256</v>
      </c>
      <c r="H8" s="17">
        <v>1235</v>
      </c>
      <c r="I8" s="17">
        <v>1114</v>
      </c>
      <c r="J8" s="25">
        <f t="shared" si="0"/>
        <v>-9.7975708502024292E-2</v>
      </c>
      <c r="K8" s="25">
        <f t="shared" si="1"/>
        <v>7.7220610581572077E-2</v>
      </c>
    </row>
    <row r="9" spans="1:11" x14ac:dyDescent="0.25">
      <c r="A9" s="6" t="s">
        <v>73</v>
      </c>
      <c r="B9" s="17">
        <v>284</v>
      </c>
      <c r="C9" s="17">
        <v>362</v>
      </c>
      <c r="D9" s="17">
        <v>238</v>
      </c>
      <c r="E9" s="17">
        <v>230</v>
      </c>
      <c r="F9" s="17">
        <v>375</v>
      </c>
      <c r="G9" s="17">
        <v>515</v>
      </c>
      <c r="H9" s="17">
        <v>431</v>
      </c>
      <c r="I9" s="17">
        <v>365</v>
      </c>
      <c r="J9" s="25">
        <f t="shared" si="0"/>
        <v>-0.1531322505800464</v>
      </c>
      <c r="K9" s="25">
        <f t="shared" si="1"/>
        <v>4.9281314168377895E-2</v>
      </c>
    </row>
    <row r="10" spans="1:11" x14ac:dyDescent="0.25">
      <c r="A10" s="4" t="s">
        <v>71</v>
      </c>
      <c r="B10" s="19">
        <v>216</v>
      </c>
      <c r="C10" s="19">
        <v>281</v>
      </c>
      <c r="D10" s="19">
        <v>205</v>
      </c>
      <c r="E10" s="19">
        <v>203</v>
      </c>
      <c r="F10" s="19">
        <v>328</v>
      </c>
      <c r="G10" s="19">
        <v>441</v>
      </c>
      <c r="H10" s="19">
        <v>376</v>
      </c>
      <c r="I10" s="19">
        <v>318</v>
      </c>
      <c r="J10" s="25">
        <f t="shared" si="0"/>
        <v>-0.15425531914893617</v>
      </c>
      <c r="K10" s="25">
        <f t="shared" si="1"/>
        <v>8.5853658536585456E-2</v>
      </c>
    </row>
    <row r="11" spans="1:11" x14ac:dyDescent="0.25">
      <c r="A11" s="4" t="s">
        <v>72</v>
      </c>
      <c r="B11" s="19">
        <v>68</v>
      </c>
      <c r="C11" s="19">
        <v>81</v>
      </c>
      <c r="D11" s="19">
        <v>33</v>
      </c>
      <c r="E11" s="19">
        <v>27</v>
      </c>
      <c r="F11" s="19">
        <v>47</v>
      </c>
      <c r="G11" s="19">
        <v>74</v>
      </c>
      <c r="H11" s="19">
        <v>55</v>
      </c>
      <c r="I11" s="19">
        <v>47</v>
      </c>
      <c r="J11" s="25">
        <f t="shared" si="0"/>
        <v>-0.14545454545454545</v>
      </c>
      <c r="K11" s="25">
        <f t="shared" si="1"/>
        <v>-0.14545454545454545</v>
      </c>
    </row>
    <row r="12" spans="1:11" x14ac:dyDescent="0.25">
      <c r="A12" s="2" t="s">
        <v>70</v>
      </c>
      <c r="B12" s="17">
        <v>2025</v>
      </c>
      <c r="C12" s="17">
        <v>1780</v>
      </c>
      <c r="D12" s="17">
        <v>1500</v>
      </c>
      <c r="E12" s="17">
        <v>1549</v>
      </c>
      <c r="F12" s="17">
        <v>1701</v>
      </c>
      <c r="G12" s="17">
        <v>1896</v>
      </c>
      <c r="H12" s="17">
        <v>1577</v>
      </c>
      <c r="I12" s="17">
        <v>1828</v>
      </c>
      <c r="J12" s="25">
        <f t="shared" si="0"/>
        <v>0.15916296766011415</v>
      </c>
      <c r="K12" s="25">
        <f t="shared" si="1"/>
        <v>6.3851014299966785E-2</v>
      </c>
    </row>
    <row r="13" spans="1:11" x14ac:dyDescent="0.25">
      <c r="A13" s="1" t="s">
        <v>69</v>
      </c>
      <c r="B13" s="23">
        <v>11143</v>
      </c>
      <c r="C13" s="23">
        <v>10108</v>
      </c>
      <c r="D13" s="23">
        <v>8567</v>
      </c>
      <c r="E13" s="23">
        <v>9794</v>
      </c>
      <c r="F13" s="23">
        <v>10854</v>
      </c>
      <c r="G13" s="23">
        <v>11592</v>
      </c>
      <c r="H13" s="23">
        <v>11834</v>
      </c>
      <c r="I13" s="23">
        <v>11677</v>
      </c>
      <c r="J13" s="24">
        <f t="shared" si="0"/>
        <v>-1.3266858205171539E-2</v>
      </c>
      <c r="K13" s="24">
        <f t="shared" si="1"/>
        <v>0.10619552860932172</v>
      </c>
    </row>
    <row r="14" spans="1:11" x14ac:dyDescent="0.25">
      <c r="A14" s="2" t="s">
        <v>68</v>
      </c>
      <c r="B14" s="17">
        <v>4139</v>
      </c>
      <c r="C14" s="17">
        <v>3614</v>
      </c>
      <c r="D14" s="17">
        <v>3068</v>
      </c>
      <c r="E14" s="17">
        <v>3770</v>
      </c>
      <c r="F14" s="17">
        <v>4298</v>
      </c>
      <c r="G14" s="17">
        <v>4417</v>
      </c>
      <c r="H14" s="17">
        <v>4335</v>
      </c>
      <c r="I14" s="17">
        <v>4386</v>
      </c>
      <c r="J14" s="25">
        <f t="shared" si="0"/>
        <v>1.1764705882352941E-2</v>
      </c>
      <c r="K14" s="25">
        <f t="shared" si="1"/>
        <v>0.110741290112514</v>
      </c>
    </row>
    <row r="15" spans="1:11" x14ac:dyDescent="0.25">
      <c r="A15" s="4" t="s">
        <v>67</v>
      </c>
      <c r="B15" s="19">
        <v>3935</v>
      </c>
      <c r="C15" s="19">
        <v>3493</v>
      </c>
      <c r="D15" s="19">
        <v>2930</v>
      </c>
      <c r="E15" s="19">
        <v>3647</v>
      </c>
      <c r="F15" s="19">
        <v>4115</v>
      </c>
      <c r="G15" s="19">
        <v>4230</v>
      </c>
      <c r="H15" s="19">
        <v>4126</v>
      </c>
      <c r="I15" s="19">
        <v>4188</v>
      </c>
      <c r="J15" s="25">
        <f t="shared" si="0"/>
        <v>1.5026660203587009E-2</v>
      </c>
      <c r="K15" s="25">
        <f t="shared" si="1"/>
        <v>0.10726695875509898</v>
      </c>
    </row>
    <row r="16" spans="1:11" x14ac:dyDescent="0.25">
      <c r="A16" s="4" t="s">
        <v>66</v>
      </c>
      <c r="B16" s="19">
        <v>204</v>
      </c>
      <c r="C16" s="19">
        <v>121</v>
      </c>
      <c r="D16" s="19">
        <v>138</v>
      </c>
      <c r="E16" s="19">
        <v>123</v>
      </c>
      <c r="F16" s="19">
        <v>183</v>
      </c>
      <c r="G16" s="19">
        <v>187</v>
      </c>
      <c r="H16" s="19">
        <v>209</v>
      </c>
      <c r="I16" s="19">
        <v>198</v>
      </c>
      <c r="J16" s="25">
        <f t="shared" si="0"/>
        <v>-5.2631578947368418E-2</v>
      </c>
      <c r="K16" s="25">
        <f t="shared" si="1"/>
        <v>0.18969957081545072</v>
      </c>
    </row>
    <row r="17" spans="1:11" x14ac:dyDescent="0.25">
      <c r="A17" s="2" t="s">
        <v>65</v>
      </c>
      <c r="B17" s="17">
        <v>726</v>
      </c>
      <c r="C17" s="17">
        <v>626</v>
      </c>
      <c r="D17" s="17">
        <v>404</v>
      </c>
      <c r="E17" s="17">
        <v>617</v>
      </c>
      <c r="F17" s="17">
        <v>707</v>
      </c>
      <c r="G17" s="17">
        <v>679</v>
      </c>
      <c r="H17" s="17">
        <v>685</v>
      </c>
      <c r="I17" s="17">
        <v>677</v>
      </c>
      <c r="J17" s="25">
        <f t="shared" si="0"/>
        <v>-1.167883211678832E-2</v>
      </c>
      <c r="K17" s="25">
        <f t="shared" si="1"/>
        <v>6.6381638163816328E-2</v>
      </c>
    </row>
    <row r="18" spans="1:11" x14ac:dyDescent="0.25">
      <c r="A18" s="4" t="s">
        <v>64</v>
      </c>
      <c r="B18" s="19">
        <v>601</v>
      </c>
      <c r="C18" s="19">
        <v>541</v>
      </c>
      <c r="D18" s="19">
        <v>350</v>
      </c>
      <c r="E18" s="19">
        <v>561</v>
      </c>
      <c r="F18" s="19">
        <v>626</v>
      </c>
      <c r="G18" s="19">
        <v>613</v>
      </c>
      <c r="H18" s="19">
        <v>626</v>
      </c>
      <c r="I18" s="19">
        <v>604</v>
      </c>
      <c r="J18" s="25">
        <f t="shared" si="0"/>
        <v>-3.5143769968051117E-2</v>
      </c>
      <c r="K18" s="25">
        <f t="shared" si="1"/>
        <v>7.9122001020929145E-2</v>
      </c>
    </row>
    <row r="19" spans="1:11" x14ac:dyDescent="0.25">
      <c r="A19" s="4" t="s">
        <v>63</v>
      </c>
      <c r="B19" s="19">
        <v>125</v>
      </c>
      <c r="C19" s="19">
        <v>85</v>
      </c>
      <c r="D19" s="19">
        <v>54</v>
      </c>
      <c r="E19" s="19">
        <v>56</v>
      </c>
      <c r="F19" s="19">
        <v>81</v>
      </c>
      <c r="G19" s="19">
        <v>66</v>
      </c>
      <c r="H19" s="19">
        <v>59</v>
      </c>
      <c r="I19" s="19">
        <v>73</v>
      </c>
      <c r="J19" s="25">
        <f t="shared" si="0"/>
        <v>0.23728813559322035</v>
      </c>
      <c r="K19" s="25">
        <f t="shared" si="1"/>
        <v>-2.8517110266159645E-2</v>
      </c>
    </row>
    <row r="20" spans="1:11" x14ac:dyDescent="0.25">
      <c r="A20" s="2" t="s">
        <v>62</v>
      </c>
      <c r="B20" s="17">
        <v>1261</v>
      </c>
      <c r="C20" s="17">
        <v>1154</v>
      </c>
      <c r="D20" s="17">
        <v>1189</v>
      </c>
      <c r="E20" s="17">
        <v>1052</v>
      </c>
      <c r="F20" s="17">
        <v>1131</v>
      </c>
      <c r="G20" s="17">
        <v>1297</v>
      </c>
      <c r="H20" s="17">
        <v>1460</v>
      </c>
      <c r="I20" s="17">
        <v>1270</v>
      </c>
      <c r="J20" s="25">
        <f t="shared" si="0"/>
        <v>-0.13013698630136986</v>
      </c>
      <c r="K20" s="25">
        <f t="shared" si="1"/>
        <v>4.0496254681647859E-2</v>
      </c>
    </row>
    <row r="21" spans="1:11" x14ac:dyDescent="0.25">
      <c r="A21" s="4" t="s">
        <v>61</v>
      </c>
      <c r="B21" s="19">
        <v>1229</v>
      </c>
      <c r="C21" s="19">
        <v>1116</v>
      </c>
      <c r="D21" s="19">
        <v>1171</v>
      </c>
      <c r="E21" s="19">
        <v>1033</v>
      </c>
      <c r="F21" s="19">
        <v>1122</v>
      </c>
      <c r="G21" s="19">
        <v>1276</v>
      </c>
      <c r="H21" s="19">
        <v>1448</v>
      </c>
      <c r="I21" s="19">
        <v>1249</v>
      </c>
      <c r="J21" s="25">
        <f t="shared" si="0"/>
        <v>-0.13743093922651933</v>
      </c>
      <c r="K21" s="25">
        <f t="shared" si="1"/>
        <v>4.1453245979749906E-2</v>
      </c>
    </row>
    <row r="22" spans="1:11" x14ac:dyDescent="0.25">
      <c r="A22" s="4" t="s">
        <v>60</v>
      </c>
      <c r="B22" s="19">
        <v>32</v>
      </c>
      <c r="C22" s="19">
        <v>38</v>
      </c>
      <c r="D22" s="19">
        <v>18</v>
      </c>
      <c r="E22" s="19">
        <v>19</v>
      </c>
      <c r="F22" s="19">
        <v>9</v>
      </c>
      <c r="G22" s="19">
        <v>21</v>
      </c>
      <c r="H22" s="19">
        <v>12</v>
      </c>
      <c r="I22" s="19">
        <v>21</v>
      </c>
      <c r="J22" s="25">
        <f t="shared" si="0"/>
        <v>0.75</v>
      </c>
      <c r="K22" s="25">
        <f t="shared" si="1"/>
        <v>-1.3422818791946262E-2</v>
      </c>
    </row>
    <row r="23" spans="1:11" x14ac:dyDescent="0.25">
      <c r="A23" s="2" t="s">
        <v>59</v>
      </c>
      <c r="B23" s="17">
        <v>2661</v>
      </c>
      <c r="C23" s="17">
        <v>2731</v>
      </c>
      <c r="D23" s="17">
        <v>2208</v>
      </c>
      <c r="E23" s="17">
        <v>2300</v>
      </c>
      <c r="F23" s="17">
        <v>2556</v>
      </c>
      <c r="G23" s="17">
        <v>2964</v>
      </c>
      <c r="H23" s="17">
        <v>3035</v>
      </c>
      <c r="I23" s="17">
        <v>2934</v>
      </c>
      <c r="J23" s="25">
        <f t="shared" si="0"/>
        <v>-3.3278418451400331E-2</v>
      </c>
      <c r="K23" s="25">
        <f t="shared" si="1"/>
        <v>0.11286914115415871</v>
      </c>
    </row>
    <row r="24" spans="1:11" x14ac:dyDescent="0.25">
      <c r="A24" s="4" t="s">
        <v>58</v>
      </c>
      <c r="B24" s="19">
        <v>2529</v>
      </c>
      <c r="C24" s="19">
        <v>2586</v>
      </c>
      <c r="D24" s="19">
        <v>2129</v>
      </c>
      <c r="E24" s="19">
        <v>2201</v>
      </c>
      <c r="F24" s="19">
        <v>2440</v>
      </c>
      <c r="G24" s="19">
        <v>2839</v>
      </c>
      <c r="H24" s="19">
        <v>2933</v>
      </c>
      <c r="I24" s="19">
        <v>2809</v>
      </c>
      <c r="J24" s="25">
        <f t="shared" si="0"/>
        <v>-4.2277531537674738E-2</v>
      </c>
      <c r="K24" s="25">
        <f t="shared" si="1"/>
        <v>0.1136093334088463</v>
      </c>
    </row>
    <row r="25" spans="1:11" x14ac:dyDescent="0.25">
      <c r="A25" s="4" t="s">
        <v>57</v>
      </c>
      <c r="B25" s="19">
        <v>132</v>
      </c>
      <c r="C25" s="19">
        <v>145</v>
      </c>
      <c r="D25" s="19">
        <v>79</v>
      </c>
      <c r="E25" s="19">
        <v>99</v>
      </c>
      <c r="F25" s="19">
        <v>116</v>
      </c>
      <c r="G25" s="19">
        <v>125</v>
      </c>
      <c r="H25" s="19">
        <v>102</v>
      </c>
      <c r="I25" s="19">
        <v>125</v>
      </c>
      <c r="J25" s="25">
        <f t="shared" si="0"/>
        <v>0.22549019607843138</v>
      </c>
      <c r="K25" s="25">
        <f t="shared" si="1"/>
        <v>9.6491228070175433E-2</v>
      </c>
    </row>
    <row r="26" spans="1:11" x14ac:dyDescent="0.25">
      <c r="A26" s="2" t="s">
        <v>56</v>
      </c>
      <c r="B26" s="17">
        <v>1131</v>
      </c>
      <c r="C26" s="17">
        <v>985</v>
      </c>
      <c r="D26" s="17">
        <v>873</v>
      </c>
      <c r="E26" s="17">
        <v>1119</v>
      </c>
      <c r="F26" s="17">
        <v>1219</v>
      </c>
      <c r="G26" s="17">
        <v>1263</v>
      </c>
      <c r="H26" s="17">
        <v>1255</v>
      </c>
      <c r="I26" s="17">
        <v>1379</v>
      </c>
      <c r="J26" s="25">
        <f t="shared" si="0"/>
        <v>9.8804780876494025E-2</v>
      </c>
      <c r="K26" s="25">
        <f t="shared" si="1"/>
        <v>0.23046526449968124</v>
      </c>
    </row>
    <row r="27" spans="1:11" x14ac:dyDescent="0.25">
      <c r="A27" s="2" t="s">
        <v>55</v>
      </c>
      <c r="B27" s="17">
        <v>870</v>
      </c>
      <c r="C27" s="17">
        <v>705</v>
      </c>
      <c r="D27" s="17">
        <v>557</v>
      </c>
      <c r="E27" s="17">
        <v>664</v>
      </c>
      <c r="F27" s="17">
        <v>610</v>
      </c>
      <c r="G27" s="17">
        <v>574</v>
      </c>
      <c r="H27" s="17">
        <v>682</v>
      </c>
      <c r="I27" s="17">
        <v>612</v>
      </c>
      <c r="J27" s="25">
        <f t="shared" si="0"/>
        <v>-0.10263929618768329</v>
      </c>
      <c r="K27" s="25">
        <f t="shared" si="1"/>
        <v>-8.1081081081081086E-2</v>
      </c>
    </row>
    <row r="28" spans="1:11" x14ac:dyDescent="0.25">
      <c r="A28" s="2" t="s">
        <v>54</v>
      </c>
      <c r="B28" s="17">
        <v>355</v>
      </c>
      <c r="C28" s="17">
        <v>293</v>
      </c>
      <c r="D28" s="17">
        <v>268</v>
      </c>
      <c r="E28" s="17">
        <v>272</v>
      </c>
      <c r="F28" s="17">
        <v>333</v>
      </c>
      <c r="G28" s="17">
        <v>398</v>
      </c>
      <c r="H28" s="17">
        <v>382</v>
      </c>
      <c r="I28" s="17">
        <v>419</v>
      </c>
      <c r="J28" s="25">
        <f t="shared" si="0"/>
        <v>9.6858638743455502E-2</v>
      </c>
      <c r="K28" s="25">
        <f t="shared" si="1"/>
        <v>0.27466318991742716</v>
      </c>
    </row>
    <row r="29" spans="1:11" x14ac:dyDescent="0.25">
      <c r="A29" s="1" t="s">
        <v>53</v>
      </c>
      <c r="B29" s="23">
        <v>2426</v>
      </c>
      <c r="C29" s="23">
        <v>2064</v>
      </c>
      <c r="D29" s="23">
        <v>2782</v>
      </c>
      <c r="E29" s="23">
        <v>2462</v>
      </c>
      <c r="F29" s="23">
        <v>2546</v>
      </c>
      <c r="G29" s="23">
        <v>2395</v>
      </c>
      <c r="H29" s="23">
        <v>2384</v>
      </c>
      <c r="I29" s="23">
        <v>2549</v>
      </c>
      <c r="J29" s="24">
        <f t="shared" si="0"/>
        <v>6.9211409395973159E-2</v>
      </c>
      <c r="K29" s="24">
        <f t="shared" si="1"/>
        <v>4.5958145260566269E-2</v>
      </c>
    </row>
    <row r="30" spans="1:11" x14ac:dyDescent="0.25">
      <c r="A30" s="2" t="s">
        <v>52</v>
      </c>
      <c r="B30" s="17">
        <v>814</v>
      </c>
      <c r="C30" s="17">
        <v>664</v>
      </c>
      <c r="D30" s="17">
        <v>879</v>
      </c>
      <c r="E30" s="17">
        <v>795</v>
      </c>
      <c r="F30" s="17">
        <v>768</v>
      </c>
      <c r="G30" s="17">
        <v>760</v>
      </c>
      <c r="H30" s="17">
        <v>727</v>
      </c>
      <c r="I30" s="17">
        <v>779</v>
      </c>
      <c r="J30" s="25">
        <f t="shared" si="0"/>
        <v>7.1526822558459421E-2</v>
      </c>
      <c r="K30" s="25">
        <f t="shared" si="1"/>
        <v>8.5074902903643206E-3</v>
      </c>
    </row>
    <row r="31" spans="1:11" x14ac:dyDescent="0.25">
      <c r="A31" s="4" t="s">
        <v>51</v>
      </c>
      <c r="B31" s="19">
        <v>543</v>
      </c>
      <c r="C31" s="19">
        <v>449</v>
      </c>
      <c r="D31" s="19">
        <v>498</v>
      </c>
      <c r="E31" s="19">
        <v>557</v>
      </c>
      <c r="F31" s="19">
        <v>515</v>
      </c>
      <c r="G31" s="19">
        <v>471</v>
      </c>
      <c r="H31" s="19">
        <v>488</v>
      </c>
      <c r="I31" s="19">
        <v>567</v>
      </c>
      <c r="J31" s="25">
        <f t="shared" si="0"/>
        <v>0.16188524590163936</v>
      </c>
      <c r="K31" s="25">
        <f t="shared" si="1"/>
        <v>0.1272365805168986</v>
      </c>
    </row>
    <row r="32" spans="1:11" x14ac:dyDescent="0.25">
      <c r="A32" s="4" t="s">
        <v>50</v>
      </c>
      <c r="B32" s="19">
        <v>271</v>
      </c>
      <c r="C32" s="19">
        <v>215</v>
      </c>
      <c r="D32" s="19">
        <v>381</v>
      </c>
      <c r="E32" s="19">
        <v>238</v>
      </c>
      <c r="F32" s="19">
        <v>253</v>
      </c>
      <c r="G32" s="19">
        <v>289</v>
      </c>
      <c r="H32" s="19">
        <v>239</v>
      </c>
      <c r="I32" s="19">
        <v>212</v>
      </c>
      <c r="J32" s="25">
        <f t="shared" si="0"/>
        <v>-0.11297071129707113</v>
      </c>
      <c r="K32" s="25">
        <f t="shared" si="1"/>
        <v>-0.21314952279957586</v>
      </c>
    </row>
    <row r="33" spans="1:11" x14ac:dyDescent="0.25">
      <c r="A33" s="2" t="s">
        <v>49</v>
      </c>
      <c r="B33" s="17">
        <v>129</v>
      </c>
      <c r="C33" s="17">
        <v>123</v>
      </c>
      <c r="D33" s="17">
        <v>203</v>
      </c>
      <c r="E33" s="17">
        <v>150</v>
      </c>
      <c r="F33" s="17">
        <v>144</v>
      </c>
      <c r="G33" s="17">
        <v>124</v>
      </c>
      <c r="H33" s="17">
        <v>112</v>
      </c>
      <c r="I33" s="17">
        <v>141</v>
      </c>
      <c r="J33" s="25">
        <f t="shared" si="0"/>
        <v>0.25892857142857145</v>
      </c>
      <c r="K33" s="25">
        <f t="shared" si="1"/>
        <v>2.0304568527918202E-3</v>
      </c>
    </row>
    <row r="34" spans="1:11" x14ac:dyDescent="0.25">
      <c r="A34" s="2" t="s">
        <v>48</v>
      </c>
      <c r="B34" s="17">
        <v>337</v>
      </c>
      <c r="C34" s="17">
        <v>218</v>
      </c>
      <c r="D34" s="17">
        <v>312</v>
      </c>
      <c r="E34" s="17">
        <v>277</v>
      </c>
      <c r="F34" s="17">
        <v>322</v>
      </c>
      <c r="G34" s="17">
        <v>323</v>
      </c>
      <c r="H34" s="17">
        <v>317</v>
      </c>
      <c r="I34" s="17">
        <v>261</v>
      </c>
      <c r="J34" s="25">
        <f t="shared" si="0"/>
        <v>-0.17665615141955837</v>
      </c>
      <c r="K34" s="25">
        <f t="shared" si="1"/>
        <v>-0.1324786324786324</v>
      </c>
    </row>
    <row r="35" spans="1:11" x14ac:dyDescent="0.25">
      <c r="A35" s="5" t="s">
        <v>47</v>
      </c>
      <c r="B35" s="19">
        <v>209</v>
      </c>
      <c r="C35" s="19">
        <v>132</v>
      </c>
      <c r="D35" s="19">
        <v>174</v>
      </c>
      <c r="E35" s="19">
        <v>140</v>
      </c>
      <c r="F35" s="19">
        <v>174</v>
      </c>
      <c r="G35" s="19">
        <v>144</v>
      </c>
      <c r="H35" s="19">
        <v>144</v>
      </c>
      <c r="I35" s="19">
        <v>133</v>
      </c>
      <c r="J35" s="25">
        <f t="shared" si="0"/>
        <v>-7.6388888888888895E-2</v>
      </c>
      <c r="K35" s="25">
        <f t="shared" si="1"/>
        <v>-0.16651745747538055</v>
      </c>
    </row>
    <row r="36" spans="1:11" x14ac:dyDescent="0.25">
      <c r="A36" s="5" t="s">
        <v>46</v>
      </c>
      <c r="B36" s="19">
        <v>128</v>
      </c>
      <c r="C36" s="19">
        <v>86</v>
      </c>
      <c r="D36" s="19">
        <v>138</v>
      </c>
      <c r="E36" s="19">
        <v>137</v>
      </c>
      <c r="F36" s="19">
        <v>148</v>
      </c>
      <c r="G36" s="19">
        <v>179</v>
      </c>
      <c r="H36" s="19">
        <v>173</v>
      </c>
      <c r="I36" s="19">
        <v>128</v>
      </c>
      <c r="J36" s="25">
        <f t="shared" si="0"/>
        <v>-0.26011560693641617</v>
      </c>
      <c r="K36" s="25">
        <f t="shared" si="1"/>
        <v>-9.4034378159757279E-2</v>
      </c>
    </row>
    <row r="37" spans="1:11" x14ac:dyDescent="0.25">
      <c r="A37" s="2" t="s">
        <v>45</v>
      </c>
      <c r="B37" s="17">
        <v>545</v>
      </c>
      <c r="C37" s="17">
        <v>427</v>
      </c>
      <c r="D37" s="17">
        <v>556</v>
      </c>
      <c r="E37" s="17">
        <v>437</v>
      </c>
      <c r="F37" s="17">
        <v>452</v>
      </c>
      <c r="G37" s="17">
        <v>435</v>
      </c>
      <c r="H37" s="17">
        <v>452</v>
      </c>
      <c r="I37" s="17">
        <v>503</v>
      </c>
      <c r="J37" s="25">
        <f t="shared" si="0"/>
        <v>0.11283185840707964</v>
      </c>
      <c r="K37" s="25">
        <f t="shared" si="1"/>
        <v>6.5677966101694921E-2</v>
      </c>
    </row>
    <row r="38" spans="1:11" x14ac:dyDescent="0.25">
      <c r="A38" s="4" t="s">
        <v>44</v>
      </c>
      <c r="B38" s="19">
        <v>275</v>
      </c>
      <c r="C38" s="19">
        <v>215</v>
      </c>
      <c r="D38" s="19">
        <v>294</v>
      </c>
      <c r="E38" s="19">
        <v>204</v>
      </c>
      <c r="F38" s="19">
        <v>225</v>
      </c>
      <c r="G38" s="19">
        <v>231</v>
      </c>
      <c r="H38" s="19">
        <v>204</v>
      </c>
      <c r="I38" s="19">
        <v>196</v>
      </c>
      <c r="J38" s="25">
        <f t="shared" si="0"/>
        <v>-3.9215686274509803E-2</v>
      </c>
      <c r="K38" s="25">
        <f t="shared" si="1"/>
        <v>-0.16747572815533976</v>
      </c>
    </row>
    <row r="39" spans="1:11" x14ac:dyDescent="0.25">
      <c r="A39" s="4" t="s">
        <v>43</v>
      </c>
      <c r="B39" s="19">
        <v>270</v>
      </c>
      <c r="C39" s="19">
        <v>212</v>
      </c>
      <c r="D39" s="19">
        <v>262</v>
      </c>
      <c r="E39" s="19">
        <v>233</v>
      </c>
      <c r="F39" s="19">
        <v>227</v>
      </c>
      <c r="G39" s="19">
        <v>204</v>
      </c>
      <c r="H39" s="19">
        <v>248</v>
      </c>
      <c r="I39" s="19">
        <v>307</v>
      </c>
      <c r="J39" s="25">
        <f t="shared" si="0"/>
        <v>0.23790322580645162</v>
      </c>
      <c r="K39" s="25">
        <f t="shared" si="1"/>
        <v>0.29770531400966177</v>
      </c>
    </row>
    <row r="40" spans="1:11" ht="16.5" x14ac:dyDescent="0.25">
      <c r="A40" s="2" t="s">
        <v>42</v>
      </c>
      <c r="B40" s="17">
        <v>334</v>
      </c>
      <c r="C40" s="17">
        <v>339</v>
      </c>
      <c r="D40" s="17">
        <v>533</v>
      </c>
      <c r="E40" s="17">
        <v>602</v>
      </c>
      <c r="F40" s="17">
        <v>607</v>
      </c>
      <c r="G40" s="17">
        <v>534</v>
      </c>
      <c r="H40" s="17">
        <v>538</v>
      </c>
      <c r="I40" s="17">
        <v>586</v>
      </c>
      <c r="J40" s="25">
        <f t="shared" si="0"/>
        <v>8.9219330855018583E-2</v>
      </c>
      <c r="K40" s="25">
        <f t="shared" si="1"/>
        <v>0.17636937195296812</v>
      </c>
    </row>
    <row r="41" spans="1:11" x14ac:dyDescent="0.25">
      <c r="A41" s="2" t="s">
        <v>41</v>
      </c>
      <c r="B41" s="17">
        <v>267</v>
      </c>
      <c r="C41" s="17">
        <v>293</v>
      </c>
      <c r="D41" s="17">
        <v>299</v>
      </c>
      <c r="E41" s="17">
        <v>201</v>
      </c>
      <c r="F41" s="17">
        <v>253</v>
      </c>
      <c r="G41" s="17">
        <v>219</v>
      </c>
      <c r="H41" s="17">
        <v>238</v>
      </c>
      <c r="I41" s="17">
        <v>279</v>
      </c>
      <c r="J41" s="25">
        <f t="shared" si="0"/>
        <v>0.17226890756302521</v>
      </c>
      <c r="K41" s="25">
        <f t="shared" si="1"/>
        <v>0.10338983050847456</v>
      </c>
    </row>
    <row r="42" spans="1:11" x14ac:dyDescent="0.25">
      <c r="A42" s="1" t="s">
        <v>40</v>
      </c>
      <c r="B42" s="23">
        <v>11261</v>
      </c>
      <c r="C42" s="23">
        <v>9011</v>
      </c>
      <c r="D42" s="23">
        <v>8236</v>
      </c>
      <c r="E42" s="23">
        <v>6095</v>
      </c>
      <c r="F42" s="23">
        <v>6153</v>
      </c>
      <c r="G42" s="23">
        <v>6740</v>
      </c>
      <c r="H42" s="23">
        <v>6017</v>
      </c>
      <c r="I42" s="23">
        <v>5939</v>
      </c>
      <c r="J42" s="24">
        <f t="shared" si="0"/>
        <v>-1.2963270732923384E-2</v>
      </c>
      <c r="K42" s="24">
        <f t="shared" si="1"/>
        <v>-0.22312335320389434</v>
      </c>
    </row>
    <row r="43" spans="1:11" x14ac:dyDescent="0.25">
      <c r="A43" s="2" t="s">
        <v>39</v>
      </c>
      <c r="B43" s="17">
        <v>4893</v>
      </c>
      <c r="C43" s="17">
        <v>3966</v>
      </c>
      <c r="D43" s="17">
        <v>4019</v>
      </c>
      <c r="E43" s="17">
        <v>3192</v>
      </c>
      <c r="F43" s="17">
        <v>3398</v>
      </c>
      <c r="G43" s="17">
        <v>4007</v>
      </c>
      <c r="H43" s="17">
        <v>3492</v>
      </c>
      <c r="I43" s="17">
        <v>3524</v>
      </c>
      <c r="J43" s="25">
        <f t="shared" si="0"/>
        <v>9.1638029782359683E-3</v>
      </c>
      <c r="K43" s="25">
        <f t="shared" si="1"/>
        <v>-8.5252345459265064E-2</v>
      </c>
    </row>
    <row r="44" spans="1:11" x14ac:dyDescent="0.25">
      <c r="A44" s="4" t="s">
        <v>38</v>
      </c>
      <c r="B44" s="19">
        <v>4520</v>
      </c>
      <c r="C44" s="19">
        <v>3672</v>
      </c>
      <c r="D44" s="19">
        <v>3749</v>
      </c>
      <c r="E44" s="19">
        <v>2871</v>
      </c>
      <c r="F44" s="19">
        <v>3129</v>
      </c>
      <c r="G44" s="19">
        <v>3653</v>
      </c>
      <c r="H44" s="19">
        <v>3139</v>
      </c>
      <c r="I44" s="19">
        <v>3170</v>
      </c>
      <c r="J44" s="25">
        <f t="shared" si="0"/>
        <v>9.8757566103854725E-3</v>
      </c>
      <c r="K44" s="25">
        <f t="shared" si="1"/>
        <v>-0.10281809727893905</v>
      </c>
    </row>
    <row r="45" spans="1:11" x14ac:dyDescent="0.25">
      <c r="A45" s="4" t="s">
        <v>37</v>
      </c>
      <c r="B45" s="19">
        <v>373</v>
      </c>
      <c r="C45" s="19">
        <v>294</v>
      </c>
      <c r="D45" s="19">
        <v>270</v>
      </c>
      <c r="E45" s="19">
        <v>321</v>
      </c>
      <c r="F45" s="19">
        <v>269</v>
      </c>
      <c r="G45" s="19">
        <v>354</v>
      </c>
      <c r="H45" s="19">
        <v>353</v>
      </c>
      <c r="I45" s="19">
        <v>354</v>
      </c>
      <c r="J45" s="25">
        <f t="shared" si="0"/>
        <v>2.8328611898016999E-3</v>
      </c>
      <c r="K45" s="25">
        <f t="shared" si="1"/>
        <v>0.10922112802148604</v>
      </c>
    </row>
    <row r="46" spans="1:11" x14ac:dyDescent="0.25">
      <c r="A46" s="2" t="s">
        <v>36</v>
      </c>
      <c r="B46" s="17">
        <v>5438</v>
      </c>
      <c r="C46" s="17">
        <v>4202</v>
      </c>
      <c r="D46" s="17">
        <v>3507</v>
      </c>
      <c r="E46" s="17">
        <v>2149</v>
      </c>
      <c r="F46" s="17">
        <v>2042</v>
      </c>
      <c r="G46" s="17">
        <v>1824</v>
      </c>
      <c r="H46" s="17">
        <v>1823</v>
      </c>
      <c r="I46" s="17">
        <v>1746</v>
      </c>
      <c r="J46" s="25">
        <f t="shared" si="0"/>
        <v>-4.2238069116840374E-2</v>
      </c>
      <c r="K46" s="25">
        <f t="shared" si="1"/>
        <v>-0.41758398856325946</v>
      </c>
    </row>
    <row r="47" spans="1:11" x14ac:dyDescent="0.25">
      <c r="A47" s="4" t="s">
        <v>35</v>
      </c>
      <c r="B47" s="19">
        <v>2311</v>
      </c>
      <c r="C47" s="19">
        <v>1795</v>
      </c>
      <c r="D47" s="19">
        <v>1621</v>
      </c>
      <c r="E47" s="19">
        <v>1126</v>
      </c>
      <c r="F47" s="19">
        <v>1216</v>
      </c>
      <c r="G47" s="19">
        <v>1264</v>
      </c>
      <c r="H47" s="19">
        <v>1295</v>
      </c>
      <c r="I47" s="19">
        <v>1239</v>
      </c>
      <c r="J47" s="25">
        <f t="shared" si="0"/>
        <v>-4.3243243243243246E-2</v>
      </c>
      <c r="K47" s="25">
        <f t="shared" si="1"/>
        <v>-0.18394806172374856</v>
      </c>
    </row>
    <row r="48" spans="1:11" x14ac:dyDescent="0.25">
      <c r="A48" s="4" t="s">
        <v>34</v>
      </c>
      <c r="B48" s="19">
        <v>3127</v>
      </c>
      <c r="C48" s="19">
        <v>2407</v>
      </c>
      <c r="D48" s="19">
        <v>1886</v>
      </c>
      <c r="E48" s="19">
        <v>1023</v>
      </c>
      <c r="F48" s="19">
        <v>826</v>
      </c>
      <c r="G48" s="19">
        <v>560</v>
      </c>
      <c r="H48" s="19">
        <v>528</v>
      </c>
      <c r="I48" s="19">
        <v>507</v>
      </c>
      <c r="J48" s="25">
        <f t="shared" si="0"/>
        <v>-3.9772727272727272E-2</v>
      </c>
      <c r="K48" s="25">
        <f t="shared" si="1"/>
        <v>-0.65733320459592548</v>
      </c>
    </row>
    <row r="49" spans="1:11" x14ac:dyDescent="0.25">
      <c r="A49" s="2" t="s">
        <v>33</v>
      </c>
      <c r="B49" s="17">
        <v>354</v>
      </c>
      <c r="C49" s="17">
        <v>360</v>
      </c>
      <c r="D49" s="17">
        <v>326</v>
      </c>
      <c r="E49" s="17">
        <v>306</v>
      </c>
      <c r="F49" s="17">
        <v>563</v>
      </c>
      <c r="G49" s="17">
        <v>748</v>
      </c>
      <c r="H49" s="17">
        <v>562</v>
      </c>
      <c r="I49" s="17">
        <v>519</v>
      </c>
      <c r="J49" s="25">
        <f t="shared" si="0"/>
        <v>-7.6512455516014238E-2</v>
      </c>
      <c r="K49" s="25">
        <f t="shared" si="1"/>
        <v>0.1286113699906804</v>
      </c>
    </row>
    <row r="50" spans="1:11" x14ac:dyDescent="0.25">
      <c r="A50" s="4" t="s">
        <v>32</v>
      </c>
      <c r="B50" s="19">
        <v>136</v>
      </c>
      <c r="C50" s="19">
        <v>122</v>
      </c>
      <c r="D50" s="19">
        <v>101</v>
      </c>
      <c r="E50" s="19">
        <v>45</v>
      </c>
      <c r="F50" s="19">
        <v>48</v>
      </c>
      <c r="G50" s="19">
        <v>50</v>
      </c>
      <c r="H50" s="19">
        <v>63</v>
      </c>
      <c r="I50" s="19">
        <v>58</v>
      </c>
      <c r="J50" s="25">
        <f t="shared" si="0"/>
        <v>-7.9365079365079361E-2</v>
      </c>
      <c r="K50" s="25">
        <f t="shared" si="1"/>
        <v>-0.28141592920353975</v>
      </c>
    </row>
    <row r="51" spans="1:11" x14ac:dyDescent="0.25">
      <c r="A51" s="4" t="s">
        <v>31</v>
      </c>
      <c r="B51" s="19">
        <v>218</v>
      </c>
      <c r="C51" s="19">
        <v>238</v>
      </c>
      <c r="D51" s="19">
        <v>225</v>
      </c>
      <c r="E51" s="19">
        <v>261</v>
      </c>
      <c r="F51" s="19">
        <v>515</v>
      </c>
      <c r="G51" s="19">
        <v>698</v>
      </c>
      <c r="H51" s="19">
        <v>499</v>
      </c>
      <c r="I51" s="19">
        <v>461</v>
      </c>
      <c r="J51" s="25">
        <f t="shared" si="0"/>
        <v>-7.6152304609218444E-2</v>
      </c>
      <c r="K51" s="25">
        <f t="shared" si="1"/>
        <v>0.21590052750565178</v>
      </c>
    </row>
    <row r="52" spans="1:11" x14ac:dyDescent="0.25">
      <c r="A52" s="2" t="s">
        <v>30</v>
      </c>
      <c r="B52" s="17">
        <v>576</v>
      </c>
      <c r="C52" s="17">
        <v>483</v>
      </c>
      <c r="D52" s="17">
        <v>384</v>
      </c>
      <c r="E52" s="17">
        <v>448</v>
      </c>
      <c r="F52" s="17">
        <v>150</v>
      </c>
      <c r="G52" s="17">
        <v>161</v>
      </c>
      <c r="H52" s="17">
        <v>140</v>
      </c>
      <c r="I52" s="17">
        <v>150</v>
      </c>
      <c r="J52" s="25">
        <v>8.744394618834081E-2</v>
      </c>
      <c r="K52" s="25">
        <f t="shared" si="1"/>
        <v>-0.55166524338172496</v>
      </c>
    </row>
    <row r="53" spans="1:11" x14ac:dyDescent="0.25">
      <c r="A53" s="1" t="s">
        <v>29</v>
      </c>
      <c r="B53" s="23">
        <v>9114</v>
      </c>
      <c r="C53" s="23">
        <v>8329</v>
      </c>
      <c r="D53" s="23">
        <v>8040</v>
      </c>
      <c r="E53" s="23">
        <v>8068</v>
      </c>
      <c r="F53" s="23">
        <v>8961</v>
      </c>
      <c r="G53" s="23">
        <v>11091</v>
      </c>
      <c r="H53" s="23">
        <v>10750</v>
      </c>
      <c r="I53" s="23">
        <v>14347</v>
      </c>
      <c r="J53" s="24">
        <f t="shared" si="0"/>
        <v>0.3346046511627907</v>
      </c>
      <c r="K53" s="24">
        <f t="shared" si="1"/>
        <v>0.56059546563485785</v>
      </c>
    </row>
    <row r="54" spans="1:11" x14ac:dyDescent="0.25">
      <c r="A54" s="2" t="s">
        <v>28</v>
      </c>
      <c r="B54" s="17">
        <v>6846</v>
      </c>
      <c r="C54" s="17">
        <v>6477</v>
      </c>
      <c r="D54" s="17">
        <v>6246</v>
      </c>
      <c r="E54" s="17">
        <v>6632</v>
      </c>
      <c r="F54" s="17">
        <v>7388</v>
      </c>
      <c r="G54" s="17">
        <v>9577</v>
      </c>
      <c r="H54" s="17">
        <v>9030</v>
      </c>
      <c r="I54" s="17">
        <v>12017</v>
      </c>
      <c r="J54" s="25">
        <f t="shared" si="0"/>
        <v>0.33078626799557032</v>
      </c>
      <c r="K54" s="25">
        <f t="shared" si="1"/>
        <v>0.61159858993026284</v>
      </c>
    </row>
    <row r="55" spans="1:11" x14ac:dyDescent="0.25">
      <c r="A55" s="4" t="s">
        <v>27</v>
      </c>
      <c r="B55" s="19">
        <v>641</v>
      </c>
      <c r="C55" s="19">
        <v>533</v>
      </c>
      <c r="D55" s="19">
        <v>615</v>
      </c>
      <c r="E55" s="19">
        <v>549</v>
      </c>
      <c r="F55" s="19">
        <v>694</v>
      </c>
      <c r="G55" s="19">
        <v>767</v>
      </c>
      <c r="H55" s="19">
        <v>584</v>
      </c>
      <c r="I55" s="19">
        <v>1144</v>
      </c>
      <c r="J55" s="25">
        <f t="shared" si="0"/>
        <v>0.95890410958904104</v>
      </c>
      <c r="K55" s="25">
        <f t="shared" si="1"/>
        <v>0.82705909194615568</v>
      </c>
    </row>
    <row r="56" spans="1:11" x14ac:dyDescent="0.25">
      <c r="A56" s="4" t="s">
        <v>26</v>
      </c>
      <c r="B56" s="19">
        <v>5535</v>
      </c>
      <c r="C56" s="19">
        <v>4986</v>
      </c>
      <c r="D56" s="19">
        <v>4873</v>
      </c>
      <c r="E56" s="19">
        <v>5337</v>
      </c>
      <c r="F56" s="19">
        <v>5955</v>
      </c>
      <c r="G56" s="19">
        <v>7933</v>
      </c>
      <c r="H56" s="19">
        <v>7774</v>
      </c>
      <c r="I56" s="19">
        <v>10060</v>
      </c>
      <c r="J56" s="25">
        <f t="shared" si="0"/>
        <v>0.29405711345510677</v>
      </c>
      <c r="K56" s="25">
        <f t="shared" si="1"/>
        <v>0.6611232986577974</v>
      </c>
    </row>
    <row r="57" spans="1:11" x14ac:dyDescent="0.25">
      <c r="A57" s="4" t="s">
        <v>25</v>
      </c>
      <c r="B57" s="19">
        <v>670</v>
      </c>
      <c r="C57" s="19">
        <v>958</v>
      </c>
      <c r="D57" s="19">
        <v>758</v>
      </c>
      <c r="E57" s="19">
        <v>746</v>
      </c>
      <c r="F57" s="19">
        <v>739</v>
      </c>
      <c r="G57" s="19">
        <v>877</v>
      </c>
      <c r="H57" s="19">
        <v>672</v>
      </c>
      <c r="I57" s="19">
        <v>813</v>
      </c>
      <c r="J57" s="25">
        <f t="shared" si="0"/>
        <v>0.20982142857142858</v>
      </c>
      <c r="K57" s="25">
        <f t="shared" si="1"/>
        <v>4.9999999999999933E-2</v>
      </c>
    </row>
    <row r="58" spans="1:11" x14ac:dyDescent="0.25">
      <c r="A58" s="2" t="s">
        <v>24</v>
      </c>
      <c r="B58" s="17">
        <v>1066</v>
      </c>
      <c r="C58" s="17">
        <v>820</v>
      </c>
      <c r="D58" s="17">
        <v>946</v>
      </c>
      <c r="E58" s="17">
        <v>702</v>
      </c>
      <c r="F58" s="17">
        <v>607</v>
      </c>
      <c r="G58" s="17">
        <v>602</v>
      </c>
      <c r="H58" s="17">
        <v>520</v>
      </c>
      <c r="I58" s="17">
        <v>577</v>
      </c>
      <c r="J58" s="25">
        <f t="shared" si="0"/>
        <v>0.10961538461538461</v>
      </c>
      <c r="K58" s="25">
        <f t="shared" si="1"/>
        <v>-0.23256697700931031</v>
      </c>
    </row>
    <row r="59" spans="1:11" x14ac:dyDescent="0.25">
      <c r="A59" s="2" t="s">
        <v>23</v>
      </c>
      <c r="B59" s="17">
        <v>25</v>
      </c>
      <c r="C59" s="17">
        <v>14</v>
      </c>
      <c r="D59" s="17">
        <v>7</v>
      </c>
      <c r="E59" s="17">
        <v>9</v>
      </c>
      <c r="F59" s="17">
        <v>19</v>
      </c>
      <c r="G59" s="17">
        <v>7</v>
      </c>
      <c r="H59" s="17">
        <v>13</v>
      </c>
      <c r="I59" s="17">
        <v>19</v>
      </c>
      <c r="J59" s="25">
        <f t="shared" si="0"/>
        <v>0.46153846153846156</v>
      </c>
      <c r="K59" s="25">
        <f t="shared" si="1"/>
        <v>0.41489361702127658</v>
      </c>
    </row>
    <row r="60" spans="1:11" x14ac:dyDescent="0.25">
      <c r="A60" s="2" t="s">
        <v>22</v>
      </c>
      <c r="B60" s="17">
        <v>29</v>
      </c>
      <c r="C60" s="17">
        <v>37</v>
      </c>
      <c r="D60" s="17">
        <v>25</v>
      </c>
      <c r="E60" s="17">
        <v>15</v>
      </c>
      <c r="F60" s="17">
        <v>25</v>
      </c>
      <c r="G60" s="17">
        <v>25</v>
      </c>
      <c r="H60" s="17">
        <v>19</v>
      </c>
      <c r="I60" s="17">
        <v>31</v>
      </c>
      <c r="J60" s="25">
        <f t="shared" si="0"/>
        <v>0.63157894736842102</v>
      </c>
      <c r="K60" s="25">
        <f t="shared" si="1"/>
        <v>0.24</v>
      </c>
    </row>
    <row r="61" spans="1:11" x14ac:dyDescent="0.25">
      <c r="A61" s="2" t="s">
        <v>21</v>
      </c>
      <c r="B61" s="17">
        <v>376</v>
      </c>
      <c r="C61" s="17">
        <v>331</v>
      </c>
      <c r="D61" s="17">
        <v>264</v>
      </c>
      <c r="E61" s="17">
        <v>243</v>
      </c>
      <c r="F61" s="17">
        <v>243</v>
      </c>
      <c r="G61" s="17">
        <v>248</v>
      </c>
      <c r="H61" s="17">
        <v>255</v>
      </c>
      <c r="I61" s="17">
        <v>240</v>
      </c>
      <c r="J61" s="25">
        <f t="shared" si="0"/>
        <v>-5.8823529411764705E-2</v>
      </c>
      <c r="K61" s="25">
        <f t="shared" si="1"/>
        <v>-0.14285714285714285</v>
      </c>
    </row>
    <row r="62" spans="1:11" x14ac:dyDescent="0.25">
      <c r="A62" s="2" t="s">
        <v>20</v>
      </c>
      <c r="B62" s="17">
        <v>259</v>
      </c>
      <c r="C62" s="17">
        <v>230</v>
      </c>
      <c r="D62" s="17">
        <v>147</v>
      </c>
      <c r="E62" s="17">
        <v>141</v>
      </c>
      <c r="F62" s="17">
        <v>234</v>
      </c>
      <c r="G62" s="17">
        <v>261</v>
      </c>
      <c r="H62" s="17">
        <v>298</v>
      </c>
      <c r="I62" s="17">
        <v>153</v>
      </c>
      <c r="J62" s="25">
        <f t="shared" si="0"/>
        <v>-0.48657718120805371</v>
      </c>
      <c r="K62" s="25">
        <f t="shared" si="1"/>
        <v>-0.31783439490445858</v>
      </c>
    </row>
    <row r="63" spans="1:11" x14ac:dyDescent="0.25">
      <c r="A63" s="2" t="s">
        <v>19</v>
      </c>
      <c r="B63" s="17">
        <v>40</v>
      </c>
      <c r="C63" s="17">
        <v>54</v>
      </c>
      <c r="D63" s="17">
        <v>50</v>
      </c>
      <c r="E63" s="17">
        <v>47</v>
      </c>
      <c r="F63" s="17">
        <v>41</v>
      </c>
      <c r="G63" s="17">
        <v>42</v>
      </c>
      <c r="H63" s="17">
        <v>72</v>
      </c>
      <c r="I63" s="17">
        <v>62</v>
      </c>
      <c r="J63" s="25">
        <f t="shared" si="0"/>
        <v>-0.1388888888888889</v>
      </c>
      <c r="K63" s="25">
        <f t="shared" si="1"/>
        <v>0.25433526011560686</v>
      </c>
    </row>
    <row r="64" spans="1:11" x14ac:dyDescent="0.25">
      <c r="A64" s="2" t="s">
        <v>18</v>
      </c>
      <c r="B64" s="17">
        <v>473</v>
      </c>
      <c r="C64" s="17">
        <v>366</v>
      </c>
      <c r="D64" s="17">
        <v>355</v>
      </c>
      <c r="E64" s="17">
        <v>279</v>
      </c>
      <c r="F64" s="17">
        <v>404</v>
      </c>
      <c r="G64" s="17">
        <v>329</v>
      </c>
      <c r="H64" s="17">
        <v>543</v>
      </c>
      <c r="I64" s="17">
        <v>1248</v>
      </c>
      <c r="J64" s="25">
        <f t="shared" si="0"/>
        <v>1.298342541436464</v>
      </c>
      <c r="K64" s="25">
        <f t="shared" si="1"/>
        <v>2.1778828664969079</v>
      </c>
    </row>
    <row r="65" spans="1:11" x14ac:dyDescent="0.25">
      <c r="A65" s="1" t="s">
        <v>17</v>
      </c>
      <c r="B65" s="23">
        <v>17087</v>
      </c>
      <c r="C65" s="23">
        <v>17309</v>
      </c>
      <c r="D65" s="23">
        <v>16827</v>
      </c>
      <c r="E65" s="23">
        <v>17336</v>
      </c>
      <c r="F65" s="23">
        <v>17747</v>
      </c>
      <c r="G65" s="23">
        <v>17004</v>
      </c>
      <c r="H65" s="23">
        <v>17437</v>
      </c>
      <c r="I65" s="23">
        <v>17882</v>
      </c>
      <c r="J65" s="24">
        <f t="shared" si="0"/>
        <v>2.5520445030681883E-2</v>
      </c>
      <c r="K65" s="24">
        <f t="shared" si="1"/>
        <v>3.6663436772756325E-2</v>
      </c>
    </row>
    <row r="66" spans="1:11" x14ac:dyDescent="0.25">
      <c r="A66" s="3" t="s">
        <v>16</v>
      </c>
      <c r="B66" s="20">
        <v>3566</v>
      </c>
      <c r="C66" s="20">
        <v>3677</v>
      </c>
      <c r="D66" s="20">
        <v>3483</v>
      </c>
      <c r="E66" s="20">
        <v>3370</v>
      </c>
      <c r="F66" s="20">
        <v>3278</v>
      </c>
      <c r="G66" s="20">
        <v>3393</v>
      </c>
      <c r="H66" s="20">
        <v>3117</v>
      </c>
      <c r="I66" s="20">
        <v>3411</v>
      </c>
      <c r="J66" s="25">
        <f t="shared" si="0"/>
        <v>9.4321462945139559E-2</v>
      </c>
      <c r="K66" s="25">
        <f t="shared" si="1"/>
        <v>-2.9308323563892143E-4</v>
      </c>
    </row>
    <row r="67" spans="1:11" x14ac:dyDescent="0.25">
      <c r="A67" s="3" t="s">
        <v>15</v>
      </c>
      <c r="B67" s="20">
        <v>3521</v>
      </c>
      <c r="C67" s="20">
        <v>3803</v>
      </c>
      <c r="D67" s="20">
        <v>3658</v>
      </c>
      <c r="E67" s="20">
        <v>3785</v>
      </c>
      <c r="F67" s="20">
        <v>3782</v>
      </c>
      <c r="G67" s="20">
        <v>3478</v>
      </c>
      <c r="H67" s="20">
        <v>4208</v>
      </c>
      <c r="I67" s="20">
        <v>4541</v>
      </c>
      <c r="J67" s="25">
        <f t="shared" si="0"/>
        <v>7.9134980988593159E-2</v>
      </c>
      <c r="K67" s="25">
        <f t="shared" si="1"/>
        <v>0.21162569087097396</v>
      </c>
    </row>
    <row r="68" spans="1:11" x14ac:dyDescent="0.25">
      <c r="A68" s="3" t="s">
        <v>14</v>
      </c>
      <c r="B68" s="20">
        <v>3195</v>
      </c>
      <c r="C68" s="20">
        <v>3176</v>
      </c>
      <c r="D68" s="20">
        <v>3243</v>
      </c>
      <c r="E68" s="20">
        <v>3660</v>
      </c>
      <c r="F68" s="20">
        <v>4038</v>
      </c>
      <c r="G68" s="20">
        <v>3529</v>
      </c>
      <c r="H68" s="20">
        <v>3469</v>
      </c>
      <c r="I68" s="20">
        <v>3184</v>
      </c>
      <c r="J68" s="25">
        <f t="shared" ref="J68:J82" si="2">((I68-H68)/H68)</f>
        <v>-8.2156240991640248E-2</v>
      </c>
      <c r="K68" s="25">
        <f t="shared" ref="K68:K82" si="3">((I68-AVERAGE(B68:H68))/AVERAGE(B68:H68))</f>
        <v>-8.3175647881530188E-2</v>
      </c>
    </row>
    <row r="69" spans="1:11" x14ac:dyDescent="0.25">
      <c r="A69" s="3" t="s">
        <v>13</v>
      </c>
      <c r="B69" s="20">
        <v>947</v>
      </c>
      <c r="C69" s="20">
        <v>943</v>
      </c>
      <c r="D69" s="20">
        <v>868</v>
      </c>
      <c r="E69" s="20">
        <v>1002</v>
      </c>
      <c r="F69" s="20">
        <v>892</v>
      </c>
      <c r="G69" s="20">
        <v>841</v>
      </c>
      <c r="H69" s="20">
        <v>935</v>
      </c>
      <c r="I69" s="20">
        <v>834</v>
      </c>
      <c r="J69" s="25">
        <f t="shared" si="2"/>
        <v>-0.10802139037433155</v>
      </c>
      <c r="K69" s="25">
        <f t="shared" si="3"/>
        <v>-9.1785936527691403E-2</v>
      </c>
    </row>
    <row r="70" spans="1:11" x14ac:dyDescent="0.25">
      <c r="A70" s="3" t="s">
        <v>12</v>
      </c>
      <c r="B70" s="20">
        <v>5858</v>
      </c>
      <c r="C70" s="20">
        <v>5710</v>
      </c>
      <c r="D70" s="20">
        <v>5575</v>
      </c>
      <c r="E70" s="20">
        <v>5519</v>
      </c>
      <c r="F70" s="20">
        <v>5757</v>
      </c>
      <c r="G70" s="20">
        <v>5763</v>
      </c>
      <c r="H70" s="20">
        <v>5708</v>
      </c>
      <c r="I70" s="20">
        <v>5912</v>
      </c>
      <c r="J70" s="25">
        <f t="shared" si="2"/>
        <v>3.5739313244569026E-2</v>
      </c>
      <c r="K70" s="25">
        <f t="shared" si="3"/>
        <v>3.7452995738280294E-2</v>
      </c>
    </row>
    <row r="71" spans="1:11" x14ac:dyDescent="0.25">
      <c r="A71" s="1" t="s">
        <v>11</v>
      </c>
      <c r="B71" s="23">
        <v>5522</v>
      </c>
      <c r="C71" s="23">
        <v>6530</v>
      </c>
      <c r="D71" s="23">
        <v>5680</v>
      </c>
      <c r="E71" s="23">
        <v>5866</v>
      </c>
      <c r="F71" s="23">
        <v>6935</v>
      </c>
      <c r="G71" s="23">
        <v>6615</v>
      </c>
      <c r="H71" s="23">
        <v>6396</v>
      </c>
      <c r="I71" s="23">
        <v>7006</v>
      </c>
      <c r="J71" s="24">
        <f t="shared" si="2"/>
        <v>9.5372107567229525E-2</v>
      </c>
      <c r="K71" s="24">
        <f t="shared" si="3"/>
        <v>0.12626309020760612</v>
      </c>
    </row>
    <row r="72" spans="1:11" x14ac:dyDescent="0.25">
      <c r="A72" s="2" t="s">
        <v>10</v>
      </c>
      <c r="B72" s="17">
        <v>424</v>
      </c>
      <c r="C72" s="17">
        <v>428</v>
      </c>
      <c r="D72" s="17">
        <v>368</v>
      </c>
      <c r="E72" s="17">
        <v>429</v>
      </c>
      <c r="F72" s="17">
        <v>362</v>
      </c>
      <c r="G72" s="17">
        <v>297</v>
      </c>
      <c r="H72" s="17">
        <v>250</v>
      </c>
      <c r="I72" s="17">
        <v>188</v>
      </c>
      <c r="J72" s="25">
        <f t="shared" si="2"/>
        <v>-0.248</v>
      </c>
      <c r="K72" s="25">
        <f t="shared" si="3"/>
        <v>-0.48553557466770919</v>
      </c>
    </row>
    <row r="73" spans="1:11" x14ac:dyDescent="0.25">
      <c r="A73" s="2" t="s">
        <v>9</v>
      </c>
      <c r="B73" s="17">
        <v>4794</v>
      </c>
      <c r="C73" s="17">
        <v>5838</v>
      </c>
      <c r="D73" s="17">
        <v>5085</v>
      </c>
      <c r="E73" s="17">
        <v>5218</v>
      </c>
      <c r="F73" s="17">
        <v>6317</v>
      </c>
      <c r="G73" s="17">
        <v>6036</v>
      </c>
      <c r="H73" s="17">
        <v>5880</v>
      </c>
      <c r="I73" s="17">
        <v>6486</v>
      </c>
      <c r="J73" s="25">
        <f t="shared" si="2"/>
        <v>0.10306122448979592</v>
      </c>
      <c r="K73" s="25">
        <f t="shared" si="3"/>
        <v>0.15916053921568624</v>
      </c>
    </row>
    <row r="74" spans="1:11" x14ac:dyDescent="0.25">
      <c r="A74" s="3" t="s">
        <v>8</v>
      </c>
      <c r="B74" s="20">
        <v>1907</v>
      </c>
      <c r="C74" s="20">
        <v>2138</v>
      </c>
      <c r="D74" s="20">
        <v>1805</v>
      </c>
      <c r="E74" s="20">
        <v>1815</v>
      </c>
      <c r="F74" s="20">
        <v>2263</v>
      </c>
      <c r="G74" s="20">
        <v>2402</v>
      </c>
      <c r="H74" s="20">
        <v>2427</v>
      </c>
      <c r="I74" s="20">
        <v>2392</v>
      </c>
      <c r="J74" s="25">
        <f t="shared" si="2"/>
        <v>-1.442109600329625E-2</v>
      </c>
      <c r="K74" s="25">
        <f t="shared" si="3"/>
        <v>0.1346479636782543</v>
      </c>
    </row>
    <row r="75" spans="1:11" x14ac:dyDescent="0.25">
      <c r="A75" s="3" t="s">
        <v>7</v>
      </c>
      <c r="B75" s="20">
        <v>2336</v>
      </c>
      <c r="C75" s="20">
        <v>2992</v>
      </c>
      <c r="D75" s="20">
        <v>2609</v>
      </c>
      <c r="E75" s="20">
        <v>2660</v>
      </c>
      <c r="F75" s="20">
        <v>3388</v>
      </c>
      <c r="G75" s="20">
        <v>2950</v>
      </c>
      <c r="H75" s="20">
        <v>2727</v>
      </c>
      <c r="I75" s="20">
        <v>3216</v>
      </c>
      <c r="J75" s="25">
        <f t="shared" si="2"/>
        <v>0.17931793179317931</v>
      </c>
      <c r="K75" s="25">
        <f t="shared" si="3"/>
        <v>0.14494964906927074</v>
      </c>
    </row>
    <row r="76" spans="1:11" x14ac:dyDescent="0.25">
      <c r="A76" s="3" t="s">
        <v>6</v>
      </c>
      <c r="B76" s="20">
        <v>551</v>
      </c>
      <c r="C76" s="20">
        <v>708</v>
      </c>
      <c r="D76" s="20">
        <v>671</v>
      </c>
      <c r="E76" s="20">
        <v>743</v>
      </c>
      <c r="F76" s="20">
        <v>666</v>
      </c>
      <c r="G76" s="20">
        <v>684</v>
      </c>
      <c r="H76" s="20">
        <v>726</v>
      </c>
      <c r="I76" s="20">
        <v>878</v>
      </c>
      <c r="J76" s="25">
        <f t="shared" si="2"/>
        <v>0.20936639118457301</v>
      </c>
      <c r="K76" s="25">
        <f t="shared" si="3"/>
        <v>0.29416719309328276</v>
      </c>
    </row>
    <row r="77" spans="1:11" x14ac:dyDescent="0.25">
      <c r="A77" s="2" t="s">
        <v>5</v>
      </c>
      <c r="B77" s="17">
        <v>173</v>
      </c>
      <c r="C77" s="17">
        <v>122</v>
      </c>
      <c r="D77" s="17">
        <v>92</v>
      </c>
      <c r="E77" s="17">
        <v>68</v>
      </c>
      <c r="F77" s="17">
        <v>106</v>
      </c>
      <c r="G77" s="17">
        <v>110</v>
      </c>
      <c r="H77" s="17">
        <v>90</v>
      </c>
      <c r="I77" s="17">
        <v>149</v>
      </c>
      <c r="J77" s="25">
        <f t="shared" si="2"/>
        <v>0.65555555555555556</v>
      </c>
      <c r="K77" s="25">
        <f t="shared" si="3"/>
        <v>0.3705650459921157</v>
      </c>
    </row>
    <row r="78" spans="1:11" x14ac:dyDescent="0.25">
      <c r="A78" s="2" t="s">
        <v>4</v>
      </c>
      <c r="B78" s="17">
        <v>126</v>
      </c>
      <c r="C78" s="17">
        <v>142</v>
      </c>
      <c r="D78" s="17">
        <v>129</v>
      </c>
      <c r="E78" s="17">
        <v>146</v>
      </c>
      <c r="F78" s="17">
        <v>150</v>
      </c>
      <c r="G78" s="17">
        <v>171</v>
      </c>
      <c r="H78" s="17">
        <v>174</v>
      </c>
      <c r="I78" s="17">
        <v>179</v>
      </c>
      <c r="J78" s="25">
        <f t="shared" si="2"/>
        <v>2.8735632183908046E-2</v>
      </c>
      <c r="K78" s="25">
        <f t="shared" si="3"/>
        <v>0.20712909441233146</v>
      </c>
    </row>
    <row r="79" spans="1:11" x14ac:dyDescent="0.25">
      <c r="A79" s="2" t="s">
        <v>3</v>
      </c>
      <c r="B79" s="17">
        <v>5</v>
      </c>
      <c r="C79" s="17">
        <v>0</v>
      </c>
      <c r="D79" s="17">
        <v>6</v>
      </c>
      <c r="E79" s="17">
        <v>5</v>
      </c>
      <c r="F79" s="17">
        <v>0</v>
      </c>
      <c r="G79" s="17">
        <v>1</v>
      </c>
      <c r="H79" s="17">
        <v>2</v>
      </c>
      <c r="I79" s="17">
        <v>4</v>
      </c>
      <c r="J79" s="26">
        <f t="shared" si="2"/>
        <v>1</v>
      </c>
      <c r="K79" s="25">
        <f t="shared" si="3"/>
        <v>0.47368421052631571</v>
      </c>
    </row>
    <row r="80" spans="1:11" x14ac:dyDescent="0.25">
      <c r="A80" s="1" t="s">
        <v>2</v>
      </c>
      <c r="B80" s="23">
        <v>247</v>
      </c>
      <c r="C80" s="23">
        <v>231</v>
      </c>
      <c r="D80" s="23">
        <v>309</v>
      </c>
      <c r="E80" s="23">
        <v>239</v>
      </c>
      <c r="F80" s="23">
        <v>305</v>
      </c>
      <c r="G80" s="23">
        <v>297</v>
      </c>
      <c r="H80" s="23">
        <v>263</v>
      </c>
      <c r="I80" s="23">
        <v>286</v>
      </c>
      <c r="J80" s="24">
        <f t="shared" si="2"/>
        <v>8.7452471482889732E-2</v>
      </c>
      <c r="K80" s="24">
        <f t="shared" si="3"/>
        <v>5.8699101004759294E-2</v>
      </c>
    </row>
    <row r="81" spans="1:11" x14ac:dyDescent="0.25">
      <c r="A81" s="1" t="s">
        <v>1</v>
      </c>
      <c r="B81" s="23">
        <v>434</v>
      </c>
      <c r="C81" s="23">
        <v>547</v>
      </c>
      <c r="D81" s="23">
        <v>756</v>
      </c>
      <c r="E81" s="23">
        <v>545</v>
      </c>
      <c r="F81" s="23">
        <v>446</v>
      </c>
      <c r="G81" s="23">
        <v>477</v>
      </c>
      <c r="H81" s="23">
        <v>590</v>
      </c>
      <c r="I81" s="23">
        <v>700</v>
      </c>
      <c r="J81" s="24">
        <f t="shared" si="2"/>
        <v>0.1864406779661017</v>
      </c>
      <c r="K81" s="24">
        <f t="shared" si="3"/>
        <v>0.29117259552042168</v>
      </c>
    </row>
    <row r="82" spans="1:11" x14ac:dyDescent="0.25">
      <c r="A82" s="1" t="s">
        <v>0</v>
      </c>
      <c r="B82" s="23">
        <v>12237</v>
      </c>
      <c r="C82" s="23">
        <v>11896</v>
      </c>
      <c r="D82" s="23">
        <v>11395</v>
      </c>
      <c r="E82" s="23">
        <v>11316</v>
      </c>
      <c r="F82" s="23">
        <v>12568</v>
      </c>
      <c r="G82" s="23">
        <v>13820</v>
      </c>
      <c r="H82" s="23">
        <v>13767</v>
      </c>
      <c r="I82" s="23">
        <v>14155</v>
      </c>
      <c r="J82" s="24">
        <f t="shared" si="2"/>
        <v>2.8183336965206654E-2</v>
      </c>
      <c r="K82" s="24">
        <f t="shared" si="3"/>
        <v>0.13892113702456357</v>
      </c>
    </row>
    <row r="83" spans="1:11" x14ac:dyDescent="0.25">
      <c r="A83" t="s">
        <v>183</v>
      </c>
    </row>
  </sheetData>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90A8-3A11-450B-BABF-D6E2AAFED896}">
  <sheetPr>
    <tabColor theme="4" tint="0.79998168889431442"/>
    <pageSetUpPr fitToPage="1"/>
  </sheetPr>
  <dimension ref="A1:AF588"/>
  <sheetViews>
    <sheetView zoomScaleNormal="100" workbookViewId="0">
      <selection activeCell="A30" sqref="A30"/>
    </sheetView>
  </sheetViews>
  <sheetFormatPr baseColWidth="10" defaultRowHeight="15" outlineLevelRow="2" x14ac:dyDescent="0.25"/>
  <cols>
    <col min="1" max="1" width="42.5703125" customWidth="1"/>
    <col min="2" max="9" width="8.140625" customWidth="1"/>
    <col min="10" max="10" width="9.28515625" customWidth="1"/>
    <col min="11" max="11" width="10.7109375" customWidth="1"/>
    <col min="12" max="12" width="13" customWidth="1"/>
    <col min="13" max="14" width="10.140625" customWidth="1"/>
    <col min="15" max="15" width="4.85546875" style="202" customWidth="1"/>
    <col min="16" max="16" width="42.5703125" customWidth="1"/>
    <col min="17" max="19" width="8.7109375" customWidth="1"/>
    <col min="20" max="20" width="8.5703125" customWidth="1"/>
    <col min="21" max="24" width="8.140625" customWidth="1"/>
    <col min="25" max="25" width="8.85546875" customWidth="1"/>
    <col min="26" max="26" width="10" customWidth="1"/>
    <col min="27" max="28" width="10.28515625" customWidth="1"/>
  </cols>
  <sheetData>
    <row r="1" spans="1:32" x14ac:dyDescent="0.25">
      <c r="A1" s="190" t="s">
        <v>142</v>
      </c>
      <c r="B1" s="260" t="s">
        <v>147</v>
      </c>
      <c r="C1" s="260"/>
      <c r="D1" s="260"/>
      <c r="E1" s="198"/>
      <c r="F1" s="162"/>
      <c r="G1" s="162"/>
      <c r="H1" s="162"/>
      <c r="I1" s="162"/>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x14ac:dyDescent="0.25">
      <c r="A2" s="198"/>
      <c r="B2" s="198"/>
      <c r="C2" s="198"/>
      <c r="D2" s="198"/>
      <c r="E2" s="162"/>
      <c r="F2" s="162"/>
      <c r="G2" s="162"/>
      <c r="H2" s="162"/>
      <c r="I2" s="162"/>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x14ac:dyDescent="0.25">
      <c r="A3" s="199"/>
      <c r="B3" s="199"/>
      <c r="C3" s="199"/>
      <c r="D3" s="199"/>
      <c r="E3" s="200"/>
      <c r="F3" s="200"/>
      <c r="G3" s="200"/>
      <c r="H3" s="200"/>
      <c r="I3" s="200"/>
      <c r="J3" s="200"/>
      <c r="K3" s="167"/>
      <c r="L3" s="167"/>
      <c r="M3" s="144"/>
      <c r="N3" s="144"/>
      <c r="O3" s="144"/>
      <c r="P3" s="167"/>
      <c r="Q3" s="167"/>
      <c r="R3" s="167"/>
      <c r="S3" s="167"/>
      <c r="T3" s="167"/>
      <c r="U3" s="167"/>
      <c r="V3" s="167"/>
      <c r="W3" s="167"/>
      <c r="X3" s="167"/>
      <c r="Y3" s="167"/>
      <c r="Z3" s="167"/>
      <c r="AA3" s="167"/>
      <c r="AB3" s="144"/>
      <c r="AC3" s="144"/>
      <c r="AD3" s="144"/>
      <c r="AE3" s="144"/>
      <c r="AF3" s="144"/>
    </row>
    <row r="4" spans="1:32" ht="31.5" x14ac:dyDescent="0.25">
      <c r="A4" s="201" t="s">
        <v>304</v>
      </c>
      <c r="B4" s="141">
        <v>2019</v>
      </c>
      <c r="C4" s="141">
        <v>2020</v>
      </c>
      <c r="D4" s="141">
        <v>2021</v>
      </c>
      <c r="E4" s="141">
        <v>2022</v>
      </c>
      <c r="F4" s="141">
        <v>2023</v>
      </c>
      <c r="G4" s="141">
        <v>2024</v>
      </c>
      <c r="H4" s="141">
        <v>2025</v>
      </c>
      <c r="I4" s="141">
        <v>2026</v>
      </c>
      <c r="J4" s="142" t="s">
        <v>232</v>
      </c>
      <c r="K4" s="142" t="s">
        <v>233</v>
      </c>
      <c r="L4" s="143" t="s">
        <v>234</v>
      </c>
      <c r="M4" s="145" t="s">
        <v>287</v>
      </c>
      <c r="N4" s="144"/>
      <c r="P4" s="140" t="s">
        <v>231</v>
      </c>
      <c r="Q4" s="141">
        <v>2019</v>
      </c>
      <c r="R4" s="141">
        <v>2020</v>
      </c>
      <c r="S4" s="141">
        <v>2021</v>
      </c>
      <c r="T4" s="141">
        <v>2022</v>
      </c>
      <c r="U4" s="141">
        <v>2023</v>
      </c>
      <c r="V4" s="141">
        <v>2024</v>
      </c>
      <c r="W4" s="141">
        <v>2025</v>
      </c>
      <c r="X4" s="141">
        <v>2026</v>
      </c>
      <c r="Y4" s="142" t="s">
        <v>232</v>
      </c>
      <c r="Z4" s="142" t="s">
        <v>233</v>
      </c>
      <c r="AA4" s="143" t="s">
        <v>234</v>
      </c>
      <c r="AB4" s="144"/>
      <c r="AC4" s="144"/>
      <c r="AD4" s="145" t="s">
        <v>305</v>
      </c>
      <c r="AE4" s="145" t="s">
        <v>235</v>
      </c>
      <c r="AF4" s="144"/>
    </row>
    <row r="5" spans="1:32" ht="15" customHeight="1" x14ac:dyDescent="0.25">
      <c r="A5" s="146" t="s">
        <v>236</v>
      </c>
      <c r="B5" s="147">
        <v>6435</v>
      </c>
      <c r="C5" s="147">
        <v>6683</v>
      </c>
      <c r="D5" s="147">
        <v>5686</v>
      </c>
      <c r="E5" s="147">
        <v>5209</v>
      </c>
      <c r="F5" s="147">
        <v>6645</v>
      </c>
      <c r="G5" s="147">
        <v>5966</v>
      </c>
      <c r="H5" s="147">
        <v>6525</v>
      </c>
      <c r="I5" s="147">
        <v>6307</v>
      </c>
      <c r="J5" s="148">
        <v>-3.3409961685823754E-2</v>
      </c>
      <c r="K5" s="148">
        <v>2.317550812301564E-2</v>
      </c>
      <c r="L5" s="147"/>
      <c r="M5" s="155">
        <v>5.5698818376106116E-2</v>
      </c>
      <c r="N5" s="144"/>
      <c r="P5" s="146" t="s">
        <v>236</v>
      </c>
      <c r="Q5" s="147">
        <v>102075</v>
      </c>
      <c r="R5" s="147">
        <v>111313</v>
      </c>
      <c r="S5" s="147">
        <v>87419</v>
      </c>
      <c r="T5" s="147">
        <v>87558</v>
      </c>
      <c r="U5" s="147">
        <v>101531</v>
      </c>
      <c r="V5" s="147">
        <v>105258</v>
      </c>
      <c r="W5" s="147">
        <v>103935</v>
      </c>
      <c r="X5" s="147">
        <v>113234</v>
      </c>
      <c r="Y5" s="148">
        <v>8.9469379900899607E-2</v>
      </c>
      <c r="Z5" s="148">
        <v>0.13381557999053051</v>
      </c>
      <c r="AA5" s="147"/>
      <c r="AB5" s="144"/>
      <c r="AC5" s="144"/>
      <c r="AD5" s="147">
        <v>6164.1428571428569</v>
      </c>
      <c r="AE5" s="147">
        <v>99869.857142857145</v>
      </c>
      <c r="AF5" s="144"/>
    </row>
    <row r="6" spans="1:32" ht="15" customHeight="1" x14ac:dyDescent="0.25">
      <c r="A6" s="149" t="s">
        <v>237</v>
      </c>
      <c r="B6" s="150">
        <v>3357</v>
      </c>
      <c r="C6" s="150">
        <v>3404</v>
      </c>
      <c r="D6" s="150">
        <v>2859</v>
      </c>
      <c r="E6" s="150">
        <v>2471</v>
      </c>
      <c r="F6" s="150">
        <v>2669</v>
      </c>
      <c r="G6" s="150">
        <v>2393</v>
      </c>
      <c r="H6" s="150">
        <v>2247</v>
      </c>
      <c r="I6" s="150">
        <v>2457</v>
      </c>
      <c r="J6" s="148">
        <v>9.3457943925233641E-2</v>
      </c>
      <c r="K6" s="148">
        <v>-0.11345360824742272</v>
      </c>
      <c r="L6" s="147"/>
      <c r="M6" s="155">
        <v>5.648405710476103E-2</v>
      </c>
      <c r="N6" s="144"/>
      <c r="P6" s="149" t="s">
        <v>237</v>
      </c>
      <c r="Q6" s="150">
        <v>51356</v>
      </c>
      <c r="R6" s="150">
        <v>55656</v>
      </c>
      <c r="S6" s="150">
        <v>43760</v>
      </c>
      <c r="T6" s="150">
        <v>39458</v>
      </c>
      <c r="U6" s="150">
        <v>42067</v>
      </c>
      <c r="V6" s="150">
        <v>40278</v>
      </c>
      <c r="W6" s="150">
        <v>39488</v>
      </c>
      <c r="X6" s="150">
        <v>43499</v>
      </c>
      <c r="Y6" s="148">
        <v>0.10157516207455429</v>
      </c>
      <c r="Z6" s="148">
        <v>-2.4257922278514296E-2</v>
      </c>
      <c r="AA6" s="147"/>
      <c r="AB6" s="144"/>
      <c r="AC6" s="144"/>
      <c r="AD6" s="150">
        <v>2771.4285714285716</v>
      </c>
      <c r="AE6" s="150">
        <v>44580.428571428572</v>
      </c>
      <c r="AF6" s="144"/>
    </row>
    <row r="7" spans="1:32" ht="15" customHeight="1" x14ac:dyDescent="0.25">
      <c r="A7" s="146" t="s">
        <v>90</v>
      </c>
      <c r="B7" s="151">
        <v>0.53910390236068728</v>
      </c>
      <c r="C7" s="151">
        <v>0.52498457742134486</v>
      </c>
      <c r="D7" s="151">
        <v>0.51513513513513509</v>
      </c>
      <c r="E7" s="151">
        <v>0.4890164258856125</v>
      </c>
      <c r="F7" s="151">
        <v>0.444314965873148</v>
      </c>
      <c r="G7" s="151">
        <v>0.52965914121292612</v>
      </c>
      <c r="H7" s="151">
        <v>0.35865921787709498</v>
      </c>
      <c r="I7" s="151">
        <v>0.43594748048261178</v>
      </c>
      <c r="J7" s="152">
        <v>7.7288262605516795</v>
      </c>
      <c r="K7" s="152">
        <v>-4.7794789615134059</v>
      </c>
      <c r="L7" s="147"/>
      <c r="M7" s="203">
        <v>0.69632595753139626</v>
      </c>
      <c r="N7" s="144"/>
      <c r="P7" s="146" t="s">
        <v>90</v>
      </c>
      <c r="Q7" s="151">
        <v>0.541461511697787</v>
      </c>
      <c r="R7" s="151">
        <v>0.53382441803585301</v>
      </c>
      <c r="S7" s="151">
        <v>0.53412752660872964</v>
      </c>
      <c r="T7" s="151">
        <v>0.48477774774553406</v>
      </c>
      <c r="U7" s="151">
        <v>0.45379229997518905</v>
      </c>
      <c r="V7" s="151">
        <v>0.42279512102953837</v>
      </c>
      <c r="W7" s="151">
        <v>0.4158470060447777</v>
      </c>
      <c r="X7" s="151">
        <v>0.42898422090729782</v>
      </c>
      <c r="Y7" s="152">
        <v>1.3137214862520119</v>
      </c>
      <c r="Z7" s="152">
        <v>-5.4569741032911621</v>
      </c>
      <c r="AA7" s="147"/>
      <c r="AB7" s="144"/>
      <c r="AC7" s="144"/>
      <c r="AD7" s="151">
        <v>0.48374227009774584</v>
      </c>
      <c r="AE7" s="151">
        <v>0.48355396194020944</v>
      </c>
      <c r="AF7" s="144"/>
    </row>
    <row r="8" spans="1:32" ht="15" customHeight="1" x14ac:dyDescent="0.25">
      <c r="A8" s="149" t="s">
        <v>238</v>
      </c>
      <c r="B8" s="150">
        <v>2983</v>
      </c>
      <c r="C8" s="150">
        <v>2961</v>
      </c>
      <c r="D8" s="150">
        <v>2537</v>
      </c>
      <c r="E8" s="150">
        <v>2068</v>
      </c>
      <c r="F8" s="150">
        <v>2269</v>
      </c>
      <c r="G8" s="150">
        <v>2072</v>
      </c>
      <c r="H8" s="150">
        <v>1882</v>
      </c>
      <c r="I8" s="150">
        <v>2119</v>
      </c>
      <c r="J8" s="148">
        <v>0.12592986184909671</v>
      </c>
      <c r="K8" s="148">
        <v>-0.11560934891485809</v>
      </c>
      <c r="L8" s="147"/>
      <c r="M8" s="155">
        <v>5.5926522209612285E-2</v>
      </c>
      <c r="N8" s="144"/>
      <c r="P8" s="149" t="s">
        <v>238</v>
      </c>
      <c r="Q8" s="150">
        <v>44530</v>
      </c>
      <c r="R8" s="150">
        <v>48369</v>
      </c>
      <c r="S8" s="150">
        <v>37439</v>
      </c>
      <c r="T8" s="150">
        <v>33385</v>
      </c>
      <c r="U8" s="150">
        <v>35556</v>
      </c>
      <c r="V8" s="150">
        <v>34137</v>
      </c>
      <c r="W8" s="150">
        <v>33546</v>
      </c>
      <c r="X8" s="150">
        <v>37889</v>
      </c>
      <c r="Y8" s="148">
        <v>0.12946401955523759</v>
      </c>
      <c r="Z8" s="148">
        <v>-6.5140357054562347E-3</v>
      </c>
      <c r="AA8" s="147"/>
      <c r="AB8" s="144"/>
      <c r="AC8" s="144"/>
      <c r="AD8" s="150">
        <v>2396</v>
      </c>
      <c r="AE8" s="150">
        <v>38137.428571428572</v>
      </c>
      <c r="AF8" s="144"/>
    </row>
    <row r="9" spans="1:32" ht="15" customHeight="1" x14ac:dyDescent="0.25">
      <c r="A9" s="149" t="s">
        <v>239</v>
      </c>
      <c r="B9" s="153">
        <v>0.46355866355866354</v>
      </c>
      <c r="C9" s="153">
        <v>0.44306449199461317</v>
      </c>
      <c r="D9" s="153">
        <v>0.4461836088638762</v>
      </c>
      <c r="E9" s="153">
        <v>0.3970051833365329</v>
      </c>
      <c r="F9" s="153">
        <v>0.3414597441685478</v>
      </c>
      <c r="G9" s="153">
        <v>0.34730137445524639</v>
      </c>
      <c r="H9" s="153">
        <v>0.28842911877394634</v>
      </c>
      <c r="I9" s="153">
        <v>0.33597589979387982</v>
      </c>
      <c r="J9" s="152">
        <v>4.7546781019933482</v>
      </c>
      <c r="K9" s="152">
        <v>-5.2723722445337797</v>
      </c>
      <c r="L9" s="147"/>
      <c r="M9" s="203">
        <v>0.1367919858524691</v>
      </c>
      <c r="N9" s="144"/>
      <c r="P9" s="149" t="s">
        <v>239</v>
      </c>
      <c r="Q9" s="153">
        <v>0.43624785696791574</v>
      </c>
      <c r="R9" s="153">
        <v>0.43453145634382329</v>
      </c>
      <c r="S9" s="153">
        <v>0.42827074205836257</v>
      </c>
      <c r="T9" s="153">
        <v>0.38129011626578951</v>
      </c>
      <c r="U9" s="153">
        <v>0.35019846155361417</v>
      </c>
      <c r="V9" s="153">
        <v>0.32431739155218603</v>
      </c>
      <c r="W9" s="153">
        <v>0.32275941694328186</v>
      </c>
      <c r="X9" s="153">
        <v>0.33460797993535513</v>
      </c>
      <c r="Y9" s="152">
        <v>1.1848562992073264</v>
      </c>
      <c r="Z9" s="152">
        <v>-4.7263283952361625</v>
      </c>
      <c r="AA9" s="147"/>
      <c r="AB9" s="144"/>
      <c r="AC9" s="144"/>
      <c r="AD9" s="153">
        <v>0.38869962223921761</v>
      </c>
      <c r="AE9" s="153">
        <v>0.38187126388771675</v>
      </c>
      <c r="AF9" s="144"/>
    </row>
    <row r="10" spans="1:32" ht="15" customHeight="1" x14ac:dyDescent="0.25">
      <c r="A10" s="149" t="s">
        <v>240</v>
      </c>
      <c r="B10" s="153">
        <v>0.88859100387250523</v>
      </c>
      <c r="C10" s="153">
        <v>0.86985898942420681</v>
      </c>
      <c r="D10" s="153">
        <v>0.88737320741518011</v>
      </c>
      <c r="E10" s="153">
        <v>0.83690813435855926</v>
      </c>
      <c r="F10" s="153">
        <v>0.85013113525665041</v>
      </c>
      <c r="G10" s="153">
        <v>0.86585875470121187</v>
      </c>
      <c r="H10" s="153">
        <v>0.83756119270137963</v>
      </c>
      <c r="I10" s="153">
        <v>0.86243386243386244</v>
      </c>
      <c r="J10" s="152">
        <v>2.4872669732482811</v>
      </c>
      <c r="K10" s="152">
        <v>-0.2102220040364311</v>
      </c>
      <c r="L10" s="147"/>
      <c r="M10" s="203">
        <v>-0.85976555320678161</v>
      </c>
      <c r="N10" s="144"/>
      <c r="P10" s="149" t="s">
        <v>240</v>
      </c>
      <c r="Q10" s="153">
        <v>0.86708466391463512</v>
      </c>
      <c r="R10" s="153">
        <v>0.86907072013799047</v>
      </c>
      <c r="S10" s="153">
        <v>0.85555301645338211</v>
      </c>
      <c r="T10" s="153">
        <v>0.84608951289979217</v>
      </c>
      <c r="U10" s="153">
        <v>0.84522309648893434</v>
      </c>
      <c r="V10" s="153">
        <v>0.84753463429167286</v>
      </c>
      <c r="W10" s="153">
        <v>0.84952390599675853</v>
      </c>
      <c r="X10" s="153">
        <v>0.87103151796593026</v>
      </c>
      <c r="Y10" s="152">
        <v>2.1507611969171725</v>
      </c>
      <c r="Z10" s="152">
        <v>1.5556822151303051</v>
      </c>
      <c r="AA10" s="147"/>
      <c r="AB10" s="144"/>
      <c r="AC10" s="144"/>
      <c r="AD10" s="153">
        <v>0.86453608247422675</v>
      </c>
      <c r="AE10" s="153">
        <v>0.85547469581462721</v>
      </c>
      <c r="AF10" s="144"/>
    </row>
    <row r="11" spans="1:32" ht="21.6" customHeight="1" x14ac:dyDescent="0.25">
      <c r="A11" s="154" t="s">
        <v>241</v>
      </c>
      <c r="B11" s="155">
        <v>3.9022937146261545E-2</v>
      </c>
      <c r="C11" s="155">
        <v>3.5840188014101056E-2</v>
      </c>
      <c r="D11" s="155">
        <v>4.372158097236796E-2</v>
      </c>
      <c r="E11" s="155">
        <v>5.0991501416430593E-2</v>
      </c>
      <c r="F11" s="155">
        <v>4.421131509928812E-2</v>
      </c>
      <c r="G11" s="155">
        <v>4.3460091934809861E-2</v>
      </c>
      <c r="H11" s="155">
        <v>4.6283934134401426E-2</v>
      </c>
      <c r="I11" s="155">
        <v>4.6805046805046803E-2</v>
      </c>
      <c r="J11" s="152">
        <v>5.211126706453767E-2</v>
      </c>
      <c r="K11" s="152">
        <v>0.40215416504076273</v>
      </c>
      <c r="L11" s="147"/>
      <c r="M11" s="203">
        <v>-0.29662123043580135</v>
      </c>
      <c r="N11" s="144"/>
      <c r="P11" s="154" t="s">
        <v>241</v>
      </c>
      <c r="Q11" s="155">
        <v>4.4804891346678088E-2</v>
      </c>
      <c r="R11" s="155">
        <v>4.3894638493603567E-2</v>
      </c>
      <c r="S11" s="155">
        <v>5.4844606946983544E-2</v>
      </c>
      <c r="T11" s="155">
        <v>5.4792437528511331E-2</v>
      </c>
      <c r="U11" s="155">
        <v>5.724201868447952E-2</v>
      </c>
      <c r="V11" s="155">
        <v>5.0424549381796517E-2</v>
      </c>
      <c r="W11" s="155">
        <v>5.1129457050243111E-2</v>
      </c>
      <c r="X11" s="155">
        <v>4.9771259109404817E-2</v>
      </c>
      <c r="Y11" s="152">
        <v>-0.13581979408382946</v>
      </c>
      <c r="Z11" s="152">
        <v>-7.4418168299927867E-2</v>
      </c>
      <c r="AA11" s="147"/>
      <c r="AB11" s="144"/>
      <c r="AC11" s="144"/>
      <c r="AD11" s="151">
        <v>4.2783505154639176E-2</v>
      </c>
      <c r="AE11" s="151">
        <v>5.0515440792404095E-2</v>
      </c>
      <c r="AF11" s="144"/>
    </row>
    <row r="12" spans="1:32" ht="21.6" customHeight="1" x14ac:dyDescent="0.25">
      <c r="A12" s="154" t="s">
        <v>242</v>
      </c>
      <c r="B12" s="155">
        <v>2.0357420357420358E-2</v>
      </c>
      <c r="C12" s="155">
        <v>1.8255274577285652E-2</v>
      </c>
      <c r="D12" s="155">
        <v>2.1983819908547308E-2</v>
      </c>
      <c r="E12" s="155">
        <v>2.4188903820311001E-2</v>
      </c>
      <c r="F12" s="155">
        <v>1.7757712565838978E-2</v>
      </c>
      <c r="G12" s="155">
        <v>1.7432115320147504E-2</v>
      </c>
      <c r="H12" s="155">
        <v>1.5938697318007664E-2</v>
      </c>
      <c r="I12" s="155">
        <v>1.8233708577770732E-2</v>
      </c>
      <c r="J12" s="152">
        <v>0.22950112597630684</v>
      </c>
      <c r="K12" s="152">
        <v>-0.10019631643322126</v>
      </c>
      <c r="L12" s="147"/>
      <c r="M12" s="203">
        <v>-8.8599045255585013E-2</v>
      </c>
      <c r="N12" s="144"/>
      <c r="P12" s="154" t="s">
        <v>242</v>
      </c>
      <c r="Q12" s="155">
        <v>2.2542248346803819E-2</v>
      </c>
      <c r="R12" s="155">
        <v>2.1947122079182126E-2</v>
      </c>
      <c r="S12" s="155">
        <v>2.7453985975588832E-2</v>
      </c>
      <c r="T12" s="155">
        <v>2.4692204024760731E-2</v>
      </c>
      <c r="U12" s="155">
        <v>2.3716894347539177E-2</v>
      </c>
      <c r="V12" s="155">
        <v>1.9295445476828363E-2</v>
      </c>
      <c r="W12" s="155">
        <v>1.9425602540049068E-2</v>
      </c>
      <c r="X12" s="155">
        <v>1.9119699030326582E-2</v>
      </c>
      <c r="Y12" s="152">
        <v>-3.0590350972248617E-2</v>
      </c>
      <c r="Z12" s="152">
        <v>-0.34296473332980776</v>
      </c>
      <c r="AA12" s="147"/>
      <c r="AB12" s="144"/>
      <c r="AC12" s="144"/>
      <c r="AD12" s="151">
        <v>1.9235671742102944E-2</v>
      </c>
      <c r="AE12" s="151">
        <v>2.254934636362466E-2</v>
      </c>
      <c r="AF12" s="144"/>
    </row>
    <row r="13" spans="1:32" ht="21.6" customHeight="1" x14ac:dyDescent="0.25">
      <c r="A13" s="154" t="s">
        <v>243</v>
      </c>
      <c r="B13" s="155">
        <v>0.13892773892773894</v>
      </c>
      <c r="C13" s="155">
        <v>0.14499476283106388</v>
      </c>
      <c r="D13" s="155">
        <v>0.17288075976081604</v>
      </c>
      <c r="E13" s="155">
        <v>0.14916490689191783</v>
      </c>
      <c r="F13" s="155">
        <v>0.14868322046651616</v>
      </c>
      <c r="G13" s="155">
        <v>0.10526315789473684</v>
      </c>
      <c r="H13" s="155">
        <v>0.13839080459770114</v>
      </c>
      <c r="I13" s="155">
        <v>0.12747740605676233</v>
      </c>
      <c r="J13" s="152">
        <v>-1.0913398540938812</v>
      </c>
      <c r="K13" s="152">
        <v>-1.4866564834799478</v>
      </c>
      <c r="L13" s="147"/>
      <c r="M13" s="203">
        <v>0.36453414825178415</v>
      </c>
      <c r="N13" s="144"/>
      <c r="P13" s="154" t="s">
        <v>243</v>
      </c>
      <c r="Q13" s="155">
        <v>0.13755571883419054</v>
      </c>
      <c r="R13" s="155">
        <v>0.14265180167635405</v>
      </c>
      <c r="S13" s="155">
        <v>0.15236962216451802</v>
      </c>
      <c r="T13" s="155">
        <v>0.14529797391443386</v>
      </c>
      <c r="U13" s="155">
        <v>0.14262638996956595</v>
      </c>
      <c r="V13" s="155">
        <v>0.13409907085447187</v>
      </c>
      <c r="W13" s="155">
        <v>0.12740655217203059</v>
      </c>
      <c r="X13" s="155">
        <v>0.12383206457424449</v>
      </c>
      <c r="Y13" s="152">
        <v>-0.35744875977860996</v>
      </c>
      <c r="Z13" s="152">
        <v>-1.6064286248039947</v>
      </c>
      <c r="AA13" s="147"/>
      <c r="AB13" s="144"/>
      <c r="AC13" s="144"/>
      <c r="AD13" s="151">
        <v>0.14234397089156181</v>
      </c>
      <c r="AE13" s="151">
        <v>0.13989635082228444</v>
      </c>
      <c r="AF13" s="144"/>
    </row>
    <row r="14" spans="1:32" ht="21.6" customHeight="1" x14ac:dyDescent="0.25">
      <c r="A14" s="154" t="s">
        <v>244</v>
      </c>
      <c r="B14" s="155">
        <v>0.23232323232323232</v>
      </c>
      <c r="C14" s="155">
        <v>0.2403112374682029</v>
      </c>
      <c r="D14" s="155">
        <v>0.22546605698206121</v>
      </c>
      <c r="E14" s="155">
        <v>0.27241313111921672</v>
      </c>
      <c r="F14" s="155">
        <v>0.22362678705793829</v>
      </c>
      <c r="G14" s="155">
        <v>8.6657727120348638E-2</v>
      </c>
      <c r="H14" s="155">
        <v>0.28352490421455939</v>
      </c>
      <c r="I14" s="155">
        <v>0.32471856667195181</v>
      </c>
      <c r="J14" s="152">
        <v>4.1193662457392417</v>
      </c>
      <c r="K14" s="152">
        <v>10.095903574423623</v>
      </c>
      <c r="L14" s="147"/>
      <c r="M14" s="203">
        <v>3.3622252843949596</v>
      </c>
      <c r="N14" s="144"/>
      <c r="P14" s="154" t="s">
        <v>244</v>
      </c>
      <c r="Q14" s="155">
        <v>0.25849620377173649</v>
      </c>
      <c r="R14" s="155">
        <v>0.24034030167186224</v>
      </c>
      <c r="S14" s="155">
        <v>0.2378659101568309</v>
      </c>
      <c r="T14" s="155">
        <v>0.29218346695904429</v>
      </c>
      <c r="U14" s="155">
        <v>0.2982143384779033</v>
      </c>
      <c r="V14" s="155">
        <v>0.30440441581637501</v>
      </c>
      <c r="W14" s="155">
        <v>0.31380189541540388</v>
      </c>
      <c r="X14" s="155">
        <v>0.29109631382800222</v>
      </c>
      <c r="Y14" s="152">
        <v>-2.2705581587401658</v>
      </c>
      <c r="Z14" s="152">
        <v>1.2948610173674935</v>
      </c>
      <c r="AA14" s="147"/>
      <c r="AB14" s="144"/>
      <c r="AC14" s="144"/>
      <c r="AD14" s="151">
        <v>0.22375953092771558</v>
      </c>
      <c r="AE14" s="151">
        <v>0.27814770365432728</v>
      </c>
      <c r="AF14" s="144"/>
    </row>
    <row r="15" spans="1:32" ht="21.6" customHeight="1" x14ac:dyDescent="0.25">
      <c r="A15" s="154" t="s">
        <v>245</v>
      </c>
      <c r="B15" s="155">
        <v>7.8321678321678329E-2</v>
      </c>
      <c r="C15" s="155">
        <v>8.1400568606913068E-2</v>
      </c>
      <c r="D15" s="155">
        <v>7.3865634892718954E-2</v>
      </c>
      <c r="E15" s="155">
        <v>7.2950662315223652E-2</v>
      </c>
      <c r="F15" s="155">
        <v>0.13288186606471031</v>
      </c>
      <c r="G15" s="155">
        <v>0.16627556151525311</v>
      </c>
      <c r="H15" s="155">
        <v>0.19325670498084291</v>
      </c>
      <c r="I15" s="155">
        <v>3.9162834945298874E-2</v>
      </c>
      <c r="J15" s="152">
        <v>-15.409387003554404</v>
      </c>
      <c r="K15" s="152">
        <v>-7.6343897539810861</v>
      </c>
      <c r="L15" s="147"/>
      <c r="M15" s="203">
        <v>-3.8985071160641036</v>
      </c>
      <c r="N15" s="144"/>
      <c r="P15" s="154" t="s">
        <v>245</v>
      </c>
      <c r="Q15" s="155">
        <v>3.7932892481018859E-2</v>
      </c>
      <c r="R15" s="155">
        <v>5.5438268665834178E-2</v>
      </c>
      <c r="S15" s="155">
        <v>4.7804253079994051E-2</v>
      </c>
      <c r="T15" s="155">
        <v>4.5135795701135246E-2</v>
      </c>
      <c r="U15" s="155">
        <v>5.9085402487910096E-2</v>
      </c>
      <c r="V15" s="155">
        <v>8.6216724619506357E-2</v>
      </c>
      <c r="W15" s="155">
        <v>8.9786886034540825E-2</v>
      </c>
      <c r="X15" s="155">
        <v>7.8147906105939913E-2</v>
      </c>
      <c r="Y15" s="152">
        <v>-1.1638979928600912</v>
      </c>
      <c r="Z15" s="152">
        <v>1.7240067475951457</v>
      </c>
      <c r="AA15" s="147"/>
      <c r="AB15" s="144"/>
      <c r="AC15" s="144"/>
      <c r="AD15" s="151">
        <v>0.11550673248510973</v>
      </c>
      <c r="AE15" s="151">
        <v>6.0907838629988456E-2</v>
      </c>
      <c r="AF15" s="144"/>
    </row>
    <row r="16" spans="1:32" ht="21.6" customHeight="1" x14ac:dyDescent="0.25">
      <c r="A16" s="154" t="s">
        <v>246</v>
      </c>
      <c r="B16" s="155">
        <v>2.3465423465423466E-2</v>
      </c>
      <c r="C16" s="155">
        <v>1.7357474188238815E-2</v>
      </c>
      <c r="D16" s="155">
        <v>1.0728104115371086E-2</v>
      </c>
      <c r="E16" s="155">
        <v>2.0541370704549818E-2</v>
      </c>
      <c r="F16" s="155">
        <v>8.6380737396538745E-2</v>
      </c>
      <c r="G16" s="155">
        <v>0.23332215890043581</v>
      </c>
      <c r="H16" s="155">
        <v>3.2183908045977011E-2</v>
      </c>
      <c r="I16" s="155">
        <v>0.10147455208498493</v>
      </c>
      <c r="J16" s="152">
        <v>6.9290644039007923</v>
      </c>
      <c r="K16" s="152">
        <v>4.0963300375791203</v>
      </c>
      <c r="L16" s="147"/>
      <c r="M16" s="203">
        <v>1.1174818789331686</v>
      </c>
      <c r="N16" s="144"/>
      <c r="P16" s="154" t="s">
        <v>246</v>
      </c>
      <c r="Q16" s="155">
        <v>5.3147195689444038E-2</v>
      </c>
      <c r="R16" s="155">
        <v>4.800876806841968E-2</v>
      </c>
      <c r="S16" s="155">
        <v>4.6911998535787418E-2</v>
      </c>
      <c r="T16" s="155">
        <v>5.4409648461591173E-2</v>
      </c>
      <c r="U16" s="155">
        <v>6.808757916301425E-2</v>
      </c>
      <c r="V16" s="155">
        <v>7.8112827528548895E-2</v>
      </c>
      <c r="W16" s="155">
        <v>7.1352287487371921E-2</v>
      </c>
      <c r="X16" s="155">
        <v>9.0299733295653245E-2</v>
      </c>
      <c r="Y16" s="152">
        <v>1.8947445808281325</v>
      </c>
      <c r="Z16" s="152">
        <v>2.99569157144869</v>
      </c>
      <c r="AA16" s="147"/>
      <c r="AB16" s="144"/>
      <c r="AC16" s="144"/>
      <c r="AD16" s="151">
        <v>6.0511251709193727E-2</v>
      </c>
      <c r="AE16" s="151">
        <v>6.0342817581166344E-2</v>
      </c>
      <c r="AF16" s="144"/>
    </row>
    <row r="17" spans="1:32" ht="15" customHeight="1" x14ac:dyDescent="0.25">
      <c r="A17" s="149" t="s">
        <v>247</v>
      </c>
      <c r="B17" s="150">
        <v>74.087024087024062</v>
      </c>
      <c r="C17" s="150">
        <v>85.852162202603623</v>
      </c>
      <c r="D17" s="150">
        <v>87.08986985578612</v>
      </c>
      <c r="E17" s="150">
        <v>66.75369552697255</v>
      </c>
      <c r="F17" s="150">
        <v>73.277200902934553</v>
      </c>
      <c r="G17" s="150">
        <v>56.134093194770387</v>
      </c>
      <c r="H17" s="150">
        <v>79.019003831417621</v>
      </c>
      <c r="I17" s="150">
        <v>96.168542888853622</v>
      </c>
      <c r="J17" s="156">
        <v>17.149539057436002</v>
      </c>
      <c r="K17" s="156">
        <v>21.292300102230527</v>
      </c>
      <c r="L17" s="147"/>
      <c r="M17" s="203">
        <v>35.082561646470552</v>
      </c>
      <c r="N17" s="144"/>
      <c r="P17" s="149" t="s">
        <v>247</v>
      </c>
      <c r="Q17" s="150">
        <v>81.930345334313031</v>
      </c>
      <c r="R17" s="150">
        <v>89.007456451627391</v>
      </c>
      <c r="S17" s="150">
        <v>69.819615872979554</v>
      </c>
      <c r="T17" s="150">
        <v>64.360081317526664</v>
      </c>
      <c r="U17" s="150">
        <v>63.788734475184931</v>
      </c>
      <c r="V17" s="150">
        <v>53.668310247202101</v>
      </c>
      <c r="W17" s="150">
        <v>59.952566507913588</v>
      </c>
      <c r="X17" s="150">
        <v>61.08598124238307</v>
      </c>
      <c r="Y17" s="156">
        <v>1.1334147344694827</v>
      </c>
      <c r="Z17" s="156">
        <v>-8.0987019667648354</v>
      </c>
      <c r="AA17" s="147"/>
      <c r="AB17" s="144"/>
      <c r="AC17" s="144"/>
      <c r="AD17" s="150">
        <v>74.876242786623095</v>
      </c>
      <c r="AE17" s="150">
        <v>69.184683209147906</v>
      </c>
      <c r="AF17" s="144"/>
    </row>
    <row r="18" spans="1:32" ht="15" customHeight="1" x14ac:dyDescent="0.25">
      <c r="A18" s="149" t="s">
        <v>248</v>
      </c>
      <c r="B18" s="150">
        <v>91.001787310098265</v>
      </c>
      <c r="C18" s="150">
        <v>102.16010575793177</v>
      </c>
      <c r="D18" s="150">
        <v>101.32843651626443</v>
      </c>
      <c r="E18" s="150">
        <v>84.715904492108464</v>
      </c>
      <c r="F18" s="150">
        <v>106.35219183214691</v>
      </c>
      <c r="G18" s="150">
        <v>90.717927287923104</v>
      </c>
      <c r="H18" s="150">
        <v>119.36359590565195</v>
      </c>
      <c r="I18" s="150">
        <v>152.40048840048843</v>
      </c>
      <c r="J18" s="156">
        <v>33.036892494836479</v>
      </c>
      <c r="K18" s="156">
        <v>53.357756441725542</v>
      </c>
      <c r="L18" s="147"/>
      <c r="M18" s="203">
        <v>55.822245222484312</v>
      </c>
      <c r="N18" s="144"/>
      <c r="P18" s="149" t="s">
        <v>248</v>
      </c>
      <c r="Q18" s="150">
        <v>104.8986875924916</v>
      </c>
      <c r="R18" s="150">
        <v>116.97383929854823</v>
      </c>
      <c r="S18" s="150">
        <v>91.945246800731255</v>
      </c>
      <c r="T18" s="150">
        <v>90.549216888843887</v>
      </c>
      <c r="U18" s="150">
        <v>94.422231202605388</v>
      </c>
      <c r="V18" s="150">
        <v>84.71582501613787</v>
      </c>
      <c r="W18" s="150">
        <v>96.045760737439167</v>
      </c>
      <c r="X18" s="150">
        <v>96.578243178004115</v>
      </c>
      <c r="Y18" s="156">
        <v>0.53248244056494798</v>
      </c>
      <c r="Z18" s="156">
        <v>-1.7057155098249268</v>
      </c>
      <c r="AA18" s="147"/>
      <c r="AB18" s="144"/>
      <c r="AC18" s="144"/>
      <c r="AD18" s="150">
        <v>99.042731958762886</v>
      </c>
      <c r="AE18" s="150">
        <v>98.283958687829042</v>
      </c>
      <c r="AF18" s="144"/>
    </row>
    <row r="19" spans="1:32" ht="15" customHeight="1" x14ac:dyDescent="0.25">
      <c r="A19" s="146" t="s">
        <v>249</v>
      </c>
      <c r="B19" s="147">
        <v>1927</v>
      </c>
      <c r="C19" s="147">
        <v>1889</v>
      </c>
      <c r="D19" s="147">
        <v>2077</v>
      </c>
      <c r="E19" s="147">
        <v>1885</v>
      </c>
      <c r="F19" s="147">
        <v>1639</v>
      </c>
      <c r="G19" s="147">
        <v>1594</v>
      </c>
      <c r="H19" s="147">
        <v>2927</v>
      </c>
      <c r="I19" s="147">
        <v>2759</v>
      </c>
      <c r="J19" s="148">
        <v>-5.7396651861974721E-2</v>
      </c>
      <c r="K19" s="148">
        <v>0.38563638972592912</v>
      </c>
      <c r="L19" s="147"/>
      <c r="M19" s="155">
        <v>9.1294133218622814E-2</v>
      </c>
      <c r="N19" s="144"/>
      <c r="P19" s="146" t="s">
        <v>249</v>
      </c>
      <c r="Q19" s="147">
        <v>36464</v>
      </c>
      <c r="R19" s="147">
        <v>28208</v>
      </c>
      <c r="S19" s="147">
        <v>29286</v>
      </c>
      <c r="T19" s="147">
        <v>27959</v>
      </c>
      <c r="U19" s="147">
        <v>26902</v>
      </c>
      <c r="V19" s="147">
        <v>27118</v>
      </c>
      <c r="W19" s="147">
        <v>30582</v>
      </c>
      <c r="X19" s="147">
        <v>30221</v>
      </c>
      <c r="Y19" s="148">
        <v>-1.1804329344058596E-2</v>
      </c>
      <c r="Z19" s="148">
        <v>2.4346428173678918E-2</v>
      </c>
      <c r="AA19" s="147"/>
      <c r="AB19" s="144"/>
      <c r="AC19" s="144"/>
      <c r="AD19" s="147">
        <v>1991.1428571428571</v>
      </c>
      <c r="AE19" s="147">
        <v>29502.714285714286</v>
      </c>
      <c r="AF19" s="144"/>
    </row>
    <row r="20" spans="1:32" ht="15" customHeight="1" x14ac:dyDescent="0.25">
      <c r="A20" s="146" t="s">
        <v>250</v>
      </c>
      <c r="B20" s="147">
        <v>238</v>
      </c>
      <c r="C20" s="147">
        <v>234</v>
      </c>
      <c r="D20" s="147">
        <v>271</v>
      </c>
      <c r="E20" s="147">
        <v>213</v>
      </c>
      <c r="F20" s="147">
        <v>213</v>
      </c>
      <c r="G20" s="147">
        <v>289</v>
      </c>
      <c r="H20" s="147">
        <v>763</v>
      </c>
      <c r="I20" s="147">
        <v>932</v>
      </c>
      <c r="J20" s="148">
        <v>0.22149410222804719</v>
      </c>
      <c r="K20" s="148">
        <v>1.9374155785682128</v>
      </c>
      <c r="L20" s="147"/>
      <c r="M20" s="155">
        <v>0.12560646900269543</v>
      </c>
      <c r="N20" s="144"/>
      <c r="P20" s="146" t="s">
        <v>250</v>
      </c>
      <c r="Q20" s="147">
        <v>7584</v>
      </c>
      <c r="R20" s="147">
        <v>5676</v>
      </c>
      <c r="S20" s="147">
        <v>5517</v>
      </c>
      <c r="T20" s="147">
        <v>5325</v>
      </c>
      <c r="U20" s="147">
        <v>4926</v>
      </c>
      <c r="V20" s="147">
        <v>5420</v>
      </c>
      <c r="W20" s="147">
        <v>6381</v>
      </c>
      <c r="X20" s="147">
        <v>7420</v>
      </c>
      <c r="Y20" s="148">
        <v>0.16282714308102178</v>
      </c>
      <c r="Z20" s="148">
        <v>0.27213500208185365</v>
      </c>
      <c r="AA20" s="147"/>
      <c r="AB20" s="144"/>
      <c r="AC20" s="144"/>
      <c r="AD20" s="147">
        <v>317.28571428571428</v>
      </c>
      <c r="AE20" s="147">
        <v>5832.7142857142853</v>
      </c>
      <c r="AF20" s="144"/>
    </row>
    <row r="21" spans="1:32" ht="15" customHeight="1" x14ac:dyDescent="0.25">
      <c r="A21" s="149" t="s">
        <v>251</v>
      </c>
      <c r="B21" s="150">
        <v>0</v>
      </c>
      <c r="C21" s="150">
        <v>4155</v>
      </c>
      <c r="D21" s="150">
        <v>3658</v>
      </c>
      <c r="E21" s="150">
        <v>3067</v>
      </c>
      <c r="F21" s="150">
        <v>2880</v>
      </c>
      <c r="G21" s="150">
        <v>3038</v>
      </c>
      <c r="H21" s="150">
        <v>2908</v>
      </c>
      <c r="I21" s="150">
        <v>3380</v>
      </c>
      <c r="J21" s="148">
        <v>0.1623108665749656</v>
      </c>
      <c r="K21" s="157">
        <v>2.9128184309347358E-2</v>
      </c>
      <c r="L21" s="147"/>
      <c r="M21" s="155">
        <v>6.2787932828057655E-2</v>
      </c>
      <c r="N21" s="144"/>
      <c r="P21" s="149" t="s">
        <v>251</v>
      </c>
      <c r="Q21" s="150">
        <v>0</v>
      </c>
      <c r="R21" s="150">
        <v>78700</v>
      </c>
      <c r="S21" s="150">
        <v>63006</v>
      </c>
      <c r="T21" s="150">
        <v>54197</v>
      </c>
      <c r="U21" s="150">
        <v>49382</v>
      </c>
      <c r="V21" s="150">
        <v>47901</v>
      </c>
      <c r="W21" s="150">
        <v>48943</v>
      </c>
      <c r="X21" s="150">
        <v>53832</v>
      </c>
      <c r="Y21" s="148">
        <v>9.9891710765584452E-2</v>
      </c>
      <c r="Z21" s="157">
        <v>-5.5935042045544225E-2</v>
      </c>
      <c r="AA21" s="147"/>
      <c r="AB21" s="144"/>
      <c r="AC21" s="144"/>
      <c r="AD21" s="158">
        <v>3284.3333333333335</v>
      </c>
      <c r="AE21" s="158">
        <v>57021.5</v>
      </c>
      <c r="AF21" s="144"/>
    </row>
    <row r="22" spans="1:32" ht="15" customHeight="1" x14ac:dyDescent="0.25">
      <c r="A22" s="159" t="s">
        <v>252</v>
      </c>
      <c r="B22" s="147">
        <v>1672</v>
      </c>
      <c r="C22" s="147">
        <v>1539</v>
      </c>
      <c r="D22" s="147">
        <v>1560</v>
      </c>
      <c r="E22" s="147">
        <v>1334</v>
      </c>
      <c r="F22" s="147">
        <v>1135</v>
      </c>
      <c r="G22" s="147">
        <v>1146</v>
      </c>
      <c r="H22" s="147">
        <v>846</v>
      </c>
      <c r="I22" s="147">
        <v>1057</v>
      </c>
      <c r="J22" s="148">
        <v>0.24940898345153664</v>
      </c>
      <c r="K22" s="148">
        <v>-0.19854852686308494</v>
      </c>
      <c r="L22" s="147"/>
      <c r="M22" s="155">
        <v>6.3335130924561084E-2</v>
      </c>
      <c r="N22" s="144"/>
      <c r="P22" s="159" t="s">
        <v>252</v>
      </c>
      <c r="Q22" s="147">
        <v>22046</v>
      </c>
      <c r="R22" s="147">
        <v>20459</v>
      </c>
      <c r="S22" s="147">
        <v>20642</v>
      </c>
      <c r="T22" s="147">
        <v>16985</v>
      </c>
      <c r="U22" s="147">
        <v>16657</v>
      </c>
      <c r="V22" s="147">
        <v>16735</v>
      </c>
      <c r="W22" s="147">
        <v>15730</v>
      </c>
      <c r="X22" s="147">
        <v>16689</v>
      </c>
      <c r="Y22" s="148">
        <v>6.0966306420851872E-2</v>
      </c>
      <c r="Z22" s="148">
        <v>-9.6174973308369494E-2</v>
      </c>
      <c r="AA22" s="147"/>
      <c r="AB22" s="144"/>
      <c r="AC22" s="144"/>
      <c r="AD22" s="147">
        <v>1318.8571428571429</v>
      </c>
      <c r="AE22" s="147">
        <v>18464.857142857141</v>
      </c>
      <c r="AF22" s="144"/>
    </row>
    <row r="23" spans="1:32" ht="15" customHeight="1" x14ac:dyDescent="0.25">
      <c r="A23" s="159" t="s">
        <v>253</v>
      </c>
      <c r="B23" s="147">
        <v>88</v>
      </c>
      <c r="C23" s="147">
        <v>69</v>
      </c>
      <c r="D23" s="147">
        <v>154</v>
      </c>
      <c r="E23" s="147">
        <v>101</v>
      </c>
      <c r="F23" s="147">
        <v>91</v>
      </c>
      <c r="G23" s="147">
        <v>102</v>
      </c>
      <c r="H23" s="147">
        <v>56</v>
      </c>
      <c r="I23" s="147">
        <v>40</v>
      </c>
      <c r="J23" s="148">
        <v>-0.2857142857142857</v>
      </c>
      <c r="K23" s="148">
        <v>-0.57639939485627834</v>
      </c>
      <c r="L23" s="147"/>
      <c r="M23" s="155">
        <v>2.9784065524944156E-2</v>
      </c>
      <c r="N23" s="144"/>
      <c r="P23" s="159" t="s">
        <v>253</v>
      </c>
      <c r="Q23" s="147">
        <v>1453</v>
      </c>
      <c r="R23" s="147">
        <v>1476</v>
      </c>
      <c r="S23" s="147">
        <v>1841</v>
      </c>
      <c r="T23" s="147">
        <v>1505</v>
      </c>
      <c r="U23" s="147">
        <v>1274</v>
      </c>
      <c r="V23" s="147">
        <v>1299</v>
      </c>
      <c r="W23" s="147">
        <v>1201</v>
      </c>
      <c r="X23" s="147">
        <v>1343</v>
      </c>
      <c r="Y23" s="148">
        <v>0.11823480432972523</v>
      </c>
      <c r="Z23" s="148">
        <v>-6.4484028261518625E-2</v>
      </c>
      <c r="AA23" s="147"/>
      <c r="AB23" s="144"/>
      <c r="AC23" s="144"/>
      <c r="AD23" s="147">
        <v>94.428571428571431</v>
      </c>
      <c r="AE23" s="147">
        <v>1435.5714285714287</v>
      </c>
      <c r="AF23" s="144"/>
    </row>
    <row r="24" spans="1:32" ht="15" customHeight="1" x14ac:dyDescent="0.25">
      <c r="A24" s="159" t="s">
        <v>254</v>
      </c>
      <c r="B24" s="160">
        <v>0.05</v>
      </c>
      <c r="C24" s="160">
        <v>4.2910447761194029E-2</v>
      </c>
      <c r="D24" s="160">
        <v>8.9848308051341891E-2</v>
      </c>
      <c r="E24" s="160">
        <v>7.0383275261324041E-2</v>
      </c>
      <c r="F24" s="160">
        <v>7.4225122349102779E-2</v>
      </c>
      <c r="G24" s="160">
        <v>8.1730769230769232E-2</v>
      </c>
      <c r="H24" s="160">
        <v>6.2084257206208429E-2</v>
      </c>
      <c r="I24" s="160">
        <v>3.6463081130355512E-2</v>
      </c>
      <c r="J24" s="152">
        <v>-2.5621176075852916</v>
      </c>
      <c r="K24" s="152">
        <v>-3.0351838509794087</v>
      </c>
      <c r="L24" s="147"/>
      <c r="M24" s="203">
        <v>-3.8015623394932865</v>
      </c>
      <c r="N24" s="144"/>
      <c r="P24" s="159" t="s">
        <v>254</v>
      </c>
      <c r="Q24" s="160">
        <v>6.1832418400783011E-2</v>
      </c>
      <c r="R24" s="160">
        <v>6.7289719626168226E-2</v>
      </c>
      <c r="S24" s="160">
        <v>8.1884090201485571E-2</v>
      </c>
      <c r="T24" s="160">
        <v>8.1395348837209308E-2</v>
      </c>
      <c r="U24" s="160">
        <v>7.105013663487815E-2</v>
      </c>
      <c r="V24" s="160">
        <v>7.2030608849950092E-2</v>
      </c>
      <c r="W24" s="160">
        <v>7.0934971354320475E-2</v>
      </c>
      <c r="X24" s="160">
        <v>7.4478704525288375E-2</v>
      </c>
      <c r="Y24" s="152">
        <v>0.35437331709678999</v>
      </c>
      <c r="Z24" s="152">
        <v>0.23409903339213362</v>
      </c>
      <c r="AA24" s="147"/>
      <c r="AB24" s="144"/>
      <c r="AC24" s="144"/>
      <c r="AD24" s="160">
        <v>6.68149196401496E-2</v>
      </c>
      <c r="AE24" s="160">
        <v>7.2137714191367039E-2</v>
      </c>
      <c r="AF24" s="144"/>
    </row>
    <row r="25" spans="1:32" x14ac:dyDescent="0.25">
      <c r="A25" s="161" t="s">
        <v>255</v>
      </c>
      <c r="B25" s="161"/>
      <c r="C25" s="161"/>
      <c r="D25" s="161"/>
      <c r="E25" s="162"/>
      <c r="F25" s="162"/>
      <c r="G25" s="162"/>
      <c r="H25" s="162"/>
      <c r="I25" s="162"/>
      <c r="J25" s="162"/>
      <c r="K25" s="162"/>
      <c r="L25" s="162"/>
      <c r="M25" s="144"/>
      <c r="N25" s="144"/>
      <c r="O25" s="204"/>
      <c r="P25" s="161" t="s">
        <v>255</v>
      </c>
      <c r="Q25" s="161"/>
      <c r="R25" s="161"/>
      <c r="S25" s="161"/>
      <c r="T25" s="162"/>
      <c r="U25" s="162"/>
      <c r="V25" s="162"/>
      <c r="W25" s="162"/>
      <c r="X25" s="162"/>
      <c r="Y25" s="162"/>
      <c r="Z25" s="162"/>
      <c r="AA25" s="162"/>
      <c r="AB25" s="144"/>
      <c r="AC25" s="144"/>
      <c r="AD25" s="144"/>
      <c r="AE25" s="144"/>
      <c r="AF25" s="144"/>
    </row>
    <row r="26" spans="1:32" x14ac:dyDescent="0.25">
      <c r="A26" s="205"/>
      <c r="B26" s="205"/>
      <c r="C26" s="205"/>
      <c r="D26" s="205"/>
      <c r="E26" s="144"/>
      <c r="F26" s="144"/>
      <c r="G26" s="144"/>
      <c r="H26" s="144"/>
      <c r="I26" s="162"/>
      <c r="J26" s="162"/>
      <c r="K26" s="162"/>
      <c r="L26" s="162"/>
      <c r="M26" s="144"/>
      <c r="N26" s="144"/>
      <c r="O26" s="144"/>
      <c r="P26" s="163"/>
      <c r="Q26" s="163"/>
      <c r="R26" s="163"/>
      <c r="S26" s="163"/>
      <c r="T26" s="144"/>
      <c r="U26" s="144"/>
      <c r="V26" s="144"/>
      <c r="W26" s="144"/>
      <c r="X26" s="162"/>
      <c r="Y26" s="162"/>
      <c r="Z26" s="162"/>
      <c r="AA26" s="162"/>
      <c r="AB26" s="144"/>
      <c r="AC26" s="144"/>
      <c r="AD26" s="144"/>
      <c r="AE26" s="144"/>
      <c r="AF26" s="144"/>
    </row>
    <row r="27" spans="1:32" x14ac:dyDescent="0.25">
      <c r="A27" s="164"/>
      <c r="B27" s="164"/>
      <c r="C27" s="164"/>
      <c r="D27" s="164"/>
      <c r="E27" s="144"/>
      <c r="F27" s="144"/>
      <c r="G27" s="144"/>
      <c r="H27" s="144"/>
      <c r="I27" s="144"/>
      <c r="J27" s="144"/>
      <c r="K27" s="144"/>
      <c r="L27" s="144"/>
      <c r="M27" s="144"/>
      <c r="N27" s="144"/>
      <c r="O27" s="204"/>
      <c r="P27" s="164"/>
      <c r="Q27" s="164"/>
      <c r="R27" s="164"/>
      <c r="S27" s="164"/>
      <c r="T27" s="144"/>
      <c r="U27" s="144"/>
      <c r="V27" s="144"/>
      <c r="W27" s="144"/>
      <c r="X27" s="144"/>
      <c r="Y27" s="144"/>
      <c r="Z27" s="144"/>
      <c r="AA27" s="144"/>
      <c r="AB27" s="144"/>
      <c r="AC27" s="144"/>
      <c r="AD27" s="144"/>
      <c r="AE27" s="144"/>
      <c r="AF27" s="144"/>
    </row>
    <row r="28" spans="1:32" x14ac:dyDescent="0.25">
      <c r="A28" s="165" t="s">
        <v>256</v>
      </c>
      <c r="B28" s="165"/>
      <c r="C28" s="165"/>
      <c r="D28" s="165"/>
      <c r="E28" s="144"/>
      <c r="F28" s="144"/>
      <c r="G28" s="144"/>
      <c r="H28" s="144"/>
      <c r="I28" s="144"/>
      <c r="J28" s="144"/>
      <c r="K28" s="144"/>
      <c r="L28" s="144"/>
      <c r="M28" s="144"/>
      <c r="N28" s="144"/>
      <c r="O28" s="204"/>
      <c r="P28" s="165" t="s">
        <v>256</v>
      </c>
      <c r="Q28" s="165"/>
      <c r="R28" s="165"/>
      <c r="S28" s="165"/>
      <c r="T28" s="144"/>
      <c r="U28" s="144"/>
      <c r="V28" s="144"/>
      <c r="W28" s="144"/>
      <c r="X28" s="144"/>
      <c r="Y28" s="144"/>
      <c r="Z28" s="144"/>
      <c r="AA28" s="144"/>
      <c r="AB28" s="144"/>
      <c r="AC28" s="144"/>
      <c r="AD28" s="144"/>
      <c r="AE28" s="144"/>
      <c r="AF28" s="144"/>
    </row>
    <row r="29" spans="1:32" outlineLevel="1" x14ac:dyDescent="0.25">
      <c r="A29" s="166" t="s">
        <v>304</v>
      </c>
      <c r="B29" s="166"/>
      <c r="C29" s="166"/>
      <c r="D29" s="166"/>
      <c r="E29" s="167"/>
      <c r="F29" s="167"/>
      <c r="G29" s="167"/>
      <c r="H29" s="167"/>
      <c r="I29" s="167"/>
      <c r="J29" s="167"/>
      <c r="K29" s="167"/>
      <c r="L29" s="167"/>
      <c r="M29" s="144"/>
      <c r="N29" s="144"/>
      <c r="P29" s="166" t="s">
        <v>231</v>
      </c>
      <c r="Q29" s="166"/>
      <c r="R29" s="166"/>
      <c r="S29" s="166"/>
      <c r="T29" s="167"/>
      <c r="U29" s="167"/>
      <c r="V29" s="167"/>
      <c r="W29" s="167"/>
      <c r="X29" s="167"/>
      <c r="Y29" s="167"/>
      <c r="Z29" s="167"/>
      <c r="AA29" s="167"/>
      <c r="AB29" s="144"/>
      <c r="AC29" s="144"/>
      <c r="AD29" s="144"/>
      <c r="AE29" s="144"/>
      <c r="AF29" s="144"/>
    </row>
    <row r="30" spans="1:32" ht="31.5" outlineLevel="1" x14ac:dyDescent="0.25">
      <c r="A30" s="168" t="s">
        <v>257</v>
      </c>
      <c r="B30" s="141">
        <v>2019</v>
      </c>
      <c r="C30" s="141">
        <v>2020</v>
      </c>
      <c r="D30" s="141">
        <v>2021</v>
      </c>
      <c r="E30" s="141">
        <v>2022</v>
      </c>
      <c r="F30" s="141">
        <v>2023</v>
      </c>
      <c r="G30" s="141">
        <v>2024</v>
      </c>
      <c r="H30" s="141">
        <v>2025</v>
      </c>
      <c r="I30" s="141">
        <v>2026</v>
      </c>
      <c r="J30" s="142" t="s">
        <v>232</v>
      </c>
      <c r="K30" s="142" t="s">
        <v>258</v>
      </c>
      <c r="L30" s="143" t="s">
        <v>234</v>
      </c>
      <c r="M30" s="145" t="s">
        <v>287</v>
      </c>
      <c r="N30" s="144"/>
      <c r="P30" s="168" t="s">
        <v>257</v>
      </c>
      <c r="Q30" s="141">
        <v>2019</v>
      </c>
      <c r="R30" s="141">
        <v>2020</v>
      </c>
      <c r="S30" s="141">
        <v>2021</v>
      </c>
      <c r="T30" s="141">
        <v>2022</v>
      </c>
      <c r="U30" s="141">
        <v>2023</v>
      </c>
      <c r="V30" s="141">
        <v>2024</v>
      </c>
      <c r="W30" s="141">
        <v>2025</v>
      </c>
      <c r="X30" s="141">
        <v>2026</v>
      </c>
      <c r="Y30" s="142" t="s">
        <v>232</v>
      </c>
      <c r="Z30" s="142" t="s">
        <v>258</v>
      </c>
      <c r="AA30" s="143" t="s">
        <v>234</v>
      </c>
      <c r="AB30" s="144"/>
      <c r="AC30" s="144"/>
      <c r="AD30" s="145" t="s">
        <v>305</v>
      </c>
      <c r="AE30" s="145" t="s">
        <v>235</v>
      </c>
      <c r="AF30" s="144"/>
    </row>
    <row r="31" spans="1:32" outlineLevel="1" x14ac:dyDescent="0.25">
      <c r="A31" s="169" t="s">
        <v>259</v>
      </c>
      <c r="B31" s="150">
        <v>902</v>
      </c>
      <c r="C31" s="150">
        <v>970</v>
      </c>
      <c r="D31" s="150">
        <v>805</v>
      </c>
      <c r="E31" s="150">
        <v>721</v>
      </c>
      <c r="F31" s="150">
        <v>1006</v>
      </c>
      <c r="G31" s="150">
        <v>803</v>
      </c>
      <c r="H31" s="150">
        <v>924</v>
      </c>
      <c r="I31" s="150">
        <v>898</v>
      </c>
      <c r="J31" s="148">
        <v>-2.813852813852814E-2</v>
      </c>
      <c r="K31" s="148">
        <v>2.5281357038003549E-2</v>
      </c>
      <c r="L31" s="147"/>
      <c r="M31" s="155">
        <v>5.8501628664495112E-2</v>
      </c>
      <c r="N31" s="144"/>
      <c r="P31" s="169" t="s">
        <v>259</v>
      </c>
      <c r="Q31" s="150">
        <v>12909</v>
      </c>
      <c r="R31" s="150">
        <v>14576</v>
      </c>
      <c r="S31" s="150">
        <v>11804</v>
      </c>
      <c r="T31" s="150">
        <v>11312</v>
      </c>
      <c r="U31" s="150">
        <v>13326</v>
      </c>
      <c r="V31" s="150">
        <v>13708</v>
      </c>
      <c r="W31" s="150">
        <v>13724</v>
      </c>
      <c r="X31" s="150">
        <v>15350</v>
      </c>
      <c r="Y31" s="148">
        <v>0.11847857767414748</v>
      </c>
      <c r="Z31" s="148">
        <v>0.17612933591654906</v>
      </c>
      <c r="AA31" s="147"/>
      <c r="AB31" s="144"/>
      <c r="AC31" s="144"/>
      <c r="AD31" s="147">
        <v>875.85714285714289</v>
      </c>
      <c r="AE31" s="147">
        <v>13051.285714285714</v>
      </c>
      <c r="AF31" s="144"/>
    </row>
    <row r="32" spans="1:32" outlineLevel="1" x14ac:dyDescent="0.25">
      <c r="A32" s="169" t="s">
        <v>260</v>
      </c>
      <c r="B32" s="150">
        <v>17</v>
      </c>
      <c r="C32" s="150">
        <v>14</v>
      </c>
      <c r="D32" s="150">
        <v>29</v>
      </c>
      <c r="E32" s="150">
        <v>7</v>
      </c>
      <c r="F32" s="150">
        <v>15</v>
      </c>
      <c r="G32" s="150">
        <v>18</v>
      </c>
      <c r="H32" s="150">
        <v>11</v>
      </c>
      <c r="I32" s="150">
        <v>7</v>
      </c>
      <c r="J32" s="148">
        <v>-0.36363636363636365</v>
      </c>
      <c r="K32" s="148">
        <v>-0.55855855855855863</v>
      </c>
      <c r="L32" s="147"/>
      <c r="M32" s="155">
        <v>2.1874999999999999E-2</v>
      </c>
      <c r="N32" s="144"/>
      <c r="P32" s="169" t="s">
        <v>260</v>
      </c>
      <c r="Q32" s="150">
        <v>335</v>
      </c>
      <c r="R32" s="150">
        <v>314</v>
      </c>
      <c r="S32" s="150">
        <v>298</v>
      </c>
      <c r="T32" s="150">
        <v>235</v>
      </c>
      <c r="U32" s="150">
        <v>305</v>
      </c>
      <c r="V32" s="150">
        <v>292</v>
      </c>
      <c r="W32" s="150">
        <v>283</v>
      </c>
      <c r="X32" s="150">
        <v>320</v>
      </c>
      <c r="Y32" s="148">
        <v>0.13074204946996468</v>
      </c>
      <c r="Z32" s="148">
        <v>8.6323957322987449E-2</v>
      </c>
      <c r="AA32" s="147"/>
      <c r="AB32" s="144"/>
      <c r="AC32" s="144"/>
      <c r="AD32" s="147">
        <v>15.857142857142858</v>
      </c>
      <c r="AE32" s="147">
        <v>294.57142857142856</v>
      </c>
      <c r="AF32" s="144"/>
    </row>
    <row r="33" spans="1:32" outlineLevel="1" x14ac:dyDescent="0.25">
      <c r="A33" s="169" t="s">
        <v>261</v>
      </c>
      <c r="B33" s="150">
        <v>36</v>
      </c>
      <c r="C33" s="150">
        <v>67</v>
      </c>
      <c r="D33" s="150">
        <v>107</v>
      </c>
      <c r="E33" s="150">
        <v>69</v>
      </c>
      <c r="F33" s="150">
        <v>57</v>
      </c>
      <c r="G33" s="150">
        <v>48</v>
      </c>
      <c r="H33" s="150">
        <v>50</v>
      </c>
      <c r="I33" s="150">
        <v>34</v>
      </c>
      <c r="J33" s="148">
        <v>-0.32</v>
      </c>
      <c r="K33" s="148">
        <v>-0.45161290322580644</v>
      </c>
      <c r="L33" s="147"/>
      <c r="M33" s="155">
        <v>4.1820418204182044E-2</v>
      </c>
      <c r="N33" s="144"/>
      <c r="P33" s="169" t="s">
        <v>261</v>
      </c>
      <c r="Q33" s="150">
        <v>648</v>
      </c>
      <c r="R33" s="150">
        <v>849</v>
      </c>
      <c r="S33" s="150">
        <v>1022</v>
      </c>
      <c r="T33" s="150">
        <v>685</v>
      </c>
      <c r="U33" s="150">
        <v>809</v>
      </c>
      <c r="V33" s="150">
        <v>743</v>
      </c>
      <c r="W33" s="150">
        <v>677</v>
      </c>
      <c r="X33" s="150">
        <v>813</v>
      </c>
      <c r="Y33" s="148">
        <v>0.20088626292466766</v>
      </c>
      <c r="Z33" s="148">
        <v>4.7487575924903415E-2</v>
      </c>
      <c r="AA33" s="147"/>
      <c r="AB33" s="144"/>
      <c r="AC33" s="144"/>
      <c r="AD33" s="147">
        <v>62</v>
      </c>
      <c r="AE33" s="147">
        <v>776.14285714285711</v>
      </c>
      <c r="AF33" s="144"/>
    </row>
    <row r="34" spans="1:32" outlineLevel="1" x14ac:dyDescent="0.25">
      <c r="A34" s="169" t="s">
        <v>262</v>
      </c>
      <c r="B34" s="150">
        <v>818</v>
      </c>
      <c r="C34" s="150">
        <v>653</v>
      </c>
      <c r="D34" s="150">
        <v>600</v>
      </c>
      <c r="E34" s="150">
        <v>421</v>
      </c>
      <c r="F34" s="150">
        <v>440</v>
      </c>
      <c r="G34" s="150">
        <v>387</v>
      </c>
      <c r="H34" s="150">
        <v>475</v>
      </c>
      <c r="I34" s="150">
        <v>418</v>
      </c>
      <c r="J34" s="148">
        <v>-0.12</v>
      </c>
      <c r="K34" s="148">
        <v>-0.22878228782287824</v>
      </c>
      <c r="L34" s="147"/>
      <c r="M34" s="155">
        <v>7.0703653585926923E-2</v>
      </c>
      <c r="N34" s="144"/>
      <c r="P34" s="169" t="s">
        <v>262</v>
      </c>
      <c r="Q34" s="150">
        <v>11856</v>
      </c>
      <c r="R34" s="150">
        <v>11965</v>
      </c>
      <c r="S34" s="150">
        <v>8987</v>
      </c>
      <c r="T34" s="150">
        <v>6063</v>
      </c>
      <c r="U34" s="150">
        <v>6174</v>
      </c>
      <c r="V34" s="150">
        <v>6520</v>
      </c>
      <c r="W34" s="150">
        <v>6169</v>
      </c>
      <c r="X34" s="150">
        <v>5912</v>
      </c>
      <c r="Y34" s="148">
        <v>-4.1659912465553575E-2</v>
      </c>
      <c r="Z34" s="148">
        <v>-0.28319534416461706</v>
      </c>
      <c r="AA34" s="147"/>
      <c r="AB34" s="144"/>
      <c r="AC34" s="144"/>
      <c r="AD34" s="147">
        <v>542</v>
      </c>
      <c r="AE34" s="147">
        <v>8247.7142857142862</v>
      </c>
      <c r="AF34" s="144"/>
    </row>
    <row r="35" spans="1:32" outlineLevel="1" x14ac:dyDescent="0.25">
      <c r="A35" s="169" t="s">
        <v>53</v>
      </c>
      <c r="B35" s="150">
        <v>117</v>
      </c>
      <c r="C35" s="150">
        <v>159</v>
      </c>
      <c r="D35" s="150">
        <v>104</v>
      </c>
      <c r="E35" s="150">
        <v>88</v>
      </c>
      <c r="F35" s="150">
        <v>154</v>
      </c>
      <c r="G35" s="150">
        <v>93</v>
      </c>
      <c r="H35" s="150">
        <v>135</v>
      </c>
      <c r="I35" s="150">
        <v>111</v>
      </c>
      <c r="J35" s="148">
        <v>-0.17777777777777778</v>
      </c>
      <c r="K35" s="148">
        <v>-8.5882352941176479E-2</v>
      </c>
      <c r="L35" s="147"/>
      <c r="M35" s="155">
        <v>4.9377224199288257E-2</v>
      </c>
      <c r="N35" s="144"/>
      <c r="P35" s="169" t="s">
        <v>53</v>
      </c>
      <c r="Q35" s="150">
        <v>3058</v>
      </c>
      <c r="R35" s="150">
        <v>2798</v>
      </c>
      <c r="S35" s="150">
        <v>2668</v>
      </c>
      <c r="T35" s="150">
        <v>2221</v>
      </c>
      <c r="U35" s="150">
        <v>2390</v>
      </c>
      <c r="V35" s="150">
        <v>2332</v>
      </c>
      <c r="W35" s="150">
        <v>2360</v>
      </c>
      <c r="X35" s="150">
        <v>2248</v>
      </c>
      <c r="Y35" s="148">
        <v>-4.7457627118644069E-2</v>
      </c>
      <c r="Z35" s="148">
        <v>-0.1172939922589331</v>
      </c>
      <c r="AA35" s="147"/>
      <c r="AB35" s="144"/>
      <c r="AC35" s="144"/>
      <c r="AD35" s="147">
        <v>121.42857142857143</v>
      </c>
      <c r="AE35" s="147">
        <v>2546.7142857142858</v>
      </c>
      <c r="AF35" s="144"/>
    </row>
    <row r="36" spans="1:32" outlineLevel="1" x14ac:dyDescent="0.25">
      <c r="A36" s="169" t="s">
        <v>11</v>
      </c>
      <c r="B36" s="150">
        <v>369</v>
      </c>
      <c r="C36" s="150">
        <v>365</v>
      </c>
      <c r="D36" s="150">
        <v>385</v>
      </c>
      <c r="E36" s="150">
        <v>322</v>
      </c>
      <c r="F36" s="150">
        <v>435</v>
      </c>
      <c r="G36" s="150">
        <v>393</v>
      </c>
      <c r="H36" s="150">
        <v>486</v>
      </c>
      <c r="I36" s="150">
        <v>386</v>
      </c>
      <c r="J36" s="148">
        <v>-0.20576131687242799</v>
      </c>
      <c r="K36" s="148">
        <v>-1.9237749546279451E-2</v>
      </c>
      <c r="L36" s="147"/>
      <c r="M36" s="155">
        <v>5.2467038194916403E-2</v>
      </c>
      <c r="N36" s="144"/>
      <c r="P36" s="169" t="s">
        <v>11</v>
      </c>
      <c r="Q36" s="150">
        <v>5545</v>
      </c>
      <c r="R36" s="150">
        <v>7081</v>
      </c>
      <c r="S36" s="150">
        <v>5662</v>
      </c>
      <c r="T36" s="150">
        <v>5708</v>
      </c>
      <c r="U36" s="150">
        <v>7037</v>
      </c>
      <c r="V36" s="150">
        <v>6454</v>
      </c>
      <c r="W36" s="150">
        <v>6947</v>
      </c>
      <c r="X36" s="150">
        <v>7357</v>
      </c>
      <c r="Y36" s="148">
        <v>5.9018281272491722E-2</v>
      </c>
      <c r="Z36" s="148">
        <v>0.15899986496826762</v>
      </c>
      <c r="AA36" s="147"/>
      <c r="AB36" s="144"/>
      <c r="AC36" s="144"/>
      <c r="AD36" s="147">
        <v>393.57142857142856</v>
      </c>
      <c r="AE36" s="147">
        <v>6347.7142857142853</v>
      </c>
      <c r="AF36" s="144"/>
    </row>
    <row r="37" spans="1:32" outlineLevel="1" x14ac:dyDescent="0.25">
      <c r="A37" s="169" t="s">
        <v>263</v>
      </c>
      <c r="B37" s="150">
        <v>1033</v>
      </c>
      <c r="C37" s="150">
        <v>1128</v>
      </c>
      <c r="D37" s="150">
        <v>1019</v>
      </c>
      <c r="E37" s="150">
        <v>877</v>
      </c>
      <c r="F37" s="150">
        <v>948</v>
      </c>
      <c r="G37" s="150">
        <v>773</v>
      </c>
      <c r="H37" s="150">
        <v>864</v>
      </c>
      <c r="I37" s="150">
        <v>808</v>
      </c>
      <c r="J37" s="148">
        <v>-6.4814814814814811E-2</v>
      </c>
      <c r="K37" s="148">
        <v>-0.14844926227040051</v>
      </c>
      <c r="L37" s="147"/>
      <c r="M37" s="155">
        <v>4.2885197176370682E-2</v>
      </c>
      <c r="N37" s="144"/>
      <c r="P37" s="169" t="s">
        <v>263</v>
      </c>
      <c r="Q37" s="150">
        <v>17298</v>
      </c>
      <c r="R37" s="150">
        <v>20039</v>
      </c>
      <c r="S37" s="150">
        <v>16891</v>
      </c>
      <c r="T37" s="150">
        <v>16358</v>
      </c>
      <c r="U37" s="150">
        <v>18199</v>
      </c>
      <c r="V37" s="150">
        <v>16976</v>
      </c>
      <c r="W37" s="150">
        <v>16991</v>
      </c>
      <c r="X37" s="150">
        <v>18841</v>
      </c>
      <c r="Y37" s="148">
        <v>0.10888117238538049</v>
      </c>
      <c r="Z37" s="148">
        <v>7.4418339416058396E-2</v>
      </c>
      <c r="AA37" s="147"/>
      <c r="AB37" s="144"/>
      <c r="AC37" s="144"/>
      <c r="AD37" s="147">
        <v>948.85714285714289</v>
      </c>
      <c r="AE37" s="147">
        <v>17536</v>
      </c>
      <c r="AF37" s="144"/>
    </row>
    <row r="38" spans="1:32" outlineLevel="1" x14ac:dyDescent="0.25">
      <c r="A38" s="169" t="s">
        <v>264</v>
      </c>
      <c r="B38" s="150">
        <v>1945</v>
      </c>
      <c r="C38" s="150">
        <v>2006</v>
      </c>
      <c r="D38" s="150">
        <v>1502</v>
      </c>
      <c r="E38" s="150">
        <v>1781</v>
      </c>
      <c r="F38" s="150">
        <v>2190</v>
      </c>
      <c r="G38" s="150">
        <v>2179</v>
      </c>
      <c r="H38" s="150">
        <v>2311</v>
      </c>
      <c r="I38" s="150">
        <v>2208</v>
      </c>
      <c r="J38" s="148">
        <v>-4.4569450454348764E-2</v>
      </c>
      <c r="K38" s="148">
        <v>0.11082363087537728</v>
      </c>
      <c r="L38" s="147"/>
      <c r="M38" s="155">
        <v>6.3065893576304585E-2</v>
      </c>
      <c r="N38" s="144"/>
      <c r="P38" s="169" t="s">
        <v>264</v>
      </c>
      <c r="Q38" s="150">
        <v>29719</v>
      </c>
      <c r="R38" s="150">
        <v>30357</v>
      </c>
      <c r="S38" s="150">
        <v>22700</v>
      </c>
      <c r="T38" s="150">
        <v>28141</v>
      </c>
      <c r="U38" s="150">
        <v>32999</v>
      </c>
      <c r="V38" s="150">
        <v>35838</v>
      </c>
      <c r="W38" s="150">
        <v>34289</v>
      </c>
      <c r="X38" s="150">
        <v>35011</v>
      </c>
      <c r="Y38" s="148">
        <v>2.105631543643734E-2</v>
      </c>
      <c r="Z38" s="148">
        <v>0.14498955817289053</v>
      </c>
      <c r="AA38" s="147"/>
      <c r="AB38" s="144"/>
      <c r="AC38" s="144"/>
      <c r="AD38" s="147">
        <v>1987.7142857142858</v>
      </c>
      <c r="AE38" s="147">
        <v>30577.571428571428</v>
      </c>
      <c r="AF38" s="144"/>
    </row>
    <row r="39" spans="1:32" outlineLevel="1" x14ac:dyDescent="0.25">
      <c r="A39" s="169" t="s">
        <v>265</v>
      </c>
      <c r="B39" s="150">
        <v>767</v>
      </c>
      <c r="C39" s="150">
        <v>884</v>
      </c>
      <c r="D39" s="150">
        <v>699</v>
      </c>
      <c r="E39" s="150">
        <v>569</v>
      </c>
      <c r="F39" s="150">
        <v>952</v>
      </c>
      <c r="G39" s="150">
        <v>731</v>
      </c>
      <c r="H39" s="150">
        <v>706</v>
      </c>
      <c r="I39" s="150">
        <v>746</v>
      </c>
      <c r="J39" s="148">
        <v>5.6657223796033995E-2</v>
      </c>
      <c r="K39" s="148">
        <v>-1.6201959306706922E-2</v>
      </c>
      <c r="L39" s="147"/>
      <c r="M39" s="155">
        <v>5.8916442900015797E-2</v>
      </c>
      <c r="N39" s="144"/>
      <c r="P39" s="169" t="s">
        <v>265</v>
      </c>
      <c r="Q39" s="150">
        <v>11823</v>
      </c>
      <c r="R39" s="150">
        <v>13216</v>
      </c>
      <c r="S39" s="150">
        <v>9209</v>
      </c>
      <c r="T39" s="150">
        <v>9024</v>
      </c>
      <c r="U39" s="150">
        <v>11275</v>
      </c>
      <c r="V39" s="150">
        <v>11078</v>
      </c>
      <c r="W39" s="150">
        <v>11554</v>
      </c>
      <c r="X39" s="150">
        <v>12662</v>
      </c>
      <c r="Y39" s="148">
        <v>9.5897524666782072E-2</v>
      </c>
      <c r="Z39" s="148">
        <v>0.14842120265875425</v>
      </c>
      <c r="AA39" s="147"/>
      <c r="AB39" s="144"/>
      <c r="AC39" s="144"/>
      <c r="AD39" s="147">
        <v>758.28571428571433</v>
      </c>
      <c r="AE39" s="147">
        <v>11025.571428571429</v>
      </c>
      <c r="AF39" s="144"/>
    </row>
    <row r="40" spans="1:32" outlineLevel="1" x14ac:dyDescent="0.25">
      <c r="A40" s="169" t="s">
        <v>266</v>
      </c>
      <c r="B40" s="150">
        <v>431</v>
      </c>
      <c r="C40" s="150">
        <v>437</v>
      </c>
      <c r="D40" s="150">
        <v>436</v>
      </c>
      <c r="E40" s="150">
        <v>354</v>
      </c>
      <c r="F40" s="150">
        <v>448</v>
      </c>
      <c r="G40" s="150">
        <v>541</v>
      </c>
      <c r="H40" s="150">
        <v>563</v>
      </c>
      <c r="I40" s="150">
        <v>691</v>
      </c>
      <c r="J40" s="148">
        <v>0.22735346358792186</v>
      </c>
      <c r="K40" s="148">
        <v>0.50685358255451718</v>
      </c>
      <c r="L40" s="147"/>
      <c r="M40" s="155">
        <v>4.6942934782608699E-2</v>
      </c>
      <c r="N40" s="144"/>
      <c r="P40" s="169" t="s">
        <v>266</v>
      </c>
      <c r="Q40" s="150">
        <v>8884</v>
      </c>
      <c r="R40" s="150">
        <v>10118</v>
      </c>
      <c r="S40" s="150">
        <v>8178</v>
      </c>
      <c r="T40" s="150">
        <v>7811</v>
      </c>
      <c r="U40" s="150">
        <v>9017</v>
      </c>
      <c r="V40" s="150">
        <v>11317</v>
      </c>
      <c r="W40" s="150">
        <v>10941</v>
      </c>
      <c r="X40" s="150">
        <v>14720</v>
      </c>
      <c r="Y40" s="148">
        <v>0.345398044054474</v>
      </c>
      <c r="Z40" s="148">
        <v>0.55494522077686881</v>
      </c>
      <c r="AA40" s="147"/>
      <c r="AB40" s="144"/>
      <c r="AC40" s="144"/>
      <c r="AD40" s="147">
        <v>458.57142857142856</v>
      </c>
      <c r="AE40" s="147">
        <v>9466.5714285714294</v>
      </c>
      <c r="AF40" s="144"/>
    </row>
    <row r="41" spans="1:32" outlineLevel="1" x14ac:dyDescent="0.25">
      <c r="A41" s="168" t="s">
        <v>267</v>
      </c>
      <c r="B41" s="170">
        <v>6435</v>
      </c>
      <c r="C41" s="170">
        <v>6683</v>
      </c>
      <c r="D41" s="170">
        <v>5686</v>
      </c>
      <c r="E41" s="170">
        <v>5209</v>
      </c>
      <c r="F41" s="170">
        <v>6645</v>
      </c>
      <c r="G41" s="170">
        <v>5966</v>
      </c>
      <c r="H41" s="170">
        <v>6525</v>
      </c>
      <c r="I41" s="170">
        <v>6307</v>
      </c>
      <c r="J41" s="171">
        <v>-3.3409961685823754E-2</v>
      </c>
      <c r="K41" s="171">
        <v>2.317550812301564E-2</v>
      </c>
      <c r="L41" s="147"/>
      <c r="M41" s="206">
        <v>5.5698818376106116E-2</v>
      </c>
      <c r="N41" s="144"/>
      <c r="P41" s="168" t="s">
        <v>267</v>
      </c>
      <c r="Q41" s="170">
        <v>102075</v>
      </c>
      <c r="R41" s="170">
        <v>111313</v>
      </c>
      <c r="S41" s="170">
        <v>87419</v>
      </c>
      <c r="T41" s="170">
        <v>87558</v>
      </c>
      <c r="U41" s="170">
        <v>101531</v>
      </c>
      <c r="V41" s="170">
        <v>105258</v>
      </c>
      <c r="W41" s="170">
        <v>103935</v>
      </c>
      <c r="X41" s="170">
        <v>113234</v>
      </c>
      <c r="Y41" s="171">
        <v>8.9469379900899607E-2</v>
      </c>
      <c r="Z41" s="171">
        <v>0.13381557999053051</v>
      </c>
      <c r="AA41" s="147"/>
      <c r="AB41" s="144"/>
      <c r="AC41" s="144"/>
      <c r="AD41" s="147">
        <v>6164.1428571428569</v>
      </c>
      <c r="AE41" s="147">
        <v>99869.857142857145</v>
      </c>
      <c r="AF41" s="144"/>
    </row>
    <row r="42" spans="1:32" outlineLevel="1" x14ac:dyDescent="0.25">
      <c r="A42" s="163" t="s">
        <v>289</v>
      </c>
      <c r="B42" s="163"/>
      <c r="C42" s="163"/>
      <c r="D42" s="163"/>
      <c r="E42" s="144"/>
      <c r="F42" s="144"/>
      <c r="G42" s="144"/>
      <c r="H42" s="144"/>
      <c r="I42" s="162"/>
      <c r="J42" s="162"/>
      <c r="K42" s="162"/>
      <c r="L42" s="144"/>
      <c r="M42" s="144"/>
      <c r="N42" s="144"/>
      <c r="O42" s="144"/>
      <c r="P42" s="163" t="s">
        <v>268</v>
      </c>
      <c r="Q42" s="163"/>
      <c r="R42" s="163"/>
      <c r="S42" s="163"/>
      <c r="T42" s="144"/>
      <c r="U42" s="144"/>
      <c r="V42" s="144"/>
      <c r="W42" s="144"/>
      <c r="X42" s="162"/>
      <c r="Y42" s="162"/>
      <c r="Z42" s="162"/>
      <c r="AA42" s="144"/>
      <c r="AB42" s="144"/>
      <c r="AC42" s="144"/>
      <c r="AD42" s="144"/>
      <c r="AE42" s="144"/>
      <c r="AF42" s="144"/>
    </row>
    <row r="43" spans="1:32" x14ac:dyDescent="0.25">
      <c r="A43" s="204"/>
      <c r="B43" s="204"/>
      <c r="C43" s="204"/>
      <c r="D43" s="20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row>
    <row r="44" spans="1:32" x14ac:dyDescent="0.25">
      <c r="A44" s="204"/>
      <c r="B44" s="204"/>
      <c r="C44" s="204"/>
      <c r="D44" s="20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row>
    <row r="45" spans="1:32" x14ac:dyDescent="0.25">
      <c r="A45" s="165" t="s">
        <v>237</v>
      </c>
      <c r="B45" s="165"/>
      <c r="C45" s="165"/>
      <c r="D45" s="165"/>
      <c r="E45" s="144"/>
      <c r="F45" s="144"/>
      <c r="G45" s="144"/>
      <c r="H45" s="144"/>
      <c r="I45" s="144"/>
      <c r="J45" s="144"/>
      <c r="K45" s="144"/>
      <c r="L45" s="144"/>
      <c r="M45" s="144"/>
      <c r="N45" s="144"/>
      <c r="O45" s="204"/>
      <c r="P45" s="165" t="s">
        <v>237</v>
      </c>
      <c r="Q45" s="165"/>
      <c r="R45" s="165"/>
      <c r="S45" s="165"/>
      <c r="T45" s="144"/>
      <c r="U45" s="144"/>
      <c r="V45" s="144"/>
      <c r="W45" s="144"/>
      <c r="X45" s="144"/>
      <c r="Y45" s="144"/>
      <c r="Z45" s="144"/>
      <c r="AA45" s="144"/>
      <c r="AB45" s="144"/>
      <c r="AC45" s="144"/>
      <c r="AD45" s="144"/>
      <c r="AE45" s="144"/>
      <c r="AF45" s="144"/>
    </row>
    <row r="46" spans="1:32" outlineLevel="1" x14ac:dyDescent="0.25">
      <c r="A46" s="166" t="s">
        <v>304</v>
      </c>
      <c r="B46" s="166"/>
      <c r="C46" s="166"/>
      <c r="D46" s="166"/>
      <c r="E46" s="167"/>
      <c r="F46" s="167"/>
      <c r="G46" s="167"/>
      <c r="H46" s="167"/>
      <c r="I46" s="167"/>
      <c r="J46" s="167"/>
      <c r="K46" s="167"/>
      <c r="L46" s="167"/>
      <c r="M46" s="144"/>
      <c r="N46" s="144"/>
      <c r="P46" s="166" t="s">
        <v>231</v>
      </c>
      <c r="Q46" s="166"/>
      <c r="R46" s="166"/>
      <c r="S46" s="166"/>
      <c r="T46" s="167"/>
      <c r="U46" s="167"/>
      <c r="V46" s="167"/>
      <c r="W46" s="167"/>
      <c r="X46" s="167"/>
      <c r="Y46" s="167"/>
      <c r="Z46" s="167"/>
      <c r="AA46" s="167"/>
      <c r="AB46" s="144"/>
      <c r="AC46" s="144"/>
      <c r="AD46" s="144"/>
      <c r="AE46" s="144"/>
      <c r="AF46" s="144"/>
    </row>
    <row r="47" spans="1:32" ht="31.5" outlineLevel="1" x14ac:dyDescent="0.25">
      <c r="A47" s="168" t="s">
        <v>257</v>
      </c>
      <c r="B47" s="141">
        <v>2019</v>
      </c>
      <c r="C47" s="141">
        <v>2020</v>
      </c>
      <c r="D47" s="141">
        <v>2021</v>
      </c>
      <c r="E47" s="141">
        <v>2022</v>
      </c>
      <c r="F47" s="141">
        <v>2023</v>
      </c>
      <c r="G47" s="141">
        <v>2024</v>
      </c>
      <c r="H47" s="141">
        <v>2025</v>
      </c>
      <c r="I47" s="141">
        <v>2026</v>
      </c>
      <c r="J47" s="142" t="s">
        <v>232</v>
      </c>
      <c r="K47" s="142" t="s">
        <v>258</v>
      </c>
      <c r="L47" s="143" t="s">
        <v>234</v>
      </c>
      <c r="M47" s="145" t="s">
        <v>287</v>
      </c>
      <c r="N47" s="144"/>
      <c r="P47" s="168" t="s">
        <v>257</v>
      </c>
      <c r="Q47" s="141">
        <v>2019</v>
      </c>
      <c r="R47" s="141">
        <v>2020</v>
      </c>
      <c r="S47" s="141">
        <v>2021</v>
      </c>
      <c r="T47" s="141">
        <v>2022</v>
      </c>
      <c r="U47" s="141">
        <v>2023</v>
      </c>
      <c r="V47" s="141">
        <v>2024</v>
      </c>
      <c r="W47" s="141">
        <v>2025</v>
      </c>
      <c r="X47" s="141">
        <v>2026</v>
      </c>
      <c r="Y47" s="142" t="s">
        <v>232</v>
      </c>
      <c r="Z47" s="142" t="s">
        <v>258</v>
      </c>
      <c r="AA47" s="143" t="s">
        <v>234</v>
      </c>
      <c r="AB47" s="144"/>
      <c r="AC47" s="144"/>
      <c r="AD47" s="145" t="s">
        <v>305</v>
      </c>
      <c r="AE47" s="145" t="s">
        <v>235</v>
      </c>
      <c r="AF47" s="144"/>
    </row>
    <row r="48" spans="1:32" outlineLevel="1" x14ac:dyDescent="0.25">
      <c r="A48" s="169" t="s">
        <v>259</v>
      </c>
      <c r="B48" s="150">
        <v>624</v>
      </c>
      <c r="C48" s="150">
        <v>601</v>
      </c>
      <c r="D48" s="150">
        <v>498</v>
      </c>
      <c r="E48" s="150">
        <v>440</v>
      </c>
      <c r="F48" s="150">
        <v>562</v>
      </c>
      <c r="G48" s="150">
        <v>453</v>
      </c>
      <c r="H48" s="150">
        <v>473</v>
      </c>
      <c r="I48" s="150">
        <v>491</v>
      </c>
      <c r="J48" s="148">
        <v>3.8054968287526428E-2</v>
      </c>
      <c r="K48" s="148">
        <v>-5.8614078334702793E-2</v>
      </c>
      <c r="L48" s="147"/>
      <c r="M48" s="155">
        <v>6.4334381551362688E-2</v>
      </c>
      <c r="N48" s="144"/>
      <c r="P48" s="169" t="s">
        <v>259</v>
      </c>
      <c r="Q48" s="150">
        <v>8136</v>
      </c>
      <c r="R48" s="150">
        <v>8810</v>
      </c>
      <c r="S48" s="150">
        <v>6630</v>
      </c>
      <c r="T48" s="150">
        <v>6331</v>
      </c>
      <c r="U48" s="150">
        <v>7003</v>
      </c>
      <c r="V48" s="150">
        <v>6893</v>
      </c>
      <c r="W48" s="150">
        <v>6958</v>
      </c>
      <c r="X48" s="150">
        <v>7632</v>
      </c>
      <c r="Y48" s="148">
        <v>9.6866915780396662E-2</v>
      </c>
      <c r="Z48" s="148">
        <v>5.2461535430744097E-2</v>
      </c>
      <c r="AA48" s="147"/>
      <c r="AB48" s="144"/>
      <c r="AC48" s="144"/>
      <c r="AD48" s="147">
        <v>521.57142857142856</v>
      </c>
      <c r="AE48" s="147">
        <v>7251.5714285714284</v>
      </c>
      <c r="AF48" s="144"/>
    </row>
    <row r="49" spans="1:32" outlineLevel="1" x14ac:dyDescent="0.25">
      <c r="A49" s="169" t="s">
        <v>260</v>
      </c>
      <c r="B49" s="150">
        <v>6</v>
      </c>
      <c r="C49" s="150">
        <v>3</v>
      </c>
      <c r="D49" s="150">
        <v>7</v>
      </c>
      <c r="E49" s="150">
        <v>3</v>
      </c>
      <c r="F49" s="150">
        <v>0</v>
      </c>
      <c r="G49" s="150">
        <v>0</v>
      </c>
      <c r="H49" s="150">
        <v>0</v>
      </c>
      <c r="I49" s="150">
        <v>0</v>
      </c>
      <c r="J49" s="148" t="e">
        <v>#DIV/0!</v>
      </c>
      <c r="K49" s="148">
        <v>-1</v>
      </c>
      <c r="L49" s="147"/>
      <c r="M49" s="155">
        <v>0</v>
      </c>
      <c r="N49" s="144"/>
      <c r="P49" s="169" t="s">
        <v>260</v>
      </c>
      <c r="Q49" s="150">
        <v>124</v>
      </c>
      <c r="R49" s="150">
        <v>95</v>
      </c>
      <c r="S49" s="150">
        <v>94</v>
      </c>
      <c r="T49" s="150">
        <v>72</v>
      </c>
      <c r="U49" s="150">
        <v>59</v>
      </c>
      <c r="V49" s="150">
        <v>52</v>
      </c>
      <c r="W49" s="150">
        <v>45</v>
      </c>
      <c r="X49" s="150">
        <v>56</v>
      </c>
      <c r="Y49" s="148">
        <v>0.24444444444444444</v>
      </c>
      <c r="Z49" s="148">
        <v>-0.27541589648798526</v>
      </c>
      <c r="AA49" s="147"/>
      <c r="AB49" s="144"/>
      <c r="AC49" s="144"/>
      <c r="AD49" s="147">
        <v>2.7142857142857144</v>
      </c>
      <c r="AE49" s="147">
        <v>77.285714285714292</v>
      </c>
      <c r="AF49" s="144"/>
    </row>
    <row r="50" spans="1:32" outlineLevel="1" x14ac:dyDescent="0.25">
      <c r="A50" s="169" t="s">
        <v>261</v>
      </c>
      <c r="B50" s="150">
        <v>17</v>
      </c>
      <c r="C50" s="150">
        <v>58</v>
      </c>
      <c r="D50" s="150">
        <v>64</v>
      </c>
      <c r="E50" s="150">
        <v>39</v>
      </c>
      <c r="F50" s="150">
        <v>37</v>
      </c>
      <c r="G50" s="150">
        <v>29</v>
      </c>
      <c r="H50" s="150">
        <v>20</v>
      </c>
      <c r="I50" s="150">
        <v>10</v>
      </c>
      <c r="J50" s="148">
        <v>-0.5</v>
      </c>
      <c r="K50" s="148">
        <v>-0.73484848484848486</v>
      </c>
      <c r="L50" s="147"/>
      <c r="M50" s="155">
        <v>2.1231422505307854E-2</v>
      </c>
      <c r="N50" s="144"/>
      <c r="P50" s="169" t="s">
        <v>261</v>
      </c>
      <c r="Q50" s="150">
        <v>381</v>
      </c>
      <c r="R50" s="150">
        <v>538</v>
      </c>
      <c r="S50" s="150">
        <v>613</v>
      </c>
      <c r="T50" s="150">
        <v>366</v>
      </c>
      <c r="U50" s="150">
        <v>441</v>
      </c>
      <c r="V50" s="150">
        <v>438</v>
      </c>
      <c r="W50" s="150">
        <v>355</v>
      </c>
      <c r="X50" s="150">
        <v>471</v>
      </c>
      <c r="Y50" s="148">
        <v>0.3267605633802817</v>
      </c>
      <c r="Z50" s="148">
        <v>5.268199233716471E-2</v>
      </c>
      <c r="AA50" s="147"/>
      <c r="AB50" s="144"/>
      <c r="AC50" s="144"/>
      <c r="AD50" s="147">
        <v>37.714285714285715</v>
      </c>
      <c r="AE50" s="147">
        <v>447.42857142857144</v>
      </c>
      <c r="AF50" s="144"/>
    </row>
    <row r="51" spans="1:32" outlineLevel="1" x14ac:dyDescent="0.25">
      <c r="A51" s="169" t="s">
        <v>262</v>
      </c>
      <c r="B51" s="150">
        <v>666</v>
      </c>
      <c r="C51" s="150">
        <v>521</v>
      </c>
      <c r="D51" s="150">
        <v>449</v>
      </c>
      <c r="E51" s="150">
        <v>281</v>
      </c>
      <c r="F51" s="150">
        <v>251</v>
      </c>
      <c r="G51" s="150">
        <v>235</v>
      </c>
      <c r="H51" s="150">
        <v>283</v>
      </c>
      <c r="I51" s="150">
        <v>254</v>
      </c>
      <c r="J51" s="148">
        <v>-0.10247349823321555</v>
      </c>
      <c r="K51" s="148">
        <v>-0.33804914370811617</v>
      </c>
      <c r="L51" s="147"/>
      <c r="M51" s="155">
        <v>7.173114939282689E-2</v>
      </c>
      <c r="N51" s="144"/>
      <c r="P51" s="169" t="s">
        <v>262</v>
      </c>
      <c r="Q51" s="150">
        <v>9272</v>
      </c>
      <c r="R51" s="150">
        <v>9101</v>
      </c>
      <c r="S51" s="150">
        <v>6471</v>
      </c>
      <c r="T51" s="150">
        <v>4067</v>
      </c>
      <c r="U51" s="150">
        <v>3751</v>
      </c>
      <c r="V51" s="150">
        <v>3588</v>
      </c>
      <c r="W51" s="150">
        <v>3719</v>
      </c>
      <c r="X51" s="150">
        <v>3541</v>
      </c>
      <c r="Y51" s="148">
        <v>-4.7862328582952404E-2</v>
      </c>
      <c r="Z51" s="148">
        <v>-0.37984437939403043</v>
      </c>
      <c r="AA51" s="147"/>
      <c r="AB51" s="144"/>
      <c r="AC51" s="144"/>
      <c r="AD51" s="147">
        <v>383.71428571428572</v>
      </c>
      <c r="AE51" s="147">
        <v>5709.8571428571431</v>
      </c>
      <c r="AF51" s="144"/>
    </row>
    <row r="52" spans="1:32" outlineLevel="1" x14ac:dyDescent="0.25">
      <c r="A52" s="169" t="s">
        <v>53</v>
      </c>
      <c r="B52" s="150">
        <v>53</v>
      </c>
      <c r="C52" s="150">
        <v>88</v>
      </c>
      <c r="D52" s="150">
        <v>37</v>
      </c>
      <c r="E52" s="150">
        <v>34</v>
      </c>
      <c r="F52" s="150">
        <v>61</v>
      </c>
      <c r="G52" s="150">
        <v>39</v>
      </c>
      <c r="H52" s="150">
        <v>53</v>
      </c>
      <c r="I52" s="150">
        <v>56</v>
      </c>
      <c r="J52" s="148">
        <v>5.6603773584905662E-2</v>
      </c>
      <c r="K52" s="148">
        <v>7.3972602739725959E-2</v>
      </c>
      <c r="L52" s="147"/>
      <c r="M52" s="155">
        <v>5.3333333333333337E-2</v>
      </c>
      <c r="N52" s="144"/>
      <c r="P52" s="169" t="s">
        <v>53</v>
      </c>
      <c r="Q52" s="150">
        <v>1873</v>
      </c>
      <c r="R52" s="150">
        <v>1530</v>
      </c>
      <c r="S52" s="150">
        <v>1525</v>
      </c>
      <c r="T52" s="150">
        <v>1178</v>
      </c>
      <c r="U52" s="150">
        <v>1165</v>
      </c>
      <c r="V52" s="150">
        <v>1283</v>
      </c>
      <c r="W52" s="150">
        <v>1179</v>
      </c>
      <c r="X52" s="150">
        <v>1050</v>
      </c>
      <c r="Y52" s="148">
        <v>-0.10941475826972011</v>
      </c>
      <c r="Z52" s="148">
        <v>-0.24483715195725875</v>
      </c>
      <c r="AA52" s="147"/>
      <c r="AB52" s="144"/>
      <c r="AC52" s="144"/>
      <c r="AD52" s="147">
        <v>52.142857142857146</v>
      </c>
      <c r="AE52" s="147">
        <v>1390.4285714285713</v>
      </c>
      <c r="AF52" s="144"/>
    </row>
    <row r="53" spans="1:32" outlineLevel="1" x14ac:dyDescent="0.25">
      <c r="A53" s="169" t="s">
        <v>11</v>
      </c>
      <c r="B53" s="150">
        <v>136</v>
      </c>
      <c r="C53" s="150">
        <v>99</v>
      </c>
      <c r="D53" s="150">
        <v>92</v>
      </c>
      <c r="E53" s="150">
        <v>90</v>
      </c>
      <c r="F53" s="150">
        <v>81</v>
      </c>
      <c r="G53" s="150">
        <v>97</v>
      </c>
      <c r="H53" s="150">
        <v>81</v>
      </c>
      <c r="I53" s="150">
        <v>110</v>
      </c>
      <c r="J53" s="148">
        <v>0.35802469135802467</v>
      </c>
      <c r="K53" s="148">
        <v>0.13905325443786984</v>
      </c>
      <c r="L53" s="147"/>
      <c r="M53" s="155">
        <v>9.499136442141623E-2</v>
      </c>
      <c r="N53" s="144"/>
      <c r="P53" s="169" t="s">
        <v>11</v>
      </c>
      <c r="Q53" s="150">
        <v>1228</v>
      </c>
      <c r="R53" s="150">
        <v>1410</v>
      </c>
      <c r="S53" s="150">
        <v>1006</v>
      </c>
      <c r="T53" s="150">
        <v>963</v>
      </c>
      <c r="U53" s="150">
        <v>1061</v>
      </c>
      <c r="V53" s="150">
        <v>951</v>
      </c>
      <c r="W53" s="150">
        <v>1007</v>
      </c>
      <c r="X53" s="150">
        <v>1158</v>
      </c>
      <c r="Y53" s="148">
        <v>0.1499503475670308</v>
      </c>
      <c r="Z53" s="148">
        <v>6.294256490952016E-2</v>
      </c>
      <c r="AA53" s="147"/>
      <c r="AB53" s="144"/>
      <c r="AC53" s="144"/>
      <c r="AD53" s="147">
        <v>96.571428571428569</v>
      </c>
      <c r="AE53" s="147">
        <v>1089.4285714285713</v>
      </c>
      <c r="AF53" s="144"/>
    </row>
    <row r="54" spans="1:32" outlineLevel="1" x14ac:dyDescent="0.25">
      <c r="A54" s="169" t="s">
        <v>263</v>
      </c>
      <c r="B54" s="150">
        <v>841</v>
      </c>
      <c r="C54" s="150">
        <v>956</v>
      </c>
      <c r="D54" s="150">
        <v>863</v>
      </c>
      <c r="E54" s="150">
        <v>762</v>
      </c>
      <c r="F54" s="150">
        <v>728</v>
      </c>
      <c r="G54" s="150">
        <v>640</v>
      </c>
      <c r="H54" s="150">
        <v>667</v>
      </c>
      <c r="I54" s="150">
        <v>641</v>
      </c>
      <c r="J54" s="148">
        <v>-3.8980509745127435E-2</v>
      </c>
      <c r="K54" s="148">
        <v>-0.17775334432838555</v>
      </c>
      <c r="L54" s="147"/>
      <c r="M54" s="155">
        <v>4.1682923657172584E-2</v>
      </c>
      <c r="N54" s="144"/>
      <c r="P54" s="169" t="s">
        <v>263</v>
      </c>
      <c r="Q54" s="150">
        <v>14465</v>
      </c>
      <c r="R54" s="150">
        <v>16545</v>
      </c>
      <c r="S54" s="150">
        <v>14341</v>
      </c>
      <c r="T54" s="150">
        <v>13650</v>
      </c>
      <c r="U54" s="150">
        <v>14844</v>
      </c>
      <c r="V54" s="150">
        <v>13660</v>
      </c>
      <c r="W54" s="150">
        <v>13858</v>
      </c>
      <c r="X54" s="150">
        <v>15378</v>
      </c>
      <c r="Y54" s="148">
        <v>0.10968393707605716</v>
      </c>
      <c r="Z54" s="148">
        <v>6.1985142507621181E-2</v>
      </c>
      <c r="AA54" s="147"/>
      <c r="AB54" s="144"/>
      <c r="AC54" s="144"/>
      <c r="AD54" s="147">
        <v>779.57142857142856</v>
      </c>
      <c r="AE54" s="147">
        <v>14480.428571428571</v>
      </c>
      <c r="AF54" s="144"/>
    </row>
    <row r="55" spans="1:32" outlineLevel="1" x14ac:dyDescent="0.25">
      <c r="A55" s="169" t="s">
        <v>264</v>
      </c>
      <c r="B55" s="150">
        <v>459</v>
      </c>
      <c r="C55" s="150">
        <v>457</v>
      </c>
      <c r="D55" s="150">
        <v>363</v>
      </c>
      <c r="E55" s="150">
        <v>419</v>
      </c>
      <c r="F55" s="150">
        <v>427</v>
      </c>
      <c r="G55" s="150">
        <v>440</v>
      </c>
      <c r="H55" s="150">
        <v>309</v>
      </c>
      <c r="I55" s="150">
        <v>403</v>
      </c>
      <c r="J55" s="148">
        <v>0.30420711974110032</v>
      </c>
      <c r="K55" s="148">
        <v>-1.8441196938065375E-2</v>
      </c>
      <c r="L55" s="147"/>
      <c r="M55" s="155">
        <v>6.8514110846650794E-2</v>
      </c>
      <c r="N55" s="144"/>
      <c r="P55" s="169" t="s">
        <v>264</v>
      </c>
      <c r="Q55" s="150">
        <v>7240</v>
      </c>
      <c r="R55" s="150">
        <v>7407</v>
      </c>
      <c r="S55" s="150">
        <v>5905</v>
      </c>
      <c r="T55" s="150">
        <v>6187</v>
      </c>
      <c r="U55" s="150">
        <v>6401</v>
      </c>
      <c r="V55" s="150">
        <v>6379</v>
      </c>
      <c r="W55" s="150">
        <v>5385</v>
      </c>
      <c r="X55" s="150">
        <v>5882</v>
      </c>
      <c r="Y55" s="148">
        <v>9.2293407613741871E-2</v>
      </c>
      <c r="Z55" s="148">
        <v>-8.3066096561553573E-2</v>
      </c>
      <c r="AA55" s="147"/>
      <c r="AB55" s="144"/>
      <c r="AC55" s="144"/>
      <c r="AD55" s="147">
        <v>410.57142857142856</v>
      </c>
      <c r="AE55" s="147">
        <v>6414.8571428571431</v>
      </c>
      <c r="AF55" s="144"/>
    </row>
    <row r="56" spans="1:32" outlineLevel="1" x14ac:dyDescent="0.25">
      <c r="A56" s="169" t="s">
        <v>265</v>
      </c>
      <c r="B56" s="150">
        <v>419</v>
      </c>
      <c r="C56" s="150">
        <v>463</v>
      </c>
      <c r="D56" s="150">
        <v>353</v>
      </c>
      <c r="E56" s="150">
        <v>316</v>
      </c>
      <c r="F56" s="150">
        <v>408</v>
      </c>
      <c r="G56" s="150">
        <v>393</v>
      </c>
      <c r="H56" s="150">
        <v>293</v>
      </c>
      <c r="I56" s="150">
        <v>371</v>
      </c>
      <c r="J56" s="148">
        <v>0.26621160409556316</v>
      </c>
      <c r="K56" s="148">
        <v>-1.8147448015122809E-2</v>
      </c>
      <c r="L56" s="147"/>
      <c r="M56" s="155">
        <v>6.3669126480178473E-2</v>
      </c>
      <c r="N56" s="144"/>
      <c r="P56" s="169" t="s">
        <v>265</v>
      </c>
      <c r="Q56" s="150">
        <v>6329</v>
      </c>
      <c r="R56" s="150">
        <v>6840</v>
      </c>
      <c r="S56" s="150">
        <v>4665</v>
      </c>
      <c r="T56" s="150">
        <v>4553</v>
      </c>
      <c r="U56" s="150">
        <v>5246</v>
      </c>
      <c r="V56" s="150">
        <v>5203</v>
      </c>
      <c r="W56" s="150">
        <v>5212</v>
      </c>
      <c r="X56" s="150">
        <v>5827</v>
      </c>
      <c r="Y56" s="148">
        <v>0.11799693016116654</v>
      </c>
      <c r="Z56" s="148">
        <v>7.2040580319596273E-2</v>
      </c>
      <c r="AA56" s="147"/>
      <c r="AB56" s="144"/>
      <c r="AC56" s="144"/>
      <c r="AD56" s="147">
        <v>377.85714285714283</v>
      </c>
      <c r="AE56" s="147">
        <v>5435.4285714285716</v>
      </c>
      <c r="AF56" s="144"/>
    </row>
    <row r="57" spans="1:32" outlineLevel="1" x14ac:dyDescent="0.25">
      <c r="A57" s="169" t="s">
        <v>266</v>
      </c>
      <c r="B57" s="150">
        <v>136</v>
      </c>
      <c r="C57" s="150">
        <v>158</v>
      </c>
      <c r="D57" s="150">
        <v>133</v>
      </c>
      <c r="E57" s="150">
        <v>87</v>
      </c>
      <c r="F57" s="150">
        <v>114</v>
      </c>
      <c r="G57" s="150">
        <v>67</v>
      </c>
      <c r="H57" s="150">
        <v>68</v>
      </c>
      <c r="I57" s="150">
        <v>121</v>
      </c>
      <c r="J57" s="148">
        <v>0.77941176470588236</v>
      </c>
      <c r="K57" s="148">
        <v>0.11009174311926606</v>
      </c>
      <c r="L57" s="147"/>
      <c r="M57" s="155">
        <v>4.8322683706070291E-2</v>
      </c>
      <c r="N57" s="144"/>
      <c r="P57" s="169" t="s">
        <v>266</v>
      </c>
      <c r="Q57" s="150">
        <v>2308</v>
      </c>
      <c r="R57" s="150">
        <v>3380</v>
      </c>
      <c r="S57" s="150">
        <v>2510</v>
      </c>
      <c r="T57" s="150">
        <v>2091</v>
      </c>
      <c r="U57" s="150">
        <v>2096</v>
      </c>
      <c r="V57" s="150">
        <v>1831</v>
      </c>
      <c r="W57" s="150">
        <v>1770</v>
      </c>
      <c r="X57" s="150">
        <v>2504</v>
      </c>
      <c r="Y57" s="148">
        <v>0.41468926553672314</v>
      </c>
      <c r="Z57" s="148">
        <v>9.6459401976729614E-2</v>
      </c>
      <c r="AA57" s="147"/>
      <c r="AB57" s="144"/>
      <c r="AC57" s="144"/>
      <c r="AD57" s="147">
        <v>109</v>
      </c>
      <c r="AE57" s="147">
        <v>2283.7142857142858</v>
      </c>
      <c r="AF57" s="144"/>
    </row>
    <row r="58" spans="1:32" outlineLevel="1" x14ac:dyDescent="0.25">
      <c r="A58" s="168" t="s">
        <v>267</v>
      </c>
      <c r="B58" s="170">
        <v>3357</v>
      </c>
      <c r="C58" s="170">
        <v>3404</v>
      </c>
      <c r="D58" s="170">
        <v>2859</v>
      </c>
      <c r="E58" s="170">
        <v>2471</v>
      </c>
      <c r="F58" s="170">
        <v>2669</v>
      </c>
      <c r="G58" s="170">
        <v>2393</v>
      </c>
      <c r="H58" s="170">
        <v>2247</v>
      </c>
      <c r="I58" s="170">
        <v>2457</v>
      </c>
      <c r="J58" s="171">
        <v>9.3457943925233641E-2</v>
      </c>
      <c r="K58" s="171">
        <v>-0.11345360824742272</v>
      </c>
      <c r="L58" s="147"/>
      <c r="M58" s="206">
        <v>5.648405710476103E-2</v>
      </c>
      <c r="N58" s="144"/>
      <c r="P58" s="168" t="s">
        <v>267</v>
      </c>
      <c r="Q58" s="170">
        <v>51356</v>
      </c>
      <c r="R58" s="170">
        <v>55656</v>
      </c>
      <c r="S58" s="170">
        <v>43760</v>
      </c>
      <c r="T58" s="170">
        <v>39458</v>
      </c>
      <c r="U58" s="170">
        <v>42067</v>
      </c>
      <c r="V58" s="170">
        <v>40278</v>
      </c>
      <c r="W58" s="170">
        <v>39488</v>
      </c>
      <c r="X58" s="170">
        <v>43499</v>
      </c>
      <c r="Y58" s="171">
        <v>0.10157516207455429</v>
      </c>
      <c r="Z58" s="171">
        <v>-2.4257922278514296E-2</v>
      </c>
      <c r="AA58" s="147"/>
      <c r="AB58" s="144"/>
      <c r="AC58" s="144"/>
      <c r="AD58" s="147">
        <v>2771.4285714285716</v>
      </c>
      <c r="AE58" s="147">
        <v>44580.428571428572</v>
      </c>
      <c r="AF58" s="144"/>
    </row>
    <row r="59" spans="1:32" outlineLevel="1" x14ac:dyDescent="0.25">
      <c r="A59" s="163" t="s">
        <v>289</v>
      </c>
      <c r="B59" s="163"/>
      <c r="C59" s="163"/>
      <c r="D59" s="163"/>
      <c r="E59" s="144"/>
      <c r="F59" s="144"/>
      <c r="G59" s="144"/>
      <c r="H59" s="144"/>
      <c r="I59" s="162"/>
      <c r="J59" s="162"/>
      <c r="K59" s="162"/>
      <c r="L59" s="144"/>
      <c r="M59" s="144"/>
      <c r="N59" s="144"/>
      <c r="O59" s="144"/>
      <c r="P59" s="163" t="s">
        <v>268</v>
      </c>
      <c r="Q59" s="163"/>
      <c r="R59" s="163"/>
      <c r="S59" s="163"/>
      <c r="T59" s="144"/>
      <c r="U59" s="144"/>
      <c r="V59" s="144"/>
      <c r="W59" s="144"/>
      <c r="X59" s="162"/>
      <c r="Y59" s="162"/>
      <c r="Z59" s="162"/>
      <c r="AA59" s="144"/>
      <c r="AB59" s="144"/>
      <c r="AC59" s="144"/>
      <c r="AD59" s="144"/>
      <c r="AE59" s="144"/>
      <c r="AF59" s="144"/>
    </row>
    <row r="60" spans="1:32" x14ac:dyDescent="0.25">
      <c r="A60" s="164"/>
      <c r="B60" s="164"/>
      <c r="C60" s="164"/>
      <c r="D60" s="164"/>
      <c r="E60" s="144"/>
      <c r="F60" s="144"/>
      <c r="G60" s="144"/>
      <c r="H60" s="144"/>
      <c r="I60" s="144"/>
      <c r="J60" s="144"/>
      <c r="K60" s="144"/>
      <c r="L60" s="144"/>
      <c r="M60" s="144"/>
      <c r="N60" s="144"/>
      <c r="O60" s="204"/>
      <c r="P60" s="164"/>
      <c r="Q60" s="164"/>
      <c r="R60" s="164"/>
      <c r="S60" s="164"/>
      <c r="T60" s="144"/>
      <c r="U60" s="144"/>
      <c r="V60" s="144"/>
      <c r="W60" s="144"/>
      <c r="X60" s="144"/>
      <c r="Y60" s="144"/>
      <c r="Z60" s="144"/>
      <c r="AA60" s="144"/>
      <c r="AB60" s="144"/>
      <c r="AC60" s="144"/>
      <c r="AD60" s="144"/>
      <c r="AE60" s="144"/>
      <c r="AF60" s="144"/>
    </row>
    <row r="61" spans="1:32" x14ac:dyDescent="0.25">
      <c r="A61" s="164"/>
      <c r="B61" s="164"/>
      <c r="C61" s="164"/>
      <c r="D61" s="164"/>
      <c r="E61" s="144"/>
      <c r="F61" s="144"/>
      <c r="G61" s="144"/>
      <c r="H61" s="144"/>
      <c r="I61" s="144"/>
      <c r="J61" s="144"/>
      <c r="K61" s="144"/>
      <c r="L61" s="144"/>
      <c r="M61" s="144"/>
      <c r="N61" s="144"/>
      <c r="O61" s="204"/>
      <c r="P61" s="164"/>
      <c r="Q61" s="164"/>
      <c r="R61" s="164"/>
      <c r="S61" s="164"/>
      <c r="T61" s="144"/>
      <c r="U61" s="144"/>
      <c r="V61" s="144"/>
      <c r="W61" s="144"/>
      <c r="X61" s="144"/>
      <c r="Y61" s="144"/>
      <c r="Z61" s="144"/>
      <c r="AA61" s="144"/>
      <c r="AB61" s="144"/>
      <c r="AC61" s="144"/>
      <c r="AD61" s="144"/>
      <c r="AE61" s="144"/>
      <c r="AF61" s="144"/>
    </row>
    <row r="62" spans="1:32" x14ac:dyDescent="0.25">
      <c r="A62" s="165" t="s">
        <v>90</v>
      </c>
      <c r="B62" s="165"/>
      <c r="C62" s="165"/>
      <c r="D62" s="165"/>
      <c r="E62" s="144"/>
      <c r="F62" s="144"/>
      <c r="G62" s="144"/>
      <c r="H62" s="144"/>
      <c r="I62" s="144"/>
      <c r="J62" s="144"/>
      <c r="K62" s="144"/>
      <c r="L62" s="144"/>
      <c r="M62" s="144"/>
      <c r="N62" s="144"/>
      <c r="O62" s="204"/>
      <c r="P62" s="165" t="s">
        <v>90</v>
      </c>
      <c r="Q62" s="165"/>
      <c r="R62" s="165"/>
      <c r="S62" s="165"/>
      <c r="T62" s="144"/>
      <c r="U62" s="144"/>
      <c r="V62" s="144"/>
      <c r="W62" s="144"/>
      <c r="X62" s="144"/>
      <c r="Y62" s="144"/>
      <c r="Z62" s="144"/>
      <c r="AA62" s="144"/>
      <c r="AB62" s="144"/>
      <c r="AC62" s="144"/>
      <c r="AD62" s="144"/>
      <c r="AE62" s="144"/>
      <c r="AF62" s="144"/>
    </row>
    <row r="63" spans="1:32" outlineLevel="1" x14ac:dyDescent="0.25">
      <c r="A63" s="166" t="s">
        <v>304</v>
      </c>
      <c r="B63" s="166"/>
      <c r="C63" s="166"/>
      <c r="D63" s="166"/>
      <c r="E63" s="167"/>
      <c r="F63" s="167"/>
      <c r="G63" s="167"/>
      <c r="H63" s="167"/>
      <c r="I63" s="167"/>
      <c r="J63" s="167"/>
      <c r="K63" s="167"/>
      <c r="L63" s="167"/>
      <c r="M63" s="144"/>
      <c r="N63" s="144"/>
      <c r="P63" s="166" t="s">
        <v>231</v>
      </c>
      <c r="Q63" s="166"/>
      <c r="R63" s="166"/>
      <c r="S63" s="166"/>
      <c r="T63" s="167"/>
      <c r="U63" s="167"/>
      <c r="V63" s="167"/>
      <c r="W63" s="167"/>
      <c r="X63" s="167"/>
      <c r="Y63" s="167"/>
      <c r="Z63" s="167"/>
      <c r="AA63" s="167"/>
      <c r="AB63" s="144"/>
      <c r="AC63" s="144"/>
      <c r="AD63" s="144"/>
      <c r="AE63" s="144"/>
      <c r="AF63" s="144"/>
    </row>
    <row r="64" spans="1:32" ht="52.5" outlineLevel="1" x14ac:dyDescent="0.25">
      <c r="A64" s="168" t="s">
        <v>257</v>
      </c>
      <c r="B64" s="141">
        <v>2019</v>
      </c>
      <c r="C64" s="141">
        <v>2020</v>
      </c>
      <c r="D64" s="141">
        <v>2021</v>
      </c>
      <c r="E64" s="141">
        <v>2022</v>
      </c>
      <c r="F64" s="141">
        <v>2023</v>
      </c>
      <c r="G64" s="141">
        <v>2024</v>
      </c>
      <c r="H64" s="141">
        <v>2025</v>
      </c>
      <c r="I64" s="141">
        <v>2026</v>
      </c>
      <c r="J64" s="142" t="s">
        <v>232</v>
      </c>
      <c r="K64" s="142" t="s">
        <v>258</v>
      </c>
      <c r="L64" s="143" t="s">
        <v>234</v>
      </c>
      <c r="M64" s="142" t="s">
        <v>290</v>
      </c>
      <c r="N64" s="142" t="s">
        <v>291</v>
      </c>
      <c r="P64" s="168" t="s">
        <v>257</v>
      </c>
      <c r="Q64" s="141">
        <v>2019</v>
      </c>
      <c r="R64" s="141">
        <v>2020</v>
      </c>
      <c r="S64" s="141">
        <v>2021</v>
      </c>
      <c r="T64" s="141">
        <v>2022</v>
      </c>
      <c r="U64" s="141">
        <v>2023</v>
      </c>
      <c r="V64" s="141">
        <v>2024</v>
      </c>
      <c r="W64" s="141">
        <v>2025</v>
      </c>
      <c r="X64" s="141">
        <v>2026</v>
      </c>
      <c r="Y64" s="142" t="s">
        <v>232</v>
      </c>
      <c r="Z64" s="142" t="s">
        <v>258</v>
      </c>
      <c r="AA64" s="143" t="s">
        <v>234</v>
      </c>
      <c r="AB64" s="142" t="s">
        <v>269</v>
      </c>
      <c r="AC64" s="144"/>
      <c r="AD64" s="145" t="s">
        <v>305</v>
      </c>
      <c r="AE64" s="145" t="s">
        <v>235</v>
      </c>
      <c r="AF64" s="144"/>
    </row>
    <row r="65" spans="1:32" outlineLevel="1" x14ac:dyDescent="0.25">
      <c r="A65" s="169" t="s">
        <v>259</v>
      </c>
      <c r="B65" s="153">
        <v>0.72055427251732107</v>
      </c>
      <c r="C65" s="153">
        <v>0.64278074866310164</v>
      </c>
      <c r="D65" s="153">
        <v>0.65098039215686276</v>
      </c>
      <c r="E65" s="153">
        <v>0.64046579330422126</v>
      </c>
      <c r="F65" s="153">
        <v>0.66039952996474738</v>
      </c>
      <c r="G65" s="153">
        <v>0.68018018018018023</v>
      </c>
      <c r="H65" s="153">
        <v>0.55581668625146885</v>
      </c>
      <c r="I65" s="153">
        <v>0.6511936339522546</v>
      </c>
      <c r="J65" s="172">
        <v>9.5376947700785752</v>
      </c>
      <c r="K65" s="172">
        <v>0.16650803141119441</v>
      </c>
      <c r="L65" s="147"/>
      <c r="M65" s="178">
        <v>3.635435255372077</v>
      </c>
      <c r="N65" s="178">
        <v>1.0515769336614911</v>
      </c>
      <c r="P65" s="169" t="s">
        <v>259</v>
      </c>
      <c r="Q65" s="153">
        <v>0.71362161213928599</v>
      </c>
      <c r="R65" s="153">
        <v>0.68774395003903199</v>
      </c>
      <c r="S65" s="153">
        <v>0.65963585712864392</v>
      </c>
      <c r="T65" s="153">
        <v>0.66663156786353583</v>
      </c>
      <c r="U65" s="153">
        <v>0.6427719137218908</v>
      </c>
      <c r="V65" s="153">
        <v>0.61189525077674212</v>
      </c>
      <c r="W65" s="153">
        <v>0.61569772586496774</v>
      </c>
      <c r="X65" s="153">
        <v>0.61483928139853383</v>
      </c>
      <c r="Y65" s="172">
        <v>-8.5844446643390526E-2</v>
      </c>
      <c r="Z65" s="172">
        <v>-4.2516325957073553</v>
      </c>
      <c r="AA65" s="147"/>
      <c r="AB65" s="173">
        <v>0.19640390311012612</v>
      </c>
      <c r="AC65" s="144"/>
      <c r="AD65" s="151">
        <v>0.64952855363814266</v>
      </c>
      <c r="AE65" s="151">
        <v>0.65735560735560739</v>
      </c>
      <c r="AF65" s="144"/>
    </row>
    <row r="66" spans="1:32" outlineLevel="1" x14ac:dyDescent="0.25">
      <c r="A66" s="169" t="s">
        <v>260</v>
      </c>
      <c r="B66" s="153">
        <v>0.75</v>
      </c>
      <c r="C66" s="153">
        <v>0.5</v>
      </c>
      <c r="D66" s="153">
        <v>0.7</v>
      </c>
      <c r="E66" s="153">
        <v>0.75</v>
      </c>
      <c r="F66" s="153">
        <v>0</v>
      </c>
      <c r="G66" s="153">
        <v>0</v>
      </c>
      <c r="H66" s="153">
        <v>0</v>
      </c>
      <c r="I66" s="153">
        <v>0</v>
      </c>
      <c r="J66" s="172">
        <v>0</v>
      </c>
      <c r="K66" s="172">
        <v>-57.575757575757578</v>
      </c>
      <c r="L66" s="147"/>
      <c r="M66" s="178">
        <v>-48.695652173913047</v>
      </c>
      <c r="N66" s="178">
        <v>7.7336789157833596E-3</v>
      </c>
      <c r="P66" s="169" t="s">
        <v>260</v>
      </c>
      <c r="Q66" s="153">
        <v>0.72514619883040932</v>
      </c>
      <c r="R66" s="153">
        <v>0.62091503267973858</v>
      </c>
      <c r="S66" s="153">
        <v>0.67625899280575541</v>
      </c>
      <c r="T66" s="153">
        <v>0.62608695652173918</v>
      </c>
      <c r="U66" s="153">
        <v>0.50862068965517238</v>
      </c>
      <c r="V66" s="153">
        <v>0.46846846846846846</v>
      </c>
      <c r="W66" s="153">
        <v>0.39823008849557523</v>
      </c>
      <c r="X66" s="153">
        <v>0.48695652173913045</v>
      </c>
      <c r="Y66" s="172">
        <v>8.8726433243555221</v>
      </c>
      <c r="Z66" s="172">
        <v>-10.236809699725297</v>
      </c>
      <c r="AA66" s="147"/>
      <c r="AB66" s="173">
        <v>1.0002200791126015E-2</v>
      </c>
      <c r="AC66" s="144"/>
      <c r="AD66" s="151">
        <v>0.5757575757575758</v>
      </c>
      <c r="AE66" s="151">
        <v>0.58932461873638342</v>
      </c>
      <c r="AF66" s="144"/>
    </row>
    <row r="67" spans="1:32" outlineLevel="1" x14ac:dyDescent="0.25">
      <c r="A67" s="169" t="s">
        <v>261</v>
      </c>
      <c r="B67" s="153">
        <v>0.48571428571428571</v>
      </c>
      <c r="C67" s="153">
        <v>0.86567164179104472</v>
      </c>
      <c r="D67" s="153">
        <v>0.64</v>
      </c>
      <c r="E67" s="153">
        <v>0.57352941176470584</v>
      </c>
      <c r="F67" s="153">
        <v>0.69811320754716977</v>
      </c>
      <c r="G67" s="153">
        <v>0.63043478260869568</v>
      </c>
      <c r="H67" s="153">
        <v>0.42553191489361702</v>
      </c>
      <c r="I67" s="153">
        <v>0.33333333333333331</v>
      </c>
      <c r="J67" s="172">
        <v>-9.219858156028371</v>
      </c>
      <c r="K67" s="172">
        <v>-30.128205128205128</v>
      </c>
      <c r="L67" s="147"/>
      <c r="M67" s="178">
        <v>-31.632183908045981</v>
      </c>
      <c r="N67" s="178">
        <v>-4.5796795184777084E-2</v>
      </c>
      <c r="P67" s="169" t="s">
        <v>261</v>
      </c>
      <c r="Q67" s="153">
        <v>0.62254901960784315</v>
      </c>
      <c r="R67" s="153">
        <v>0.68710089399744567</v>
      </c>
      <c r="S67" s="153">
        <v>0.64526315789473687</v>
      </c>
      <c r="T67" s="153">
        <v>0.5903225806451613</v>
      </c>
      <c r="U67" s="153">
        <v>0.62376237623762376</v>
      </c>
      <c r="V67" s="153">
        <v>0.64506627393225335</v>
      </c>
      <c r="W67" s="153">
        <v>0.58872305140961856</v>
      </c>
      <c r="X67" s="153">
        <v>0.64965517241379311</v>
      </c>
      <c r="Y67" s="172">
        <v>6.0932121004174551</v>
      </c>
      <c r="Z67" s="172">
        <v>1.7438781618476229</v>
      </c>
      <c r="AA67" s="147"/>
      <c r="AB67" s="173">
        <v>6.2860567003009127E-2</v>
      </c>
      <c r="AC67" s="144"/>
      <c r="AD67" s="151">
        <v>0.63461538461538458</v>
      </c>
      <c r="AE67" s="151">
        <v>0.63221639079531688</v>
      </c>
      <c r="AF67" s="144"/>
    </row>
    <row r="68" spans="1:32" outlineLevel="1" x14ac:dyDescent="0.25">
      <c r="A68" s="169" t="s">
        <v>262</v>
      </c>
      <c r="B68" s="153">
        <v>0.81517747858017131</v>
      </c>
      <c r="C68" s="153">
        <v>0.79907975460122704</v>
      </c>
      <c r="D68" s="153">
        <v>0.74958263772954925</v>
      </c>
      <c r="E68" s="153">
        <v>0.67224880382775121</v>
      </c>
      <c r="F68" s="153">
        <v>0.57967667436489612</v>
      </c>
      <c r="G68" s="153">
        <v>0.65459610027855153</v>
      </c>
      <c r="H68" s="153">
        <v>0.60212765957446812</v>
      </c>
      <c r="I68" s="153">
        <v>0.69398907103825136</v>
      </c>
      <c r="J68" s="172">
        <v>9.1861411463783238</v>
      </c>
      <c r="K68" s="172">
        <v>-2.2659808364096534</v>
      </c>
      <c r="L68" s="147"/>
      <c r="M68" s="178">
        <v>7.3848965959442232</v>
      </c>
      <c r="N68" s="178">
        <v>0.28464351864445625</v>
      </c>
      <c r="P68" s="169" t="s">
        <v>262</v>
      </c>
      <c r="Q68" s="153">
        <v>0.79254637148474227</v>
      </c>
      <c r="R68" s="153">
        <v>0.76912025690864527</v>
      </c>
      <c r="S68" s="153">
        <v>0.72797840026999661</v>
      </c>
      <c r="T68" s="153">
        <v>0.68375924680564892</v>
      </c>
      <c r="U68" s="153">
        <v>0.62673350041771092</v>
      </c>
      <c r="V68" s="153">
        <v>0.56512836667191679</v>
      </c>
      <c r="W68" s="153">
        <v>0.61828761429758938</v>
      </c>
      <c r="X68" s="153">
        <v>0.62014010507880912</v>
      </c>
      <c r="Y68" s="172">
        <v>0.185249078121974</v>
      </c>
      <c r="Z68" s="172">
        <v>-8.4556816533377432</v>
      </c>
      <c r="AA68" s="147"/>
      <c r="AB68" s="173">
        <v>-4.6369217465486168E-2</v>
      </c>
      <c r="AC68" s="144"/>
      <c r="AD68" s="151">
        <v>0.71664887940234789</v>
      </c>
      <c r="AE68" s="151">
        <v>0.70469692161218656</v>
      </c>
      <c r="AF68" s="144"/>
    </row>
    <row r="69" spans="1:32" outlineLevel="1" x14ac:dyDescent="0.25">
      <c r="A69" s="169" t="s">
        <v>53</v>
      </c>
      <c r="B69" s="153">
        <v>0.48623853211009177</v>
      </c>
      <c r="C69" s="153">
        <v>0.58666666666666667</v>
      </c>
      <c r="D69" s="153">
        <v>0.38947368421052631</v>
      </c>
      <c r="E69" s="153">
        <v>0.41463414634146339</v>
      </c>
      <c r="F69" s="153">
        <v>0.46923076923076923</v>
      </c>
      <c r="G69" s="153">
        <v>0.4642857142857143</v>
      </c>
      <c r="H69" s="153">
        <v>0.44166666666666665</v>
      </c>
      <c r="I69" s="153">
        <v>0.5714285714285714</v>
      </c>
      <c r="J69" s="172">
        <v>12.976190476190474</v>
      </c>
      <c r="K69" s="172">
        <v>9.740259740259738</v>
      </c>
      <c r="L69" s="147"/>
      <c r="M69" s="178">
        <v>5.418719211822653</v>
      </c>
      <c r="N69" s="178">
        <v>0.222531717402219</v>
      </c>
      <c r="P69" s="169" t="s">
        <v>53</v>
      </c>
      <c r="Q69" s="153">
        <v>0.6476486860304288</v>
      </c>
      <c r="R69" s="153">
        <v>0.5889145496535797</v>
      </c>
      <c r="S69" s="153">
        <v>0.60781187724192909</v>
      </c>
      <c r="T69" s="153">
        <v>0.5655304848775804</v>
      </c>
      <c r="U69" s="153">
        <v>0.53391384051329061</v>
      </c>
      <c r="V69" s="153">
        <v>0.59124423963133643</v>
      </c>
      <c r="W69" s="153">
        <v>0.54913833255705635</v>
      </c>
      <c r="X69" s="153">
        <v>0.51724137931034486</v>
      </c>
      <c r="Y69" s="172">
        <v>-3.189695324671149</v>
      </c>
      <c r="Z69" s="172">
        <v>-6.9755786119966912</v>
      </c>
      <c r="AA69" s="147"/>
      <c r="AB69" s="173">
        <v>-7.7631181136011973E-2</v>
      </c>
      <c r="AC69" s="144"/>
      <c r="AD69" s="151">
        <v>0.47402597402597402</v>
      </c>
      <c r="AE69" s="151">
        <v>0.58699716543031177</v>
      </c>
      <c r="AF69" s="144"/>
    </row>
    <row r="70" spans="1:32" outlineLevel="1" x14ac:dyDescent="0.25">
      <c r="A70" s="169" t="s">
        <v>11</v>
      </c>
      <c r="B70" s="153">
        <v>0.37362637362637363</v>
      </c>
      <c r="C70" s="153">
        <v>0.27500000000000002</v>
      </c>
      <c r="D70" s="153">
        <v>0.24338624338624337</v>
      </c>
      <c r="E70" s="153">
        <v>0.2857142857142857</v>
      </c>
      <c r="F70" s="153">
        <v>0.2</v>
      </c>
      <c r="G70" s="153">
        <v>0.40756302521008403</v>
      </c>
      <c r="H70" s="153">
        <v>0.17197452229299362</v>
      </c>
      <c r="I70" s="153">
        <v>0.31609195402298851</v>
      </c>
      <c r="J70" s="172">
        <v>14.411743172999488</v>
      </c>
      <c r="K70" s="172">
        <v>4.9003846555584314</v>
      </c>
      <c r="L70" s="147"/>
      <c r="M70" s="178">
        <v>14.537103407606237</v>
      </c>
      <c r="N70" s="178">
        <v>1.4346508091571675</v>
      </c>
      <c r="P70" s="169" t="s">
        <v>11</v>
      </c>
      <c r="Q70" s="153">
        <v>0.23004870738104158</v>
      </c>
      <c r="R70" s="153">
        <v>0.20467411815938452</v>
      </c>
      <c r="S70" s="153">
        <v>0.18691936083240432</v>
      </c>
      <c r="T70" s="153">
        <v>0.17810245977436656</v>
      </c>
      <c r="U70" s="153">
        <v>0.15895131086142322</v>
      </c>
      <c r="V70" s="153">
        <v>0.16020889487870621</v>
      </c>
      <c r="W70" s="153">
        <v>0.15276092233009708</v>
      </c>
      <c r="X70" s="153">
        <v>0.17072091994692615</v>
      </c>
      <c r="Y70" s="172">
        <v>1.7959997616829066</v>
      </c>
      <c r="Z70" s="172">
        <v>-0.99086544153278167</v>
      </c>
      <c r="AA70" s="147"/>
      <c r="AB70" s="173">
        <v>6.8239004245379542E-2</v>
      </c>
      <c r="AC70" s="144"/>
      <c r="AD70" s="151">
        <v>0.26708810746740419</v>
      </c>
      <c r="AE70" s="151">
        <v>0.18062957436225396</v>
      </c>
      <c r="AF70" s="144"/>
    </row>
    <row r="71" spans="1:32" outlineLevel="1" x14ac:dyDescent="0.25">
      <c r="A71" s="169" t="s">
        <v>263</v>
      </c>
      <c r="B71" s="153">
        <v>0.82289628180039143</v>
      </c>
      <c r="C71" s="153">
        <v>0.85586392121754695</v>
      </c>
      <c r="D71" s="153">
        <v>0.85192497532082923</v>
      </c>
      <c r="E71" s="153">
        <v>0.87788018433179726</v>
      </c>
      <c r="F71" s="153">
        <v>0.79649890590809624</v>
      </c>
      <c r="G71" s="153">
        <v>0.85106382978723405</v>
      </c>
      <c r="H71" s="153">
        <v>0.77920560747663548</v>
      </c>
      <c r="I71" s="153">
        <v>0.81760204081632648</v>
      </c>
      <c r="J71" s="172">
        <v>3.8396433339691005</v>
      </c>
      <c r="K71" s="172">
        <v>-1.6546537600059974</v>
      </c>
      <c r="L71" s="147"/>
      <c r="M71" s="178">
        <v>-1.7251379379113252</v>
      </c>
      <c r="N71" s="178">
        <v>9.4397662837214513E-2</v>
      </c>
      <c r="P71" s="169" t="s">
        <v>263</v>
      </c>
      <c r="Q71" s="153">
        <v>0.84943331963121738</v>
      </c>
      <c r="R71" s="153">
        <v>0.83993298812062134</v>
      </c>
      <c r="S71" s="153">
        <v>0.86013314940322683</v>
      </c>
      <c r="T71" s="153">
        <v>0.84803677932405563</v>
      </c>
      <c r="U71" s="153">
        <v>0.83337076128452725</v>
      </c>
      <c r="V71" s="153">
        <v>0.82195077922859383</v>
      </c>
      <c r="W71" s="153">
        <v>0.82967131652996473</v>
      </c>
      <c r="X71" s="153">
        <v>0.83485342019543973</v>
      </c>
      <c r="Y71" s="172">
        <v>0.51821036654750019</v>
      </c>
      <c r="Z71" s="172">
        <v>-0.54267754441192917</v>
      </c>
      <c r="AA71" s="147"/>
      <c r="AB71" s="173">
        <v>0.78592547646255673</v>
      </c>
      <c r="AC71" s="144"/>
      <c r="AD71" s="151">
        <v>0.83414857841638645</v>
      </c>
      <c r="AE71" s="151">
        <v>0.84028019563955902</v>
      </c>
      <c r="AF71" s="144"/>
    </row>
    <row r="72" spans="1:32" outlineLevel="1" x14ac:dyDescent="0.25">
      <c r="A72" s="169" t="s">
        <v>264</v>
      </c>
      <c r="B72" s="153">
        <v>0.24905046120455779</v>
      </c>
      <c r="C72" s="153">
        <v>0.23752598752598753</v>
      </c>
      <c r="D72" s="153">
        <v>0.2451046590141796</v>
      </c>
      <c r="E72" s="153">
        <v>0.24303944315545242</v>
      </c>
      <c r="F72" s="153">
        <v>0.21180555555555555</v>
      </c>
      <c r="G72" s="153">
        <v>0.3556992724333064</v>
      </c>
      <c r="H72" s="153">
        <v>0.13825503355704699</v>
      </c>
      <c r="I72" s="153">
        <v>0.2024108488196886</v>
      </c>
      <c r="J72" s="172">
        <v>6.4155815262641607</v>
      </c>
      <c r="K72" s="172">
        <v>-2.824725711931622</v>
      </c>
      <c r="L72" s="147"/>
      <c r="M72" s="178">
        <v>1.8867927485398339</v>
      </c>
      <c r="N72" s="178">
        <v>3.4076732183292044</v>
      </c>
      <c r="P72" s="169" t="s">
        <v>264</v>
      </c>
      <c r="Q72" s="153">
        <v>0.26333975921143565</v>
      </c>
      <c r="R72" s="153">
        <v>0.25994034041059833</v>
      </c>
      <c r="S72" s="153">
        <v>0.2713570148430679</v>
      </c>
      <c r="T72" s="153">
        <v>0.23304079249689255</v>
      </c>
      <c r="U72" s="153">
        <v>0.20886902042680938</v>
      </c>
      <c r="V72" s="153">
        <v>0.19705909610453801</v>
      </c>
      <c r="W72" s="153">
        <v>0.1704059998101326</v>
      </c>
      <c r="X72" s="153">
        <v>0.18354292133429026</v>
      </c>
      <c r="Y72" s="172">
        <v>1.3136921524157659</v>
      </c>
      <c r="Z72" s="172">
        <v>-4.2200608597942448</v>
      </c>
      <c r="AA72" s="147"/>
      <c r="AB72" s="173">
        <v>0.30278447359722849</v>
      </c>
      <c r="AC72" s="144"/>
      <c r="AD72" s="151">
        <v>0.23065810593900482</v>
      </c>
      <c r="AE72" s="151">
        <v>0.22574352993223271</v>
      </c>
      <c r="AF72" s="144"/>
    </row>
    <row r="73" spans="1:32" outlineLevel="1" x14ac:dyDescent="0.25">
      <c r="A73" s="169" t="s">
        <v>265</v>
      </c>
      <c r="B73" s="153">
        <v>0.56317204301075274</v>
      </c>
      <c r="C73" s="153">
        <v>0.53837209302325584</v>
      </c>
      <c r="D73" s="153">
        <v>0.51608187134502925</v>
      </c>
      <c r="E73" s="153">
        <v>0.56227758007117434</v>
      </c>
      <c r="F73" s="153">
        <v>0.49038461538461536</v>
      </c>
      <c r="G73" s="153">
        <v>0.60276073619631898</v>
      </c>
      <c r="H73" s="153">
        <v>0.43343195266272189</v>
      </c>
      <c r="I73" s="153">
        <v>0.53458213256484155</v>
      </c>
      <c r="J73" s="172">
        <v>10.115017990211966</v>
      </c>
      <c r="K73" s="172">
        <v>0.66380207883944831</v>
      </c>
      <c r="L73" s="147"/>
      <c r="M73" s="178">
        <v>3.4753688577879807</v>
      </c>
      <c r="N73" s="178">
        <v>1.2487174323836392</v>
      </c>
      <c r="P73" s="169" t="s">
        <v>265</v>
      </c>
      <c r="Q73" s="153">
        <v>0.57043713384407391</v>
      </c>
      <c r="R73" s="153">
        <v>0.5477258167841127</v>
      </c>
      <c r="S73" s="153">
        <v>0.53880803880803885</v>
      </c>
      <c r="T73" s="153">
        <v>0.53476626732440691</v>
      </c>
      <c r="U73" s="153">
        <v>0.50563855421686743</v>
      </c>
      <c r="V73" s="153">
        <v>0.50994805449377634</v>
      </c>
      <c r="W73" s="153">
        <v>0.48966553927095074</v>
      </c>
      <c r="X73" s="153">
        <v>0.49982844398696175</v>
      </c>
      <c r="Y73" s="172">
        <v>1.0162904716011001</v>
      </c>
      <c r="Z73" s="172">
        <v>-2.8784863041672439</v>
      </c>
      <c r="AA73" s="147"/>
      <c r="AB73" s="173">
        <v>0.17931783316398331</v>
      </c>
      <c r="AC73" s="144"/>
      <c r="AD73" s="151">
        <v>0.52794411177644707</v>
      </c>
      <c r="AE73" s="151">
        <v>0.52861330702863418</v>
      </c>
      <c r="AF73" s="144"/>
    </row>
    <row r="74" spans="1:32" outlineLevel="1" x14ac:dyDescent="0.25">
      <c r="A74" s="169" t="s">
        <v>266</v>
      </c>
      <c r="B74" s="153">
        <v>0.32458233890214799</v>
      </c>
      <c r="C74" s="153">
        <v>0.38256658595641646</v>
      </c>
      <c r="D74" s="153">
        <v>0.31294117647058822</v>
      </c>
      <c r="E74" s="153">
        <v>0.26769230769230767</v>
      </c>
      <c r="F74" s="153">
        <v>0.30727762803234504</v>
      </c>
      <c r="G74" s="153">
        <v>0.13871635610766045</v>
      </c>
      <c r="H74" s="153">
        <v>0.1266294227188082</v>
      </c>
      <c r="I74" s="153">
        <v>0.21228070175438596</v>
      </c>
      <c r="J74" s="172">
        <v>8.5651279035577765</v>
      </c>
      <c r="K74" s="172">
        <v>-4.4362419671782893</v>
      </c>
      <c r="L74" s="147"/>
      <c r="M74" s="178">
        <v>-0.54773641643895976</v>
      </c>
      <c r="N74" s="178">
        <v>0.68916175520388756</v>
      </c>
      <c r="P74" s="169" t="s">
        <v>266</v>
      </c>
      <c r="Q74" s="153">
        <v>0.32429394407756079</v>
      </c>
      <c r="R74" s="153">
        <v>0.39708646616541354</v>
      </c>
      <c r="S74" s="153">
        <v>0.36292654713707345</v>
      </c>
      <c r="T74" s="153">
        <v>0.3185072353389185</v>
      </c>
      <c r="U74" s="153">
        <v>0.28680897646414888</v>
      </c>
      <c r="V74" s="153">
        <v>0.19146711283070167</v>
      </c>
      <c r="W74" s="153">
        <v>0.19157917523541509</v>
      </c>
      <c r="X74" s="153">
        <v>0.21775806591877556</v>
      </c>
      <c r="Y74" s="172">
        <v>2.6178890683360461</v>
      </c>
      <c r="Z74" s="172">
        <v>-7.1738493298899195</v>
      </c>
      <c r="AA74" s="147"/>
      <c r="AB74" s="173">
        <v>-0.23754724556233064</v>
      </c>
      <c r="AC74" s="144"/>
      <c r="AD74" s="151">
        <v>0.25664312142616885</v>
      </c>
      <c r="AE74" s="151">
        <v>0.28949655921767475</v>
      </c>
      <c r="AF74" s="144"/>
    </row>
    <row r="75" spans="1:32" outlineLevel="1" x14ac:dyDescent="0.25">
      <c r="A75" s="168" t="s">
        <v>267</v>
      </c>
      <c r="B75" s="174">
        <v>0.53910390236068728</v>
      </c>
      <c r="C75" s="174">
        <v>0.52498457742134486</v>
      </c>
      <c r="D75" s="174">
        <v>0.51513513513513509</v>
      </c>
      <c r="E75" s="174">
        <v>0.4890164258856125</v>
      </c>
      <c r="F75" s="174">
        <v>0.444314965873148</v>
      </c>
      <c r="G75" s="174">
        <v>0.52965914121292612</v>
      </c>
      <c r="H75" s="174">
        <v>0.35865921787709498</v>
      </c>
      <c r="I75" s="174">
        <v>0.43594748048261178</v>
      </c>
      <c r="J75" s="175">
        <v>7.7288262605516795</v>
      </c>
      <c r="K75" s="175">
        <v>-4.7794789615134059</v>
      </c>
      <c r="L75" s="147"/>
      <c r="M75" s="207">
        <v>0.69632595753139626</v>
      </c>
      <c r="N75" s="207">
        <v>8.3952899313502858</v>
      </c>
      <c r="P75" s="168" t="s">
        <v>267</v>
      </c>
      <c r="Q75" s="174">
        <v>0.541461511697787</v>
      </c>
      <c r="R75" s="174">
        <v>0.53382441803585301</v>
      </c>
      <c r="S75" s="174">
        <v>0.53412752660872964</v>
      </c>
      <c r="T75" s="174">
        <v>0.48477774774553406</v>
      </c>
      <c r="U75" s="174">
        <v>0.45379229997518905</v>
      </c>
      <c r="V75" s="174">
        <v>0.42279512102953837</v>
      </c>
      <c r="W75" s="174">
        <v>0.4158470060447777</v>
      </c>
      <c r="X75" s="174">
        <v>0.42898422090729782</v>
      </c>
      <c r="Y75" s="175">
        <v>1.3137214862520119</v>
      </c>
      <c r="Z75" s="175">
        <v>-5.4569741032911621</v>
      </c>
      <c r="AA75" s="147"/>
      <c r="AB75" s="173">
        <v>1.2439858142095805</v>
      </c>
      <c r="AC75" s="144"/>
      <c r="AD75" s="176">
        <v>0.48374227009774584</v>
      </c>
      <c r="AE75" s="176">
        <v>0.48355396194020944</v>
      </c>
      <c r="AF75" s="144"/>
    </row>
    <row r="76" spans="1:32" outlineLevel="1" x14ac:dyDescent="0.25">
      <c r="A76" s="163" t="s">
        <v>289</v>
      </c>
      <c r="B76" s="163"/>
      <c r="C76" s="163"/>
      <c r="D76" s="163"/>
      <c r="E76" s="144"/>
      <c r="F76" s="144"/>
      <c r="G76" s="144"/>
      <c r="H76" s="144"/>
      <c r="I76" s="162"/>
      <c r="J76" s="162"/>
      <c r="K76" s="162"/>
      <c r="L76" s="162"/>
      <c r="M76" s="162"/>
      <c r="N76" s="144"/>
      <c r="O76" s="144"/>
      <c r="P76" s="163" t="s">
        <v>268</v>
      </c>
      <c r="Q76" s="163"/>
      <c r="R76" s="163"/>
      <c r="S76" s="163"/>
      <c r="T76" s="144"/>
      <c r="U76" s="144"/>
      <c r="V76" s="144"/>
      <c r="W76" s="144"/>
      <c r="X76" s="162"/>
      <c r="Y76" s="162"/>
      <c r="Z76" s="162"/>
      <c r="AA76" s="162"/>
      <c r="AB76" s="144"/>
      <c r="AC76" s="144"/>
      <c r="AD76" s="144"/>
      <c r="AE76" s="144"/>
      <c r="AF76" s="144"/>
    </row>
    <row r="77" spans="1:32" x14ac:dyDescent="0.25">
      <c r="A77" s="204"/>
      <c r="B77" s="204"/>
      <c r="C77" s="204"/>
      <c r="D77" s="20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row>
    <row r="78" spans="1:32" x14ac:dyDescent="0.25">
      <c r="A78" s="204"/>
      <c r="B78" s="204"/>
      <c r="C78" s="204"/>
      <c r="D78" s="20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row>
    <row r="79" spans="1:32" x14ac:dyDescent="0.25">
      <c r="A79" s="165" t="s">
        <v>270</v>
      </c>
      <c r="B79" s="165"/>
      <c r="C79" s="165"/>
      <c r="D79" s="165"/>
      <c r="E79" s="144"/>
      <c r="F79" s="144"/>
      <c r="G79" s="144"/>
      <c r="H79" s="144"/>
      <c r="I79" s="144"/>
      <c r="J79" s="144"/>
      <c r="K79" s="144"/>
      <c r="L79" s="144"/>
      <c r="M79" s="144"/>
      <c r="N79" s="144"/>
      <c r="O79" s="204"/>
      <c r="P79" s="165" t="s">
        <v>270</v>
      </c>
      <c r="Q79" s="165"/>
      <c r="R79" s="165"/>
      <c r="S79" s="165"/>
      <c r="T79" s="144"/>
      <c r="U79" s="144"/>
      <c r="V79" s="144"/>
      <c r="W79" s="144"/>
      <c r="X79" s="144"/>
      <c r="Y79" s="144"/>
      <c r="Z79" s="144"/>
      <c r="AA79" s="144"/>
      <c r="AB79" s="144"/>
      <c r="AC79" s="144"/>
      <c r="AD79" s="144"/>
      <c r="AE79" s="144"/>
      <c r="AF79" s="144"/>
    </row>
    <row r="80" spans="1:32" outlineLevel="2" x14ac:dyDescent="0.25">
      <c r="A80" s="166" t="s">
        <v>304</v>
      </c>
      <c r="B80" s="166"/>
      <c r="C80" s="166"/>
      <c r="D80" s="166"/>
      <c r="E80" s="167"/>
      <c r="F80" s="167"/>
      <c r="G80" s="167"/>
      <c r="H80" s="167"/>
      <c r="I80" s="167"/>
      <c r="J80" s="167"/>
      <c r="K80" s="167"/>
      <c r="L80" s="167"/>
      <c r="M80" s="144"/>
      <c r="N80" s="144"/>
      <c r="P80" s="166" t="s">
        <v>231</v>
      </c>
      <c r="Q80" s="166"/>
      <c r="R80" s="166"/>
      <c r="S80" s="166"/>
      <c r="T80" s="167"/>
      <c r="U80" s="167"/>
      <c r="V80" s="167"/>
      <c r="W80" s="167"/>
      <c r="X80" s="167"/>
      <c r="Y80" s="167"/>
      <c r="Z80" s="167"/>
      <c r="AA80" s="167"/>
      <c r="AB80" s="144"/>
      <c r="AC80" s="144"/>
      <c r="AD80" s="144"/>
      <c r="AE80" s="144"/>
      <c r="AF80" s="144"/>
    </row>
    <row r="81" spans="1:32" ht="52.5" outlineLevel="2" x14ac:dyDescent="0.25">
      <c r="A81" s="168" t="s">
        <v>257</v>
      </c>
      <c r="B81" s="141">
        <v>2019</v>
      </c>
      <c r="C81" s="141">
        <v>2020</v>
      </c>
      <c r="D81" s="141">
        <v>2021</v>
      </c>
      <c r="E81" s="141">
        <v>2022</v>
      </c>
      <c r="F81" s="141">
        <v>2023</v>
      </c>
      <c r="G81" s="141">
        <v>2024</v>
      </c>
      <c r="H81" s="141">
        <v>2025</v>
      </c>
      <c r="I81" s="141">
        <v>2026</v>
      </c>
      <c r="J81" s="142" t="s">
        <v>232</v>
      </c>
      <c r="K81" s="142" t="s">
        <v>258</v>
      </c>
      <c r="L81" s="143" t="s">
        <v>234</v>
      </c>
      <c r="M81" s="142" t="s">
        <v>290</v>
      </c>
      <c r="N81" s="142" t="s">
        <v>292</v>
      </c>
      <c r="P81" s="168" t="s">
        <v>257</v>
      </c>
      <c r="Q81" s="141">
        <v>2019</v>
      </c>
      <c r="R81" s="141">
        <v>2020</v>
      </c>
      <c r="S81" s="141">
        <v>2021</v>
      </c>
      <c r="T81" s="141">
        <v>2022</v>
      </c>
      <c r="U81" s="141">
        <v>2023</v>
      </c>
      <c r="V81" s="141">
        <v>2024</v>
      </c>
      <c r="W81" s="141">
        <v>2025</v>
      </c>
      <c r="X81" s="141">
        <v>2026</v>
      </c>
      <c r="Y81" s="142" t="s">
        <v>232</v>
      </c>
      <c r="Z81" s="142" t="s">
        <v>258</v>
      </c>
      <c r="AA81" s="143" t="s">
        <v>234</v>
      </c>
      <c r="AB81" s="142" t="s">
        <v>271</v>
      </c>
      <c r="AC81" s="144"/>
      <c r="AD81" s="145" t="s">
        <v>305</v>
      </c>
      <c r="AE81" s="145" t="s">
        <v>235</v>
      </c>
      <c r="AF81" s="144"/>
    </row>
    <row r="82" spans="1:32" outlineLevel="2" x14ac:dyDescent="0.25">
      <c r="A82" s="169" t="s">
        <v>259</v>
      </c>
      <c r="B82" s="150">
        <v>80.885809312638571</v>
      </c>
      <c r="C82" s="150">
        <v>89.016494845360782</v>
      </c>
      <c r="D82" s="150">
        <v>93.636024844720538</v>
      </c>
      <c r="E82" s="150">
        <v>67.429958391123435</v>
      </c>
      <c r="F82" s="150">
        <v>81.588469184890698</v>
      </c>
      <c r="G82" s="150">
        <v>49.170610211706105</v>
      </c>
      <c r="H82" s="150">
        <v>78.902597402597365</v>
      </c>
      <c r="I82" s="150">
        <v>105.02895322939865</v>
      </c>
      <c r="J82" s="156">
        <v>26.126355826801287</v>
      </c>
      <c r="K82" s="156">
        <v>27.102513823102782</v>
      </c>
      <c r="L82" s="147"/>
      <c r="M82" s="178">
        <v>26.73774801767226</v>
      </c>
      <c r="N82" s="178">
        <v>3.7755222035544307</v>
      </c>
      <c r="P82" s="169" t="s">
        <v>259</v>
      </c>
      <c r="Q82" s="150">
        <v>94.582461848322893</v>
      </c>
      <c r="R82" s="150">
        <v>103.59069703622383</v>
      </c>
      <c r="S82" s="150">
        <v>81.835055913249732</v>
      </c>
      <c r="T82" s="150">
        <v>77.125618811881182</v>
      </c>
      <c r="U82" s="150">
        <v>76.288908899894949</v>
      </c>
      <c r="V82" s="150">
        <v>66.627954479136264</v>
      </c>
      <c r="W82" s="150">
        <v>75.456718157971451</v>
      </c>
      <c r="X82" s="150">
        <v>78.291205211726393</v>
      </c>
      <c r="Y82" s="177">
        <v>2.8344870537549411</v>
      </c>
      <c r="Z82" s="177">
        <v>-4.1840736332697048</v>
      </c>
      <c r="AA82" s="147"/>
      <c r="AB82" s="178">
        <v>0.59920610081611869</v>
      </c>
      <c r="AC82" s="144"/>
      <c r="AD82" s="147">
        <v>77.92643940629587</v>
      </c>
      <c r="AE82" s="147">
        <v>82.475278844996097</v>
      </c>
      <c r="AF82" s="144"/>
    </row>
    <row r="83" spans="1:32" outlineLevel="2" x14ac:dyDescent="0.25">
      <c r="A83" s="169" t="s">
        <v>260</v>
      </c>
      <c r="B83" s="150">
        <v>161.11764705882354</v>
      </c>
      <c r="C83" s="150">
        <v>299.57142857142844</v>
      </c>
      <c r="D83" s="150">
        <v>201.24137931034446</v>
      </c>
      <c r="E83" s="150">
        <v>48.142857142857103</v>
      </c>
      <c r="F83" s="150">
        <v>93.800000000000011</v>
      </c>
      <c r="G83" s="150">
        <v>54.888888888888857</v>
      </c>
      <c r="H83" s="150">
        <v>51.636363636363633</v>
      </c>
      <c r="I83" s="150">
        <v>123.57142857142856</v>
      </c>
      <c r="J83" s="156">
        <v>71.935064935064929</v>
      </c>
      <c r="K83" s="156">
        <v>-21.194337194337095</v>
      </c>
      <c r="L83" s="147"/>
      <c r="M83" s="178">
        <v>-35.706696428571433</v>
      </c>
      <c r="N83" s="178">
        <v>0.10801365418403464</v>
      </c>
      <c r="P83" s="169" t="s">
        <v>260</v>
      </c>
      <c r="Q83" s="150">
        <v>219.69850746268639</v>
      </c>
      <c r="R83" s="150">
        <v>183.33121019108307</v>
      </c>
      <c r="S83" s="150">
        <v>204.39597315436279</v>
      </c>
      <c r="T83" s="150">
        <v>151.44680851063836</v>
      </c>
      <c r="U83" s="150">
        <v>115.76721311475417</v>
      </c>
      <c r="V83" s="150">
        <v>92.869863013698591</v>
      </c>
      <c r="W83" s="150">
        <v>114.51943462897535</v>
      </c>
      <c r="X83" s="150">
        <v>159.27812499999999</v>
      </c>
      <c r="Y83" s="177">
        <v>44.758690371024642</v>
      </c>
      <c r="Z83" s="177">
        <v>2.8760881425799596</v>
      </c>
      <c r="AA83" s="147"/>
      <c r="AB83" s="178">
        <v>0.14399514734517282</v>
      </c>
      <c r="AC83" s="144"/>
      <c r="AD83" s="147">
        <v>144.76576576576565</v>
      </c>
      <c r="AE83" s="147">
        <v>156.40203685742003</v>
      </c>
      <c r="AF83" s="144"/>
    </row>
    <row r="84" spans="1:32" outlineLevel="2" x14ac:dyDescent="0.25">
      <c r="A84" s="169" t="s">
        <v>261</v>
      </c>
      <c r="B84" s="150">
        <v>191.08333333333334</v>
      </c>
      <c r="C84" s="150">
        <v>238.43283582089535</v>
      </c>
      <c r="D84" s="150">
        <v>165.59813084112153</v>
      </c>
      <c r="E84" s="150">
        <v>273.07246376811594</v>
      </c>
      <c r="F84" s="150">
        <v>162.85964912280704</v>
      </c>
      <c r="G84" s="150">
        <v>137.97916666666666</v>
      </c>
      <c r="H84" s="150">
        <v>90.220000000000013</v>
      </c>
      <c r="I84" s="150">
        <v>210.02941176470588</v>
      </c>
      <c r="J84" s="156">
        <v>119.80941176470587</v>
      </c>
      <c r="K84" s="156">
        <v>26.084711303876389</v>
      </c>
      <c r="L84" s="147"/>
      <c r="M84" s="178">
        <v>95.691158382172162</v>
      </c>
      <c r="N84" s="178">
        <v>0.65929095148216277</v>
      </c>
      <c r="P84" s="169" t="s">
        <v>261</v>
      </c>
      <c r="Q84" s="150">
        <v>145.89043209876544</v>
      </c>
      <c r="R84" s="150">
        <v>135.32862190812722</v>
      </c>
      <c r="S84" s="150">
        <v>104.62426614481413</v>
      </c>
      <c r="T84" s="150">
        <v>128.20583941605835</v>
      </c>
      <c r="U84" s="150">
        <v>116.71446229913469</v>
      </c>
      <c r="V84" s="150">
        <v>119.21803499327052</v>
      </c>
      <c r="W84" s="150">
        <v>115.47710487444608</v>
      </c>
      <c r="X84" s="150">
        <v>114.33825338253372</v>
      </c>
      <c r="Y84" s="177">
        <v>-1.1388514919123622</v>
      </c>
      <c r="Z84" s="177">
        <v>-8.1276034184970314</v>
      </c>
      <c r="AA84" s="147"/>
      <c r="AB84" s="178">
        <v>5.721857637655603E-2</v>
      </c>
      <c r="AC84" s="144"/>
      <c r="AD84" s="147">
        <v>183.94470046082949</v>
      </c>
      <c r="AE84" s="147">
        <v>122.46585680103075</v>
      </c>
      <c r="AF84" s="144"/>
    </row>
    <row r="85" spans="1:32" outlineLevel="2" x14ac:dyDescent="0.25">
      <c r="A85" s="169" t="s">
        <v>262</v>
      </c>
      <c r="B85" s="150">
        <v>71.075794621026901</v>
      </c>
      <c r="C85" s="150">
        <v>94.646248085758103</v>
      </c>
      <c r="D85" s="150">
        <v>88.598333333333201</v>
      </c>
      <c r="E85" s="150">
        <v>67.313539192399034</v>
      </c>
      <c r="F85" s="150">
        <v>66.172727272727244</v>
      </c>
      <c r="G85" s="150">
        <v>59.082687338501323</v>
      </c>
      <c r="H85" s="150">
        <v>97.515789473684137</v>
      </c>
      <c r="I85" s="150">
        <v>122.7703349282296</v>
      </c>
      <c r="J85" s="156">
        <v>25.254545454545465</v>
      </c>
      <c r="K85" s="156">
        <v>43.765854169136318</v>
      </c>
      <c r="L85" s="147"/>
      <c r="M85" s="178">
        <v>32.355246971531386</v>
      </c>
      <c r="N85" s="178">
        <v>1.6467012798027412</v>
      </c>
      <c r="P85" s="169" t="s">
        <v>262</v>
      </c>
      <c r="Q85" s="150">
        <v>102.16843792172757</v>
      </c>
      <c r="R85" s="150">
        <v>117.95904722106143</v>
      </c>
      <c r="S85" s="150">
        <v>85.59140981417606</v>
      </c>
      <c r="T85" s="150">
        <v>98.58304469734469</v>
      </c>
      <c r="U85" s="150">
        <v>83.267735665694843</v>
      </c>
      <c r="V85" s="150">
        <v>63.155674846625722</v>
      </c>
      <c r="W85" s="150">
        <v>83.532339114929471</v>
      </c>
      <c r="X85" s="150">
        <v>90.415087956698216</v>
      </c>
      <c r="Y85" s="177">
        <v>6.8827488417687448</v>
      </c>
      <c r="Z85" s="177">
        <v>-3.650609898984797</v>
      </c>
      <c r="AA85" s="147"/>
      <c r="AB85" s="178">
        <v>0.30770807534775457</v>
      </c>
      <c r="AC85" s="144"/>
      <c r="AD85" s="147">
        <v>79.004480759093283</v>
      </c>
      <c r="AE85" s="147">
        <v>94.065697855683013</v>
      </c>
      <c r="AF85" s="144"/>
    </row>
    <row r="86" spans="1:32" outlineLevel="2" x14ac:dyDescent="0.25">
      <c r="A86" s="169" t="s">
        <v>53</v>
      </c>
      <c r="B86" s="150">
        <v>203.63247863247867</v>
      </c>
      <c r="C86" s="150">
        <v>196.38364779874223</v>
      </c>
      <c r="D86" s="150">
        <v>223.25961538461553</v>
      </c>
      <c r="E86" s="150">
        <v>144.70454545454538</v>
      </c>
      <c r="F86" s="150">
        <v>187.53896103896096</v>
      </c>
      <c r="G86" s="150">
        <v>181.54838709677412</v>
      </c>
      <c r="H86" s="150">
        <v>163.36296296296294</v>
      </c>
      <c r="I86" s="150">
        <v>196.6486486486487</v>
      </c>
      <c r="J86" s="156">
        <v>33.285685685685763</v>
      </c>
      <c r="K86" s="156">
        <v>9.7992368839427968</v>
      </c>
      <c r="L86" s="147"/>
      <c r="M86" s="178">
        <v>-5.9443228816004137</v>
      </c>
      <c r="N86" s="178">
        <v>0.32886511283091124</v>
      </c>
      <c r="P86" s="169" t="s">
        <v>53</v>
      </c>
      <c r="Q86" s="150">
        <v>221.61870503597115</v>
      </c>
      <c r="R86" s="150">
        <v>211.64867762687638</v>
      </c>
      <c r="S86" s="150">
        <v>140.10194902548716</v>
      </c>
      <c r="T86" s="150">
        <v>158.36605132823067</v>
      </c>
      <c r="U86" s="150">
        <v>181.26610878661072</v>
      </c>
      <c r="V86" s="150">
        <v>165.36921097770164</v>
      </c>
      <c r="W86" s="150">
        <v>185.2686440677966</v>
      </c>
      <c r="X86" s="150">
        <v>202.59297153024912</v>
      </c>
      <c r="Y86" s="177">
        <v>17.324327462452516</v>
      </c>
      <c r="Z86" s="177">
        <v>20.199579484475862</v>
      </c>
      <c r="AA86" s="147"/>
      <c r="AB86" s="178">
        <v>0.22088675294361337</v>
      </c>
      <c r="AC86" s="144"/>
      <c r="AD86" s="147">
        <v>186.84941176470591</v>
      </c>
      <c r="AE86" s="147">
        <v>182.39339204577325</v>
      </c>
      <c r="AF86" s="144"/>
    </row>
    <row r="87" spans="1:32" outlineLevel="2" x14ac:dyDescent="0.25">
      <c r="A87" s="169" t="s">
        <v>11</v>
      </c>
      <c r="B87" s="150">
        <v>65.395663956639552</v>
      </c>
      <c r="C87" s="150">
        <v>58.339726027397248</v>
      </c>
      <c r="D87" s="150">
        <v>44.893506493506457</v>
      </c>
      <c r="E87" s="150">
        <v>58.975155279503127</v>
      </c>
      <c r="F87" s="150">
        <v>43.655172413793089</v>
      </c>
      <c r="G87" s="150">
        <v>35.083969465648849</v>
      </c>
      <c r="H87" s="150">
        <v>48.981481481481453</v>
      </c>
      <c r="I87" s="150">
        <v>72.357512953367888</v>
      </c>
      <c r="J87" s="156">
        <v>23.376031471886435</v>
      </c>
      <c r="K87" s="156">
        <v>22.164409505092038</v>
      </c>
      <c r="L87" s="147"/>
      <c r="M87" s="178">
        <v>38.667557808607825</v>
      </c>
      <c r="N87" s="178">
        <v>2.1448188370353307</v>
      </c>
      <c r="P87" s="169" t="s">
        <v>11</v>
      </c>
      <c r="Q87" s="150">
        <v>48.781424706943191</v>
      </c>
      <c r="R87" s="150">
        <v>42.672503883632245</v>
      </c>
      <c r="S87" s="150">
        <v>32.102260685270238</v>
      </c>
      <c r="T87" s="150">
        <v>35.714786264891387</v>
      </c>
      <c r="U87" s="150">
        <v>30.122921699587888</v>
      </c>
      <c r="V87" s="150">
        <v>28.453517198636504</v>
      </c>
      <c r="W87" s="150">
        <v>39.50453433136606</v>
      </c>
      <c r="X87" s="150">
        <v>33.689955144760063</v>
      </c>
      <c r="Y87" s="177">
        <v>-5.8145791866059966</v>
      </c>
      <c r="Z87" s="177">
        <v>-2.9561266844698082</v>
      </c>
      <c r="AA87" s="147"/>
      <c r="AB87" s="178">
        <v>-0.45758218383834048</v>
      </c>
      <c r="AC87" s="144"/>
      <c r="AD87" s="147">
        <v>50.193103448275849</v>
      </c>
      <c r="AE87" s="147">
        <v>36.646081829229871</v>
      </c>
      <c r="AF87" s="144"/>
    </row>
    <row r="88" spans="1:32" outlineLevel="2" x14ac:dyDescent="0.25">
      <c r="A88" s="169" t="s">
        <v>263</v>
      </c>
      <c r="B88" s="150">
        <v>65.359148112294235</v>
      </c>
      <c r="C88" s="150">
        <v>66.204787234042527</v>
      </c>
      <c r="D88" s="150">
        <v>81.033366045142358</v>
      </c>
      <c r="E88" s="150">
        <v>58.478905359178917</v>
      </c>
      <c r="F88" s="150">
        <v>68.590717299578046</v>
      </c>
      <c r="G88" s="150">
        <v>72.284605433376498</v>
      </c>
      <c r="H88" s="150">
        <v>111.62384259259242</v>
      </c>
      <c r="I88" s="150">
        <v>137.63242574257427</v>
      </c>
      <c r="J88" s="156">
        <v>26.008583149981845</v>
      </c>
      <c r="K88" s="156">
        <v>63.348023454106965</v>
      </c>
      <c r="L88" s="147"/>
      <c r="M88" s="178">
        <v>75.573989353847494</v>
      </c>
      <c r="N88" s="178">
        <v>3.1666569859776814</v>
      </c>
      <c r="P88" s="169" t="s">
        <v>263</v>
      </c>
      <c r="Q88" s="150">
        <v>73.18140825528971</v>
      </c>
      <c r="R88" s="150">
        <v>77.267727930535528</v>
      </c>
      <c r="S88" s="150">
        <v>59.765674027588709</v>
      </c>
      <c r="T88" s="150">
        <v>61.998838488812801</v>
      </c>
      <c r="U88" s="150">
        <v>64.927358646079526</v>
      </c>
      <c r="V88" s="150">
        <v>56.439502827521139</v>
      </c>
      <c r="W88" s="150">
        <v>58.512035783650113</v>
      </c>
      <c r="X88" s="150">
        <v>62.058436388726776</v>
      </c>
      <c r="Y88" s="177">
        <v>3.5464006050766628</v>
      </c>
      <c r="Z88" s="177">
        <v>-2.8842692291043335</v>
      </c>
      <c r="AA88" s="147"/>
      <c r="AB88" s="178">
        <v>0.55713508853688865</v>
      </c>
      <c r="AC88" s="144"/>
      <c r="AD88" s="147">
        <v>74.284402288467305</v>
      </c>
      <c r="AE88" s="147">
        <v>64.942705617831109</v>
      </c>
      <c r="AF88" s="144"/>
    </row>
    <row r="89" spans="1:32" outlineLevel="2" x14ac:dyDescent="0.25">
      <c r="A89" s="169" t="s">
        <v>264</v>
      </c>
      <c r="B89" s="150">
        <v>44.529048843187638</v>
      </c>
      <c r="C89" s="150">
        <v>53.625124626121611</v>
      </c>
      <c r="D89" s="150">
        <v>53.805592543275658</v>
      </c>
      <c r="E89" s="150">
        <v>43.624368332397538</v>
      </c>
      <c r="F89" s="150">
        <v>37.268036529680366</v>
      </c>
      <c r="G89" s="150">
        <v>36.759522716842604</v>
      </c>
      <c r="H89" s="150">
        <v>43.604500216356548</v>
      </c>
      <c r="I89" s="150">
        <v>55.355072463768074</v>
      </c>
      <c r="J89" s="156">
        <v>11.750572247411526</v>
      </c>
      <c r="K89" s="156">
        <v>11.142193349207197</v>
      </c>
      <c r="L89" s="147"/>
      <c r="M89" s="178">
        <v>29.502997401644755</v>
      </c>
      <c r="N89" s="178">
        <v>4.8922558373715788</v>
      </c>
      <c r="P89" s="169" t="s">
        <v>264</v>
      </c>
      <c r="Q89" s="150">
        <v>39.56960193815403</v>
      </c>
      <c r="R89" s="150">
        <v>45.819712092762785</v>
      </c>
      <c r="S89" s="150">
        <v>37.223392070484572</v>
      </c>
      <c r="T89" s="150">
        <v>28.835968871042258</v>
      </c>
      <c r="U89" s="150">
        <v>26.790326979605457</v>
      </c>
      <c r="V89" s="150">
        <v>25.345080640660758</v>
      </c>
      <c r="W89" s="150">
        <v>26.828224795123802</v>
      </c>
      <c r="X89" s="150">
        <v>25.852075062123319</v>
      </c>
      <c r="Y89" s="177">
        <v>-0.97614973300048291</v>
      </c>
      <c r="Z89" s="177">
        <v>-6.5509747923451727</v>
      </c>
      <c r="AA89" s="147"/>
      <c r="AB89" s="178">
        <v>-0.52358929231549922</v>
      </c>
      <c r="AC89" s="144"/>
      <c r="AD89" s="147">
        <v>44.212879114560877</v>
      </c>
      <c r="AE89" s="147">
        <v>32.403049854468492</v>
      </c>
      <c r="AF89" s="144"/>
    </row>
    <row r="90" spans="1:32" outlineLevel="2" x14ac:dyDescent="0.25">
      <c r="A90" s="169" t="s">
        <v>265</v>
      </c>
      <c r="B90" s="150">
        <v>103.46544980443274</v>
      </c>
      <c r="C90" s="150">
        <v>134.12443438914028</v>
      </c>
      <c r="D90" s="150">
        <v>126.14735336194545</v>
      </c>
      <c r="E90" s="150">
        <v>102.08260105448151</v>
      </c>
      <c r="F90" s="150">
        <v>136.06092436974797</v>
      </c>
      <c r="G90" s="150">
        <v>95.708618331053387</v>
      </c>
      <c r="H90" s="150">
        <v>130.12322946175658</v>
      </c>
      <c r="I90" s="150">
        <v>139.8914209115282</v>
      </c>
      <c r="J90" s="156">
        <v>9.7681914497716207</v>
      </c>
      <c r="K90" s="156">
        <v>20.157811265710563</v>
      </c>
      <c r="L90" s="147"/>
      <c r="M90" s="178">
        <v>17.820736975341006</v>
      </c>
      <c r="N90" s="178">
        <v>1.3794891151182043</v>
      </c>
      <c r="P90" s="169" t="s">
        <v>265</v>
      </c>
      <c r="Q90" s="150">
        <v>128.89774168992636</v>
      </c>
      <c r="R90" s="150">
        <v>138.8627421307506</v>
      </c>
      <c r="S90" s="150">
        <v>112.37018134433688</v>
      </c>
      <c r="T90" s="150">
        <v>106.56615691489354</v>
      </c>
      <c r="U90" s="150">
        <v>110.9886474501108</v>
      </c>
      <c r="V90" s="150">
        <v>103.0278028525005</v>
      </c>
      <c r="W90" s="150">
        <v>113.3531244590618</v>
      </c>
      <c r="X90" s="150">
        <v>122.07068393618719</v>
      </c>
      <c r="Y90" s="177">
        <v>8.7175594771253913</v>
      </c>
      <c r="Z90" s="177">
        <v>4.7063879489367935</v>
      </c>
      <c r="AA90" s="147"/>
      <c r="AB90" s="178">
        <v>1.5009340633166488</v>
      </c>
      <c r="AC90" s="144"/>
      <c r="AD90" s="147">
        <v>119.73360964581764</v>
      </c>
      <c r="AE90" s="147">
        <v>117.3642959872504</v>
      </c>
      <c r="AF90" s="144"/>
    </row>
    <row r="91" spans="1:32" outlineLevel="2" x14ac:dyDescent="0.25">
      <c r="A91" s="169" t="s">
        <v>266</v>
      </c>
      <c r="B91" s="150">
        <v>126.6682134570766</v>
      </c>
      <c r="C91" s="150">
        <v>119.21052631578939</v>
      </c>
      <c r="D91" s="150">
        <v>117.04816513761469</v>
      </c>
      <c r="E91" s="150">
        <v>92.641242937853193</v>
      </c>
      <c r="F91" s="150">
        <v>91.520089285714249</v>
      </c>
      <c r="G91" s="150">
        <v>52.358595194085041</v>
      </c>
      <c r="H91" s="150">
        <v>100.09769094138541</v>
      </c>
      <c r="I91" s="150">
        <v>94.568740955137457</v>
      </c>
      <c r="J91" s="156">
        <v>-5.5289499862479516</v>
      </c>
      <c r="K91" s="156">
        <v>-3.9356204155790522</v>
      </c>
      <c r="L91" s="147"/>
      <c r="M91" s="178">
        <v>46.098292585572267</v>
      </c>
      <c r="N91" s="178">
        <v>-0.53691106809729661</v>
      </c>
      <c r="P91" s="169" t="s">
        <v>266</v>
      </c>
      <c r="Q91" s="150">
        <v>95.520936515083264</v>
      </c>
      <c r="R91" s="150">
        <v>113.1671278908875</v>
      </c>
      <c r="S91" s="150">
        <v>92.405111274150173</v>
      </c>
      <c r="T91" s="150">
        <v>89.461144539751658</v>
      </c>
      <c r="U91" s="150">
        <v>94.689697238549471</v>
      </c>
      <c r="V91" s="150">
        <v>55.770522223203997</v>
      </c>
      <c r="W91" s="150">
        <v>57.970843615757225</v>
      </c>
      <c r="X91" s="150">
        <v>48.47044836956519</v>
      </c>
      <c r="Y91" s="177">
        <v>-9.5003952461920349</v>
      </c>
      <c r="Z91" s="177">
        <v>-35.544491418561449</v>
      </c>
      <c r="AA91" s="147"/>
      <c r="AB91" s="178">
        <v>-1.3852078307520514</v>
      </c>
      <c r="AC91" s="144"/>
      <c r="AD91" s="147">
        <v>98.504361370716509</v>
      </c>
      <c r="AE91" s="147">
        <v>84.01493978812664</v>
      </c>
      <c r="AF91" s="144"/>
    </row>
    <row r="92" spans="1:32" outlineLevel="2" x14ac:dyDescent="0.25">
      <c r="A92" s="168" t="s">
        <v>267</v>
      </c>
      <c r="B92" s="170">
        <v>74.087024087024062</v>
      </c>
      <c r="C92" s="170">
        <v>85.852162202603623</v>
      </c>
      <c r="D92" s="170">
        <v>87.08986985578612</v>
      </c>
      <c r="E92" s="170">
        <v>66.75369552697255</v>
      </c>
      <c r="F92" s="170">
        <v>73.277200902934553</v>
      </c>
      <c r="G92" s="170">
        <v>56.134093194770387</v>
      </c>
      <c r="H92" s="170">
        <v>79.019003831417621</v>
      </c>
      <c r="I92" s="170">
        <v>96.168542888853622</v>
      </c>
      <c r="J92" s="208">
        <v>17.149539057436002</v>
      </c>
      <c r="K92" s="208">
        <v>21.292300102230527</v>
      </c>
      <c r="L92" s="147"/>
      <c r="M92" s="178">
        <v>35.082561646470552</v>
      </c>
      <c r="N92" s="178">
        <v>17.564702909259779</v>
      </c>
      <c r="P92" s="168" t="s">
        <v>267</v>
      </c>
      <c r="Q92" s="170">
        <v>81.930345334313031</v>
      </c>
      <c r="R92" s="170">
        <v>89.007456451627391</v>
      </c>
      <c r="S92" s="170">
        <v>69.819615872979554</v>
      </c>
      <c r="T92" s="170">
        <v>64.360081317526664</v>
      </c>
      <c r="U92" s="170">
        <v>63.788734475184931</v>
      </c>
      <c r="V92" s="170">
        <v>53.668310247202101</v>
      </c>
      <c r="W92" s="170">
        <v>59.952566507913588</v>
      </c>
      <c r="X92" s="170">
        <v>61.08598124238307</v>
      </c>
      <c r="Y92" s="179">
        <v>1.1334147344694827</v>
      </c>
      <c r="Z92" s="179">
        <v>-8.0987019667648354</v>
      </c>
      <c r="AA92" s="147"/>
      <c r="AB92" s="178">
        <v>1.0207044977768618</v>
      </c>
      <c r="AC92" s="144"/>
      <c r="AD92" s="180">
        <v>74.876242786623095</v>
      </c>
      <c r="AE92" s="180">
        <v>69.184683209147906</v>
      </c>
      <c r="AF92" s="144"/>
    </row>
    <row r="93" spans="1:32" outlineLevel="2" x14ac:dyDescent="0.25">
      <c r="A93" s="163" t="s">
        <v>289</v>
      </c>
      <c r="B93" s="163"/>
      <c r="C93" s="163"/>
      <c r="D93" s="163"/>
      <c r="E93" s="144"/>
      <c r="F93" s="144"/>
      <c r="G93" s="144"/>
      <c r="H93" s="144"/>
      <c r="I93" s="162"/>
      <c r="J93" s="162"/>
      <c r="K93" s="162"/>
      <c r="L93" s="162"/>
      <c r="M93" s="144"/>
      <c r="N93" s="144"/>
      <c r="O93" s="144"/>
      <c r="P93" s="163" t="s">
        <v>268</v>
      </c>
      <c r="Q93" s="163"/>
      <c r="R93" s="163"/>
      <c r="S93" s="163"/>
      <c r="T93" s="144"/>
      <c r="U93" s="144"/>
      <c r="V93" s="144"/>
      <c r="W93" s="144"/>
      <c r="X93" s="162"/>
      <c r="Y93" s="162"/>
      <c r="Z93" s="162"/>
      <c r="AA93" s="162"/>
      <c r="AB93" s="144"/>
      <c r="AC93" s="144"/>
      <c r="AD93" s="144"/>
      <c r="AE93" s="144"/>
      <c r="AF93" s="144"/>
    </row>
    <row r="94" spans="1:32" x14ac:dyDescent="0.25">
      <c r="A94" s="204"/>
      <c r="B94" s="204"/>
      <c r="C94" s="204"/>
      <c r="D94" s="20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row>
    <row r="95" spans="1:32" x14ac:dyDescent="0.25">
      <c r="A95" s="204"/>
      <c r="B95" s="204"/>
      <c r="C95" s="204"/>
      <c r="D95" s="20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row>
    <row r="96" spans="1:32" x14ac:dyDescent="0.25">
      <c r="A96" s="165" t="s">
        <v>248</v>
      </c>
      <c r="B96" s="165"/>
      <c r="C96" s="165"/>
      <c r="D96" s="165"/>
      <c r="E96" s="181"/>
      <c r="F96" s="144"/>
      <c r="G96" s="144"/>
      <c r="H96" s="144"/>
      <c r="I96" s="144"/>
      <c r="J96" s="144"/>
      <c r="K96" s="144"/>
      <c r="L96" s="144"/>
      <c r="M96" s="144"/>
      <c r="N96" s="144"/>
      <c r="O96" s="204"/>
      <c r="P96" s="165" t="s">
        <v>248</v>
      </c>
      <c r="Q96" s="165"/>
      <c r="R96" s="165"/>
      <c r="S96" s="165"/>
      <c r="T96" s="181"/>
      <c r="U96" s="144"/>
      <c r="V96" s="144"/>
      <c r="W96" s="144"/>
      <c r="X96" s="144"/>
      <c r="Y96" s="144"/>
      <c r="Z96" s="144"/>
      <c r="AA96" s="144"/>
      <c r="AB96" s="144"/>
      <c r="AC96" s="144"/>
      <c r="AD96" s="144"/>
      <c r="AE96" s="144"/>
      <c r="AF96" s="144"/>
    </row>
    <row r="97" spans="1:32" outlineLevel="1" x14ac:dyDescent="0.25">
      <c r="A97" s="166" t="s">
        <v>304</v>
      </c>
      <c r="B97" s="166"/>
      <c r="C97" s="166"/>
      <c r="D97" s="166"/>
      <c r="E97" s="167"/>
      <c r="F97" s="167"/>
      <c r="G97" s="167"/>
      <c r="H97" s="167"/>
      <c r="I97" s="167"/>
      <c r="J97" s="167"/>
      <c r="K97" s="167"/>
      <c r="L97" s="167"/>
      <c r="M97" s="144"/>
      <c r="N97" s="144"/>
      <c r="P97" s="166" t="s">
        <v>231</v>
      </c>
      <c r="Q97" s="166"/>
      <c r="R97" s="166"/>
      <c r="S97" s="166"/>
      <c r="T97" s="167"/>
      <c r="U97" s="167"/>
      <c r="V97" s="167"/>
      <c r="W97" s="167"/>
      <c r="X97" s="167"/>
      <c r="Y97" s="167"/>
      <c r="Z97" s="167"/>
      <c r="AA97" s="167"/>
      <c r="AB97" s="144"/>
      <c r="AC97" s="144"/>
      <c r="AD97" s="144"/>
      <c r="AE97" s="144"/>
      <c r="AF97" s="144"/>
    </row>
    <row r="98" spans="1:32" ht="31.5" outlineLevel="1" x14ac:dyDescent="0.25">
      <c r="A98" s="168" t="s">
        <v>257</v>
      </c>
      <c r="B98" s="141">
        <v>2019</v>
      </c>
      <c r="C98" s="141">
        <v>2020</v>
      </c>
      <c r="D98" s="141">
        <v>2021</v>
      </c>
      <c r="E98" s="141">
        <v>2022</v>
      </c>
      <c r="F98" s="141">
        <v>2023</v>
      </c>
      <c r="G98" s="141">
        <v>2024</v>
      </c>
      <c r="H98" s="141">
        <v>2025</v>
      </c>
      <c r="I98" s="141">
        <v>2026</v>
      </c>
      <c r="J98" s="142" t="s">
        <v>232</v>
      </c>
      <c r="K98" s="142" t="s">
        <v>258</v>
      </c>
      <c r="L98" s="143" t="s">
        <v>234</v>
      </c>
      <c r="M98" s="142" t="s">
        <v>290</v>
      </c>
      <c r="N98" s="144"/>
      <c r="P98" s="168" t="s">
        <v>257</v>
      </c>
      <c r="Q98" s="141">
        <v>2019</v>
      </c>
      <c r="R98" s="141">
        <v>2020</v>
      </c>
      <c r="S98" s="141">
        <v>2021</v>
      </c>
      <c r="T98" s="141">
        <v>2022</v>
      </c>
      <c r="U98" s="141">
        <v>2023</v>
      </c>
      <c r="V98" s="141">
        <v>2024</v>
      </c>
      <c r="W98" s="141">
        <v>2025</v>
      </c>
      <c r="X98" s="141">
        <v>2026</v>
      </c>
      <c r="Y98" s="142" t="s">
        <v>232</v>
      </c>
      <c r="Z98" s="142" t="s">
        <v>258</v>
      </c>
      <c r="AA98" s="143" t="s">
        <v>234</v>
      </c>
      <c r="AB98" s="144"/>
      <c r="AC98" s="144"/>
      <c r="AD98" s="145" t="s">
        <v>305</v>
      </c>
      <c r="AE98" s="145" t="s">
        <v>235</v>
      </c>
      <c r="AF98" s="144"/>
    </row>
    <row r="99" spans="1:32" outlineLevel="1" x14ac:dyDescent="0.25">
      <c r="A99" s="169" t="s">
        <v>259</v>
      </c>
      <c r="B99" s="150">
        <v>82.730769230769255</v>
      </c>
      <c r="C99" s="150">
        <v>84.34442595673876</v>
      </c>
      <c r="D99" s="150">
        <v>87.989959839357425</v>
      </c>
      <c r="E99" s="150">
        <v>68.713636363636283</v>
      </c>
      <c r="F99" s="150">
        <v>89.30249110320284</v>
      </c>
      <c r="G99" s="150">
        <v>58.896247240618116</v>
      </c>
      <c r="H99" s="150">
        <v>78.312896405919687</v>
      </c>
      <c r="I99" s="150">
        <v>116.37881873727086</v>
      </c>
      <c r="J99" s="177">
        <v>38.065922331351175</v>
      </c>
      <c r="K99" s="177">
        <v>36.872382144556568</v>
      </c>
      <c r="L99" s="147"/>
      <c r="M99" s="178">
        <v>23.060422510855759</v>
      </c>
      <c r="N99" s="144"/>
      <c r="P99" s="169" t="s">
        <v>259</v>
      </c>
      <c r="Q99" s="150">
        <v>94.126720747295934</v>
      </c>
      <c r="R99" s="150">
        <v>112.11691259931891</v>
      </c>
      <c r="S99" s="150">
        <v>90.335746606334865</v>
      </c>
      <c r="T99" s="150">
        <v>86.461854367398558</v>
      </c>
      <c r="U99" s="150">
        <v>90.520205626160177</v>
      </c>
      <c r="V99" s="150">
        <v>76.420136370230651</v>
      </c>
      <c r="W99" s="150">
        <v>93.68827249209545</v>
      </c>
      <c r="X99" s="150">
        <v>93.318396226415103</v>
      </c>
      <c r="Y99" s="177">
        <v>-0.36987626568034671</v>
      </c>
      <c r="Z99" s="177">
        <v>0.4825379887917336</v>
      </c>
      <c r="AA99" s="147"/>
      <c r="AB99" s="144"/>
      <c r="AC99" s="144"/>
      <c r="AD99" s="147">
        <v>79.506436592714294</v>
      </c>
      <c r="AE99" s="147">
        <v>92.83585823762337</v>
      </c>
      <c r="AF99" s="144"/>
    </row>
    <row r="100" spans="1:32" outlineLevel="1" x14ac:dyDescent="0.25">
      <c r="A100" s="169" t="s">
        <v>260</v>
      </c>
      <c r="B100" s="150">
        <v>296.66666666666686</v>
      </c>
      <c r="C100" s="150">
        <v>677.33333333333337</v>
      </c>
      <c r="D100" s="150">
        <v>249.28571428571428</v>
      </c>
      <c r="E100" s="150">
        <v>62</v>
      </c>
      <c r="F100" s="150" t="e">
        <v>#DIV/0!</v>
      </c>
      <c r="G100" s="150" t="e">
        <v>#DIV/0!</v>
      </c>
      <c r="H100" s="150" t="e">
        <v>#DIV/0!</v>
      </c>
      <c r="I100" s="150" t="e">
        <v>#DIV/0!</v>
      </c>
      <c r="J100" s="177" t="e">
        <v>#DIV/0!</v>
      </c>
      <c r="K100" s="177" t="e">
        <v>#DIV/0!</v>
      </c>
      <c r="L100" s="147"/>
      <c r="M100" s="178" t="e">
        <v>#DIV/0!</v>
      </c>
      <c r="N100" s="144"/>
      <c r="P100" s="169" t="s">
        <v>260</v>
      </c>
      <c r="Q100" s="150">
        <v>334.16935483870969</v>
      </c>
      <c r="R100" s="150">
        <v>317.7157894736842</v>
      </c>
      <c r="S100" s="150">
        <v>361.81914893617022</v>
      </c>
      <c r="T100" s="150">
        <v>257.74999999999994</v>
      </c>
      <c r="U100" s="150">
        <v>202.03389830508496</v>
      </c>
      <c r="V100" s="150">
        <v>193.8846153846151</v>
      </c>
      <c r="W100" s="150">
        <v>188.22222222222206</v>
      </c>
      <c r="X100" s="150">
        <v>558.21428571428567</v>
      </c>
      <c r="Y100" s="177">
        <v>369.99206349206361</v>
      </c>
      <c r="Z100" s="177">
        <v>272.3344335885925</v>
      </c>
      <c r="AA100" s="147"/>
      <c r="AB100" s="144"/>
      <c r="AC100" s="144"/>
      <c r="AD100" s="147">
        <v>302.26315789473688</v>
      </c>
      <c r="AE100" s="147">
        <v>285.87985212569316</v>
      </c>
      <c r="AF100" s="144"/>
    </row>
    <row r="101" spans="1:32" outlineLevel="1" x14ac:dyDescent="0.25">
      <c r="A101" s="169" t="s">
        <v>261</v>
      </c>
      <c r="B101" s="150">
        <v>228.05882352941177</v>
      </c>
      <c r="C101" s="150">
        <v>252.15517241379297</v>
      </c>
      <c r="D101" s="150">
        <v>155.984375</v>
      </c>
      <c r="E101" s="150">
        <v>300.23076923076923</v>
      </c>
      <c r="F101" s="150">
        <v>174.81081081081084</v>
      </c>
      <c r="G101" s="150">
        <v>150.51724137931038</v>
      </c>
      <c r="H101" s="150">
        <v>126.95</v>
      </c>
      <c r="I101" s="150">
        <v>202.40000000000012</v>
      </c>
      <c r="J101" s="177">
        <v>75.450000000000117</v>
      </c>
      <c r="K101" s="177">
        <v>-0.50151515151500803</v>
      </c>
      <c r="L101" s="147"/>
      <c r="M101" s="178">
        <v>72.056050955414236</v>
      </c>
      <c r="N101" s="144"/>
      <c r="P101" s="169" t="s">
        <v>261</v>
      </c>
      <c r="Q101" s="150">
        <v>142.28871391076117</v>
      </c>
      <c r="R101" s="150">
        <v>146.20074349442379</v>
      </c>
      <c r="S101" s="150">
        <v>105.18433931484505</v>
      </c>
      <c r="T101" s="150">
        <v>147.61475409836069</v>
      </c>
      <c r="U101" s="150">
        <v>127.59637188208617</v>
      </c>
      <c r="V101" s="150">
        <v>116.76027397260277</v>
      </c>
      <c r="W101" s="150">
        <v>135.18873239436616</v>
      </c>
      <c r="X101" s="150">
        <v>130.34394904458588</v>
      </c>
      <c r="Y101" s="177">
        <v>-4.8447833497802719</v>
      </c>
      <c r="Z101" s="177">
        <v>0.46655440857054487</v>
      </c>
      <c r="AA101" s="147"/>
      <c r="AB101" s="144"/>
      <c r="AC101" s="144"/>
      <c r="AD101" s="147">
        <v>202.90151515151513</v>
      </c>
      <c r="AE101" s="147">
        <v>129.87739463601534</v>
      </c>
      <c r="AF101" s="144"/>
    </row>
    <row r="102" spans="1:32" outlineLevel="1" x14ac:dyDescent="0.25">
      <c r="A102" s="169" t="s">
        <v>262</v>
      </c>
      <c r="B102" s="150">
        <v>69.399399399399329</v>
      </c>
      <c r="C102" s="150">
        <v>89.54894433781179</v>
      </c>
      <c r="D102" s="150">
        <v>96.342984409799655</v>
      </c>
      <c r="E102" s="150">
        <v>78.601423487544452</v>
      </c>
      <c r="F102" s="150">
        <v>82.501992031872618</v>
      </c>
      <c r="G102" s="150">
        <v>79.114893617021423</v>
      </c>
      <c r="H102" s="150">
        <v>109.25795053003522</v>
      </c>
      <c r="I102" s="150">
        <v>150.17322834645682</v>
      </c>
      <c r="J102" s="177">
        <v>40.915277816421607</v>
      </c>
      <c r="K102" s="177">
        <v>65.124829239978808</v>
      </c>
      <c r="L102" s="147"/>
      <c r="M102" s="178">
        <v>38.617735547812231</v>
      </c>
      <c r="N102" s="144"/>
      <c r="P102" s="169" t="s">
        <v>262</v>
      </c>
      <c r="Q102" s="150">
        <v>105.49169542709214</v>
      </c>
      <c r="R102" s="150">
        <v>124.77134380837273</v>
      </c>
      <c r="S102" s="150">
        <v>92.658012671920758</v>
      </c>
      <c r="T102" s="150">
        <v>114.94492254733218</v>
      </c>
      <c r="U102" s="150">
        <v>102.5003998933618</v>
      </c>
      <c r="V102" s="150">
        <v>85.496655518394647</v>
      </c>
      <c r="W102" s="150">
        <v>100.22075826835149</v>
      </c>
      <c r="X102" s="150">
        <v>111.55549279864459</v>
      </c>
      <c r="Y102" s="177">
        <v>11.334734530293105</v>
      </c>
      <c r="Z102" s="177">
        <v>5.3557880274469909</v>
      </c>
      <c r="AA102" s="147"/>
      <c r="AB102" s="144"/>
      <c r="AC102" s="144"/>
      <c r="AD102" s="147">
        <v>85.048399106478016</v>
      </c>
      <c r="AE102" s="147">
        <v>106.1997047711976</v>
      </c>
      <c r="AF102" s="144"/>
    </row>
    <row r="103" spans="1:32" outlineLevel="1" x14ac:dyDescent="0.25">
      <c r="A103" s="169" t="s">
        <v>53</v>
      </c>
      <c r="B103" s="150">
        <v>196.47169811320754</v>
      </c>
      <c r="C103" s="150">
        <v>155.92045454545448</v>
      </c>
      <c r="D103" s="150">
        <v>202.56756756756755</v>
      </c>
      <c r="E103" s="150">
        <v>138.91176470588235</v>
      </c>
      <c r="F103" s="150">
        <v>216.60655737704906</v>
      </c>
      <c r="G103" s="150">
        <v>171.33333333333334</v>
      </c>
      <c r="H103" s="150">
        <v>161.83018867924525</v>
      </c>
      <c r="I103" s="150">
        <v>215.60714285714289</v>
      </c>
      <c r="J103" s="177">
        <v>53.776954177897636</v>
      </c>
      <c r="K103" s="177">
        <v>38.007142857142924</v>
      </c>
      <c r="L103" s="147"/>
      <c r="M103" s="178">
        <v>-14.313809523809368</v>
      </c>
      <c r="N103" s="144"/>
      <c r="P103" s="169" t="s">
        <v>53</v>
      </c>
      <c r="Q103" s="150">
        <v>241.47624132407904</v>
      </c>
      <c r="R103" s="150">
        <v>232.33529411764701</v>
      </c>
      <c r="S103" s="150">
        <v>144.02360655737709</v>
      </c>
      <c r="T103" s="150">
        <v>176.84889643463512</v>
      </c>
      <c r="U103" s="150">
        <v>207.6575107296137</v>
      </c>
      <c r="V103" s="150">
        <v>184.12704598597037</v>
      </c>
      <c r="W103" s="150">
        <v>209.15182357930445</v>
      </c>
      <c r="X103" s="150">
        <v>229.92095238095226</v>
      </c>
      <c r="Y103" s="177">
        <v>20.76912880164781</v>
      </c>
      <c r="Z103" s="177">
        <v>28.496109064400343</v>
      </c>
      <c r="AA103" s="147"/>
      <c r="AB103" s="144"/>
      <c r="AC103" s="144"/>
      <c r="AD103" s="147">
        <v>177.59999999999997</v>
      </c>
      <c r="AE103" s="147">
        <v>201.42484331655191</v>
      </c>
      <c r="AF103" s="144"/>
    </row>
    <row r="104" spans="1:32" outlineLevel="1" x14ac:dyDescent="0.25">
      <c r="A104" s="169" t="s">
        <v>11</v>
      </c>
      <c r="B104" s="150">
        <v>122.51470588235267</v>
      </c>
      <c r="C104" s="150">
        <v>118.9595959595957</v>
      </c>
      <c r="D104" s="150">
        <v>88.663043478260946</v>
      </c>
      <c r="E104" s="150">
        <v>137.98888888888874</v>
      </c>
      <c r="F104" s="150">
        <v>120.69135802469113</v>
      </c>
      <c r="G104" s="150">
        <v>82.309278350515484</v>
      </c>
      <c r="H104" s="150">
        <v>102.01234567901217</v>
      </c>
      <c r="I104" s="150">
        <v>170.49999999999972</v>
      </c>
      <c r="J104" s="177">
        <v>68.487654320987545</v>
      </c>
      <c r="K104" s="177">
        <v>59.497041420118208</v>
      </c>
      <c r="L104" s="147"/>
      <c r="M104" s="178">
        <v>57.98272884283233</v>
      </c>
      <c r="N104" s="144"/>
      <c r="P104" s="169" t="s">
        <v>11</v>
      </c>
      <c r="Q104" s="150">
        <v>121.71661237785004</v>
      </c>
      <c r="R104" s="150">
        <v>120.71276595744671</v>
      </c>
      <c r="S104" s="150">
        <v>95.372763419483235</v>
      </c>
      <c r="T104" s="150">
        <v>109.57632398753876</v>
      </c>
      <c r="U104" s="150">
        <v>106.75683317624876</v>
      </c>
      <c r="V104" s="150">
        <v>92.769716088328082</v>
      </c>
      <c r="W104" s="150">
        <v>117.40218470705076</v>
      </c>
      <c r="X104" s="150">
        <v>112.51727115716739</v>
      </c>
      <c r="Y104" s="177">
        <v>-4.8849135498833789</v>
      </c>
      <c r="Z104" s="177">
        <v>2.2554038610750951</v>
      </c>
      <c r="AA104" s="147"/>
      <c r="AB104" s="144"/>
      <c r="AC104" s="144"/>
      <c r="AD104" s="147">
        <v>111.00295857988151</v>
      </c>
      <c r="AE104" s="147">
        <v>110.26186729609229</v>
      </c>
      <c r="AF104" s="144"/>
    </row>
    <row r="105" spans="1:32" outlineLevel="1" x14ac:dyDescent="0.25">
      <c r="A105" s="169" t="s">
        <v>263</v>
      </c>
      <c r="B105" s="150">
        <v>66.38763376932215</v>
      </c>
      <c r="C105" s="150">
        <v>65.038702928870364</v>
      </c>
      <c r="D105" s="150">
        <v>82.004634994206356</v>
      </c>
      <c r="E105" s="150">
        <v>59.53412073490825</v>
      </c>
      <c r="F105" s="150">
        <v>74.27884615384626</v>
      </c>
      <c r="G105" s="150">
        <v>76.164062499999929</v>
      </c>
      <c r="H105" s="150">
        <v>118.63418290854571</v>
      </c>
      <c r="I105" s="150">
        <v>147.79095163806539</v>
      </c>
      <c r="J105" s="177">
        <v>29.156768729519683</v>
      </c>
      <c r="K105" s="177">
        <v>71.541547203394288</v>
      </c>
      <c r="L105" s="147"/>
      <c r="M105" s="178">
        <v>83.373927317607553</v>
      </c>
      <c r="N105" s="144"/>
      <c r="P105" s="169" t="s">
        <v>263</v>
      </c>
      <c r="Q105" s="150">
        <v>72.290563428966465</v>
      </c>
      <c r="R105" s="150">
        <v>78.092233303112749</v>
      </c>
      <c r="S105" s="150">
        <v>60.310089951886127</v>
      </c>
      <c r="T105" s="150">
        <v>62.863296703296768</v>
      </c>
      <c r="U105" s="150">
        <v>66.752627324171442</v>
      </c>
      <c r="V105" s="150">
        <v>57.263469985358739</v>
      </c>
      <c r="W105" s="150">
        <v>60.340813970269799</v>
      </c>
      <c r="X105" s="150">
        <v>64.417024320457841</v>
      </c>
      <c r="Y105" s="177">
        <v>4.0762103501880418</v>
      </c>
      <c r="Z105" s="177">
        <v>-1.3861583004196092</v>
      </c>
      <c r="AA105" s="147"/>
      <c r="AB105" s="144"/>
      <c r="AC105" s="144"/>
      <c r="AD105" s="147">
        <v>76.249404434671106</v>
      </c>
      <c r="AE105" s="147">
        <v>65.80318262087745</v>
      </c>
      <c r="AF105" s="144"/>
    </row>
    <row r="106" spans="1:32" outlineLevel="1" x14ac:dyDescent="0.25">
      <c r="A106" s="169" t="s">
        <v>264</v>
      </c>
      <c r="B106" s="150">
        <v>94.779956427015264</v>
      </c>
      <c r="C106" s="150">
        <v>134.71991247264759</v>
      </c>
      <c r="D106" s="150">
        <v>110.03581267217619</v>
      </c>
      <c r="E106" s="150">
        <v>87.937947494033381</v>
      </c>
      <c r="F106" s="150">
        <v>85.503512880562084</v>
      </c>
      <c r="G106" s="150">
        <v>106.14772727272727</v>
      </c>
      <c r="H106" s="150">
        <v>130.40453074433651</v>
      </c>
      <c r="I106" s="150">
        <v>160.66501240694788</v>
      </c>
      <c r="J106" s="177">
        <v>30.260481662611369</v>
      </c>
      <c r="K106" s="177">
        <v>54.412402803607606</v>
      </c>
      <c r="L106" s="147"/>
      <c r="M106" s="178">
        <v>78.792520057406847</v>
      </c>
      <c r="N106" s="144"/>
      <c r="P106" s="169" t="s">
        <v>264</v>
      </c>
      <c r="Q106" s="150">
        <v>85.649861878453024</v>
      </c>
      <c r="R106" s="150">
        <v>107.04158228702578</v>
      </c>
      <c r="S106" s="150">
        <v>85.66011854360714</v>
      </c>
      <c r="T106" s="150">
        <v>64.540003232584468</v>
      </c>
      <c r="U106" s="150">
        <v>68.260584283705683</v>
      </c>
      <c r="V106" s="150">
        <v>76.472487850760302</v>
      </c>
      <c r="W106" s="150">
        <v>93.711420612813328</v>
      </c>
      <c r="X106" s="150">
        <v>81.872492349541034</v>
      </c>
      <c r="Y106" s="177">
        <v>-11.838928263272294</v>
      </c>
      <c r="Z106" s="177">
        <v>-1.5829681884956699</v>
      </c>
      <c r="AA106" s="147"/>
      <c r="AB106" s="144"/>
      <c r="AC106" s="144"/>
      <c r="AD106" s="147">
        <v>106.25260960334028</v>
      </c>
      <c r="AE106" s="147">
        <v>83.455460538036704</v>
      </c>
      <c r="AF106" s="144"/>
    </row>
    <row r="107" spans="1:32" outlineLevel="1" x14ac:dyDescent="0.25">
      <c r="A107" s="169" t="s">
        <v>265</v>
      </c>
      <c r="B107" s="150">
        <v>92.651551312649218</v>
      </c>
      <c r="C107" s="150">
        <v>122.62203023758087</v>
      </c>
      <c r="D107" s="150">
        <v>118.15864022662879</v>
      </c>
      <c r="E107" s="150">
        <v>95.35443037974683</v>
      </c>
      <c r="F107" s="150">
        <v>155.01960784313752</v>
      </c>
      <c r="G107" s="150">
        <v>115.90330788804064</v>
      </c>
      <c r="H107" s="150">
        <v>146.85324232081913</v>
      </c>
      <c r="I107" s="150">
        <v>151.98382749326154</v>
      </c>
      <c r="J107" s="177">
        <v>5.1305851724424087</v>
      </c>
      <c r="K107" s="177">
        <v>31.279479667174584</v>
      </c>
      <c r="L107" s="147"/>
      <c r="M107" s="178">
        <v>15.887894766300832</v>
      </c>
      <c r="N107" s="144"/>
      <c r="P107" s="169" t="s">
        <v>265</v>
      </c>
      <c r="Q107" s="150">
        <v>127.56359614473045</v>
      </c>
      <c r="R107" s="150">
        <v>146.92865497076031</v>
      </c>
      <c r="S107" s="150">
        <v>116.11489817792086</v>
      </c>
      <c r="T107" s="150">
        <v>116.3077092027234</v>
      </c>
      <c r="U107" s="150">
        <v>124.35455585207767</v>
      </c>
      <c r="V107" s="150">
        <v>116.62752258312526</v>
      </c>
      <c r="W107" s="150">
        <v>129.1222179585572</v>
      </c>
      <c r="X107" s="150">
        <v>136.09593272696071</v>
      </c>
      <c r="Y107" s="177">
        <v>6.9737147684035108</v>
      </c>
      <c r="Z107" s="177">
        <v>9.5260998842357338</v>
      </c>
      <c r="AA107" s="147"/>
      <c r="AB107" s="144"/>
      <c r="AC107" s="144"/>
      <c r="AD107" s="147">
        <v>120.70434782608696</v>
      </c>
      <c r="AE107" s="147">
        <v>126.56983284272498</v>
      </c>
      <c r="AF107" s="144"/>
    </row>
    <row r="108" spans="1:32" outlineLevel="1" x14ac:dyDescent="0.25">
      <c r="A108" s="169" t="s">
        <v>266</v>
      </c>
      <c r="B108" s="150">
        <v>270.2941176470589</v>
      </c>
      <c r="C108" s="150">
        <v>175.53164556962031</v>
      </c>
      <c r="D108" s="150">
        <v>171.5639097744359</v>
      </c>
      <c r="E108" s="150">
        <v>179.6781609195404</v>
      </c>
      <c r="F108" s="150">
        <v>260.2456140350875</v>
      </c>
      <c r="G108" s="150">
        <v>175.89552238805987</v>
      </c>
      <c r="H108" s="150">
        <v>270.83823529411762</v>
      </c>
      <c r="I108" s="150">
        <v>251.57851239669426</v>
      </c>
      <c r="J108" s="177">
        <v>-19.259722897423359</v>
      </c>
      <c r="K108" s="177">
        <v>38.191880679787317</v>
      </c>
      <c r="L108" s="147"/>
      <c r="M108" s="178">
        <v>106.10766575132681</v>
      </c>
      <c r="N108" s="144"/>
      <c r="P108" s="169" t="s">
        <v>266</v>
      </c>
      <c r="Q108" s="150">
        <v>204.81065857885625</v>
      </c>
      <c r="R108" s="150">
        <v>196.03550295857994</v>
      </c>
      <c r="S108" s="150">
        <v>198.61832669322712</v>
      </c>
      <c r="T108" s="150">
        <v>183.95169775227191</v>
      </c>
      <c r="U108" s="150">
        <v>214.74809160305352</v>
      </c>
      <c r="V108" s="150">
        <v>172.65210267613321</v>
      </c>
      <c r="W108" s="150">
        <v>188.1079096045197</v>
      </c>
      <c r="X108" s="150">
        <v>145.47084664536746</v>
      </c>
      <c r="Y108" s="177">
        <v>-42.637062959152246</v>
      </c>
      <c r="Z108" s="177">
        <v>-49.553987584583837</v>
      </c>
      <c r="AA108" s="147"/>
      <c r="AB108" s="144"/>
      <c r="AC108" s="144"/>
      <c r="AD108" s="147">
        <v>213.38663171690695</v>
      </c>
      <c r="AE108" s="147">
        <v>195.0248342299513</v>
      </c>
      <c r="AF108" s="144"/>
    </row>
    <row r="109" spans="1:32" outlineLevel="1" x14ac:dyDescent="0.25">
      <c r="A109" s="168" t="s">
        <v>267</v>
      </c>
      <c r="B109" s="170">
        <v>91.001787310098265</v>
      </c>
      <c r="C109" s="170">
        <v>102.16010575793177</v>
      </c>
      <c r="D109" s="170">
        <v>101.32843651626443</v>
      </c>
      <c r="E109" s="170">
        <v>84.715904492108464</v>
      </c>
      <c r="F109" s="170">
        <v>106.35219183214691</v>
      </c>
      <c r="G109" s="170">
        <v>90.717927287923104</v>
      </c>
      <c r="H109" s="170">
        <v>119.36359590565195</v>
      </c>
      <c r="I109" s="170">
        <v>152.40048840048843</v>
      </c>
      <c r="J109" s="179">
        <v>33.036892494836479</v>
      </c>
      <c r="K109" s="179">
        <v>53.357756441725542</v>
      </c>
      <c r="L109" s="147"/>
      <c r="M109" s="178">
        <v>55.822245222484312</v>
      </c>
      <c r="N109" s="144"/>
      <c r="P109" s="168" t="s">
        <v>267</v>
      </c>
      <c r="Q109" s="170">
        <v>104.8986875924916</v>
      </c>
      <c r="R109" s="170">
        <v>116.97383929854823</v>
      </c>
      <c r="S109" s="170">
        <v>91.945246800731255</v>
      </c>
      <c r="T109" s="170">
        <v>90.549216888843887</v>
      </c>
      <c r="U109" s="170">
        <v>94.422231202605388</v>
      </c>
      <c r="V109" s="170">
        <v>84.71582501613787</v>
      </c>
      <c r="W109" s="170">
        <v>96.045760737439167</v>
      </c>
      <c r="X109" s="170">
        <v>96.578243178004115</v>
      </c>
      <c r="Y109" s="179">
        <v>0.53248244056494798</v>
      </c>
      <c r="Z109" s="179">
        <v>-1.7057155098249268</v>
      </c>
      <c r="AA109" s="147"/>
      <c r="AB109" s="144"/>
      <c r="AC109" s="144"/>
      <c r="AD109" s="180">
        <v>99.042731958762886</v>
      </c>
      <c r="AE109" s="180">
        <v>98.283958687829042</v>
      </c>
      <c r="AF109" s="144"/>
    </row>
    <row r="110" spans="1:32" outlineLevel="1" x14ac:dyDescent="0.25">
      <c r="A110" s="163" t="s">
        <v>289</v>
      </c>
      <c r="B110" s="163"/>
      <c r="C110" s="163"/>
      <c r="D110" s="163"/>
      <c r="E110" s="144"/>
      <c r="F110" s="144"/>
      <c r="G110" s="144"/>
      <c r="H110" s="144"/>
      <c r="I110" s="162"/>
      <c r="J110" s="162"/>
      <c r="K110" s="162"/>
      <c r="L110" s="162"/>
      <c r="M110" s="144"/>
      <c r="N110" s="144"/>
      <c r="O110" s="144"/>
      <c r="P110" s="163" t="s">
        <v>268</v>
      </c>
      <c r="Q110" s="163"/>
      <c r="R110" s="163"/>
      <c r="S110" s="163"/>
      <c r="T110" s="144"/>
      <c r="U110" s="144"/>
      <c r="V110" s="144"/>
      <c r="W110" s="144"/>
      <c r="X110" s="162"/>
      <c r="Y110" s="162"/>
      <c r="Z110" s="162"/>
      <c r="AA110" s="162"/>
      <c r="AB110" s="144"/>
      <c r="AC110" s="144"/>
      <c r="AD110" s="144"/>
      <c r="AE110" s="144"/>
      <c r="AF110" s="144"/>
    </row>
    <row r="111" spans="1:32" x14ac:dyDescent="0.25">
      <c r="A111" s="204"/>
      <c r="B111" s="204"/>
      <c r="C111" s="204"/>
      <c r="D111" s="20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row>
    <row r="112" spans="1:32" x14ac:dyDescent="0.25">
      <c r="A112" s="204"/>
      <c r="B112" s="204"/>
      <c r="C112" s="204"/>
      <c r="D112" s="20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row>
    <row r="113" spans="1:32" x14ac:dyDescent="0.25">
      <c r="A113" s="165" t="s">
        <v>249</v>
      </c>
      <c r="B113" s="165"/>
      <c r="C113" s="165"/>
      <c r="D113" s="165"/>
      <c r="E113" s="182"/>
      <c r="F113" s="144"/>
      <c r="G113" s="144"/>
      <c r="H113" s="144"/>
      <c r="I113" s="144"/>
      <c r="J113" s="144"/>
      <c r="K113" s="144"/>
      <c r="L113" s="144"/>
      <c r="M113" s="144"/>
      <c r="N113" s="144"/>
      <c r="O113" s="204"/>
      <c r="P113" s="165" t="s">
        <v>249</v>
      </c>
      <c r="Q113" s="165"/>
      <c r="R113" s="165"/>
      <c r="S113" s="165"/>
      <c r="T113" s="181"/>
      <c r="U113" s="144"/>
      <c r="V113" s="144"/>
      <c r="W113" s="144"/>
      <c r="X113" s="144"/>
      <c r="Y113" s="144"/>
      <c r="Z113" s="144"/>
      <c r="AA113" s="144"/>
      <c r="AB113" s="144"/>
      <c r="AC113" s="144"/>
      <c r="AD113" s="144"/>
      <c r="AE113" s="144"/>
      <c r="AF113" s="144"/>
    </row>
    <row r="114" spans="1:32" outlineLevel="1" x14ac:dyDescent="0.25">
      <c r="A114" s="166" t="s">
        <v>304</v>
      </c>
      <c r="B114" s="166"/>
      <c r="C114" s="166"/>
      <c r="D114" s="166"/>
      <c r="E114" s="167"/>
      <c r="F114" s="167"/>
      <c r="G114" s="167"/>
      <c r="H114" s="167"/>
      <c r="I114" s="167"/>
      <c r="J114" s="167"/>
      <c r="K114" s="167"/>
      <c r="L114" s="167"/>
      <c r="M114" s="144"/>
      <c r="N114" s="144"/>
      <c r="P114" s="166" t="s">
        <v>231</v>
      </c>
      <c r="Q114" s="166"/>
      <c r="R114" s="166"/>
      <c r="S114" s="166"/>
      <c r="T114" s="167"/>
      <c r="U114" s="167"/>
      <c r="V114" s="167"/>
      <c r="W114" s="167"/>
      <c r="X114" s="167"/>
      <c r="Y114" s="167"/>
      <c r="Z114" s="167"/>
      <c r="AA114" s="167"/>
      <c r="AB114" s="144"/>
      <c r="AC114" s="144"/>
      <c r="AD114" s="144"/>
      <c r="AE114" s="144"/>
      <c r="AF114" s="144"/>
    </row>
    <row r="115" spans="1:32" ht="31.5" outlineLevel="1" x14ac:dyDescent="0.25">
      <c r="A115" s="168" t="s">
        <v>257</v>
      </c>
      <c r="B115" s="141">
        <v>2019</v>
      </c>
      <c r="C115" s="141">
        <v>2020</v>
      </c>
      <c r="D115" s="141">
        <v>2021</v>
      </c>
      <c r="E115" s="141">
        <v>2022</v>
      </c>
      <c r="F115" s="141">
        <v>2023</v>
      </c>
      <c r="G115" s="141">
        <v>2024</v>
      </c>
      <c r="H115" s="141">
        <v>2025</v>
      </c>
      <c r="I115" s="141">
        <v>2026</v>
      </c>
      <c r="J115" s="142" t="s">
        <v>232</v>
      </c>
      <c r="K115" s="142" t="s">
        <v>258</v>
      </c>
      <c r="L115" s="143" t="s">
        <v>234</v>
      </c>
      <c r="M115" s="145" t="s">
        <v>287</v>
      </c>
      <c r="N115" s="144"/>
      <c r="P115" s="168" t="s">
        <v>257</v>
      </c>
      <c r="Q115" s="141">
        <v>2019</v>
      </c>
      <c r="R115" s="141">
        <v>2020</v>
      </c>
      <c r="S115" s="141">
        <v>2021</v>
      </c>
      <c r="T115" s="141">
        <v>2022</v>
      </c>
      <c r="U115" s="141">
        <v>2023</v>
      </c>
      <c r="V115" s="141">
        <v>2024</v>
      </c>
      <c r="W115" s="141">
        <v>2025</v>
      </c>
      <c r="X115" s="141">
        <v>2026</v>
      </c>
      <c r="Y115" s="142" t="s">
        <v>232</v>
      </c>
      <c r="Z115" s="142" t="s">
        <v>258</v>
      </c>
      <c r="AA115" s="143" t="s">
        <v>234</v>
      </c>
      <c r="AB115" s="144"/>
      <c r="AC115" s="144"/>
      <c r="AD115" s="145" t="s">
        <v>305</v>
      </c>
      <c r="AE115" s="145" t="s">
        <v>235</v>
      </c>
      <c r="AF115" s="144"/>
    </row>
    <row r="116" spans="1:32" outlineLevel="1" x14ac:dyDescent="0.25">
      <c r="A116" s="169" t="s">
        <v>259</v>
      </c>
      <c r="B116" s="150">
        <v>236</v>
      </c>
      <c r="C116" s="150">
        <v>274</v>
      </c>
      <c r="D116" s="150">
        <v>289</v>
      </c>
      <c r="E116" s="150">
        <v>266</v>
      </c>
      <c r="F116" s="150">
        <v>226</v>
      </c>
      <c r="G116" s="150">
        <v>214</v>
      </c>
      <c r="H116" s="150">
        <v>399</v>
      </c>
      <c r="I116" s="150">
        <v>510</v>
      </c>
      <c r="J116" s="148">
        <v>0.2781954887218045</v>
      </c>
      <c r="K116" s="148">
        <v>0.875</v>
      </c>
      <c r="L116" s="147"/>
      <c r="M116" s="155">
        <v>0.10991379310344827</v>
      </c>
      <c r="N116" s="144"/>
      <c r="P116" s="169" t="s">
        <v>259</v>
      </c>
      <c r="Q116" s="150">
        <v>4782</v>
      </c>
      <c r="R116" s="150">
        <v>3850</v>
      </c>
      <c r="S116" s="150">
        <v>3973</v>
      </c>
      <c r="T116" s="150">
        <v>4063</v>
      </c>
      <c r="U116" s="150">
        <v>3768</v>
      </c>
      <c r="V116" s="150">
        <v>3768</v>
      </c>
      <c r="W116" s="150">
        <v>4257</v>
      </c>
      <c r="X116" s="150">
        <v>4640</v>
      </c>
      <c r="Y116" s="148">
        <v>8.9969462062485323E-2</v>
      </c>
      <c r="Z116" s="148">
        <v>0.14121077966339909</v>
      </c>
      <c r="AA116" s="147"/>
      <c r="AB116" s="144"/>
      <c r="AC116" s="144"/>
      <c r="AD116" s="147">
        <v>272</v>
      </c>
      <c r="AE116" s="147">
        <v>4065.8571428571427</v>
      </c>
      <c r="AF116" s="144"/>
    </row>
    <row r="117" spans="1:32" outlineLevel="1" x14ac:dyDescent="0.25">
      <c r="A117" s="169" t="s">
        <v>260</v>
      </c>
      <c r="B117" s="150">
        <v>13</v>
      </c>
      <c r="C117" s="150">
        <v>11</v>
      </c>
      <c r="D117" s="150">
        <v>9</v>
      </c>
      <c r="E117" s="150">
        <v>7</v>
      </c>
      <c r="F117" s="150">
        <v>14</v>
      </c>
      <c r="G117" s="150">
        <v>5</v>
      </c>
      <c r="H117" s="150">
        <v>6</v>
      </c>
      <c r="I117" s="150">
        <v>4</v>
      </c>
      <c r="J117" s="148">
        <v>-0.33333333333333331</v>
      </c>
      <c r="K117" s="148">
        <v>-0.56923076923076932</v>
      </c>
      <c r="L117" s="147"/>
      <c r="M117" s="155">
        <v>3.0303030303030304E-2</v>
      </c>
      <c r="N117" s="144"/>
      <c r="P117" s="169" t="s">
        <v>260</v>
      </c>
      <c r="Q117" s="150">
        <v>322</v>
      </c>
      <c r="R117" s="150">
        <v>238</v>
      </c>
      <c r="S117" s="150">
        <v>193</v>
      </c>
      <c r="T117" s="150">
        <v>170</v>
      </c>
      <c r="U117" s="150">
        <v>173</v>
      </c>
      <c r="V117" s="150">
        <v>216</v>
      </c>
      <c r="W117" s="150">
        <v>163</v>
      </c>
      <c r="X117" s="150">
        <v>132</v>
      </c>
      <c r="Y117" s="148">
        <v>-0.19018404907975461</v>
      </c>
      <c r="Z117" s="148">
        <v>-0.37355932203389836</v>
      </c>
      <c r="AA117" s="147"/>
      <c r="AB117" s="144"/>
      <c r="AC117" s="144"/>
      <c r="AD117" s="147">
        <v>9.2857142857142865</v>
      </c>
      <c r="AE117" s="147">
        <v>210.71428571428572</v>
      </c>
      <c r="AF117" s="144"/>
    </row>
    <row r="118" spans="1:32" outlineLevel="1" x14ac:dyDescent="0.25">
      <c r="A118" s="169" t="s">
        <v>261</v>
      </c>
      <c r="B118" s="150">
        <v>71</v>
      </c>
      <c r="C118" s="150">
        <v>80</v>
      </c>
      <c r="D118" s="150">
        <v>116</v>
      </c>
      <c r="E118" s="150">
        <v>63</v>
      </c>
      <c r="F118" s="150">
        <v>53</v>
      </c>
      <c r="G118" s="150">
        <v>25</v>
      </c>
      <c r="H118" s="150">
        <v>53</v>
      </c>
      <c r="I118" s="150">
        <v>64</v>
      </c>
      <c r="J118" s="148">
        <v>0.20754716981132076</v>
      </c>
      <c r="K118" s="148">
        <v>-2.8199566160520669E-2</v>
      </c>
      <c r="L118" s="147"/>
      <c r="M118" s="155">
        <v>0.15421686746987953</v>
      </c>
      <c r="N118" s="144"/>
      <c r="P118" s="169" t="s">
        <v>261</v>
      </c>
      <c r="Q118" s="150">
        <v>602</v>
      </c>
      <c r="R118" s="150">
        <v>446</v>
      </c>
      <c r="S118" s="150">
        <v>467</v>
      </c>
      <c r="T118" s="150">
        <v>374</v>
      </c>
      <c r="U118" s="150">
        <v>356</v>
      </c>
      <c r="V118" s="150">
        <v>335</v>
      </c>
      <c r="W118" s="150">
        <v>379</v>
      </c>
      <c r="X118" s="150">
        <v>415</v>
      </c>
      <c r="Y118" s="148">
        <v>9.498680738786279E-2</v>
      </c>
      <c r="Z118" s="148">
        <v>-1.8249408583981094E-2</v>
      </c>
      <c r="AA118" s="147"/>
      <c r="AB118" s="144"/>
      <c r="AC118" s="144"/>
      <c r="AD118" s="147">
        <v>65.857142857142861</v>
      </c>
      <c r="AE118" s="147">
        <v>422.71428571428572</v>
      </c>
      <c r="AF118" s="144"/>
    </row>
    <row r="119" spans="1:32" outlineLevel="1" x14ac:dyDescent="0.25">
      <c r="A119" s="169" t="s">
        <v>262</v>
      </c>
      <c r="B119" s="150">
        <v>221</v>
      </c>
      <c r="C119" s="150">
        <v>226</v>
      </c>
      <c r="D119" s="150">
        <v>245</v>
      </c>
      <c r="E119" s="150">
        <v>128</v>
      </c>
      <c r="F119" s="150">
        <v>106</v>
      </c>
      <c r="G119" s="150">
        <v>106</v>
      </c>
      <c r="H119" s="150">
        <v>259</v>
      </c>
      <c r="I119" s="150">
        <v>249</v>
      </c>
      <c r="J119" s="148">
        <v>-3.8610038610038609E-2</v>
      </c>
      <c r="K119" s="148">
        <v>0.35011618900077468</v>
      </c>
      <c r="L119" s="147"/>
      <c r="M119" s="155">
        <v>0.10192386410151454</v>
      </c>
      <c r="N119" s="144"/>
      <c r="P119" s="169" t="s">
        <v>262</v>
      </c>
      <c r="Q119" s="150">
        <v>5037</v>
      </c>
      <c r="R119" s="150">
        <v>3463</v>
      </c>
      <c r="S119" s="150">
        <v>4106</v>
      </c>
      <c r="T119" s="150">
        <v>2627</v>
      </c>
      <c r="U119" s="150">
        <v>1933</v>
      </c>
      <c r="V119" s="150">
        <v>1999</v>
      </c>
      <c r="W119" s="150">
        <v>2487</v>
      </c>
      <c r="X119" s="150">
        <v>2443</v>
      </c>
      <c r="Y119" s="148">
        <v>-1.7691998391636508E-2</v>
      </c>
      <c r="Z119" s="148">
        <v>-0.21018843524847594</v>
      </c>
      <c r="AA119" s="147"/>
      <c r="AB119" s="144"/>
      <c r="AC119" s="144"/>
      <c r="AD119" s="147">
        <v>184.42857142857142</v>
      </c>
      <c r="AE119" s="147">
        <v>3093.1428571428573</v>
      </c>
      <c r="AF119" s="144"/>
    </row>
    <row r="120" spans="1:32" outlineLevel="1" x14ac:dyDescent="0.25">
      <c r="A120" s="169" t="s">
        <v>53</v>
      </c>
      <c r="B120" s="150">
        <v>183</v>
      </c>
      <c r="C120" s="150">
        <v>126</v>
      </c>
      <c r="D120" s="150">
        <v>127</v>
      </c>
      <c r="E120" s="150">
        <v>103</v>
      </c>
      <c r="F120" s="150">
        <v>111</v>
      </c>
      <c r="G120" s="150">
        <v>129</v>
      </c>
      <c r="H120" s="150">
        <v>152</v>
      </c>
      <c r="I120" s="150">
        <v>178</v>
      </c>
      <c r="J120" s="148">
        <v>0.17105263157894737</v>
      </c>
      <c r="K120" s="148">
        <v>0.33834586466165412</v>
      </c>
      <c r="L120" s="147"/>
      <c r="M120" s="155">
        <v>5.3988474370639979E-2</v>
      </c>
      <c r="N120" s="144"/>
      <c r="P120" s="169" t="s">
        <v>53</v>
      </c>
      <c r="Q120" s="150">
        <v>2997</v>
      </c>
      <c r="R120" s="150">
        <v>1934</v>
      </c>
      <c r="S120" s="150">
        <v>1865</v>
      </c>
      <c r="T120" s="150">
        <v>2214</v>
      </c>
      <c r="U120" s="150">
        <v>2438</v>
      </c>
      <c r="V120" s="150">
        <v>2578</v>
      </c>
      <c r="W120" s="150">
        <v>2733</v>
      </c>
      <c r="X120" s="150">
        <v>3297</v>
      </c>
      <c r="Y120" s="148">
        <v>0.20636663007683864</v>
      </c>
      <c r="Z120" s="148">
        <v>0.37711080613401743</v>
      </c>
      <c r="AA120" s="147"/>
      <c r="AB120" s="144"/>
      <c r="AC120" s="144"/>
      <c r="AD120" s="147">
        <v>133</v>
      </c>
      <c r="AE120" s="147">
        <v>2394.1428571428573</v>
      </c>
      <c r="AF120" s="144"/>
    </row>
    <row r="121" spans="1:32" outlineLevel="1" x14ac:dyDescent="0.25">
      <c r="A121" s="169" t="s">
        <v>11</v>
      </c>
      <c r="B121" s="150">
        <v>67</v>
      </c>
      <c r="C121" s="150">
        <v>57</v>
      </c>
      <c r="D121" s="150">
        <v>96</v>
      </c>
      <c r="E121" s="150">
        <v>55</v>
      </c>
      <c r="F121" s="150">
        <v>52</v>
      </c>
      <c r="G121" s="150">
        <v>25</v>
      </c>
      <c r="H121" s="150">
        <v>67</v>
      </c>
      <c r="I121" s="150">
        <v>82</v>
      </c>
      <c r="J121" s="148">
        <v>0.22388059701492538</v>
      </c>
      <c r="K121" s="148">
        <v>0.36992840095465401</v>
      </c>
      <c r="L121" s="147"/>
      <c r="M121" s="155">
        <v>8.8172043010752682E-2</v>
      </c>
      <c r="N121" s="144"/>
      <c r="P121" s="169" t="s">
        <v>11</v>
      </c>
      <c r="Q121" s="150">
        <v>909</v>
      </c>
      <c r="R121" s="150">
        <v>741</v>
      </c>
      <c r="S121" s="150">
        <v>838</v>
      </c>
      <c r="T121" s="150">
        <v>793</v>
      </c>
      <c r="U121" s="150">
        <v>873</v>
      </c>
      <c r="V121" s="150">
        <v>775</v>
      </c>
      <c r="W121" s="150">
        <v>1044</v>
      </c>
      <c r="X121" s="150">
        <v>930</v>
      </c>
      <c r="Y121" s="148">
        <v>-0.10919540229885058</v>
      </c>
      <c r="Z121" s="148">
        <v>8.9904570567553937E-2</v>
      </c>
      <c r="AA121" s="147"/>
      <c r="AB121" s="144"/>
      <c r="AC121" s="144"/>
      <c r="AD121" s="147">
        <v>59.857142857142854</v>
      </c>
      <c r="AE121" s="147">
        <v>853.28571428571433</v>
      </c>
      <c r="AF121" s="144"/>
    </row>
    <row r="122" spans="1:32" outlineLevel="1" x14ac:dyDescent="0.25">
      <c r="A122" s="169" t="s">
        <v>263</v>
      </c>
      <c r="B122" s="150">
        <v>252</v>
      </c>
      <c r="C122" s="150">
        <v>214</v>
      </c>
      <c r="D122" s="150">
        <v>308</v>
      </c>
      <c r="E122" s="150">
        <v>297</v>
      </c>
      <c r="F122" s="150">
        <v>175</v>
      </c>
      <c r="G122" s="150">
        <v>345</v>
      </c>
      <c r="H122" s="150">
        <v>444</v>
      </c>
      <c r="I122" s="150">
        <v>337</v>
      </c>
      <c r="J122" s="148">
        <v>-0.240990990990991</v>
      </c>
      <c r="K122" s="148">
        <v>0.15921375921375919</v>
      </c>
      <c r="L122" s="147"/>
      <c r="M122" s="155">
        <v>0.10153660741187105</v>
      </c>
      <c r="N122" s="144"/>
      <c r="P122" s="169" t="s">
        <v>263</v>
      </c>
      <c r="Q122" s="150">
        <v>4405</v>
      </c>
      <c r="R122" s="150">
        <v>3399</v>
      </c>
      <c r="S122" s="150">
        <v>4248</v>
      </c>
      <c r="T122" s="150">
        <v>4120</v>
      </c>
      <c r="U122" s="150">
        <v>3527</v>
      </c>
      <c r="V122" s="150">
        <v>3393</v>
      </c>
      <c r="W122" s="150">
        <v>3695</v>
      </c>
      <c r="X122" s="150">
        <v>3319</v>
      </c>
      <c r="Y122" s="148">
        <v>-0.10175913396481732</v>
      </c>
      <c r="Z122" s="148">
        <v>-0.13267629820435287</v>
      </c>
      <c r="AA122" s="147"/>
      <c r="AB122" s="144"/>
      <c r="AC122" s="144"/>
      <c r="AD122" s="147">
        <v>290.71428571428572</v>
      </c>
      <c r="AE122" s="147">
        <v>3826.7142857142858</v>
      </c>
      <c r="AF122" s="144"/>
    </row>
    <row r="123" spans="1:32" outlineLevel="1" x14ac:dyDescent="0.25">
      <c r="A123" s="169" t="s">
        <v>264</v>
      </c>
      <c r="B123" s="150">
        <v>312</v>
      </c>
      <c r="C123" s="150">
        <v>274</v>
      </c>
      <c r="D123" s="150">
        <v>364</v>
      </c>
      <c r="E123" s="150">
        <v>323</v>
      </c>
      <c r="F123" s="150">
        <v>293</v>
      </c>
      <c r="G123" s="150">
        <v>237</v>
      </c>
      <c r="H123" s="150">
        <v>463</v>
      </c>
      <c r="I123" s="150">
        <v>421</v>
      </c>
      <c r="J123" s="148">
        <v>-9.0712742980561561E-2</v>
      </c>
      <c r="K123" s="148">
        <v>0.30052956751985876</v>
      </c>
      <c r="L123" s="147"/>
      <c r="M123" s="155">
        <v>0.11691196889752846</v>
      </c>
      <c r="N123" s="144"/>
      <c r="P123" s="169" t="s">
        <v>264</v>
      </c>
      <c r="Q123" s="150">
        <v>4528</v>
      </c>
      <c r="R123" s="150">
        <v>3695</v>
      </c>
      <c r="S123" s="150">
        <v>3949</v>
      </c>
      <c r="T123" s="150">
        <v>3775</v>
      </c>
      <c r="U123" s="150">
        <v>3494</v>
      </c>
      <c r="V123" s="150">
        <v>3397</v>
      </c>
      <c r="W123" s="150">
        <v>3849</v>
      </c>
      <c r="X123" s="150">
        <v>3601</v>
      </c>
      <c r="Y123" s="148">
        <v>-6.4432320083138483E-2</v>
      </c>
      <c r="Z123" s="148">
        <v>-5.5457713493461271E-2</v>
      </c>
      <c r="AA123" s="147"/>
      <c r="AB123" s="144"/>
      <c r="AC123" s="144"/>
      <c r="AD123" s="147">
        <v>323.71428571428572</v>
      </c>
      <c r="AE123" s="147">
        <v>3812.4285714285716</v>
      </c>
      <c r="AF123" s="144"/>
    </row>
    <row r="124" spans="1:32" outlineLevel="1" x14ac:dyDescent="0.25">
      <c r="A124" s="169" t="s">
        <v>265</v>
      </c>
      <c r="B124" s="150">
        <v>335</v>
      </c>
      <c r="C124" s="150">
        <v>372</v>
      </c>
      <c r="D124" s="150">
        <v>318</v>
      </c>
      <c r="E124" s="150">
        <v>373</v>
      </c>
      <c r="F124" s="150">
        <v>400</v>
      </c>
      <c r="G124" s="150">
        <v>293</v>
      </c>
      <c r="H124" s="150">
        <v>592</v>
      </c>
      <c r="I124" s="150">
        <v>502</v>
      </c>
      <c r="J124" s="148">
        <v>-0.15202702702702703</v>
      </c>
      <c r="K124" s="148">
        <v>0.30972791651136788</v>
      </c>
      <c r="L124" s="147"/>
      <c r="M124" s="155">
        <v>7.2334293948126807E-2</v>
      </c>
      <c r="N124" s="144"/>
      <c r="P124" s="169" t="s">
        <v>265</v>
      </c>
      <c r="Q124" s="150">
        <v>6517</v>
      </c>
      <c r="R124" s="150">
        <v>5572</v>
      </c>
      <c r="S124" s="150">
        <v>4744</v>
      </c>
      <c r="T124" s="150">
        <v>4965</v>
      </c>
      <c r="U124" s="150">
        <v>5614</v>
      </c>
      <c r="V124" s="150">
        <v>5973</v>
      </c>
      <c r="W124" s="150">
        <v>7161</v>
      </c>
      <c r="X124" s="150">
        <v>6940</v>
      </c>
      <c r="Y124" s="148">
        <v>-3.0861611506772798E-2</v>
      </c>
      <c r="Z124" s="148">
        <v>0.19814531643072059</v>
      </c>
      <c r="AA124" s="147"/>
      <c r="AB124" s="144"/>
      <c r="AC124" s="144"/>
      <c r="AD124" s="147">
        <v>383.28571428571428</v>
      </c>
      <c r="AE124" s="147">
        <v>5792.2857142857147</v>
      </c>
      <c r="AF124" s="144"/>
    </row>
    <row r="125" spans="1:32" outlineLevel="1" x14ac:dyDescent="0.25">
      <c r="A125" s="169" t="s">
        <v>266</v>
      </c>
      <c r="B125" s="150">
        <v>185</v>
      </c>
      <c r="C125" s="150">
        <v>207</v>
      </c>
      <c r="D125" s="150">
        <v>154</v>
      </c>
      <c r="E125" s="150">
        <v>214</v>
      </c>
      <c r="F125" s="150">
        <v>152</v>
      </c>
      <c r="G125" s="150">
        <v>149</v>
      </c>
      <c r="H125" s="150">
        <v>367</v>
      </c>
      <c r="I125" s="150">
        <v>328</v>
      </c>
      <c r="J125" s="148">
        <v>-0.10626702997275204</v>
      </c>
      <c r="K125" s="148">
        <v>0.60784313725490191</v>
      </c>
      <c r="L125" s="147"/>
      <c r="M125" s="155">
        <v>9.3155353592729334E-2</v>
      </c>
      <c r="N125" s="144"/>
      <c r="P125" s="169" t="s">
        <v>266</v>
      </c>
      <c r="Q125" s="150">
        <v>5240</v>
      </c>
      <c r="R125" s="150">
        <v>4002</v>
      </c>
      <c r="S125" s="150">
        <v>4090</v>
      </c>
      <c r="T125" s="150">
        <v>4034</v>
      </c>
      <c r="U125" s="150">
        <v>3629</v>
      </c>
      <c r="V125" s="150">
        <v>3662</v>
      </c>
      <c r="W125" s="150">
        <v>3670</v>
      </c>
      <c r="X125" s="150">
        <v>3521</v>
      </c>
      <c r="Y125" s="148">
        <v>-4.0599455040871937E-2</v>
      </c>
      <c r="Z125" s="148">
        <v>-0.12991139195820245</v>
      </c>
      <c r="AA125" s="147"/>
      <c r="AB125" s="144"/>
      <c r="AC125" s="144"/>
      <c r="AD125" s="147">
        <v>204</v>
      </c>
      <c r="AE125" s="147">
        <v>4046.7142857142858</v>
      </c>
      <c r="AF125" s="144"/>
    </row>
    <row r="126" spans="1:32" outlineLevel="1" x14ac:dyDescent="0.25">
      <c r="A126" s="168" t="s">
        <v>272</v>
      </c>
      <c r="B126" s="170">
        <v>1927</v>
      </c>
      <c r="C126" s="170">
        <v>1889</v>
      </c>
      <c r="D126" s="170">
        <v>2077</v>
      </c>
      <c r="E126" s="170">
        <v>1885</v>
      </c>
      <c r="F126" s="170">
        <v>1639</v>
      </c>
      <c r="G126" s="170">
        <v>1594</v>
      </c>
      <c r="H126" s="170">
        <v>2927</v>
      </c>
      <c r="I126" s="170">
        <v>2759</v>
      </c>
      <c r="J126" s="171">
        <v>-5.7396651861974721E-2</v>
      </c>
      <c r="K126" s="171">
        <v>0.38563638972592912</v>
      </c>
      <c r="L126" s="147"/>
      <c r="M126" s="206">
        <v>9.1294133218622814E-2</v>
      </c>
      <c r="N126" s="144"/>
      <c r="P126" s="168" t="s">
        <v>272</v>
      </c>
      <c r="Q126" s="170">
        <v>36464</v>
      </c>
      <c r="R126" s="170">
        <v>28208</v>
      </c>
      <c r="S126" s="170">
        <v>29286</v>
      </c>
      <c r="T126" s="170">
        <v>27959</v>
      </c>
      <c r="U126" s="170">
        <v>26902</v>
      </c>
      <c r="V126" s="170">
        <v>27118</v>
      </c>
      <c r="W126" s="170">
        <v>30582</v>
      </c>
      <c r="X126" s="170">
        <v>30221</v>
      </c>
      <c r="Y126" s="171">
        <v>-1.1804329344058596E-2</v>
      </c>
      <c r="Z126" s="171">
        <v>2.4346428173678918E-2</v>
      </c>
      <c r="AA126" s="147"/>
      <c r="AB126" s="144"/>
      <c r="AC126" s="144"/>
      <c r="AD126" s="180">
        <v>1991.1428571428571</v>
      </c>
      <c r="AE126" s="180">
        <v>29502.714285714286</v>
      </c>
      <c r="AF126" s="144"/>
    </row>
    <row r="127" spans="1:32" outlineLevel="1" x14ac:dyDescent="0.25">
      <c r="A127" s="163" t="s">
        <v>273</v>
      </c>
      <c r="B127" s="163"/>
      <c r="C127" s="163"/>
      <c r="D127" s="163"/>
      <c r="E127" s="144"/>
      <c r="F127" s="144"/>
      <c r="G127" s="144"/>
      <c r="H127" s="144"/>
      <c r="I127" s="162"/>
      <c r="J127" s="162"/>
      <c r="K127" s="162"/>
      <c r="L127" s="162"/>
      <c r="M127" s="144"/>
      <c r="N127" s="144"/>
      <c r="O127" s="144"/>
      <c r="P127" s="163" t="s">
        <v>273</v>
      </c>
      <c r="Q127" s="163"/>
      <c r="R127" s="163"/>
      <c r="S127" s="163"/>
      <c r="T127" s="144"/>
      <c r="U127" s="144"/>
      <c r="V127" s="144"/>
      <c r="W127" s="144"/>
      <c r="X127" s="162"/>
      <c r="Y127" s="162"/>
      <c r="Z127" s="162"/>
      <c r="AA127" s="162"/>
      <c r="AB127" s="144"/>
      <c r="AC127" s="144"/>
      <c r="AD127" s="144"/>
      <c r="AE127" s="144"/>
      <c r="AF127" s="144"/>
    </row>
    <row r="128" spans="1:32" x14ac:dyDescent="0.25">
      <c r="A128" s="204"/>
      <c r="B128" s="204"/>
      <c r="C128" s="204"/>
      <c r="D128" s="20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row>
    <row r="129" spans="1:32" x14ac:dyDescent="0.25">
      <c r="A129" s="204"/>
      <c r="B129" s="204"/>
      <c r="C129" s="204"/>
      <c r="D129" s="20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row>
    <row r="130" spans="1:32" x14ac:dyDescent="0.25">
      <c r="A130" s="165" t="s">
        <v>250</v>
      </c>
      <c r="B130" s="165"/>
      <c r="C130" s="165"/>
      <c r="D130" s="165"/>
      <c r="E130" s="182"/>
      <c r="F130" s="144"/>
      <c r="G130" s="144"/>
      <c r="H130" s="144"/>
      <c r="I130" s="144"/>
      <c r="J130" s="144"/>
      <c r="K130" s="144"/>
      <c r="L130" s="144"/>
      <c r="M130" s="144"/>
      <c r="N130" s="144"/>
      <c r="O130" s="204"/>
      <c r="P130" s="165" t="s">
        <v>250</v>
      </c>
      <c r="Q130" s="165"/>
      <c r="R130" s="165"/>
      <c r="S130" s="165"/>
      <c r="T130" s="182"/>
      <c r="U130" s="144"/>
      <c r="V130" s="144"/>
      <c r="W130" s="144"/>
      <c r="X130" s="144"/>
      <c r="Y130" s="144"/>
      <c r="Z130" s="144"/>
      <c r="AA130" s="144"/>
      <c r="AB130" s="144"/>
      <c r="AC130" s="144"/>
      <c r="AD130" s="144"/>
      <c r="AE130" s="144"/>
      <c r="AF130" s="144"/>
    </row>
    <row r="131" spans="1:32" outlineLevel="1" x14ac:dyDescent="0.25">
      <c r="A131" s="166" t="s">
        <v>304</v>
      </c>
      <c r="B131" s="166"/>
      <c r="C131" s="166"/>
      <c r="D131" s="166"/>
      <c r="E131" s="167"/>
      <c r="F131" s="167"/>
      <c r="G131" s="167"/>
      <c r="H131" s="167"/>
      <c r="I131" s="167"/>
      <c r="J131" s="167"/>
      <c r="K131" s="167"/>
      <c r="L131" s="167"/>
      <c r="M131" s="144"/>
      <c r="N131" s="144"/>
      <c r="P131" s="166" t="s">
        <v>231</v>
      </c>
      <c r="Q131" s="166"/>
      <c r="R131" s="166"/>
      <c r="S131" s="166"/>
      <c r="T131" s="167"/>
      <c r="U131" s="167"/>
      <c r="V131" s="167"/>
      <c r="W131" s="167"/>
      <c r="X131" s="167"/>
      <c r="Y131" s="167"/>
      <c r="Z131" s="167"/>
      <c r="AA131" s="167"/>
      <c r="AB131" s="144"/>
      <c r="AC131" s="144"/>
      <c r="AD131" s="144"/>
      <c r="AE131" s="144"/>
      <c r="AF131" s="144"/>
    </row>
    <row r="132" spans="1:32" ht="31.5" outlineLevel="1" x14ac:dyDescent="0.25">
      <c r="A132" s="168" t="s">
        <v>257</v>
      </c>
      <c r="B132" s="141">
        <v>2019</v>
      </c>
      <c r="C132" s="141">
        <v>2020</v>
      </c>
      <c r="D132" s="141">
        <v>2021</v>
      </c>
      <c r="E132" s="141">
        <v>2022</v>
      </c>
      <c r="F132" s="141">
        <v>2023</v>
      </c>
      <c r="G132" s="141">
        <v>2024</v>
      </c>
      <c r="H132" s="141">
        <v>2025</v>
      </c>
      <c r="I132" s="141">
        <v>2026</v>
      </c>
      <c r="J132" s="142" t="s">
        <v>232</v>
      </c>
      <c r="K132" s="142" t="s">
        <v>258</v>
      </c>
      <c r="L132" s="143" t="s">
        <v>234</v>
      </c>
      <c r="M132" s="145" t="s">
        <v>287</v>
      </c>
      <c r="N132" s="144"/>
      <c r="P132" s="168" t="s">
        <v>257</v>
      </c>
      <c r="Q132" s="141">
        <v>2019</v>
      </c>
      <c r="R132" s="141">
        <v>2020</v>
      </c>
      <c r="S132" s="141">
        <v>2021</v>
      </c>
      <c r="T132" s="141">
        <v>2022</v>
      </c>
      <c r="U132" s="141">
        <v>2023</v>
      </c>
      <c r="V132" s="141">
        <v>2024</v>
      </c>
      <c r="W132" s="141">
        <v>2025</v>
      </c>
      <c r="X132" s="141">
        <v>2026</v>
      </c>
      <c r="Y132" s="142" t="s">
        <v>232</v>
      </c>
      <c r="Z132" s="142" t="s">
        <v>258</v>
      </c>
      <c r="AA132" s="143" t="s">
        <v>234</v>
      </c>
      <c r="AB132" s="144"/>
      <c r="AC132" s="144"/>
      <c r="AD132" s="145" t="s">
        <v>305</v>
      </c>
      <c r="AE132" s="145" t="s">
        <v>235</v>
      </c>
      <c r="AF132" s="144"/>
    </row>
    <row r="133" spans="1:32" outlineLevel="1" x14ac:dyDescent="0.25">
      <c r="A133" s="169" t="s">
        <v>259</v>
      </c>
      <c r="B133" s="150">
        <v>35</v>
      </c>
      <c r="C133" s="150">
        <v>28</v>
      </c>
      <c r="D133" s="150">
        <v>38</v>
      </c>
      <c r="E133" s="150">
        <v>29</v>
      </c>
      <c r="F133" s="150">
        <v>18</v>
      </c>
      <c r="G133" s="150">
        <v>37</v>
      </c>
      <c r="H133" s="150">
        <v>103</v>
      </c>
      <c r="I133" s="150">
        <v>195</v>
      </c>
      <c r="J133" s="148">
        <v>0.89320388349514568</v>
      </c>
      <c r="K133" s="148">
        <v>3.739583333333333</v>
      </c>
      <c r="L133" s="147"/>
      <c r="M133" s="155">
        <v>0.18241347053320861</v>
      </c>
      <c r="N133" s="144"/>
      <c r="P133" s="169" t="s">
        <v>259</v>
      </c>
      <c r="Q133" s="150">
        <v>915</v>
      </c>
      <c r="R133" s="150">
        <v>732</v>
      </c>
      <c r="S133" s="150">
        <v>758</v>
      </c>
      <c r="T133" s="150">
        <v>741</v>
      </c>
      <c r="U133" s="150">
        <v>668</v>
      </c>
      <c r="V133" s="150">
        <v>678</v>
      </c>
      <c r="W133" s="150">
        <v>760</v>
      </c>
      <c r="X133" s="150">
        <v>1069</v>
      </c>
      <c r="Y133" s="148">
        <v>0.40657894736842104</v>
      </c>
      <c r="Z133" s="148">
        <v>0.42479055597867471</v>
      </c>
      <c r="AA133" s="147"/>
      <c r="AB133" s="144"/>
      <c r="AC133" s="144"/>
      <c r="AD133" s="147">
        <v>41.142857142857146</v>
      </c>
      <c r="AE133" s="147">
        <v>750.28571428571433</v>
      </c>
      <c r="AF133" s="144"/>
    </row>
    <row r="134" spans="1:32" outlineLevel="1" x14ac:dyDescent="0.25">
      <c r="A134" s="169" t="s">
        <v>260</v>
      </c>
      <c r="B134" s="150">
        <v>4</v>
      </c>
      <c r="C134" s="150">
        <v>5</v>
      </c>
      <c r="D134" s="150">
        <v>1</v>
      </c>
      <c r="E134" s="150">
        <v>5</v>
      </c>
      <c r="F134" s="150">
        <v>4</v>
      </c>
      <c r="G134" s="150">
        <v>2</v>
      </c>
      <c r="H134" s="150">
        <v>1</v>
      </c>
      <c r="I134" s="150">
        <v>2</v>
      </c>
      <c r="J134" s="148">
        <v>1</v>
      </c>
      <c r="K134" s="148">
        <v>-0.36363636363636365</v>
      </c>
      <c r="L134" s="147"/>
      <c r="M134" s="155">
        <v>5.5555555555555552E-2</v>
      </c>
      <c r="N134" s="144"/>
      <c r="P134" s="169" t="s">
        <v>260</v>
      </c>
      <c r="Q134" s="150">
        <v>111</v>
      </c>
      <c r="R134" s="150">
        <v>96</v>
      </c>
      <c r="S134" s="150">
        <v>61</v>
      </c>
      <c r="T134" s="150">
        <v>57</v>
      </c>
      <c r="U134" s="150">
        <v>51</v>
      </c>
      <c r="V134" s="150">
        <v>60</v>
      </c>
      <c r="W134" s="150">
        <v>71</v>
      </c>
      <c r="X134" s="150">
        <v>36</v>
      </c>
      <c r="Y134" s="148">
        <v>-0.49295774647887325</v>
      </c>
      <c r="Z134" s="148">
        <v>-0.50295857988165682</v>
      </c>
      <c r="AA134" s="147"/>
      <c r="AB134" s="144"/>
      <c r="AC134" s="144"/>
      <c r="AD134" s="147">
        <v>3.1428571428571428</v>
      </c>
      <c r="AE134" s="147">
        <v>72.428571428571431</v>
      </c>
      <c r="AF134" s="144"/>
    </row>
    <row r="135" spans="1:32" outlineLevel="1" x14ac:dyDescent="0.25">
      <c r="A135" s="169" t="s">
        <v>261</v>
      </c>
      <c r="B135" s="150">
        <v>15</v>
      </c>
      <c r="C135" s="150">
        <v>29</v>
      </c>
      <c r="D135" s="150">
        <v>22</v>
      </c>
      <c r="E135" s="150">
        <v>24</v>
      </c>
      <c r="F135" s="150">
        <v>17</v>
      </c>
      <c r="G135" s="150">
        <v>9</v>
      </c>
      <c r="H135" s="150">
        <v>22</v>
      </c>
      <c r="I135" s="150">
        <v>25</v>
      </c>
      <c r="J135" s="148">
        <v>0.13636363636363635</v>
      </c>
      <c r="K135" s="148">
        <v>0.26811594202898542</v>
      </c>
      <c r="L135" s="147"/>
      <c r="M135" s="155">
        <v>0.16891891891891891</v>
      </c>
      <c r="N135" s="144"/>
      <c r="P135" s="169" t="s">
        <v>261</v>
      </c>
      <c r="Q135" s="150">
        <v>180</v>
      </c>
      <c r="R135" s="150">
        <v>125</v>
      </c>
      <c r="S135" s="150">
        <v>102</v>
      </c>
      <c r="T135" s="150">
        <v>104</v>
      </c>
      <c r="U135" s="150">
        <v>116</v>
      </c>
      <c r="V135" s="150">
        <v>75</v>
      </c>
      <c r="W135" s="150">
        <v>132</v>
      </c>
      <c r="X135" s="150">
        <v>148</v>
      </c>
      <c r="Y135" s="148">
        <v>0.12121212121212122</v>
      </c>
      <c r="Z135" s="148">
        <v>0.24220623501199046</v>
      </c>
      <c r="AA135" s="147"/>
      <c r="AB135" s="144"/>
      <c r="AC135" s="144"/>
      <c r="AD135" s="147">
        <v>19.714285714285715</v>
      </c>
      <c r="AE135" s="147">
        <v>119.14285714285714</v>
      </c>
      <c r="AF135" s="144"/>
    </row>
    <row r="136" spans="1:32" outlineLevel="1" x14ac:dyDescent="0.25">
      <c r="A136" s="169" t="s">
        <v>262</v>
      </c>
      <c r="B136" s="150">
        <v>18</v>
      </c>
      <c r="C136" s="150">
        <v>29</v>
      </c>
      <c r="D136" s="150">
        <v>31</v>
      </c>
      <c r="E136" s="150">
        <v>23</v>
      </c>
      <c r="F136" s="150">
        <v>17</v>
      </c>
      <c r="G136" s="150">
        <v>22</v>
      </c>
      <c r="H136" s="150">
        <v>66</v>
      </c>
      <c r="I136" s="150">
        <v>92</v>
      </c>
      <c r="J136" s="148">
        <v>0.39393939393939392</v>
      </c>
      <c r="K136" s="148">
        <v>2.1262135922330097</v>
      </c>
      <c r="L136" s="147"/>
      <c r="M136" s="155">
        <v>0.15780445969125215</v>
      </c>
      <c r="N136" s="144"/>
      <c r="P136" s="169" t="s">
        <v>262</v>
      </c>
      <c r="Q136" s="150">
        <v>728</v>
      </c>
      <c r="R136" s="150">
        <v>609</v>
      </c>
      <c r="S136" s="150">
        <v>609</v>
      </c>
      <c r="T136" s="150">
        <v>565</v>
      </c>
      <c r="U136" s="150">
        <v>410</v>
      </c>
      <c r="V136" s="150">
        <v>391</v>
      </c>
      <c r="W136" s="150">
        <v>493</v>
      </c>
      <c r="X136" s="150">
        <v>583</v>
      </c>
      <c r="Y136" s="148">
        <v>0.18255578093306288</v>
      </c>
      <c r="Z136" s="148">
        <v>7.2536136662286491E-2</v>
      </c>
      <c r="AA136" s="147"/>
      <c r="AB136" s="144"/>
      <c r="AC136" s="144"/>
      <c r="AD136" s="147">
        <v>29.428571428571427</v>
      </c>
      <c r="AE136" s="147">
        <v>543.57142857142856</v>
      </c>
      <c r="AF136" s="144"/>
    </row>
    <row r="137" spans="1:32" outlineLevel="1" x14ac:dyDescent="0.25">
      <c r="A137" s="169" t="s">
        <v>53</v>
      </c>
      <c r="B137" s="150">
        <v>35</v>
      </c>
      <c r="C137" s="150">
        <v>36</v>
      </c>
      <c r="D137" s="150">
        <v>26</v>
      </c>
      <c r="E137" s="150">
        <v>22</v>
      </c>
      <c r="F137" s="150">
        <v>20</v>
      </c>
      <c r="G137" s="150">
        <v>37</v>
      </c>
      <c r="H137" s="150">
        <v>68</v>
      </c>
      <c r="I137" s="150">
        <v>77</v>
      </c>
      <c r="J137" s="148">
        <v>0.13235294117647059</v>
      </c>
      <c r="K137" s="148">
        <v>1.2090163934426232</v>
      </c>
      <c r="L137" s="147"/>
      <c r="M137" s="155">
        <v>7.1627906976744191E-2</v>
      </c>
      <c r="N137" s="144"/>
      <c r="P137" s="169" t="s">
        <v>53</v>
      </c>
      <c r="Q137" s="150">
        <v>980</v>
      </c>
      <c r="R137" s="150">
        <v>515</v>
      </c>
      <c r="S137" s="150">
        <v>326</v>
      </c>
      <c r="T137" s="150">
        <v>444</v>
      </c>
      <c r="U137" s="150">
        <v>590</v>
      </c>
      <c r="V137" s="150">
        <v>741</v>
      </c>
      <c r="W137" s="150">
        <v>807</v>
      </c>
      <c r="X137" s="150">
        <v>1075</v>
      </c>
      <c r="Y137" s="148">
        <v>0.33209417596034696</v>
      </c>
      <c r="Z137" s="148">
        <v>0.70906200317965029</v>
      </c>
      <c r="AA137" s="147"/>
      <c r="AB137" s="144"/>
      <c r="AC137" s="144"/>
      <c r="AD137" s="147">
        <v>34.857142857142854</v>
      </c>
      <c r="AE137" s="147">
        <v>629</v>
      </c>
      <c r="AF137" s="144"/>
    </row>
    <row r="138" spans="1:32" outlineLevel="1" x14ac:dyDescent="0.25">
      <c r="A138" s="169" t="s">
        <v>11</v>
      </c>
      <c r="B138" s="150">
        <v>4</v>
      </c>
      <c r="C138" s="150">
        <v>3</v>
      </c>
      <c r="D138" s="150">
        <v>3</v>
      </c>
      <c r="E138" s="150">
        <v>4</v>
      </c>
      <c r="F138" s="150">
        <v>4</v>
      </c>
      <c r="G138" s="150">
        <v>3</v>
      </c>
      <c r="H138" s="150">
        <v>15</v>
      </c>
      <c r="I138" s="150">
        <v>22</v>
      </c>
      <c r="J138" s="148">
        <v>0.46666666666666667</v>
      </c>
      <c r="K138" s="148">
        <v>3.2777777777777777</v>
      </c>
      <c r="L138" s="147"/>
      <c r="M138" s="155">
        <v>0.11282051282051282</v>
      </c>
      <c r="N138" s="144"/>
      <c r="P138" s="169" t="s">
        <v>11</v>
      </c>
      <c r="Q138" s="150">
        <v>141</v>
      </c>
      <c r="R138" s="150">
        <v>95</v>
      </c>
      <c r="S138" s="150">
        <v>119</v>
      </c>
      <c r="T138" s="150">
        <v>101</v>
      </c>
      <c r="U138" s="150">
        <v>117</v>
      </c>
      <c r="V138" s="150">
        <v>118</v>
      </c>
      <c r="W138" s="150">
        <v>145</v>
      </c>
      <c r="X138" s="150">
        <v>195</v>
      </c>
      <c r="Y138" s="148">
        <v>0.34482758620689657</v>
      </c>
      <c r="Z138" s="148">
        <v>0.63277511961722488</v>
      </c>
      <c r="AA138" s="147"/>
      <c r="AB138" s="144"/>
      <c r="AC138" s="144"/>
      <c r="AD138" s="147">
        <v>5.1428571428571432</v>
      </c>
      <c r="AE138" s="147">
        <v>119.42857142857143</v>
      </c>
      <c r="AF138" s="144"/>
    </row>
    <row r="139" spans="1:32" outlineLevel="1" x14ac:dyDescent="0.25">
      <c r="A139" s="169" t="s">
        <v>263</v>
      </c>
      <c r="B139" s="150">
        <v>14</v>
      </c>
      <c r="C139" s="150">
        <v>16</v>
      </c>
      <c r="D139" s="150">
        <v>25</v>
      </c>
      <c r="E139" s="150">
        <v>16</v>
      </c>
      <c r="F139" s="150">
        <v>9</v>
      </c>
      <c r="G139" s="150">
        <v>45</v>
      </c>
      <c r="H139" s="150">
        <v>118</v>
      </c>
      <c r="I139" s="150">
        <v>87</v>
      </c>
      <c r="J139" s="148">
        <v>-0.26271186440677968</v>
      </c>
      <c r="K139" s="148">
        <v>1.5061728395061729</v>
      </c>
      <c r="L139" s="147"/>
      <c r="M139" s="155">
        <v>0.19908466819221968</v>
      </c>
      <c r="N139" s="144"/>
      <c r="P139" s="169" t="s">
        <v>263</v>
      </c>
      <c r="Q139" s="150">
        <v>449</v>
      </c>
      <c r="R139" s="150">
        <v>349</v>
      </c>
      <c r="S139" s="150">
        <v>479</v>
      </c>
      <c r="T139" s="150">
        <v>370</v>
      </c>
      <c r="U139" s="150">
        <v>324</v>
      </c>
      <c r="V139" s="150">
        <v>367</v>
      </c>
      <c r="W139" s="150">
        <v>395</v>
      </c>
      <c r="X139" s="150">
        <v>437</v>
      </c>
      <c r="Y139" s="148">
        <v>0.10632911392405063</v>
      </c>
      <c r="Z139" s="148">
        <v>0.11928283937065491</v>
      </c>
      <c r="AA139" s="147"/>
      <c r="AB139" s="144"/>
      <c r="AC139" s="144"/>
      <c r="AD139" s="147">
        <v>34.714285714285715</v>
      </c>
      <c r="AE139" s="147">
        <v>390.42857142857144</v>
      </c>
      <c r="AF139" s="144"/>
    </row>
    <row r="140" spans="1:32" outlineLevel="1" x14ac:dyDescent="0.25">
      <c r="A140" s="169" t="s">
        <v>264</v>
      </c>
      <c r="B140" s="150">
        <v>31</v>
      </c>
      <c r="C140" s="150">
        <v>24</v>
      </c>
      <c r="D140" s="150">
        <v>40</v>
      </c>
      <c r="E140" s="150">
        <v>23</v>
      </c>
      <c r="F140" s="150">
        <v>50</v>
      </c>
      <c r="G140" s="150">
        <v>57</v>
      </c>
      <c r="H140" s="150">
        <v>114</v>
      </c>
      <c r="I140" s="150">
        <v>104</v>
      </c>
      <c r="J140" s="148">
        <v>-8.771929824561403E-2</v>
      </c>
      <c r="K140" s="148">
        <v>1.1474926253687314</v>
      </c>
      <c r="L140" s="147"/>
      <c r="M140" s="155">
        <v>0.1282367447595561</v>
      </c>
      <c r="N140" s="144"/>
      <c r="P140" s="169" t="s">
        <v>264</v>
      </c>
      <c r="Q140" s="150">
        <v>859</v>
      </c>
      <c r="R140" s="150">
        <v>744</v>
      </c>
      <c r="S140" s="150">
        <v>781</v>
      </c>
      <c r="T140" s="150">
        <v>774</v>
      </c>
      <c r="U140" s="150">
        <v>605</v>
      </c>
      <c r="V140" s="150">
        <v>656</v>
      </c>
      <c r="W140" s="150">
        <v>798</v>
      </c>
      <c r="X140" s="150">
        <v>811</v>
      </c>
      <c r="Y140" s="148">
        <v>1.6290726817042606E-2</v>
      </c>
      <c r="Z140" s="148">
        <v>8.8173279662641296E-2</v>
      </c>
      <c r="AA140" s="147"/>
      <c r="AB140" s="144"/>
      <c r="AC140" s="144"/>
      <c r="AD140" s="147">
        <v>48.428571428571431</v>
      </c>
      <c r="AE140" s="147">
        <v>745.28571428571433</v>
      </c>
      <c r="AF140" s="144"/>
    </row>
    <row r="141" spans="1:32" outlineLevel="1" x14ac:dyDescent="0.25">
      <c r="A141" s="169" t="s">
        <v>265</v>
      </c>
      <c r="B141" s="150">
        <v>34</v>
      </c>
      <c r="C141" s="150">
        <v>28</v>
      </c>
      <c r="D141" s="150">
        <v>35</v>
      </c>
      <c r="E141" s="150">
        <v>25</v>
      </c>
      <c r="F141" s="150">
        <v>38</v>
      </c>
      <c r="G141" s="150">
        <v>44</v>
      </c>
      <c r="H141" s="150">
        <v>125</v>
      </c>
      <c r="I141" s="150">
        <v>148</v>
      </c>
      <c r="J141" s="148">
        <v>0.184</v>
      </c>
      <c r="K141" s="148">
        <v>2.1489361702127661</v>
      </c>
      <c r="L141" s="147"/>
      <c r="M141" s="155">
        <v>9.2848180677540776E-2</v>
      </c>
      <c r="N141" s="144"/>
      <c r="P141" s="169" t="s">
        <v>265</v>
      </c>
      <c r="Q141" s="150">
        <v>1230</v>
      </c>
      <c r="R141" s="150">
        <v>987</v>
      </c>
      <c r="S141" s="150">
        <v>816</v>
      </c>
      <c r="T141" s="150">
        <v>711</v>
      </c>
      <c r="U141" s="150">
        <v>846</v>
      </c>
      <c r="V141" s="150">
        <v>928</v>
      </c>
      <c r="W141" s="150">
        <v>1406</v>
      </c>
      <c r="X141" s="150">
        <v>1594</v>
      </c>
      <c r="Y141" s="148">
        <v>0.1337126600284495</v>
      </c>
      <c r="Z141" s="148">
        <v>0.61149624494511845</v>
      </c>
      <c r="AA141" s="147"/>
      <c r="AB141" s="144"/>
      <c r="AC141" s="144"/>
      <c r="AD141" s="147">
        <v>47</v>
      </c>
      <c r="AE141" s="147">
        <v>989.14285714285711</v>
      </c>
      <c r="AF141" s="144"/>
    </row>
    <row r="142" spans="1:32" outlineLevel="1" x14ac:dyDescent="0.25">
      <c r="A142" s="169" t="s">
        <v>266</v>
      </c>
      <c r="B142" s="150">
        <v>34</v>
      </c>
      <c r="C142" s="150">
        <v>31</v>
      </c>
      <c r="D142" s="150">
        <v>43</v>
      </c>
      <c r="E142" s="150">
        <v>37</v>
      </c>
      <c r="F142" s="150">
        <v>30</v>
      </c>
      <c r="G142" s="150">
        <v>23</v>
      </c>
      <c r="H142" s="150">
        <v>101</v>
      </c>
      <c r="I142" s="150">
        <v>158</v>
      </c>
      <c r="J142" s="148">
        <v>0.5643564356435643</v>
      </c>
      <c r="K142" s="148">
        <v>2.6989966555183944</v>
      </c>
      <c r="L142" s="147"/>
      <c r="M142" s="155">
        <v>0.12006079027355623</v>
      </c>
      <c r="N142" s="144"/>
      <c r="P142" s="169" t="s">
        <v>266</v>
      </c>
      <c r="Q142" s="150">
        <v>1779</v>
      </c>
      <c r="R142" s="150">
        <v>1296</v>
      </c>
      <c r="S142" s="150">
        <v>1342</v>
      </c>
      <c r="T142" s="150">
        <v>1343</v>
      </c>
      <c r="U142" s="150">
        <v>1104</v>
      </c>
      <c r="V142" s="150">
        <v>1281</v>
      </c>
      <c r="W142" s="150">
        <v>1214</v>
      </c>
      <c r="X142" s="150">
        <v>1316</v>
      </c>
      <c r="Y142" s="148">
        <v>8.4019769357495888E-2</v>
      </c>
      <c r="Z142" s="148">
        <v>-1.5706806282722512E-2</v>
      </c>
      <c r="AA142" s="147"/>
      <c r="AB142" s="144"/>
      <c r="AC142" s="144"/>
      <c r="AD142" s="147">
        <v>42.714285714285715</v>
      </c>
      <c r="AE142" s="147">
        <v>1337</v>
      </c>
      <c r="AF142" s="144"/>
    </row>
    <row r="143" spans="1:32" outlineLevel="1" x14ac:dyDescent="0.25">
      <c r="A143" s="168" t="s">
        <v>272</v>
      </c>
      <c r="B143" s="170">
        <v>238</v>
      </c>
      <c r="C143" s="170">
        <v>234</v>
      </c>
      <c r="D143" s="170">
        <v>271</v>
      </c>
      <c r="E143" s="170">
        <v>213</v>
      </c>
      <c r="F143" s="170">
        <v>213</v>
      </c>
      <c r="G143" s="170">
        <v>289</v>
      </c>
      <c r="H143" s="170">
        <v>763</v>
      </c>
      <c r="I143" s="170">
        <v>932</v>
      </c>
      <c r="J143" s="171">
        <v>0.22149410222804719</v>
      </c>
      <c r="K143" s="171">
        <v>1.9374155785682128</v>
      </c>
      <c r="L143" s="147"/>
      <c r="M143" s="206">
        <v>0.12560646900269543</v>
      </c>
      <c r="N143" s="144"/>
      <c r="P143" s="168" t="s">
        <v>272</v>
      </c>
      <c r="Q143" s="170">
        <v>7584</v>
      </c>
      <c r="R143" s="170">
        <v>5676</v>
      </c>
      <c r="S143" s="170">
        <v>5517</v>
      </c>
      <c r="T143" s="170">
        <v>5325</v>
      </c>
      <c r="U143" s="170">
        <v>4926</v>
      </c>
      <c r="V143" s="170">
        <v>5420</v>
      </c>
      <c r="W143" s="170">
        <v>6381</v>
      </c>
      <c r="X143" s="170">
        <v>7420</v>
      </c>
      <c r="Y143" s="171">
        <v>0.16282714308102178</v>
      </c>
      <c r="Z143" s="171">
        <v>0.27213500208185365</v>
      </c>
      <c r="AA143" s="147"/>
      <c r="AB143" s="144"/>
      <c r="AC143" s="144"/>
      <c r="AD143" s="180">
        <v>317.28571428571428</v>
      </c>
      <c r="AE143" s="180">
        <v>5832.7142857142853</v>
      </c>
      <c r="AF143" s="144"/>
    </row>
    <row r="144" spans="1:32" outlineLevel="1" x14ac:dyDescent="0.25">
      <c r="A144" s="163" t="s">
        <v>273</v>
      </c>
      <c r="B144" s="163"/>
      <c r="C144" s="163"/>
      <c r="D144" s="163"/>
      <c r="E144" s="144"/>
      <c r="F144" s="144"/>
      <c r="G144" s="144"/>
      <c r="H144" s="144"/>
      <c r="I144" s="162"/>
      <c r="J144" s="162"/>
      <c r="K144" s="162"/>
      <c r="L144" s="162"/>
      <c r="M144" s="144"/>
      <c r="N144" s="144"/>
      <c r="O144" s="144"/>
      <c r="P144" s="163" t="s">
        <v>273</v>
      </c>
      <c r="Q144" s="163"/>
      <c r="R144" s="163"/>
      <c r="S144" s="163"/>
      <c r="T144" s="144"/>
      <c r="U144" s="144"/>
      <c r="V144" s="144"/>
      <c r="W144" s="144"/>
      <c r="X144" s="162"/>
      <c r="Y144" s="162"/>
      <c r="Z144" s="162"/>
      <c r="AA144" s="162"/>
      <c r="AB144" s="144"/>
      <c r="AC144" s="144"/>
      <c r="AD144" s="144"/>
      <c r="AE144" s="144"/>
      <c r="AF144" s="144"/>
    </row>
    <row r="145" spans="1:32" x14ac:dyDescent="0.25">
      <c r="A145" s="204"/>
      <c r="B145" s="204"/>
      <c r="C145" s="204"/>
      <c r="D145" s="20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row>
    <row r="146" spans="1:32" x14ac:dyDescent="0.25">
      <c r="A146" s="204"/>
      <c r="B146" s="204"/>
      <c r="C146" s="204"/>
      <c r="D146" s="20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row>
    <row r="147" spans="1:32" x14ac:dyDescent="0.25">
      <c r="A147" s="165" t="s">
        <v>251</v>
      </c>
      <c r="B147" s="165"/>
      <c r="C147" s="165"/>
      <c r="D147" s="165"/>
      <c r="E147" s="182"/>
      <c r="F147" s="144"/>
      <c r="G147" s="144"/>
      <c r="H147" s="144"/>
      <c r="I147" s="144"/>
      <c r="J147" s="144"/>
      <c r="K147" s="144"/>
      <c r="L147" s="144"/>
      <c r="M147" s="144"/>
      <c r="N147" s="144"/>
      <c r="O147" s="204"/>
      <c r="P147" s="165" t="s">
        <v>251</v>
      </c>
      <c r="Q147" s="165"/>
      <c r="R147" s="165"/>
      <c r="S147" s="165"/>
      <c r="T147" s="182"/>
      <c r="U147" s="144"/>
      <c r="V147" s="144"/>
      <c r="W147" s="144"/>
      <c r="X147" s="144"/>
      <c r="Y147" s="144"/>
      <c r="Z147" s="144"/>
      <c r="AA147" s="144"/>
      <c r="AB147" s="144"/>
      <c r="AC147" s="144"/>
      <c r="AD147" s="144"/>
      <c r="AE147" s="144"/>
      <c r="AF147" s="144"/>
    </row>
    <row r="148" spans="1:32" outlineLevel="1" x14ac:dyDescent="0.25">
      <c r="A148" s="166" t="s">
        <v>304</v>
      </c>
      <c r="B148" s="166"/>
      <c r="C148" s="166"/>
      <c r="D148" s="166"/>
      <c r="E148" s="167"/>
      <c r="F148" s="167"/>
      <c r="G148" s="167"/>
      <c r="H148" s="167"/>
      <c r="I148" s="167"/>
      <c r="J148" s="167"/>
      <c r="K148" s="167"/>
      <c r="L148" s="167"/>
      <c r="M148" s="144"/>
      <c r="N148" s="144"/>
      <c r="P148" s="166" t="s">
        <v>231</v>
      </c>
      <c r="Q148" s="166"/>
      <c r="R148" s="166"/>
      <c r="S148" s="166"/>
      <c r="T148" s="167"/>
      <c r="U148" s="167"/>
      <c r="V148" s="167"/>
      <c r="W148" s="167"/>
      <c r="X148" s="167"/>
      <c r="Y148" s="167"/>
      <c r="Z148" s="167"/>
      <c r="AA148" s="167"/>
      <c r="AB148" s="144"/>
      <c r="AC148" s="144"/>
      <c r="AD148" s="144"/>
      <c r="AE148" s="144"/>
      <c r="AF148" s="144"/>
    </row>
    <row r="149" spans="1:32" ht="31.5" outlineLevel="1" x14ac:dyDescent="0.25">
      <c r="A149" s="168" t="s">
        <v>257</v>
      </c>
      <c r="B149" s="141">
        <v>2019</v>
      </c>
      <c r="C149" s="141">
        <v>2020</v>
      </c>
      <c r="D149" s="141">
        <v>2021</v>
      </c>
      <c r="E149" s="141">
        <v>2022</v>
      </c>
      <c r="F149" s="141">
        <v>2023</v>
      </c>
      <c r="G149" s="141">
        <v>2024</v>
      </c>
      <c r="H149" s="141">
        <v>2025</v>
      </c>
      <c r="I149" s="141">
        <v>2026</v>
      </c>
      <c r="J149" s="142" t="s">
        <v>232</v>
      </c>
      <c r="K149" s="142" t="s">
        <v>274</v>
      </c>
      <c r="L149" s="143" t="s">
        <v>234</v>
      </c>
      <c r="M149" s="145" t="s">
        <v>287</v>
      </c>
      <c r="N149" s="144"/>
      <c r="P149" s="168" t="s">
        <v>257</v>
      </c>
      <c r="Q149" s="141">
        <v>2019</v>
      </c>
      <c r="R149" s="141">
        <v>2020</v>
      </c>
      <c r="S149" s="141">
        <v>2021</v>
      </c>
      <c r="T149" s="141">
        <v>2022</v>
      </c>
      <c r="U149" s="141">
        <v>2023</v>
      </c>
      <c r="V149" s="141">
        <v>2024</v>
      </c>
      <c r="W149" s="141">
        <v>2025</v>
      </c>
      <c r="X149" s="141">
        <v>2026</v>
      </c>
      <c r="Y149" s="142" t="s">
        <v>232</v>
      </c>
      <c r="Z149" s="142" t="s">
        <v>274</v>
      </c>
      <c r="AA149" s="143" t="s">
        <v>234</v>
      </c>
      <c r="AB149" s="144"/>
      <c r="AC149" s="144"/>
      <c r="AD149" s="183" t="s">
        <v>306</v>
      </c>
      <c r="AE149" s="183" t="s">
        <v>275</v>
      </c>
      <c r="AF149" s="144"/>
    </row>
    <row r="150" spans="1:32" outlineLevel="1" x14ac:dyDescent="0.25">
      <c r="A150" s="169" t="s">
        <v>259</v>
      </c>
      <c r="B150" s="150">
        <v>0</v>
      </c>
      <c r="C150" s="150">
        <v>706</v>
      </c>
      <c r="D150" s="150">
        <v>629</v>
      </c>
      <c r="E150" s="150">
        <v>490</v>
      </c>
      <c r="F150" s="150">
        <v>545</v>
      </c>
      <c r="G150" s="150">
        <v>554</v>
      </c>
      <c r="H150" s="150">
        <v>592</v>
      </c>
      <c r="I150" s="150">
        <v>679</v>
      </c>
      <c r="J150" s="148">
        <v>0.14695945945945946</v>
      </c>
      <c r="K150" s="148">
        <v>0.15870307167235495</v>
      </c>
      <c r="L150" s="147"/>
      <c r="M150" s="155">
        <v>6.9726843294310947E-2</v>
      </c>
      <c r="N150" s="144"/>
      <c r="P150" s="169" t="s">
        <v>259</v>
      </c>
      <c r="Q150" s="150">
        <v>0</v>
      </c>
      <c r="R150" s="150">
        <v>11806</v>
      </c>
      <c r="S150" s="150">
        <v>9626</v>
      </c>
      <c r="T150" s="150">
        <v>8678</v>
      </c>
      <c r="U150" s="150">
        <v>8521</v>
      </c>
      <c r="V150" s="150">
        <v>8308</v>
      </c>
      <c r="W150" s="150">
        <v>8613</v>
      </c>
      <c r="X150" s="150">
        <v>9738</v>
      </c>
      <c r="Y150" s="148">
        <v>0.13061650992685475</v>
      </c>
      <c r="Z150" s="148">
        <v>5.1771313364055369E-2</v>
      </c>
      <c r="AA150" s="147"/>
      <c r="AB150" s="144"/>
      <c r="AC150" s="144"/>
      <c r="AD150" s="147">
        <v>586</v>
      </c>
      <c r="AE150" s="147">
        <v>9258.6666666666661</v>
      </c>
      <c r="AF150" s="144"/>
    </row>
    <row r="151" spans="1:32" outlineLevel="1" x14ac:dyDescent="0.25">
      <c r="A151" s="169" t="s">
        <v>260</v>
      </c>
      <c r="B151" s="150">
        <v>0</v>
      </c>
      <c r="C151" s="150">
        <v>4</v>
      </c>
      <c r="D151" s="150">
        <v>2</v>
      </c>
      <c r="E151" s="150">
        <v>0</v>
      </c>
      <c r="F151" s="150">
        <v>0</v>
      </c>
      <c r="G151" s="150">
        <v>6</v>
      </c>
      <c r="H151" s="150">
        <v>6</v>
      </c>
      <c r="I151" s="150">
        <v>5</v>
      </c>
      <c r="J151" s="148">
        <v>-0.16666666666666666</v>
      </c>
      <c r="K151" s="148">
        <v>0.66666666666666663</v>
      </c>
      <c r="L151" s="147"/>
      <c r="M151" s="155">
        <v>5.4945054945054944E-2</v>
      </c>
      <c r="N151" s="144"/>
      <c r="P151" s="169" t="s">
        <v>260</v>
      </c>
      <c r="Q151" s="150">
        <v>0</v>
      </c>
      <c r="R151" s="150">
        <v>125</v>
      </c>
      <c r="S151" s="150">
        <v>100</v>
      </c>
      <c r="T151" s="150">
        <v>102</v>
      </c>
      <c r="U151" s="150">
        <v>55</v>
      </c>
      <c r="V151" s="150">
        <v>60</v>
      </c>
      <c r="W151" s="150">
        <v>73</v>
      </c>
      <c r="X151" s="150">
        <v>91</v>
      </c>
      <c r="Y151" s="148">
        <v>0.24657534246575341</v>
      </c>
      <c r="Z151" s="148">
        <v>6.0194174757281609E-2</v>
      </c>
      <c r="AA151" s="147"/>
      <c r="AB151" s="144"/>
      <c r="AC151" s="144"/>
      <c r="AD151" s="147">
        <v>3</v>
      </c>
      <c r="AE151" s="147">
        <v>85.833333333333329</v>
      </c>
      <c r="AF151" s="144"/>
    </row>
    <row r="152" spans="1:32" outlineLevel="1" x14ac:dyDescent="0.25">
      <c r="A152" s="169" t="s">
        <v>261</v>
      </c>
      <c r="B152" s="150">
        <v>0</v>
      </c>
      <c r="C152" s="150">
        <v>66</v>
      </c>
      <c r="D152" s="150">
        <v>29</v>
      </c>
      <c r="E152" s="150">
        <v>25</v>
      </c>
      <c r="F152" s="150">
        <v>24</v>
      </c>
      <c r="G152" s="150">
        <v>22</v>
      </c>
      <c r="H152" s="150">
        <v>14</v>
      </c>
      <c r="I152" s="150">
        <v>19</v>
      </c>
      <c r="J152" s="148">
        <v>0.35714285714285715</v>
      </c>
      <c r="K152" s="148">
        <v>-0.36666666666666664</v>
      </c>
      <c r="L152" s="147"/>
      <c r="M152" s="155">
        <v>4.5454545454545456E-2</v>
      </c>
      <c r="N152" s="144"/>
      <c r="P152" s="169" t="s">
        <v>261</v>
      </c>
      <c r="Q152" s="150">
        <v>0</v>
      </c>
      <c r="R152" s="150">
        <v>655</v>
      </c>
      <c r="S152" s="150">
        <v>558</v>
      </c>
      <c r="T152" s="150">
        <v>427</v>
      </c>
      <c r="U152" s="150">
        <v>379</v>
      </c>
      <c r="V152" s="150">
        <v>353</v>
      </c>
      <c r="W152" s="150">
        <v>342</v>
      </c>
      <c r="X152" s="150">
        <v>418</v>
      </c>
      <c r="Y152" s="148">
        <v>0.22222222222222221</v>
      </c>
      <c r="Z152" s="148">
        <v>-7.5902726602800258E-2</v>
      </c>
      <c r="AA152" s="147"/>
      <c r="AB152" s="144"/>
      <c r="AC152" s="144"/>
      <c r="AD152" s="147">
        <v>30</v>
      </c>
      <c r="AE152" s="147">
        <v>452.33333333333331</v>
      </c>
      <c r="AF152" s="144"/>
    </row>
    <row r="153" spans="1:32" outlineLevel="1" x14ac:dyDescent="0.25">
      <c r="A153" s="169" t="s">
        <v>262</v>
      </c>
      <c r="B153" s="150">
        <v>0</v>
      </c>
      <c r="C153" s="150">
        <v>707</v>
      </c>
      <c r="D153" s="150">
        <v>559</v>
      </c>
      <c r="E153" s="150">
        <v>417</v>
      </c>
      <c r="F153" s="150">
        <v>286</v>
      </c>
      <c r="G153" s="150">
        <v>262</v>
      </c>
      <c r="H153" s="150">
        <v>313</v>
      </c>
      <c r="I153" s="150">
        <v>386</v>
      </c>
      <c r="J153" s="148">
        <v>0.23322683706070288</v>
      </c>
      <c r="K153" s="148">
        <v>-8.9622641509433956E-2</v>
      </c>
      <c r="L153" s="147"/>
      <c r="M153" s="155">
        <v>7.4777218132506776E-2</v>
      </c>
      <c r="N153" s="144"/>
      <c r="P153" s="169" t="s">
        <v>262</v>
      </c>
      <c r="Q153" s="150">
        <v>0</v>
      </c>
      <c r="R153" s="150">
        <v>13250</v>
      </c>
      <c r="S153" s="150">
        <v>9227</v>
      </c>
      <c r="T153" s="150">
        <v>6827</v>
      </c>
      <c r="U153" s="150">
        <v>5191</v>
      </c>
      <c r="V153" s="150">
        <v>4671</v>
      </c>
      <c r="W153" s="150">
        <v>4825</v>
      </c>
      <c r="X153" s="150">
        <v>5162</v>
      </c>
      <c r="Y153" s="148">
        <v>6.9844559585492225E-2</v>
      </c>
      <c r="Z153" s="148">
        <v>-0.29594689822918319</v>
      </c>
      <c r="AA153" s="147"/>
      <c r="AB153" s="144"/>
      <c r="AC153" s="144"/>
      <c r="AD153" s="147">
        <v>424</v>
      </c>
      <c r="AE153" s="147">
        <v>7331.833333333333</v>
      </c>
      <c r="AF153" s="144"/>
    </row>
    <row r="154" spans="1:32" outlineLevel="1" x14ac:dyDescent="0.25">
      <c r="A154" s="169" t="s">
        <v>53</v>
      </c>
      <c r="B154" s="150">
        <v>0</v>
      </c>
      <c r="C154" s="150">
        <v>167</v>
      </c>
      <c r="D154" s="150">
        <v>49</v>
      </c>
      <c r="E154" s="150">
        <v>107</v>
      </c>
      <c r="F154" s="150">
        <v>100</v>
      </c>
      <c r="G154" s="150">
        <v>76</v>
      </c>
      <c r="H154" s="150">
        <v>76</v>
      </c>
      <c r="I154" s="150">
        <v>55</v>
      </c>
      <c r="J154" s="148">
        <v>-0.27631578947368424</v>
      </c>
      <c r="K154" s="148">
        <v>-0.42608695652173911</v>
      </c>
      <c r="L154" s="147"/>
      <c r="M154" s="155">
        <v>2.9506437768240343E-2</v>
      </c>
      <c r="N154" s="144"/>
      <c r="P154" s="169" t="s">
        <v>53</v>
      </c>
      <c r="Q154" s="150">
        <v>0</v>
      </c>
      <c r="R154" s="150">
        <v>4211</v>
      </c>
      <c r="S154" s="150">
        <v>4163</v>
      </c>
      <c r="T154" s="150">
        <v>3111</v>
      </c>
      <c r="U154" s="150">
        <v>2033</v>
      </c>
      <c r="V154" s="150">
        <v>2167</v>
      </c>
      <c r="W154" s="150">
        <v>2357</v>
      </c>
      <c r="X154" s="150">
        <v>1864</v>
      </c>
      <c r="Y154" s="148">
        <v>-0.20916419176919812</v>
      </c>
      <c r="Z154" s="148">
        <v>-0.38011306950448953</v>
      </c>
      <c r="AA154" s="147"/>
      <c r="AB154" s="144"/>
      <c r="AC154" s="144"/>
      <c r="AD154" s="147">
        <v>95.833333333333329</v>
      </c>
      <c r="AE154" s="147">
        <v>3007</v>
      </c>
      <c r="AF154" s="144"/>
    </row>
    <row r="155" spans="1:32" outlineLevel="1" x14ac:dyDescent="0.25">
      <c r="A155" s="169" t="s">
        <v>11</v>
      </c>
      <c r="B155" s="150">
        <v>0</v>
      </c>
      <c r="C155" s="150">
        <v>124</v>
      </c>
      <c r="D155" s="150">
        <v>124</v>
      </c>
      <c r="E155" s="150">
        <v>145</v>
      </c>
      <c r="F155" s="150">
        <v>107</v>
      </c>
      <c r="G155" s="150">
        <v>123</v>
      </c>
      <c r="H155" s="150">
        <v>127</v>
      </c>
      <c r="I155" s="150">
        <v>132</v>
      </c>
      <c r="J155" s="148">
        <v>3.937007874015748E-2</v>
      </c>
      <c r="K155" s="148">
        <v>5.6000000000000001E-2</v>
      </c>
      <c r="L155" s="147"/>
      <c r="M155" s="155">
        <v>9.87284966342558E-2</v>
      </c>
      <c r="N155" s="144"/>
      <c r="P155" s="169" t="s">
        <v>11</v>
      </c>
      <c r="Q155" s="150">
        <v>0</v>
      </c>
      <c r="R155" s="150">
        <v>1675</v>
      </c>
      <c r="S155" s="150">
        <v>1371</v>
      </c>
      <c r="T155" s="150">
        <v>1252</v>
      </c>
      <c r="U155" s="150">
        <v>1150</v>
      </c>
      <c r="V155" s="150">
        <v>1140</v>
      </c>
      <c r="W155" s="150">
        <v>1246</v>
      </c>
      <c r="X155" s="150">
        <v>1337</v>
      </c>
      <c r="Y155" s="148">
        <v>7.3033707865168537E-2</v>
      </c>
      <c r="Z155" s="148">
        <v>2.3997957620627973E-2</v>
      </c>
      <c r="AA155" s="147"/>
      <c r="AB155" s="144"/>
      <c r="AC155" s="144"/>
      <c r="AD155" s="147">
        <v>125</v>
      </c>
      <c r="AE155" s="147">
        <v>1305.6666666666667</v>
      </c>
      <c r="AF155" s="144"/>
    </row>
    <row r="156" spans="1:32" outlineLevel="1" x14ac:dyDescent="0.25">
      <c r="A156" s="169" t="s">
        <v>263</v>
      </c>
      <c r="B156" s="150">
        <v>0</v>
      </c>
      <c r="C156" s="150">
        <v>996</v>
      </c>
      <c r="D156" s="150">
        <v>990</v>
      </c>
      <c r="E156" s="150">
        <v>777</v>
      </c>
      <c r="F156" s="150">
        <v>720</v>
      </c>
      <c r="G156" s="150">
        <v>766</v>
      </c>
      <c r="H156" s="150">
        <v>730</v>
      </c>
      <c r="I156" s="150">
        <v>807</v>
      </c>
      <c r="J156" s="148">
        <v>0.10547945205479452</v>
      </c>
      <c r="K156" s="148">
        <v>-2.7515565374573253E-2</v>
      </c>
      <c r="L156" s="147"/>
      <c r="M156" s="155">
        <v>5.3893415253105384E-2</v>
      </c>
      <c r="N156" s="144"/>
      <c r="P156" s="169" t="s">
        <v>263</v>
      </c>
      <c r="Q156" s="150">
        <v>0</v>
      </c>
      <c r="R156" s="150">
        <v>18754</v>
      </c>
      <c r="S156" s="150">
        <v>15246</v>
      </c>
      <c r="T156" s="150">
        <v>13944</v>
      </c>
      <c r="U156" s="150">
        <v>13737</v>
      </c>
      <c r="V156" s="150">
        <v>12767</v>
      </c>
      <c r="W156" s="150">
        <v>12983</v>
      </c>
      <c r="X156" s="150">
        <v>14974</v>
      </c>
      <c r="Y156" s="148">
        <v>0.15335438650543018</v>
      </c>
      <c r="Z156" s="148">
        <v>2.7598906566320826E-2</v>
      </c>
      <c r="AA156" s="147"/>
      <c r="AB156" s="144"/>
      <c r="AC156" s="144"/>
      <c r="AD156" s="147">
        <v>829.83333333333337</v>
      </c>
      <c r="AE156" s="147">
        <v>14571.833333333334</v>
      </c>
      <c r="AF156" s="144"/>
    </row>
    <row r="157" spans="1:32" outlineLevel="1" x14ac:dyDescent="0.25">
      <c r="A157" s="169" t="s">
        <v>264</v>
      </c>
      <c r="B157" s="150">
        <v>0</v>
      </c>
      <c r="C157" s="150">
        <v>558</v>
      </c>
      <c r="D157" s="150">
        <v>505</v>
      </c>
      <c r="E157" s="150">
        <v>519</v>
      </c>
      <c r="F157" s="150">
        <v>413</v>
      </c>
      <c r="G157" s="150">
        <v>528</v>
      </c>
      <c r="H157" s="150">
        <v>461</v>
      </c>
      <c r="I157" s="150">
        <v>506</v>
      </c>
      <c r="J157" s="148">
        <v>9.7613882863340565E-2</v>
      </c>
      <c r="K157" s="148">
        <v>1.742627345844508E-2</v>
      </c>
      <c r="L157" s="147"/>
      <c r="M157" s="155">
        <v>7.1977240398293035E-2</v>
      </c>
      <c r="N157" s="144"/>
      <c r="P157" s="169" t="s">
        <v>264</v>
      </c>
      <c r="Q157" s="150">
        <v>0</v>
      </c>
      <c r="R157" s="150">
        <v>10740</v>
      </c>
      <c r="S157" s="150">
        <v>8328</v>
      </c>
      <c r="T157" s="150">
        <v>7400</v>
      </c>
      <c r="U157" s="150">
        <v>6638</v>
      </c>
      <c r="V157" s="150">
        <v>6901</v>
      </c>
      <c r="W157" s="150">
        <v>6408</v>
      </c>
      <c r="X157" s="150">
        <v>7030</v>
      </c>
      <c r="Y157" s="148">
        <v>9.7066167290886393E-2</v>
      </c>
      <c r="Z157" s="148">
        <v>-9.1242055370031203E-2</v>
      </c>
      <c r="AA157" s="147"/>
      <c r="AB157" s="144"/>
      <c r="AC157" s="144"/>
      <c r="AD157" s="147">
        <v>497.33333333333331</v>
      </c>
      <c r="AE157" s="147">
        <v>7735.833333333333</v>
      </c>
      <c r="AF157" s="144"/>
    </row>
    <row r="158" spans="1:32" outlineLevel="1" x14ac:dyDescent="0.25">
      <c r="A158" s="169" t="s">
        <v>265</v>
      </c>
      <c r="B158" s="150">
        <v>0</v>
      </c>
      <c r="C158" s="150">
        <v>532</v>
      </c>
      <c r="D158" s="150">
        <v>491</v>
      </c>
      <c r="E158" s="150">
        <v>456</v>
      </c>
      <c r="F158" s="150">
        <v>495</v>
      </c>
      <c r="G158" s="150">
        <v>557</v>
      </c>
      <c r="H158" s="150">
        <v>446</v>
      </c>
      <c r="I158" s="150">
        <v>588</v>
      </c>
      <c r="J158" s="148">
        <v>0.31838565022421522</v>
      </c>
      <c r="K158" s="148">
        <v>0.18508565670137719</v>
      </c>
      <c r="L158" s="147"/>
      <c r="M158" s="155">
        <v>6.9388718432853436E-2</v>
      </c>
      <c r="N158" s="144"/>
      <c r="P158" s="169" t="s">
        <v>265</v>
      </c>
      <c r="Q158" s="150">
        <v>0</v>
      </c>
      <c r="R158" s="150">
        <v>10263</v>
      </c>
      <c r="S158" s="150">
        <v>8342</v>
      </c>
      <c r="T158" s="150">
        <v>7606</v>
      </c>
      <c r="U158" s="150">
        <v>7137</v>
      </c>
      <c r="V158" s="150">
        <v>7368</v>
      </c>
      <c r="W158" s="150">
        <v>7866</v>
      </c>
      <c r="X158" s="150">
        <v>8474</v>
      </c>
      <c r="Y158" s="148">
        <v>7.7294685990338161E-2</v>
      </c>
      <c r="Z158" s="148">
        <v>4.6560454489317032E-2</v>
      </c>
      <c r="AA158" s="147"/>
      <c r="AB158" s="144"/>
      <c r="AC158" s="144"/>
      <c r="AD158" s="147">
        <v>496.16666666666669</v>
      </c>
      <c r="AE158" s="147">
        <v>8097</v>
      </c>
      <c r="AF158" s="144"/>
    </row>
    <row r="159" spans="1:32" outlineLevel="1" x14ac:dyDescent="0.25">
      <c r="A159" s="169" t="s">
        <v>266</v>
      </c>
      <c r="B159" s="150">
        <v>0</v>
      </c>
      <c r="C159" s="150">
        <v>295</v>
      </c>
      <c r="D159" s="150">
        <v>280</v>
      </c>
      <c r="E159" s="150">
        <v>131</v>
      </c>
      <c r="F159" s="150">
        <v>190</v>
      </c>
      <c r="G159" s="150">
        <v>144</v>
      </c>
      <c r="H159" s="150">
        <v>143</v>
      </c>
      <c r="I159" s="150">
        <v>203</v>
      </c>
      <c r="J159" s="148">
        <v>0.41958041958041958</v>
      </c>
      <c r="K159" s="148">
        <v>2.9585798816568098E-2</v>
      </c>
      <c r="L159" s="147"/>
      <c r="M159" s="155">
        <v>4.2790893760539628E-2</v>
      </c>
      <c r="N159" s="144"/>
      <c r="P159" s="169" t="s">
        <v>266</v>
      </c>
      <c r="Q159" s="150">
        <v>0</v>
      </c>
      <c r="R159" s="150">
        <v>7221</v>
      </c>
      <c r="S159" s="150">
        <v>6045</v>
      </c>
      <c r="T159" s="150">
        <v>4850</v>
      </c>
      <c r="U159" s="150">
        <v>4541</v>
      </c>
      <c r="V159" s="150">
        <v>4166</v>
      </c>
      <c r="W159" s="150">
        <v>4230</v>
      </c>
      <c r="X159" s="150">
        <v>4744</v>
      </c>
      <c r="Y159" s="148">
        <v>0.12151300236406619</v>
      </c>
      <c r="Z159" s="148">
        <v>-8.3373587093034496E-2</v>
      </c>
      <c r="AA159" s="147"/>
      <c r="AB159" s="144"/>
      <c r="AC159" s="144"/>
      <c r="AD159" s="147">
        <v>197.16666666666666</v>
      </c>
      <c r="AE159" s="147">
        <v>5175.5</v>
      </c>
      <c r="AF159" s="144"/>
    </row>
    <row r="160" spans="1:32" outlineLevel="1" x14ac:dyDescent="0.25">
      <c r="A160" s="168" t="s">
        <v>267</v>
      </c>
      <c r="B160" s="170">
        <v>0</v>
      </c>
      <c r="C160" s="170">
        <v>4155</v>
      </c>
      <c r="D160" s="170">
        <v>3658</v>
      </c>
      <c r="E160" s="170">
        <v>3067</v>
      </c>
      <c r="F160" s="170">
        <v>2880</v>
      </c>
      <c r="G160" s="170">
        <v>3038</v>
      </c>
      <c r="H160" s="170">
        <v>2908</v>
      </c>
      <c r="I160" s="170">
        <v>3380</v>
      </c>
      <c r="J160" s="171">
        <v>0.1623108665749656</v>
      </c>
      <c r="K160" s="171">
        <v>2.9128184309347358E-2</v>
      </c>
      <c r="L160" s="147"/>
      <c r="M160" s="206">
        <v>6.2787932828057655E-2</v>
      </c>
      <c r="N160" s="144"/>
      <c r="P160" s="168" t="s">
        <v>267</v>
      </c>
      <c r="Q160" s="170">
        <v>0</v>
      </c>
      <c r="R160" s="170">
        <v>78700</v>
      </c>
      <c r="S160" s="170">
        <v>63006</v>
      </c>
      <c r="T160" s="170">
        <v>54197</v>
      </c>
      <c r="U160" s="170">
        <v>49382</v>
      </c>
      <c r="V160" s="170">
        <v>47901</v>
      </c>
      <c r="W160" s="170">
        <v>48943</v>
      </c>
      <c r="X160" s="170">
        <v>53832</v>
      </c>
      <c r="Y160" s="171">
        <v>9.9891710765584452E-2</v>
      </c>
      <c r="Z160" s="171">
        <v>-5.5935042045544225E-2</v>
      </c>
      <c r="AA160" s="147"/>
      <c r="AB160" s="144"/>
      <c r="AC160" s="144"/>
      <c r="AD160" s="180">
        <v>3284.3333333333335</v>
      </c>
      <c r="AE160" s="180">
        <v>57021.5</v>
      </c>
      <c r="AF160" s="144"/>
    </row>
    <row r="161" spans="1:32" outlineLevel="1" x14ac:dyDescent="0.25">
      <c r="A161" s="163" t="s">
        <v>273</v>
      </c>
      <c r="B161" s="163"/>
      <c r="C161" s="163"/>
      <c r="D161" s="163"/>
      <c r="E161" s="144"/>
      <c r="F161" s="144"/>
      <c r="G161" s="144"/>
      <c r="H161" s="144"/>
      <c r="I161" s="162"/>
      <c r="J161" s="162"/>
      <c r="K161" s="162"/>
      <c r="L161" s="162"/>
      <c r="M161" s="144"/>
      <c r="N161" s="144"/>
      <c r="O161" s="144"/>
      <c r="P161" s="163" t="s">
        <v>273</v>
      </c>
      <c r="Q161" s="163"/>
      <c r="R161" s="163"/>
      <c r="S161" s="163"/>
      <c r="T161" s="144"/>
      <c r="U161" s="144"/>
      <c r="V161" s="144"/>
      <c r="W161" s="144"/>
      <c r="X161" s="162"/>
      <c r="Y161" s="162"/>
      <c r="Z161" s="162"/>
      <c r="AA161" s="162"/>
      <c r="AB161" s="144"/>
      <c r="AC161" s="144"/>
      <c r="AD161" s="144"/>
      <c r="AE161" s="144"/>
      <c r="AF161" s="144"/>
    </row>
    <row r="162" spans="1:32" x14ac:dyDescent="0.25">
      <c r="A162" s="204"/>
      <c r="B162" s="204"/>
      <c r="C162" s="204"/>
      <c r="D162" s="20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row>
    <row r="163" spans="1:32" x14ac:dyDescent="0.25">
      <c r="A163" s="209"/>
      <c r="B163" s="209"/>
      <c r="C163" s="209"/>
      <c r="D163" s="209"/>
      <c r="E163" s="167"/>
      <c r="F163" s="167"/>
      <c r="G163" s="167"/>
      <c r="H163" s="167"/>
      <c r="I163" s="167"/>
      <c r="J163" s="144"/>
      <c r="K163" s="144"/>
      <c r="L163" s="144"/>
      <c r="M163" s="144"/>
      <c r="N163" s="144"/>
      <c r="O163" s="144"/>
      <c r="P163" s="163"/>
      <c r="Q163" s="163"/>
      <c r="R163" s="163"/>
      <c r="S163" s="163"/>
      <c r="T163" s="144"/>
      <c r="U163" s="144"/>
      <c r="V163" s="144"/>
      <c r="W163" s="144"/>
      <c r="X163" s="162"/>
      <c r="Y163" s="162"/>
      <c r="Z163" s="162"/>
      <c r="AA163" s="162"/>
      <c r="AB163" s="144"/>
      <c r="AC163" s="144"/>
      <c r="AD163" s="144"/>
      <c r="AE163" s="144"/>
      <c r="AF163" s="144"/>
    </row>
    <row r="164" spans="1:32" x14ac:dyDescent="0.25">
      <c r="A164" s="204"/>
      <c r="B164" s="204"/>
      <c r="C164" s="204"/>
      <c r="D164" s="20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row>
    <row r="165" spans="1:32" x14ac:dyDescent="0.25">
      <c r="A165" s="210"/>
      <c r="B165" s="210"/>
      <c r="C165" s="210"/>
      <c r="D165" s="210"/>
      <c r="E165" s="184"/>
      <c r="F165" s="184"/>
      <c r="G165" s="184"/>
      <c r="H165" s="184"/>
      <c r="I165" s="184"/>
      <c r="J165" s="184"/>
      <c r="K165" s="184"/>
      <c r="L165" s="184"/>
      <c r="M165" s="184"/>
      <c r="N165" s="144"/>
      <c r="O165" s="184"/>
      <c r="P165" s="184"/>
      <c r="Q165" s="184"/>
      <c r="R165" s="184"/>
      <c r="S165" s="184"/>
      <c r="T165" s="184"/>
      <c r="U165" s="184"/>
      <c r="V165" s="184"/>
      <c r="W165" s="184"/>
      <c r="X165" s="184"/>
      <c r="Y165" s="184"/>
      <c r="Z165" s="185"/>
      <c r="AA165" s="184"/>
      <c r="AB165" s="144"/>
      <c r="AC165" s="144"/>
      <c r="AD165" s="144"/>
      <c r="AE165" s="144"/>
      <c r="AF165" s="144"/>
    </row>
    <row r="166" spans="1:32" x14ac:dyDescent="0.25">
      <c r="A166" s="186" t="s">
        <v>276</v>
      </c>
      <c r="B166" s="186"/>
      <c r="C166" s="186"/>
      <c r="D166" s="186"/>
      <c r="E166" s="144"/>
      <c r="F166" s="144"/>
      <c r="G166" s="144"/>
      <c r="H166" s="144"/>
      <c r="I166" s="144"/>
      <c r="J166" s="144"/>
      <c r="K166" s="144"/>
      <c r="L166" s="144"/>
      <c r="M166" s="144"/>
      <c r="N166" s="144"/>
      <c r="O166" s="204"/>
      <c r="P166" s="186" t="s">
        <v>276</v>
      </c>
      <c r="Q166" s="186"/>
      <c r="R166" s="186"/>
      <c r="S166" s="186"/>
      <c r="T166" s="144"/>
      <c r="U166" s="144"/>
      <c r="V166" s="144"/>
      <c r="W166" s="144"/>
      <c r="X166" s="144"/>
      <c r="Y166" s="144"/>
      <c r="Z166" s="144"/>
      <c r="AA166" s="144"/>
      <c r="AB166" s="144"/>
      <c r="AC166" s="144"/>
      <c r="AD166" s="144"/>
      <c r="AE166" s="144"/>
      <c r="AF166" s="144"/>
    </row>
    <row r="167" spans="1:32" x14ac:dyDescent="0.25">
      <c r="A167" s="187"/>
      <c r="B167" s="187"/>
      <c r="C167" s="187"/>
      <c r="D167" s="187"/>
      <c r="E167" s="167"/>
      <c r="F167" s="167"/>
      <c r="G167" s="167"/>
      <c r="H167" s="167"/>
      <c r="I167" s="167"/>
      <c r="J167" s="167"/>
      <c r="K167" s="167"/>
      <c r="L167" s="188"/>
      <c r="M167" s="211"/>
      <c r="N167" s="144"/>
      <c r="P167" s="187"/>
      <c r="Q167" s="187"/>
      <c r="R167" s="187"/>
      <c r="S167" s="187"/>
      <c r="T167" s="167"/>
      <c r="U167" s="144"/>
      <c r="V167" s="144"/>
      <c r="W167" s="144"/>
      <c r="X167" s="144"/>
      <c r="Y167" s="144"/>
      <c r="Z167" s="144"/>
      <c r="AA167" s="188"/>
      <c r="AB167" s="144"/>
      <c r="AC167" s="144"/>
      <c r="AD167" s="144"/>
      <c r="AE167" s="144"/>
      <c r="AF167" s="144"/>
    </row>
    <row r="168" spans="1:32" x14ac:dyDescent="0.25">
      <c r="A168" s="189" t="s">
        <v>277</v>
      </c>
      <c r="B168" s="189"/>
      <c r="C168" s="189"/>
      <c r="D168" s="189"/>
      <c r="E168" s="212" t="s">
        <v>294</v>
      </c>
      <c r="F168" s="167"/>
      <c r="G168" s="167"/>
      <c r="H168" s="167"/>
      <c r="I168" s="167"/>
      <c r="J168" s="167"/>
      <c r="K168" s="167"/>
      <c r="L168" s="188"/>
      <c r="M168" s="211"/>
      <c r="N168" s="144"/>
      <c r="O168" s="211"/>
      <c r="P168" s="189" t="s">
        <v>277</v>
      </c>
      <c r="Q168" s="189"/>
      <c r="R168" s="189"/>
      <c r="S168" s="189"/>
      <c r="T168" s="181"/>
      <c r="U168" s="144"/>
      <c r="V168" s="144"/>
      <c r="W168" s="144"/>
      <c r="X168" s="144"/>
      <c r="Y168" s="144"/>
      <c r="Z168" s="144"/>
      <c r="AA168" s="188"/>
      <c r="AB168" s="144"/>
      <c r="AC168" s="144"/>
      <c r="AD168" s="144"/>
      <c r="AE168" s="144"/>
      <c r="AF168" s="144"/>
    </row>
    <row r="169" spans="1:32" x14ac:dyDescent="0.25">
      <c r="A169" s="166" t="s">
        <v>304</v>
      </c>
      <c r="B169" s="166"/>
      <c r="C169" s="166"/>
      <c r="D169" s="166"/>
      <c r="E169" s="213"/>
      <c r="F169" s="167"/>
      <c r="G169" s="167"/>
      <c r="H169" s="167"/>
      <c r="I169" s="167"/>
      <c r="J169" s="167"/>
      <c r="K169" s="167"/>
      <c r="L169" s="167"/>
      <c r="M169" s="144"/>
      <c r="N169" s="144"/>
      <c r="P169" s="166" t="s">
        <v>231</v>
      </c>
      <c r="Q169" s="166"/>
      <c r="R169" s="166"/>
      <c r="S169" s="166"/>
      <c r="T169" s="162"/>
      <c r="U169" s="144"/>
      <c r="V169" s="144"/>
      <c r="W169" s="144"/>
      <c r="X169" s="144"/>
      <c r="Y169" s="144"/>
      <c r="Z169" s="144"/>
      <c r="AA169" s="167"/>
      <c r="AB169" s="144"/>
      <c r="AC169" s="144"/>
      <c r="AD169" s="144"/>
      <c r="AE169" s="144"/>
      <c r="AF169" s="144"/>
    </row>
    <row r="170" spans="1:32" ht="31.5" x14ac:dyDescent="0.25">
      <c r="A170" s="190"/>
      <c r="B170" s="141">
        <v>2019</v>
      </c>
      <c r="C170" s="141">
        <v>2020</v>
      </c>
      <c r="D170" s="141">
        <v>2021</v>
      </c>
      <c r="E170" s="141">
        <v>2022</v>
      </c>
      <c r="F170" s="141">
        <v>2023</v>
      </c>
      <c r="G170" s="141">
        <v>2024</v>
      </c>
      <c r="H170" s="141">
        <v>2025</v>
      </c>
      <c r="I170" s="141">
        <v>2026</v>
      </c>
      <c r="J170" s="142" t="s">
        <v>232</v>
      </c>
      <c r="K170" s="142" t="s">
        <v>233</v>
      </c>
      <c r="L170" s="143" t="s">
        <v>234</v>
      </c>
      <c r="M170" s="145" t="s">
        <v>287</v>
      </c>
      <c r="N170" s="144"/>
      <c r="P170" s="190"/>
      <c r="Q170" s="141">
        <v>2019</v>
      </c>
      <c r="R170" s="141">
        <v>2020</v>
      </c>
      <c r="S170" s="141">
        <v>2021</v>
      </c>
      <c r="T170" s="141">
        <v>2022</v>
      </c>
      <c r="U170" s="141">
        <v>2023</v>
      </c>
      <c r="V170" s="141">
        <v>2024</v>
      </c>
      <c r="W170" s="141">
        <v>2025</v>
      </c>
      <c r="X170" s="141">
        <v>2026</v>
      </c>
      <c r="Y170" s="142" t="s">
        <v>232</v>
      </c>
      <c r="Z170" s="142" t="s">
        <v>233</v>
      </c>
      <c r="AA170" s="143" t="s">
        <v>234</v>
      </c>
      <c r="AB170" s="144"/>
      <c r="AC170" s="144"/>
      <c r="AD170" s="145" t="s">
        <v>305</v>
      </c>
      <c r="AE170" s="145" t="s">
        <v>235</v>
      </c>
      <c r="AF170" s="144"/>
    </row>
    <row r="171" spans="1:32" x14ac:dyDescent="0.25">
      <c r="A171" s="146" t="s">
        <v>236</v>
      </c>
      <c r="B171" s="147">
        <v>175</v>
      </c>
      <c r="C171" s="147">
        <v>174</v>
      </c>
      <c r="D171" s="147">
        <v>161</v>
      </c>
      <c r="E171" s="147">
        <v>115</v>
      </c>
      <c r="F171" s="147">
        <v>172</v>
      </c>
      <c r="G171" s="147">
        <v>115</v>
      </c>
      <c r="H171" s="147">
        <v>172</v>
      </c>
      <c r="I171" s="147">
        <v>150</v>
      </c>
      <c r="J171" s="148">
        <v>-0.12790697674418605</v>
      </c>
      <c r="K171" s="148">
        <v>-3.1365313653136558E-2</v>
      </c>
      <c r="L171" s="147"/>
      <c r="M171" s="155">
        <v>5.5309734513274339E-2</v>
      </c>
      <c r="N171" s="144"/>
      <c r="P171" s="146" t="s">
        <v>236</v>
      </c>
      <c r="Q171" s="147">
        <v>3408</v>
      </c>
      <c r="R171" s="147">
        <v>3414</v>
      </c>
      <c r="S171" s="147">
        <v>3046</v>
      </c>
      <c r="T171" s="147">
        <v>2495</v>
      </c>
      <c r="U171" s="147">
        <v>2573</v>
      </c>
      <c r="V171" s="147">
        <v>2634</v>
      </c>
      <c r="W171" s="147">
        <v>2813</v>
      </c>
      <c r="X171" s="147">
        <v>2712</v>
      </c>
      <c r="Y171" s="148">
        <v>-3.5904728048346962E-2</v>
      </c>
      <c r="Z171" s="148">
        <v>-6.8635627728989776E-2</v>
      </c>
      <c r="AA171" s="147"/>
      <c r="AB171" s="144"/>
      <c r="AC171" s="144"/>
      <c r="AD171" s="147">
        <v>154.85714285714286</v>
      </c>
      <c r="AE171" s="147">
        <v>2911.8571428571427</v>
      </c>
      <c r="AF171" s="144"/>
    </row>
    <row r="172" spans="1:32" x14ac:dyDescent="0.25">
      <c r="A172" s="149" t="s">
        <v>237</v>
      </c>
      <c r="B172" s="150">
        <v>54</v>
      </c>
      <c r="C172" s="150">
        <v>75</v>
      </c>
      <c r="D172" s="150">
        <v>54</v>
      </c>
      <c r="E172" s="150">
        <v>43</v>
      </c>
      <c r="F172" s="150">
        <v>44</v>
      </c>
      <c r="G172" s="150">
        <v>38</v>
      </c>
      <c r="H172" s="150">
        <v>57</v>
      </c>
      <c r="I172" s="150">
        <v>60</v>
      </c>
      <c r="J172" s="148">
        <v>5.2631578947368418E-2</v>
      </c>
      <c r="K172" s="148">
        <v>0.15068493150684925</v>
      </c>
      <c r="L172" s="147"/>
      <c r="M172" s="155">
        <v>6.3357972544878557E-2</v>
      </c>
      <c r="N172" s="144"/>
      <c r="P172" s="149" t="s">
        <v>237</v>
      </c>
      <c r="Q172" s="150">
        <v>1636</v>
      </c>
      <c r="R172" s="150">
        <v>1526</v>
      </c>
      <c r="S172" s="150">
        <v>1414</v>
      </c>
      <c r="T172" s="150">
        <v>1147</v>
      </c>
      <c r="U172" s="150">
        <v>1032</v>
      </c>
      <c r="V172" s="150">
        <v>1285</v>
      </c>
      <c r="W172" s="150">
        <v>1169</v>
      </c>
      <c r="X172" s="150">
        <v>947</v>
      </c>
      <c r="Y172" s="148">
        <v>-0.18990590248075279</v>
      </c>
      <c r="Z172" s="148">
        <v>-0.28016071234661749</v>
      </c>
      <c r="AA172" s="147"/>
      <c r="AB172" s="144"/>
      <c r="AC172" s="144"/>
      <c r="AD172" s="150">
        <v>52.142857142857146</v>
      </c>
      <c r="AE172" s="150">
        <v>1315.5714285714287</v>
      </c>
      <c r="AF172" s="144"/>
    </row>
    <row r="173" spans="1:32" x14ac:dyDescent="0.25">
      <c r="A173" s="146" t="s">
        <v>90</v>
      </c>
      <c r="B173" s="151">
        <v>0.33750000000000002</v>
      </c>
      <c r="C173" s="151">
        <v>0.45731707317073172</v>
      </c>
      <c r="D173" s="151">
        <v>0.35294117647058826</v>
      </c>
      <c r="E173" s="151">
        <v>0.38392857142857145</v>
      </c>
      <c r="F173" s="151">
        <v>0.3235294117647059</v>
      </c>
      <c r="G173" s="151">
        <v>0.4</v>
      </c>
      <c r="H173" s="151">
        <v>0.37254901960784315</v>
      </c>
      <c r="I173" s="151">
        <v>0.43795620437956206</v>
      </c>
      <c r="J173" s="172">
        <v>6.5407184771718914</v>
      </c>
      <c r="K173" s="172">
        <v>6.2827735725913545</v>
      </c>
      <c r="L173" s="147"/>
      <c r="M173" s="203">
        <v>5.2212823524164893</v>
      </c>
      <c r="N173" s="144"/>
      <c r="P173" s="146" t="s">
        <v>90</v>
      </c>
      <c r="Q173" s="151">
        <v>0.52101910828025477</v>
      </c>
      <c r="R173" s="151">
        <v>0.47972335743476896</v>
      </c>
      <c r="S173" s="151">
        <v>0.49319846529473316</v>
      </c>
      <c r="T173" s="151">
        <v>0.48539991536182819</v>
      </c>
      <c r="U173" s="151">
        <v>0.44406196213425131</v>
      </c>
      <c r="V173" s="151">
        <v>0.518354175070593</v>
      </c>
      <c r="W173" s="151">
        <v>0.45257452574525747</v>
      </c>
      <c r="X173" s="151">
        <v>0.38574338085539717</v>
      </c>
      <c r="Y173" s="172">
        <v>-6.6831144889860301</v>
      </c>
      <c r="Z173" s="172">
        <v>-10.055328704342525</v>
      </c>
      <c r="AA173" s="147"/>
      <c r="AB173" s="144"/>
      <c r="AC173" s="144"/>
      <c r="AD173" s="151">
        <v>0.37512846865364852</v>
      </c>
      <c r="AE173" s="151">
        <v>0.48629666789882242</v>
      </c>
      <c r="AF173" s="144"/>
    </row>
    <row r="174" spans="1:32" x14ac:dyDescent="0.25">
      <c r="A174" s="149" t="s">
        <v>238</v>
      </c>
      <c r="B174" s="150">
        <v>36</v>
      </c>
      <c r="C174" s="150">
        <v>43</v>
      </c>
      <c r="D174" s="150">
        <v>35</v>
      </c>
      <c r="E174" s="150">
        <v>26</v>
      </c>
      <c r="F174" s="150">
        <v>31</v>
      </c>
      <c r="G174" s="150">
        <v>22</v>
      </c>
      <c r="H174" s="150">
        <v>36</v>
      </c>
      <c r="I174" s="150">
        <v>35</v>
      </c>
      <c r="J174" s="148">
        <v>-2.7777777777777776E-2</v>
      </c>
      <c r="K174" s="148">
        <v>6.9868995633187742E-2</v>
      </c>
      <c r="L174" s="147"/>
      <c r="M174" s="155">
        <v>5.737704918032787E-2</v>
      </c>
      <c r="N174" s="144"/>
      <c r="P174" s="149" t="s">
        <v>238</v>
      </c>
      <c r="Q174" s="150">
        <v>1157</v>
      </c>
      <c r="R174" s="150">
        <v>1031</v>
      </c>
      <c r="S174" s="150">
        <v>955</v>
      </c>
      <c r="T174" s="150">
        <v>781</v>
      </c>
      <c r="U174" s="150">
        <v>691</v>
      </c>
      <c r="V174" s="150">
        <v>974</v>
      </c>
      <c r="W174" s="150">
        <v>794</v>
      </c>
      <c r="X174" s="150">
        <v>610</v>
      </c>
      <c r="Y174" s="148">
        <v>-0.23173803526448364</v>
      </c>
      <c r="Z174" s="148">
        <v>-0.33103556321478933</v>
      </c>
      <c r="AA174" s="147"/>
      <c r="AB174" s="144"/>
      <c r="AC174" s="144"/>
      <c r="AD174" s="150">
        <v>32.714285714285715</v>
      </c>
      <c r="AE174" s="150">
        <v>911.85714285714289</v>
      </c>
      <c r="AF174" s="144"/>
    </row>
    <row r="175" spans="1:32" x14ac:dyDescent="0.25">
      <c r="A175" s="149" t="s">
        <v>239</v>
      </c>
      <c r="B175" s="153">
        <v>0.20571428571428571</v>
      </c>
      <c r="C175" s="153">
        <v>0.2471264367816092</v>
      </c>
      <c r="D175" s="153">
        <v>0.21739130434782608</v>
      </c>
      <c r="E175" s="153">
        <v>0.22608695652173913</v>
      </c>
      <c r="F175" s="153">
        <v>0.18023255813953487</v>
      </c>
      <c r="G175" s="153">
        <v>0.19130434782608696</v>
      </c>
      <c r="H175" s="153">
        <v>0.20930232558139536</v>
      </c>
      <c r="I175" s="153">
        <v>0.23333333333333334</v>
      </c>
      <c r="J175" s="172">
        <v>2.4031007751937978</v>
      </c>
      <c r="K175" s="172">
        <v>2.2078720787207877</v>
      </c>
      <c r="L175" s="147"/>
      <c r="M175" s="203">
        <v>0.84070796460176955</v>
      </c>
      <c r="N175" s="144"/>
      <c r="P175" s="149" t="s">
        <v>239</v>
      </c>
      <c r="Q175" s="153">
        <v>0.33949530516431925</v>
      </c>
      <c r="R175" s="153">
        <v>0.30199179847685997</v>
      </c>
      <c r="S175" s="153">
        <v>0.31352593565331582</v>
      </c>
      <c r="T175" s="153">
        <v>0.31302605210420842</v>
      </c>
      <c r="U175" s="153">
        <v>0.26855810338126701</v>
      </c>
      <c r="V175" s="153">
        <v>0.36977980258162491</v>
      </c>
      <c r="W175" s="153">
        <v>0.2822609313899751</v>
      </c>
      <c r="X175" s="153">
        <v>0.22492625368731564</v>
      </c>
      <c r="Y175" s="172">
        <v>-5.7334677702659462</v>
      </c>
      <c r="Z175" s="172">
        <v>-8.8226864106924676</v>
      </c>
      <c r="AA175" s="147"/>
      <c r="AB175" s="144"/>
      <c r="AC175" s="144"/>
      <c r="AD175" s="153">
        <v>0.21125461254612546</v>
      </c>
      <c r="AE175" s="153">
        <v>0.31315311779424032</v>
      </c>
      <c r="AF175" s="144"/>
    </row>
    <row r="176" spans="1:32" x14ac:dyDescent="0.25">
      <c r="A176" s="149" t="s">
        <v>240</v>
      </c>
      <c r="B176" s="153">
        <v>0.66666666666666663</v>
      </c>
      <c r="C176" s="153">
        <v>0.57333333333333336</v>
      </c>
      <c r="D176" s="153">
        <v>0.64814814814814814</v>
      </c>
      <c r="E176" s="153">
        <v>0.60465116279069764</v>
      </c>
      <c r="F176" s="153">
        <v>0.70454545454545459</v>
      </c>
      <c r="G176" s="153">
        <v>0.57894736842105265</v>
      </c>
      <c r="H176" s="153">
        <v>0.63157894736842102</v>
      </c>
      <c r="I176" s="153">
        <v>0.58333333333333337</v>
      </c>
      <c r="J176" s="172">
        <v>-4.8245614035087652</v>
      </c>
      <c r="K176" s="172">
        <v>-4.4063926940639213</v>
      </c>
      <c r="L176" s="147"/>
      <c r="M176" s="203">
        <v>-6.0806054206265392</v>
      </c>
      <c r="N176" s="144"/>
      <c r="P176" s="149" t="s">
        <v>240</v>
      </c>
      <c r="Q176" s="153">
        <v>0.70721271393643037</v>
      </c>
      <c r="R176" s="153">
        <v>0.67562254259501964</v>
      </c>
      <c r="S176" s="153">
        <v>0.67538896746817534</v>
      </c>
      <c r="T176" s="153">
        <v>0.68090671316477769</v>
      </c>
      <c r="U176" s="153">
        <v>0.66957364341085268</v>
      </c>
      <c r="V176" s="153">
        <v>0.75797665369649803</v>
      </c>
      <c r="W176" s="153">
        <v>0.67921300256629602</v>
      </c>
      <c r="X176" s="153">
        <v>0.64413938753959876</v>
      </c>
      <c r="Y176" s="172">
        <v>-3.5073615026697258</v>
      </c>
      <c r="Z176" s="172">
        <v>-4.898690195980393</v>
      </c>
      <c r="AA176" s="147"/>
      <c r="AB176" s="144"/>
      <c r="AC176" s="144"/>
      <c r="AD176" s="153">
        <v>0.62739726027397258</v>
      </c>
      <c r="AE176" s="153">
        <v>0.69312628949940269</v>
      </c>
      <c r="AF176" s="144"/>
    </row>
    <row r="177" spans="1:32" ht="22.15" customHeight="1" x14ac:dyDescent="0.25">
      <c r="A177" s="154" t="s">
        <v>241</v>
      </c>
      <c r="B177" s="155">
        <v>0.18518518518518517</v>
      </c>
      <c r="C177" s="155">
        <v>0.17333333333333334</v>
      </c>
      <c r="D177" s="155">
        <v>0.16666666666666666</v>
      </c>
      <c r="E177" s="155">
        <v>0.13953488372093023</v>
      </c>
      <c r="F177" s="155">
        <v>0.15909090909090909</v>
      </c>
      <c r="G177" s="155">
        <v>0.21052631578947367</v>
      </c>
      <c r="H177" s="155">
        <v>0.14035087719298245</v>
      </c>
      <c r="I177" s="155">
        <v>0.1</v>
      </c>
      <c r="J177" s="172">
        <v>-4.0350877192982439</v>
      </c>
      <c r="K177" s="172">
        <v>-6.7123287671232879</v>
      </c>
      <c r="L177" s="147"/>
      <c r="M177" s="203">
        <v>-6.1562829989440324</v>
      </c>
      <c r="N177" s="144"/>
      <c r="P177" s="154" t="s">
        <v>241</v>
      </c>
      <c r="Q177" s="155">
        <v>0.14303178484107579</v>
      </c>
      <c r="R177" s="155">
        <v>0.15203145478374835</v>
      </c>
      <c r="S177" s="155">
        <v>0.14144271570014144</v>
      </c>
      <c r="T177" s="155">
        <v>0.16739319965126417</v>
      </c>
      <c r="U177" s="155">
        <v>0.15988372093023256</v>
      </c>
      <c r="V177" s="155">
        <v>0.11517509727626458</v>
      </c>
      <c r="W177" s="155">
        <v>0.1377245508982036</v>
      </c>
      <c r="X177" s="155">
        <v>0.16156282998944033</v>
      </c>
      <c r="Y177" s="172">
        <v>2.3838279091236729</v>
      </c>
      <c r="Z177" s="172">
        <v>1.6921718033744815</v>
      </c>
      <c r="AA177" s="147"/>
      <c r="AB177" s="144"/>
      <c r="AC177" s="144"/>
      <c r="AD177" s="151">
        <v>0.16712328767123288</v>
      </c>
      <c r="AE177" s="151">
        <v>0.14464111195569551</v>
      </c>
      <c r="AF177" s="144"/>
    </row>
    <row r="178" spans="1:32" ht="22.15" customHeight="1" x14ac:dyDescent="0.25">
      <c r="A178" s="154" t="s">
        <v>242</v>
      </c>
      <c r="B178" s="155">
        <v>5.7142857142857141E-2</v>
      </c>
      <c r="C178" s="155">
        <v>7.4712643678160925E-2</v>
      </c>
      <c r="D178" s="155">
        <v>5.5900621118012424E-2</v>
      </c>
      <c r="E178" s="155">
        <v>5.2173913043478258E-2</v>
      </c>
      <c r="F178" s="155">
        <v>4.0697674418604654E-2</v>
      </c>
      <c r="G178" s="155">
        <v>6.9565217391304349E-2</v>
      </c>
      <c r="H178" s="155">
        <v>4.6511627906976744E-2</v>
      </c>
      <c r="I178" s="155">
        <v>0.04</v>
      </c>
      <c r="J178" s="172">
        <v>-0.65116279069767424</v>
      </c>
      <c r="K178" s="172">
        <v>-1.6273062730627306</v>
      </c>
      <c r="L178" s="147"/>
      <c r="M178" s="203">
        <v>-1.6415929203539821</v>
      </c>
      <c r="N178" s="144"/>
      <c r="P178" s="154" t="s">
        <v>242</v>
      </c>
      <c r="Q178" s="155">
        <v>6.8661971830985921E-2</v>
      </c>
      <c r="R178" s="155">
        <v>6.795547744581136E-2</v>
      </c>
      <c r="S178" s="155">
        <v>6.5659881812212745E-2</v>
      </c>
      <c r="T178" s="155">
        <v>7.6953907815631259E-2</v>
      </c>
      <c r="U178" s="155">
        <v>6.4127477652545672E-2</v>
      </c>
      <c r="V178" s="155">
        <v>5.6188306757782837E-2</v>
      </c>
      <c r="W178" s="155">
        <v>5.723426946320654E-2</v>
      </c>
      <c r="X178" s="155">
        <v>5.641592920353982E-2</v>
      </c>
      <c r="Y178" s="172">
        <v>-8.1834025966671942E-2</v>
      </c>
      <c r="Z178" s="172">
        <v>-0.89326455891796042</v>
      </c>
      <c r="AA178" s="147"/>
      <c r="AB178" s="144"/>
      <c r="AC178" s="144"/>
      <c r="AD178" s="151">
        <v>5.6273062730627307E-2</v>
      </c>
      <c r="AE178" s="151">
        <v>6.5348574792719424E-2</v>
      </c>
      <c r="AF178" s="144"/>
    </row>
    <row r="179" spans="1:32" ht="22.15" customHeight="1" x14ac:dyDescent="0.25">
      <c r="A179" s="154" t="s">
        <v>243</v>
      </c>
      <c r="B179" s="155">
        <v>0.53714285714285714</v>
      </c>
      <c r="C179" s="155">
        <v>0.47701149425287354</v>
      </c>
      <c r="D179" s="155">
        <v>0.55900621118012417</v>
      </c>
      <c r="E179" s="155">
        <v>0.55652173913043479</v>
      </c>
      <c r="F179" s="155">
        <v>0.51744186046511631</v>
      </c>
      <c r="G179" s="155">
        <v>0.48695652173913045</v>
      </c>
      <c r="H179" s="155">
        <v>0.52906976744186052</v>
      </c>
      <c r="I179" s="155">
        <v>0.47333333333333333</v>
      </c>
      <c r="J179" s="172">
        <v>-5.5736434108527186</v>
      </c>
      <c r="K179" s="172">
        <v>-4.9729397293972912</v>
      </c>
      <c r="L179" s="147"/>
      <c r="M179" s="203">
        <v>-4.2890855457227097</v>
      </c>
      <c r="N179" s="144"/>
      <c r="P179" s="154" t="s">
        <v>243</v>
      </c>
      <c r="Q179" s="155">
        <v>0.40933098591549294</v>
      </c>
      <c r="R179" s="155">
        <v>0.44961921499707086</v>
      </c>
      <c r="S179" s="155">
        <v>0.44550229809586345</v>
      </c>
      <c r="T179" s="155">
        <v>0.46012024048096195</v>
      </c>
      <c r="U179" s="155">
        <v>0.46638165565487755</v>
      </c>
      <c r="V179" s="155">
        <v>0.41571753986332571</v>
      </c>
      <c r="W179" s="155">
        <v>0.47458229648062566</v>
      </c>
      <c r="X179" s="155">
        <v>0.51622418879056042</v>
      </c>
      <c r="Y179" s="172">
        <v>4.1641892309934754</v>
      </c>
      <c r="Z179" s="172">
        <v>7.1490832562331015</v>
      </c>
      <c r="AA179" s="147"/>
      <c r="AB179" s="144"/>
      <c r="AC179" s="144"/>
      <c r="AD179" s="151">
        <v>0.52306273062730624</v>
      </c>
      <c r="AE179" s="151">
        <v>0.4447333562282294</v>
      </c>
      <c r="AF179" s="144"/>
    </row>
    <row r="180" spans="1:32" ht="22.15" customHeight="1" x14ac:dyDescent="0.25">
      <c r="A180" s="154" t="s">
        <v>244</v>
      </c>
      <c r="B180" s="155">
        <v>2.2857142857142857E-2</v>
      </c>
      <c r="C180" s="155">
        <v>2.2988505747126436E-2</v>
      </c>
      <c r="D180" s="155">
        <v>1.2422360248447204E-2</v>
      </c>
      <c r="E180" s="155">
        <v>2.6086956521739129E-2</v>
      </c>
      <c r="F180" s="155">
        <v>1.7441860465116279E-2</v>
      </c>
      <c r="G180" s="155">
        <v>3.4782608695652174E-2</v>
      </c>
      <c r="H180" s="155">
        <v>1.7441860465116279E-2</v>
      </c>
      <c r="I180" s="155">
        <v>0.02</v>
      </c>
      <c r="J180" s="172">
        <v>0.25581395348837216</v>
      </c>
      <c r="K180" s="172">
        <v>-0.12177121771217714</v>
      </c>
      <c r="L180" s="147"/>
      <c r="M180" s="203">
        <v>0.59882005899705026</v>
      </c>
      <c r="N180" s="144"/>
      <c r="P180" s="154" t="s">
        <v>244</v>
      </c>
      <c r="Q180" s="155">
        <v>2.7582159624413145E-2</v>
      </c>
      <c r="R180" s="155">
        <v>2.5483304042179262E-2</v>
      </c>
      <c r="S180" s="155">
        <v>2.8562048588312541E-2</v>
      </c>
      <c r="T180" s="155">
        <v>2.525050100200401E-2</v>
      </c>
      <c r="U180" s="155">
        <v>2.7982899339292655E-2</v>
      </c>
      <c r="V180" s="155">
        <v>3.0372057706909643E-2</v>
      </c>
      <c r="W180" s="155">
        <v>1.5997156061144685E-2</v>
      </c>
      <c r="X180" s="155">
        <v>1.4011799410029498E-2</v>
      </c>
      <c r="Y180" s="172">
        <v>-0.19853566511151866</v>
      </c>
      <c r="Z180" s="172">
        <v>-1.1892140147444867</v>
      </c>
      <c r="AA180" s="147"/>
      <c r="AB180" s="144"/>
      <c r="AC180" s="144"/>
      <c r="AD180" s="151">
        <v>2.1217712177121772E-2</v>
      </c>
      <c r="AE180" s="151">
        <v>2.5903939557474366E-2</v>
      </c>
      <c r="AF180" s="144"/>
    </row>
    <row r="181" spans="1:32" ht="22.15" customHeight="1" x14ac:dyDescent="0.25">
      <c r="A181" s="154" t="s">
        <v>245</v>
      </c>
      <c r="B181" s="155">
        <v>1.1428571428571429E-2</v>
      </c>
      <c r="C181" s="155">
        <v>0</v>
      </c>
      <c r="D181" s="155">
        <v>1.2422360248447204E-2</v>
      </c>
      <c r="E181" s="155">
        <v>8.6956521739130436E-3</v>
      </c>
      <c r="F181" s="155">
        <v>0</v>
      </c>
      <c r="G181" s="155">
        <v>0</v>
      </c>
      <c r="H181" s="155">
        <v>0</v>
      </c>
      <c r="I181" s="155">
        <v>6.6666666666666671E-3</v>
      </c>
      <c r="J181" s="172">
        <v>0.66666666666666674</v>
      </c>
      <c r="K181" s="172">
        <v>0.20541205412054125</v>
      </c>
      <c r="L181" s="147"/>
      <c r="M181" s="203">
        <v>0.11356932153392335</v>
      </c>
      <c r="N181" s="144"/>
      <c r="P181" s="154" t="s">
        <v>245</v>
      </c>
      <c r="Q181" s="155">
        <v>1.1737089201877935E-3</v>
      </c>
      <c r="R181" s="155">
        <v>1.7574692442882249E-3</v>
      </c>
      <c r="S181" s="155">
        <v>1.969796454366382E-3</v>
      </c>
      <c r="T181" s="155">
        <v>8.0160320641282565E-4</v>
      </c>
      <c r="U181" s="155">
        <v>1.5546055188495919E-3</v>
      </c>
      <c r="V181" s="155">
        <v>1.5186028853454822E-3</v>
      </c>
      <c r="W181" s="155">
        <v>2.1329541414859582E-3</v>
      </c>
      <c r="X181" s="155">
        <v>5.5309734513274336E-3</v>
      </c>
      <c r="Y181" s="172">
        <v>0.33980193098414752</v>
      </c>
      <c r="Z181" s="172">
        <v>0.39610377205714115</v>
      </c>
      <c r="AA181" s="147"/>
      <c r="AB181" s="144"/>
      <c r="AC181" s="144"/>
      <c r="AD181" s="151">
        <v>4.6125461254612546E-3</v>
      </c>
      <c r="AE181" s="151">
        <v>1.5699357307560223E-3</v>
      </c>
      <c r="AF181" s="144"/>
    </row>
    <row r="182" spans="1:32" ht="22.15" customHeight="1" x14ac:dyDescent="0.25">
      <c r="A182" s="154" t="s">
        <v>246</v>
      </c>
      <c r="B182" s="155">
        <v>3.4285714285714287E-2</v>
      </c>
      <c r="C182" s="155">
        <v>1.7241379310344827E-2</v>
      </c>
      <c r="D182" s="155">
        <v>3.7267080745341616E-2</v>
      </c>
      <c r="E182" s="155">
        <v>1.7391304347826087E-2</v>
      </c>
      <c r="F182" s="155">
        <v>0.18604651162790697</v>
      </c>
      <c r="G182" s="155">
        <v>0.14782608695652175</v>
      </c>
      <c r="H182" s="155">
        <v>8.7209302325581398E-2</v>
      </c>
      <c r="I182" s="155">
        <v>7.3333333333333334E-2</v>
      </c>
      <c r="J182" s="172">
        <v>-1.3875968992248064</v>
      </c>
      <c r="K182" s="172">
        <v>-0.1389913899138992</v>
      </c>
      <c r="L182" s="147"/>
      <c r="M182" s="203">
        <v>0.80678466076696131</v>
      </c>
      <c r="N182" s="144"/>
      <c r="P182" s="154" t="s">
        <v>246</v>
      </c>
      <c r="Q182" s="155">
        <v>4.3720657276995305E-2</v>
      </c>
      <c r="R182" s="155">
        <v>4.3057996485061513E-2</v>
      </c>
      <c r="S182" s="155">
        <v>3.7754432042022328E-2</v>
      </c>
      <c r="T182" s="155">
        <v>3.0460921843687375E-2</v>
      </c>
      <c r="U182" s="155">
        <v>5.7909055577147296E-2</v>
      </c>
      <c r="V182" s="155">
        <v>3.9104024297646166E-2</v>
      </c>
      <c r="W182" s="155">
        <v>5.6167792392463563E-2</v>
      </c>
      <c r="X182" s="155">
        <v>6.5265486725663721E-2</v>
      </c>
      <c r="Y182" s="172">
        <v>0.90976943332001581</v>
      </c>
      <c r="Z182" s="172">
        <v>2.1258225772908972</v>
      </c>
      <c r="AA182" s="147"/>
      <c r="AB182" s="144"/>
      <c r="AC182" s="144"/>
      <c r="AD182" s="151">
        <v>7.4723247232472326E-2</v>
      </c>
      <c r="AE182" s="151">
        <v>4.400726095275475E-2</v>
      </c>
      <c r="AF182" s="144"/>
    </row>
    <row r="183" spans="1:32" x14ac:dyDescent="0.25">
      <c r="A183" s="149" t="s">
        <v>247</v>
      </c>
      <c r="B183" s="150">
        <v>178.17142857142852</v>
      </c>
      <c r="C183" s="150">
        <v>199.06896551724131</v>
      </c>
      <c r="D183" s="150">
        <v>211.69565217391286</v>
      </c>
      <c r="E183" s="150">
        <v>166.15652173913037</v>
      </c>
      <c r="F183" s="150">
        <v>186.19767441860455</v>
      </c>
      <c r="G183" s="150">
        <v>167.66086956521738</v>
      </c>
      <c r="H183" s="150">
        <v>228.49999999999991</v>
      </c>
      <c r="I183" s="150">
        <v>214.09333333333342</v>
      </c>
      <c r="J183" s="177">
        <v>-14.406666666666496</v>
      </c>
      <c r="K183" s="177">
        <v>20.718794587946007</v>
      </c>
      <c r="L183" s="147"/>
      <c r="M183" s="203">
        <v>-9.696489675516176</v>
      </c>
      <c r="N183" s="144"/>
      <c r="P183" s="149" t="s">
        <v>247</v>
      </c>
      <c r="Q183" s="150">
        <v>224.91754694835672</v>
      </c>
      <c r="R183" s="150">
        <v>226.89425893380192</v>
      </c>
      <c r="S183" s="150">
        <v>162.87655942219291</v>
      </c>
      <c r="T183" s="150">
        <v>180.81242484969951</v>
      </c>
      <c r="U183" s="150">
        <v>186.23902059852298</v>
      </c>
      <c r="V183" s="150">
        <v>168.43394077448755</v>
      </c>
      <c r="W183" s="150">
        <v>201.25346605047994</v>
      </c>
      <c r="X183" s="150">
        <v>223.78982300884959</v>
      </c>
      <c r="Y183" s="177">
        <v>22.536356958369652</v>
      </c>
      <c r="Z183" s="177">
        <v>28.658635254348354</v>
      </c>
      <c r="AA183" s="147"/>
      <c r="AB183" s="144"/>
      <c r="AC183" s="144"/>
      <c r="AD183" s="150">
        <v>193.37453874538741</v>
      </c>
      <c r="AE183" s="150">
        <v>195.13118775450124</v>
      </c>
      <c r="AF183" s="144"/>
    </row>
    <row r="184" spans="1:32" x14ac:dyDescent="0.25">
      <c r="A184" s="149" t="s">
        <v>248</v>
      </c>
      <c r="B184" s="150">
        <v>188.07407407407408</v>
      </c>
      <c r="C184" s="150">
        <v>190.37333333333322</v>
      </c>
      <c r="D184" s="150">
        <v>231.3333333333332</v>
      </c>
      <c r="E184" s="150">
        <v>153.74418604651157</v>
      </c>
      <c r="F184" s="150">
        <v>254.95454545454538</v>
      </c>
      <c r="G184" s="150">
        <v>157.36842105263159</v>
      </c>
      <c r="H184" s="150">
        <v>269.61403508771951</v>
      </c>
      <c r="I184" s="150">
        <v>250.25000000000003</v>
      </c>
      <c r="J184" s="177">
        <v>-19.364035087719486</v>
      </c>
      <c r="K184" s="177">
        <v>41.748630136986321</v>
      </c>
      <c r="L184" s="147"/>
      <c r="M184" s="203">
        <v>4.3365892291448063</v>
      </c>
      <c r="N184" s="144"/>
      <c r="P184" s="149" t="s">
        <v>248</v>
      </c>
      <c r="Q184" s="150">
        <v>239.69376528117357</v>
      </c>
      <c r="R184" s="150">
        <v>237.69134993446929</v>
      </c>
      <c r="S184" s="150">
        <v>172.63366336633663</v>
      </c>
      <c r="T184" s="150">
        <v>205.86137750653876</v>
      </c>
      <c r="U184" s="150">
        <v>206.87500000000003</v>
      </c>
      <c r="V184" s="150">
        <v>180.24435797665379</v>
      </c>
      <c r="W184" s="150">
        <v>215.81094952951236</v>
      </c>
      <c r="X184" s="150">
        <v>245.91341077085522</v>
      </c>
      <c r="Y184" s="177">
        <v>30.102461241342866</v>
      </c>
      <c r="Z184" s="177">
        <v>36.067064804952281</v>
      </c>
      <c r="AA184" s="147"/>
      <c r="AB184" s="144"/>
      <c r="AC184" s="144"/>
      <c r="AD184" s="150">
        <v>208.50136986301371</v>
      </c>
      <c r="AE184" s="150">
        <v>209.84634596590294</v>
      </c>
      <c r="AF184" s="144"/>
    </row>
    <row r="185" spans="1:32" x14ac:dyDescent="0.25">
      <c r="A185" s="146" t="s">
        <v>249</v>
      </c>
      <c r="B185" s="147">
        <v>198</v>
      </c>
      <c r="C185" s="147">
        <v>194</v>
      </c>
      <c r="D185" s="147">
        <v>180</v>
      </c>
      <c r="E185" s="147">
        <v>145</v>
      </c>
      <c r="F185" s="147">
        <v>175</v>
      </c>
      <c r="G185" s="147">
        <v>167</v>
      </c>
      <c r="H185" s="147">
        <v>264</v>
      </c>
      <c r="I185" s="147">
        <v>288</v>
      </c>
      <c r="J185" s="148">
        <v>9.0909090909090912E-2</v>
      </c>
      <c r="K185" s="148">
        <v>0.52380952380952384</v>
      </c>
      <c r="L185" s="147"/>
      <c r="M185" s="155">
        <v>6.6945606694560664E-2</v>
      </c>
      <c r="N185" s="144"/>
      <c r="P185" s="146" t="s">
        <v>249</v>
      </c>
      <c r="Q185" s="147">
        <v>4051</v>
      </c>
      <c r="R185" s="147">
        <v>3134</v>
      </c>
      <c r="S185" s="147">
        <v>2826</v>
      </c>
      <c r="T185" s="147">
        <v>2849</v>
      </c>
      <c r="U185" s="147">
        <v>2880</v>
      </c>
      <c r="V185" s="147">
        <v>3256</v>
      </c>
      <c r="W185" s="147">
        <v>3869</v>
      </c>
      <c r="X185" s="147">
        <v>4302</v>
      </c>
      <c r="Y185" s="148">
        <v>0.11191522357198243</v>
      </c>
      <c r="Z185" s="148">
        <v>0.31703476929805374</v>
      </c>
      <c r="AA185" s="147"/>
      <c r="AB185" s="144"/>
      <c r="AC185" s="144"/>
      <c r="AD185" s="147">
        <v>189</v>
      </c>
      <c r="AE185" s="147">
        <v>3266.4285714285716</v>
      </c>
      <c r="AF185" s="144"/>
    </row>
    <row r="186" spans="1:32" x14ac:dyDescent="0.25">
      <c r="A186" s="146" t="s">
        <v>250</v>
      </c>
      <c r="B186" s="150">
        <v>30</v>
      </c>
      <c r="C186" s="150">
        <v>38</v>
      </c>
      <c r="D186" s="150">
        <v>45</v>
      </c>
      <c r="E186" s="150">
        <v>26</v>
      </c>
      <c r="F186" s="150">
        <v>38</v>
      </c>
      <c r="G186" s="150">
        <v>47</v>
      </c>
      <c r="H186" s="150">
        <v>88</v>
      </c>
      <c r="I186" s="150">
        <v>113</v>
      </c>
      <c r="J186" s="148">
        <v>0.28409090909090912</v>
      </c>
      <c r="K186" s="148">
        <v>1.5352564102564104</v>
      </c>
      <c r="L186" s="147"/>
      <c r="M186" s="155">
        <v>8.2602339181286552E-2</v>
      </c>
      <c r="N186" s="144"/>
      <c r="P186" s="146" t="s">
        <v>250</v>
      </c>
      <c r="Q186" s="150">
        <v>1234</v>
      </c>
      <c r="R186" s="150">
        <v>837</v>
      </c>
      <c r="S186" s="150">
        <v>564</v>
      </c>
      <c r="T186" s="150">
        <v>626</v>
      </c>
      <c r="U186" s="150">
        <v>657</v>
      </c>
      <c r="V186" s="150">
        <v>829</v>
      </c>
      <c r="W186" s="150">
        <v>1091</v>
      </c>
      <c r="X186" s="150">
        <v>1368</v>
      </c>
      <c r="Y186" s="148">
        <v>0.25389550870760769</v>
      </c>
      <c r="Z186" s="148">
        <v>0.64028776978417268</v>
      </c>
      <c r="AA186" s="147"/>
      <c r="AB186" s="144"/>
      <c r="AC186" s="144"/>
      <c r="AD186" s="150">
        <v>44.571428571428569</v>
      </c>
      <c r="AE186" s="150">
        <v>834</v>
      </c>
      <c r="AF186" s="144"/>
    </row>
    <row r="187" spans="1:32" x14ac:dyDescent="0.25">
      <c r="A187" s="149" t="s">
        <v>251</v>
      </c>
      <c r="B187" s="147">
        <v>0</v>
      </c>
      <c r="C187" s="147">
        <v>193</v>
      </c>
      <c r="D187" s="147">
        <v>102</v>
      </c>
      <c r="E187" s="147">
        <v>136</v>
      </c>
      <c r="F187" s="147">
        <v>123</v>
      </c>
      <c r="G187" s="147">
        <v>127</v>
      </c>
      <c r="H187" s="147">
        <v>133</v>
      </c>
      <c r="I187" s="147">
        <v>141</v>
      </c>
      <c r="J187" s="148">
        <v>6.0150375939849621E-2</v>
      </c>
      <c r="K187" s="157">
        <v>3.9312039312039387E-2</v>
      </c>
      <c r="L187" s="147"/>
      <c r="M187" s="155">
        <v>4.7829036635006782E-2</v>
      </c>
      <c r="N187" s="144"/>
      <c r="P187" s="149" t="s">
        <v>251</v>
      </c>
      <c r="Q187" s="147">
        <v>0</v>
      </c>
      <c r="R187" s="147">
        <v>4678</v>
      </c>
      <c r="S187" s="147">
        <v>4720</v>
      </c>
      <c r="T187" s="147">
        <v>3769</v>
      </c>
      <c r="U187" s="147">
        <v>3055</v>
      </c>
      <c r="V187" s="147">
        <v>3238</v>
      </c>
      <c r="W187" s="147">
        <v>3433</v>
      </c>
      <c r="X187" s="147">
        <v>2948</v>
      </c>
      <c r="Y187" s="148">
        <v>-0.14127585202446841</v>
      </c>
      <c r="Z187" s="157">
        <v>-0.22736207574367712</v>
      </c>
      <c r="AA187" s="147"/>
      <c r="AB187" s="144"/>
      <c r="AC187" s="144"/>
      <c r="AD187" s="158">
        <v>135.66666666666666</v>
      </c>
      <c r="AE187" s="158">
        <v>3815.5</v>
      </c>
      <c r="AF187" s="144"/>
    </row>
    <row r="188" spans="1:32" x14ac:dyDescent="0.25">
      <c r="A188" s="159" t="s">
        <v>252</v>
      </c>
      <c r="B188" s="150">
        <v>49</v>
      </c>
      <c r="C188" s="150">
        <v>35</v>
      </c>
      <c r="D188" s="150">
        <v>56</v>
      </c>
      <c r="E188" s="150">
        <v>50</v>
      </c>
      <c r="F188" s="150">
        <v>38</v>
      </c>
      <c r="G188" s="150">
        <v>29</v>
      </c>
      <c r="H188" s="150">
        <v>14</v>
      </c>
      <c r="I188" s="150">
        <v>54</v>
      </c>
      <c r="J188" s="148">
        <v>2.8571428571428572</v>
      </c>
      <c r="K188" s="148">
        <v>0.39483394833948338</v>
      </c>
      <c r="L188" s="147"/>
      <c r="M188" s="155">
        <v>5.8378378378378379E-2</v>
      </c>
      <c r="N188" s="144"/>
      <c r="P188" s="159" t="s">
        <v>252</v>
      </c>
      <c r="Q188" s="150">
        <v>936</v>
      </c>
      <c r="R188" s="150">
        <v>830</v>
      </c>
      <c r="S188" s="150">
        <v>990</v>
      </c>
      <c r="T188" s="150">
        <v>1095</v>
      </c>
      <c r="U188" s="150">
        <v>764</v>
      </c>
      <c r="V188" s="150">
        <v>850</v>
      </c>
      <c r="W188" s="150">
        <v>795</v>
      </c>
      <c r="X188" s="150">
        <v>925</v>
      </c>
      <c r="Y188" s="148">
        <v>0.16352201257861634</v>
      </c>
      <c r="Z188" s="148">
        <v>3.434504792332263E-2</v>
      </c>
      <c r="AA188" s="147"/>
      <c r="AB188" s="144"/>
      <c r="AC188" s="144"/>
      <c r="AD188" s="150">
        <v>38.714285714285715</v>
      </c>
      <c r="AE188" s="150">
        <v>894.28571428571433</v>
      </c>
      <c r="AF188" s="144"/>
    </row>
    <row r="189" spans="1:32" x14ac:dyDescent="0.25">
      <c r="A189" s="159" t="s">
        <v>253</v>
      </c>
      <c r="B189" s="150">
        <v>3</v>
      </c>
      <c r="C189" s="150">
        <v>3</v>
      </c>
      <c r="D189" s="150">
        <v>9</v>
      </c>
      <c r="E189" s="150">
        <v>3</v>
      </c>
      <c r="F189" s="150">
        <v>4</v>
      </c>
      <c r="G189" s="150">
        <v>1</v>
      </c>
      <c r="H189" s="150">
        <v>2</v>
      </c>
      <c r="I189" s="150">
        <v>4</v>
      </c>
      <c r="J189" s="148">
        <v>1</v>
      </c>
      <c r="K189" s="148">
        <v>0.11999999999999994</v>
      </c>
      <c r="L189" s="147"/>
      <c r="M189" s="155">
        <v>4.5454545454545456E-2</v>
      </c>
      <c r="N189" s="144"/>
      <c r="P189" s="159" t="s">
        <v>253</v>
      </c>
      <c r="Q189" s="150">
        <v>81</v>
      </c>
      <c r="R189" s="150">
        <v>104</v>
      </c>
      <c r="S189" s="150">
        <v>130</v>
      </c>
      <c r="T189" s="150">
        <v>115</v>
      </c>
      <c r="U189" s="150">
        <v>90</v>
      </c>
      <c r="V189" s="150">
        <v>81</v>
      </c>
      <c r="W189" s="150">
        <v>106</v>
      </c>
      <c r="X189" s="150">
        <v>88</v>
      </c>
      <c r="Y189" s="148">
        <v>-0.16981132075471697</v>
      </c>
      <c r="Z189" s="148">
        <v>-0.12871287128712872</v>
      </c>
      <c r="AA189" s="147"/>
      <c r="AB189" s="144"/>
      <c r="AC189" s="144"/>
      <c r="AD189" s="150">
        <v>3.5714285714285716</v>
      </c>
      <c r="AE189" s="150">
        <v>101</v>
      </c>
      <c r="AF189" s="144"/>
    </row>
    <row r="190" spans="1:32" x14ac:dyDescent="0.25">
      <c r="A190" s="159" t="s">
        <v>254</v>
      </c>
      <c r="B190" s="191">
        <v>5.7692307692307696E-2</v>
      </c>
      <c r="C190" s="191">
        <v>7.8947368421052627E-2</v>
      </c>
      <c r="D190" s="191">
        <v>0.13846153846153847</v>
      </c>
      <c r="E190" s="191">
        <v>5.6603773584905662E-2</v>
      </c>
      <c r="F190" s="191">
        <v>9.5238095238095233E-2</v>
      </c>
      <c r="G190" s="191">
        <v>3.3333333333333333E-2</v>
      </c>
      <c r="H190" s="191">
        <v>0.125</v>
      </c>
      <c r="I190" s="191">
        <v>6.8965517241379309E-2</v>
      </c>
      <c r="J190" s="172">
        <v>-5.6034482758620694</v>
      </c>
      <c r="K190" s="172">
        <v>-1.5493942218080161</v>
      </c>
      <c r="L190" s="147"/>
      <c r="M190" s="203">
        <v>-1.7905163903734214</v>
      </c>
      <c r="N190" s="144"/>
      <c r="P190" s="159" t="s">
        <v>254</v>
      </c>
      <c r="Q190" s="191">
        <v>7.9646017699115043E-2</v>
      </c>
      <c r="R190" s="191">
        <v>0.11134903640256959</v>
      </c>
      <c r="S190" s="191">
        <v>0.11607142857142858</v>
      </c>
      <c r="T190" s="191">
        <v>9.5041322314049589E-2</v>
      </c>
      <c r="U190" s="191">
        <v>0.1053864168618267</v>
      </c>
      <c r="V190" s="191">
        <v>8.7003222341568209E-2</v>
      </c>
      <c r="W190" s="191">
        <v>0.11764705882352941</v>
      </c>
      <c r="X190" s="191">
        <v>8.6870681145113524E-2</v>
      </c>
      <c r="Y190" s="172">
        <v>-3.0776377678415887</v>
      </c>
      <c r="Z190" s="172">
        <v>-1.4607717017653801</v>
      </c>
      <c r="AA190" s="147"/>
      <c r="AB190" s="144"/>
      <c r="AC190" s="144"/>
      <c r="AD190" s="191">
        <v>8.4459459459459471E-2</v>
      </c>
      <c r="AE190" s="191">
        <v>0.10147839816276732</v>
      </c>
      <c r="AF190" s="144"/>
    </row>
    <row r="191" spans="1:32" x14ac:dyDescent="0.25">
      <c r="A191" s="161" t="s">
        <v>255</v>
      </c>
      <c r="B191" s="161"/>
      <c r="C191" s="161"/>
      <c r="D191" s="161"/>
      <c r="E191" s="144"/>
      <c r="F191" s="144"/>
      <c r="G191" s="144"/>
      <c r="H191" s="144"/>
      <c r="I191" s="144"/>
      <c r="J191" s="144"/>
      <c r="K191" s="144"/>
      <c r="L191" s="144"/>
      <c r="M191" s="144"/>
      <c r="N191" s="144"/>
      <c r="O191" s="204"/>
      <c r="P191" s="161" t="s">
        <v>255</v>
      </c>
      <c r="Q191" s="161"/>
      <c r="R191" s="161"/>
      <c r="S191" s="161"/>
      <c r="T191" s="144"/>
      <c r="U191" s="144"/>
      <c r="V191" s="144"/>
      <c r="W191" s="144"/>
      <c r="X191" s="144"/>
      <c r="Y191" s="144"/>
      <c r="Z191" s="144"/>
      <c r="AA191" s="144"/>
      <c r="AB191" s="144"/>
      <c r="AC191" s="144"/>
      <c r="AD191" s="144"/>
      <c r="AE191" s="144"/>
      <c r="AF191" s="144"/>
    </row>
    <row r="192" spans="1:32" x14ac:dyDescent="0.25">
      <c r="A192" s="187"/>
      <c r="B192" s="187"/>
      <c r="C192" s="187"/>
      <c r="D192" s="187"/>
      <c r="E192" s="167"/>
      <c r="F192" s="167"/>
      <c r="G192" s="167"/>
      <c r="H192" s="167"/>
      <c r="I192" s="167"/>
      <c r="J192" s="167"/>
      <c r="K192" s="167"/>
      <c r="L192" s="188"/>
      <c r="M192" s="211"/>
      <c r="N192" s="144"/>
      <c r="P192" s="187"/>
      <c r="Q192" s="187"/>
      <c r="R192" s="187"/>
      <c r="S192" s="187"/>
      <c r="T192" s="167"/>
      <c r="U192" s="144"/>
      <c r="V192" s="144"/>
      <c r="W192" s="144"/>
      <c r="X192" s="144"/>
      <c r="Y192" s="144"/>
      <c r="Z192" s="144"/>
      <c r="AA192" s="188"/>
      <c r="AB192" s="144"/>
      <c r="AC192" s="144"/>
      <c r="AD192" s="144"/>
      <c r="AE192" s="144"/>
      <c r="AF192" s="144"/>
    </row>
    <row r="193" spans="1:32" x14ac:dyDescent="0.25">
      <c r="A193" s="187"/>
      <c r="B193" s="187"/>
      <c r="C193" s="187"/>
      <c r="D193" s="187"/>
      <c r="E193" s="167"/>
      <c r="F193" s="167"/>
      <c r="G193" s="167"/>
      <c r="H193" s="167"/>
      <c r="I193" s="167"/>
      <c r="J193" s="167"/>
      <c r="K193" s="167"/>
      <c r="L193" s="188"/>
      <c r="M193" s="211"/>
      <c r="N193" s="144"/>
      <c r="P193" s="187"/>
      <c r="Q193" s="187"/>
      <c r="R193" s="187"/>
      <c r="S193" s="187"/>
      <c r="T193" s="167"/>
      <c r="U193" s="144"/>
      <c r="V193" s="144"/>
      <c r="W193" s="144"/>
      <c r="X193" s="144"/>
      <c r="Y193" s="144"/>
      <c r="Z193" s="144"/>
      <c r="AA193" s="188"/>
      <c r="AB193" s="144"/>
      <c r="AC193" s="144"/>
      <c r="AD193" s="144"/>
      <c r="AE193" s="144"/>
      <c r="AF193" s="144"/>
    </row>
    <row r="194" spans="1:32" x14ac:dyDescent="0.25">
      <c r="A194" s="189" t="s">
        <v>278</v>
      </c>
      <c r="B194" s="189"/>
      <c r="C194" s="189"/>
      <c r="D194" s="189"/>
      <c r="E194" s="212" t="s">
        <v>294</v>
      </c>
      <c r="F194" s="167"/>
      <c r="G194" s="167"/>
      <c r="H194" s="167"/>
      <c r="I194" s="167"/>
      <c r="J194" s="167"/>
      <c r="K194" s="167"/>
      <c r="L194" s="188"/>
      <c r="M194" s="211"/>
      <c r="N194" s="144"/>
      <c r="O194" s="211"/>
      <c r="P194" s="189" t="s">
        <v>278</v>
      </c>
      <c r="Q194" s="189"/>
      <c r="R194" s="189"/>
      <c r="S194" s="189"/>
      <c r="T194" s="181"/>
      <c r="U194" s="144"/>
      <c r="V194" s="144"/>
      <c r="W194" s="144"/>
      <c r="X194" s="144"/>
      <c r="Y194" s="144"/>
      <c r="Z194" s="144"/>
      <c r="AA194" s="188"/>
      <c r="AB194" s="144"/>
      <c r="AC194" s="144"/>
      <c r="AD194" s="144"/>
      <c r="AE194" s="144"/>
      <c r="AF194" s="144"/>
    </row>
    <row r="195" spans="1:32" x14ac:dyDescent="0.25">
      <c r="A195" s="166" t="s">
        <v>304</v>
      </c>
      <c r="B195" s="166"/>
      <c r="C195" s="166"/>
      <c r="D195" s="166"/>
      <c r="E195" s="213"/>
      <c r="F195" s="167"/>
      <c r="G195" s="167"/>
      <c r="H195" s="167"/>
      <c r="I195" s="167"/>
      <c r="J195" s="167"/>
      <c r="K195" s="167"/>
      <c r="L195" s="167"/>
      <c r="M195" s="144"/>
      <c r="N195" s="144"/>
      <c r="P195" s="166" t="s">
        <v>231</v>
      </c>
      <c r="Q195" s="166"/>
      <c r="R195" s="166"/>
      <c r="S195" s="166"/>
      <c r="T195" s="162"/>
      <c r="U195" s="144"/>
      <c r="V195" s="144"/>
      <c r="W195" s="144"/>
      <c r="X195" s="144"/>
      <c r="Y195" s="144"/>
      <c r="Z195" s="144"/>
      <c r="AA195" s="167"/>
      <c r="AB195" s="144"/>
      <c r="AC195" s="144"/>
      <c r="AD195" s="144"/>
      <c r="AE195" s="144"/>
      <c r="AF195" s="144"/>
    </row>
    <row r="196" spans="1:32" ht="31.5" x14ac:dyDescent="0.25">
      <c r="A196" s="190"/>
      <c r="B196" s="141">
        <v>2019</v>
      </c>
      <c r="C196" s="141">
        <v>2020</v>
      </c>
      <c r="D196" s="141">
        <v>2021</v>
      </c>
      <c r="E196" s="141">
        <v>2022</v>
      </c>
      <c r="F196" s="141">
        <v>2023</v>
      </c>
      <c r="G196" s="141">
        <v>2024</v>
      </c>
      <c r="H196" s="141">
        <v>2025</v>
      </c>
      <c r="I196" s="141">
        <v>2026</v>
      </c>
      <c r="J196" s="142" t="s">
        <v>232</v>
      </c>
      <c r="K196" s="142" t="s">
        <v>233</v>
      </c>
      <c r="L196" s="143" t="s">
        <v>234</v>
      </c>
      <c r="M196" s="145" t="s">
        <v>287</v>
      </c>
      <c r="N196" s="144"/>
      <c r="P196" s="190"/>
      <c r="Q196" s="141">
        <v>2019</v>
      </c>
      <c r="R196" s="141">
        <v>2020</v>
      </c>
      <c r="S196" s="141">
        <v>2021</v>
      </c>
      <c r="T196" s="141">
        <v>2022</v>
      </c>
      <c r="U196" s="141">
        <v>2023</v>
      </c>
      <c r="V196" s="141">
        <v>2024</v>
      </c>
      <c r="W196" s="141">
        <v>2025</v>
      </c>
      <c r="X196" s="141">
        <v>2026</v>
      </c>
      <c r="Y196" s="142" t="s">
        <v>232</v>
      </c>
      <c r="Z196" s="142" t="s">
        <v>233</v>
      </c>
      <c r="AA196" s="143" t="s">
        <v>234</v>
      </c>
      <c r="AB196" s="144"/>
      <c r="AC196" s="144"/>
      <c r="AD196" s="145" t="s">
        <v>305</v>
      </c>
      <c r="AE196" s="145" t="s">
        <v>235</v>
      </c>
      <c r="AF196" s="144"/>
    </row>
    <row r="197" spans="1:32" x14ac:dyDescent="0.25">
      <c r="A197" s="146" t="s">
        <v>236</v>
      </c>
      <c r="B197" s="147">
        <v>1133</v>
      </c>
      <c r="C197" s="147">
        <v>1208</v>
      </c>
      <c r="D197" s="147">
        <v>998</v>
      </c>
      <c r="E197" s="147">
        <v>794</v>
      </c>
      <c r="F197" s="147">
        <v>1194</v>
      </c>
      <c r="G197" s="147">
        <v>937</v>
      </c>
      <c r="H197" s="147">
        <v>940</v>
      </c>
      <c r="I197" s="147">
        <v>967</v>
      </c>
      <c r="J197" s="148">
        <v>2.8723404255319149E-2</v>
      </c>
      <c r="K197" s="148">
        <v>-6.0383120488617402E-2</v>
      </c>
      <c r="L197" s="147"/>
      <c r="M197" s="155">
        <v>5.4420620181214477E-2</v>
      </c>
      <c r="N197" s="144"/>
      <c r="P197" s="146" t="s">
        <v>236</v>
      </c>
      <c r="Q197" s="147">
        <v>16735</v>
      </c>
      <c r="R197" s="147">
        <v>19029</v>
      </c>
      <c r="S197" s="147">
        <v>13322</v>
      </c>
      <c r="T197" s="147">
        <v>12750</v>
      </c>
      <c r="U197" s="147">
        <v>15781</v>
      </c>
      <c r="V197" s="147">
        <v>15805</v>
      </c>
      <c r="W197" s="147">
        <v>15726</v>
      </c>
      <c r="X197" s="147">
        <v>17769</v>
      </c>
      <c r="Y197" s="148">
        <v>0.1299122472338802</v>
      </c>
      <c r="Z197" s="148">
        <v>0.13958111921427779</v>
      </c>
      <c r="AA197" s="147"/>
      <c r="AB197" s="144"/>
      <c r="AC197" s="144"/>
      <c r="AD197" s="147">
        <v>1029.1428571428571</v>
      </c>
      <c r="AE197" s="147">
        <v>15592.571428571429</v>
      </c>
      <c r="AF197" s="144"/>
    </row>
    <row r="198" spans="1:32" x14ac:dyDescent="0.25">
      <c r="A198" s="149" t="s">
        <v>237</v>
      </c>
      <c r="B198" s="150">
        <v>598</v>
      </c>
      <c r="C198" s="150">
        <v>604</v>
      </c>
      <c r="D198" s="150">
        <v>473</v>
      </c>
      <c r="E198" s="150">
        <v>422</v>
      </c>
      <c r="F198" s="150">
        <v>527</v>
      </c>
      <c r="G198" s="150">
        <v>473</v>
      </c>
      <c r="H198" s="150">
        <v>372</v>
      </c>
      <c r="I198" s="150">
        <v>476</v>
      </c>
      <c r="J198" s="148">
        <v>0.27956989247311825</v>
      </c>
      <c r="K198" s="148">
        <v>-3.9492649178437561E-2</v>
      </c>
      <c r="L198" s="147"/>
      <c r="M198" s="155">
        <v>5.783718104495747E-2</v>
      </c>
      <c r="N198" s="144"/>
      <c r="P198" s="149" t="s">
        <v>237</v>
      </c>
      <c r="Q198" s="150">
        <v>8673</v>
      </c>
      <c r="R198" s="150">
        <v>9750</v>
      </c>
      <c r="S198" s="150">
        <v>7000</v>
      </c>
      <c r="T198" s="150">
        <v>6230</v>
      </c>
      <c r="U198" s="150">
        <v>7138</v>
      </c>
      <c r="V198" s="150">
        <v>6969</v>
      </c>
      <c r="W198" s="150">
        <v>6934</v>
      </c>
      <c r="X198" s="150">
        <v>8230</v>
      </c>
      <c r="Y198" s="148">
        <v>0.18690510527833862</v>
      </c>
      <c r="Z198" s="148">
        <v>9.329335408205873E-2</v>
      </c>
      <c r="AA198" s="147"/>
      <c r="AB198" s="144"/>
      <c r="AC198" s="144"/>
      <c r="AD198" s="150">
        <v>495.57142857142856</v>
      </c>
      <c r="AE198" s="150">
        <v>7527.7142857142853</v>
      </c>
      <c r="AF198" s="144"/>
    </row>
    <row r="199" spans="1:32" x14ac:dyDescent="0.25">
      <c r="A199" s="146" t="s">
        <v>90</v>
      </c>
      <c r="B199" s="151">
        <v>0.54314259763851047</v>
      </c>
      <c r="C199" s="151">
        <v>0.51712328767123283</v>
      </c>
      <c r="D199" s="151">
        <v>0.49528795811518322</v>
      </c>
      <c r="E199" s="151">
        <v>0.54805194805194801</v>
      </c>
      <c r="F199" s="151">
        <v>0.50047483380816715</v>
      </c>
      <c r="G199" s="151">
        <v>0.57263922518159804</v>
      </c>
      <c r="H199" s="151">
        <v>0.41564245810055866</v>
      </c>
      <c r="I199" s="151">
        <v>0.53125</v>
      </c>
      <c r="J199" s="172">
        <v>11.560754189944134</v>
      </c>
      <c r="K199" s="172">
        <v>1.8690898345153695</v>
      </c>
      <c r="L199" s="147"/>
      <c r="M199" s="203">
        <v>1.9688587767279997</v>
      </c>
      <c r="N199" s="144"/>
      <c r="P199" s="146" t="s">
        <v>90</v>
      </c>
      <c r="Q199" s="151">
        <v>0.55800038602586377</v>
      </c>
      <c r="R199" s="151">
        <v>0.55081633805999664</v>
      </c>
      <c r="S199" s="151">
        <v>0.56887444128403086</v>
      </c>
      <c r="T199" s="151">
        <v>0.52904211956521741</v>
      </c>
      <c r="U199" s="151">
        <v>0.50038555906063797</v>
      </c>
      <c r="V199" s="151">
        <v>0.48953357684742904</v>
      </c>
      <c r="W199" s="151">
        <v>0.48663064074671908</v>
      </c>
      <c r="X199" s="151">
        <v>0.51156141223272</v>
      </c>
      <c r="Y199" s="172">
        <v>2.4930771486000927</v>
      </c>
      <c r="Z199" s="172">
        <v>-1.4983678948893742</v>
      </c>
      <c r="AA199" s="147"/>
      <c r="AB199" s="144"/>
      <c r="AC199" s="144"/>
      <c r="AD199" s="151">
        <v>0.51255910165484631</v>
      </c>
      <c r="AE199" s="151">
        <v>0.52654509118161374</v>
      </c>
      <c r="AF199" s="144"/>
    </row>
    <row r="200" spans="1:32" x14ac:dyDescent="0.25">
      <c r="A200" s="149" t="s">
        <v>238</v>
      </c>
      <c r="B200" s="150">
        <v>517</v>
      </c>
      <c r="C200" s="150">
        <v>510</v>
      </c>
      <c r="D200" s="150">
        <v>400</v>
      </c>
      <c r="E200" s="150">
        <v>335</v>
      </c>
      <c r="F200" s="150">
        <v>441</v>
      </c>
      <c r="G200" s="150">
        <v>405</v>
      </c>
      <c r="H200" s="150">
        <v>293</v>
      </c>
      <c r="I200" s="150">
        <v>416</v>
      </c>
      <c r="J200" s="148">
        <v>0.41979522184300339</v>
      </c>
      <c r="K200" s="148">
        <v>3.7917959324370513E-3</v>
      </c>
      <c r="L200" s="147"/>
      <c r="M200" s="155">
        <v>6.1420345489443376E-2</v>
      </c>
      <c r="N200" s="144"/>
      <c r="P200" s="149" t="s">
        <v>238</v>
      </c>
      <c r="Q200" s="150">
        <v>6924</v>
      </c>
      <c r="R200" s="150">
        <v>7996</v>
      </c>
      <c r="S200" s="150">
        <v>5546</v>
      </c>
      <c r="T200" s="150">
        <v>4869</v>
      </c>
      <c r="U200" s="150">
        <v>5503</v>
      </c>
      <c r="V200" s="150">
        <v>5333</v>
      </c>
      <c r="W200" s="150">
        <v>5415</v>
      </c>
      <c r="X200" s="150">
        <v>6773</v>
      </c>
      <c r="Y200" s="148">
        <v>0.25078485687903973</v>
      </c>
      <c r="Z200" s="148">
        <v>0.14007117780022119</v>
      </c>
      <c r="AA200" s="147"/>
      <c r="AB200" s="144"/>
      <c r="AC200" s="144"/>
      <c r="AD200" s="150">
        <v>414.42857142857144</v>
      </c>
      <c r="AE200" s="150">
        <v>5940.8571428571431</v>
      </c>
      <c r="AF200" s="144"/>
    </row>
    <row r="201" spans="1:32" x14ac:dyDescent="0.25">
      <c r="A201" s="149" t="s">
        <v>239</v>
      </c>
      <c r="B201" s="153">
        <v>0.4563106796116505</v>
      </c>
      <c r="C201" s="153">
        <v>0.42218543046357615</v>
      </c>
      <c r="D201" s="153">
        <v>0.40080160320641284</v>
      </c>
      <c r="E201" s="153">
        <v>0.42191435768261965</v>
      </c>
      <c r="F201" s="153">
        <v>0.3693467336683417</v>
      </c>
      <c r="G201" s="153">
        <v>0.43223052294557096</v>
      </c>
      <c r="H201" s="153">
        <v>0.31170212765957445</v>
      </c>
      <c r="I201" s="153">
        <v>0.43019648397104449</v>
      </c>
      <c r="J201" s="172">
        <v>11.849435631147005</v>
      </c>
      <c r="K201" s="172">
        <v>2.7503535609023357</v>
      </c>
      <c r="L201" s="147"/>
      <c r="M201" s="203">
        <v>4.902703155391352</v>
      </c>
      <c r="N201" s="144"/>
      <c r="P201" s="149" t="s">
        <v>239</v>
      </c>
      <c r="Q201" s="153">
        <v>0.41374365103077382</v>
      </c>
      <c r="R201" s="153">
        <v>0.42020074622943926</v>
      </c>
      <c r="S201" s="153">
        <v>0.41630385827953759</v>
      </c>
      <c r="T201" s="153">
        <v>0.38188235294117645</v>
      </c>
      <c r="U201" s="153">
        <v>0.34871047462138016</v>
      </c>
      <c r="V201" s="153">
        <v>0.33742486554887696</v>
      </c>
      <c r="W201" s="153">
        <v>0.34433422357878674</v>
      </c>
      <c r="X201" s="153">
        <v>0.38116945241713096</v>
      </c>
      <c r="Y201" s="172">
        <v>3.6835228838344225</v>
      </c>
      <c r="Z201" s="172">
        <v>1.6384535149532864E-2</v>
      </c>
      <c r="AA201" s="147"/>
      <c r="AB201" s="144"/>
      <c r="AC201" s="144"/>
      <c r="AD201" s="153">
        <v>0.40269294836202113</v>
      </c>
      <c r="AE201" s="153">
        <v>0.38100560706563563</v>
      </c>
      <c r="AF201" s="144"/>
    </row>
    <row r="202" spans="1:32" x14ac:dyDescent="0.25">
      <c r="A202" s="149" t="s">
        <v>240</v>
      </c>
      <c r="B202" s="153">
        <v>0.86454849498327757</v>
      </c>
      <c r="C202" s="153">
        <v>0.8443708609271523</v>
      </c>
      <c r="D202" s="153">
        <v>0.84566596194503174</v>
      </c>
      <c r="E202" s="153">
        <v>0.79383886255924174</v>
      </c>
      <c r="F202" s="153">
        <v>0.8368121442125237</v>
      </c>
      <c r="G202" s="153">
        <v>0.85623678646934465</v>
      </c>
      <c r="H202" s="153">
        <v>0.7876344086021505</v>
      </c>
      <c r="I202" s="153">
        <v>0.87394957983193278</v>
      </c>
      <c r="J202" s="172">
        <v>8.6315171229782273</v>
      </c>
      <c r="K202" s="172">
        <v>3.7685526790710466</v>
      </c>
      <c r="L202" s="147"/>
      <c r="M202" s="203">
        <v>5.0984816769964354</v>
      </c>
      <c r="N202" s="144"/>
      <c r="P202" s="149" t="s">
        <v>240</v>
      </c>
      <c r="Q202" s="153">
        <v>0.79833967485299207</v>
      </c>
      <c r="R202" s="153">
        <v>0.8201025641025641</v>
      </c>
      <c r="S202" s="153">
        <v>0.79228571428571426</v>
      </c>
      <c r="T202" s="153">
        <v>0.78154093097913324</v>
      </c>
      <c r="U202" s="153">
        <v>0.77094424208461754</v>
      </c>
      <c r="V202" s="153">
        <v>0.76524608982637399</v>
      </c>
      <c r="W202" s="153">
        <v>0.78093452552639164</v>
      </c>
      <c r="X202" s="153">
        <v>0.82296476306196842</v>
      </c>
      <c r="Y202" s="172">
        <v>4.2030237535576775</v>
      </c>
      <c r="Z202" s="172">
        <v>3.3766751903202663</v>
      </c>
      <c r="AA202" s="147"/>
      <c r="AB202" s="144"/>
      <c r="AC202" s="144"/>
      <c r="AD202" s="153">
        <v>0.83626405304122231</v>
      </c>
      <c r="AE202" s="153">
        <v>0.78919801115876576</v>
      </c>
      <c r="AF202" s="144"/>
    </row>
    <row r="203" spans="1:32" ht="22.15" customHeight="1" x14ac:dyDescent="0.25">
      <c r="A203" s="154" t="s">
        <v>241</v>
      </c>
      <c r="B203" s="155">
        <v>1.839464882943144E-2</v>
      </c>
      <c r="C203" s="155">
        <v>2.1523178807947019E-2</v>
      </c>
      <c r="D203" s="155">
        <v>2.748414376321353E-2</v>
      </c>
      <c r="E203" s="155">
        <v>3.7914691943127965E-2</v>
      </c>
      <c r="F203" s="155">
        <v>2.8462998102466792E-2</v>
      </c>
      <c r="G203" s="155">
        <v>1.4799154334038054E-2</v>
      </c>
      <c r="H203" s="155">
        <v>3.2258064516129031E-2</v>
      </c>
      <c r="I203" s="155">
        <v>1.050420168067227E-2</v>
      </c>
      <c r="J203" s="172">
        <v>-2.1753862835456763</v>
      </c>
      <c r="K203" s="172">
        <v>-1.4575071885196855</v>
      </c>
      <c r="L203" s="147"/>
      <c r="M203" s="203">
        <v>-2.777040342260841</v>
      </c>
      <c r="N203" s="144"/>
      <c r="P203" s="154" t="s">
        <v>241</v>
      </c>
      <c r="Q203" s="155">
        <v>3.8971520811714518E-2</v>
      </c>
      <c r="R203" s="155">
        <v>4.0717948717948718E-2</v>
      </c>
      <c r="S203" s="155">
        <v>4.7857142857142855E-2</v>
      </c>
      <c r="T203" s="155">
        <v>5.0561797752808987E-2</v>
      </c>
      <c r="U203" s="155">
        <v>5.0714485850378258E-2</v>
      </c>
      <c r="V203" s="155">
        <v>4.8213517003874301E-2</v>
      </c>
      <c r="W203" s="155">
        <v>5.2494952408422266E-2</v>
      </c>
      <c r="X203" s="155">
        <v>3.8274605103280679E-2</v>
      </c>
      <c r="Y203" s="172">
        <v>-1.4220347305141587</v>
      </c>
      <c r="Z203" s="172">
        <v>-0.81633195181183416</v>
      </c>
      <c r="AA203" s="147"/>
      <c r="AB203" s="144"/>
      <c r="AC203" s="144"/>
      <c r="AD203" s="151">
        <v>2.5079273565869125E-2</v>
      </c>
      <c r="AE203" s="151">
        <v>4.6437924621399021E-2</v>
      </c>
      <c r="AF203" s="144"/>
    </row>
    <row r="204" spans="1:32" ht="22.15" customHeight="1" x14ac:dyDescent="0.25">
      <c r="A204" s="154" t="s">
        <v>242</v>
      </c>
      <c r="B204" s="155">
        <v>9.7087378640776691E-3</v>
      </c>
      <c r="C204" s="155">
        <v>1.0761589403973509E-2</v>
      </c>
      <c r="D204" s="155">
        <v>1.3026052104208416E-2</v>
      </c>
      <c r="E204" s="155">
        <v>2.0151133501259445E-2</v>
      </c>
      <c r="F204" s="155">
        <v>1.2562814070351759E-2</v>
      </c>
      <c r="G204" s="155">
        <v>7.470651013874066E-3</v>
      </c>
      <c r="H204" s="155">
        <v>1.276595744680851E-2</v>
      </c>
      <c r="I204" s="155">
        <v>5.170630816959669E-3</v>
      </c>
      <c r="J204" s="172">
        <v>-0.75953266298488409</v>
      </c>
      <c r="K204" s="172">
        <v>-0.6905993280763818</v>
      </c>
      <c r="L204" s="147"/>
      <c r="M204" s="203">
        <v>-1.2556872137624155</v>
      </c>
      <c r="N204" s="144"/>
      <c r="P204" s="154" t="s">
        <v>242</v>
      </c>
      <c r="Q204" s="155">
        <v>2.0197191514789364E-2</v>
      </c>
      <c r="R204" s="155">
        <v>2.0862893478375111E-2</v>
      </c>
      <c r="S204" s="155">
        <v>2.5146374418255516E-2</v>
      </c>
      <c r="T204" s="155">
        <v>2.4705882352941175E-2</v>
      </c>
      <c r="U204" s="155">
        <v>2.293897725112477E-2</v>
      </c>
      <c r="V204" s="155">
        <v>2.1259095223030686E-2</v>
      </c>
      <c r="W204" s="155">
        <v>2.3146381788121582E-2</v>
      </c>
      <c r="X204" s="155">
        <v>1.7727502954583824E-2</v>
      </c>
      <c r="Y204" s="172">
        <v>-0.5418878833537758</v>
      </c>
      <c r="Z204" s="172">
        <v>-0.46915977160652023</v>
      </c>
      <c r="AA204" s="147"/>
      <c r="AB204" s="144"/>
      <c r="AC204" s="144"/>
      <c r="AD204" s="151">
        <v>1.2076624097723487E-2</v>
      </c>
      <c r="AE204" s="151">
        <v>2.2419100670649027E-2</v>
      </c>
      <c r="AF204" s="144"/>
    </row>
    <row r="205" spans="1:32" ht="22.15" customHeight="1" x14ac:dyDescent="0.25">
      <c r="A205" s="154" t="s">
        <v>243</v>
      </c>
      <c r="B205" s="155">
        <v>0.25242718446601942</v>
      </c>
      <c r="C205" s="155">
        <v>0.27152317880794702</v>
      </c>
      <c r="D205" s="155">
        <v>0.30561122244488975</v>
      </c>
      <c r="E205" s="155">
        <v>0.28211586901763225</v>
      </c>
      <c r="F205" s="155">
        <v>0.29313232830820768</v>
      </c>
      <c r="G205" s="155">
        <v>0.21558164354322304</v>
      </c>
      <c r="H205" s="155">
        <v>0.29574468085106381</v>
      </c>
      <c r="I205" s="155">
        <v>0.26163391933815927</v>
      </c>
      <c r="J205" s="172">
        <v>-3.4110761512904544</v>
      </c>
      <c r="K205" s="172">
        <v>-1.224170531481128</v>
      </c>
      <c r="L205" s="147"/>
      <c r="M205" s="203">
        <v>-0.45037361292277756</v>
      </c>
      <c r="N205" s="144"/>
      <c r="P205" s="154" t="s">
        <v>243</v>
      </c>
      <c r="Q205" s="155">
        <v>0.24625037346877801</v>
      </c>
      <c r="R205" s="155">
        <v>0.25003941352672238</v>
      </c>
      <c r="S205" s="155">
        <v>0.27540909773307309</v>
      </c>
      <c r="T205" s="155">
        <v>0.28094117647058825</v>
      </c>
      <c r="U205" s="155">
        <v>0.2975096635194221</v>
      </c>
      <c r="V205" s="155">
        <v>0.28149319835495096</v>
      </c>
      <c r="W205" s="155">
        <v>0.28258934249014372</v>
      </c>
      <c r="X205" s="155">
        <v>0.26613765546738705</v>
      </c>
      <c r="Y205" s="172">
        <v>-1.6451687022756678</v>
      </c>
      <c r="Z205" s="172">
        <v>-0.61348552520031352</v>
      </c>
      <c r="AA205" s="147"/>
      <c r="AB205" s="144"/>
      <c r="AC205" s="144"/>
      <c r="AD205" s="151">
        <v>0.27387562465297055</v>
      </c>
      <c r="AE205" s="151">
        <v>0.27227251071939018</v>
      </c>
      <c r="AF205" s="144"/>
    </row>
    <row r="206" spans="1:32" ht="22.15" customHeight="1" x14ac:dyDescent="0.25">
      <c r="A206" s="154" t="s">
        <v>244</v>
      </c>
      <c r="B206" s="155">
        <v>0.1588702559576346</v>
      </c>
      <c r="C206" s="155">
        <v>0.14321192052980133</v>
      </c>
      <c r="D206" s="155">
        <v>0.12124248496993988</v>
      </c>
      <c r="E206" s="155">
        <v>0.11083123425692695</v>
      </c>
      <c r="F206" s="155">
        <v>8.8777219430485763E-2</v>
      </c>
      <c r="G206" s="155">
        <v>8.1109925293489857E-2</v>
      </c>
      <c r="H206" s="155">
        <v>0.12127659574468085</v>
      </c>
      <c r="I206" s="155">
        <v>9.5139607032057913E-2</v>
      </c>
      <c r="J206" s="172">
        <v>-2.6136988712622933</v>
      </c>
      <c r="K206" s="172">
        <v>-2.3960892690318549</v>
      </c>
      <c r="L206" s="147"/>
      <c r="M206" s="203">
        <v>-0.50348541081300513</v>
      </c>
      <c r="N206" s="144"/>
      <c r="P206" s="154" t="s">
        <v>244</v>
      </c>
      <c r="Q206" s="155">
        <v>0.13803406035255453</v>
      </c>
      <c r="R206" s="155">
        <v>0.12995953544589836</v>
      </c>
      <c r="S206" s="155">
        <v>9.8783966371415705E-2</v>
      </c>
      <c r="T206" s="155">
        <v>0.12901960784313726</v>
      </c>
      <c r="U206" s="155">
        <v>0.12147519168620494</v>
      </c>
      <c r="V206" s="155">
        <v>0.13565327428029106</v>
      </c>
      <c r="W206" s="155">
        <v>0.12450718555258806</v>
      </c>
      <c r="X206" s="155">
        <v>0.10017446114018796</v>
      </c>
      <c r="Y206" s="172">
        <v>-2.43327244124001</v>
      </c>
      <c r="Z206" s="172">
        <v>-2.5920382558276502</v>
      </c>
      <c r="AA206" s="147"/>
      <c r="AB206" s="144"/>
      <c r="AC206" s="144"/>
      <c r="AD206" s="151">
        <v>0.11910049972237646</v>
      </c>
      <c r="AE206" s="151">
        <v>0.12609484369846446</v>
      </c>
      <c r="AF206" s="144"/>
    </row>
    <row r="207" spans="1:32" ht="22.15" customHeight="1" x14ac:dyDescent="0.25">
      <c r="A207" s="154" t="s">
        <v>245</v>
      </c>
      <c r="B207" s="155">
        <v>3.8834951456310676E-2</v>
      </c>
      <c r="C207" s="155">
        <v>5.7947019867549666E-2</v>
      </c>
      <c r="D207" s="155">
        <v>5.5110220440881763E-2</v>
      </c>
      <c r="E207" s="155">
        <v>3.1486146095717885E-2</v>
      </c>
      <c r="F207" s="155">
        <v>6.1976549413735343E-2</v>
      </c>
      <c r="G207" s="155">
        <v>7.6840981856990398E-2</v>
      </c>
      <c r="H207" s="155">
        <v>0.13617021276595745</v>
      </c>
      <c r="I207" s="155">
        <v>4.6535677352637021E-2</v>
      </c>
      <c r="J207" s="172">
        <v>-8.9634535413320418</v>
      </c>
      <c r="K207" s="172">
        <v>-1.8428231586841044</v>
      </c>
      <c r="L207" s="147"/>
      <c r="M207" s="203">
        <v>0.74226152782377874</v>
      </c>
      <c r="N207" s="144"/>
      <c r="P207" s="154" t="s">
        <v>245</v>
      </c>
      <c r="Q207" s="155">
        <v>2.7547057066029279E-2</v>
      </c>
      <c r="R207" s="155">
        <v>3.809974249829208E-2</v>
      </c>
      <c r="S207" s="155">
        <v>2.5897012460591503E-2</v>
      </c>
      <c r="T207" s="155">
        <v>2.3529411764705882E-2</v>
      </c>
      <c r="U207" s="155">
        <v>2.9782650022178569E-2</v>
      </c>
      <c r="V207" s="155">
        <v>4.1252768111357169E-2</v>
      </c>
      <c r="W207" s="155">
        <v>5.0871168765102379E-2</v>
      </c>
      <c r="X207" s="155">
        <v>3.9113062074399234E-2</v>
      </c>
      <c r="Y207" s="172">
        <v>-1.1758106690703145</v>
      </c>
      <c r="Z207" s="172">
        <v>0.47285566322472911</v>
      </c>
      <c r="AA207" s="147"/>
      <c r="AB207" s="144"/>
      <c r="AC207" s="144"/>
      <c r="AD207" s="151">
        <v>6.4963908939478066E-2</v>
      </c>
      <c r="AE207" s="151">
        <v>3.4384505442151943E-2</v>
      </c>
      <c r="AF207" s="144"/>
    </row>
    <row r="208" spans="1:32" ht="22.15" customHeight="1" x14ac:dyDescent="0.25">
      <c r="A208" s="154" t="s">
        <v>246</v>
      </c>
      <c r="B208" s="155">
        <v>1.9417475728155338E-2</v>
      </c>
      <c r="C208" s="155">
        <v>1.7384105960264899E-2</v>
      </c>
      <c r="D208" s="155">
        <v>1.503006012024048E-2</v>
      </c>
      <c r="E208" s="155">
        <v>1.3853904282115869E-2</v>
      </c>
      <c r="F208" s="155">
        <v>0.10469011725293133</v>
      </c>
      <c r="G208" s="155">
        <v>9.3916755602988261E-2</v>
      </c>
      <c r="H208" s="155">
        <v>3.5106382978723406E-2</v>
      </c>
      <c r="I208" s="155">
        <v>6.6184074457083769E-2</v>
      </c>
      <c r="J208" s="172">
        <v>3.1077691478360361</v>
      </c>
      <c r="K208" s="172">
        <v>2.2458366517050452</v>
      </c>
      <c r="L208" s="147"/>
      <c r="M208" s="203">
        <v>-0.81588823778534769</v>
      </c>
      <c r="N208" s="144"/>
      <c r="P208" s="154" t="s">
        <v>246</v>
      </c>
      <c r="Q208" s="155">
        <v>4.3382133253659992E-2</v>
      </c>
      <c r="R208" s="155">
        <v>4.5982447842766304E-2</v>
      </c>
      <c r="S208" s="155">
        <v>4.9542110794175045E-2</v>
      </c>
      <c r="T208" s="155">
        <v>5.6627450980392159E-2</v>
      </c>
      <c r="U208" s="155">
        <v>6.7739686965338067E-2</v>
      </c>
      <c r="V208" s="155">
        <v>7.2951597595697568E-2</v>
      </c>
      <c r="W208" s="155">
        <v>6.8612488871931832E-2</v>
      </c>
      <c r="X208" s="155">
        <v>7.4342956834937246E-2</v>
      </c>
      <c r="Y208" s="172">
        <v>0.57304679630054145</v>
      </c>
      <c r="Z208" s="172">
        <v>1.6769753478027358</v>
      </c>
      <c r="AA208" s="147"/>
      <c r="AB208" s="144"/>
      <c r="AC208" s="144"/>
      <c r="AD208" s="151">
        <v>4.3725707940033318E-2</v>
      </c>
      <c r="AE208" s="151">
        <v>5.7573203356909887E-2</v>
      </c>
      <c r="AF208" s="144"/>
    </row>
    <row r="209" spans="1:32" x14ac:dyDescent="0.25">
      <c r="A209" s="149" t="s">
        <v>247</v>
      </c>
      <c r="B209" s="150">
        <v>116.9638128861429</v>
      </c>
      <c r="C209" s="150">
        <v>136.72268211920533</v>
      </c>
      <c r="D209" s="150">
        <v>128.90781563126242</v>
      </c>
      <c r="E209" s="150">
        <v>124.99622166246853</v>
      </c>
      <c r="F209" s="150">
        <v>139.91289782244564</v>
      </c>
      <c r="G209" s="150">
        <v>97.948772678762055</v>
      </c>
      <c r="H209" s="150">
        <v>120.98617021276611</v>
      </c>
      <c r="I209" s="150">
        <v>144.04239917269911</v>
      </c>
      <c r="J209" s="177">
        <v>23.056228959932994</v>
      </c>
      <c r="K209" s="177">
        <v>19.370133764592495</v>
      </c>
      <c r="L209" s="147"/>
      <c r="M209" s="203">
        <v>25.780369795694099</v>
      </c>
      <c r="N209" s="144"/>
      <c r="P209" s="149" t="s">
        <v>247</v>
      </c>
      <c r="Q209" s="150">
        <v>136.63955781296684</v>
      </c>
      <c r="R209" s="150">
        <v>137.42535078038782</v>
      </c>
      <c r="S209" s="150">
        <v>122.26535054796568</v>
      </c>
      <c r="T209" s="150">
        <v>113.39380392156859</v>
      </c>
      <c r="U209" s="150">
        <v>120.71636778404408</v>
      </c>
      <c r="V209" s="150">
        <v>104.92812401138879</v>
      </c>
      <c r="W209" s="150">
        <v>114.88038916444103</v>
      </c>
      <c r="X209" s="150">
        <v>118.26202937700501</v>
      </c>
      <c r="Y209" s="177">
        <v>3.3816402125639797</v>
      </c>
      <c r="Z209" s="177">
        <v>-4.0154562388560038</v>
      </c>
      <c r="AA209" s="147"/>
      <c r="AB209" s="144"/>
      <c r="AC209" s="144"/>
      <c r="AD209" s="150">
        <v>124.67226540810661</v>
      </c>
      <c r="AE209" s="150">
        <v>122.27748561586101</v>
      </c>
      <c r="AF209" s="144"/>
    </row>
    <row r="210" spans="1:32" x14ac:dyDescent="0.25">
      <c r="A210" s="149" t="s">
        <v>248</v>
      </c>
      <c r="B210" s="150">
        <v>132.44648829431443</v>
      </c>
      <c r="C210" s="150">
        <v>140.63741721854294</v>
      </c>
      <c r="D210" s="150">
        <v>125.71670190274834</v>
      </c>
      <c r="E210" s="150">
        <v>131.69431279620855</v>
      </c>
      <c r="F210" s="150">
        <v>173.79127134724877</v>
      </c>
      <c r="G210" s="150">
        <v>121.25369978858345</v>
      </c>
      <c r="H210" s="150">
        <v>144.03494623655911</v>
      </c>
      <c r="I210" s="150">
        <v>177.30882352941185</v>
      </c>
      <c r="J210" s="177">
        <v>33.273877292852745</v>
      </c>
      <c r="K210" s="177">
        <v>38.447768470317044</v>
      </c>
      <c r="L210" s="147"/>
      <c r="M210" s="203">
        <v>27.038835680080098</v>
      </c>
      <c r="N210" s="144"/>
      <c r="P210" s="149" t="s">
        <v>248</v>
      </c>
      <c r="Q210" s="150">
        <v>156.48599100657202</v>
      </c>
      <c r="R210" s="150">
        <v>160.12953846153849</v>
      </c>
      <c r="S210" s="150">
        <v>142.65557142857156</v>
      </c>
      <c r="T210" s="150">
        <v>137.39133226324236</v>
      </c>
      <c r="U210" s="150">
        <v>147.16615298402908</v>
      </c>
      <c r="V210" s="150">
        <v>131.93987659635533</v>
      </c>
      <c r="W210" s="150">
        <v>148.52797807903087</v>
      </c>
      <c r="X210" s="150">
        <v>150.26998784933176</v>
      </c>
      <c r="Y210" s="177">
        <v>1.7420097703008821</v>
      </c>
      <c r="Z210" s="177">
        <v>2.7606509229264589</v>
      </c>
      <c r="AA210" s="147"/>
      <c r="AB210" s="144"/>
      <c r="AC210" s="144"/>
      <c r="AD210" s="150">
        <v>138.86105505909481</v>
      </c>
      <c r="AE210" s="150">
        <v>147.5093369264053</v>
      </c>
      <c r="AF210" s="144"/>
    </row>
    <row r="211" spans="1:32" x14ac:dyDescent="0.25">
      <c r="A211" s="146" t="s">
        <v>249</v>
      </c>
      <c r="B211" s="147">
        <v>586</v>
      </c>
      <c r="C211" s="147">
        <v>569</v>
      </c>
      <c r="D211" s="147">
        <v>541</v>
      </c>
      <c r="E211" s="147">
        <v>541</v>
      </c>
      <c r="F211" s="147">
        <v>538</v>
      </c>
      <c r="G211" s="147">
        <v>406</v>
      </c>
      <c r="H211" s="147">
        <v>836</v>
      </c>
      <c r="I211" s="147">
        <v>714</v>
      </c>
      <c r="J211" s="148">
        <v>-0.145933014354067</v>
      </c>
      <c r="K211" s="148">
        <v>0.24421209858103055</v>
      </c>
      <c r="L211" s="147"/>
      <c r="M211" s="155">
        <v>7.511045655375552E-2</v>
      </c>
      <c r="N211" s="144"/>
      <c r="P211" s="146" t="s">
        <v>249</v>
      </c>
      <c r="Q211" s="147">
        <v>10070</v>
      </c>
      <c r="R211" s="147">
        <v>8083</v>
      </c>
      <c r="S211" s="147">
        <v>7267</v>
      </c>
      <c r="T211" s="147">
        <v>7783</v>
      </c>
      <c r="U211" s="147">
        <v>8570</v>
      </c>
      <c r="V211" s="147">
        <v>8858</v>
      </c>
      <c r="W211" s="147">
        <v>9768</v>
      </c>
      <c r="X211" s="147">
        <v>9506</v>
      </c>
      <c r="Y211" s="148">
        <v>-2.6822276822276822E-2</v>
      </c>
      <c r="Z211" s="148">
        <v>0.101706981903674</v>
      </c>
      <c r="AA211" s="147"/>
      <c r="AB211" s="144"/>
      <c r="AC211" s="144"/>
      <c r="AD211" s="147">
        <v>573.85714285714289</v>
      </c>
      <c r="AE211" s="147">
        <v>8628.4285714285706</v>
      </c>
      <c r="AF211" s="144"/>
    </row>
    <row r="212" spans="1:32" x14ac:dyDescent="0.25">
      <c r="A212" s="146" t="s">
        <v>250</v>
      </c>
      <c r="B212" s="150">
        <v>91</v>
      </c>
      <c r="C212" s="150">
        <v>87</v>
      </c>
      <c r="D212" s="150">
        <v>83</v>
      </c>
      <c r="E212" s="150">
        <v>80</v>
      </c>
      <c r="F212" s="150">
        <v>70</v>
      </c>
      <c r="G212" s="150">
        <v>78</v>
      </c>
      <c r="H212" s="150">
        <v>198</v>
      </c>
      <c r="I212" s="150">
        <v>262</v>
      </c>
      <c r="J212" s="148">
        <v>0.32323232323232326</v>
      </c>
      <c r="K212" s="148">
        <v>1.6695778748180496</v>
      </c>
      <c r="L212" s="147"/>
      <c r="M212" s="155">
        <v>9.7397769516728627E-2</v>
      </c>
      <c r="N212" s="144"/>
      <c r="P212" s="146" t="s">
        <v>250</v>
      </c>
      <c r="Q212" s="150">
        <v>2624</v>
      </c>
      <c r="R212" s="150">
        <v>1956</v>
      </c>
      <c r="S212" s="150">
        <v>1793</v>
      </c>
      <c r="T212" s="150">
        <v>1765</v>
      </c>
      <c r="U212" s="150">
        <v>1929</v>
      </c>
      <c r="V212" s="150">
        <v>2088</v>
      </c>
      <c r="W212" s="150">
        <v>2414</v>
      </c>
      <c r="X212" s="150">
        <v>2690</v>
      </c>
      <c r="Y212" s="148">
        <v>0.11433305716652858</v>
      </c>
      <c r="Z212" s="148">
        <v>0.29247031367973098</v>
      </c>
      <c r="AA212" s="147"/>
      <c r="AB212" s="144"/>
      <c r="AC212" s="144"/>
      <c r="AD212" s="150">
        <v>98.142857142857139</v>
      </c>
      <c r="AE212" s="150">
        <v>2081.2857142857142</v>
      </c>
      <c r="AF212" s="144"/>
    </row>
    <row r="213" spans="1:32" x14ac:dyDescent="0.25">
      <c r="A213" s="149" t="s">
        <v>251</v>
      </c>
      <c r="B213" s="147">
        <v>0</v>
      </c>
      <c r="C213" s="147">
        <v>820</v>
      </c>
      <c r="D213" s="147">
        <v>657</v>
      </c>
      <c r="E213" s="147">
        <v>599</v>
      </c>
      <c r="F213" s="147">
        <v>641</v>
      </c>
      <c r="G213" s="147">
        <v>711</v>
      </c>
      <c r="H213" s="147">
        <v>555</v>
      </c>
      <c r="I213" s="147">
        <v>703</v>
      </c>
      <c r="J213" s="148">
        <v>0.26666666666666666</v>
      </c>
      <c r="K213" s="157">
        <v>5.9000753201104636E-2</v>
      </c>
      <c r="L213" s="147"/>
      <c r="M213" s="155">
        <v>5.5145905240037651E-2</v>
      </c>
      <c r="N213" s="144"/>
      <c r="P213" s="149" t="s">
        <v>251</v>
      </c>
      <c r="Q213" s="147">
        <v>0</v>
      </c>
      <c r="R213" s="147">
        <v>16781</v>
      </c>
      <c r="S213" s="147">
        <v>13899</v>
      </c>
      <c r="T213" s="147">
        <v>11837</v>
      </c>
      <c r="U213" s="147">
        <v>10650</v>
      </c>
      <c r="V213" s="147">
        <v>10681</v>
      </c>
      <c r="W213" s="147">
        <v>11677</v>
      </c>
      <c r="X213" s="147">
        <v>12748</v>
      </c>
      <c r="Y213" s="148">
        <v>9.1718763381005389E-2</v>
      </c>
      <c r="Z213" s="157">
        <v>1.2750744786494538E-2</v>
      </c>
      <c r="AA213" s="147"/>
      <c r="AB213" s="144"/>
      <c r="AC213" s="144"/>
      <c r="AD213" s="158">
        <v>663.83333333333337</v>
      </c>
      <c r="AE213" s="158">
        <v>12587.5</v>
      </c>
      <c r="AF213" s="144"/>
    </row>
    <row r="214" spans="1:32" x14ac:dyDescent="0.25">
      <c r="A214" s="159" t="s">
        <v>252</v>
      </c>
      <c r="B214" s="150">
        <v>404</v>
      </c>
      <c r="C214" s="150">
        <v>303</v>
      </c>
      <c r="D214" s="150">
        <v>319</v>
      </c>
      <c r="E214" s="150">
        <v>239</v>
      </c>
      <c r="F214" s="150">
        <v>224</v>
      </c>
      <c r="G214" s="150">
        <v>251</v>
      </c>
      <c r="H214" s="150">
        <v>223</v>
      </c>
      <c r="I214" s="150">
        <v>238</v>
      </c>
      <c r="J214" s="148">
        <v>6.726457399103139E-2</v>
      </c>
      <c r="K214" s="148">
        <v>-0.15129903209373413</v>
      </c>
      <c r="L214" s="147"/>
      <c r="M214" s="155">
        <v>5.8779945665596446E-2</v>
      </c>
      <c r="N214" s="144"/>
      <c r="P214" s="159" t="s">
        <v>252</v>
      </c>
      <c r="Q214" s="150">
        <v>4971</v>
      </c>
      <c r="R214" s="150">
        <v>4800</v>
      </c>
      <c r="S214" s="150">
        <v>4665</v>
      </c>
      <c r="T214" s="150">
        <v>3585</v>
      </c>
      <c r="U214" s="150">
        <v>3820</v>
      </c>
      <c r="V214" s="150">
        <v>4011</v>
      </c>
      <c r="W214" s="150">
        <v>3788</v>
      </c>
      <c r="X214" s="150">
        <v>4049</v>
      </c>
      <c r="Y214" s="148">
        <v>6.8901795142555441E-2</v>
      </c>
      <c r="Z214" s="148">
        <v>-4.3758434547908322E-2</v>
      </c>
      <c r="AA214" s="147"/>
      <c r="AB214" s="144"/>
      <c r="AC214" s="144"/>
      <c r="AD214" s="150">
        <v>280.42857142857144</v>
      </c>
      <c r="AE214" s="150">
        <v>4234.2857142857147</v>
      </c>
      <c r="AF214" s="144"/>
    </row>
    <row r="215" spans="1:32" x14ac:dyDescent="0.25">
      <c r="A215" s="159" t="s">
        <v>253</v>
      </c>
      <c r="B215" s="150">
        <v>13</v>
      </c>
      <c r="C215" s="150">
        <v>19</v>
      </c>
      <c r="D215" s="150">
        <v>44</v>
      </c>
      <c r="E215" s="150">
        <v>21</v>
      </c>
      <c r="F215" s="150">
        <v>26</v>
      </c>
      <c r="G215" s="150">
        <v>29</v>
      </c>
      <c r="H215" s="150">
        <v>15</v>
      </c>
      <c r="I215" s="150">
        <v>8</v>
      </c>
      <c r="J215" s="148">
        <v>-0.46666666666666667</v>
      </c>
      <c r="K215" s="148">
        <v>-0.66467065868263475</v>
      </c>
      <c r="L215" s="147"/>
      <c r="M215" s="155">
        <v>1.9801980198019802E-2</v>
      </c>
      <c r="N215" s="144"/>
      <c r="P215" s="159" t="s">
        <v>253</v>
      </c>
      <c r="Q215" s="150">
        <v>465</v>
      </c>
      <c r="R215" s="150">
        <v>449</v>
      </c>
      <c r="S215" s="150">
        <v>586</v>
      </c>
      <c r="T215" s="150">
        <v>429</v>
      </c>
      <c r="U215" s="150">
        <v>415</v>
      </c>
      <c r="V215" s="150">
        <v>472</v>
      </c>
      <c r="W215" s="150">
        <v>409</v>
      </c>
      <c r="X215" s="150">
        <v>404</v>
      </c>
      <c r="Y215" s="148">
        <v>-1.2224938875305624E-2</v>
      </c>
      <c r="Z215" s="148">
        <v>-0.12310077519379846</v>
      </c>
      <c r="AA215" s="147"/>
      <c r="AB215" s="144"/>
      <c r="AC215" s="144"/>
      <c r="AD215" s="150">
        <v>23.857142857142858</v>
      </c>
      <c r="AE215" s="150">
        <v>460.71428571428572</v>
      </c>
      <c r="AF215" s="144"/>
    </row>
    <row r="216" spans="1:32" x14ac:dyDescent="0.25">
      <c r="A216" s="159" t="s">
        <v>254</v>
      </c>
      <c r="B216" s="191">
        <v>3.117505995203837E-2</v>
      </c>
      <c r="C216" s="191">
        <v>5.9006211180124224E-2</v>
      </c>
      <c r="D216" s="191">
        <v>0.12121212121212122</v>
      </c>
      <c r="E216" s="191">
        <v>8.0769230769230774E-2</v>
      </c>
      <c r="F216" s="191">
        <v>0.104</v>
      </c>
      <c r="G216" s="191">
        <v>0.10357142857142858</v>
      </c>
      <c r="H216" s="191">
        <v>6.3025210084033612E-2</v>
      </c>
      <c r="I216" s="191">
        <v>3.2520325203252036E-2</v>
      </c>
      <c r="J216" s="172">
        <v>-3.0504884880781575</v>
      </c>
      <c r="K216" s="172">
        <v>-4.5883430665292568</v>
      </c>
      <c r="L216" s="147"/>
      <c r="M216" s="203">
        <v>-5.8205028490886743</v>
      </c>
      <c r="N216" s="144"/>
      <c r="P216" s="159" t="s">
        <v>254</v>
      </c>
      <c r="Q216" s="191">
        <v>8.5540838852097137E-2</v>
      </c>
      <c r="R216" s="191">
        <v>8.5540102876738425E-2</v>
      </c>
      <c r="S216" s="191">
        <v>0.111597790896972</v>
      </c>
      <c r="T216" s="191">
        <v>0.10687593423019431</v>
      </c>
      <c r="U216" s="191">
        <v>9.7992916174734351E-2</v>
      </c>
      <c r="V216" s="191">
        <v>0.10528663841177782</v>
      </c>
      <c r="W216" s="191">
        <v>9.7450559923755065E-2</v>
      </c>
      <c r="X216" s="191">
        <v>9.0725353694138783E-2</v>
      </c>
      <c r="Y216" s="172">
        <v>-0.67252062296162818</v>
      </c>
      <c r="Z216" s="172">
        <v>-0.74033546582117493</v>
      </c>
      <c r="AA216" s="147"/>
      <c r="AB216" s="144"/>
      <c r="AC216" s="144"/>
      <c r="AD216" s="191">
        <v>7.8403755868544603E-2</v>
      </c>
      <c r="AE216" s="191">
        <v>9.8128708352350533E-2</v>
      </c>
      <c r="AF216" s="144"/>
    </row>
    <row r="217" spans="1:32" x14ac:dyDescent="0.25">
      <c r="A217" s="161" t="s">
        <v>255</v>
      </c>
      <c r="B217" s="161"/>
      <c r="C217" s="161"/>
      <c r="D217" s="161"/>
      <c r="E217" s="144"/>
      <c r="F217" s="144"/>
      <c r="G217" s="144"/>
      <c r="H217" s="144"/>
      <c r="I217" s="144"/>
      <c r="J217" s="144"/>
      <c r="K217" s="144"/>
      <c r="L217" s="144"/>
      <c r="M217" s="144"/>
      <c r="N217" s="144"/>
      <c r="O217" s="204"/>
      <c r="P217" s="161" t="s">
        <v>255</v>
      </c>
      <c r="Q217" s="161"/>
      <c r="R217" s="161"/>
      <c r="S217" s="161"/>
      <c r="T217" s="144"/>
      <c r="U217" s="144"/>
      <c r="V217" s="144"/>
      <c r="W217" s="144"/>
      <c r="X217" s="144"/>
      <c r="Y217" s="144"/>
      <c r="Z217" s="144"/>
      <c r="AA217" s="144"/>
      <c r="AB217" s="144"/>
      <c r="AC217" s="144"/>
      <c r="AD217" s="144"/>
      <c r="AE217" s="144"/>
      <c r="AF217" s="144"/>
    </row>
    <row r="218" spans="1:32" x14ac:dyDescent="0.25">
      <c r="A218" s="187"/>
      <c r="B218" s="187"/>
      <c r="C218" s="187"/>
      <c r="D218" s="187"/>
      <c r="E218" s="192"/>
      <c r="F218" s="192"/>
      <c r="G218" s="192"/>
      <c r="H218" s="192"/>
      <c r="I218" s="192"/>
      <c r="J218" s="167"/>
      <c r="K218" s="167"/>
      <c r="L218" s="188"/>
      <c r="M218" s="211"/>
      <c r="N218" s="144"/>
      <c r="P218" s="187"/>
      <c r="Q218" s="187"/>
      <c r="R218" s="187"/>
      <c r="S218" s="187"/>
      <c r="T218" s="192"/>
      <c r="U218" s="192"/>
      <c r="V218" s="192"/>
      <c r="W218" s="192"/>
      <c r="X218" s="192"/>
      <c r="Y218" s="144"/>
      <c r="Z218" s="144"/>
      <c r="AA218" s="188"/>
      <c r="AB218" s="144"/>
      <c r="AC218" s="144"/>
      <c r="AD218" s="144"/>
      <c r="AE218" s="144"/>
      <c r="AF218" s="144"/>
    </row>
    <row r="219" spans="1:32" x14ac:dyDescent="0.25">
      <c r="A219" s="187"/>
      <c r="B219" s="187"/>
      <c r="C219" s="187"/>
      <c r="D219" s="187"/>
      <c r="E219" s="167"/>
      <c r="F219" s="167"/>
      <c r="G219" s="167"/>
      <c r="H219" s="167"/>
      <c r="I219" s="167"/>
      <c r="J219" s="167"/>
      <c r="K219" s="167"/>
      <c r="L219" s="188"/>
      <c r="M219" s="211"/>
      <c r="N219" s="144"/>
      <c r="P219" s="187"/>
      <c r="Q219" s="187"/>
      <c r="R219" s="187"/>
      <c r="S219" s="187"/>
      <c r="T219" s="167"/>
      <c r="U219" s="144"/>
      <c r="V219" s="144"/>
      <c r="W219" s="144"/>
      <c r="X219" s="144"/>
      <c r="Y219" s="144"/>
      <c r="Z219" s="144"/>
      <c r="AA219" s="188"/>
      <c r="AB219" s="144"/>
      <c r="AC219" s="144"/>
      <c r="AD219" s="144"/>
      <c r="AE219" s="144"/>
      <c r="AF219" s="144"/>
    </row>
    <row r="220" spans="1:32" x14ac:dyDescent="0.25">
      <c r="A220" s="193" t="s">
        <v>279</v>
      </c>
      <c r="B220" s="193"/>
      <c r="C220" s="193"/>
      <c r="D220" s="193"/>
      <c r="E220" s="212" t="s">
        <v>294</v>
      </c>
      <c r="F220" s="167"/>
      <c r="G220" s="167"/>
      <c r="H220" s="167"/>
      <c r="I220" s="167"/>
      <c r="J220" s="167"/>
      <c r="K220" s="167"/>
      <c r="L220" s="188"/>
      <c r="M220" s="211"/>
      <c r="N220" s="144"/>
      <c r="O220" s="211"/>
      <c r="P220" s="193" t="s">
        <v>279</v>
      </c>
      <c r="Q220" s="193"/>
      <c r="R220" s="193"/>
      <c r="S220" s="193"/>
      <c r="T220" s="181"/>
      <c r="U220" s="144"/>
      <c r="V220" s="144"/>
      <c r="W220" s="144"/>
      <c r="X220" s="144"/>
      <c r="Y220" s="144"/>
      <c r="Z220" s="144"/>
      <c r="AA220" s="188"/>
      <c r="AB220" s="144"/>
      <c r="AC220" s="144"/>
      <c r="AD220" s="144"/>
      <c r="AE220" s="144"/>
      <c r="AF220" s="144"/>
    </row>
    <row r="221" spans="1:32" x14ac:dyDescent="0.25">
      <c r="A221" s="166" t="s">
        <v>304</v>
      </c>
      <c r="B221" s="166"/>
      <c r="C221" s="166"/>
      <c r="D221" s="166"/>
      <c r="E221" s="194" t="s">
        <v>280</v>
      </c>
      <c r="F221" s="167"/>
      <c r="G221" s="167"/>
      <c r="H221" s="167"/>
      <c r="I221" s="167"/>
      <c r="J221" s="167"/>
      <c r="K221" s="167"/>
      <c r="L221" s="167"/>
      <c r="M221" s="144"/>
      <c r="N221" s="144"/>
      <c r="P221" s="166" t="s">
        <v>231</v>
      </c>
      <c r="Q221" s="166"/>
      <c r="R221" s="166"/>
      <c r="S221" s="166"/>
      <c r="T221" s="194" t="s">
        <v>280</v>
      </c>
      <c r="U221" s="144"/>
      <c r="V221" s="144"/>
      <c r="W221" s="144"/>
      <c r="X221" s="144"/>
      <c r="Y221" s="144"/>
      <c r="Z221" s="144"/>
      <c r="AA221" s="167"/>
      <c r="AB221" s="144"/>
      <c r="AC221" s="144"/>
      <c r="AD221" s="144"/>
      <c r="AE221" s="144"/>
      <c r="AF221" s="144"/>
    </row>
    <row r="222" spans="1:32" ht="31.5" x14ac:dyDescent="0.25">
      <c r="A222" s="190"/>
      <c r="B222" s="141">
        <v>2019</v>
      </c>
      <c r="C222" s="141">
        <v>2020</v>
      </c>
      <c r="D222" s="141">
        <v>2021</v>
      </c>
      <c r="E222" s="141">
        <v>2022</v>
      </c>
      <c r="F222" s="141">
        <v>2023</v>
      </c>
      <c r="G222" s="141">
        <v>2024</v>
      </c>
      <c r="H222" s="141">
        <v>2025</v>
      </c>
      <c r="I222" s="141">
        <v>2026</v>
      </c>
      <c r="J222" s="142" t="s">
        <v>232</v>
      </c>
      <c r="K222" s="142" t="s">
        <v>233</v>
      </c>
      <c r="L222" s="143" t="s">
        <v>234</v>
      </c>
      <c r="M222" s="145" t="s">
        <v>287</v>
      </c>
      <c r="N222" s="144"/>
      <c r="P222" s="190"/>
      <c r="Q222" s="141">
        <v>2019</v>
      </c>
      <c r="R222" s="141">
        <v>2020</v>
      </c>
      <c r="S222" s="141">
        <v>2021</v>
      </c>
      <c r="T222" s="141">
        <v>2022</v>
      </c>
      <c r="U222" s="141">
        <v>2023</v>
      </c>
      <c r="V222" s="141">
        <v>2024</v>
      </c>
      <c r="W222" s="141">
        <v>2025</v>
      </c>
      <c r="X222" s="141">
        <v>2026</v>
      </c>
      <c r="Y222" s="142" t="s">
        <v>232</v>
      </c>
      <c r="Z222" s="142" t="s">
        <v>233</v>
      </c>
      <c r="AA222" s="143" t="s">
        <v>234</v>
      </c>
      <c r="AB222" s="144"/>
      <c r="AC222" s="144"/>
      <c r="AD222" s="145" t="s">
        <v>305</v>
      </c>
      <c r="AE222" s="145" t="s">
        <v>235</v>
      </c>
      <c r="AF222" s="144"/>
    </row>
    <row r="223" spans="1:32" x14ac:dyDescent="0.25">
      <c r="A223" s="146" t="s">
        <v>236</v>
      </c>
      <c r="B223" s="147">
        <v>5124</v>
      </c>
      <c r="C223" s="147">
        <v>5301</v>
      </c>
      <c r="D223" s="147">
        <v>4527</v>
      </c>
      <c r="E223" s="147">
        <v>4300</v>
      </c>
      <c r="F223" s="147">
        <v>5279</v>
      </c>
      <c r="G223" s="147">
        <v>4914</v>
      </c>
      <c r="H223" s="147">
        <v>5411</v>
      </c>
      <c r="I223" s="147">
        <v>5190</v>
      </c>
      <c r="J223" s="148">
        <v>-4.0842727776751062E-2</v>
      </c>
      <c r="K223" s="148">
        <v>4.2288271746614613E-2</v>
      </c>
      <c r="L223" s="147"/>
      <c r="M223" s="155">
        <v>5.6139667705088263E-2</v>
      </c>
      <c r="N223" s="144"/>
      <c r="P223" s="146" t="s">
        <v>236</v>
      </c>
      <c r="Q223" s="147">
        <v>81692</v>
      </c>
      <c r="R223" s="147">
        <v>88641</v>
      </c>
      <c r="S223" s="147">
        <v>70790</v>
      </c>
      <c r="T223" s="147">
        <v>72069</v>
      </c>
      <c r="U223" s="147">
        <v>82950</v>
      </c>
      <c r="V223" s="147">
        <v>86655</v>
      </c>
      <c r="W223" s="147">
        <v>85141</v>
      </c>
      <c r="X223" s="147">
        <v>92448</v>
      </c>
      <c r="Y223" s="148">
        <v>8.5822341762488111E-2</v>
      </c>
      <c r="Z223" s="148">
        <v>0.13944832006310548</v>
      </c>
      <c r="AA223" s="147"/>
      <c r="AB223" s="144"/>
      <c r="AC223" s="144"/>
      <c r="AD223" s="147">
        <v>4979.4285714285716</v>
      </c>
      <c r="AE223" s="147">
        <v>81134</v>
      </c>
      <c r="AF223" s="144"/>
    </row>
    <row r="224" spans="1:32" x14ac:dyDescent="0.25">
      <c r="A224" s="149" t="s">
        <v>237</v>
      </c>
      <c r="B224" s="150">
        <v>2705</v>
      </c>
      <c r="C224" s="150">
        <v>2725</v>
      </c>
      <c r="D224" s="150">
        <v>2332</v>
      </c>
      <c r="E224" s="150">
        <v>2006</v>
      </c>
      <c r="F224" s="150">
        <v>2098</v>
      </c>
      <c r="G224" s="150">
        <v>1882</v>
      </c>
      <c r="H224" s="150">
        <v>1817</v>
      </c>
      <c r="I224" s="150">
        <v>1921</v>
      </c>
      <c r="J224" s="148">
        <v>5.7237204182718771E-2</v>
      </c>
      <c r="K224" s="148">
        <v>-0.1360745261805332</v>
      </c>
      <c r="L224" s="147"/>
      <c r="M224" s="155">
        <v>5.6043411033637719E-2</v>
      </c>
      <c r="N224" s="144"/>
      <c r="P224" s="149" t="s">
        <v>237</v>
      </c>
      <c r="Q224" s="150">
        <v>40989</v>
      </c>
      <c r="R224" s="150">
        <v>44315</v>
      </c>
      <c r="S224" s="150">
        <v>35281</v>
      </c>
      <c r="T224" s="150">
        <v>32035</v>
      </c>
      <c r="U224" s="150">
        <v>33839</v>
      </c>
      <c r="V224" s="150">
        <v>31999</v>
      </c>
      <c r="W224" s="150">
        <v>31326</v>
      </c>
      <c r="X224" s="150">
        <v>34277</v>
      </c>
      <c r="Y224" s="148">
        <v>9.420289855072464E-2</v>
      </c>
      <c r="Z224" s="148">
        <v>-3.9414053742433487E-2</v>
      </c>
      <c r="AA224" s="147"/>
      <c r="AB224" s="144"/>
      <c r="AC224" s="144"/>
      <c r="AD224" s="150">
        <v>2223.5714285714284</v>
      </c>
      <c r="AE224" s="150">
        <v>35683.428571428572</v>
      </c>
      <c r="AF224" s="144"/>
    </row>
    <row r="225" spans="1:32" x14ac:dyDescent="0.25">
      <c r="A225" s="146" t="s">
        <v>90</v>
      </c>
      <c r="B225" s="151">
        <v>0.54492344883158739</v>
      </c>
      <c r="C225" s="151">
        <v>0.52892080745341619</v>
      </c>
      <c r="D225" s="151">
        <v>0.52498874380909499</v>
      </c>
      <c r="E225" s="151">
        <v>0.48093982258451212</v>
      </c>
      <c r="F225" s="151">
        <v>0.43545039435450394</v>
      </c>
      <c r="G225" s="151">
        <v>0.52321378926883511</v>
      </c>
      <c r="H225" s="151">
        <v>0.348351226993865</v>
      </c>
      <c r="I225" s="151">
        <v>0.41733651966109059</v>
      </c>
      <c r="J225" s="172">
        <v>6.8985292667225586</v>
      </c>
      <c r="K225" s="172">
        <v>-6.3643672545577958</v>
      </c>
      <c r="L225" s="147"/>
      <c r="M225" s="203">
        <v>0.3318087705926398</v>
      </c>
      <c r="N225" s="144"/>
      <c r="P225" s="146" t="s">
        <v>90</v>
      </c>
      <c r="Q225" s="151">
        <v>0.53871934390032328</v>
      </c>
      <c r="R225" s="151">
        <v>0.53200557036183338</v>
      </c>
      <c r="S225" s="151">
        <v>0.52912504874171395</v>
      </c>
      <c r="T225" s="151">
        <v>0.47674678175459484</v>
      </c>
      <c r="U225" s="151">
        <v>0.44496896696823057</v>
      </c>
      <c r="V225" s="151">
        <v>0.40753712524516672</v>
      </c>
      <c r="W225" s="151">
        <v>0.40137867411526534</v>
      </c>
      <c r="X225" s="151">
        <v>0.41401843195516419</v>
      </c>
      <c r="Y225" s="172">
        <v>1.2639757839898846</v>
      </c>
      <c r="Z225" s="172">
        <v>-6.0974389450927422</v>
      </c>
      <c r="AA225" s="147"/>
      <c r="AB225" s="144"/>
      <c r="AC225" s="144"/>
      <c r="AD225" s="151">
        <v>0.48098019220666854</v>
      </c>
      <c r="AE225" s="151">
        <v>0.47499282140609161</v>
      </c>
      <c r="AF225" s="144"/>
    </row>
    <row r="226" spans="1:32" x14ac:dyDescent="0.25">
      <c r="A226" s="149" t="s">
        <v>238</v>
      </c>
      <c r="B226" s="150">
        <v>2430</v>
      </c>
      <c r="C226" s="150">
        <v>2408</v>
      </c>
      <c r="D226" s="150">
        <v>2102</v>
      </c>
      <c r="E226" s="150">
        <v>1707</v>
      </c>
      <c r="F226" s="150">
        <v>1797</v>
      </c>
      <c r="G226" s="150">
        <v>1645</v>
      </c>
      <c r="H226" s="150">
        <v>1553</v>
      </c>
      <c r="I226" s="150">
        <v>1667</v>
      </c>
      <c r="J226" s="148">
        <v>7.3406310367031546E-2</v>
      </c>
      <c r="K226" s="148">
        <v>-0.14462688755314471</v>
      </c>
      <c r="L226" s="147"/>
      <c r="M226" s="155">
        <v>5.4670077397350123E-2</v>
      </c>
      <c r="N226" s="144"/>
      <c r="P226" s="149" t="s">
        <v>238</v>
      </c>
      <c r="Q226" s="150">
        <v>36446</v>
      </c>
      <c r="R226" s="150">
        <v>39336</v>
      </c>
      <c r="S226" s="150">
        <v>30921</v>
      </c>
      <c r="T226" s="150">
        <v>27729</v>
      </c>
      <c r="U226" s="150">
        <v>29351</v>
      </c>
      <c r="V226" s="150">
        <v>27825</v>
      </c>
      <c r="W226" s="150">
        <v>27315</v>
      </c>
      <c r="X226" s="150">
        <v>30492</v>
      </c>
      <c r="Y226" s="148">
        <v>0.11630971993410213</v>
      </c>
      <c r="Z226" s="148">
        <v>-2.5027064310282628E-2</v>
      </c>
      <c r="AA226" s="147"/>
      <c r="AB226" s="144"/>
      <c r="AC226" s="144"/>
      <c r="AD226" s="150">
        <v>1948.8571428571429</v>
      </c>
      <c r="AE226" s="150">
        <v>31274.714285714286</v>
      </c>
      <c r="AF226" s="144"/>
    </row>
    <row r="227" spans="1:32" x14ac:dyDescent="0.25">
      <c r="A227" s="149" t="s">
        <v>239</v>
      </c>
      <c r="B227" s="153">
        <v>0.47423887587822017</v>
      </c>
      <c r="C227" s="153">
        <v>0.45425391435578194</v>
      </c>
      <c r="D227" s="153">
        <v>0.46432516015020986</v>
      </c>
      <c r="E227" s="153">
        <v>0.3969767441860465</v>
      </c>
      <c r="F227" s="153">
        <v>0.34040537980678159</v>
      </c>
      <c r="G227" s="153">
        <v>0.33475783475783477</v>
      </c>
      <c r="H227" s="153">
        <v>0.28700794677508779</v>
      </c>
      <c r="I227" s="153">
        <v>0.32119460500963393</v>
      </c>
      <c r="J227" s="172">
        <v>3.4186658234546141</v>
      </c>
      <c r="K227" s="172">
        <v>-7.0187079635764258</v>
      </c>
      <c r="L227" s="147"/>
      <c r="M227" s="203">
        <v>-0.863405542650314</v>
      </c>
      <c r="N227" s="144"/>
      <c r="P227" s="149" t="s">
        <v>239</v>
      </c>
      <c r="Q227" s="153">
        <v>0.44613915683298244</v>
      </c>
      <c r="R227" s="153">
        <v>0.44376755677395335</v>
      </c>
      <c r="S227" s="153">
        <v>0.43679898290719027</v>
      </c>
      <c r="T227" s="153">
        <v>0.38475627523623196</v>
      </c>
      <c r="U227" s="153">
        <v>0.3538396624472574</v>
      </c>
      <c r="V227" s="153">
        <v>0.32110091743119268</v>
      </c>
      <c r="W227" s="153">
        <v>0.32082075615743294</v>
      </c>
      <c r="X227" s="153">
        <v>0.32982866043613707</v>
      </c>
      <c r="Y227" s="172">
        <v>0.90079042787041264</v>
      </c>
      <c r="Z227" s="172">
        <v>-5.5641232404278593</v>
      </c>
      <c r="AA227" s="147"/>
      <c r="AB227" s="144"/>
      <c r="AC227" s="144"/>
      <c r="AD227" s="153">
        <v>0.39138168464539819</v>
      </c>
      <c r="AE227" s="153">
        <v>0.38546989284041566</v>
      </c>
      <c r="AF227" s="144"/>
    </row>
    <row r="228" spans="1:32" x14ac:dyDescent="0.25">
      <c r="A228" s="149" t="s">
        <v>240</v>
      </c>
      <c r="B228" s="153">
        <v>0.8983364140480592</v>
      </c>
      <c r="C228" s="153">
        <v>0.88366972477064221</v>
      </c>
      <c r="D228" s="153">
        <v>0.90137221269296741</v>
      </c>
      <c r="E228" s="153">
        <v>0.85094715852442671</v>
      </c>
      <c r="F228" s="153">
        <v>0.85653002859866545</v>
      </c>
      <c r="G228" s="153">
        <v>0.87407013815090329</v>
      </c>
      <c r="H228" s="153">
        <v>0.85470555861309849</v>
      </c>
      <c r="I228" s="153">
        <v>0.86777719937532538</v>
      </c>
      <c r="J228" s="172">
        <v>1.3071640762226888</v>
      </c>
      <c r="K228" s="172">
        <v>-0.86763823786097927</v>
      </c>
      <c r="L228" s="147"/>
      <c r="M228" s="203">
        <v>-2.1798901216908528</v>
      </c>
      <c r="N228" s="144"/>
      <c r="P228" s="149" t="s">
        <v>240</v>
      </c>
      <c r="Q228" s="153">
        <v>0.88916538583522409</v>
      </c>
      <c r="R228" s="153">
        <v>0.88764526683967049</v>
      </c>
      <c r="S228" s="153">
        <v>0.87642073637368556</v>
      </c>
      <c r="T228" s="153">
        <v>0.86558451693460281</v>
      </c>
      <c r="U228" s="153">
        <v>0.86737196725671561</v>
      </c>
      <c r="V228" s="153">
        <v>0.86955842370074066</v>
      </c>
      <c r="W228" s="153">
        <v>0.87195939475196327</v>
      </c>
      <c r="X228" s="153">
        <v>0.88957610059223391</v>
      </c>
      <c r="Y228" s="172">
        <v>1.7616705840270641</v>
      </c>
      <c r="Z228" s="172">
        <v>1.3126848438372973</v>
      </c>
      <c r="AA228" s="147"/>
      <c r="AB228" s="144"/>
      <c r="AC228" s="144"/>
      <c r="AD228" s="153">
        <v>0.87645358175393517</v>
      </c>
      <c r="AE228" s="153">
        <v>0.87644925215386094</v>
      </c>
      <c r="AF228" s="144"/>
    </row>
    <row r="229" spans="1:32" ht="22.15" customHeight="1" x14ac:dyDescent="0.25">
      <c r="A229" s="154" t="s">
        <v>241</v>
      </c>
      <c r="B229" s="155">
        <v>4.0665434380776341E-2</v>
      </c>
      <c r="C229" s="155">
        <v>3.5229357798165141E-2</v>
      </c>
      <c r="D229" s="155">
        <v>4.4168096054888507E-2</v>
      </c>
      <c r="E229" s="155">
        <v>5.1844466600199403E-2</v>
      </c>
      <c r="F229" s="155">
        <v>4.5757864632983793E-2</v>
      </c>
      <c r="G229" s="155">
        <v>4.7290116896918172E-2</v>
      </c>
      <c r="H229" s="155">
        <v>4.6230049532195928E-2</v>
      </c>
      <c r="I229" s="155">
        <v>5.4138469547110879E-2</v>
      </c>
      <c r="J229" s="172">
        <v>0.79084200149149508</v>
      </c>
      <c r="K229" s="172">
        <v>1.0322215130149748</v>
      </c>
      <c r="L229" s="147"/>
      <c r="M229" s="203">
        <v>0.53594048681716511</v>
      </c>
      <c r="N229" s="144"/>
      <c r="P229" s="154" t="s">
        <v>241</v>
      </c>
      <c r="Q229" s="155">
        <v>4.2182048842372345E-2</v>
      </c>
      <c r="R229" s="155">
        <v>3.9693106171725147E-2</v>
      </c>
      <c r="S229" s="155">
        <v>5.1784246478274426E-2</v>
      </c>
      <c r="T229" s="155">
        <v>5.0476041829249259E-2</v>
      </c>
      <c r="U229" s="155">
        <v>5.434557758799019E-2</v>
      </c>
      <c r="V229" s="155">
        <v>4.7813994187318354E-2</v>
      </c>
      <c r="W229" s="155">
        <v>4.6638574985634937E-2</v>
      </c>
      <c r="X229" s="155">
        <v>4.8779064678939228E-2</v>
      </c>
      <c r="Y229" s="172">
        <v>0.21404896933042913</v>
      </c>
      <c r="Z229" s="172">
        <v>0.16863765964359456</v>
      </c>
      <c r="AA229" s="147"/>
      <c r="AB229" s="144"/>
      <c r="AC229" s="144"/>
      <c r="AD229" s="151">
        <v>4.3816254416961131E-2</v>
      </c>
      <c r="AE229" s="151">
        <v>4.7092688082503283E-2</v>
      </c>
      <c r="AF229" s="144"/>
    </row>
    <row r="230" spans="1:32" ht="22.15" customHeight="1" x14ac:dyDescent="0.25">
      <c r="A230" s="154" t="s">
        <v>242</v>
      </c>
      <c r="B230" s="155">
        <v>2.1467603434816549E-2</v>
      </c>
      <c r="C230" s="155">
        <v>1.8109790605546124E-2</v>
      </c>
      <c r="D230" s="155">
        <v>2.2752374641042634E-2</v>
      </c>
      <c r="E230" s="155">
        <v>2.4186046511627906E-2</v>
      </c>
      <c r="F230" s="155">
        <v>1.8185262360295509E-2</v>
      </c>
      <c r="G230" s="155">
        <v>1.8111518111518111E-2</v>
      </c>
      <c r="H230" s="155">
        <v>1.5523932729624839E-2</v>
      </c>
      <c r="I230" s="155">
        <v>2.0038535645472061E-2</v>
      </c>
      <c r="J230" s="172">
        <v>0.45146029158472223</v>
      </c>
      <c r="K230" s="172">
        <v>4.7232035972498768E-2</v>
      </c>
      <c r="L230" s="147"/>
      <c r="M230" s="203">
        <v>0.19526927932740668</v>
      </c>
      <c r="N230" s="144"/>
      <c r="P230" s="154" t="s">
        <v>242</v>
      </c>
      <c r="Q230" s="155">
        <v>2.1164863144493954E-2</v>
      </c>
      <c r="R230" s="155">
        <v>1.9844090206563553E-2</v>
      </c>
      <c r="S230" s="155">
        <v>2.5808730046616754E-2</v>
      </c>
      <c r="T230" s="155">
        <v>2.2436831369937144E-2</v>
      </c>
      <c r="U230" s="155">
        <v>2.216998191681736E-2</v>
      </c>
      <c r="V230" s="155">
        <v>1.7656222953089839E-2</v>
      </c>
      <c r="W230" s="155">
        <v>1.7159770263445343E-2</v>
      </c>
      <c r="X230" s="155">
        <v>1.8085842852197994E-2</v>
      </c>
      <c r="Y230" s="172">
        <v>9.260725887526508E-2</v>
      </c>
      <c r="Z230" s="172">
        <v>-0.262592498161485</v>
      </c>
      <c r="AA230" s="147"/>
      <c r="AB230" s="144"/>
      <c r="AC230" s="144"/>
      <c r="AD230" s="151">
        <v>1.9566215285747073E-2</v>
      </c>
      <c r="AE230" s="151">
        <v>2.0711767833812844E-2</v>
      </c>
      <c r="AF230" s="144"/>
    </row>
    <row r="231" spans="1:32" ht="22.15" customHeight="1" x14ac:dyDescent="0.25">
      <c r="A231" s="154" t="s">
        <v>243</v>
      </c>
      <c r="B231" s="155">
        <v>0.10031225604996097</v>
      </c>
      <c r="C231" s="155">
        <v>0.10526315789473684</v>
      </c>
      <c r="D231" s="155">
        <v>0.12988734261100066</v>
      </c>
      <c r="E231" s="155">
        <v>0.11372093023255814</v>
      </c>
      <c r="F231" s="155">
        <v>0.10399696912293994</v>
      </c>
      <c r="G231" s="155">
        <v>7.5295075295075301E-2</v>
      </c>
      <c r="H231" s="155">
        <v>9.8687858066900752E-2</v>
      </c>
      <c r="I231" s="155">
        <v>9.2485549132947972E-2</v>
      </c>
      <c r="J231" s="172">
        <v>-0.62023089339527804</v>
      </c>
      <c r="K231" s="172">
        <v>-1.0882594084862447</v>
      </c>
      <c r="L231" s="147"/>
      <c r="M231" s="203">
        <v>0.72808935427783605</v>
      </c>
      <c r="N231" s="144"/>
      <c r="P231" s="154" t="s">
        <v>243</v>
      </c>
      <c r="Q231" s="155">
        <v>0.10433090143465701</v>
      </c>
      <c r="R231" s="155">
        <v>0.10806511659390124</v>
      </c>
      <c r="S231" s="155">
        <v>0.11710693600791072</v>
      </c>
      <c r="T231" s="155">
        <v>0.11082434888787135</v>
      </c>
      <c r="U231" s="155">
        <v>0.10341169379144062</v>
      </c>
      <c r="V231" s="155">
        <v>9.8840228492297039E-2</v>
      </c>
      <c r="W231" s="155">
        <v>8.7454927708154703E-2</v>
      </c>
      <c r="X231" s="155">
        <v>8.5204655590169612E-2</v>
      </c>
      <c r="Y231" s="172">
        <v>-0.22502721179850915</v>
      </c>
      <c r="Z231" s="172">
        <v>-1.8628861448662091</v>
      </c>
      <c r="AA231" s="147"/>
      <c r="AB231" s="144"/>
      <c r="AC231" s="144"/>
      <c r="AD231" s="151">
        <v>0.10336814321781042</v>
      </c>
      <c r="AE231" s="151">
        <v>0.1038335170388317</v>
      </c>
      <c r="AF231" s="144"/>
    </row>
    <row r="232" spans="1:32" ht="22.15" customHeight="1" x14ac:dyDescent="0.25">
      <c r="A232" s="154" t="s">
        <v>244</v>
      </c>
      <c r="B232" s="155">
        <v>0.25585480093676816</v>
      </c>
      <c r="C232" s="155">
        <v>0.26957177890963968</v>
      </c>
      <c r="D232" s="155">
        <v>0.25601943892202339</v>
      </c>
      <c r="E232" s="155">
        <v>0.30883720930232555</v>
      </c>
      <c r="F232" s="155">
        <v>0.2608448569804887</v>
      </c>
      <c r="G232" s="155">
        <v>8.8929588929588924E-2</v>
      </c>
      <c r="H232" s="155">
        <v>0.32027351690999817</v>
      </c>
      <c r="I232" s="155">
        <v>0.37630057803468209</v>
      </c>
      <c r="J232" s="172">
        <v>5.6027061124683915</v>
      </c>
      <c r="K232" s="172">
        <v>12.457921012098</v>
      </c>
      <c r="L232" s="147"/>
      <c r="M232" s="203">
        <v>3.943012112917843</v>
      </c>
      <c r="N232" s="144"/>
      <c r="P232" s="154" t="s">
        <v>244</v>
      </c>
      <c r="Q232" s="155">
        <v>0.29351711305880623</v>
      </c>
      <c r="R232" s="155">
        <v>0.27286470143613001</v>
      </c>
      <c r="S232" s="155">
        <v>0.27385223901681027</v>
      </c>
      <c r="T232" s="155">
        <v>0.33125199461627053</v>
      </c>
      <c r="U232" s="155">
        <v>0.34103676913803493</v>
      </c>
      <c r="V232" s="155">
        <v>0.34407708730021347</v>
      </c>
      <c r="W232" s="155">
        <v>0.35952126472557289</v>
      </c>
      <c r="X232" s="155">
        <v>0.33687045690550366</v>
      </c>
      <c r="Y232" s="172">
        <v>-2.265080782006923</v>
      </c>
      <c r="Z232" s="172">
        <v>1.9673861502484291</v>
      </c>
      <c r="AA232" s="147"/>
      <c r="AB232" s="144"/>
      <c r="AC232" s="144"/>
      <c r="AD232" s="151">
        <v>0.25172136791370209</v>
      </c>
      <c r="AE232" s="151">
        <v>0.31719659540301937</v>
      </c>
      <c r="AF232" s="144"/>
    </row>
    <row r="233" spans="1:32" ht="22.15" customHeight="1" x14ac:dyDescent="0.25">
      <c r="A233" s="154" t="s">
        <v>245</v>
      </c>
      <c r="B233" s="155">
        <v>8.899297423887588E-2</v>
      </c>
      <c r="C233" s="155">
        <v>8.9417091114883981E-2</v>
      </c>
      <c r="D233" s="155">
        <v>8.0185553346587141E-2</v>
      </c>
      <c r="E233" s="155">
        <v>8.2325581395348832E-2</v>
      </c>
      <c r="F233" s="155">
        <v>0.15324872134874029</v>
      </c>
      <c r="G233" s="155">
        <v>0.18722018722018721</v>
      </c>
      <c r="H233" s="155">
        <v>0.20938828312696359</v>
      </c>
      <c r="I233" s="155">
        <v>3.8728323699421967E-2</v>
      </c>
      <c r="J233" s="172">
        <v>-17.06599594275416</v>
      </c>
      <c r="K233" s="172">
        <v>-9.0632475015289984</v>
      </c>
      <c r="L233" s="147"/>
      <c r="M233" s="203">
        <v>-4.9310357505147087</v>
      </c>
      <c r="N233" s="144"/>
      <c r="P233" s="154" t="s">
        <v>245</v>
      </c>
      <c r="Q233" s="155">
        <v>4.1680947950839736E-2</v>
      </c>
      <c r="R233" s="155">
        <v>6.1359867330016582E-2</v>
      </c>
      <c r="S233" s="155">
        <v>5.4075434383387487E-2</v>
      </c>
      <c r="T233" s="155">
        <v>5.0632033190414739E-2</v>
      </c>
      <c r="U233" s="155">
        <v>6.6606389391199519E-2</v>
      </c>
      <c r="V233" s="155">
        <v>9.7155386302002197E-2</v>
      </c>
      <c r="W233" s="155">
        <v>0.10013976814930527</v>
      </c>
      <c r="X233" s="155">
        <v>8.803868120456905E-2</v>
      </c>
      <c r="Y233" s="172">
        <v>-1.2101086944736217</v>
      </c>
      <c r="Z233" s="172">
        <v>1.97372116779658</v>
      </c>
      <c r="AA233" s="147"/>
      <c r="AB233" s="144"/>
      <c r="AC233" s="144"/>
      <c r="AD233" s="151">
        <v>0.12936079871471196</v>
      </c>
      <c r="AE233" s="151">
        <v>6.8301469526603251E-2</v>
      </c>
      <c r="AF233" s="144"/>
    </row>
    <row r="234" spans="1:32" ht="22.15" customHeight="1" x14ac:dyDescent="0.25">
      <c r="A234" s="154" t="s">
        <v>246</v>
      </c>
      <c r="B234" s="155">
        <v>2.3809523809523808E-2</v>
      </c>
      <c r="C234" s="155">
        <v>1.7355215996981702E-2</v>
      </c>
      <c r="D234" s="155">
        <v>8.8358736470068484E-3</v>
      </c>
      <c r="E234" s="155">
        <v>2.1860465116279069E-2</v>
      </c>
      <c r="F234" s="155">
        <v>7.8992233377533624E-2</v>
      </c>
      <c r="G234" s="155">
        <v>0.26190476190476192</v>
      </c>
      <c r="H234" s="155">
        <v>2.938458695250416E-2</v>
      </c>
      <c r="I234" s="155">
        <v>0.10886319845857419</v>
      </c>
      <c r="J234" s="172">
        <v>7.947861150607002</v>
      </c>
      <c r="K234" s="172">
        <v>4.543079083865222</v>
      </c>
      <c r="L234" s="147"/>
      <c r="M234" s="203">
        <v>1.6973703823752448</v>
      </c>
      <c r="N234" s="144"/>
      <c r="P234" s="154" t="s">
        <v>246</v>
      </c>
      <c r="Q234" s="155">
        <v>5.5586838368506093E-2</v>
      </c>
      <c r="R234" s="155">
        <v>4.7179070633228418E-2</v>
      </c>
      <c r="S234" s="155">
        <v>4.4582568159344541E-2</v>
      </c>
      <c r="T234" s="155">
        <v>5.2685620724583389E-2</v>
      </c>
      <c r="U234" s="155">
        <v>6.6751054852320676E-2</v>
      </c>
      <c r="V234" s="155">
        <v>7.8933702613813397E-2</v>
      </c>
      <c r="W234" s="155">
        <v>7.0565297565215346E-2</v>
      </c>
      <c r="X234" s="155">
        <v>9.1889494634821739E-2</v>
      </c>
      <c r="Y234" s="172">
        <v>2.1324197069606394</v>
      </c>
      <c r="Z234" s="172">
        <v>3.1905834446561752</v>
      </c>
      <c r="AA234" s="147"/>
      <c r="AB234" s="144"/>
      <c r="AC234" s="144"/>
      <c r="AD234" s="151">
        <v>6.3432407619921971E-2</v>
      </c>
      <c r="AE234" s="151">
        <v>5.9983660188259985E-2</v>
      </c>
      <c r="AF234" s="144"/>
    </row>
    <row r="235" spans="1:32" x14ac:dyDescent="0.25">
      <c r="A235" s="149" t="s">
        <v>247</v>
      </c>
      <c r="B235" s="150">
        <v>61.08996877439499</v>
      </c>
      <c r="C235" s="150">
        <v>70.543482361818519</v>
      </c>
      <c r="D235" s="150">
        <v>73.43936381709743</v>
      </c>
      <c r="E235" s="150">
        <v>53.3406976744186</v>
      </c>
      <c r="F235" s="150">
        <v>54.526425459367303</v>
      </c>
      <c r="G235" s="150">
        <v>45.550875050875057</v>
      </c>
      <c r="H235" s="150">
        <v>66.986508963223031</v>
      </c>
      <c r="I235" s="150">
        <v>83.840462427745635</v>
      </c>
      <c r="J235" s="177">
        <v>16.853953464522604</v>
      </c>
      <c r="K235" s="177">
        <v>20.03164902402748</v>
      </c>
      <c r="L235" s="147"/>
      <c r="M235" s="203">
        <v>38.770606941418173</v>
      </c>
      <c r="N235" s="144"/>
      <c r="P235" s="149" t="s">
        <v>247</v>
      </c>
      <c r="Q235" s="150">
        <v>64.22778240219364</v>
      </c>
      <c r="R235" s="150">
        <v>72.985864329147915</v>
      </c>
      <c r="S235" s="150">
        <v>55.599110043791512</v>
      </c>
      <c r="T235" s="150">
        <v>51.469619392526603</v>
      </c>
      <c r="U235" s="150">
        <v>49.012019288728169</v>
      </c>
      <c r="V235" s="150">
        <v>40.740349662454548</v>
      </c>
      <c r="W235" s="150">
        <v>44.883722295956112</v>
      </c>
      <c r="X235" s="150">
        <v>45.069855486327462</v>
      </c>
      <c r="Y235" s="177">
        <v>0.18613319037135057</v>
      </c>
      <c r="Z235" s="177">
        <v>-9.1244544559549823</v>
      </c>
      <c r="AA235" s="147"/>
      <c r="AB235" s="144"/>
      <c r="AC235" s="144"/>
      <c r="AD235" s="150">
        <v>63.808813403718155</v>
      </c>
      <c r="AE235" s="150">
        <v>54.194309942282445</v>
      </c>
      <c r="AF235" s="144"/>
    </row>
    <row r="236" spans="1:32" x14ac:dyDescent="0.25">
      <c r="A236" s="149" t="s">
        <v>248</v>
      </c>
      <c r="B236" s="150">
        <v>79.901663585951894</v>
      </c>
      <c r="C236" s="150">
        <v>91.20366972477062</v>
      </c>
      <c r="D236" s="150">
        <v>93.371355060034347</v>
      </c>
      <c r="E236" s="150">
        <v>73.353439680957138</v>
      </c>
      <c r="F236" s="150">
        <v>86.295519542421374</v>
      </c>
      <c r="G236" s="150">
        <v>81.697662061636564</v>
      </c>
      <c r="H236" s="150">
        <v>109.64171711612545</v>
      </c>
      <c r="I236" s="150">
        <v>143.17230609057776</v>
      </c>
      <c r="J236" s="177">
        <v>33.530588974452314</v>
      </c>
      <c r="K236" s="177">
        <v>55.567102107281912</v>
      </c>
      <c r="L236" s="147"/>
      <c r="M236" s="203">
        <v>63.825251214129977</v>
      </c>
      <c r="N236" s="144"/>
      <c r="P236" s="149" t="s">
        <v>248</v>
      </c>
      <c r="Q236" s="150">
        <v>88.376784015223564</v>
      </c>
      <c r="R236" s="150">
        <v>103.08444093422092</v>
      </c>
      <c r="S236" s="150">
        <v>78.35444006689147</v>
      </c>
      <c r="T236" s="150">
        <v>77.118495395661029</v>
      </c>
      <c r="U236" s="150">
        <v>79.564348828275115</v>
      </c>
      <c r="V236" s="150">
        <v>70.45182661958188</v>
      </c>
      <c r="W236" s="150">
        <v>79.595990550979934</v>
      </c>
      <c r="X236" s="150">
        <v>79.347054876447785</v>
      </c>
      <c r="Y236" s="177">
        <v>-0.24893567453214871</v>
      </c>
      <c r="Z236" s="177">
        <v>-4.1881875730285429</v>
      </c>
      <c r="AA236" s="147"/>
      <c r="AB236" s="144"/>
      <c r="AC236" s="144"/>
      <c r="AD236" s="150">
        <v>87.605203983295851</v>
      </c>
      <c r="AE236" s="150">
        <v>83.535242449476328</v>
      </c>
      <c r="AF236" s="144"/>
    </row>
    <row r="237" spans="1:32" x14ac:dyDescent="0.25">
      <c r="A237" s="146" t="s">
        <v>249</v>
      </c>
      <c r="B237" s="147">
        <v>1143</v>
      </c>
      <c r="C237" s="147">
        <v>1125</v>
      </c>
      <c r="D237" s="147">
        <v>1355</v>
      </c>
      <c r="E237" s="147">
        <v>1199</v>
      </c>
      <c r="F237" s="147">
        <v>926</v>
      </c>
      <c r="G237" s="147">
        <v>1021</v>
      </c>
      <c r="H237" s="147">
        <v>1826</v>
      </c>
      <c r="I237" s="147">
        <v>1757</v>
      </c>
      <c r="J237" s="148">
        <v>-3.778751369112815E-2</v>
      </c>
      <c r="K237" s="148">
        <v>0.43094822571262359</v>
      </c>
      <c r="L237" s="147"/>
      <c r="M237" s="155">
        <v>0.10708191126279863</v>
      </c>
      <c r="N237" s="144"/>
      <c r="P237" s="146" t="s">
        <v>249</v>
      </c>
      <c r="Q237" s="147">
        <v>22324</v>
      </c>
      <c r="R237" s="147">
        <v>16983</v>
      </c>
      <c r="S237" s="147">
        <v>19184</v>
      </c>
      <c r="T237" s="147">
        <v>17322</v>
      </c>
      <c r="U237" s="147">
        <v>15445</v>
      </c>
      <c r="V237" s="147">
        <v>14996</v>
      </c>
      <c r="W237" s="147">
        <v>16937</v>
      </c>
      <c r="X237" s="147">
        <v>16408</v>
      </c>
      <c r="Y237" s="148">
        <v>-3.1233394343744465E-2</v>
      </c>
      <c r="Z237" s="148">
        <v>-6.7659163412911685E-2</v>
      </c>
      <c r="AA237" s="147"/>
      <c r="AB237" s="144"/>
      <c r="AC237" s="144"/>
      <c r="AD237" s="147">
        <v>1227.8571428571429</v>
      </c>
      <c r="AE237" s="147">
        <v>17598.714285714286</v>
      </c>
      <c r="AF237" s="144"/>
    </row>
    <row r="238" spans="1:32" x14ac:dyDescent="0.25">
      <c r="A238" s="146" t="s">
        <v>250</v>
      </c>
      <c r="B238" s="150">
        <v>117</v>
      </c>
      <c r="C238" s="150">
        <v>109</v>
      </c>
      <c r="D238" s="150">
        <v>142</v>
      </c>
      <c r="E238" s="150">
        <v>107</v>
      </c>
      <c r="F238" s="150">
        <v>105</v>
      </c>
      <c r="G238" s="150">
        <v>164</v>
      </c>
      <c r="H238" s="150">
        <v>477</v>
      </c>
      <c r="I238" s="150">
        <v>557</v>
      </c>
      <c r="J238" s="148">
        <v>0.16771488469601678</v>
      </c>
      <c r="K238" s="148">
        <v>2.1932841932841933</v>
      </c>
      <c r="L238" s="147"/>
      <c r="M238" s="155">
        <v>0.16587254318046457</v>
      </c>
      <c r="N238" s="144"/>
      <c r="P238" s="146" t="s">
        <v>250</v>
      </c>
      <c r="Q238" s="150">
        <v>3712</v>
      </c>
      <c r="R238" s="150">
        <v>2876</v>
      </c>
      <c r="S238" s="150">
        <v>3154</v>
      </c>
      <c r="T238" s="150">
        <v>2931</v>
      </c>
      <c r="U238" s="150">
        <v>2336</v>
      </c>
      <c r="V238" s="150">
        <v>2499</v>
      </c>
      <c r="W238" s="150">
        <v>2873</v>
      </c>
      <c r="X238" s="150">
        <v>3358</v>
      </c>
      <c r="Y238" s="148">
        <v>0.16881308736512357</v>
      </c>
      <c r="Z238" s="148">
        <v>0.15332908100682013</v>
      </c>
      <c r="AA238" s="147"/>
      <c r="AB238" s="144"/>
      <c r="AC238" s="144"/>
      <c r="AD238" s="150">
        <v>174.42857142857142</v>
      </c>
      <c r="AE238" s="150">
        <v>2911.5714285714284</v>
      </c>
      <c r="AF238" s="144"/>
    </row>
    <row r="239" spans="1:32" x14ac:dyDescent="0.25">
      <c r="A239" s="149" t="s">
        <v>251</v>
      </c>
      <c r="B239" s="147">
        <v>0</v>
      </c>
      <c r="C239" s="147">
        <v>3142</v>
      </c>
      <c r="D239" s="147">
        <v>2899</v>
      </c>
      <c r="E239" s="147">
        <v>2332</v>
      </c>
      <c r="F239" s="147">
        <v>2116</v>
      </c>
      <c r="G239" s="147">
        <v>2200</v>
      </c>
      <c r="H239" s="147">
        <v>2220</v>
      </c>
      <c r="I239" s="147">
        <v>2533</v>
      </c>
      <c r="J239" s="148">
        <v>0.14099099099099099</v>
      </c>
      <c r="K239" s="157">
        <v>1.9384264538198342E-2</v>
      </c>
      <c r="L239" s="147"/>
      <c r="M239" s="155">
        <v>6.6449801936042399E-2</v>
      </c>
      <c r="N239" s="144"/>
      <c r="P239" s="149" t="s">
        <v>251</v>
      </c>
      <c r="Q239" s="147">
        <v>0</v>
      </c>
      <c r="R239" s="147">
        <v>57225</v>
      </c>
      <c r="S239" s="147">
        <v>44353</v>
      </c>
      <c r="T239" s="147">
        <v>38574</v>
      </c>
      <c r="U239" s="147">
        <v>35656</v>
      </c>
      <c r="V239" s="147">
        <v>33969</v>
      </c>
      <c r="W239" s="147">
        <v>33799</v>
      </c>
      <c r="X239" s="147">
        <v>38119</v>
      </c>
      <c r="Y239" s="148">
        <v>0.1278144323796562</v>
      </c>
      <c r="Z239" s="157">
        <v>-6.1015863631884916E-2</v>
      </c>
      <c r="AA239" s="147"/>
      <c r="AB239" s="144"/>
      <c r="AC239" s="144"/>
      <c r="AD239" s="158">
        <v>2484.8333333333335</v>
      </c>
      <c r="AE239" s="158">
        <v>40596</v>
      </c>
      <c r="AF239" s="144"/>
    </row>
    <row r="240" spans="1:32" x14ac:dyDescent="0.25">
      <c r="A240" s="159" t="s">
        <v>252</v>
      </c>
      <c r="B240" s="150">
        <v>1219</v>
      </c>
      <c r="C240" s="150">
        <v>1201</v>
      </c>
      <c r="D240" s="150">
        <v>1185</v>
      </c>
      <c r="E240" s="150">
        <v>1045</v>
      </c>
      <c r="F240" s="150">
        <v>873</v>
      </c>
      <c r="G240" s="150">
        <v>866</v>
      </c>
      <c r="H240" s="150">
        <v>609</v>
      </c>
      <c r="I240" s="150">
        <v>765</v>
      </c>
      <c r="J240" s="148">
        <v>0.25615763546798032</v>
      </c>
      <c r="K240" s="148">
        <v>-0.23478136610460129</v>
      </c>
      <c r="L240" s="147"/>
      <c r="M240" s="155">
        <v>6.5323200409871066E-2</v>
      </c>
      <c r="N240" s="144"/>
      <c r="P240" s="159" t="s">
        <v>252</v>
      </c>
      <c r="Q240" s="150">
        <v>16137</v>
      </c>
      <c r="R240" s="150">
        <v>14829</v>
      </c>
      <c r="S240" s="150">
        <v>14987</v>
      </c>
      <c r="T240" s="150">
        <v>12305</v>
      </c>
      <c r="U240" s="150">
        <v>12073</v>
      </c>
      <c r="V240" s="150">
        <v>11874</v>
      </c>
      <c r="W240" s="150">
        <v>11144</v>
      </c>
      <c r="X240" s="150">
        <v>11711</v>
      </c>
      <c r="Y240" s="148">
        <v>5.0879396984924621E-2</v>
      </c>
      <c r="Z240" s="148">
        <v>-0.12182240838145031</v>
      </c>
      <c r="AA240" s="147"/>
      <c r="AB240" s="144"/>
      <c r="AC240" s="144"/>
      <c r="AD240" s="150">
        <v>999.71428571428567</v>
      </c>
      <c r="AE240" s="150">
        <v>13335.571428571429</v>
      </c>
      <c r="AF240" s="144"/>
    </row>
    <row r="241" spans="1:32" x14ac:dyDescent="0.25">
      <c r="A241" s="159" t="s">
        <v>253</v>
      </c>
      <c r="B241" s="150">
        <v>72</v>
      </c>
      <c r="C241" s="150">
        <v>47</v>
      </c>
      <c r="D241" s="150">
        <v>101</v>
      </c>
      <c r="E241" s="150">
        <v>77</v>
      </c>
      <c r="F241" s="150">
        <v>61</v>
      </c>
      <c r="G241" s="150">
        <v>72</v>
      </c>
      <c r="H241" s="150">
        <v>39</v>
      </c>
      <c r="I241" s="150">
        <v>28</v>
      </c>
      <c r="J241" s="148">
        <v>-0.28205128205128205</v>
      </c>
      <c r="K241" s="148">
        <v>-0.58208955223880599</v>
      </c>
      <c r="L241" s="147"/>
      <c r="M241" s="155">
        <v>3.2902467685076382E-2</v>
      </c>
      <c r="N241" s="144"/>
      <c r="P241" s="159" t="s">
        <v>253</v>
      </c>
      <c r="Q241" s="150">
        <v>907</v>
      </c>
      <c r="R241" s="150">
        <v>922</v>
      </c>
      <c r="S241" s="150">
        <v>1125</v>
      </c>
      <c r="T241" s="150">
        <v>961</v>
      </c>
      <c r="U241" s="150">
        <v>769</v>
      </c>
      <c r="V241" s="150">
        <v>746</v>
      </c>
      <c r="W241" s="150">
        <v>686</v>
      </c>
      <c r="X241" s="150">
        <v>851</v>
      </c>
      <c r="Y241" s="148">
        <v>0.24052478134110788</v>
      </c>
      <c r="Z241" s="148">
        <v>-2.5997383911052923E-2</v>
      </c>
      <c r="AA241" s="147"/>
      <c r="AB241" s="144"/>
      <c r="AC241" s="144"/>
      <c r="AD241" s="150">
        <v>67</v>
      </c>
      <c r="AE241" s="150">
        <v>873.71428571428567</v>
      </c>
      <c r="AF241" s="144"/>
    </row>
    <row r="242" spans="1:32" x14ac:dyDescent="0.25">
      <c r="A242" s="159" t="s">
        <v>254</v>
      </c>
      <c r="B242" s="191">
        <v>5.5770720371804805E-2</v>
      </c>
      <c r="C242" s="191">
        <v>3.7660256410256408E-2</v>
      </c>
      <c r="D242" s="191">
        <v>7.8538102643856925E-2</v>
      </c>
      <c r="E242" s="191">
        <v>6.8627450980392163E-2</v>
      </c>
      <c r="F242" s="191">
        <v>6.5310492505353313E-2</v>
      </c>
      <c r="G242" s="191">
        <v>7.6759061833688705E-2</v>
      </c>
      <c r="H242" s="191">
        <v>6.0185185185185182E-2</v>
      </c>
      <c r="I242" s="191">
        <v>3.530895334174023E-2</v>
      </c>
      <c r="J242" s="172">
        <v>-2.4876231843444954</v>
      </c>
      <c r="K242" s="172">
        <v>-2.7500742653974237</v>
      </c>
      <c r="L242" s="147"/>
      <c r="M242" s="203">
        <v>-3.2435036468799492</v>
      </c>
      <c r="N242" s="144"/>
      <c r="P242" s="159" t="s">
        <v>254</v>
      </c>
      <c r="Q242" s="191">
        <v>5.3215207697723539E-2</v>
      </c>
      <c r="R242" s="191">
        <v>5.8535965970414577E-2</v>
      </c>
      <c r="S242" s="191">
        <v>6.9823733862959286E-2</v>
      </c>
      <c r="T242" s="191">
        <v>7.2440826172169459E-2</v>
      </c>
      <c r="U242" s="191">
        <v>5.9881638374085035E-2</v>
      </c>
      <c r="V242" s="191">
        <v>5.9112519809825674E-2</v>
      </c>
      <c r="W242" s="191">
        <v>5.7988165680473373E-2</v>
      </c>
      <c r="X242" s="191">
        <v>6.7743989810539723E-2</v>
      </c>
      <c r="Y242" s="172">
        <v>0.97558241300663495</v>
      </c>
      <c r="Z242" s="172">
        <v>0.62550238426113125</v>
      </c>
      <c r="AA242" s="147"/>
      <c r="AB242" s="144"/>
      <c r="AC242" s="144"/>
      <c r="AD242" s="191">
        <v>6.2809695995714468E-2</v>
      </c>
      <c r="AE242" s="191">
        <v>6.1488965967928411E-2</v>
      </c>
      <c r="AF242" s="144"/>
    </row>
    <row r="243" spans="1:32" x14ac:dyDescent="0.25">
      <c r="A243" s="161" t="s">
        <v>255</v>
      </c>
      <c r="B243" s="161"/>
      <c r="C243" s="161"/>
      <c r="D243" s="161"/>
      <c r="E243" s="144"/>
      <c r="F243" s="144"/>
      <c r="G243" s="144"/>
      <c r="H243" s="144"/>
      <c r="I243" s="144"/>
      <c r="J243" s="144"/>
      <c r="K243" s="144"/>
      <c r="L243" s="144"/>
      <c r="M243" s="144"/>
      <c r="N243" s="144"/>
      <c r="O243" s="204"/>
      <c r="P243" s="161" t="s">
        <v>255</v>
      </c>
      <c r="Q243" s="161"/>
      <c r="R243" s="161"/>
      <c r="S243" s="161"/>
      <c r="T243" s="144"/>
      <c r="U243" s="144"/>
      <c r="V243" s="144"/>
      <c r="W243" s="144"/>
      <c r="X243" s="144"/>
      <c r="Y243" s="144"/>
      <c r="Z243" s="144"/>
      <c r="AA243" s="144"/>
      <c r="AB243" s="144"/>
      <c r="AC243" s="144"/>
      <c r="AD243" s="144"/>
      <c r="AE243" s="144"/>
      <c r="AF243" s="144"/>
    </row>
    <row r="244" spans="1:32" x14ac:dyDescent="0.25">
      <c r="A244" s="161"/>
      <c r="B244" s="161"/>
      <c r="C244" s="161"/>
      <c r="D244" s="161"/>
      <c r="E244" s="144"/>
      <c r="F244" s="144"/>
      <c r="G244" s="144"/>
      <c r="H244" s="144"/>
      <c r="I244" s="144"/>
      <c r="J244" s="144"/>
      <c r="K244" s="144"/>
      <c r="L244" s="144"/>
      <c r="M244" s="144"/>
      <c r="N244" s="144"/>
      <c r="O244" s="204"/>
      <c r="P244" s="161"/>
      <c r="Q244" s="161"/>
      <c r="R244" s="161"/>
      <c r="S244" s="161"/>
      <c r="T244" s="144"/>
      <c r="U244" s="144"/>
      <c r="V244" s="144"/>
      <c r="W244" s="144"/>
      <c r="X244" s="144"/>
      <c r="Y244" s="144"/>
      <c r="Z244" s="144"/>
      <c r="AA244" s="144"/>
      <c r="AB244" s="144"/>
      <c r="AC244" s="144"/>
      <c r="AD244" s="144"/>
      <c r="AE244" s="144"/>
      <c r="AF244" s="144"/>
    </row>
    <row r="245" spans="1:32" x14ac:dyDescent="0.25">
      <c r="A245" s="204"/>
      <c r="B245" s="204"/>
      <c r="C245" s="204"/>
      <c r="D245" s="20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row>
    <row r="246" spans="1:32" x14ac:dyDescent="0.25">
      <c r="A246" s="189" t="s">
        <v>281</v>
      </c>
      <c r="B246" s="189"/>
      <c r="C246" s="189"/>
      <c r="D246" s="189"/>
      <c r="E246" s="181"/>
      <c r="F246" s="167"/>
      <c r="G246" s="167"/>
      <c r="H246" s="167"/>
      <c r="I246" s="167"/>
      <c r="J246" s="167"/>
      <c r="K246" s="167"/>
      <c r="L246" s="188"/>
      <c r="M246" s="211"/>
      <c r="N246" s="144"/>
      <c r="O246" s="211"/>
      <c r="P246" s="189" t="s">
        <v>281</v>
      </c>
      <c r="Q246" s="189"/>
      <c r="R246" s="189"/>
      <c r="S246" s="189"/>
      <c r="T246" s="181"/>
      <c r="U246" s="144"/>
      <c r="V246" s="144"/>
      <c r="W246" s="144"/>
      <c r="X246" s="144"/>
      <c r="Y246" s="144"/>
      <c r="Z246" s="144"/>
      <c r="AA246" s="188"/>
      <c r="AB246" s="144"/>
      <c r="AC246" s="144"/>
      <c r="AD246" s="144"/>
      <c r="AE246" s="144"/>
      <c r="AF246" s="144"/>
    </row>
    <row r="247" spans="1:32" x14ac:dyDescent="0.25">
      <c r="A247" s="166" t="s">
        <v>304</v>
      </c>
      <c r="B247" s="166"/>
      <c r="C247" s="166"/>
      <c r="D247" s="166"/>
      <c r="E247" s="213"/>
      <c r="F247" s="167"/>
      <c r="G247" s="167"/>
      <c r="H247" s="167"/>
      <c r="I247" s="167"/>
      <c r="J247" s="167"/>
      <c r="K247" s="167"/>
      <c r="L247" s="167"/>
      <c r="M247" s="144"/>
      <c r="N247" s="144"/>
      <c r="P247" s="166" t="s">
        <v>231</v>
      </c>
      <c r="Q247" s="166"/>
      <c r="R247" s="166"/>
      <c r="S247" s="166"/>
      <c r="T247" s="162"/>
      <c r="U247" s="144"/>
      <c r="V247" s="144"/>
      <c r="W247" s="144"/>
      <c r="X247" s="144"/>
      <c r="Y247" s="144"/>
      <c r="Z247" s="144"/>
      <c r="AA247" s="167"/>
      <c r="AB247" s="144"/>
      <c r="AC247" s="144"/>
      <c r="AD247" s="144"/>
      <c r="AE247" s="144"/>
      <c r="AF247" s="144"/>
    </row>
    <row r="248" spans="1:32" ht="31.5" x14ac:dyDescent="0.25">
      <c r="A248" s="190"/>
      <c r="B248" s="141">
        <v>2019</v>
      </c>
      <c r="C248" s="141">
        <v>2020</v>
      </c>
      <c r="D248" s="141">
        <v>2021</v>
      </c>
      <c r="E248" s="141">
        <v>2022</v>
      </c>
      <c r="F248" s="141">
        <v>2023</v>
      </c>
      <c r="G248" s="141">
        <v>2024</v>
      </c>
      <c r="H248" s="141">
        <v>2025</v>
      </c>
      <c r="I248" s="141">
        <v>2026</v>
      </c>
      <c r="J248" s="142" t="s">
        <v>232</v>
      </c>
      <c r="K248" s="142" t="s">
        <v>233</v>
      </c>
      <c r="L248" s="143" t="s">
        <v>234</v>
      </c>
      <c r="M248" s="145" t="s">
        <v>287</v>
      </c>
      <c r="N248" s="144"/>
      <c r="P248" s="190"/>
      <c r="Q248" s="141">
        <v>2019</v>
      </c>
      <c r="R248" s="141">
        <v>2020</v>
      </c>
      <c r="S248" s="141">
        <v>2021</v>
      </c>
      <c r="T248" s="141">
        <v>2022</v>
      </c>
      <c r="U248" s="141">
        <v>2023</v>
      </c>
      <c r="V248" s="141">
        <v>2024</v>
      </c>
      <c r="W248" s="141">
        <v>2025</v>
      </c>
      <c r="X248" s="141">
        <v>2026</v>
      </c>
      <c r="Y248" s="142" t="s">
        <v>232</v>
      </c>
      <c r="Z248" s="142" t="s">
        <v>233</v>
      </c>
      <c r="AA248" s="143" t="s">
        <v>234</v>
      </c>
      <c r="AB248" s="144"/>
      <c r="AC248" s="144"/>
      <c r="AD248" s="145" t="s">
        <v>305</v>
      </c>
      <c r="AE248" s="145" t="s">
        <v>235</v>
      </c>
      <c r="AF248" s="144"/>
    </row>
    <row r="249" spans="1:32" x14ac:dyDescent="0.25">
      <c r="A249" s="146" t="s">
        <v>236</v>
      </c>
      <c r="B249" s="147">
        <v>74</v>
      </c>
      <c r="C249" s="147">
        <v>64</v>
      </c>
      <c r="D249" s="147">
        <v>70</v>
      </c>
      <c r="E249" s="147">
        <v>40</v>
      </c>
      <c r="F249" s="147">
        <v>73</v>
      </c>
      <c r="G249" s="147">
        <v>43</v>
      </c>
      <c r="H249" s="147">
        <v>62</v>
      </c>
      <c r="I249" s="147">
        <v>47</v>
      </c>
      <c r="J249" s="148">
        <v>-0.24193548387096775</v>
      </c>
      <c r="K249" s="148">
        <v>-0.22769953051643188</v>
      </c>
      <c r="L249" s="147"/>
      <c r="M249" s="155">
        <v>4.3478260869565216E-2</v>
      </c>
      <c r="N249" s="144"/>
      <c r="P249" s="146" t="s">
        <v>236</v>
      </c>
      <c r="Q249" s="147">
        <v>1195</v>
      </c>
      <c r="R249" s="147">
        <v>1342</v>
      </c>
      <c r="S249" s="147">
        <v>1044</v>
      </c>
      <c r="T249" s="147">
        <v>812</v>
      </c>
      <c r="U249" s="147">
        <v>923</v>
      </c>
      <c r="V249" s="147">
        <v>872</v>
      </c>
      <c r="W249" s="147">
        <v>1126</v>
      </c>
      <c r="X249" s="147">
        <v>1081</v>
      </c>
      <c r="Y249" s="148">
        <v>-3.9964476021314387E-2</v>
      </c>
      <c r="Z249" s="148">
        <v>3.4591194968553424E-2</v>
      </c>
      <c r="AA249" s="147"/>
      <c r="AB249" s="144"/>
      <c r="AC249" s="144"/>
      <c r="AD249" s="147">
        <v>60.857142857142854</v>
      </c>
      <c r="AE249" s="147">
        <v>1044.8571428571429</v>
      </c>
      <c r="AF249" s="144"/>
    </row>
    <row r="250" spans="1:32" x14ac:dyDescent="0.25">
      <c r="A250" s="149" t="s">
        <v>237</v>
      </c>
      <c r="B250" s="150">
        <v>12</v>
      </c>
      <c r="C250" s="150">
        <v>13</v>
      </c>
      <c r="D250" s="150">
        <v>13</v>
      </c>
      <c r="E250" s="150">
        <v>7</v>
      </c>
      <c r="F250" s="150">
        <v>3</v>
      </c>
      <c r="G250" s="150">
        <v>5</v>
      </c>
      <c r="H250" s="150">
        <v>19</v>
      </c>
      <c r="I250" s="150">
        <v>4</v>
      </c>
      <c r="J250" s="148">
        <v>-0.78947368421052633</v>
      </c>
      <c r="K250" s="148">
        <v>-0.61111111111111116</v>
      </c>
      <c r="L250" s="147"/>
      <c r="M250" s="155">
        <v>2.5477707006369428E-2</v>
      </c>
      <c r="N250" s="144"/>
      <c r="P250" s="149" t="s">
        <v>237</v>
      </c>
      <c r="Q250" s="150">
        <v>304</v>
      </c>
      <c r="R250" s="150">
        <v>346</v>
      </c>
      <c r="S250" s="150">
        <v>217</v>
      </c>
      <c r="T250" s="150">
        <v>177</v>
      </c>
      <c r="U250" s="150">
        <v>164</v>
      </c>
      <c r="V250" s="150">
        <v>203</v>
      </c>
      <c r="W250" s="150">
        <v>252</v>
      </c>
      <c r="X250" s="150">
        <v>157</v>
      </c>
      <c r="Y250" s="148">
        <v>-0.37698412698412698</v>
      </c>
      <c r="Z250" s="148">
        <v>-0.33914612146722795</v>
      </c>
      <c r="AA250" s="147"/>
      <c r="AB250" s="144"/>
      <c r="AC250" s="144"/>
      <c r="AD250" s="150">
        <v>10.285714285714286</v>
      </c>
      <c r="AE250" s="150">
        <v>237.57142857142858</v>
      </c>
      <c r="AF250" s="144"/>
    </row>
    <row r="251" spans="1:32" x14ac:dyDescent="0.25">
      <c r="A251" s="146" t="s">
        <v>90</v>
      </c>
      <c r="B251" s="151">
        <v>0.18461538461538463</v>
      </c>
      <c r="C251" s="151">
        <v>0.22033898305084745</v>
      </c>
      <c r="D251" s="151">
        <v>0.19402985074626866</v>
      </c>
      <c r="E251" s="151">
        <v>0.17948717948717949</v>
      </c>
      <c r="F251" s="151">
        <v>5.3571428571428568E-2</v>
      </c>
      <c r="G251" s="151">
        <v>0.16129032258064516</v>
      </c>
      <c r="H251" s="151">
        <v>0.33333333333333331</v>
      </c>
      <c r="I251" s="151">
        <v>9.5238095238095233E-2</v>
      </c>
      <c r="J251" s="172">
        <v>-23.809523809523807</v>
      </c>
      <c r="K251" s="172">
        <v>-9.7275273745861988</v>
      </c>
      <c r="L251" s="147"/>
      <c r="M251" s="203">
        <v>-7.0373719107896333</v>
      </c>
      <c r="N251" s="144"/>
      <c r="P251" s="146" t="s">
        <v>90</v>
      </c>
      <c r="Q251" s="151">
        <v>0.28760643330179753</v>
      </c>
      <c r="R251" s="151">
        <v>0.28061638280616386</v>
      </c>
      <c r="S251" s="151">
        <v>0.22627737226277372</v>
      </c>
      <c r="T251" s="151">
        <v>0.23381770145310435</v>
      </c>
      <c r="U251" s="151">
        <v>0.20398009950248755</v>
      </c>
      <c r="V251" s="151">
        <v>0.25343320848938827</v>
      </c>
      <c r="W251" s="151">
        <v>0.24778761061946902</v>
      </c>
      <c r="X251" s="151">
        <v>0.16561181434599156</v>
      </c>
      <c r="Y251" s="172">
        <v>-8.2175796273477459</v>
      </c>
      <c r="Z251" s="172">
        <v>-8.5293436106633678</v>
      </c>
      <c r="AA251" s="147"/>
      <c r="AB251" s="144"/>
      <c r="AC251" s="144"/>
      <c r="AD251" s="151">
        <v>0.19251336898395721</v>
      </c>
      <c r="AE251" s="151">
        <v>0.25090525045262524</v>
      </c>
      <c r="AF251" s="144"/>
    </row>
    <row r="252" spans="1:32" x14ac:dyDescent="0.25">
      <c r="A252" s="149" t="s">
        <v>238</v>
      </c>
      <c r="B252" s="150">
        <v>8</v>
      </c>
      <c r="C252" s="150">
        <v>3</v>
      </c>
      <c r="D252" s="150">
        <v>8</v>
      </c>
      <c r="E252" s="150">
        <v>3</v>
      </c>
      <c r="F252" s="150">
        <v>2</v>
      </c>
      <c r="G252" s="150">
        <v>1</v>
      </c>
      <c r="H252" s="150">
        <v>11</v>
      </c>
      <c r="I252" s="150">
        <v>1</v>
      </c>
      <c r="J252" s="148">
        <v>-0.90909090909090906</v>
      </c>
      <c r="K252" s="148">
        <v>-0.80555555555555558</v>
      </c>
      <c r="L252" s="147"/>
      <c r="M252" s="155">
        <v>1.1363636363636364E-2</v>
      </c>
      <c r="N252" s="144"/>
      <c r="P252" s="149" t="s">
        <v>238</v>
      </c>
      <c r="Q252" s="150">
        <v>189</v>
      </c>
      <c r="R252" s="150">
        <v>211</v>
      </c>
      <c r="S252" s="150">
        <v>126</v>
      </c>
      <c r="T252" s="150">
        <v>98</v>
      </c>
      <c r="U252" s="150">
        <v>94</v>
      </c>
      <c r="V252" s="150">
        <v>117</v>
      </c>
      <c r="W252" s="150">
        <v>135</v>
      </c>
      <c r="X252" s="150">
        <v>88</v>
      </c>
      <c r="Y252" s="148">
        <v>-0.34814814814814815</v>
      </c>
      <c r="Z252" s="148">
        <v>-0.36494845360824746</v>
      </c>
      <c r="AA252" s="147"/>
      <c r="AB252" s="144"/>
      <c r="AC252" s="144"/>
      <c r="AD252" s="150">
        <v>5.1428571428571432</v>
      </c>
      <c r="AE252" s="150">
        <v>138.57142857142858</v>
      </c>
      <c r="AF252" s="144"/>
    </row>
    <row r="253" spans="1:32" x14ac:dyDescent="0.25">
      <c r="A253" s="149" t="s">
        <v>239</v>
      </c>
      <c r="B253" s="153">
        <v>0.10810810810810811</v>
      </c>
      <c r="C253" s="153">
        <v>4.6875E-2</v>
      </c>
      <c r="D253" s="153">
        <v>0.11428571428571428</v>
      </c>
      <c r="E253" s="153">
        <v>7.4999999999999997E-2</v>
      </c>
      <c r="F253" s="153">
        <v>2.7397260273972601E-2</v>
      </c>
      <c r="G253" s="153">
        <v>2.3255813953488372E-2</v>
      </c>
      <c r="H253" s="153">
        <v>0.17741935483870969</v>
      </c>
      <c r="I253" s="153">
        <v>2.1276595744680851E-2</v>
      </c>
      <c r="J253" s="172">
        <v>-15.614275909402883</v>
      </c>
      <c r="K253" s="172">
        <v>-6.3230446508840288</v>
      </c>
      <c r="L253" s="147"/>
      <c r="M253" s="203">
        <v>-6.0129509713228488</v>
      </c>
      <c r="N253" s="144"/>
      <c r="P253" s="149" t="s">
        <v>239</v>
      </c>
      <c r="Q253" s="153">
        <v>0.15815899581589959</v>
      </c>
      <c r="R253" s="153">
        <v>0.15722801788375559</v>
      </c>
      <c r="S253" s="153">
        <v>0.1206896551724138</v>
      </c>
      <c r="T253" s="153">
        <v>0.1206896551724138</v>
      </c>
      <c r="U253" s="153">
        <v>0.10184182015167931</v>
      </c>
      <c r="V253" s="153">
        <v>0.13417431192660551</v>
      </c>
      <c r="W253" s="153">
        <v>0.11989342806394317</v>
      </c>
      <c r="X253" s="153">
        <v>8.1406105457909342E-2</v>
      </c>
      <c r="Y253" s="172">
        <v>-3.8487322606033825</v>
      </c>
      <c r="Z253" s="172">
        <v>-5.121626260334307</v>
      </c>
      <c r="AA253" s="147"/>
      <c r="AB253" s="144"/>
      <c r="AC253" s="144"/>
      <c r="AD253" s="153">
        <v>8.4507042253521139E-2</v>
      </c>
      <c r="AE253" s="153">
        <v>0.13262236806125241</v>
      </c>
      <c r="AF253" s="144"/>
    </row>
    <row r="254" spans="1:32" x14ac:dyDescent="0.25">
      <c r="A254" s="149" t="s">
        <v>240</v>
      </c>
      <c r="B254" s="153">
        <v>0.66666666666666663</v>
      </c>
      <c r="C254" s="153">
        <v>0.23076923076923078</v>
      </c>
      <c r="D254" s="153">
        <v>0.61538461538461542</v>
      </c>
      <c r="E254" s="153">
        <v>0.42857142857142855</v>
      </c>
      <c r="F254" s="153">
        <v>0.66666666666666663</v>
      </c>
      <c r="G254" s="153">
        <v>0.2</v>
      </c>
      <c r="H254" s="153">
        <v>0.57894736842105265</v>
      </c>
      <c r="I254" s="153">
        <v>0.25</v>
      </c>
      <c r="J254" s="172">
        <v>-32.894736842105267</v>
      </c>
      <c r="K254" s="172">
        <v>-25</v>
      </c>
      <c r="L254" s="147"/>
      <c r="M254" s="203">
        <v>-31.050955414012737</v>
      </c>
      <c r="N254" s="144"/>
      <c r="P254" s="149" t="s">
        <v>240</v>
      </c>
      <c r="Q254" s="153">
        <v>0.62171052631578949</v>
      </c>
      <c r="R254" s="153">
        <v>0.60982658959537572</v>
      </c>
      <c r="S254" s="153">
        <v>0.58064516129032262</v>
      </c>
      <c r="T254" s="153">
        <v>0.5536723163841808</v>
      </c>
      <c r="U254" s="153">
        <v>0.57317073170731703</v>
      </c>
      <c r="V254" s="153">
        <v>0.57635467980295563</v>
      </c>
      <c r="W254" s="153">
        <v>0.5357142857142857</v>
      </c>
      <c r="X254" s="153">
        <v>0.56050955414012738</v>
      </c>
      <c r="Y254" s="172">
        <v>2.4795268425841677</v>
      </c>
      <c r="Z254" s="172">
        <v>-2.2773668950672454</v>
      </c>
      <c r="AA254" s="147"/>
      <c r="AB254" s="144"/>
      <c r="AC254" s="144"/>
      <c r="AD254" s="153">
        <v>0.5</v>
      </c>
      <c r="AE254" s="153">
        <v>0.58328322309079983</v>
      </c>
      <c r="AF254" s="144"/>
    </row>
    <row r="255" spans="1:32" ht="22.15" customHeight="1" x14ac:dyDescent="0.25">
      <c r="A255" s="154" t="s">
        <v>241</v>
      </c>
      <c r="B255" s="155">
        <v>8.3333333333333329E-2</v>
      </c>
      <c r="C255" s="155">
        <v>0.30769230769230771</v>
      </c>
      <c r="D255" s="155">
        <v>7.6923076923076927E-2</v>
      </c>
      <c r="E255" s="155">
        <v>0.5714285714285714</v>
      </c>
      <c r="F255" s="155">
        <v>0.66666666666666663</v>
      </c>
      <c r="G255" s="155">
        <v>0.4</v>
      </c>
      <c r="H255" s="155">
        <v>0.15789473684210525</v>
      </c>
      <c r="I255" s="155">
        <v>0.25</v>
      </c>
      <c r="J255" s="172">
        <v>9.2105263157894743</v>
      </c>
      <c r="K255" s="172">
        <v>1.3888888888888895</v>
      </c>
      <c r="L255" s="147"/>
      <c r="M255" s="203">
        <v>0.79617834394904441</v>
      </c>
      <c r="N255" s="144"/>
      <c r="P255" s="154" t="s">
        <v>241</v>
      </c>
      <c r="Q255" s="155">
        <v>0.21710526315789475</v>
      </c>
      <c r="R255" s="155">
        <v>0.18497109826589594</v>
      </c>
      <c r="S255" s="155">
        <v>0.24423963133640553</v>
      </c>
      <c r="T255" s="155">
        <v>0.25988700564971751</v>
      </c>
      <c r="U255" s="155">
        <v>0.27439024390243905</v>
      </c>
      <c r="V255" s="155">
        <v>0.23645320197044334</v>
      </c>
      <c r="W255" s="155">
        <v>0.23809523809523808</v>
      </c>
      <c r="X255" s="155">
        <v>0.24203821656050956</v>
      </c>
      <c r="Y255" s="172">
        <v>0.39429784652714739</v>
      </c>
      <c r="Z255" s="172">
        <v>1.2332864786606974</v>
      </c>
      <c r="AA255" s="147"/>
      <c r="AB255" s="144"/>
      <c r="AC255" s="144"/>
      <c r="AD255" s="151">
        <v>0.2361111111111111</v>
      </c>
      <c r="AE255" s="151">
        <v>0.22970535177390258</v>
      </c>
      <c r="AF255" s="144"/>
    </row>
    <row r="256" spans="1:32" ht="22.15" customHeight="1" x14ac:dyDescent="0.25">
      <c r="A256" s="154" t="s">
        <v>242</v>
      </c>
      <c r="B256" s="155">
        <v>1.3513513513513514E-2</v>
      </c>
      <c r="C256" s="155">
        <v>6.25E-2</v>
      </c>
      <c r="D256" s="155">
        <v>1.4285714285714285E-2</v>
      </c>
      <c r="E256" s="155">
        <v>0.1</v>
      </c>
      <c r="F256" s="155">
        <v>2.7397260273972601E-2</v>
      </c>
      <c r="G256" s="155">
        <v>4.6511627906976744E-2</v>
      </c>
      <c r="H256" s="155">
        <v>4.8387096774193547E-2</v>
      </c>
      <c r="I256" s="155">
        <v>2.1276595744680851E-2</v>
      </c>
      <c r="J256" s="172">
        <v>-2.7110501029512695</v>
      </c>
      <c r="K256" s="172">
        <v>-1.8629507541704127</v>
      </c>
      <c r="L256" s="147"/>
      <c r="M256" s="203">
        <v>-1.387604070305273</v>
      </c>
      <c r="N256" s="144"/>
      <c r="P256" s="154" t="s">
        <v>242</v>
      </c>
      <c r="Q256" s="155">
        <v>5.5230125523012555E-2</v>
      </c>
      <c r="R256" s="155">
        <v>4.7690014903129657E-2</v>
      </c>
      <c r="S256" s="155">
        <v>5.0766283524904213E-2</v>
      </c>
      <c r="T256" s="155">
        <v>5.6650246305418719E-2</v>
      </c>
      <c r="U256" s="155">
        <v>4.8754062838569881E-2</v>
      </c>
      <c r="V256" s="155">
        <v>5.5045871559633031E-2</v>
      </c>
      <c r="W256" s="155">
        <v>5.328596802841918E-2</v>
      </c>
      <c r="X256" s="155">
        <v>3.515263644773358E-2</v>
      </c>
      <c r="Y256" s="172">
        <v>-1.8133331580685599</v>
      </c>
      <c r="Z256" s="172">
        <v>-1.7075966232058599</v>
      </c>
      <c r="AA256" s="147"/>
      <c r="AB256" s="144"/>
      <c r="AC256" s="144"/>
      <c r="AD256" s="151">
        <v>3.9906103286384977E-2</v>
      </c>
      <c r="AE256" s="151">
        <v>5.222860267979218E-2</v>
      </c>
      <c r="AF256" s="144"/>
    </row>
    <row r="257" spans="1:32" ht="22.15" customHeight="1" x14ac:dyDescent="0.25">
      <c r="A257" s="154" t="s">
        <v>243</v>
      </c>
      <c r="B257" s="155">
        <v>0.7432432432432432</v>
      </c>
      <c r="C257" s="155">
        <v>0.71875</v>
      </c>
      <c r="D257" s="155">
        <v>0.77142857142857146</v>
      </c>
      <c r="E257" s="155">
        <v>0.77500000000000002</v>
      </c>
      <c r="F257" s="155">
        <v>0.72602739726027399</v>
      </c>
      <c r="G257" s="155">
        <v>0.60465116279069764</v>
      </c>
      <c r="H257" s="155">
        <v>0.62903225806451613</v>
      </c>
      <c r="I257" s="155">
        <v>0.76595744680851063</v>
      </c>
      <c r="J257" s="172">
        <v>13.69251887439945</v>
      </c>
      <c r="K257" s="172">
        <v>5.234242333433226</v>
      </c>
      <c r="L257" s="147"/>
      <c r="M257" s="203">
        <v>4.0703052728954692</v>
      </c>
      <c r="N257" s="144"/>
      <c r="P257" s="154" t="s">
        <v>243</v>
      </c>
      <c r="Q257" s="155">
        <v>0.63933054393305444</v>
      </c>
      <c r="R257" s="155">
        <v>0.65946348733233984</v>
      </c>
      <c r="S257" s="155">
        <v>0.71455938697318011</v>
      </c>
      <c r="T257" s="155">
        <v>0.73029556650246308</v>
      </c>
      <c r="U257" s="155">
        <v>0.68905742145178761</v>
      </c>
      <c r="V257" s="155">
        <v>0.67087155963302747</v>
      </c>
      <c r="W257" s="155">
        <v>0.67673179396092364</v>
      </c>
      <c r="X257" s="155">
        <v>0.72525439407955594</v>
      </c>
      <c r="Y257" s="172">
        <v>4.8522600118632297</v>
      </c>
      <c r="Z257" s="172">
        <v>4.5598938788333658</v>
      </c>
      <c r="AA257" s="147"/>
      <c r="AB257" s="144"/>
      <c r="AC257" s="144"/>
      <c r="AD257" s="151">
        <v>0.71361502347417838</v>
      </c>
      <c r="AE257" s="151">
        <v>0.67965545529122229</v>
      </c>
      <c r="AF257" s="144"/>
    </row>
    <row r="258" spans="1:32" ht="22.15" customHeight="1" x14ac:dyDescent="0.25">
      <c r="A258" s="154" t="s">
        <v>244</v>
      </c>
      <c r="B258" s="155">
        <v>0</v>
      </c>
      <c r="C258" s="155">
        <v>0</v>
      </c>
      <c r="D258" s="155">
        <v>0</v>
      </c>
      <c r="E258" s="155">
        <v>0</v>
      </c>
      <c r="F258" s="155">
        <v>0</v>
      </c>
      <c r="G258" s="155">
        <v>0</v>
      </c>
      <c r="H258" s="155">
        <v>0</v>
      </c>
      <c r="I258" s="155">
        <v>0</v>
      </c>
      <c r="J258" s="172">
        <v>0</v>
      </c>
      <c r="K258" s="172">
        <v>0</v>
      </c>
      <c r="L258" s="147"/>
      <c r="M258" s="203">
        <v>-9.2506938020351537E-2</v>
      </c>
      <c r="N258" s="144"/>
      <c r="P258" s="154" t="s">
        <v>244</v>
      </c>
      <c r="Q258" s="155">
        <v>0</v>
      </c>
      <c r="R258" s="155">
        <v>0</v>
      </c>
      <c r="S258" s="155">
        <v>0</v>
      </c>
      <c r="T258" s="155">
        <v>0</v>
      </c>
      <c r="U258" s="155">
        <v>2.1668472372697724E-3</v>
      </c>
      <c r="V258" s="155">
        <v>0</v>
      </c>
      <c r="W258" s="155">
        <v>0</v>
      </c>
      <c r="X258" s="155">
        <v>9.2506938020351531E-4</v>
      </c>
      <c r="Y258" s="172">
        <v>9.2506938020351537E-2</v>
      </c>
      <c r="Z258" s="172">
        <v>6.5162119863392265E-2</v>
      </c>
      <c r="AA258" s="147"/>
      <c r="AB258" s="144"/>
      <c r="AC258" s="144"/>
      <c r="AD258" s="151">
        <v>0</v>
      </c>
      <c r="AE258" s="151">
        <v>2.7344818156959256E-4</v>
      </c>
      <c r="AF258" s="144"/>
    </row>
    <row r="259" spans="1:32" ht="22.15" customHeight="1" x14ac:dyDescent="0.25">
      <c r="A259" s="154" t="s">
        <v>245</v>
      </c>
      <c r="B259" s="155">
        <v>0</v>
      </c>
      <c r="C259" s="155">
        <v>0</v>
      </c>
      <c r="D259" s="155">
        <v>0</v>
      </c>
      <c r="E259" s="155">
        <v>0</v>
      </c>
      <c r="F259" s="155">
        <v>0</v>
      </c>
      <c r="G259" s="155">
        <v>0</v>
      </c>
      <c r="H259" s="155">
        <v>0</v>
      </c>
      <c r="I259" s="155">
        <v>2.1276595744680851E-2</v>
      </c>
      <c r="J259" s="172">
        <v>2.1276595744680851</v>
      </c>
      <c r="K259" s="172">
        <v>2.1276595744680851</v>
      </c>
      <c r="L259" s="147"/>
      <c r="M259" s="203">
        <v>1.9426456984273821</v>
      </c>
      <c r="N259" s="144"/>
      <c r="P259" s="154" t="s">
        <v>245</v>
      </c>
      <c r="Q259" s="155">
        <v>0</v>
      </c>
      <c r="R259" s="155">
        <v>7.4515648286140089E-4</v>
      </c>
      <c r="S259" s="155">
        <v>9.5785440613026815E-4</v>
      </c>
      <c r="T259" s="155">
        <v>0</v>
      </c>
      <c r="U259" s="155">
        <v>1.0834236186348862E-3</v>
      </c>
      <c r="V259" s="155">
        <v>0</v>
      </c>
      <c r="W259" s="155">
        <v>1.7761989342806395E-3</v>
      </c>
      <c r="X259" s="155">
        <v>1.8501387604070306E-3</v>
      </c>
      <c r="Y259" s="172">
        <v>7.3939826126391116E-3</v>
      </c>
      <c r="Z259" s="172">
        <v>0.11665183064830491</v>
      </c>
      <c r="AA259" s="147"/>
      <c r="AB259" s="144"/>
      <c r="AC259" s="144"/>
      <c r="AD259" s="151">
        <v>0</v>
      </c>
      <c r="AE259" s="151">
        <v>6.8362045392398143E-4</v>
      </c>
      <c r="AF259" s="144"/>
    </row>
    <row r="260" spans="1:32" ht="22.15" customHeight="1" x14ac:dyDescent="0.25">
      <c r="A260" s="154" t="s">
        <v>246</v>
      </c>
      <c r="B260" s="155">
        <v>5.4054054054054057E-2</v>
      </c>
      <c r="C260" s="155">
        <v>4.6875E-2</v>
      </c>
      <c r="D260" s="155">
        <v>2.8571428571428571E-2</v>
      </c>
      <c r="E260" s="155">
        <v>0</v>
      </c>
      <c r="F260" s="155">
        <v>0.23287671232876711</v>
      </c>
      <c r="G260" s="155">
        <v>0.27906976744186046</v>
      </c>
      <c r="H260" s="155">
        <v>8.0645161290322578E-2</v>
      </c>
      <c r="I260" s="155">
        <v>8.5106382978723402E-2</v>
      </c>
      <c r="J260" s="172">
        <v>0.44612216884008238</v>
      </c>
      <c r="K260" s="172">
        <v>-1.5832584157426832</v>
      </c>
      <c r="L260" s="147"/>
      <c r="M260" s="203">
        <v>-1.3876040703052732</v>
      </c>
      <c r="N260" s="144"/>
      <c r="P260" s="154" t="s">
        <v>246</v>
      </c>
      <c r="Q260" s="155">
        <v>9.0376569037656909E-2</v>
      </c>
      <c r="R260" s="155">
        <v>6.7064083457526083E-2</v>
      </c>
      <c r="S260" s="155">
        <v>6.0344827586206899E-2</v>
      </c>
      <c r="T260" s="155">
        <v>5.5418719211822662E-2</v>
      </c>
      <c r="U260" s="155">
        <v>7.5839653304442034E-2</v>
      </c>
      <c r="V260" s="155">
        <v>6.5366972477064217E-2</v>
      </c>
      <c r="W260" s="155">
        <v>7.8152753108348141E-2</v>
      </c>
      <c r="X260" s="155">
        <v>9.8982423681776135E-2</v>
      </c>
      <c r="Y260" s="172">
        <v>2.0829670573427994</v>
      </c>
      <c r="Z260" s="172">
        <v>2.7749172382897274</v>
      </c>
      <c r="AA260" s="147"/>
      <c r="AB260" s="144"/>
      <c r="AC260" s="144"/>
      <c r="AD260" s="151">
        <v>0.10093896713615023</v>
      </c>
      <c r="AE260" s="151">
        <v>7.1233251298878864E-2</v>
      </c>
      <c r="AF260" s="144"/>
    </row>
    <row r="261" spans="1:32" x14ac:dyDescent="0.25">
      <c r="A261" s="149" t="s">
        <v>247</v>
      </c>
      <c r="B261" s="150">
        <v>160.85135135135107</v>
      </c>
      <c r="C261" s="150">
        <v>201.79687499999963</v>
      </c>
      <c r="D261" s="150">
        <v>189.52857142857104</v>
      </c>
      <c r="E261" s="150">
        <v>150.69999999999999</v>
      </c>
      <c r="F261" s="150">
        <v>176.79452054794504</v>
      </c>
      <c r="G261" s="150">
        <v>139.93023255813952</v>
      </c>
      <c r="H261" s="150">
        <v>235.08064516129033</v>
      </c>
      <c r="I261" s="150">
        <v>210.40425531914917</v>
      </c>
      <c r="J261" s="177">
        <v>-24.676389842141162</v>
      </c>
      <c r="K261" s="177">
        <v>28.218809309759706</v>
      </c>
      <c r="L261" s="147"/>
      <c r="M261" s="203">
        <v>-24.350601295096936</v>
      </c>
      <c r="N261" s="144"/>
      <c r="P261" s="149" t="s">
        <v>247</v>
      </c>
      <c r="Q261" s="150">
        <v>210.08870292887039</v>
      </c>
      <c r="R261" s="150">
        <v>232.27943368107282</v>
      </c>
      <c r="S261" s="150">
        <v>162.34195402298843</v>
      </c>
      <c r="T261" s="150">
        <v>163.39655172413785</v>
      </c>
      <c r="U261" s="150">
        <v>163.72697724810362</v>
      </c>
      <c r="V261" s="150">
        <v>170.53211009174339</v>
      </c>
      <c r="W261" s="150">
        <v>184.31793960923625</v>
      </c>
      <c r="X261" s="150">
        <v>234.75485661424611</v>
      </c>
      <c r="Y261" s="177">
        <v>50.43691700500986</v>
      </c>
      <c r="Z261" s="177">
        <v>47.127839933907097</v>
      </c>
      <c r="AA261" s="147"/>
      <c r="AB261" s="144"/>
      <c r="AC261" s="144"/>
      <c r="AD261" s="150">
        <v>182.18544600938947</v>
      </c>
      <c r="AE261" s="150">
        <v>187.62701668033901</v>
      </c>
      <c r="AF261" s="144"/>
    </row>
    <row r="262" spans="1:32" x14ac:dyDescent="0.25">
      <c r="A262" s="149" t="s">
        <v>248</v>
      </c>
      <c r="B262" s="150">
        <v>231.25000000000009</v>
      </c>
      <c r="C262" s="150">
        <v>232.53846153846146</v>
      </c>
      <c r="D262" s="150">
        <v>304.38461538461536</v>
      </c>
      <c r="E262" s="150">
        <v>77.714285714285708</v>
      </c>
      <c r="F262" s="150">
        <v>187</v>
      </c>
      <c r="G262" s="150">
        <v>67.400000000000006</v>
      </c>
      <c r="H262" s="150">
        <v>235.57894736842135</v>
      </c>
      <c r="I262" s="150">
        <v>366</v>
      </c>
      <c r="J262" s="177">
        <v>130.42105263157865</v>
      </c>
      <c r="K262" s="177">
        <v>148.3194444444444</v>
      </c>
      <c r="L262" s="147"/>
      <c r="M262" s="203">
        <v>97.917197452229459</v>
      </c>
      <c r="N262" s="144"/>
      <c r="P262" s="149" t="s">
        <v>248</v>
      </c>
      <c r="Q262" s="150">
        <v>220.50986842105286</v>
      </c>
      <c r="R262" s="150">
        <v>260.85260115606934</v>
      </c>
      <c r="S262" s="150">
        <v>186.2903225806453</v>
      </c>
      <c r="T262" s="150">
        <v>197.71751412429344</v>
      </c>
      <c r="U262" s="150">
        <v>188.24390243902454</v>
      </c>
      <c r="V262" s="150">
        <v>194.5221674876851</v>
      </c>
      <c r="W262" s="150">
        <v>191.9285714285713</v>
      </c>
      <c r="X262" s="150">
        <v>268.08280254777054</v>
      </c>
      <c r="Y262" s="177">
        <v>76.154231119199238</v>
      </c>
      <c r="Z262" s="177">
        <v>56.755682884511259</v>
      </c>
      <c r="AA262" s="147"/>
      <c r="AB262" s="144"/>
      <c r="AC262" s="144"/>
      <c r="AD262" s="150">
        <v>217.6805555555556</v>
      </c>
      <c r="AE262" s="150">
        <v>211.32711966325928</v>
      </c>
      <c r="AF262" s="144"/>
    </row>
    <row r="263" spans="1:32" x14ac:dyDescent="0.25">
      <c r="A263" s="146" t="s">
        <v>249</v>
      </c>
      <c r="B263" s="147">
        <v>40</v>
      </c>
      <c r="C263" s="147">
        <v>66</v>
      </c>
      <c r="D263" s="147">
        <v>44</v>
      </c>
      <c r="E263" s="147">
        <v>40</v>
      </c>
      <c r="F263" s="147">
        <v>53</v>
      </c>
      <c r="G263" s="147">
        <v>66</v>
      </c>
      <c r="H263" s="147">
        <v>92</v>
      </c>
      <c r="I263" s="147">
        <v>80</v>
      </c>
      <c r="J263" s="148">
        <v>-0.13043478260869565</v>
      </c>
      <c r="K263" s="148">
        <v>0.39650872817955113</v>
      </c>
      <c r="L263" s="147"/>
      <c r="M263" s="155">
        <v>4.3525571273122961E-2</v>
      </c>
      <c r="N263" s="144"/>
      <c r="P263" s="146" t="s">
        <v>249</v>
      </c>
      <c r="Q263" s="147">
        <v>1639</v>
      </c>
      <c r="R263" s="147">
        <v>1291</v>
      </c>
      <c r="S263" s="147">
        <v>1020</v>
      </c>
      <c r="T263" s="147">
        <v>1036</v>
      </c>
      <c r="U263" s="147">
        <v>1091</v>
      </c>
      <c r="V263" s="147">
        <v>1277</v>
      </c>
      <c r="W263" s="147">
        <v>1682</v>
      </c>
      <c r="X263" s="147">
        <v>1838</v>
      </c>
      <c r="Y263" s="148">
        <v>9.2746730083234238E-2</v>
      </c>
      <c r="Z263" s="148">
        <v>0.42386011509517479</v>
      </c>
      <c r="AA263" s="147"/>
      <c r="AB263" s="144"/>
      <c r="AC263" s="144"/>
      <c r="AD263" s="147">
        <v>57.285714285714285</v>
      </c>
      <c r="AE263" s="147">
        <v>1290.8571428571429</v>
      </c>
      <c r="AF263" s="144"/>
    </row>
    <row r="264" spans="1:32" x14ac:dyDescent="0.25">
      <c r="A264" s="146" t="s">
        <v>250</v>
      </c>
      <c r="B264" s="150">
        <v>5</v>
      </c>
      <c r="C264" s="150">
        <v>8</v>
      </c>
      <c r="D264" s="150">
        <v>10</v>
      </c>
      <c r="E264" s="150">
        <v>3</v>
      </c>
      <c r="F264" s="150">
        <v>8</v>
      </c>
      <c r="G264" s="150">
        <v>14</v>
      </c>
      <c r="H264" s="150">
        <v>30</v>
      </c>
      <c r="I264" s="150">
        <v>26</v>
      </c>
      <c r="J264" s="148">
        <v>-0.13333333333333333</v>
      </c>
      <c r="K264" s="148">
        <v>1.3333333333333335</v>
      </c>
      <c r="L264" s="147"/>
      <c r="M264" s="155">
        <v>4.4368600682593858E-2</v>
      </c>
      <c r="N264" s="144"/>
      <c r="P264" s="146" t="s">
        <v>250</v>
      </c>
      <c r="Q264" s="150">
        <v>532</v>
      </c>
      <c r="R264" s="150">
        <v>339</v>
      </c>
      <c r="S264" s="150">
        <v>206</v>
      </c>
      <c r="T264" s="150">
        <v>219</v>
      </c>
      <c r="U264" s="150">
        <v>204</v>
      </c>
      <c r="V264" s="150">
        <v>286</v>
      </c>
      <c r="W264" s="150">
        <v>487</v>
      </c>
      <c r="X264" s="150">
        <v>586</v>
      </c>
      <c r="Y264" s="148">
        <v>0.20328542094455851</v>
      </c>
      <c r="Z264" s="148">
        <v>0.80466344038715354</v>
      </c>
      <c r="AA264" s="147"/>
      <c r="AB264" s="144"/>
      <c r="AC264" s="144"/>
      <c r="AD264" s="150">
        <v>11.142857142857142</v>
      </c>
      <c r="AE264" s="150">
        <v>324.71428571428572</v>
      </c>
      <c r="AF264" s="144"/>
    </row>
    <row r="265" spans="1:32" x14ac:dyDescent="0.25">
      <c r="A265" s="149" t="s">
        <v>251</v>
      </c>
      <c r="B265" s="147">
        <v>0</v>
      </c>
      <c r="C265" s="147">
        <v>29</v>
      </c>
      <c r="D265" s="147">
        <v>15</v>
      </c>
      <c r="E265" s="147">
        <v>8</v>
      </c>
      <c r="F265" s="147">
        <v>16</v>
      </c>
      <c r="G265" s="147">
        <v>12</v>
      </c>
      <c r="H265" s="147">
        <v>20</v>
      </c>
      <c r="I265" s="147">
        <v>17</v>
      </c>
      <c r="J265" s="148">
        <v>-0.15</v>
      </c>
      <c r="K265" s="157">
        <v>1.9999999999999928E-2</v>
      </c>
      <c r="L265" s="147"/>
      <c r="M265" s="155">
        <v>3.3009708737864081E-2</v>
      </c>
      <c r="N265" s="144"/>
      <c r="P265" s="149" t="s">
        <v>251</v>
      </c>
      <c r="Q265" s="147">
        <v>0</v>
      </c>
      <c r="R265" s="147">
        <v>828</v>
      </c>
      <c r="S265" s="147">
        <v>857</v>
      </c>
      <c r="T265" s="147">
        <v>661</v>
      </c>
      <c r="U265" s="147">
        <v>530</v>
      </c>
      <c r="V265" s="147">
        <v>582</v>
      </c>
      <c r="W265" s="147">
        <v>648</v>
      </c>
      <c r="X265" s="147">
        <v>515</v>
      </c>
      <c r="Y265" s="148">
        <v>-0.20524691358024691</v>
      </c>
      <c r="Z265" s="157">
        <v>-0.2474427666829031</v>
      </c>
      <c r="AA265" s="147"/>
      <c r="AB265" s="144"/>
      <c r="AC265" s="144"/>
      <c r="AD265" s="158">
        <v>16.666666666666668</v>
      </c>
      <c r="AE265" s="158">
        <v>684.33333333333337</v>
      </c>
      <c r="AF265" s="167"/>
    </row>
    <row r="266" spans="1:32" x14ac:dyDescent="0.25">
      <c r="A266" s="159" t="s">
        <v>252</v>
      </c>
      <c r="B266" s="150">
        <v>9</v>
      </c>
      <c r="C266" s="150">
        <v>10</v>
      </c>
      <c r="D266" s="150">
        <v>18</v>
      </c>
      <c r="E266" s="150">
        <v>6</v>
      </c>
      <c r="F266" s="150">
        <v>2</v>
      </c>
      <c r="G266" s="150">
        <v>4</v>
      </c>
      <c r="H266" s="150">
        <v>1</v>
      </c>
      <c r="I266" s="150">
        <v>9</v>
      </c>
      <c r="J266" s="148">
        <v>8</v>
      </c>
      <c r="K266" s="148">
        <v>0.25999999999999995</v>
      </c>
      <c r="L266" s="147"/>
      <c r="M266" s="155">
        <v>6.2068965517241378E-2</v>
      </c>
      <c r="N266" s="144"/>
      <c r="P266" s="159" t="s">
        <v>252</v>
      </c>
      <c r="Q266" s="150">
        <v>171</v>
      </c>
      <c r="R266" s="150">
        <v>160</v>
      </c>
      <c r="S266" s="150">
        <v>196</v>
      </c>
      <c r="T266" s="150">
        <v>117</v>
      </c>
      <c r="U266" s="150">
        <v>131</v>
      </c>
      <c r="V266" s="150">
        <v>112</v>
      </c>
      <c r="W266" s="150">
        <v>123</v>
      </c>
      <c r="X266" s="150">
        <v>145</v>
      </c>
      <c r="Y266" s="148">
        <v>0.17886178861788618</v>
      </c>
      <c r="Z266" s="148">
        <v>4.9504950495050069E-3</v>
      </c>
      <c r="AA266" s="147"/>
      <c r="AB266" s="144"/>
      <c r="AC266" s="144"/>
      <c r="AD266" s="150">
        <v>7.1428571428571432</v>
      </c>
      <c r="AE266" s="150">
        <v>144.28571428571428</v>
      </c>
      <c r="AF266" s="144"/>
    </row>
    <row r="267" spans="1:32" x14ac:dyDescent="0.25">
      <c r="A267" s="159" t="s">
        <v>253</v>
      </c>
      <c r="B267" s="150">
        <v>2</v>
      </c>
      <c r="C267" s="150">
        <v>0</v>
      </c>
      <c r="D267" s="150">
        <v>1</v>
      </c>
      <c r="E267" s="150">
        <v>1</v>
      </c>
      <c r="F267" s="150">
        <v>0</v>
      </c>
      <c r="G267" s="150">
        <v>0</v>
      </c>
      <c r="H267" s="150">
        <v>0</v>
      </c>
      <c r="I267" s="150">
        <v>0</v>
      </c>
      <c r="J267" s="148" t="e">
        <v>#DIV/0!</v>
      </c>
      <c r="K267" s="148">
        <v>-1</v>
      </c>
      <c r="L267" s="147"/>
      <c r="M267" s="155">
        <v>0</v>
      </c>
      <c r="N267" s="144"/>
      <c r="P267" s="159" t="s">
        <v>253</v>
      </c>
      <c r="Q267" s="150">
        <v>19</v>
      </c>
      <c r="R267" s="150">
        <v>32</v>
      </c>
      <c r="S267" s="150">
        <v>49</v>
      </c>
      <c r="T267" s="150">
        <v>29</v>
      </c>
      <c r="U267" s="150">
        <v>36</v>
      </c>
      <c r="V267" s="150">
        <v>15</v>
      </c>
      <c r="W267" s="150">
        <v>25</v>
      </c>
      <c r="X267" s="150">
        <v>26</v>
      </c>
      <c r="Y267" s="148">
        <v>0.04</v>
      </c>
      <c r="Z267" s="148">
        <v>-0.11219512195121949</v>
      </c>
      <c r="AA267" s="147"/>
      <c r="AB267" s="144"/>
      <c r="AC267" s="144"/>
      <c r="AD267" s="150">
        <v>0.5714285714285714</v>
      </c>
      <c r="AE267" s="150">
        <v>29.285714285714285</v>
      </c>
      <c r="AF267" s="144"/>
    </row>
    <row r="268" spans="1:32" x14ac:dyDescent="0.25">
      <c r="A268" s="159" t="s">
        <v>254</v>
      </c>
      <c r="B268" s="191">
        <v>0.18181818181818182</v>
      </c>
      <c r="C268" s="191">
        <v>0</v>
      </c>
      <c r="D268" s="191">
        <v>5.2631578947368418E-2</v>
      </c>
      <c r="E268" s="191">
        <v>0.14285714285714285</v>
      </c>
      <c r="F268" s="191">
        <v>0</v>
      </c>
      <c r="G268" s="191">
        <v>0</v>
      </c>
      <c r="H268" s="191">
        <v>0</v>
      </c>
      <c r="I268" s="191">
        <v>0</v>
      </c>
      <c r="J268" s="172">
        <v>0</v>
      </c>
      <c r="K268" s="172">
        <v>-7.4074074074074066</v>
      </c>
      <c r="L268" s="147"/>
      <c r="M268" s="203">
        <v>-15.204678362573098</v>
      </c>
      <c r="N268" s="144"/>
      <c r="P268" s="159" t="s">
        <v>254</v>
      </c>
      <c r="Q268" s="191">
        <v>0.1</v>
      </c>
      <c r="R268" s="191">
        <v>0.16666666666666666</v>
      </c>
      <c r="S268" s="191">
        <v>0.2</v>
      </c>
      <c r="T268" s="191">
        <v>0.19863013698630136</v>
      </c>
      <c r="U268" s="191">
        <v>0.21556886227544911</v>
      </c>
      <c r="V268" s="191">
        <v>0.11811023622047244</v>
      </c>
      <c r="W268" s="191">
        <v>0.16891891891891891</v>
      </c>
      <c r="X268" s="191">
        <v>0.15204678362573099</v>
      </c>
      <c r="Y268" s="172">
        <v>-1.6872135293187929</v>
      </c>
      <c r="Z268" s="172">
        <v>-1.667749620965997</v>
      </c>
      <c r="AA268" s="147"/>
      <c r="AB268" s="144"/>
      <c r="AC268" s="144"/>
      <c r="AD268" s="191">
        <v>7.407407407407407E-2</v>
      </c>
      <c r="AE268" s="191">
        <v>0.16872427983539096</v>
      </c>
      <c r="AF268" s="144"/>
    </row>
    <row r="269" spans="1:32" x14ac:dyDescent="0.25">
      <c r="A269" s="161" t="s">
        <v>255</v>
      </c>
      <c r="B269" s="161"/>
      <c r="C269" s="161"/>
      <c r="D269" s="161"/>
      <c r="E269" s="144"/>
      <c r="F269" s="144"/>
      <c r="G269" s="144"/>
      <c r="H269" s="144"/>
      <c r="I269" s="144"/>
      <c r="J269" s="144"/>
      <c r="K269" s="144"/>
      <c r="L269" s="144"/>
      <c r="M269" s="144"/>
      <c r="N269" s="144"/>
      <c r="O269" s="204"/>
      <c r="P269" s="161" t="s">
        <v>255</v>
      </c>
      <c r="Q269" s="161"/>
      <c r="R269" s="161"/>
      <c r="S269" s="161"/>
      <c r="T269" s="144"/>
      <c r="U269" s="144"/>
      <c r="V269" s="144"/>
      <c r="W269" s="144"/>
      <c r="X269" s="144"/>
      <c r="Y269" s="144"/>
      <c r="Z269" s="144"/>
      <c r="AA269" s="144"/>
      <c r="AB269" s="144"/>
      <c r="AC269" s="144"/>
      <c r="AD269" s="144"/>
      <c r="AE269" s="144"/>
      <c r="AF269" s="144"/>
    </row>
    <row r="270" spans="1:32" x14ac:dyDescent="0.25">
      <c r="A270" s="161"/>
      <c r="B270" s="161"/>
      <c r="C270" s="161"/>
      <c r="D270" s="161"/>
      <c r="E270" s="144"/>
      <c r="F270" s="144"/>
      <c r="G270" s="144"/>
      <c r="H270" s="144"/>
      <c r="I270" s="144"/>
      <c r="J270" s="144"/>
      <c r="K270" s="144"/>
      <c r="L270" s="144"/>
      <c r="M270" s="144"/>
      <c r="N270" s="144"/>
      <c r="O270" s="204"/>
      <c r="P270" s="161"/>
      <c r="Q270" s="161"/>
      <c r="R270" s="161"/>
      <c r="S270" s="161"/>
      <c r="T270" s="144"/>
      <c r="U270" s="144"/>
      <c r="V270" s="144"/>
      <c r="W270" s="144"/>
      <c r="X270" s="144"/>
      <c r="Y270" s="144"/>
      <c r="Z270" s="144"/>
      <c r="AA270" s="144"/>
      <c r="AB270" s="144"/>
      <c r="AC270" s="144"/>
      <c r="AD270" s="144"/>
      <c r="AE270" s="144"/>
      <c r="AF270" s="144"/>
    </row>
    <row r="271" spans="1:32" x14ac:dyDescent="0.25">
      <c r="A271" s="161"/>
      <c r="B271" s="161"/>
      <c r="C271" s="161"/>
      <c r="D271" s="161"/>
      <c r="E271" s="144"/>
      <c r="F271" s="144"/>
      <c r="G271" s="144"/>
      <c r="H271" s="144"/>
      <c r="I271" s="144"/>
      <c r="J271" s="144"/>
      <c r="K271" s="144"/>
      <c r="L271" s="144"/>
      <c r="M271" s="144"/>
      <c r="N271" s="144"/>
      <c r="O271" s="204"/>
      <c r="P271" s="161"/>
      <c r="Q271" s="161"/>
      <c r="R271" s="161"/>
      <c r="S271" s="161"/>
      <c r="T271" s="144"/>
      <c r="U271" s="144"/>
      <c r="V271" s="144"/>
      <c r="W271" s="144"/>
      <c r="X271" s="144"/>
      <c r="Y271" s="144"/>
      <c r="Z271" s="144"/>
      <c r="AA271" s="144"/>
      <c r="AB271" s="144"/>
      <c r="AC271" s="144"/>
      <c r="AD271" s="144"/>
      <c r="AE271" s="144"/>
      <c r="AF271" s="144"/>
    </row>
    <row r="272" spans="1:32" x14ac:dyDescent="0.25">
      <c r="A272" s="189" t="s">
        <v>282</v>
      </c>
      <c r="B272" s="189"/>
      <c r="C272" s="189"/>
      <c r="D272" s="189"/>
      <c r="E272" s="181"/>
      <c r="F272" s="167"/>
      <c r="G272" s="167"/>
      <c r="H272" s="167"/>
      <c r="I272" s="167"/>
      <c r="J272" s="167"/>
      <c r="K272" s="167"/>
      <c r="L272" s="188"/>
      <c r="M272" s="211"/>
      <c r="N272" s="144"/>
      <c r="O272" s="211"/>
      <c r="P272" s="189" t="s">
        <v>282</v>
      </c>
      <c r="Q272" s="189"/>
      <c r="R272" s="189"/>
      <c r="S272" s="189"/>
      <c r="T272" s="181"/>
      <c r="U272" s="144"/>
      <c r="V272" s="144"/>
      <c r="W272" s="144"/>
      <c r="X272" s="144"/>
      <c r="Y272" s="144"/>
      <c r="Z272" s="144"/>
      <c r="AA272" s="188"/>
      <c r="AB272" s="144"/>
      <c r="AC272" s="144"/>
      <c r="AD272" s="144"/>
      <c r="AE272" s="144"/>
      <c r="AF272" s="144"/>
    </row>
    <row r="273" spans="1:32" x14ac:dyDescent="0.25">
      <c r="A273" s="166" t="s">
        <v>304</v>
      </c>
      <c r="B273" s="166"/>
      <c r="C273" s="166"/>
      <c r="D273" s="166"/>
      <c r="E273" s="213"/>
      <c r="F273" s="167"/>
      <c r="G273" s="167"/>
      <c r="H273" s="167"/>
      <c r="I273" s="167"/>
      <c r="J273" s="167"/>
      <c r="K273" s="167"/>
      <c r="L273" s="167"/>
      <c r="M273" s="144"/>
      <c r="N273" s="144"/>
      <c r="P273" s="166" t="s">
        <v>231</v>
      </c>
      <c r="Q273" s="166"/>
      <c r="R273" s="166"/>
      <c r="S273" s="166"/>
      <c r="T273" s="162"/>
      <c r="U273" s="144"/>
      <c r="V273" s="144"/>
      <c r="W273" s="144"/>
      <c r="X273" s="144"/>
      <c r="Y273" s="144"/>
      <c r="Z273" s="144"/>
      <c r="AA273" s="167"/>
      <c r="AB273" s="144"/>
      <c r="AC273" s="144"/>
      <c r="AD273" s="144"/>
      <c r="AE273" s="144"/>
      <c r="AF273" s="144"/>
    </row>
    <row r="274" spans="1:32" ht="31.5" x14ac:dyDescent="0.25">
      <c r="A274" s="190"/>
      <c r="B274" s="141">
        <v>2019</v>
      </c>
      <c r="C274" s="141">
        <v>2020</v>
      </c>
      <c r="D274" s="141">
        <v>2021</v>
      </c>
      <c r="E274" s="141">
        <v>2022</v>
      </c>
      <c r="F274" s="141">
        <v>2023</v>
      </c>
      <c r="G274" s="141">
        <v>2024</v>
      </c>
      <c r="H274" s="141">
        <v>2025</v>
      </c>
      <c r="I274" s="141">
        <v>2026</v>
      </c>
      <c r="J274" s="142" t="s">
        <v>232</v>
      </c>
      <c r="K274" s="142" t="s">
        <v>233</v>
      </c>
      <c r="L274" s="143" t="s">
        <v>234</v>
      </c>
      <c r="M274" s="145" t="s">
        <v>287</v>
      </c>
      <c r="N274" s="144"/>
      <c r="P274" s="190"/>
      <c r="Q274" s="141">
        <v>2019</v>
      </c>
      <c r="R274" s="141">
        <v>2020</v>
      </c>
      <c r="S274" s="141">
        <v>2021</v>
      </c>
      <c r="T274" s="141">
        <v>2022</v>
      </c>
      <c r="U274" s="141">
        <v>2023</v>
      </c>
      <c r="V274" s="141">
        <v>2024</v>
      </c>
      <c r="W274" s="141">
        <v>2025</v>
      </c>
      <c r="X274" s="141">
        <v>2026</v>
      </c>
      <c r="Y274" s="142" t="s">
        <v>232</v>
      </c>
      <c r="Z274" s="142" t="s">
        <v>233</v>
      </c>
      <c r="AA274" s="143" t="s">
        <v>234</v>
      </c>
      <c r="AB274" s="144"/>
      <c r="AC274" s="144"/>
      <c r="AD274" s="145" t="s">
        <v>305</v>
      </c>
      <c r="AE274" s="145" t="s">
        <v>235</v>
      </c>
      <c r="AF274" s="144"/>
    </row>
    <row r="275" spans="1:32" x14ac:dyDescent="0.25">
      <c r="A275" s="146" t="s">
        <v>236</v>
      </c>
      <c r="B275" s="147">
        <v>18</v>
      </c>
      <c r="C275" s="147">
        <v>20</v>
      </c>
      <c r="D275" s="147">
        <v>22</v>
      </c>
      <c r="E275" s="147">
        <v>21</v>
      </c>
      <c r="F275" s="147">
        <v>8</v>
      </c>
      <c r="G275" s="147">
        <v>11</v>
      </c>
      <c r="H275" s="147">
        <v>28</v>
      </c>
      <c r="I275" s="147">
        <v>39</v>
      </c>
      <c r="J275" s="148">
        <v>0.39285714285714285</v>
      </c>
      <c r="K275" s="148">
        <v>1.1328125000000002</v>
      </c>
      <c r="L275" s="147"/>
      <c r="M275" s="155">
        <v>0.10344827586206896</v>
      </c>
      <c r="N275" s="144"/>
      <c r="P275" s="146" t="s">
        <v>236</v>
      </c>
      <c r="Q275" s="147">
        <v>359</v>
      </c>
      <c r="R275" s="147">
        <v>377</v>
      </c>
      <c r="S275" s="147">
        <v>301</v>
      </c>
      <c r="T275" s="147">
        <v>319</v>
      </c>
      <c r="U275" s="147">
        <v>306</v>
      </c>
      <c r="V275" s="147">
        <v>311</v>
      </c>
      <c r="W275" s="147">
        <v>394</v>
      </c>
      <c r="X275" s="147">
        <v>377</v>
      </c>
      <c r="Y275" s="148">
        <v>-4.3147208121827409E-2</v>
      </c>
      <c r="Z275" s="148">
        <v>0.11491339247993232</v>
      </c>
      <c r="AA275" s="147"/>
      <c r="AB275" s="144"/>
      <c r="AC275" s="144"/>
      <c r="AD275" s="147">
        <v>18.285714285714285</v>
      </c>
      <c r="AE275" s="147">
        <v>338.14285714285717</v>
      </c>
      <c r="AF275" s="144"/>
    </row>
    <row r="276" spans="1:32" x14ac:dyDescent="0.25">
      <c r="A276" s="149" t="s">
        <v>237</v>
      </c>
      <c r="B276" s="150">
        <v>12</v>
      </c>
      <c r="C276" s="150">
        <v>15</v>
      </c>
      <c r="D276" s="150">
        <v>17</v>
      </c>
      <c r="E276" s="150">
        <v>16</v>
      </c>
      <c r="F276" s="150">
        <v>6</v>
      </c>
      <c r="G276" s="150">
        <v>8</v>
      </c>
      <c r="H276" s="150">
        <v>13</v>
      </c>
      <c r="I276" s="150">
        <v>30</v>
      </c>
      <c r="J276" s="148">
        <v>1.3076923076923077</v>
      </c>
      <c r="K276" s="148">
        <v>1.4137931034482756</v>
      </c>
      <c r="L276" s="147"/>
      <c r="M276" s="155">
        <v>0.11811023622047244</v>
      </c>
      <c r="N276" s="144"/>
      <c r="P276" s="149" t="s">
        <v>237</v>
      </c>
      <c r="Q276" s="150">
        <v>278</v>
      </c>
      <c r="R276" s="150">
        <v>286</v>
      </c>
      <c r="S276" s="150">
        <v>230</v>
      </c>
      <c r="T276" s="150">
        <v>245</v>
      </c>
      <c r="U276" s="150">
        <v>229</v>
      </c>
      <c r="V276" s="150">
        <v>235</v>
      </c>
      <c r="W276" s="150">
        <v>274</v>
      </c>
      <c r="X276" s="150">
        <v>254</v>
      </c>
      <c r="Y276" s="148">
        <v>-7.2992700729927001E-2</v>
      </c>
      <c r="Z276" s="148">
        <v>5.6274620146312411E-4</v>
      </c>
      <c r="AA276" s="147"/>
      <c r="AB276" s="144"/>
      <c r="AC276" s="144"/>
      <c r="AD276" s="150">
        <v>12.428571428571429</v>
      </c>
      <c r="AE276" s="150">
        <v>253.85714285714286</v>
      </c>
      <c r="AF276" s="144"/>
    </row>
    <row r="277" spans="1:32" x14ac:dyDescent="0.25">
      <c r="A277" s="146" t="s">
        <v>90</v>
      </c>
      <c r="B277" s="151">
        <v>0.66666666666666663</v>
      </c>
      <c r="C277" s="151">
        <v>0.75</v>
      </c>
      <c r="D277" s="151">
        <v>0.77272727272727271</v>
      </c>
      <c r="E277" s="151">
        <v>0.76190476190476186</v>
      </c>
      <c r="F277" s="151">
        <v>0.75</v>
      </c>
      <c r="G277" s="151">
        <v>0.8</v>
      </c>
      <c r="H277" s="151">
        <v>0.52</v>
      </c>
      <c r="I277" s="151">
        <v>0.76923076923076927</v>
      </c>
      <c r="J277" s="172">
        <v>24.923076923076927</v>
      </c>
      <c r="K277" s="172">
        <v>6.7617866004962774</v>
      </c>
      <c r="L277" s="147"/>
      <c r="M277" s="203">
        <v>6.3675213675213671</v>
      </c>
      <c r="N277" s="144"/>
      <c r="P277" s="146" t="s">
        <v>90</v>
      </c>
      <c r="Q277" s="151">
        <v>0.80813953488372092</v>
      </c>
      <c r="R277" s="151">
        <v>0.79224376731301938</v>
      </c>
      <c r="S277" s="151">
        <v>0.7931034482758621</v>
      </c>
      <c r="T277" s="151">
        <v>0.78778135048231512</v>
      </c>
      <c r="U277" s="151">
        <v>0.77891156462585032</v>
      </c>
      <c r="V277" s="151">
        <v>0.77814569536423839</v>
      </c>
      <c r="W277" s="151">
        <v>0.72295514511873349</v>
      </c>
      <c r="X277" s="151">
        <v>0.7055555555555556</v>
      </c>
      <c r="Y277" s="172">
        <v>-1.7399589563177886</v>
      </c>
      <c r="Z277" s="172">
        <v>-7.3488723269521161</v>
      </c>
      <c r="AA277" s="147"/>
      <c r="AB277" s="144"/>
      <c r="AC277" s="144"/>
      <c r="AD277" s="151">
        <v>0.70161290322580649</v>
      </c>
      <c r="AE277" s="151">
        <v>0.77904427882507676</v>
      </c>
      <c r="AF277" s="144"/>
    </row>
    <row r="278" spans="1:32" x14ac:dyDescent="0.25">
      <c r="A278" s="149" t="s">
        <v>238</v>
      </c>
      <c r="B278" s="150">
        <v>11</v>
      </c>
      <c r="C278" s="150">
        <v>14</v>
      </c>
      <c r="D278" s="150">
        <v>15</v>
      </c>
      <c r="E278" s="150">
        <v>16</v>
      </c>
      <c r="F278" s="150">
        <v>4</v>
      </c>
      <c r="G278" s="150">
        <v>8</v>
      </c>
      <c r="H278" s="150">
        <v>11</v>
      </c>
      <c r="I278" s="150">
        <v>26</v>
      </c>
      <c r="J278" s="148">
        <v>1.3636363636363635</v>
      </c>
      <c r="K278" s="148">
        <v>1.3037974683544302</v>
      </c>
      <c r="L278" s="147"/>
      <c r="M278" s="155">
        <v>0.11453744493392071</v>
      </c>
      <c r="N278" s="144"/>
      <c r="P278" s="149" t="s">
        <v>238</v>
      </c>
      <c r="Q278" s="150">
        <v>261</v>
      </c>
      <c r="R278" s="150">
        <v>277</v>
      </c>
      <c r="S278" s="150">
        <v>220</v>
      </c>
      <c r="T278" s="150">
        <v>241</v>
      </c>
      <c r="U278" s="150">
        <v>214</v>
      </c>
      <c r="V278" s="150">
        <v>228</v>
      </c>
      <c r="W278" s="150">
        <v>253</v>
      </c>
      <c r="X278" s="150">
        <v>227</v>
      </c>
      <c r="Y278" s="148">
        <v>-0.10276679841897234</v>
      </c>
      <c r="Z278" s="148">
        <v>-6.1983471074380167E-2</v>
      </c>
      <c r="AA278" s="147"/>
      <c r="AB278" s="144"/>
      <c r="AC278" s="144"/>
      <c r="AD278" s="150">
        <v>11.285714285714286</v>
      </c>
      <c r="AE278" s="150">
        <v>242</v>
      </c>
      <c r="AF278" s="144"/>
    </row>
    <row r="279" spans="1:32" x14ac:dyDescent="0.25">
      <c r="A279" s="149" t="s">
        <v>239</v>
      </c>
      <c r="B279" s="153">
        <v>0.61111111111111116</v>
      </c>
      <c r="C279" s="153">
        <v>0.7</v>
      </c>
      <c r="D279" s="153">
        <v>0.68181818181818177</v>
      </c>
      <c r="E279" s="153">
        <v>0.76190476190476186</v>
      </c>
      <c r="F279" s="153">
        <v>0.5</v>
      </c>
      <c r="G279" s="153">
        <v>0.72727272727272729</v>
      </c>
      <c r="H279" s="153">
        <v>0.39285714285714285</v>
      </c>
      <c r="I279" s="153">
        <v>0.66666666666666663</v>
      </c>
      <c r="J279" s="172">
        <v>27.38095238095238</v>
      </c>
      <c r="K279" s="172">
        <v>4.9479166666666519</v>
      </c>
      <c r="L279" s="147"/>
      <c r="M279" s="203">
        <v>6.454465075154725</v>
      </c>
      <c r="N279" s="144"/>
      <c r="P279" s="149" t="s">
        <v>239</v>
      </c>
      <c r="Q279" s="153">
        <v>0.72701949860724235</v>
      </c>
      <c r="R279" s="153">
        <v>0.73474801061007955</v>
      </c>
      <c r="S279" s="153">
        <v>0.73089700996677742</v>
      </c>
      <c r="T279" s="153">
        <v>0.75548589341692785</v>
      </c>
      <c r="U279" s="153">
        <v>0.69934640522875813</v>
      </c>
      <c r="V279" s="153">
        <v>0.73311897106109325</v>
      </c>
      <c r="W279" s="153">
        <v>0.64213197969543145</v>
      </c>
      <c r="X279" s="153">
        <v>0.60212201591511938</v>
      </c>
      <c r="Y279" s="172">
        <v>-4.000996378031207</v>
      </c>
      <c r="Z279" s="172">
        <v>-11.355183283857729</v>
      </c>
      <c r="AA279" s="147"/>
      <c r="AB279" s="144"/>
      <c r="AC279" s="144"/>
      <c r="AD279" s="153">
        <v>0.61718750000000011</v>
      </c>
      <c r="AE279" s="153">
        <v>0.71567384875369666</v>
      </c>
      <c r="AF279" s="144"/>
    </row>
    <row r="280" spans="1:32" x14ac:dyDescent="0.25">
      <c r="A280" s="149" t="s">
        <v>240</v>
      </c>
      <c r="B280" s="153">
        <v>0.91666666666666663</v>
      </c>
      <c r="C280" s="153">
        <v>0.93333333333333335</v>
      </c>
      <c r="D280" s="153">
        <v>0.88235294117647056</v>
      </c>
      <c r="E280" s="153">
        <v>1</v>
      </c>
      <c r="F280" s="153">
        <v>0.66666666666666663</v>
      </c>
      <c r="G280" s="153">
        <v>1</v>
      </c>
      <c r="H280" s="153">
        <v>0.84615384615384615</v>
      </c>
      <c r="I280" s="153">
        <v>0.8666666666666667</v>
      </c>
      <c r="J280" s="172">
        <v>2.0512820512820551</v>
      </c>
      <c r="K280" s="172">
        <v>-4.1379310344827562</v>
      </c>
      <c r="L280" s="147"/>
      <c r="M280" s="203">
        <v>-2.7034120734908074</v>
      </c>
      <c r="N280" s="144"/>
      <c r="P280" s="149" t="s">
        <v>240</v>
      </c>
      <c r="Q280" s="153">
        <v>0.9388489208633094</v>
      </c>
      <c r="R280" s="153">
        <v>0.96853146853146854</v>
      </c>
      <c r="S280" s="153">
        <v>0.95652173913043481</v>
      </c>
      <c r="T280" s="153">
        <v>0.98367346938775513</v>
      </c>
      <c r="U280" s="153">
        <v>0.93449781659388642</v>
      </c>
      <c r="V280" s="153">
        <v>0.97021276595744677</v>
      </c>
      <c r="W280" s="153">
        <v>0.92335766423357668</v>
      </c>
      <c r="X280" s="153">
        <v>0.89370078740157477</v>
      </c>
      <c r="Y280" s="172">
        <v>-2.965687683200191</v>
      </c>
      <c r="Z280" s="172">
        <v>-5.9591277876984599</v>
      </c>
      <c r="AA280" s="147"/>
      <c r="AB280" s="144"/>
      <c r="AC280" s="144"/>
      <c r="AD280" s="153">
        <v>0.90804597701149425</v>
      </c>
      <c r="AE280" s="153">
        <v>0.95329206527855936</v>
      </c>
      <c r="AF280" s="144"/>
    </row>
    <row r="281" spans="1:32" ht="22.15" customHeight="1" x14ac:dyDescent="0.25">
      <c r="A281" s="154" t="s">
        <v>241</v>
      </c>
      <c r="B281" s="155">
        <v>8.3333333333333329E-2</v>
      </c>
      <c r="C281" s="155">
        <v>6.6666666666666666E-2</v>
      </c>
      <c r="D281" s="155">
        <v>0.11764705882352941</v>
      </c>
      <c r="E281" s="155">
        <v>0</v>
      </c>
      <c r="F281" s="155">
        <v>0.16666666666666666</v>
      </c>
      <c r="G281" s="155">
        <v>0</v>
      </c>
      <c r="H281" s="155">
        <v>0.15384615384615385</v>
      </c>
      <c r="I281" s="155">
        <v>0</v>
      </c>
      <c r="J281" s="172">
        <v>-15.384615384615385</v>
      </c>
      <c r="K281" s="172">
        <v>-8.0459770114942533</v>
      </c>
      <c r="L281" s="147"/>
      <c r="M281" s="203">
        <v>-4.3307086614173231</v>
      </c>
      <c r="N281" s="144"/>
      <c r="P281" s="154" t="s">
        <v>241</v>
      </c>
      <c r="Q281" s="155">
        <v>2.8776978417266189E-2</v>
      </c>
      <c r="R281" s="155">
        <v>3.4965034965034968E-2</v>
      </c>
      <c r="S281" s="155">
        <v>5.2173913043478258E-2</v>
      </c>
      <c r="T281" s="155">
        <v>6.1224489795918366E-2</v>
      </c>
      <c r="U281" s="155">
        <v>3.9301310043668124E-2</v>
      </c>
      <c r="V281" s="155">
        <v>2.1276595744680851E-2</v>
      </c>
      <c r="W281" s="155">
        <v>3.2846715328467155E-2</v>
      </c>
      <c r="X281" s="155">
        <v>4.3307086614173228E-2</v>
      </c>
      <c r="Y281" s="172">
        <v>1.0460371285706074</v>
      </c>
      <c r="Z281" s="172">
        <v>0.50403449146797019</v>
      </c>
      <c r="AA281" s="147"/>
      <c r="AB281" s="144"/>
      <c r="AC281" s="144"/>
      <c r="AD281" s="151">
        <v>8.0459770114942528E-2</v>
      </c>
      <c r="AE281" s="151">
        <v>3.8266741699493526E-2</v>
      </c>
      <c r="AF281" s="144"/>
    </row>
    <row r="282" spans="1:32" ht="22.15" customHeight="1" x14ac:dyDescent="0.25">
      <c r="A282" s="154" t="s">
        <v>242</v>
      </c>
      <c r="B282" s="155">
        <v>5.5555555555555552E-2</v>
      </c>
      <c r="C282" s="155">
        <v>0.05</v>
      </c>
      <c r="D282" s="155">
        <v>9.0909090909090912E-2</v>
      </c>
      <c r="E282" s="155">
        <v>0</v>
      </c>
      <c r="F282" s="155">
        <v>0.125</v>
      </c>
      <c r="G282" s="155">
        <v>0</v>
      </c>
      <c r="H282" s="155">
        <v>7.1428571428571425E-2</v>
      </c>
      <c r="I282" s="155">
        <v>0</v>
      </c>
      <c r="J282" s="172">
        <v>-7.1428571428571423</v>
      </c>
      <c r="K282" s="172">
        <v>-5.46875</v>
      </c>
      <c r="L282" s="147"/>
      <c r="M282" s="203">
        <v>-2.9177718832891246</v>
      </c>
      <c r="N282" s="144"/>
      <c r="P282" s="154" t="s">
        <v>242</v>
      </c>
      <c r="Q282" s="155">
        <v>2.2284122562674095E-2</v>
      </c>
      <c r="R282" s="155">
        <v>2.6525198938992044E-2</v>
      </c>
      <c r="S282" s="155">
        <v>3.9867109634551492E-2</v>
      </c>
      <c r="T282" s="155">
        <v>4.7021943573667714E-2</v>
      </c>
      <c r="U282" s="155">
        <v>2.9411764705882353E-2</v>
      </c>
      <c r="V282" s="155">
        <v>1.607717041800643E-2</v>
      </c>
      <c r="W282" s="155">
        <v>2.2842639593908629E-2</v>
      </c>
      <c r="X282" s="155">
        <v>2.9177718832891247E-2</v>
      </c>
      <c r="Y282" s="172">
        <v>0.63350792389826194</v>
      </c>
      <c r="Z282" s="172">
        <v>4.4937071290814673E-2</v>
      </c>
      <c r="AA282" s="147"/>
      <c r="AB282" s="144"/>
      <c r="AC282" s="144"/>
      <c r="AD282" s="151">
        <v>5.46875E-2</v>
      </c>
      <c r="AE282" s="151">
        <v>2.8728348119983101E-2</v>
      </c>
      <c r="AF282" s="144"/>
    </row>
    <row r="283" spans="1:32" ht="22.15" customHeight="1" x14ac:dyDescent="0.25">
      <c r="A283" s="154" t="s">
        <v>243</v>
      </c>
      <c r="B283" s="155">
        <v>0.27777777777777779</v>
      </c>
      <c r="C283" s="155">
        <v>0.25</v>
      </c>
      <c r="D283" s="155">
        <v>0.22727272727272727</v>
      </c>
      <c r="E283" s="155">
        <v>0.14285714285714285</v>
      </c>
      <c r="F283" s="155">
        <v>0.25</v>
      </c>
      <c r="G283" s="155">
        <v>0.18181818181818182</v>
      </c>
      <c r="H283" s="155">
        <v>0.42857142857142855</v>
      </c>
      <c r="I283" s="155">
        <v>0.20512820512820512</v>
      </c>
      <c r="J283" s="172">
        <v>-22.344322344322343</v>
      </c>
      <c r="K283" s="172">
        <v>-6.0496794871794881</v>
      </c>
      <c r="L283" s="147"/>
      <c r="M283" s="203">
        <v>-1.2378426171529622</v>
      </c>
      <c r="N283" s="144"/>
      <c r="P283" s="154" t="s">
        <v>243</v>
      </c>
      <c r="Q283" s="155">
        <v>0.12534818941504178</v>
      </c>
      <c r="R283" s="155">
        <v>0.15649867374005305</v>
      </c>
      <c r="S283" s="155">
        <v>0.15614617940199335</v>
      </c>
      <c r="T283" s="155">
        <v>0.14420062695924765</v>
      </c>
      <c r="U283" s="155">
        <v>0.16993464052287582</v>
      </c>
      <c r="V283" s="155">
        <v>0.16077170418006431</v>
      </c>
      <c r="W283" s="155">
        <v>0.23096446700507614</v>
      </c>
      <c r="X283" s="155">
        <v>0.21750663129973474</v>
      </c>
      <c r="Y283" s="172">
        <v>-1.3457835705341399</v>
      </c>
      <c r="Z283" s="172">
        <v>5.2741105317478718</v>
      </c>
      <c r="AA283" s="147"/>
      <c r="AB283" s="144"/>
      <c r="AC283" s="144"/>
      <c r="AD283" s="151">
        <v>0.265625</v>
      </c>
      <c r="AE283" s="151">
        <v>0.16476552598225602</v>
      </c>
      <c r="AF283" s="144"/>
    </row>
    <row r="284" spans="1:32" ht="22.15" customHeight="1" x14ac:dyDescent="0.25">
      <c r="A284" s="154" t="s">
        <v>244</v>
      </c>
      <c r="B284" s="155">
        <v>0</v>
      </c>
      <c r="C284" s="155">
        <v>0</v>
      </c>
      <c r="D284" s="155">
        <v>0</v>
      </c>
      <c r="E284" s="155">
        <v>0</v>
      </c>
      <c r="F284" s="155">
        <v>0</v>
      </c>
      <c r="G284" s="155">
        <v>0</v>
      </c>
      <c r="H284" s="155">
        <v>0</v>
      </c>
      <c r="I284" s="155">
        <v>2.564102564102564E-2</v>
      </c>
      <c r="J284" s="172">
        <v>2.5641025641025639</v>
      </c>
      <c r="K284" s="172">
        <v>2.5641025641025639</v>
      </c>
      <c r="L284" s="147"/>
      <c r="M284" s="203">
        <v>0.17683465959328037</v>
      </c>
      <c r="N284" s="144"/>
      <c r="P284" s="154" t="s">
        <v>244</v>
      </c>
      <c r="Q284" s="155">
        <v>3.8997214484679667E-2</v>
      </c>
      <c r="R284" s="155">
        <v>2.6525198938992044E-2</v>
      </c>
      <c r="S284" s="155">
        <v>3.3222591362126247E-3</v>
      </c>
      <c r="T284" s="155">
        <v>2.5078369905956112E-2</v>
      </c>
      <c r="U284" s="155">
        <v>2.6143790849673203E-2</v>
      </c>
      <c r="V284" s="155">
        <v>3.8585209003215437E-2</v>
      </c>
      <c r="W284" s="155">
        <v>2.7918781725888325E-2</v>
      </c>
      <c r="X284" s="155">
        <v>2.3872679045092837E-2</v>
      </c>
      <c r="Y284" s="172">
        <v>-0.40461026807954886</v>
      </c>
      <c r="Z284" s="172">
        <v>-0.31657662443030227</v>
      </c>
      <c r="AA284" s="147"/>
      <c r="AB284" s="144"/>
      <c r="AC284" s="144"/>
      <c r="AD284" s="151">
        <v>0</v>
      </c>
      <c r="AE284" s="151">
        <v>2.7038445289395859E-2</v>
      </c>
      <c r="AF284" s="144"/>
    </row>
    <row r="285" spans="1:32" ht="22.15" customHeight="1" x14ac:dyDescent="0.25">
      <c r="A285" s="154" t="s">
        <v>245</v>
      </c>
      <c r="B285" s="155">
        <v>0</v>
      </c>
      <c r="C285" s="155">
        <v>0</v>
      </c>
      <c r="D285" s="155">
        <v>0</v>
      </c>
      <c r="E285" s="155">
        <v>0</v>
      </c>
      <c r="F285" s="155">
        <v>0</v>
      </c>
      <c r="G285" s="155">
        <v>0</v>
      </c>
      <c r="H285" s="155">
        <v>0</v>
      </c>
      <c r="I285" s="155">
        <v>0</v>
      </c>
      <c r="J285" s="172">
        <v>0</v>
      </c>
      <c r="K285" s="172">
        <v>0</v>
      </c>
      <c r="L285" s="147"/>
      <c r="M285" s="203">
        <v>-2.3872679045092835</v>
      </c>
      <c r="N285" s="144"/>
      <c r="P285" s="154" t="s">
        <v>245</v>
      </c>
      <c r="Q285" s="155">
        <v>2.7855153203342618E-3</v>
      </c>
      <c r="R285" s="155">
        <v>0</v>
      </c>
      <c r="S285" s="155">
        <v>9.9667774086378731E-3</v>
      </c>
      <c r="T285" s="155">
        <v>0</v>
      </c>
      <c r="U285" s="155">
        <v>0</v>
      </c>
      <c r="V285" s="155">
        <v>1.2861736334405145E-2</v>
      </c>
      <c r="W285" s="155">
        <v>7.6142131979695434E-3</v>
      </c>
      <c r="X285" s="155">
        <v>2.3872679045092837E-2</v>
      </c>
      <c r="Y285" s="172">
        <v>1.6258465847123296</v>
      </c>
      <c r="Z285" s="172">
        <v>1.9225446260977923</v>
      </c>
      <c r="AA285" s="147"/>
      <c r="AB285" s="144"/>
      <c r="AC285" s="144"/>
      <c r="AD285" s="151">
        <v>0</v>
      </c>
      <c r="AE285" s="151">
        <v>4.647232784114913E-3</v>
      </c>
      <c r="AF285" s="144"/>
    </row>
    <row r="286" spans="1:32" ht="22.15" customHeight="1" x14ac:dyDescent="0.25">
      <c r="A286" s="154" t="s">
        <v>246</v>
      </c>
      <c r="B286" s="155">
        <v>0</v>
      </c>
      <c r="C286" s="155">
        <v>0</v>
      </c>
      <c r="D286" s="155">
        <v>0</v>
      </c>
      <c r="E286" s="155">
        <v>0</v>
      </c>
      <c r="F286" s="155">
        <v>0</v>
      </c>
      <c r="G286" s="155">
        <v>0</v>
      </c>
      <c r="H286" s="155">
        <v>0</v>
      </c>
      <c r="I286" s="155">
        <v>0</v>
      </c>
      <c r="J286" s="172">
        <v>0</v>
      </c>
      <c r="K286" s="172">
        <v>0</v>
      </c>
      <c r="L286" s="147"/>
      <c r="M286" s="203">
        <v>-0.2652519893899204</v>
      </c>
      <c r="N286" s="144"/>
      <c r="P286" s="154" t="s">
        <v>246</v>
      </c>
      <c r="Q286" s="155">
        <v>2.7855153203342618E-3</v>
      </c>
      <c r="R286" s="155">
        <v>0</v>
      </c>
      <c r="S286" s="155">
        <v>0</v>
      </c>
      <c r="T286" s="155">
        <v>0</v>
      </c>
      <c r="U286" s="155">
        <v>3.2679738562091504E-3</v>
      </c>
      <c r="V286" s="155">
        <v>3.2154340836012861E-3</v>
      </c>
      <c r="W286" s="155">
        <v>0</v>
      </c>
      <c r="X286" s="155">
        <v>2.6525198938992041E-3</v>
      </c>
      <c r="Y286" s="172">
        <v>0.2652519893899204</v>
      </c>
      <c r="Z286" s="172">
        <v>0.13850927709587732</v>
      </c>
      <c r="AA286" s="147"/>
      <c r="AB286" s="144"/>
      <c r="AC286" s="144"/>
      <c r="AD286" s="151">
        <v>0</v>
      </c>
      <c r="AE286" s="151">
        <v>1.2674271229404308E-3</v>
      </c>
      <c r="AF286" s="144"/>
    </row>
    <row r="287" spans="1:32" x14ac:dyDescent="0.25">
      <c r="A287" s="149" t="s">
        <v>247</v>
      </c>
      <c r="B287" s="150">
        <v>163.83333333333366</v>
      </c>
      <c r="C287" s="150">
        <v>202.90000000000015</v>
      </c>
      <c r="D287" s="150">
        <v>224.81818181818181</v>
      </c>
      <c r="E287" s="150">
        <v>206.71428571428572</v>
      </c>
      <c r="F287" s="150">
        <v>273</v>
      </c>
      <c r="G287" s="150">
        <v>165.09090909090901</v>
      </c>
      <c r="H287" s="150">
        <v>267.67857142857099</v>
      </c>
      <c r="I287" s="150">
        <v>268.82051282051304</v>
      </c>
      <c r="J287" s="177">
        <v>1.1419413919420549</v>
      </c>
      <c r="K287" s="177">
        <v>51.718950320513102</v>
      </c>
      <c r="L287" s="147"/>
      <c r="M287" s="203">
        <v>22.138815207781334</v>
      </c>
      <c r="N287" s="144"/>
      <c r="P287" s="149" t="s">
        <v>247</v>
      </c>
      <c r="Q287" s="150">
        <v>275.66016713091898</v>
      </c>
      <c r="R287" s="150">
        <v>278.43766578249324</v>
      </c>
      <c r="S287" s="150">
        <v>232.61794019933546</v>
      </c>
      <c r="T287" s="150">
        <v>254.35423197492196</v>
      </c>
      <c r="U287" s="150">
        <v>233.90849673202587</v>
      </c>
      <c r="V287" s="150">
        <v>192.23151125401907</v>
      </c>
      <c r="W287" s="150">
        <v>265.36548223350241</v>
      </c>
      <c r="X287" s="150">
        <v>246.68169761273171</v>
      </c>
      <c r="Y287" s="177">
        <v>-18.683784620770695</v>
      </c>
      <c r="Z287" s="177">
        <v>-3.0031355093636591</v>
      </c>
      <c r="AA287" s="147"/>
      <c r="AB287" s="144"/>
      <c r="AC287" s="144"/>
      <c r="AD287" s="150">
        <v>217.10156249999994</v>
      </c>
      <c r="AE287" s="150">
        <v>249.68483312209537</v>
      </c>
      <c r="AF287" s="144"/>
    </row>
    <row r="288" spans="1:32" x14ac:dyDescent="0.25">
      <c r="A288" s="149" t="s">
        <v>248</v>
      </c>
      <c r="B288" s="150">
        <v>153.75</v>
      </c>
      <c r="C288" s="150">
        <v>166.93333333333322</v>
      </c>
      <c r="D288" s="150">
        <v>217.99999999999972</v>
      </c>
      <c r="E288" s="150">
        <v>229.0625</v>
      </c>
      <c r="F288" s="150">
        <v>329.33333333333297</v>
      </c>
      <c r="G288" s="150">
        <v>129.125</v>
      </c>
      <c r="H288" s="150">
        <v>331.61538461538498</v>
      </c>
      <c r="I288" s="150">
        <v>283.16666666666663</v>
      </c>
      <c r="J288" s="177">
        <v>-48.448717948718354</v>
      </c>
      <c r="K288" s="177">
        <v>64.316091954022994</v>
      </c>
      <c r="L288" s="147"/>
      <c r="M288" s="203">
        <v>8.300524934383418</v>
      </c>
      <c r="N288" s="144"/>
      <c r="P288" s="149" t="s">
        <v>248</v>
      </c>
      <c r="Q288" s="150">
        <v>280.37050359712208</v>
      </c>
      <c r="R288" s="150">
        <v>279.73076923076962</v>
      </c>
      <c r="S288" s="150">
        <v>251.59130434782628</v>
      </c>
      <c r="T288" s="150">
        <v>265.89387755102064</v>
      </c>
      <c r="U288" s="150">
        <v>244.61572052401721</v>
      </c>
      <c r="V288" s="150">
        <v>197.19574468085125</v>
      </c>
      <c r="W288" s="150">
        <v>261.18978102189772</v>
      </c>
      <c r="X288" s="150">
        <v>274.86614173228321</v>
      </c>
      <c r="Y288" s="177">
        <v>13.676360710385495</v>
      </c>
      <c r="Z288" s="177">
        <v>18.884149610729963</v>
      </c>
      <c r="AA288" s="147"/>
      <c r="AB288" s="144"/>
      <c r="AC288" s="144"/>
      <c r="AD288" s="150">
        <v>218.85057471264363</v>
      </c>
      <c r="AE288" s="150">
        <v>255.98199212155325</v>
      </c>
      <c r="AF288" s="144"/>
    </row>
    <row r="289" spans="1:32" x14ac:dyDescent="0.25">
      <c r="A289" s="146" t="s">
        <v>249</v>
      </c>
      <c r="B289" s="147">
        <v>20</v>
      </c>
      <c r="C289" s="147">
        <v>30</v>
      </c>
      <c r="D289" s="147">
        <v>36</v>
      </c>
      <c r="E289" s="147">
        <v>25</v>
      </c>
      <c r="F289" s="147">
        <v>26</v>
      </c>
      <c r="G289" s="147">
        <v>22</v>
      </c>
      <c r="H289" s="147">
        <v>67</v>
      </c>
      <c r="I289" s="147">
        <v>71</v>
      </c>
      <c r="J289" s="148">
        <v>5.9701492537313432E-2</v>
      </c>
      <c r="K289" s="148">
        <v>1.1991150442477876</v>
      </c>
      <c r="L289" s="147"/>
      <c r="M289" s="155">
        <v>0.1147011308562197</v>
      </c>
      <c r="N289" s="144"/>
      <c r="P289" s="146" t="s">
        <v>249</v>
      </c>
      <c r="Q289" s="147">
        <v>484</v>
      </c>
      <c r="R289" s="147">
        <v>448</v>
      </c>
      <c r="S289" s="147">
        <v>526</v>
      </c>
      <c r="T289" s="147">
        <v>485</v>
      </c>
      <c r="U289" s="147">
        <v>358</v>
      </c>
      <c r="V289" s="147">
        <v>439</v>
      </c>
      <c r="W289" s="147">
        <v>566</v>
      </c>
      <c r="X289" s="147">
        <v>619</v>
      </c>
      <c r="Y289" s="148">
        <v>9.3639575971731448E-2</v>
      </c>
      <c r="Z289" s="148">
        <v>0.31064730792498491</v>
      </c>
      <c r="AA289" s="147"/>
      <c r="AB289" s="144"/>
      <c r="AC289" s="144"/>
      <c r="AD289" s="147">
        <v>32.285714285714285</v>
      </c>
      <c r="AE289" s="147">
        <v>472.28571428571428</v>
      </c>
      <c r="AF289" s="144"/>
    </row>
    <row r="290" spans="1:32" x14ac:dyDescent="0.25">
      <c r="A290" s="146" t="s">
        <v>250</v>
      </c>
      <c r="B290" s="150">
        <v>1</v>
      </c>
      <c r="C290" s="150">
        <v>4</v>
      </c>
      <c r="D290" s="150">
        <v>9</v>
      </c>
      <c r="E290" s="150">
        <v>6</v>
      </c>
      <c r="F290" s="150">
        <v>10</v>
      </c>
      <c r="G290" s="150">
        <v>10</v>
      </c>
      <c r="H290" s="150">
        <v>19</v>
      </c>
      <c r="I290" s="150">
        <v>37</v>
      </c>
      <c r="J290" s="148">
        <v>0.94736842105263153</v>
      </c>
      <c r="K290" s="148">
        <v>3.3898305084745761</v>
      </c>
      <c r="L290" s="147"/>
      <c r="M290" s="155">
        <v>0.16818181818181818</v>
      </c>
      <c r="N290" s="144"/>
      <c r="P290" s="146" t="s">
        <v>250</v>
      </c>
      <c r="Q290" s="150">
        <v>135</v>
      </c>
      <c r="R290" s="150">
        <v>115</v>
      </c>
      <c r="S290" s="150">
        <v>129</v>
      </c>
      <c r="T290" s="150">
        <v>146</v>
      </c>
      <c r="U290" s="150">
        <v>133</v>
      </c>
      <c r="V290" s="150">
        <v>124</v>
      </c>
      <c r="W290" s="150">
        <v>175</v>
      </c>
      <c r="X290" s="150">
        <v>220</v>
      </c>
      <c r="Y290" s="148">
        <v>0.25714285714285712</v>
      </c>
      <c r="Z290" s="148">
        <v>0.6091954022988505</v>
      </c>
      <c r="AA290" s="147"/>
      <c r="AB290" s="144"/>
      <c r="AC290" s="144"/>
      <c r="AD290" s="150">
        <v>8.4285714285714288</v>
      </c>
      <c r="AE290" s="150">
        <v>136.71428571428572</v>
      </c>
      <c r="AF290" s="144"/>
    </row>
    <row r="291" spans="1:32" x14ac:dyDescent="0.25">
      <c r="A291" s="149" t="s">
        <v>251</v>
      </c>
      <c r="B291" s="147">
        <v>0</v>
      </c>
      <c r="C291" s="147">
        <v>45</v>
      </c>
      <c r="D291" s="147">
        <v>33</v>
      </c>
      <c r="E291" s="147">
        <v>36</v>
      </c>
      <c r="F291" s="147">
        <v>31</v>
      </c>
      <c r="G291" s="147">
        <v>42</v>
      </c>
      <c r="H291" s="147">
        <v>46</v>
      </c>
      <c r="I291" s="147">
        <v>70</v>
      </c>
      <c r="J291" s="148">
        <v>0.52173913043478259</v>
      </c>
      <c r="K291" s="157">
        <v>0.80257510729613724</v>
      </c>
      <c r="L291" s="147"/>
      <c r="M291" s="155">
        <v>6.3348416289592757E-2</v>
      </c>
      <c r="N291" s="144"/>
      <c r="P291" s="149" t="s">
        <v>251</v>
      </c>
      <c r="Q291" s="147">
        <v>0</v>
      </c>
      <c r="R291" s="147">
        <v>1107</v>
      </c>
      <c r="S291" s="147">
        <v>1016</v>
      </c>
      <c r="T291" s="147">
        <v>979</v>
      </c>
      <c r="U291" s="147">
        <v>975</v>
      </c>
      <c r="V291" s="147">
        <v>1016</v>
      </c>
      <c r="W291" s="147">
        <v>1035</v>
      </c>
      <c r="X291" s="147">
        <v>1105</v>
      </c>
      <c r="Y291" s="148">
        <v>6.7632850241545889E-2</v>
      </c>
      <c r="Z291" s="157">
        <v>8.1919060052219286E-2</v>
      </c>
      <c r="AA291" s="147"/>
      <c r="AB291" s="144"/>
      <c r="AC291" s="144"/>
      <c r="AD291" s="158">
        <v>38.833333333333336</v>
      </c>
      <c r="AE291" s="158">
        <v>1021.3333333333334</v>
      </c>
      <c r="AF291" s="144"/>
    </row>
    <row r="292" spans="1:32" x14ac:dyDescent="0.25">
      <c r="A292" s="159" t="s">
        <v>252</v>
      </c>
      <c r="B292" s="150">
        <v>15</v>
      </c>
      <c r="C292" s="150">
        <v>15</v>
      </c>
      <c r="D292" s="150">
        <v>19</v>
      </c>
      <c r="E292" s="150">
        <v>22</v>
      </c>
      <c r="F292" s="150">
        <v>15</v>
      </c>
      <c r="G292" s="150">
        <v>11</v>
      </c>
      <c r="H292" s="150">
        <v>5</v>
      </c>
      <c r="I292" s="150">
        <v>25</v>
      </c>
      <c r="J292" s="148">
        <v>4</v>
      </c>
      <c r="K292" s="148">
        <v>0.71568627450980393</v>
      </c>
      <c r="L292" s="147"/>
      <c r="M292" s="155">
        <v>5.8004640371229696E-2</v>
      </c>
      <c r="N292" s="144"/>
      <c r="P292" s="159" t="s">
        <v>252</v>
      </c>
      <c r="Q292" s="150">
        <v>311</v>
      </c>
      <c r="R292" s="150">
        <v>310</v>
      </c>
      <c r="S292" s="150">
        <v>329</v>
      </c>
      <c r="T292" s="150">
        <v>288</v>
      </c>
      <c r="U292" s="150">
        <v>250</v>
      </c>
      <c r="V292" s="150">
        <v>370</v>
      </c>
      <c r="W292" s="150">
        <v>299</v>
      </c>
      <c r="X292" s="150">
        <v>431</v>
      </c>
      <c r="Y292" s="148">
        <v>0.4414715719063545</v>
      </c>
      <c r="Z292" s="148">
        <v>0.39870190078813156</v>
      </c>
      <c r="AA292" s="147"/>
      <c r="AB292" s="144"/>
      <c r="AC292" s="144"/>
      <c r="AD292" s="150">
        <v>14.571428571428571</v>
      </c>
      <c r="AE292" s="150">
        <v>308.14285714285717</v>
      </c>
      <c r="AF292" s="144"/>
    </row>
    <row r="293" spans="1:32" x14ac:dyDescent="0.25">
      <c r="A293" s="159" t="s">
        <v>253</v>
      </c>
      <c r="B293" s="150">
        <v>0</v>
      </c>
      <c r="C293" s="150">
        <v>0</v>
      </c>
      <c r="D293" s="150">
        <v>1</v>
      </c>
      <c r="E293" s="150">
        <v>1</v>
      </c>
      <c r="F293" s="150">
        <v>0</v>
      </c>
      <c r="G293" s="150">
        <v>0</v>
      </c>
      <c r="H293" s="150">
        <v>1</v>
      </c>
      <c r="I293" s="150">
        <v>2</v>
      </c>
      <c r="J293" s="148">
        <v>1</v>
      </c>
      <c r="K293" s="148">
        <v>3.666666666666667</v>
      </c>
      <c r="L293" s="147"/>
      <c r="M293" s="155">
        <v>9.5238095238095233E-2</v>
      </c>
      <c r="N293" s="144"/>
      <c r="P293" s="159" t="s">
        <v>253</v>
      </c>
      <c r="Q293" s="150">
        <v>24</v>
      </c>
      <c r="R293" s="150">
        <v>23</v>
      </c>
      <c r="S293" s="150">
        <v>20</v>
      </c>
      <c r="T293" s="150">
        <v>22</v>
      </c>
      <c r="U293" s="150">
        <v>7</v>
      </c>
      <c r="V293" s="150">
        <v>13</v>
      </c>
      <c r="W293" s="150">
        <v>15</v>
      </c>
      <c r="X293" s="150">
        <v>21</v>
      </c>
      <c r="Y293" s="148">
        <v>0.4</v>
      </c>
      <c r="Z293" s="148">
        <v>0.18548387096774185</v>
      </c>
      <c r="AA293" s="147"/>
      <c r="AB293" s="144"/>
      <c r="AC293" s="144"/>
      <c r="AD293" s="150">
        <v>0.42857142857142855</v>
      </c>
      <c r="AE293" s="150">
        <v>17.714285714285715</v>
      </c>
      <c r="AF293" s="144"/>
    </row>
    <row r="294" spans="1:32" x14ac:dyDescent="0.25">
      <c r="A294" s="159" t="s">
        <v>254</v>
      </c>
      <c r="B294" s="191">
        <v>0</v>
      </c>
      <c r="C294" s="191">
        <v>0</v>
      </c>
      <c r="D294" s="191">
        <v>0.05</v>
      </c>
      <c r="E294" s="191">
        <v>4.3478260869565216E-2</v>
      </c>
      <c r="F294" s="191">
        <v>0</v>
      </c>
      <c r="G294" s="191">
        <v>0</v>
      </c>
      <c r="H294" s="191">
        <v>0.16666666666666666</v>
      </c>
      <c r="I294" s="191">
        <v>7.407407407407407E-2</v>
      </c>
      <c r="J294" s="172">
        <v>-9.2592592592592595</v>
      </c>
      <c r="K294" s="172">
        <v>4.5502645502645507</v>
      </c>
      <c r="L294" s="147"/>
      <c r="M294" s="203">
        <v>2.7613897082923624</v>
      </c>
      <c r="N294" s="144"/>
      <c r="P294" s="159" t="s">
        <v>254</v>
      </c>
      <c r="Q294" s="191">
        <v>7.1641791044776124E-2</v>
      </c>
      <c r="R294" s="191">
        <v>6.9069069069069067E-2</v>
      </c>
      <c r="S294" s="191">
        <v>5.730659025787966E-2</v>
      </c>
      <c r="T294" s="191">
        <v>7.0967741935483872E-2</v>
      </c>
      <c r="U294" s="191">
        <v>2.7237354085603113E-2</v>
      </c>
      <c r="V294" s="191">
        <v>3.3942558746736295E-2</v>
      </c>
      <c r="W294" s="191">
        <v>4.7770700636942678E-2</v>
      </c>
      <c r="X294" s="191">
        <v>4.6460176991150445E-2</v>
      </c>
      <c r="Y294" s="172">
        <v>-0.13105236457922331</v>
      </c>
      <c r="Z294" s="172">
        <v>-0.79019448852195651</v>
      </c>
      <c r="AA294" s="147"/>
      <c r="AB294" s="144"/>
      <c r="AC294" s="144"/>
      <c r="AD294" s="191">
        <v>2.8571428571428571E-2</v>
      </c>
      <c r="AE294" s="191">
        <v>5.4362121876370011E-2</v>
      </c>
      <c r="AF294" s="144"/>
    </row>
    <row r="295" spans="1:32" x14ac:dyDescent="0.25">
      <c r="A295" s="161" t="s">
        <v>255</v>
      </c>
      <c r="B295" s="161"/>
      <c r="C295" s="161"/>
      <c r="D295" s="161"/>
      <c r="E295" s="144"/>
      <c r="F295" s="144"/>
      <c r="G295" s="144"/>
      <c r="H295" s="144"/>
      <c r="I295" s="144"/>
      <c r="J295" s="144"/>
      <c r="K295" s="144"/>
      <c r="L295" s="144"/>
      <c r="M295" s="144"/>
      <c r="N295" s="144"/>
      <c r="O295" s="204"/>
      <c r="P295" s="161" t="s">
        <v>255</v>
      </c>
      <c r="Q295" s="161"/>
      <c r="R295" s="161"/>
      <c r="S295" s="161"/>
      <c r="T295" s="144"/>
      <c r="U295" s="144"/>
      <c r="V295" s="144"/>
      <c r="W295" s="144"/>
      <c r="X295" s="144"/>
      <c r="Y295" s="144"/>
      <c r="Z295" s="144"/>
      <c r="AA295" s="144"/>
      <c r="AB295" s="144"/>
      <c r="AC295" s="144"/>
      <c r="AD295" s="144"/>
      <c r="AE295" s="144"/>
      <c r="AF295" s="144"/>
    </row>
    <row r="296" spans="1:32" x14ac:dyDescent="0.25">
      <c r="N296" s="144"/>
      <c r="AB296" s="144"/>
    </row>
    <row r="297" spans="1:32" x14ac:dyDescent="0.25">
      <c r="N297" s="144"/>
      <c r="AB297" s="144"/>
    </row>
    <row r="298" spans="1:32" x14ac:dyDescent="0.25">
      <c r="A298" s="195" t="s">
        <v>283</v>
      </c>
      <c r="B298" s="189" t="s">
        <v>284</v>
      </c>
      <c r="C298" s="189"/>
      <c r="D298" s="181"/>
      <c r="E298" s="181"/>
      <c r="F298" s="167"/>
      <c r="G298" s="167"/>
      <c r="H298" s="167"/>
      <c r="I298" s="167"/>
      <c r="J298" s="167"/>
      <c r="K298" s="167"/>
      <c r="L298" s="188"/>
      <c r="M298" s="211"/>
      <c r="N298" s="144"/>
      <c r="O298" s="211"/>
      <c r="P298" s="195" t="s">
        <v>283</v>
      </c>
      <c r="Q298" s="189" t="s">
        <v>284</v>
      </c>
      <c r="R298" s="189"/>
      <c r="S298" s="181"/>
      <c r="T298" s="181"/>
      <c r="U298" s="144"/>
      <c r="V298" s="144"/>
      <c r="W298" s="144"/>
      <c r="X298" s="144"/>
      <c r="Y298" s="144"/>
      <c r="Z298" s="144"/>
      <c r="AA298" s="188"/>
      <c r="AB298" s="144"/>
      <c r="AC298" s="144"/>
      <c r="AD298" s="144"/>
      <c r="AE298" s="144"/>
      <c r="AF298" s="144"/>
    </row>
    <row r="299" spans="1:32" x14ac:dyDescent="0.25">
      <c r="A299" s="166" t="s">
        <v>304</v>
      </c>
      <c r="B299" s="166"/>
      <c r="C299" s="166"/>
      <c r="D299" s="166"/>
      <c r="E299" s="213"/>
      <c r="F299" s="167"/>
      <c r="G299" s="167"/>
      <c r="H299" s="167"/>
      <c r="I299" s="167"/>
      <c r="J299" s="167"/>
      <c r="K299" s="167"/>
      <c r="L299" s="167"/>
      <c r="M299" s="144"/>
      <c r="N299" s="144"/>
      <c r="P299" s="166" t="s">
        <v>231</v>
      </c>
      <c r="Q299" s="166"/>
      <c r="R299" s="166"/>
      <c r="S299" s="166"/>
      <c r="T299" s="162"/>
      <c r="U299" s="144"/>
      <c r="V299" s="144"/>
      <c r="W299" s="144"/>
      <c r="X299" s="144"/>
      <c r="Y299" s="144"/>
      <c r="Z299" s="144"/>
      <c r="AA299" s="167"/>
      <c r="AB299" s="144"/>
      <c r="AC299" s="144"/>
      <c r="AD299" s="144"/>
      <c r="AE299" s="144"/>
      <c r="AF299" s="144"/>
    </row>
    <row r="300" spans="1:32" ht="31.5" x14ac:dyDescent="0.25">
      <c r="A300" s="190"/>
      <c r="B300" s="141">
        <v>2019</v>
      </c>
      <c r="C300" s="141">
        <v>2020</v>
      </c>
      <c r="D300" s="141">
        <v>2021</v>
      </c>
      <c r="E300" s="141">
        <v>2022</v>
      </c>
      <c r="F300" s="141">
        <v>2023</v>
      </c>
      <c r="G300" s="141">
        <v>2024</v>
      </c>
      <c r="H300" s="141">
        <v>2025</v>
      </c>
      <c r="I300" s="141">
        <v>2026</v>
      </c>
      <c r="J300" s="142" t="s">
        <v>232</v>
      </c>
      <c r="K300" s="142" t="s">
        <v>233</v>
      </c>
      <c r="L300" s="143" t="s">
        <v>234</v>
      </c>
      <c r="M300" s="145" t="s">
        <v>287</v>
      </c>
      <c r="N300" s="144"/>
      <c r="P300" s="190"/>
      <c r="Q300" s="141">
        <v>2019</v>
      </c>
      <c r="R300" s="141">
        <v>2020</v>
      </c>
      <c r="S300" s="141">
        <v>2021</v>
      </c>
      <c r="T300" s="141">
        <v>2022</v>
      </c>
      <c r="U300" s="141">
        <v>2023</v>
      </c>
      <c r="V300" s="141">
        <v>2024</v>
      </c>
      <c r="W300" s="141">
        <v>2025</v>
      </c>
      <c r="X300" s="141">
        <v>2026</v>
      </c>
      <c r="Y300" s="142" t="s">
        <v>232</v>
      </c>
      <c r="Z300" s="142" t="s">
        <v>233</v>
      </c>
      <c r="AA300" s="143" t="s">
        <v>234</v>
      </c>
      <c r="AB300" s="144"/>
      <c r="AC300" s="144"/>
      <c r="AD300" s="145" t="s">
        <v>305</v>
      </c>
      <c r="AE300" s="145" t="s">
        <v>235</v>
      </c>
      <c r="AF300" s="144"/>
    </row>
    <row r="301" spans="1:32" x14ac:dyDescent="0.25">
      <c r="A301" s="146" t="s">
        <v>236</v>
      </c>
      <c r="B301" s="147">
        <v>125</v>
      </c>
      <c r="C301" s="147">
        <v>54</v>
      </c>
      <c r="D301" s="147">
        <v>73</v>
      </c>
      <c r="E301" s="147">
        <v>61</v>
      </c>
      <c r="F301" s="147">
        <v>57</v>
      </c>
      <c r="G301" s="147">
        <v>43</v>
      </c>
      <c r="H301" s="147">
        <v>56</v>
      </c>
      <c r="I301" s="147">
        <v>35</v>
      </c>
      <c r="J301" s="148">
        <v>-0.375</v>
      </c>
      <c r="K301" s="148">
        <v>-0.47761194029850745</v>
      </c>
      <c r="L301" s="147"/>
      <c r="M301" s="155">
        <v>1.6226240148354196E-2</v>
      </c>
      <c r="N301" s="144"/>
      <c r="P301" s="146" t="s">
        <v>236</v>
      </c>
      <c r="Q301" s="147">
        <v>1612</v>
      </c>
      <c r="R301" s="147">
        <v>2505</v>
      </c>
      <c r="S301" s="147">
        <v>1610</v>
      </c>
      <c r="T301" s="147">
        <v>1370</v>
      </c>
      <c r="U301" s="147">
        <v>1591</v>
      </c>
      <c r="V301" s="147">
        <v>1674</v>
      </c>
      <c r="W301" s="147">
        <v>1545</v>
      </c>
      <c r="X301" s="147">
        <v>2157</v>
      </c>
      <c r="Y301" s="148">
        <v>0.39611650485436894</v>
      </c>
      <c r="Z301" s="148">
        <v>0.26807760141093473</v>
      </c>
      <c r="AA301" s="147"/>
      <c r="AB301" s="144"/>
      <c r="AC301" s="144"/>
      <c r="AD301" s="147">
        <v>67</v>
      </c>
      <c r="AE301" s="147">
        <v>1701</v>
      </c>
      <c r="AF301" s="144"/>
    </row>
    <row r="302" spans="1:32" x14ac:dyDescent="0.25">
      <c r="A302" s="149" t="s">
        <v>237</v>
      </c>
      <c r="B302" s="150">
        <v>91</v>
      </c>
      <c r="C302" s="150">
        <v>24</v>
      </c>
      <c r="D302" s="150">
        <v>25</v>
      </c>
      <c r="E302" s="150">
        <v>38</v>
      </c>
      <c r="F302" s="150">
        <v>37</v>
      </c>
      <c r="G302" s="150">
        <v>9</v>
      </c>
      <c r="H302" s="150">
        <v>21</v>
      </c>
      <c r="I302" s="150">
        <v>17</v>
      </c>
      <c r="J302" s="148">
        <v>-0.19047619047619047</v>
      </c>
      <c r="K302" s="148">
        <v>-0.51428571428571423</v>
      </c>
      <c r="L302" s="147"/>
      <c r="M302" s="155">
        <v>1.4756944444444444E-2</v>
      </c>
      <c r="N302" s="144"/>
      <c r="P302" s="149" t="s">
        <v>237</v>
      </c>
      <c r="Q302" s="150">
        <v>887</v>
      </c>
      <c r="R302" s="150">
        <v>1510</v>
      </c>
      <c r="S302" s="150">
        <v>936</v>
      </c>
      <c r="T302" s="150">
        <v>743</v>
      </c>
      <c r="U302" s="150">
        <v>680</v>
      </c>
      <c r="V302" s="150">
        <v>629</v>
      </c>
      <c r="W302" s="150">
        <v>635</v>
      </c>
      <c r="X302" s="150">
        <v>1152</v>
      </c>
      <c r="Y302" s="148">
        <v>0.81417322834645667</v>
      </c>
      <c r="Z302" s="148">
        <v>0.33953488372093021</v>
      </c>
      <c r="AA302" s="147"/>
      <c r="AB302" s="144"/>
      <c r="AC302" s="144"/>
      <c r="AD302" s="150">
        <v>35</v>
      </c>
      <c r="AE302" s="150">
        <v>860</v>
      </c>
      <c r="AF302" s="144"/>
    </row>
    <row r="303" spans="1:32" x14ac:dyDescent="0.25">
      <c r="A303" s="146" t="s">
        <v>90</v>
      </c>
      <c r="B303" s="151">
        <v>0.74590163934426235</v>
      </c>
      <c r="C303" s="151">
        <v>0.5</v>
      </c>
      <c r="D303" s="151">
        <v>0.34246575342465752</v>
      </c>
      <c r="E303" s="151">
        <v>0.70370370370370372</v>
      </c>
      <c r="F303" s="151">
        <v>0.74</v>
      </c>
      <c r="G303" s="151">
        <v>0.24324324324324326</v>
      </c>
      <c r="H303" s="151">
        <v>0.3888888888888889</v>
      </c>
      <c r="I303" s="151">
        <v>0.54838709677419351</v>
      </c>
      <c r="J303" s="172">
        <v>15.949820788530461</v>
      </c>
      <c r="K303" s="172">
        <v>-1.0973633819413853</v>
      </c>
      <c r="L303" s="147"/>
      <c r="M303" s="203">
        <v>-7.8381129558777074</v>
      </c>
      <c r="N303" s="144"/>
      <c r="P303" s="146" t="s">
        <v>90</v>
      </c>
      <c r="Q303" s="151">
        <v>0.65124816446402345</v>
      </c>
      <c r="R303" s="151">
        <v>0.69266055045871555</v>
      </c>
      <c r="S303" s="151">
        <v>0.67144906743185084</v>
      </c>
      <c r="T303" s="151">
        <v>0.64273356401384085</v>
      </c>
      <c r="U303" s="151">
        <v>0.53501180173092056</v>
      </c>
      <c r="V303" s="151">
        <v>0.45945945945945948</v>
      </c>
      <c r="W303" s="151">
        <v>0.4945482866043614</v>
      </c>
      <c r="X303" s="151">
        <v>0.62676822633297058</v>
      </c>
      <c r="Y303" s="172">
        <v>13.221993972860918</v>
      </c>
      <c r="Z303" s="172">
        <v>2.5729887674823648</v>
      </c>
      <c r="AA303" s="147"/>
      <c r="AB303" s="144"/>
      <c r="AC303" s="144"/>
      <c r="AD303" s="151">
        <v>0.55936073059360736</v>
      </c>
      <c r="AE303" s="151">
        <v>0.60103833865814693</v>
      </c>
      <c r="AF303" s="144"/>
    </row>
    <row r="304" spans="1:32" x14ac:dyDescent="0.25">
      <c r="A304" s="149" t="s">
        <v>238</v>
      </c>
      <c r="B304" s="150">
        <v>91</v>
      </c>
      <c r="C304" s="150">
        <v>21</v>
      </c>
      <c r="D304" s="150">
        <v>24</v>
      </c>
      <c r="E304" s="150">
        <v>38</v>
      </c>
      <c r="F304" s="150">
        <v>33</v>
      </c>
      <c r="G304" s="150">
        <v>8</v>
      </c>
      <c r="H304" s="150">
        <v>21</v>
      </c>
      <c r="I304" s="150">
        <v>20</v>
      </c>
      <c r="J304" s="148">
        <v>-4.7619047619047616E-2</v>
      </c>
      <c r="K304" s="148">
        <v>-0.40677966101694918</v>
      </c>
      <c r="L304" s="147"/>
      <c r="M304" s="155">
        <v>1.8050541516245487E-2</v>
      </c>
      <c r="N304" s="144"/>
      <c r="P304" s="149" t="s">
        <v>238</v>
      </c>
      <c r="Q304" s="150">
        <v>807</v>
      </c>
      <c r="R304" s="150">
        <v>1436</v>
      </c>
      <c r="S304" s="150">
        <v>903</v>
      </c>
      <c r="T304" s="150">
        <v>673</v>
      </c>
      <c r="U304" s="150">
        <v>552</v>
      </c>
      <c r="V304" s="150">
        <v>558</v>
      </c>
      <c r="W304" s="150">
        <v>602</v>
      </c>
      <c r="X304" s="150">
        <v>1108</v>
      </c>
      <c r="Y304" s="148">
        <v>0.84053156146179397</v>
      </c>
      <c r="Z304" s="148">
        <v>0.40227806906526853</v>
      </c>
      <c r="AA304" s="147"/>
      <c r="AB304" s="144"/>
      <c r="AC304" s="144"/>
      <c r="AD304" s="150">
        <v>33.714285714285715</v>
      </c>
      <c r="AE304" s="150">
        <v>790.14285714285711</v>
      </c>
      <c r="AF304" s="144"/>
    </row>
    <row r="305" spans="1:32" x14ac:dyDescent="0.25">
      <c r="A305" s="149" t="s">
        <v>239</v>
      </c>
      <c r="B305" s="153">
        <v>0.72799999999999998</v>
      </c>
      <c r="C305" s="153">
        <v>0.3888888888888889</v>
      </c>
      <c r="D305" s="153">
        <v>0.32876712328767121</v>
      </c>
      <c r="E305" s="153">
        <v>0.62295081967213117</v>
      </c>
      <c r="F305" s="153">
        <v>0.57894736842105265</v>
      </c>
      <c r="G305" s="153">
        <v>0.18604651162790697</v>
      </c>
      <c r="H305" s="153">
        <v>0.375</v>
      </c>
      <c r="I305" s="153">
        <v>0.5714285714285714</v>
      </c>
      <c r="J305" s="172">
        <v>19.642857142857139</v>
      </c>
      <c r="K305" s="172">
        <v>6.8230277185501009</v>
      </c>
      <c r="L305" s="147"/>
      <c r="M305" s="203">
        <v>5.7752169017815769</v>
      </c>
      <c r="N305" s="144"/>
      <c r="P305" s="149" t="s">
        <v>239</v>
      </c>
      <c r="Q305" s="153">
        <v>0.50062034739454098</v>
      </c>
      <c r="R305" s="153">
        <v>0.5732534930139721</v>
      </c>
      <c r="S305" s="153">
        <v>0.56086956521739129</v>
      </c>
      <c r="T305" s="153">
        <v>0.49124087591240878</v>
      </c>
      <c r="U305" s="153">
        <v>0.34695160276555626</v>
      </c>
      <c r="V305" s="153">
        <v>0.33333333333333331</v>
      </c>
      <c r="W305" s="153">
        <v>0.3896440129449838</v>
      </c>
      <c r="X305" s="153">
        <v>0.51367640241075563</v>
      </c>
      <c r="Y305" s="172">
        <v>12.403238946577183</v>
      </c>
      <c r="Z305" s="172">
        <v>4.9159731544878404</v>
      </c>
      <c r="AA305" s="147"/>
      <c r="AB305" s="144"/>
      <c r="AC305" s="144"/>
      <c r="AD305" s="153">
        <v>0.50319829424307039</v>
      </c>
      <c r="AE305" s="153">
        <v>0.46451667086587722</v>
      </c>
      <c r="AF305" s="144"/>
    </row>
    <row r="306" spans="1:32" x14ac:dyDescent="0.25">
      <c r="A306" s="149" t="s">
        <v>240</v>
      </c>
      <c r="B306" s="153">
        <v>1</v>
      </c>
      <c r="C306" s="153">
        <v>0.875</v>
      </c>
      <c r="D306" s="153">
        <v>0.96</v>
      </c>
      <c r="E306" s="153">
        <v>1</v>
      </c>
      <c r="F306" s="153">
        <v>0.89189189189189189</v>
      </c>
      <c r="G306" s="153">
        <v>0.88888888888888884</v>
      </c>
      <c r="H306" s="153">
        <v>1</v>
      </c>
      <c r="I306" s="153">
        <v>1.1764705882352942</v>
      </c>
      <c r="J306" s="172">
        <v>17.647058823529417</v>
      </c>
      <c r="K306" s="172">
        <v>21.320528211284518</v>
      </c>
      <c r="L306" s="147"/>
      <c r="M306" s="203">
        <v>21.466503267973856</v>
      </c>
      <c r="N306" s="144"/>
      <c r="P306" s="149" t="s">
        <v>240</v>
      </c>
      <c r="Q306" s="153">
        <v>0.90980834272829758</v>
      </c>
      <c r="R306" s="153">
        <v>0.9509933774834437</v>
      </c>
      <c r="S306" s="153">
        <v>0.96474358974358976</v>
      </c>
      <c r="T306" s="153">
        <v>0.9057873485868102</v>
      </c>
      <c r="U306" s="153">
        <v>0.81176470588235294</v>
      </c>
      <c r="V306" s="153">
        <v>0.88712241653418122</v>
      </c>
      <c r="W306" s="153">
        <v>0.94803149606299209</v>
      </c>
      <c r="X306" s="153">
        <v>0.96180555555555558</v>
      </c>
      <c r="Y306" s="172">
        <v>1.3774059492563495</v>
      </c>
      <c r="Z306" s="172">
        <v>4.3034791435954229</v>
      </c>
      <c r="AA306" s="147"/>
      <c r="AB306" s="144"/>
      <c r="AC306" s="144"/>
      <c r="AD306" s="153">
        <v>0.96326530612244898</v>
      </c>
      <c r="AE306" s="153">
        <v>0.91877076411960135</v>
      </c>
      <c r="AF306" s="144"/>
    </row>
    <row r="307" spans="1:32" ht="22.15" customHeight="1" x14ac:dyDescent="0.25">
      <c r="A307" s="154" t="s">
        <v>241</v>
      </c>
      <c r="B307" s="155">
        <v>1.098901098901099E-2</v>
      </c>
      <c r="C307" s="155">
        <v>8.3333333333333329E-2</v>
      </c>
      <c r="D307" s="155">
        <v>0.04</v>
      </c>
      <c r="E307" s="155">
        <v>0</v>
      </c>
      <c r="F307" s="155">
        <v>2.7027027027027029E-2</v>
      </c>
      <c r="G307" s="155">
        <v>0.1111111111111111</v>
      </c>
      <c r="H307" s="155">
        <v>0</v>
      </c>
      <c r="I307" s="155">
        <v>0</v>
      </c>
      <c r="J307" s="172">
        <v>0</v>
      </c>
      <c r="K307" s="172">
        <v>-2.4489795918367347</v>
      </c>
      <c r="L307" s="147"/>
      <c r="M307" s="203">
        <v>-1.9097222222222223</v>
      </c>
      <c r="N307" s="144"/>
      <c r="P307" s="154" t="s">
        <v>241</v>
      </c>
      <c r="Q307" s="155">
        <v>1.5783540022547914E-2</v>
      </c>
      <c r="R307" s="155">
        <v>2.4503311258278145E-2</v>
      </c>
      <c r="S307" s="155">
        <v>2.7777777777777776E-2</v>
      </c>
      <c r="T307" s="155">
        <v>3.4993270524899055E-2</v>
      </c>
      <c r="U307" s="155">
        <v>3.6764705882352942E-2</v>
      </c>
      <c r="V307" s="155">
        <v>7.472178060413355E-2</v>
      </c>
      <c r="W307" s="155">
        <v>2.6771653543307086E-2</v>
      </c>
      <c r="X307" s="155">
        <v>1.9097222222222224E-2</v>
      </c>
      <c r="Y307" s="172">
        <v>-0.76744313210848625</v>
      </c>
      <c r="Z307" s="172">
        <v>-1.2796465485418969</v>
      </c>
      <c r="AA307" s="147"/>
      <c r="AB307" s="144"/>
      <c r="AC307" s="144"/>
      <c r="AD307" s="151">
        <v>2.4489795918367346E-2</v>
      </c>
      <c r="AE307" s="151">
        <v>3.1893687707641193E-2</v>
      </c>
      <c r="AF307" s="144"/>
    </row>
    <row r="308" spans="1:32" ht="22.15" customHeight="1" x14ac:dyDescent="0.25">
      <c r="A308" s="154" t="s">
        <v>242</v>
      </c>
      <c r="B308" s="155">
        <v>8.0000000000000002E-3</v>
      </c>
      <c r="C308" s="155">
        <v>3.7037037037037035E-2</v>
      </c>
      <c r="D308" s="155">
        <v>1.3698630136986301E-2</v>
      </c>
      <c r="E308" s="155">
        <v>0</v>
      </c>
      <c r="F308" s="155">
        <v>1.7543859649122806E-2</v>
      </c>
      <c r="G308" s="155">
        <v>2.3255813953488372E-2</v>
      </c>
      <c r="H308" s="155">
        <v>0</v>
      </c>
      <c r="I308" s="155">
        <v>0</v>
      </c>
      <c r="J308" s="172">
        <v>0</v>
      </c>
      <c r="K308" s="172">
        <v>-1.279317697228145</v>
      </c>
      <c r="L308" s="147"/>
      <c r="M308" s="203">
        <v>-1.0199350950394066</v>
      </c>
      <c r="N308" s="144"/>
      <c r="P308" s="154" t="s">
        <v>242</v>
      </c>
      <c r="Q308" s="155">
        <v>8.6848635235732014E-3</v>
      </c>
      <c r="R308" s="155">
        <v>1.4770459081836327E-2</v>
      </c>
      <c r="S308" s="155">
        <v>1.6149068322981366E-2</v>
      </c>
      <c r="T308" s="155">
        <v>1.8978102189781021E-2</v>
      </c>
      <c r="U308" s="155">
        <v>1.5713387806411062E-2</v>
      </c>
      <c r="V308" s="155">
        <v>2.8076463560334528E-2</v>
      </c>
      <c r="W308" s="155">
        <v>1.1003236245954692E-2</v>
      </c>
      <c r="X308" s="155">
        <v>1.0199350950394067E-2</v>
      </c>
      <c r="Y308" s="172">
        <v>-8.038852955606253E-2</v>
      </c>
      <c r="Z308" s="172">
        <v>-0.5925617555526822</v>
      </c>
      <c r="AA308" s="147"/>
      <c r="AB308" s="144"/>
      <c r="AC308" s="144"/>
      <c r="AD308" s="151">
        <v>1.279317697228145E-2</v>
      </c>
      <c r="AE308" s="151">
        <v>1.6124968505920888E-2</v>
      </c>
      <c r="AF308" s="144"/>
    </row>
    <row r="309" spans="1:32" ht="22.15" customHeight="1" x14ac:dyDescent="0.25">
      <c r="A309" s="154" t="s">
        <v>243</v>
      </c>
      <c r="B309" s="155">
        <v>0.13600000000000001</v>
      </c>
      <c r="C309" s="155">
        <v>5.5555555555555552E-2</v>
      </c>
      <c r="D309" s="155">
        <v>0.23287671232876711</v>
      </c>
      <c r="E309" s="155">
        <v>0.18032786885245902</v>
      </c>
      <c r="F309" s="155">
        <v>0.15789473684210525</v>
      </c>
      <c r="G309" s="155">
        <v>6.9767441860465115E-2</v>
      </c>
      <c r="H309" s="155">
        <v>0.10714285714285714</v>
      </c>
      <c r="I309" s="155">
        <v>8.5714285714285715E-2</v>
      </c>
      <c r="J309" s="172">
        <v>-2.1428571428571423</v>
      </c>
      <c r="K309" s="172">
        <v>-5.5010660980810231</v>
      </c>
      <c r="L309" s="147"/>
      <c r="M309" s="203">
        <v>0.3655871249751641</v>
      </c>
      <c r="N309" s="144"/>
      <c r="P309" s="154" t="s">
        <v>243</v>
      </c>
      <c r="Q309" s="155">
        <v>0.13399503722084366</v>
      </c>
      <c r="R309" s="155">
        <v>0.10978043912175649</v>
      </c>
      <c r="S309" s="155">
        <v>0.11739130434782609</v>
      </c>
      <c r="T309" s="155">
        <v>0.11167883211678832</v>
      </c>
      <c r="U309" s="155">
        <v>0.14707730986800754</v>
      </c>
      <c r="V309" s="155">
        <v>0.13201911589008364</v>
      </c>
      <c r="W309" s="155">
        <v>0.13333333333333333</v>
      </c>
      <c r="X309" s="155">
        <v>8.2058414464534074E-2</v>
      </c>
      <c r="Y309" s="172">
        <v>-5.127491886879926</v>
      </c>
      <c r="Z309" s="172">
        <v>-4.3413996722162835</v>
      </c>
      <c r="AA309" s="147"/>
      <c r="AB309" s="144"/>
      <c r="AC309" s="144"/>
      <c r="AD309" s="151">
        <v>0.14072494669509594</v>
      </c>
      <c r="AE309" s="151">
        <v>0.12547241118669691</v>
      </c>
      <c r="AF309" s="144"/>
    </row>
    <row r="310" spans="1:32" ht="22.15" customHeight="1" x14ac:dyDescent="0.25">
      <c r="A310" s="154" t="s">
        <v>244</v>
      </c>
      <c r="B310" s="155">
        <v>0</v>
      </c>
      <c r="C310" s="155">
        <v>3.7037037037037035E-2</v>
      </c>
      <c r="D310" s="155">
        <v>1.3698630136986301E-2</v>
      </c>
      <c r="E310" s="155">
        <v>1.6393442622950821E-2</v>
      </c>
      <c r="F310" s="155">
        <v>3.5087719298245612E-2</v>
      </c>
      <c r="G310" s="155">
        <v>0.11627906976744186</v>
      </c>
      <c r="H310" s="155">
        <v>3.5714285714285712E-2</v>
      </c>
      <c r="I310" s="155">
        <v>0.22857142857142856</v>
      </c>
      <c r="J310" s="172">
        <v>19.285714285714285</v>
      </c>
      <c r="K310" s="172">
        <v>20.085287846481876</v>
      </c>
      <c r="L310" s="147"/>
      <c r="M310" s="203">
        <v>16.134843367110403</v>
      </c>
      <c r="N310" s="144"/>
      <c r="P310" s="154" t="s">
        <v>244</v>
      </c>
      <c r="Q310" s="155">
        <v>6.699751861042183E-2</v>
      </c>
      <c r="R310" s="155">
        <v>4.7105788423153695E-2</v>
      </c>
      <c r="S310" s="155">
        <v>6.273291925465839E-2</v>
      </c>
      <c r="T310" s="155">
        <v>0.10145985401459855</v>
      </c>
      <c r="U310" s="155">
        <v>0.10622250157133878</v>
      </c>
      <c r="V310" s="155">
        <v>0.12843488649940263</v>
      </c>
      <c r="W310" s="155">
        <v>0.1087378640776699</v>
      </c>
      <c r="X310" s="155">
        <v>6.7222994900324531E-2</v>
      </c>
      <c r="Y310" s="172">
        <v>-4.1514869177345375</v>
      </c>
      <c r="Z310" s="172">
        <v>-1.82729318654435</v>
      </c>
      <c r="AA310" s="147"/>
      <c r="AB310" s="144"/>
      <c r="AC310" s="144"/>
      <c r="AD310" s="151">
        <v>2.7718550106609809E-2</v>
      </c>
      <c r="AE310" s="151">
        <v>8.5495926765768032E-2</v>
      </c>
      <c r="AF310" s="144"/>
    </row>
    <row r="311" spans="1:32" ht="22.15" customHeight="1" x14ac:dyDescent="0.25">
      <c r="A311" s="154" t="s">
        <v>245</v>
      </c>
      <c r="B311" s="155">
        <v>0.12</v>
      </c>
      <c r="C311" s="155">
        <v>0.37037037037037035</v>
      </c>
      <c r="D311" s="155">
        <v>0.41095890410958902</v>
      </c>
      <c r="E311" s="155">
        <v>3.2786885245901641E-2</v>
      </c>
      <c r="F311" s="155">
        <v>3.5087719298245612E-2</v>
      </c>
      <c r="G311" s="155">
        <v>0.39534883720930231</v>
      </c>
      <c r="H311" s="155">
        <v>0.4642857142857143</v>
      </c>
      <c r="I311" s="155">
        <v>8.5714285714285715E-2</v>
      </c>
      <c r="J311" s="172">
        <v>-37.857142857142854</v>
      </c>
      <c r="K311" s="172">
        <v>-15.309168443496802</v>
      </c>
      <c r="L311" s="147"/>
      <c r="M311" s="203">
        <v>-5.2904165838797255</v>
      </c>
      <c r="N311" s="144"/>
      <c r="P311" s="154" t="s">
        <v>245</v>
      </c>
      <c r="Q311" s="155">
        <v>0.10421836228287841</v>
      </c>
      <c r="R311" s="155">
        <v>0.1125748502994012</v>
      </c>
      <c r="S311" s="155">
        <v>0.10745341614906832</v>
      </c>
      <c r="T311" s="155">
        <v>9.0510948905109495E-2</v>
      </c>
      <c r="U311" s="155">
        <v>0.11627906976744186</v>
      </c>
      <c r="V311" s="155">
        <v>0.17443249701314217</v>
      </c>
      <c r="W311" s="155">
        <v>0.17346278317152103</v>
      </c>
      <c r="X311" s="155">
        <v>0.13861845155308297</v>
      </c>
      <c r="Y311" s="172">
        <v>-3.4844331618438056</v>
      </c>
      <c r="Z311" s="172">
        <v>1.3314008788322758</v>
      </c>
      <c r="AA311" s="147"/>
      <c r="AB311" s="144"/>
      <c r="AC311" s="144"/>
      <c r="AD311" s="151">
        <v>0.23880597014925373</v>
      </c>
      <c r="AE311" s="151">
        <v>0.12530444276476022</v>
      </c>
      <c r="AF311" s="144"/>
    </row>
    <row r="312" spans="1:32" ht="22.15" customHeight="1" x14ac:dyDescent="0.25">
      <c r="A312" s="154" t="s">
        <v>246</v>
      </c>
      <c r="B312" s="155">
        <v>2.4E-2</v>
      </c>
      <c r="C312" s="155">
        <v>9.2592592592592587E-2</v>
      </c>
      <c r="D312" s="155">
        <v>0</v>
      </c>
      <c r="E312" s="155">
        <v>3.2786885245901641E-2</v>
      </c>
      <c r="F312" s="155">
        <v>0.10526315789473684</v>
      </c>
      <c r="G312" s="155">
        <v>0.13953488372093023</v>
      </c>
      <c r="H312" s="155">
        <v>3.5714285714285712E-2</v>
      </c>
      <c r="I312" s="155">
        <v>8.5714285714285715E-2</v>
      </c>
      <c r="J312" s="172">
        <v>5</v>
      </c>
      <c r="K312" s="172">
        <v>3.4541577825159915</v>
      </c>
      <c r="L312" s="147"/>
      <c r="M312" s="203">
        <v>-2.6942181601430555</v>
      </c>
      <c r="N312" s="144"/>
      <c r="P312" s="154" t="s">
        <v>246</v>
      </c>
      <c r="Q312" s="155">
        <v>0.11662531017369727</v>
      </c>
      <c r="R312" s="155">
        <v>9.9401197604790423E-2</v>
      </c>
      <c r="S312" s="155">
        <v>0.115527950310559</v>
      </c>
      <c r="T312" s="155">
        <v>0.13211678832116788</v>
      </c>
      <c r="U312" s="155">
        <v>0.14707730986800754</v>
      </c>
      <c r="V312" s="155">
        <v>0.13201911589008364</v>
      </c>
      <c r="W312" s="155">
        <v>0.13851132686084142</v>
      </c>
      <c r="X312" s="155">
        <v>0.11265646731571627</v>
      </c>
      <c r="Y312" s="172">
        <v>-2.5854859545125146</v>
      </c>
      <c r="Z312" s="172">
        <v>-1.1052275440645534</v>
      </c>
      <c r="AA312" s="147"/>
      <c r="AB312" s="144"/>
      <c r="AC312" s="144"/>
      <c r="AD312" s="151">
        <v>5.1172707889125799E-2</v>
      </c>
      <c r="AE312" s="151">
        <v>0.1237087427563618</v>
      </c>
      <c r="AF312" s="144"/>
    </row>
    <row r="313" spans="1:32" x14ac:dyDescent="0.25">
      <c r="A313" s="149" t="s">
        <v>247</v>
      </c>
      <c r="B313" s="150">
        <v>258.44</v>
      </c>
      <c r="C313" s="150">
        <v>190.12962962962968</v>
      </c>
      <c r="D313" s="150">
        <v>199.09589041095887</v>
      </c>
      <c r="E313" s="150">
        <v>288.03278688524614</v>
      </c>
      <c r="F313" s="150">
        <v>340.22807017543857</v>
      </c>
      <c r="G313" s="150">
        <v>181.23255813953514</v>
      </c>
      <c r="H313" s="150">
        <v>274.07142857142838</v>
      </c>
      <c r="I313" s="150">
        <v>292.68571428571408</v>
      </c>
      <c r="J313" s="177">
        <v>18.6142857142857</v>
      </c>
      <c r="K313" s="177">
        <v>42.771002132195889</v>
      </c>
      <c r="L313" s="147"/>
      <c r="M313" s="203">
        <v>129.84936750778184</v>
      </c>
      <c r="N313" s="144"/>
      <c r="P313" s="149" t="s">
        <v>247</v>
      </c>
      <c r="Q313" s="150">
        <v>250.0403225806451</v>
      </c>
      <c r="R313" s="150">
        <v>200.0087824351296</v>
      </c>
      <c r="S313" s="150">
        <v>229.53043478260878</v>
      </c>
      <c r="T313" s="150">
        <v>216.9540145985402</v>
      </c>
      <c r="U313" s="150">
        <v>260.23004399748618</v>
      </c>
      <c r="V313" s="150">
        <v>181.36439665471903</v>
      </c>
      <c r="W313" s="150">
        <v>194.37605177993504</v>
      </c>
      <c r="X313" s="150">
        <v>162.83634677793225</v>
      </c>
      <c r="Y313" s="177">
        <v>-31.53970500200279</v>
      </c>
      <c r="Z313" s="177">
        <v>-54.581894592690048</v>
      </c>
      <c r="AA313" s="147"/>
      <c r="AB313" s="144"/>
      <c r="AC313" s="144"/>
      <c r="AD313" s="150">
        <v>249.9147121535182</v>
      </c>
      <c r="AE313" s="150">
        <v>217.4182413706223</v>
      </c>
      <c r="AF313" s="144"/>
    </row>
    <row r="314" spans="1:32" x14ac:dyDescent="0.25">
      <c r="A314" s="149" t="s">
        <v>248</v>
      </c>
      <c r="B314" s="150">
        <v>278.61538461538464</v>
      </c>
      <c r="C314" s="150">
        <v>220.79166666666671</v>
      </c>
      <c r="D314" s="150">
        <v>196.83999999999992</v>
      </c>
      <c r="E314" s="150">
        <v>251.71052631578956</v>
      </c>
      <c r="F314" s="150">
        <v>431.83783783783781</v>
      </c>
      <c r="G314" s="150">
        <v>291.33333333333331</v>
      </c>
      <c r="H314" s="150">
        <v>305.19047619047626</v>
      </c>
      <c r="I314" s="150">
        <v>476.94117647058812</v>
      </c>
      <c r="J314" s="177">
        <v>171.75070028011186</v>
      </c>
      <c r="K314" s="177">
        <v>190.62280912364929</v>
      </c>
      <c r="L314" s="147"/>
      <c r="M314" s="203">
        <v>292.933363970588</v>
      </c>
      <c r="N314" s="144"/>
      <c r="P314" s="149" t="s">
        <v>248</v>
      </c>
      <c r="Q314" s="150">
        <v>272.12965050732799</v>
      </c>
      <c r="R314" s="150">
        <v>201.6278145695365</v>
      </c>
      <c r="S314" s="150">
        <v>283.61004273504273</v>
      </c>
      <c r="T314" s="150">
        <v>251.37685060565306</v>
      </c>
      <c r="U314" s="150">
        <v>309.88235294117641</v>
      </c>
      <c r="V314" s="150">
        <v>253.8060413354529</v>
      </c>
      <c r="W314" s="150">
        <v>280.96535433070864</v>
      </c>
      <c r="X314" s="150">
        <v>184.00781250000011</v>
      </c>
      <c r="Y314" s="177">
        <v>-96.957541830708522</v>
      </c>
      <c r="Z314" s="177">
        <v>-72.943350290697595</v>
      </c>
      <c r="AA314" s="147"/>
      <c r="AB314" s="144"/>
      <c r="AC314" s="144"/>
      <c r="AD314" s="150">
        <v>286.31836734693883</v>
      </c>
      <c r="AE314" s="150">
        <v>256.95116279069771</v>
      </c>
      <c r="AF314" s="144"/>
    </row>
    <row r="315" spans="1:32" x14ac:dyDescent="0.25">
      <c r="A315" s="146" t="s">
        <v>249</v>
      </c>
      <c r="B315" s="147">
        <v>97</v>
      </c>
      <c r="C315" s="147">
        <v>95</v>
      </c>
      <c r="D315" s="147">
        <v>60</v>
      </c>
      <c r="E315" s="147">
        <v>82</v>
      </c>
      <c r="F315" s="147">
        <v>71</v>
      </c>
      <c r="G315" s="147">
        <v>50</v>
      </c>
      <c r="H315" s="147">
        <v>148</v>
      </c>
      <c r="I315" s="147">
        <v>111</v>
      </c>
      <c r="J315" s="148">
        <v>-0.25</v>
      </c>
      <c r="K315" s="148">
        <v>0.28855721393034833</v>
      </c>
      <c r="L315" s="147"/>
      <c r="M315" s="155">
        <v>5.9042553191489364E-2</v>
      </c>
      <c r="N315" s="144"/>
      <c r="P315" s="146" t="s">
        <v>249</v>
      </c>
      <c r="Q315" s="147">
        <v>2494</v>
      </c>
      <c r="R315" s="147">
        <v>2005</v>
      </c>
      <c r="S315" s="147">
        <v>1768</v>
      </c>
      <c r="T315" s="147">
        <v>1804</v>
      </c>
      <c r="U315" s="147">
        <v>1888</v>
      </c>
      <c r="V315" s="147">
        <v>2008</v>
      </c>
      <c r="W315" s="147">
        <v>1972</v>
      </c>
      <c r="X315" s="147">
        <v>1880</v>
      </c>
      <c r="Y315" s="148">
        <v>-4.665314401622718E-2</v>
      </c>
      <c r="Z315" s="148">
        <v>-5.5886362005882748E-2</v>
      </c>
      <c r="AA315" s="147"/>
      <c r="AB315" s="144"/>
      <c r="AC315" s="144"/>
      <c r="AD315" s="147">
        <v>86.142857142857139</v>
      </c>
      <c r="AE315" s="147">
        <v>1991.2857142857142</v>
      </c>
      <c r="AF315" s="144"/>
    </row>
    <row r="316" spans="1:32" x14ac:dyDescent="0.25">
      <c r="A316" s="146" t="s">
        <v>250</v>
      </c>
      <c r="B316" s="150">
        <v>23</v>
      </c>
      <c r="C316" s="150">
        <v>21</v>
      </c>
      <c r="D316" s="150">
        <v>30</v>
      </c>
      <c r="E316" s="150">
        <v>21</v>
      </c>
      <c r="F316" s="150">
        <v>16</v>
      </c>
      <c r="G316" s="150">
        <v>15</v>
      </c>
      <c r="H316" s="150">
        <v>36</v>
      </c>
      <c r="I316" s="150">
        <v>71</v>
      </c>
      <c r="J316" s="148">
        <v>0.97222222222222221</v>
      </c>
      <c r="K316" s="148">
        <v>2.0679012345679015</v>
      </c>
      <c r="L316" s="147"/>
      <c r="M316" s="155">
        <v>8.0045095828635851E-2</v>
      </c>
      <c r="N316" s="144"/>
      <c r="P316" s="146" t="s">
        <v>250</v>
      </c>
      <c r="Q316" s="150">
        <v>1095</v>
      </c>
      <c r="R316" s="150">
        <v>884</v>
      </c>
      <c r="S316" s="150">
        <v>815</v>
      </c>
      <c r="T316" s="150">
        <v>797</v>
      </c>
      <c r="U316" s="150">
        <v>786</v>
      </c>
      <c r="V316" s="150">
        <v>888</v>
      </c>
      <c r="W316" s="150">
        <v>818</v>
      </c>
      <c r="X316" s="150">
        <v>887</v>
      </c>
      <c r="Y316" s="148">
        <v>8.4352078239608802E-2</v>
      </c>
      <c r="Z316" s="148">
        <v>2.0713463751438434E-2</v>
      </c>
      <c r="AA316" s="147"/>
      <c r="AB316" s="144"/>
      <c r="AC316" s="144"/>
      <c r="AD316" s="150">
        <v>23.142857142857142</v>
      </c>
      <c r="AE316" s="150">
        <v>869</v>
      </c>
      <c r="AF316" s="144"/>
    </row>
    <row r="317" spans="1:32" x14ac:dyDescent="0.25">
      <c r="A317" s="149" t="s">
        <v>251</v>
      </c>
      <c r="B317" s="147">
        <v>0</v>
      </c>
      <c r="C317" s="147">
        <v>132</v>
      </c>
      <c r="D317" s="147">
        <v>108</v>
      </c>
      <c r="E317" s="147">
        <v>66</v>
      </c>
      <c r="F317" s="147">
        <v>81</v>
      </c>
      <c r="G317" s="147">
        <v>61</v>
      </c>
      <c r="H317" s="147">
        <v>55</v>
      </c>
      <c r="I317" s="147">
        <v>31</v>
      </c>
      <c r="J317" s="148">
        <v>-0.43636363636363634</v>
      </c>
      <c r="K317" s="157">
        <v>-0.63021868787276336</v>
      </c>
      <c r="L317" s="147"/>
      <c r="M317" s="155">
        <v>1.0638297872340425E-2</v>
      </c>
      <c r="N317" s="144"/>
      <c r="P317" s="149" t="s">
        <v>251</v>
      </c>
      <c r="Q317" s="147">
        <v>0</v>
      </c>
      <c r="R317" s="147">
        <v>3781</v>
      </c>
      <c r="S317" s="147">
        <v>3391</v>
      </c>
      <c r="T317" s="147">
        <v>2566</v>
      </c>
      <c r="U317" s="147">
        <v>2191</v>
      </c>
      <c r="V317" s="147">
        <v>2117</v>
      </c>
      <c r="W317" s="147">
        <v>2602</v>
      </c>
      <c r="X317" s="147">
        <v>2914</v>
      </c>
      <c r="Y317" s="148">
        <v>0.11990776325903152</v>
      </c>
      <c r="Z317" s="157">
        <v>5.0216242191254264E-2</v>
      </c>
      <c r="AA317" s="147"/>
      <c r="AB317" s="144"/>
      <c r="AC317" s="144"/>
      <c r="AD317" s="158">
        <v>83.833333333333329</v>
      </c>
      <c r="AE317" s="158">
        <v>2774.6666666666665</v>
      </c>
      <c r="AF317" s="144"/>
    </row>
    <row r="318" spans="1:32" x14ac:dyDescent="0.25">
      <c r="A318" s="159" t="s">
        <v>252</v>
      </c>
      <c r="B318" s="150">
        <v>22</v>
      </c>
      <c r="C318" s="150">
        <v>12</v>
      </c>
      <c r="D318" s="150">
        <v>24</v>
      </c>
      <c r="E318" s="150">
        <v>8</v>
      </c>
      <c r="F318" s="150">
        <v>6</v>
      </c>
      <c r="G318" s="150">
        <v>4</v>
      </c>
      <c r="H318" s="150">
        <v>33</v>
      </c>
      <c r="I318" s="150">
        <v>28</v>
      </c>
      <c r="J318" s="148">
        <v>-0.15151515151515152</v>
      </c>
      <c r="K318" s="148">
        <v>0.79816513761467889</v>
      </c>
      <c r="L318" s="147"/>
      <c r="M318" s="155">
        <v>6.4814814814814811E-2</v>
      </c>
      <c r="N318" s="144"/>
      <c r="P318" s="159" t="s">
        <v>252</v>
      </c>
      <c r="Q318" s="150">
        <v>848</v>
      </c>
      <c r="R318" s="150">
        <v>672</v>
      </c>
      <c r="S318" s="150">
        <v>927</v>
      </c>
      <c r="T318" s="150">
        <v>544</v>
      </c>
      <c r="U318" s="150">
        <v>839</v>
      </c>
      <c r="V318" s="150">
        <v>617</v>
      </c>
      <c r="W318" s="150">
        <v>659</v>
      </c>
      <c r="X318" s="150">
        <v>432</v>
      </c>
      <c r="Y318" s="148">
        <v>-0.34446130500758726</v>
      </c>
      <c r="Z318" s="148">
        <v>-0.40775558166862513</v>
      </c>
      <c r="AA318" s="147"/>
      <c r="AB318" s="144"/>
      <c r="AC318" s="144"/>
      <c r="AD318" s="150">
        <v>15.571428571428571</v>
      </c>
      <c r="AE318" s="150">
        <v>729.42857142857144</v>
      </c>
      <c r="AF318" s="144"/>
    </row>
    <row r="319" spans="1:32" x14ac:dyDescent="0.25">
      <c r="A319" s="159" t="s">
        <v>253</v>
      </c>
      <c r="B319" s="150">
        <v>1</v>
      </c>
      <c r="C319" s="150">
        <v>0</v>
      </c>
      <c r="D319" s="150">
        <v>2</v>
      </c>
      <c r="E319" s="150">
        <v>1</v>
      </c>
      <c r="F319" s="150">
        <v>1</v>
      </c>
      <c r="G319" s="150">
        <v>2</v>
      </c>
      <c r="H319" s="150">
        <v>1</v>
      </c>
      <c r="I319" s="150">
        <v>0</v>
      </c>
      <c r="J319" s="148">
        <v>-1</v>
      </c>
      <c r="K319" s="148">
        <v>-1</v>
      </c>
      <c r="L319" s="147"/>
      <c r="M319" s="155">
        <v>0</v>
      </c>
      <c r="N319" s="144"/>
      <c r="P319" s="159" t="s">
        <v>253</v>
      </c>
      <c r="Q319" s="150">
        <v>49</v>
      </c>
      <c r="R319" s="150">
        <v>44</v>
      </c>
      <c r="S319" s="150">
        <v>83</v>
      </c>
      <c r="T319" s="150">
        <v>27</v>
      </c>
      <c r="U319" s="150">
        <v>38</v>
      </c>
      <c r="V319" s="150">
        <v>69</v>
      </c>
      <c r="W319" s="150">
        <v>21</v>
      </c>
      <c r="X319" s="150">
        <v>39</v>
      </c>
      <c r="Y319" s="148">
        <v>0.8571428571428571</v>
      </c>
      <c r="Z319" s="148">
        <v>-0.17522658610271902</v>
      </c>
      <c r="AA319" s="147"/>
      <c r="AB319" s="144"/>
      <c r="AC319" s="144"/>
      <c r="AD319" s="150">
        <v>1.1428571428571428</v>
      </c>
      <c r="AE319" s="150">
        <v>47.285714285714285</v>
      </c>
      <c r="AF319" s="144"/>
    </row>
    <row r="320" spans="1:32" x14ac:dyDescent="0.25">
      <c r="A320" s="159" t="s">
        <v>254</v>
      </c>
      <c r="B320" s="191">
        <v>4.3478260869565216E-2</v>
      </c>
      <c r="C320" s="191">
        <v>0</v>
      </c>
      <c r="D320" s="191">
        <v>7.6923076923076927E-2</v>
      </c>
      <c r="E320" s="191">
        <v>0.1111111111111111</v>
      </c>
      <c r="F320" s="191">
        <v>0.14285714285714285</v>
      </c>
      <c r="G320" s="191">
        <v>0.33333333333333331</v>
      </c>
      <c r="H320" s="191">
        <v>2.9411764705882353E-2</v>
      </c>
      <c r="I320" s="191">
        <v>0</v>
      </c>
      <c r="J320" s="172">
        <v>-2.9411764705882351</v>
      </c>
      <c r="K320" s="172">
        <v>-6.8376068376068373</v>
      </c>
      <c r="L320" s="147"/>
      <c r="M320" s="203">
        <v>-8.2802547770700627</v>
      </c>
      <c r="N320" s="144"/>
      <c r="P320" s="159" t="s">
        <v>254</v>
      </c>
      <c r="Q320" s="191">
        <v>5.4626532887402456E-2</v>
      </c>
      <c r="R320" s="191">
        <v>6.1452513966480445E-2</v>
      </c>
      <c r="S320" s="191">
        <v>8.2178217821782182E-2</v>
      </c>
      <c r="T320" s="191">
        <v>4.7285464098073555E-2</v>
      </c>
      <c r="U320" s="191">
        <v>4.3329532497149374E-2</v>
      </c>
      <c r="V320" s="191">
        <v>0.10058309037900874</v>
      </c>
      <c r="W320" s="191">
        <v>3.0882352941176472E-2</v>
      </c>
      <c r="X320" s="191">
        <v>8.2802547770700632E-2</v>
      </c>
      <c r="Y320" s="172">
        <v>5.192019482952416</v>
      </c>
      <c r="Z320" s="172">
        <v>2.1923386468511934</v>
      </c>
      <c r="AA320" s="147"/>
      <c r="AB320" s="144"/>
      <c r="AC320" s="144"/>
      <c r="AD320" s="191">
        <v>6.8376068376068369E-2</v>
      </c>
      <c r="AE320" s="191">
        <v>6.0879161302188699E-2</v>
      </c>
      <c r="AF320" s="144"/>
    </row>
    <row r="321" spans="1:32" x14ac:dyDescent="0.25">
      <c r="A321" s="161" t="s">
        <v>255</v>
      </c>
      <c r="B321" s="161"/>
      <c r="C321" s="161"/>
      <c r="D321" s="161"/>
      <c r="E321" s="144"/>
      <c r="F321" s="144"/>
      <c r="G321" s="144"/>
      <c r="H321" s="144"/>
      <c r="I321" s="144"/>
      <c r="J321" s="144"/>
      <c r="K321" s="144"/>
      <c r="L321" s="144"/>
      <c r="M321" s="144"/>
      <c r="N321" s="144"/>
      <c r="O321" s="204"/>
      <c r="P321" s="161" t="s">
        <v>255</v>
      </c>
      <c r="Q321" s="161"/>
      <c r="R321" s="161"/>
      <c r="S321" s="161"/>
      <c r="T321" s="144"/>
      <c r="U321" s="144"/>
      <c r="V321" s="144"/>
      <c r="W321" s="144"/>
      <c r="X321" s="144"/>
      <c r="Y321" s="144"/>
      <c r="Z321" s="144"/>
      <c r="AA321" s="144"/>
      <c r="AB321" s="144"/>
      <c r="AC321" s="144"/>
      <c r="AD321" s="144"/>
      <c r="AE321" s="144"/>
      <c r="AF321" s="144"/>
    </row>
    <row r="322" spans="1:32" x14ac:dyDescent="0.25">
      <c r="N322" s="144"/>
      <c r="AB322" s="144"/>
    </row>
    <row r="323" spans="1:32" x14ac:dyDescent="0.25">
      <c r="N323" s="144"/>
      <c r="AB323" s="144"/>
    </row>
    <row r="324" spans="1:32" x14ac:dyDescent="0.25">
      <c r="N324" s="144"/>
      <c r="AB324" s="144"/>
    </row>
    <row r="325" spans="1:32" x14ac:dyDescent="0.25">
      <c r="N325" s="144"/>
      <c r="AB325" s="144"/>
    </row>
    <row r="326" spans="1:32" x14ac:dyDescent="0.25">
      <c r="N326" s="144"/>
      <c r="AB326" s="144"/>
    </row>
    <row r="327" spans="1:32" x14ac:dyDescent="0.25">
      <c r="N327" s="144"/>
      <c r="AB327" s="144"/>
    </row>
    <row r="328" spans="1:32" s="196" customFormat="1" x14ac:dyDescent="0.25">
      <c r="N328" s="197"/>
      <c r="O328" s="214"/>
      <c r="AB328" s="197"/>
    </row>
    <row r="329" spans="1:32" x14ac:dyDescent="0.25">
      <c r="N329" s="144"/>
      <c r="AB329" s="144"/>
    </row>
    <row r="330" spans="1:32" x14ac:dyDescent="0.25">
      <c r="N330" s="144"/>
      <c r="AB330" s="144"/>
    </row>
    <row r="331" spans="1:32" x14ac:dyDescent="0.25">
      <c r="A331" s="189" t="s">
        <v>259</v>
      </c>
      <c r="B331" s="189"/>
      <c r="C331" s="189"/>
      <c r="D331" s="189"/>
      <c r="E331" s="181"/>
      <c r="F331" s="167"/>
      <c r="G331" s="167"/>
      <c r="H331" s="167"/>
      <c r="I331" s="167"/>
      <c r="J331" s="167"/>
      <c r="K331" s="167"/>
      <c r="L331" s="188"/>
      <c r="M331" s="211"/>
      <c r="N331" s="144"/>
      <c r="O331" s="211"/>
      <c r="P331" s="189" t="s">
        <v>259</v>
      </c>
      <c r="Q331" s="189"/>
      <c r="R331" s="189"/>
      <c r="S331" s="189"/>
      <c r="T331" s="181"/>
      <c r="U331" s="144"/>
      <c r="V331" s="144"/>
      <c r="W331" s="144"/>
      <c r="X331" s="144"/>
      <c r="Y331" s="144"/>
      <c r="Z331" s="144"/>
      <c r="AA331" s="188"/>
      <c r="AB331" s="144"/>
      <c r="AC331" s="144"/>
      <c r="AD331" s="144"/>
      <c r="AE331" s="144"/>
      <c r="AF331" s="144"/>
    </row>
    <row r="332" spans="1:32" x14ac:dyDescent="0.25">
      <c r="A332" s="166" t="s">
        <v>304</v>
      </c>
      <c r="B332" s="166"/>
      <c r="C332" s="166"/>
      <c r="D332" s="166"/>
      <c r="E332" s="213"/>
      <c r="F332" s="167"/>
      <c r="G332" s="167"/>
      <c r="H332" s="167"/>
      <c r="I332" s="167"/>
      <c r="J332" s="167"/>
      <c r="K332" s="167"/>
      <c r="L332" s="167"/>
      <c r="M332" s="144"/>
      <c r="N332" s="144"/>
      <c r="P332" s="166" t="s">
        <v>231</v>
      </c>
      <c r="Q332" s="166"/>
      <c r="R332" s="166"/>
      <c r="S332" s="166"/>
      <c r="T332" s="162"/>
      <c r="U332" s="144"/>
      <c r="V332" s="144"/>
      <c r="W332" s="144"/>
      <c r="X332" s="144"/>
      <c r="Y332" s="144"/>
      <c r="Z332" s="144"/>
      <c r="AA332" s="167"/>
      <c r="AB332" s="144"/>
      <c r="AC332" s="144"/>
      <c r="AD332" s="144"/>
      <c r="AE332" s="144"/>
      <c r="AF332" s="144"/>
    </row>
    <row r="333" spans="1:32" ht="31.5" x14ac:dyDescent="0.25">
      <c r="A333" s="190"/>
      <c r="B333" s="141">
        <v>2019</v>
      </c>
      <c r="C333" s="141">
        <v>2020</v>
      </c>
      <c r="D333" s="141">
        <v>2021</v>
      </c>
      <c r="E333" s="141">
        <v>2022</v>
      </c>
      <c r="F333" s="141">
        <v>2023</v>
      </c>
      <c r="G333" s="141">
        <v>2024</v>
      </c>
      <c r="H333" s="141">
        <v>2025</v>
      </c>
      <c r="I333" s="141">
        <v>2026</v>
      </c>
      <c r="J333" s="142" t="s">
        <v>232</v>
      </c>
      <c r="K333" s="142" t="s">
        <v>233</v>
      </c>
      <c r="L333" s="143" t="s">
        <v>234</v>
      </c>
      <c r="M333" s="145" t="s">
        <v>287</v>
      </c>
      <c r="N333" s="144"/>
      <c r="P333" s="190"/>
      <c r="Q333" s="141">
        <v>2019</v>
      </c>
      <c r="R333" s="141">
        <v>2020</v>
      </c>
      <c r="S333" s="141">
        <v>2021</v>
      </c>
      <c r="T333" s="141">
        <v>2022</v>
      </c>
      <c r="U333" s="141">
        <v>2023</v>
      </c>
      <c r="V333" s="141">
        <v>2024</v>
      </c>
      <c r="W333" s="141">
        <v>2025</v>
      </c>
      <c r="X333" s="141">
        <v>2026</v>
      </c>
      <c r="Y333" s="142" t="s">
        <v>232</v>
      </c>
      <c r="Z333" s="142" t="s">
        <v>233</v>
      </c>
      <c r="AA333" s="143" t="s">
        <v>234</v>
      </c>
      <c r="AB333" s="144"/>
      <c r="AC333" s="144"/>
      <c r="AD333" s="145" t="s">
        <v>305</v>
      </c>
      <c r="AE333" s="145" t="s">
        <v>235</v>
      </c>
      <c r="AF333" s="144"/>
    </row>
    <row r="334" spans="1:32" x14ac:dyDescent="0.25">
      <c r="A334" s="146" t="s">
        <v>236</v>
      </c>
      <c r="B334" s="147">
        <v>902</v>
      </c>
      <c r="C334" s="147">
        <v>970</v>
      </c>
      <c r="D334" s="147">
        <v>805</v>
      </c>
      <c r="E334" s="147">
        <v>721</v>
      </c>
      <c r="F334" s="147">
        <v>1006</v>
      </c>
      <c r="G334" s="147">
        <v>803</v>
      </c>
      <c r="H334" s="147">
        <v>924</v>
      </c>
      <c r="I334" s="147">
        <v>898</v>
      </c>
      <c r="J334" s="148">
        <v>-2.813852813852814E-2</v>
      </c>
      <c r="K334" s="148">
        <v>2.5281357038003549E-2</v>
      </c>
      <c r="L334" s="147"/>
      <c r="M334" s="155">
        <v>5.8501628664495112E-2</v>
      </c>
      <c r="N334" s="144"/>
      <c r="P334" s="146" t="s">
        <v>236</v>
      </c>
      <c r="Q334" s="147">
        <v>12909</v>
      </c>
      <c r="R334" s="147">
        <v>14576</v>
      </c>
      <c r="S334" s="147">
        <v>11804</v>
      </c>
      <c r="T334" s="147">
        <v>11312</v>
      </c>
      <c r="U334" s="147">
        <v>13326</v>
      </c>
      <c r="V334" s="147">
        <v>13708</v>
      </c>
      <c r="W334" s="147">
        <v>13724</v>
      </c>
      <c r="X334" s="147">
        <v>15350</v>
      </c>
      <c r="Y334" s="148">
        <v>0.11847857767414748</v>
      </c>
      <c r="Z334" s="148">
        <v>0.17612933591654906</v>
      </c>
      <c r="AA334" s="147"/>
      <c r="AB334" s="144"/>
      <c r="AC334" s="144"/>
      <c r="AD334" s="147">
        <v>875.85714285714289</v>
      </c>
      <c r="AE334" s="147">
        <v>13051.285714285714</v>
      </c>
      <c r="AF334" s="144"/>
    </row>
    <row r="335" spans="1:32" x14ac:dyDescent="0.25">
      <c r="A335" s="149" t="s">
        <v>237</v>
      </c>
      <c r="B335" s="150">
        <v>624</v>
      </c>
      <c r="C335" s="150">
        <v>601</v>
      </c>
      <c r="D335" s="150">
        <v>498</v>
      </c>
      <c r="E335" s="150">
        <v>440</v>
      </c>
      <c r="F335" s="150">
        <v>562</v>
      </c>
      <c r="G335" s="150">
        <v>453</v>
      </c>
      <c r="H335" s="150">
        <v>473</v>
      </c>
      <c r="I335" s="150">
        <v>491</v>
      </c>
      <c r="J335" s="148">
        <v>3.8054968287526428E-2</v>
      </c>
      <c r="K335" s="148">
        <v>-5.8614078334702793E-2</v>
      </c>
      <c r="L335" s="147"/>
      <c r="M335" s="155">
        <v>6.4334381551362688E-2</v>
      </c>
      <c r="N335" s="144"/>
      <c r="P335" s="149" t="s">
        <v>237</v>
      </c>
      <c r="Q335" s="150">
        <v>8136</v>
      </c>
      <c r="R335" s="150">
        <v>8810</v>
      </c>
      <c r="S335" s="150">
        <v>6630</v>
      </c>
      <c r="T335" s="150">
        <v>6331</v>
      </c>
      <c r="U335" s="150">
        <v>7003</v>
      </c>
      <c r="V335" s="150">
        <v>6893</v>
      </c>
      <c r="W335" s="150">
        <v>6958</v>
      </c>
      <c r="X335" s="150">
        <v>7632</v>
      </c>
      <c r="Y335" s="148">
        <v>9.6866915780396662E-2</v>
      </c>
      <c r="Z335" s="148">
        <v>5.2461535430744097E-2</v>
      </c>
      <c r="AA335" s="147"/>
      <c r="AB335" s="144"/>
      <c r="AC335" s="144"/>
      <c r="AD335" s="150">
        <v>521.57142857142856</v>
      </c>
      <c r="AE335" s="150">
        <v>7251.5714285714284</v>
      </c>
      <c r="AF335" s="144"/>
    </row>
    <row r="336" spans="1:32" x14ac:dyDescent="0.25">
      <c r="A336" s="146" t="s">
        <v>90</v>
      </c>
      <c r="B336" s="151">
        <v>0.72055427251732107</v>
      </c>
      <c r="C336" s="151">
        <v>0.64278074866310164</v>
      </c>
      <c r="D336" s="151">
        <v>0.65098039215686276</v>
      </c>
      <c r="E336" s="151">
        <v>0.64046579330422126</v>
      </c>
      <c r="F336" s="151">
        <v>0.66039952996474738</v>
      </c>
      <c r="G336" s="151">
        <v>0.68018018018018023</v>
      </c>
      <c r="H336" s="151">
        <v>0.55581668625146885</v>
      </c>
      <c r="I336" s="151">
        <v>0.6511936339522546</v>
      </c>
      <c r="J336" s="172">
        <v>9.5376947700785752</v>
      </c>
      <c r="K336" s="172">
        <v>0.16650803141119441</v>
      </c>
      <c r="L336" s="147"/>
      <c r="M336" s="203">
        <v>3.635435255372077</v>
      </c>
      <c r="N336" s="144"/>
      <c r="P336" s="146" t="s">
        <v>90</v>
      </c>
      <c r="Q336" s="151">
        <v>0.71362161213928599</v>
      </c>
      <c r="R336" s="151">
        <v>0.68774395003903199</v>
      </c>
      <c r="S336" s="151">
        <v>0.65963585712864392</v>
      </c>
      <c r="T336" s="151">
        <v>0.66663156786353583</v>
      </c>
      <c r="U336" s="151">
        <v>0.6427719137218908</v>
      </c>
      <c r="V336" s="151">
        <v>0.61189525077674212</v>
      </c>
      <c r="W336" s="151">
        <v>0.61569772586496774</v>
      </c>
      <c r="X336" s="151">
        <v>0.61483928139853383</v>
      </c>
      <c r="Y336" s="172">
        <v>-8.5844446643390526E-2</v>
      </c>
      <c r="Z336" s="172">
        <v>-4.2516325957073553</v>
      </c>
      <c r="AA336" s="147"/>
      <c r="AB336" s="144"/>
      <c r="AC336" s="144"/>
      <c r="AD336" s="151">
        <v>0.64952855363814266</v>
      </c>
      <c r="AE336" s="151">
        <v>0.65735560735560739</v>
      </c>
      <c r="AF336" s="144"/>
    </row>
    <row r="337" spans="1:32" x14ac:dyDescent="0.25">
      <c r="A337" s="149" t="s">
        <v>238</v>
      </c>
      <c r="B337" s="150">
        <v>544</v>
      </c>
      <c r="C337" s="150">
        <v>499</v>
      </c>
      <c r="D337" s="150">
        <v>420</v>
      </c>
      <c r="E337" s="150">
        <v>373</v>
      </c>
      <c r="F337" s="150">
        <v>464</v>
      </c>
      <c r="G337" s="150">
        <v>408</v>
      </c>
      <c r="H337" s="150">
        <v>388</v>
      </c>
      <c r="I337" s="150">
        <v>416</v>
      </c>
      <c r="J337" s="148">
        <v>7.2164948453608241E-2</v>
      </c>
      <c r="K337" s="148">
        <v>-5.9431524547803601E-2</v>
      </c>
      <c r="L337" s="147"/>
      <c r="M337" s="155">
        <v>6.4098613251155623E-2</v>
      </c>
      <c r="N337" s="144"/>
      <c r="P337" s="149" t="s">
        <v>238</v>
      </c>
      <c r="Q337" s="150">
        <v>6771</v>
      </c>
      <c r="R337" s="150">
        <v>7220</v>
      </c>
      <c r="S337" s="150">
        <v>5097</v>
      </c>
      <c r="T337" s="150">
        <v>5099</v>
      </c>
      <c r="U337" s="150">
        <v>5802</v>
      </c>
      <c r="V337" s="150">
        <v>5799</v>
      </c>
      <c r="W337" s="150">
        <v>5703</v>
      </c>
      <c r="X337" s="150">
        <v>6490</v>
      </c>
      <c r="Y337" s="148">
        <v>0.13799754515167456</v>
      </c>
      <c r="Z337" s="148">
        <v>9.4936251235207561E-2</v>
      </c>
      <c r="AA337" s="147"/>
      <c r="AB337" s="144"/>
      <c r="AC337" s="144"/>
      <c r="AD337" s="150">
        <v>442.28571428571428</v>
      </c>
      <c r="AE337" s="150">
        <v>5927.2857142857147</v>
      </c>
      <c r="AF337" s="144"/>
    </row>
    <row r="338" spans="1:32" x14ac:dyDescent="0.25">
      <c r="A338" s="149" t="s">
        <v>239</v>
      </c>
      <c r="B338" s="153">
        <v>0.60310421286031046</v>
      </c>
      <c r="C338" s="153">
        <v>0.5144329896907216</v>
      </c>
      <c r="D338" s="153">
        <v>0.52173913043478259</v>
      </c>
      <c r="E338" s="153">
        <v>0.51733703190013869</v>
      </c>
      <c r="F338" s="153">
        <v>0.46123260437375746</v>
      </c>
      <c r="G338" s="153">
        <v>0.50809464508094648</v>
      </c>
      <c r="H338" s="153">
        <v>0.41991341991341991</v>
      </c>
      <c r="I338" s="153">
        <v>0.46325167037861914</v>
      </c>
      <c r="J338" s="172">
        <v>4.3338250465199231</v>
      </c>
      <c r="K338" s="172">
        <v>-4.1723048264342815</v>
      </c>
      <c r="L338" s="147"/>
      <c r="M338" s="203">
        <v>4.0450367447023075</v>
      </c>
      <c r="N338" s="144"/>
      <c r="P338" s="149" t="s">
        <v>239</v>
      </c>
      <c r="Q338" s="153">
        <v>0.52451777829421331</v>
      </c>
      <c r="R338" s="153">
        <v>0.49533479692645443</v>
      </c>
      <c r="S338" s="153">
        <v>0.4318027787190783</v>
      </c>
      <c r="T338" s="153">
        <v>0.45076025459688829</v>
      </c>
      <c r="U338" s="153">
        <v>0.43538946420531294</v>
      </c>
      <c r="V338" s="153">
        <v>0.42303764225269913</v>
      </c>
      <c r="W338" s="153">
        <v>0.41554940250655786</v>
      </c>
      <c r="X338" s="153">
        <v>0.42280130293159607</v>
      </c>
      <c r="Y338" s="172">
        <v>0.72519004250382046</v>
      </c>
      <c r="Z338" s="172">
        <v>-3.135209191729682</v>
      </c>
      <c r="AA338" s="147"/>
      <c r="AB338" s="144"/>
      <c r="AC338" s="144"/>
      <c r="AD338" s="153">
        <v>0.50497471864296195</v>
      </c>
      <c r="AE338" s="153">
        <v>0.45415339484889289</v>
      </c>
      <c r="AF338" s="144"/>
    </row>
    <row r="339" spans="1:32" x14ac:dyDescent="0.25">
      <c r="A339" s="149" t="s">
        <v>240</v>
      </c>
      <c r="B339" s="153">
        <v>0.87179487179487181</v>
      </c>
      <c r="C339" s="153">
        <v>0.83028286189683864</v>
      </c>
      <c r="D339" s="153">
        <v>0.84337349397590367</v>
      </c>
      <c r="E339" s="153">
        <v>0.84772727272727277</v>
      </c>
      <c r="F339" s="153">
        <v>0.82562277580071175</v>
      </c>
      <c r="G339" s="153">
        <v>0.90066225165562919</v>
      </c>
      <c r="H339" s="153">
        <v>0.82029598308668072</v>
      </c>
      <c r="I339" s="153">
        <v>0.84725050916496947</v>
      </c>
      <c r="J339" s="172">
        <v>2.6954526078288743</v>
      </c>
      <c r="K339" s="172">
        <v>-7.3634375203956992E-2</v>
      </c>
      <c r="L339" s="147"/>
      <c r="M339" s="203">
        <v>-0.31163671453030561</v>
      </c>
      <c r="N339" s="144"/>
      <c r="P339" s="149" t="s">
        <v>240</v>
      </c>
      <c r="Q339" s="153">
        <v>0.83222713864306785</v>
      </c>
      <c r="R339" s="153">
        <v>0.81952326901248584</v>
      </c>
      <c r="S339" s="153">
        <v>0.76877828054298647</v>
      </c>
      <c r="T339" s="153">
        <v>0.80540199020691838</v>
      </c>
      <c r="U339" s="153">
        <v>0.82850207054119662</v>
      </c>
      <c r="V339" s="153">
        <v>0.84128826345567964</v>
      </c>
      <c r="W339" s="153">
        <v>0.81963207818338601</v>
      </c>
      <c r="X339" s="153">
        <v>0.85036687631027252</v>
      </c>
      <c r="Y339" s="172">
        <v>3.0734798126886509</v>
      </c>
      <c r="Z339" s="172">
        <v>3.2987392060553233</v>
      </c>
      <c r="AA339" s="147"/>
      <c r="AB339" s="144"/>
      <c r="AC339" s="144"/>
      <c r="AD339" s="153">
        <v>0.84798685291700904</v>
      </c>
      <c r="AE339" s="153">
        <v>0.81737948424971929</v>
      </c>
      <c r="AF339" s="144"/>
    </row>
    <row r="340" spans="1:32" ht="22.15" customHeight="1" x14ac:dyDescent="0.25">
      <c r="A340" s="154" t="s">
        <v>241</v>
      </c>
      <c r="B340" s="155">
        <v>2.403846153846154E-2</v>
      </c>
      <c r="C340" s="155">
        <v>4.1597337770382693E-2</v>
      </c>
      <c r="D340" s="155">
        <v>5.0200803212851405E-2</v>
      </c>
      <c r="E340" s="155">
        <v>5.4545454545454543E-2</v>
      </c>
      <c r="F340" s="155">
        <v>6.5836298932384338E-2</v>
      </c>
      <c r="G340" s="155">
        <v>4.856512141280353E-2</v>
      </c>
      <c r="H340" s="155">
        <v>4.0169133192389003E-2</v>
      </c>
      <c r="I340" s="155">
        <v>6.313645621181263E-2</v>
      </c>
      <c r="J340" s="172">
        <v>2.2967323019423627</v>
      </c>
      <c r="K340" s="172">
        <v>1.7395563305759496</v>
      </c>
      <c r="L340" s="147"/>
      <c r="M340" s="203">
        <v>-0.27702523835752141</v>
      </c>
      <c r="N340" s="144"/>
      <c r="P340" s="154" t="s">
        <v>241</v>
      </c>
      <c r="Q340" s="155">
        <v>4.990167158308751E-2</v>
      </c>
      <c r="R340" s="155">
        <v>5.0737797956867198E-2</v>
      </c>
      <c r="S340" s="155">
        <v>8.1146304675716444E-2</v>
      </c>
      <c r="T340" s="155">
        <v>7.2026536092244506E-2</v>
      </c>
      <c r="U340" s="155">
        <v>6.9970012851635011E-2</v>
      </c>
      <c r="V340" s="155">
        <v>6.223705208182214E-2</v>
      </c>
      <c r="W340" s="155">
        <v>6.0074734118999711E-2</v>
      </c>
      <c r="X340" s="155">
        <v>6.5906708595387845E-2</v>
      </c>
      <c r="Y340" s="172">
        <v>0.58319744763881343</v>
      </c>
      <c r="Z340" s="172">
        <v>0.31813879752266988</v>
      </c>
      <c r="AA340" s="147"/>
      <c r="AB340" s="144"/>
      <c r="AC340" s="144"/>
      <c r="AD340" s="151">
        <v>4.5740892906053134E-2</v>
      </c>
      <c r="AE340" s="151">
        <v>6.2725320620161146E-2</v>
      </c>
      <c r="AF340" s="144"/>
    </row>
    <row r="341" spans="1:32" ht="22.15" customHeight="1" x14ac:dyDescent="0.25">
      <c r="A341" s="154" t="s">
        <v>242</v>
      </c>
      <c r="B341" s="155">
        <v>1.662971175166297E-2</v>
      </c>
      <c r="C341" s="155">
        <v>2.5773195876288658E-2</v>
      </c>
      <c r="D341" s="155">
        <v>3.1055900621118012E-2</v>
      </c>
      <c r="E341" s="155">
        <v>3.3287101248266296E-2</v>
      </c>
      <c r="F341" s="155">
        <v>3.6779324055666002E-2</v>
      </c>
      <c r="G341" s="155">
        <v>2.7397260273972601E-2</v>
      </c>
      <c r="H341" s="155">
        <v>2.0562770562770564E-2</v>
      </c>
      <c r="I341" s="155">
        <v>3.4521158129175944E-2</v>
      </c>
      <c r="J341" s="172">
        <v>1.3958387566405379</v>
      </c>
      <c r="K341" s="172">
        <v>0.72825347398430451</v>
      </c>
      <c r="L341" s="147"/>
      <c r="M341" s="203">
        <v>0.17524284874821314</v>
      </c>
      <c r="N341" s="144"/>
      <c r="P341" s="154" t="s">
        <v>242</v>
      </c>
      <c r="Q341" s="155">
        <v>3.145092571074444E-2</v>
      </c>
      <c r="R341" s="155">
        <v>3.0666849615806804E-2</v>
      </c>
      <c r="S341" s="155">
        <v>4.5577770247373771E-2</v>
      </c>
      <c r="T341" s="155">
        <v>4.0311173974540308E-2</v>
      </c>
      <c r="U341" s="155">
        <v>3.6770223622992648E-2</v>
      </c>
      <c r="V341" s="155">
        <v>3.1295593813831339E-2</v>
      </c>
      <c r="W341" s="155">
        <v>3.0457592538618478E-2</v>
      </c>
      <c r="X341" s="155">
        <v>3.2768729641693813E-2</v>
      </c>
      <c r="Y341" s="172">
        <v>0.23111371030753342</v>
      </c>
      <c r="Z341" s="172">
        <v>-0.20827901866755857</v>
      </c>
      <c r="AA341" s="147"/>
      <c r="AB341" s="144"/>
      <c r="AC341" s="144"/>
      <c r="AD341" s="151">
        <v>2.7238623389332899E-2</v>
      </c>
      <c r="AE341" s="151">
        <v>3.4851519828369398E-2</v>
      </c>
      <c r="AF341" s="144"/>
    </row>
    <row r="342" spans="1:32" ht="22.15" customHeight="1" x14ac:dyDescent="0.25">
      <c r="A342" s="154" t="s">
        <v>243</v>
      </c>
      <c r="B342" s="155">
        <v>0.16186252771618626</v>
      </c>
      <c r="C342" s="155">
        <v>0.16494845360824742</v>
      </c>
      <c r="D342" s="155">
        <v>0.2360248447204969</v>
      </c>
      <c r="E342" s="155">
        <v>0.22468793342579751</v>
      </c>
      <c r="F342" s="155">
        <v>0.18986083499005965</v>
      </c>
      <c r="G342" s="155">
        <v>0.16936488169364883</v>
      </c>
      <c r="H342" s="155">
        <v>0.19264069264069264</v>
      </c>
      <c r="I342" s="155">
        <v>0.18262806236080179</v>
      </c>
      <c r="J342" s="172">
        <v>-1.0012630279890855</v>
      </c>
      <c r="K342" s="172">
        <v>-0.70636681888638364</v>
      </c>
      <c r="L342" s="147"/>
      <c r="M342" s="203">
        <v>-3.035337304034269E-2</v>
      </c>
      <c r="N342" s="144"/>
      <c r="P342" s="154" t="s">
        <v>243</v>
      </c>
      <c r="Q342" s="155">
        <v>0.17600123944534821</v>
      </c>
      <c r="R342" s="155">
        <v>0.18015916575192095</v>
      </c>
      <c r="S342" s="155">
        <v>0.2153507285665876</v>
      </c>
      <c r="T342" s="155">
        <v>0.20827439886845828</v>
      </c>
      <c r="U342" s="155">
        <v>0.20066036319975986</v>
      </c>
      <c r="V342" s="155">
        <v>0.20674058943682522</v>
      </c>
      <c r="W342" s="155">
        <v>0.1890119498688429</v>
      </c>
      <c r="X342" s="155">
        <v>0.18293159609120521</v>
      </c>
      <c r="Y342" s="172">
        <v>-0.6080353777637687</v>
      </c>
      <c r="Z342" s="172">
        <v>-1.297685299427076</v>
      </c>
      <c r="AA342" s="147"/>
      <c r="AB342" s="144"/>
      <c r="AC342" s="144"/>
      <c r="AD342" s="151">
        <v>0.18969173054966562</v>
      </c>
      <c r="AE342" s="151">
        <v>0.19590844908547597</v>
      </c>
      <c r="AF342" s="144"/>
    </row>
    <row r="343" spans="1:32" ht="22.15" customHeight="1" x14ac:dyDescent="0.25">
      <c r="A343" s="154" t="s">
        <v>244</v>
      </c>
      <c r="B343" s="155">
        <v>3.2150776053215077E-2</v>
      </c>
      <c r="C343" s="155">
        <v>2.6804123711340205E-2</v>
      </c>
      <c r="D343" s="155">
        <v>3.6024844720496892E-2</v>
      </c>
      <c r="E343" s="155">
        <v>3.7447988904299581E-2</v>
      </c>
      <c r="F343" s="155">
        <v>1.8886679920477135E-2</v>
      </c>
      <c r="G343" s="155">
        <v>1.3698630136986301E-2</v>
      </c>
      <c r="H343" s="155">
        <v>2.4891774891774892E-2</v>
      </c>
      <c r="I343" s="155">
        <v>4.3429844097995544E-2</v>
      </c>
      <c r="J343" s="172">
        <v>1.8538069206220653</v>
      </c>
      <c r="K343" s="172">
        <v>1.6680537296494973</v>
      </c>
      <c r="L343" s="147"/>
      <c r="M343" s="203">
        <v>-0.58861168140565756</v>
      </c>
      <c r="N343" s="144"/>
      <c r="P343" s="154" t="s">
        <v>244</v>
      </c>
      <c r="Q343" s="155">
        <v>3.6563637772096987E-2</v>
      </c>
      <c r="R343" s="155">
        <v>2.9912184412733259E-2</v>
      </c>
      <c r="S343" s="155">
        <v>3.8546255506607931E-2</v>
      </c>
      <c r="T343" s="155">
        <v>4.2344413012729842E-2</v>
      </c>
      <c r="U343" s="155">
        <v>4.044724598529191E-2</v>
      </c>
      <c r="V343" s="155">
        <v>3.9028304639626497E-2</v>
      </c>
      <c r="W343" s="155">
        <v>4.2698921597201983E-2</v>
      </c>
      <c r="X343" s="155">
        <v>4.931596091205212E-2</v>
      </c>
      <c r="Y343" s="172">
        <v>0.66170393148501372</v>
      </c>
      <c r="Z343" s="172">
        <v>1.0983667432482511</v>
      </c>
      <c r="AA343" s="147"/>
      <c r="AB343" s="144"/>
      <c r="AC343" s="144"/>
      <c r="AD343" s="151">
        <v>2.6749306801500571E-2</v>
      </c>
      <c r="AE343" s="151">
        <v>3.833229347956961E-2</v>
      </c>
      <c r="AF343" s="144"/>
    </row>
    <row r="344" spans="1:32" ht="22.15" customHeight="1" x14ac:dyDescent="0.25">
      <c r="A344" s="154" t="s">
        <v>245</v>
      </c>
      <c r="B344" s="155">
        <v>8.7583148558758317E-2</v>
      </c>
      <c r="C344" s="155">
        <v>0.15360824742268042</v>
      </c>
      <c r="D344" s="155">
        <v>6.70807453416149E-2</v>
      </c>
      <c r="E344" s="155">
        <v>8.1830790568654652E-2</v>
      </c>
      <c r="F344" s="155">
        <v>8.8469184890656069E-2</v>
      </c>
      <c r="G344" s="155">
        <v>8.9663760896637607E-2</v>
      </c>
      <c r="H344" s="155">
        <v>0.19155844155844157</v>
      </c>
      <c r="I344" s="155">
        <v>4.6770601336302897E-2</v>
      </c>
      <c r="J344" s="172">
        <v>-14.478784022213867</v>
      </c>
      <c r="K344" s="172">
        <v>-6.3978053043080561</v>
      </c>
      <c r="L344" s="147"/>
      <c r="M344" s="203">
        <v>-1.2382493126237821</v>
      </c>
      <c r="N344" s="144"/>
      <c r="P344" s="154" t="s">
        <v>245</v>
      </c>
      <c r="Q344" s="155">
        <v>4.2296072507552872E-2</v>
      </c>
      <c r="R344" s="155">
        <v>6.7508232711306251E-2</v>
      </c>
      <c r="S344" s="155">
        <v>4.0325313453066759E-2</v>
      </c>
      <c r="T344" s="155">
        <v>3.4741867043847241E-2</v>
      </c>
      <c r="U344" s="155">
        <v>5.4705087798289059E-2</v>
      </c>
      <c r="V344" s="155">
        <v>8.0026262036766854E-2</v>
      </c>
      <c r="W344" s="155">
        <v>8.1317400174876125E-2</v>
      </c>
      <c r="X344" s="155">
        <v>5.9153094462540717E-2</v>
      </c>
      <c r="Y344" s="172">
        <v>-2.2164305712335408</v>
      </c>
      <c r="Z344" s="172">
        <v>6.9142128310573786E-2</v>
      </c>
      <c r="AA344" s="147"/>
      <c r="AB344" s="144"/>
      <c r="AC344" s="144"/>
      <c r="AD344" s="151">
        <v>0.11074865437938346</v>
      </c>
      <c r="AE344" s="151">
        <v>5.8461673179434979E-2</v>
      </c>
      <c r="AF344" s="144"/>
    </row>
    <row r="345" spans="1:32" ht="22.15" customHeight="1" x14ac:dyDescent="0.25">
      <c r="A345" s="154" t="s">
        <v>246</v>
      </c>
      <c r="B345" s="155">
        <v>1.7738359201773836E-2</v>
      </c>
      <c r="C345" s="155">
        <v>1.443298969072165E-2</v>
      </c>
      <c r="D345" s="155">
        <v>2.3602484472049691E-2</v>
      </c>
      <c r="E345" s="155">
        <v>3.6061026352288486E-2</v>
      </c>
      <c r="F345" s="155">
        <v>0.13817097415506957</v>
      </c>
      <c r="G345" s="155">
        <v>0.15566625155666253</v>
      </c>
      <c r="H345" s="155">
        <v>6.7099567099567103E-2</v>
      </c>
      <c r="I345" s="155">
        <v>0.14587973273942093</v>
      </c>
      <c r="J345" s="172">
        <v>7.8780165639853825</v>
      </c>
      <c r="K345" s="172">
        <v>8.0474415499166483</v>
      </c>
      <c r="L345" s="147"/>
      <c r="M345" s="203">
        <v>-0.8973687456018814</v>
      </c>
      <c r="N345" s="144"/>
      <c r="P345" s="154" t="s">
        <v>246</v>
      </c>
      <c r="Q345" s="155">
        <v>6.7394840808738088E-2</v>
      </c>
      <c r="R345" s="155">
        <v>8.232711306256861E-2</v>
      </c>
      <c r="S345" s="155">
        <v>0.11089461199593358</v>
      </c>
      <c r="T345" s="155">
        <v>0.11271216407355021</v>
      </c>
      <c r="U345" s="155">
        <v>0.13169743358847366</v>
      </c>
      <c r="V345" s="155">
        <v>0.13488473883863436</v>
      </c>
      <c r="W345" s="155">
        <v>0.1409938793354707</v>
      </c>
      <c r="X345" s="155">
        <v>0.15485342019543974</v>
      </c>
      <c r="Y345" s="172">
        <v>1.3859540859969044</v>
      </c>
      <c r="Z345" s="172">
        <v>4.3282584262472001</v>
      </c>
      <c r="AA345" s="147"/>
      <c r="AB345" s="144"/>
      <c r="AC345" s="144"/>
      <c r="AD345" s="151">
        <v>6.5405317240254446E-2</v>
      </c>
      <c r="AE345" s="151">
        <v>0.11157083593296774</v>
      </c>
      <c r="AF345" s="144"/>
    </row>
    <row r="346" spans="1:32" x14ac:dyDescent="0.25">
      <c r="A346" s="149" t="s">
        <v>247</v>
      </c>
      <c r="B346" s="150">
        <v>80.885809312638571</v>
      </c>
      <c r="C346" s="150">
        <v>89.016494845360782</v>
      </c>
      <c r="D346" s="150">
        <v>93.636024844720538</v>
      </c>
      <c r="E346" s="150">
        <v>67.429958391123435</v>
      </c>
      <c r="F346" s="150">
        <v>81.588469184890698</v>
      </c>
      <c r="G346" s="150">
        <v>49.170610211706105</v>
      </c>
      <c r="H346" s="150">
        <v>78.902597402597365</v>
      </c>
      <c r="I346" s="150">
        <v>105.02895322939865</v>
      </c>
      <c r="J346" s="177">
        <v>26.126355826801287</v>
      </c>
      <c r="K346" s="177">
        <v>27.102513823102782</v>
      </c>
      <c r="L346" s="147"/>
      <c r="M346" s="203">
        <v>26.73774801767226</v>
      </c>
      <c r="N346" s="144"/>
      <c r="P346" s="149" t="s">
        <v>247</v>
      </c>
      <c r="Q346" s="150">
        <v>94.582461848322893</v>
      </c>
      <c r="R346" s="150">
        <v>103.59069703622383</v>
      </c>
      <c r="S346" s="150">
        <v>81.835055913249732</v>
      </c>
      <c r="T346" s="150">
        <v>77.125618811881182</v>
      </c>
      <c r="U346" s="150">
        <v>76.288908899894949</v>
      </c>
      <c r="V346" s="150">
        <v>66.627954479136264</v>
      </c>
      <c r="W346" s="150">
        <v>75.456718157971451</v>
      </c>
      <c r="X346" s="150">
        <v>78.291205211726393</v>
      </c>
      <c r="Y346" s="177">
        <v>2.8344870537549411</v>
      </c>
      <c r="Z346" s="177">
        <v>-4.1840736332697048</v>
      </c>
      <c r="AA346" s="147"/>
      <c r="AB346" s="144"/>
      <c r="AC346" s="144"/>
      <c r="AD346" s="150">
        <v>77.92643940629587</v>
      </c>
      <c r="AE346" s="150">
        <v>82.475278844996097</v>
      </c>
      <c r="AF346" s="144"/>
    </row>
    <row r="347" spans="1:32" x14ac:dyDescent="0.25">
      <c r="A347" s="149" t="s">
        <v>248</v>
      </c>
      <c r="B347" s="150">
        <v>82.730769230769255</v>
      </c>
      <c r="C347" s="150">
        <v>84.34442595673876</v>
      </c>
      <c r="D347" s="150">
        <v>87.989959839357425</v>
      </c>
      <c r="E347" s="150">
        <v>68.713636363636283</v>
      </c>
      <c r="F347" s="150">
        <v>89.30249110320284</v>
      </c>
      <c r="G347" s="150">
        <v>58.896247240618116</v>
      </c>
      <c r="H347" s="150">
        <v>78.312896405919687</v>
      </c>
      <c r="I347" s="150">
        <v>116.37881873727086</v>
      </c>
      <c r="J347" s="177">
        <v>38.065922331351175</v>
      </c>
      <c r="K347" s="177">
        <v>36.872382144556568</v>
      </c>
      <c r="L347" s="147"/>
      <c r="M347" s="203">
        <v>23.060422510855759</v>
      </c>
      <c r="N347" s="144"/>
      <c r="P347" s="149" t="s">
        <v>248</v>
      </c>
      <c r="Q347" s="150">
        <v>94.126720747295934</v>
      </c>
      <c r="R347" s="150">
        <v>112.11691259931891</v>
      </c>
      <c r="S347" s="150">
        <v>90.335746606334865</v>
      </c>
      <c r="T347" s="150">
        <v>86.461854367398558</v>
      </c>
      <c r="U347" s="150">
        <v>90.520205626160177</v>
      </c>
      <c r="V347" s="150">
        <v>76.420136370230651</v>
      </c>
      <c r="W347" s="150">
        <v>93.68827249209545</v>
      </c>
      <c r="X347" s="150">
        <v>93.318396226415103</v>
      </c>
      <c r="Y347" s="177">
        <v>-0.36987626568034671</v>
      </c>
      <c r="Z347" s="177">
        <v>0.4825379887917336</v>
      </c>
      <c r="AA347" s="147"/>
      <c r="AB347" s="144"/>
      <c r="AC347" s="144"/>
      <c r="AD347" s="150">
        <v>79.506436592714294</v>
      </c>
      <c r="AE347" s="150">
        <v>92.83585823762337</v>
      </c>
      <c r="AF347" s="144"/>
    </row>
    <row r="348" spans="1:32" x14ac:dyDescent="0.25">
      <c r="A348" s="146" t="s">
        <v>249</v>
      </c>
      <c r="B348" s="147">
        <v>236</v>
      </c>
      <c r="C348" s="147">
        <v>274</v>
      </c>
      <c r="D348" s="147">
        <v>289</v>
      </c>
      <c r="E348" s="147">
        <v>266</v>
      </c>
      <c r="F348" s="147">
        <v>226</v>
      </c>
      <c r="G348" s="147">
        <v>214</v>
      </c>
      <c r="H348" s="147">
        <v>399</v>
      </c>
      <c r="I348" s="147">
        <v>510</v>
      </c>
      <c r="J348" s="148">
        <v>0.2781954887218045</v>
      </c>
      <c r="K348" s="148">
        <v>0.875</v>
      </c>
      <c r="L348" s="147"/>
      <c r="M348" s="155">
        <v>0.10991379310344827</v>
      </c>
      <c r="N348" s="144"/>
      <c r="P348" s="146" t="s">
        <v>249</v>
      </c>
      <c r="Q348" s="147">
        <v>4782</v>
      </c>
      <c r="R348" s="147">
        <v>3850</v>
      </c>
      <c r="S348" s="147">
        <v>3973</v>
      </c>
      <c r="T348" s="147">
        <v>4063</v>
      </c>
      <c r="U348" s="147">
        <v>3768</v>
      </c>
      <c r="V348" s="147">
        <v>3768</v>
      </c>
      <c r="W348" s="147">
        <v>4257</v>
      </c>
      <c r="X348" s="147">
        <v>4640</v>
      </c>
      <c r="Y348" s="148">
        <v>8.9969462062485323E-2</v>
      </c>
      <c r="Z348" s="148">
        <v>0.14121077966339909</v>
      </c>
      <c r="AA348" s="147"/>
      <c r="AB348" s="144"/>
      <c r="AC348" s="144"/>
      <c r="AD348" s="147">
        <v>272</v>
      </c>
      <c r="AE348" s="147">
        <v>4065.8571428571427</v>
      </c>
      <c r="AF348" s="144"/>
    </row>
    <row r="349" spans="1:32" x14ac:dyDescent="0.25">
      <c r="A349" s="146" t="s">
        <v>250</v>
      </c>
      <c r="B349" s="147">
        <v>35</v>
      </c>
      <c r="C349" s="147">
        <v>28</v>
      </c>
      <c r="D349" s="147">
        <v>38</v>
      </c>
      <c r="E349" s="147">
        <v>29</v>
      </c>
      <c r="F349" s="147">
        <v>18</v>
      </c>
      <c r="G349" s="147">
        <v>37</v>
      </c>
      <c r="H349" s="147">
        <v>103</v>
      </c>
      <c r="I349" s="147">
        <v>195</v>
      </c>
      <c r="J349" s="148">
        <v>0.89320388349514568</v>
      </c>
      <c r="K349" s="148">
        <v>3.739583333333333</v>
      </c>
      <c r="L349" s="147"/>
      <c r="M349" s="155">
        <v>0.18241347053320861</v>
      </c>
      <c r="N349" s="144"/>
      <c r="P349" s="146" t="s">
        <v>250</v>
      </c>
      <c r="Q349" s="147">
        <v>915</v>
      </c>
      <c r="R349" s="147">
        <v>732</v>
      </c>
      <c r="S349" s="147">
        <v>758</v>
      </c>
      <c r="T349" s="147">
        <v>741</v>
      </c>
      <c r="U349" s="147">
        <v>668</v>
      </c>
      <c r="V349" s="147">
        <v>678</v>
      </c>
      <c r="W349" s="147">
        <v>760</v>
      </c>
      <c r="X349" s="147">
        <v>1069</v>
      </c>
      <c r="Y349" s="148">
        <v>0.40657894736842104</v>
      </c>
      <c r="Z349" s="148">
        <v>0.42479055597867471</v>
      </c>
      <c r="AA349" s="147"/>
      <c r="AB349" s="144"/>
      <c r="AC349" s="144"/>
      <c r="AD349" s="150">
        <v>41.142857142857146</v>
      </c>
      <c r="AE349" s="150">
        <v>750.28571428571433</v>
      </c>
      <c r="AF349" s="144"/>
    </row>
    <row r="350" spans="1:32" x14ac:dyDescent="0.25">
      <c r="A350" s="149" t="s">
        <v>251</v>
      </c>
      <c r="B350" s="150">
        <v>0</v>
      </c>
      <c r="C350" s="150">
        <v>706</v>
      </c>
      <c r="D350" s="150">
        <v>629</v>
      </c>
      <c r="E350" s="150">
        <v>490</v>
      </c>
      <c r="F350" s="150">
        <v>545</v>
      </c>
      <c r="G350" s="150">
        <v>554</v>
      </c>
      <c r="H350" s="150">
        <v>592</v>
      </c>
      <c r="I350" s="150">
        <v>679</v>
      </c>
      <c r="J350" s="148">
        <v>0.14695945945945946</v>
      </c>
      <c r="K350" s="157">
        <v>0.15870307167235495</v>
      </c>
      <c r="L350" s="147"/>
      <c r="M350" s="155">
        <v>6.9726843294310947E-2</v>
      </c>
      <c r="N350" s="144"/>
      <c r="P350" s="149" t="s">
        <v>251</v>
      </c>
      <c r="Q350" s="150">
        <v>0</v>
      </c>
      <c r="R350" s="150">
        <v>11806</v>
      </c>
      <c r="S350" s="150">
        <v>9626</v>
      </c>
      <c r="T350" s="150">
        <v>8678</v>
      </c>
      <c r="U350" s="150">
        <v>8521</v>
      </c>
      <c r="V350" s="150">
        <v>8308</v>
      </c>
      <c r="W350" s="150">
        <v>8613</v>
      </c>
      <c r="X350" s="150">
        <v>9738</v>
      </c>
      <c r="Y350" s="148">
        <v>0.13061650992685475</v>
      </c>
      <c r="Z350" s="157">
        <v>5.1771313364055369E-2</v>
      </c>
      <c r="AA350" s="147"/>
      <c r="AB350" s="144"/>
      <c r="AC350" s="144"/>
      <c r="AD350" s="158">
        <v>586</v>
      </c>
      <c r="AE350" s="158">
        <v>9258.6666666666661</v>
      </c>
      <c r="AF350" s="144"/>
    </row>
    <row r="351" spans="1:32" x14ac:dyDescent="0.25">
      <c r="A351" s="159" t="s">
        <v>252</v>
      </c>
      <c r="B351" s="147">
        <v>203</v>
      </c>
      <c r="C351" s="147">
        <v>253</v>
      </c>
      <c r="D351" s="147">
        <v>216</v>
      </c>
      <c r="E351" s="147">
        <v>191</v>
      </c>
      <c r="F351" s="147">
        <v>146</v>
      </c>
      <c r="G351" s="147">
        <v>176</v>
      </c>
      <c r="H351" s="147">
        <v>112</v>
      </c>
      <c r="I351" s="147">
        <v>155</v>
      </c>
      <c r="J351" s="148">
        <v>0.38392857142857145</v>
      </c>
      <c r="K351" s="148">
        <v>-0.16345412490362371</v>
      </c>
      <c r="L351" s="147"/>
      <c r="M351" s="155">
        <v>5.938697318007663E-2</v>
      </c>
      <c r="N351" s="144"/>
      <c r="P351" s="159" t="s">
        <v>252</v>
      </c>
      <c r="Q351" s="147">
        <v>2848</v>
      </c>
      <c r="R351" s="147">
        <v>2677</v>
      </c>
      <c r="S351" s="147">
        <v>2620</v>
      </c>
      <c r="T351" s="147">
        <v>2185</v>
      </c>
      <c r="U351" s="147">
        <v>2280</v>
      </c>
      <c r="V351" s="147">
        <v>2397</v>
      </c>
      <c r="W351" s="147">
        <v>2239</v>
      </c>
      <c r="X351" s="147">
        <v>2610</v>
      </c>
      <c r="Y351" s="148">
        <v>0.16569897275569451</v>
      </c>
      <c r="Z351" s="148">
        <v>5.937608720862806E-2</v>
      </c>
      <c r="AA351" s="147"/>
      <c r="AB351" s="144"/>
      <c r="AC351" s="144"/>
      <c r="AD351" s="150">
        <v>185.28571428571428</v>
      </c>
      <c r="AE351" s="150">
        <v>2463.7142857142858</v>
      </c>
      <c r="AF351" s="144"/>
    </row>
    <row r="352" spans="1:32" x14ac:dyDescent="0.25">
      <c r="A352" s="159" t="s">
        <v>253</v>
      </c>
      <c r="B352" s="147">
        <v>16</v>
      </c>
      <c r="C352" s="147">
        <v>16</v>
      </c>
      <c r="D352" s="147">
        <v>31</v>
      </c>
      <c r="E352" s="147">
        <v>16</v>
      </c>
      <c r="F352" s="147">
        <v>19</v>
      </c>
      <c r="G352" s="147">
        <v>31</v>
      </c>
      <c r="H352" s="147">
        <v>8</v>
      </c>
      <c r="I352" s="147">
        <v>4</v>
      </c>
      <c r="J352" s="148">
        <v>-0.5</v>
      </c>
      <c r="K352" s="148">
        <v>-0.79562043795620441</v>
      </c>
      <c r="L352" s="147"/>
      <c r="M352" s="155">
        <v>1.4285714285714285E-2</v>
      </c>
      <c r="N352" s="144"/>
      <c r="P352" s="159" t="s">
        <v>253</v>
      </c>
      <c r="Q352" s="147">
        <v>259</v>
      </c>
      <c r="R352" s="147">
        <v>312</v>
      </c>
      <c r="S352" s="147">
        <v>362</v>
      </c>
      <c r="T352" s="147">
        <v>301</v>
      </c>
      <c r="U352" s="147">
        <v>253</v>
      </c>
      <c r="V352" s="147">
        <v>268</v>
      </c>
      <c r="W352" s="147">
        <v>261</v>
      </c>
      <c r="X352" s="147">
        <v>280</v>
      </c>
      <c r="Y352" s="148">
        <v>7.2796934865900387E-2</v>
      </c>
      <c r="Z352" s="148">
        <v>-2.7777777777777776E-2</v>
      </c>
      <c r="AA352" s="147"/>
      <c r="AB352" s="144"/>
      <c r="AC352" s="144"/>
      <c r="AD352" s="150">
        <v>19.571428571428573</v>
      </c>
      <c r="AE352" s="150">
        <v>288</v>
      </c>
      <c r="AF352" s="144"/>
    </row>
    <row r="353" spans="1:32" x14ac:dyDescent="0.25">
      <c r="A353" s="159" t="s">
        <v>254</v>
      </c>
      <c r="B353" s="160">
        <v>7.3059360730593603E-2</v>
      </c>
      <c r="C353" s="160">
        <v>5.9479553903345722E-2</v>
      </c>
      <c r="D353" s="160">
        <v>0.12550607287449392</v>
      </c>
      <c r="E353" s="160">
        <v>7.7294685990338161E-2</v>
      </c>
      <c r="F353" s="160">
        <v>0.11515151515151516</v>
      </c>
      <c r="G353" s="160">
        <v>0.14975845410628019</v>
      </c>
      <c r="H353" s="160">
        <v>6.6666666666666666E-2</v>
      </c>
      <c r="I353" s="160">
        <v>2.5157232704402517E-2</v>
      </c>
      <c r="J353" s="172">
        <v>-4.1509433962264151</v>
      </c>
      <c r="K353" s="172">
        <v>-7.0379726849293442</v>
      </c>
      <c r="L353" s="147"/>
      <c r="M353" s="203">
        <v>-7.1728580444386401</v>
      </c>
      <c r="N353" s="144"/>
      <c r="P353" s="159" t="s">
        <v>254</v>
      </c>
      <c r="Q353" s="160">
        <v>8.3360154489861601E-2</v>
      </c>
      <c r="R353" s="160">
        <v>0.10438273670123788</v>
      </c>
      <c r="S353" s="160">
        <v>0.12139503688799463</v>
      </c>
      <c r="T353" s="160">
        <v>0.12107803700724054</v>
      </c>
      <c r="U353" s="160">
        <v>9.9881563363600476E-2</v>
      </c>
      <c r="V353" s="160">
        <v>0.10056285178236397</v>
      </c>
      <c r="W353" s="160">
        <v>0.10440000000000001</v>
      </c>
      <c r="X353" s="160">
        <v>9.6885813148788927E-2</v>
      </c>
      <c r="Y353" s="172">
        <v>-0.75141868512110799</v>
      </c>
      <c r="Z353" s="172">
        <v>-0.77762157163341061</v>
      </c>
      <c r="AA353" s="147"/>
      <c r="AB353" s="144"/>
      <c r="AC353" s="144"/>
      <c r="AD353" s="191">
        <v>9.5536959553695955E-2</v>
      </c>
      <c r="AE353" s="191">
        <v>0.10466202886512303</v>
      </c>
      <c r="AF353" s="144"/>
    </row>
    <row r="354" spans="1:32" x14ac:dyDescent="0.25">
      <c r="A354" s="161" t="s">
        <v>255</v>
      </c>
      <c r="B354" s="161"/>
      <c r="C354" s="161"/>
      <c r="D354" s="161"/>
      <c r="E354" s="144"/>
      <c r="F354" s="144"/>
      <c r="G354" s="144"/>
      <c r="H354" s="144"/>
      <c r="I354" s="144"/>
      <c r="J354" s="144"/>
      <c r="K354" s="144"/>
      <c r="L354" s="144"/>
      <c r="M354" s="144"/>
      <c r="N354" s="144"/>
      <c r="O354" s="204"/>
      <c r="P354" s="161" t="s">
        <v>255</v>
      </c>
      <c r="Q354" s="161"/>
      <c r="R354" s="161"/>
      <c r="S354" s="161"/>
      <c r="T354" s="144"/>
      <c r="U354" s="144"/>
      <c r="V354" s="144"/>
      <c r="W354" s="144"/>
      <c r="X354" s="144"/>
      <c r="Y354" s="144"/>
      <c r="Z354" s="144"/>
      <c r="AA354" s="144"/>
      <c r="AB354" s="144"/>
      <c r="AC354" s="144"/>
      <c r="AD354" s="144"/>
      <c r="AE354" s="144"/>
      <c r="AF354" s="144"/>
    </row>
    <row r="357" spans="1:32" x14ac:dyDescent="0.25">
      <c r="A357" s="189" t="s">
        <v>260</v>
      </c>
      <c r="B357" s="189"/>
      <c r="C357" s="189"/>
      <c r="D357" s="189"/>
      <c r="E357" s="181"/>
      <c r="F357" s="167"/>
      <c r="G357" s="167"/>
      <c r="H357" s="167"/>
      <c r="I357" s="167"/>
      <c r="J357" s="167"/>
      <c r="K357" s="167"/>
      <c r="L357" s="188"/>
      <c r="M357" s="211"/>
      <c r="N357" s="144"/>
      <c r="O357" s="211"/>
      <c r="P357" s="189" t="s">
        <v>260</v>
      </c>
      <c r="Q357" s="189"/>
      <c r="R357" s="189"/>
      <c r="S357" s="189"/>
      <c r="T357" s="181"/>
      <c r="U357" s="144"/>
      <c r="V357" s="144"/>
      <c r="W357" s="144"/>
      <c r="X357" s="144"/>
      <c r="Y357" s="144"/>
      <c r="Z357" s="144"/>
      <c r="AA357" s="188"/>
      <c r="AB357" s="144"/>
      <c r="AC357" s="144"/>
      <c r="AD357" s="144"/>
      <c r="AE357" s="144"/>
      <c r="AF357" s="144"/>
    </row>
    <row r="358" spans="1:32" x14ac:dyDescent="0.25">
      <c r="A358" s="166" t="s">
        <v>304</v>
      </c>
      <c r="B358" s="166"/>
      <c r="C358" s="166"/>
      <c r="D358" s="166"/>
      <c r="E358" s="213"/>
      <c r="F358" s="167"/>
      <c r="G358" s="167"/>
      <c r="H358" s="167"/>
      <c r="I358" s="167"/>
      <c r="J358" s="167"/>
      <c r="K358" s="167"/>
      <c r="L358" s="167"/>
      <c r="M358" s="144"/>
      <c r="N358" s="144"/>
      <c r="P358" s="166" t="s">
        <v>231</v>
      </c>
      <c r="Q358" s="166"/>
      <c r="R358" s="166"/>
      <c r="S358" s="166"/>
      <c r="T358" s="162"/>
      <c r="U358" s="144"/>
      <c r="V358" s="144"/>
      <c r="W358" s="144"/>
      <c r="X358" s="144"/>
      <c r="Y358" s="144"/>
      <c r="Z358" s="144"/>
      <c r="AA358" s="167"/>
      <c r="AB358" s="144"/>
      <c r="AC358" s="144"/>
      <c r="AD358" s="144"/>
      <c r="AE358" s="144"/>
      <c r="AF358" s="144"/>
    </row>
    <row r="359" spans="1:32" ht="31.5" x14ac:dyDescent="0.25">
      <c r="A359" s="190"/>
      <c r="B359" s="141">
        <v>2019</v>
      </c>
      <c r="C359" s="141">
        <v>2020</v>
      </c>
      <c r="D359" s="141">
        <v>2021</v>
      </c>
      <c r="E359" s="141">
        <v>2022</v>
      </c>
      <c r="F359" s="141">
        <v>2023</v>
      </c>
      <c r="G359" s="141">
        <v>2024</v>
      </c>
      <c r="H359" s="141">
        <v>2025</v>
      </c>
      <c r="I359" s="141">
        <v>2026</v>
      </c>
      <c r="J359" s="142" t="s">
        <v>232</v>
      </c>
      <c r="K359" s="142" t="s">
        <v>233</v>
      </c>
      <c r="L359" s="143" t="s">
        <v>234</v>
      </c>
      <c r="M359" s="145" t="s">
        <v>287</v>
      </c>
      <c r="N359" s="144"/>
      <c r="P359" s="190"/>
      <c r="Q359" s="141">
        <v>2019</v>
      </c>
      <c r="R359" s="141">
        <v>2020</v>
      </c>
      <c r="S359" s="141">
        <v>2021</v>
      </c>
      <c r="T359" s="141">
        <v>2022</v>
      </c>
      <c r="U359" s="141">
        <v>2023</v>
      </c>
      <c r="V359" s="141">
        <v>2024</v>
      </c>
      <c r="W359" s="141">
        <v>2025</v>
      </c>
      <c r="X359" s="141">
        <v>2026</v>
      </c>
      <c r="Y359" s="142" t="s">
        <v>232</v>
      </c>
      <c r="Z359" s="142" t="s">
        <v>233</v>
      </c>
      <c r="AA359" s="143" t="s">
        <v>234</v>
      </c>
      <c r="AB359" s="144"/>
      <c r="AC359" s="144"/>
      <c r="AD359" s="145" t="s">
        <v>305</v>
      </c>
      <c r="AE359" s="145" t="s">
        <v>235</v>
      </c>
      <c r="AF359" s="144"/>
    </row>
    <row r="360" spans="1:32" x14ac:dyDescent="0.25">
      <c r="A360" s="146" t="s">
        <v>236</v>
      </c>
      <c r="B360" s="147">
        <v>17</v>
      </c>
      <c r="C360" s="147">
        <v>14</v>
      </c>
      <c r="D360" s="147">
        <v>29</v>
      </c>
      <c r="E360" s="147">
        <v>7</v>
      </c>
      <c r="F360" s="147">
        <v>15</v>
      </c>
      <c r="G360" s="147">
        <v>18</v>
      </c>
      <c r="H360" s="147">
        <v>11</v>
      </c>
      <c r="I360" s="147">
        <v>7</v>
      </c>
      <c r="J360" s="148">
        <v>-0.36363636363636365</v>
      </c>
      <c r="K360" s="148">
        <v>-0.55855855855855863</v>
      </c>
      <c r="L360" s="147"/>
      <c r="M360" s="155">
        <v>2.1874999999999999E-2</v>
      </c>
      <c r="N360" s="144"/>
      <c r="P360" s="146" t="s">
        <v>236</v>
      </c>
      <c r="Q360" s="147">
        <v>335</v>
      </c>
      <c r="R360" s="147">
        <v>314</v>
      </c>
      <c r="S360" s="147">
        <v>298</v>
      </c>
      <c r="T360" s="147">
        <v>235</v>
      </c>
      <c r="U360" s="147">
        <v>305</v>
      </c>
      <c r="V360" s="147">
        <v>292</v>
      </c>
      <c r="W360" s="147">
        <v>283</v>
      </c>
      <c r="X360" s="147">
        <v>320</v>
      </c>
      <c r="Y360" s="148">
        <v>0.13074204946996468</v>
      </c>
      <c r="Z360" s="148">
        <v>8.6323957322987449E-2</v>
      </c>
      <c r="AA360" s="147"/>
      <c r="AB360" s="144"/>
      <c r="AC360" s="144"/>
      <c r="AD360" s="147">
        <v>15.857142857142858</v>
      </c>
      <c r="AE360" s="147">
        <v>294.57142857142856</v>
      </c>
      <c r="AF360" s="144"/>
    </row>
    <row r="361" spans="1:32" x14ac:dyDescent="0.25">
      <c r="A361" s="149" t="s">
        <v>237</v>
      </c>
      <c r="B361" s="150">
        <v>6</v>
      </c>
      <c r="C361" s="150">
        <v>3</v>
      </c>
      <c r="D361" s="150">
        <v>7</v>
      </c>
      <c r="E361" s="150">
        <v>3</v>
      </c>
      <c r="F361" s="150">
        <v>0</v>
      </c>
      <c r="G361" s="150">
        <v>0</v>
      </c>
      <c r="H361" s="150">
        <v>0</v>
      </c>
      <c r="I361" s="150">
        <v>0</v>
      </c>
      <c r="J361" s="148" t="e">
        <v>#DIV/0!</v>
      </c>
      <c r="K361" s="148">
        <v>-1</v>
      </c>
      <c r="L361" s="147"/>
      <c r="M361" s="155">
        <v>0</v>
      </c>
      <c r="N361" s="144"/>
      <c r="P361" s="149" t="s">
        <v>237</v>
      </c>
      <c r="Q361" s="150">
        <v>124</v>
      </c>
      <c r="R361" s="150">
        <v>95</v>
      </c>
      <c r="S361" s="150">
        <v>94</v>
      </c>
      <c r="T361" s="150">
        <v>72</v>
      </c>
      <c r="U361" s="150">
        <v>59</v>
      </c>
      <c r="V361" s="150">
        <v>52</v>
      </c>
      <c r="W361" s="150">
        <v>45</v>
      </c>
      <c r="X361" s="150">
        <v>56</v>
      </c>
      <c r="Y361" s="148">
        <v>0.24444444444444444</v>
      </c>
      <c r="Z361" s="148">
        <v>-0.27541589648798526</v>
      </c>
      <c r="AA361" s="147"/>
      <c r="AB361" s="144"/>
      <c r="AC361" s="144"/>
      <c r="AD361" s="150">
        <v>2.7142857142857144</v>
      </c>
      <c r="AE361" s="150">
        <v>77.285714285714292</v>
      </c>
      <c r="AF361" s="144"/>
    </row>
    <row r="362" spans="1:32" x14ac:dyDescent="0.25">
      <c r="A362" s="146" t="s">
        <v>90</v>
      </c>
      <c r="B362" s="151">
        <v>0.75</v>
      </c>
      <c r="C362" s="151">
        <v>0.5</v>
      </c>
      <c r="D362" s="151">
        <v>0.7</v>
      </c>
      <c r="E362" s="151">
        <v>0.75</v>
      </c>
      <c r="F362" s="151">
        <v>0</v>
      </c>
      <c r="G362" s="151">
        <v>0</v>
      </c>
      <c r="H362" s="151">
        <v>0</v>
      </c>
      <c r="I362" s="151">
        <v>0</v>
      </c>
      <c r="J362" s="172">
        <v>0</v>
      </c>
      <c r="K362" s="172">
        <v>-57.575757575757578</v>
      </c>
      <c r="L362" s="147"/>
      <c r="M362" s="203">
        <v>-48.695652173913047</v>
      </c>
      <c r="N362" s="144"/>
      <c r="P362" s="146" t="s">
        <v>90</v>
      </c>
      <c r="Q362" s="151">
        <v>0.72514619883040932</v>
      </c>
      <c r="R362" s="151">
        <v>0.62091503267973858</v>
      </c>
      <c r="S362" s="151">
        <v>0.67625899280575541</v>
      </c>
      <c r="T362" s="151">
        <v>0.62608695652173918</v>
      </c>
      <c r="U362" s="151">
        <v>0.50862068965517238</v>
      </c>
      <c r="V362" s="151">
        <v>0.46846846846846846</v>
      </c>
      <c r="W362" s="151">
        <v>0.39823008849557523</v>
      </c>
      <c r="X362" s="151">
        <v>0.48695652173913045</v>
      </c>
      <c r="Y362" s="172">
        <v>8.8726433243555221</v>
      </c>
      <c r="Z362" s="172">
        <v>-10.236809699725297</v>
      </c>
      <c r="AA362" s="147"/>
      <c r="AB362" s="144"/>
      <c r="AC362" s="144"/>
      <c r="AD362" s="151">
        <v>0.5757575757575758</v>
      </c>
      <c r="AE362" s="151">
        <v>0.58932461873638342</v>
      </c>
      <c r="AF362" s="144"/>
    </row>
    <row r="363" spans="1:32" x14ac:dyDescent="0.25">
      <c r="A363" s="149" t="s">
        <v>238</v>
      </c>
      <c r="B363" s="150">
        <v>5</v>
      </c>
      <c r="C363" s="150">
        <v>0</v>
      </c>
      <c r="D363" s="150">
        <v>7</v>
      </c>
      <c r="E363" s="150">
        <v>0</v>
      </c>
      <c r="F363" s="150">
        <v>0</v>
      </c>
      <c r="G363" s="150">
        <v>0</v>
      </c>
      <c r="H363" s="150">
        <v>0</v>
      </c>
      <c r="I363" s="150">
        <v>0</v>
      </c>
      <c r="J363" s="148" t="e">
        <v>#DIV/0!</v>
      </c>
      <c r="K363" s="148">
        <v>-1</v>
      </c>
      <c r="L363" s="147"/>
      <c r="M363" s="155">
        <v>0</v>
      </c>
      <c r="N363" s="144"/>
      <c r="P363" s="149" t="s">
        <v>238</v>
      </c>
      <c r="Q363" s="150">
        <v>62</v>
      </c>
      <c r="R363" s="150">
        <v>42</v>
      </c>
      <c r="S363" s="150">
        <v>53</v>
      </c>
      <c r="T363" s="150">
        <v>38</v>
      </c>
      <c r="U363" s="150">
        <v>37</v>
      </c>
      <c r="V363" s="150">
        <v>28</v>
      </c>
      <c r="W363" s="150">
        <v>25</v>
      </c>
      <c r="X363" s="150">
        <v>35</v>
      </c>
      <c r="Y363" s="148">
        <v>0.4</v>
      </c>
      <c r="Z363" s="148">
        <v>-0.14035087719298248</v>
      </c>
      <c r="AA363" s="147"/>
      <c r="AB363" s="144"/>
      <c r="AC363" s="144"/>
      <c r="AD363" s="150">
        <v>1.7142857142857142</v>
      </c>
      <c r="AE363" s="150">
        <v>40.714285714285715</v>
      </c>
      <c r="AF363" s="144"/>
    </row>
    <row r="364" spans="1:32" x14ac:dyDescent="0.25">
      <c r="A364" s="149" t="s">
        <v>239</v>
      </c>
      <c r="B364" s="153">
        <v>0.29411764705882354</v>
      </c>
      <c r="C364" s="153">
        <v>0</v>
      </c>
      <c r="D364" s="153">
        <v>0.2413793103448276</v>
      </c>
      <c r="E364" s="153">
        <v>0</v>
      </c>
      <c r="F364" s="153">
        <v>0</v>
      </c>
      <c r="G364" s="153">
        <v>0</v>
      </c>
      <c r="H364" s="153">
        <v>0</v>
      </c>
      <c r="I364" s="153">
        <v>0</v>
      </c>
      <c r="J364" s="172">
        <v>0</v>
      </c>
      <c r="K364" s="172">
        <v>-10.810810810810811</v>
      </c>
      <c r="L364" s="147"/>
      <c r="M364" s="203">
        <v>-10.9375</v>
      </c>
      <c r="N364" s="144"/>
      <c r="P364" s="149" t="s">
        <v>239</v>
      </c>
      <c r="Q364" s="153">
        <v>0.18507462686567164</v>
      </c>
      <c r="R364" s="153">
        <v>0.13375796178343949</v>
      </c>
      <c r="S364" s="153">
        <v>0.17785234899328858</v>
      </c>
      <c r="T364" s="153">
        <v>0.16170212765957448</v>
      </c>
      <c r="U364" s="153">
        <v>0.12131147540983607</v>
      </c>
      <c r="V364" s="153">
        <v>9.5890410958904104E-2</v>
      </c>
      <c r="W364" s="153">
        <v>8.8339222614840993E-2</v>
      </c>
      <c r="X364" s="153">
        <v>0.109375</v>
      </c>
      <c r="Y364" s="172">
        <v>2.1035777385159009</v>
      </c>
      <c r="Z364" s="172">
        <v>-2.8840324927255105</v>
      </c>
      <c r="AA364" s="147"/>
      <c r="AB364" s="144"/>
      <c r="AC364" s="144"/>
      <c r="AD364" s="153">
        <v>0.1081081081081081</v>
      </c>
      <c r="AE364" s="153">
        <v>0.13821532492725511</v>
      </c>
      <c r="AF364" s="144"/>
    </row>
    <row r="365" spans="1:32" x14ac:dyDescent="0.25">
      <c r="A365" s="149" t="s">
        <v>240</v>
      </c>
      <c r="B365" s="153">
        <v>0.83333333333333337</v>
      </c>
      <c r="C365" s="153">
        <v>0</v>
      </c>
      <c r="D365" s="153">
        <v>1</v>
      </c>
      <c r="E365" s="153">
        <v>0</v>
      </c>
      <c r="F365" s="153" t="e">
        <v>#DIV/0!</v>
      </c>
      <c r="G365" s="153" t="e">
        <v>#DIV/0!</v>
      </c>
      <c r="H365" s="153" t="e">
        <v>#DIV/0!</v>
      </c>
      <c r="I365" s="153" t="e">
        <v>#DIV/0!</v>
      </c>
      <c r="J365" s="172" t="e">
        <v>#DIV/0!</v>
      </c>
      <c r="K365" s="172" t="e">
        <v>#DIV/0!</v>
      </c>
      <c r="L365" s="147"/>
      <c r="M365" s="203" t="e">
        <v>#DIV/0!</v>
      </c>
      <c r="N365" s="144"/>
      <c r="P365" s="149" t="s">
        <v>240</v>
      </c>
      <c r="Q365" s="153">
        <v>0.5</v>
      </c>
      <c r="R365" s="153">
        <v>0.44210526315789472</v>
      </c>
      <c r="S365" s="153">
        <v>0.56382978723404253</v>
      </c>
      <c r="T365" s="153">
        <v>0.52777777777777779</v>
      </c>
      <c r="U365" s="153">
        <v>0.6271186440677966</v>
      </c>
      <c r="V365" s="153">
        <v>0.53846153846153844</v>
      </c>
      <c r="W365" s="153">
        <v>0.55555555555555558</v>
      </c>
      <c r="X365" s="153">
        <v>0.625</v>
      </c>
      <c r="Y365" s="172">
        <v>6.944444444444442</v>
      </c>
      <c r="Z365" s="172">
        <v>9.8197781885397397</v>
      </c>
      <c r="AA365" s="147"/>
      <c r="AB365" s="144"/>
      <c r="AC365" s="144"/>
      <c r="AD365" s="153">
        <v>0.63157894736842102</v>
      </c>
      <c r="AE365" s="153">
        <v>0.52680221811460259</v>
      </c>
      <c r="AF365" s="144"/>
    </row>
    <row r="366" spans="1:32" ht="22.15" customHeight="1" x14ac:dyDescent="0.25">
      <c r="A366" s="154" t="s">
        <v>241</v>
      </c>
      <c r="B366" s="155">
        <v>0.16666666666666666</v>
      </c>
      <c r="C366" s="155">
        <v>0.33333333333333331</v>
      </c>
      <c r="D366" s="155">
        <v>0</v>
      </c>
      <c r="E366" s="155">
        <v>1</v>
      </c>
      <c r="F366" s="155" t="e">
        <v>#DIV/0!</v>
      </c>
      <c r="G366" s="155" t="e">
        <v>#DIV/0!</v>
      </c>
      <c r="H366" s="155" t="e">
        <v>#DIV/0!</v>
      </c>
      <c r="I366" s="155" t="e">
        <v>#DIV/0!</v>
      </c>
      <c r="J366" s="172" t="e">
        <v>#DIV/0!</v>
      </c>
      <c r="K366" s="172" t="e">
        <v>#DIV/0!</v>
      </c>
      <c r="L366" s="147"/>
      <c r="M366" s="203" t="e">
        <v>#DIV/0!</v>
      </c>
      <c r="N366" s="144"/>
      <c r="P366" s="154" t="s">
        <v>241</v>
      </c>
      <c r="Q366" s="155">
        <v>0.23387096774193547</v>
      </c>
      <c r="R366" s="155">
        <v>0.26315789473684209</v>
      </c>
      <c r="S366" s="155">
        <v>0.30851063829787234</v>
      </c>
      <c r="T366" s="155">
        <v>0.29166666666666669</v>
      </c>
      <c r="U366" s="155">
        <v>0.2711864406779661</v>
      </c>
      <c r="V366" s="155">
        <v>0.42307692307692307</v>
      </c>
      <c r="W366" s="155">
        <v>0.42222222222222222</v>
      </c>
      <c r="X366" s="155">
        <v>0.19642857142857142</v>
      </c>
      <c r="Y366" s="172">
        <v>-22.579365079365079</v>
      </c>
      <c r="Z366" s="172">
        <v>-10.116847108529178</v>
      </c>
      <c r="AA366" s="147"/>
      <c r="AB366" s="144"/>
      <c r="AC366" s="144"/>
      <c r="AD366" s="151">
        <v>0.26315789473684209</v>
      </c>
      <c r="AE366" s="151">
        <v>0.29759704251386321</v>
      </c>
      <c r="AF366" s="144"/>
    </row>
    <row r="367" spans="1:32" ht="22.15" customHeight="1" x14ac:dyDescent="0.25">
      <c r="A367" s="154" t="s">
        <v>242</v>
      </c>
      <c r="B367" s="155">
        <v>5.8823529411764705E-2</v>
      </c>
      <c r="C367" s="155">
        <v>7.1428571428571425E-2</v>
      </c>
      <c r="D367" s="155">
        <v>0</v>
      </c>
      <c r="E367" s="155">
        <v>0.42857142857142855</v>
      </c>
      <c r="F367" s="155">
        <v>0</v>
      </c>
      <c r="G367" s="155">
        <v>0</v>
      </c>
      <c r="H367" s="155">
        <v>0</v>
      </c>
      <c r="I367" s="155">
        <v>0</v>
      </c>
      <c r="J367" s="172">
        <v>0</v>
      </c>
      <c r="K367" s="172">
        <v>-4.5045045045045047</v>
      </c>
      <c r="L367" s="147"/>
      <c r="M367" s="203">
        <v>-3.4375000000000004</v>
      </c>
      <c r="N367" s="144"/>
      <c r="P367" s="154" t="s">
        <v>242</v>
      </c>
      <c r="Q367" s="155">
        <v>8.6567164179104483E-2</v>
      </c>
      <c r="R367" s="155">
        <v>7.9617834394904455E-2</v>
      </c>
      <c r="S367" s="155">
        <v>9.7315436241610737E-2</v>
      </c>
      <c r="T367" s="155">
        <v>8.9361702127659579E-2</v>
      </c>
      <c r="U367" s="155">
        <v>5.2459016393442623E-2</v>
      </c>
      <c r="V367" s="155">
        <v>7.5342465753424653E-2</v>
      </c>
      <c r="W367" s="155">
        <v>6.7137809187279157E-2</v>
      </c>
      <c r="X367" s="155">
        <v>3.4375000000000003E-2</v>
      </c>
      <c r="Y367" s="172">
        <v>-3.2762809187279154</v>
      </c>
      <c r="Z367" s="172">
        <v>-4.3704534432589721</v>
      </c>
      <c r="AA367" s="147"/>
      <c r="AB367" s="144"/>
      <c r="AC367" s="144"/>
      <c r="AD367" s="151">
        <v>4.5045045045045043E-2</v>
      </c>
      <c r="AE367" s="151">
        <v>7.807953443258972E-2</v>
      </c>
      <c r="AF367" s="144"/>
    </row>
    <row r="368" spans="1:32" ht="22.15" customHeight="1" x14ac:dyDescent="0.25">
      <c r="A368" s="154" t="s">
        <v>243</v>
      </c>
      <c r="B368" s="155">
        <v>0</v>
      </c>
      <c r="C368" s="155">
        <v>0.14285714285714285</v>
      </c>
      <c r="D368" s="155">
        <v>0.10344827586206896</v>
      </c>
      <c r="E368" s="155">
        <v>0.14285714285714285</v>
      </c>
      <c r="F368" s="155">
        <v>0.13333333333333333</v>
      </c>
      <c r="G368" s="155">
        <v>5.5555555555555552E-2</v>
      </c>
      <c r="H368" s="155">
        <v>9.0909090909090912E-2</v>
      </c>
      <c r="I368" s="155">
        <v>0.14285714285714285</v>
      </c>
      <c r="J368" s="172">
        <v>5.1948051948051939</v>
      </c>
      <c r="K368" s="172">
        <v>5.2767052767052762</v>
      </c>
      <c r="L368" s="147"/>
      <c r="M368" s="203">
        <v>4.5982142857142847</v>
      </c>
      <c r="N368" s="144"/>
      <c r="P368" s="154" t="s">
        <v>243</v>
      </c>
      <c r="Q368" s="155">
        <v>9.8507462686567168E-2</v>
      </c>
      <c r="R368" s="155">
        <v>9.8726114649681534E-2</v>
      </c>
      <c r="S368" s="155">
        <v>0.11073825503355705</v>
      </c>
      <c r="T368" s="155">
        <v>0.11914893617021277</v>
      </c>
      <c r="U368" s="155">
        <v>0.10819672131147541</v>
      </c>
      <c r="V368" s="155">
        <v>9.9315068493150679E-2</v>
      </c>
      <c r="W368" s="155">
        <v>0.12014134275618374</v>
      </c>
      <c r="X368" s="155">
        <v>9.6875000000000003E-2</v>
      </c>
      <c r="Y368" s="172">
        <v>-2.3266342756183738</v>
      </c>
      <c r="Z368" s="172">
        <v>-1.030249757516974</v>
      </c>
      <c r="AA368" s="147"/>
      <c r="AB368" s="144"/>
      <c r="AC368" s="144"/>
      <c r="AD368" s="151">
        <v>9.0090090090090086E-2</v>
      </c>
      <c r="AE368" s="151">
        <v>0.10717749757516974</v>
      </c>
      <c r="AF368" s="144"/>
    </row>
    <row r="369" spans="1:32" ht="22.15" customHeight="1" x14ac:dyDescent="0.25">
      <c r="A369" s="154" t="s">
        <v>244</v>
      </c>
      <c r="B369" s="155">
        <v>0</v>
      </c>
      <c r="C369" s="155">
        <v>0</v>
      </c>
      <c r="D369" s="155">
        <v>0</v>
      </c>
      <c r="E369" s="155">
        <v>0</v>
      </c>
      <c r="F369" s="155">
        <v>0</v>
      </c>
      <c r="G369" s="155">
        <v>0</v>
      </c>
      <c r="H369" s="155">
        <v>0</v>
      </c>
      <c r="I369" s="155">
        <v>0</v>
      </c>
      <c r="J369" s="172">
        <v>0</v>
      </c>
      <c r="K369" s="172">
        <v>0</v>
      </c>
      <c r="L369" s="147"/>
      <c r="M369" s="203">
        <v>0</v>
      </c>
      <c r="N369" s="144"/>
      <c r="P369" s="154" t="s">
        <v>244</v>
      </c>
      <c r="Q369" s="155">
        <v>0</v>
      </c>
      <c r="R369" s="155">
        <v>0</v>
      </c>
      <c r="S369" s="155">
        <v>6.7114093959731542E-3</v>
      </c>
      <c r="T369" s="155">
        <v>8.5106382978723406E-3</v>
      </c>
      <c r="U369" s="155">
        <v>3.2786885245901639E-3</v>
      </c>
      <c r="V369" s="155">
        <v>3.4246575342465752E-3</v>
      </c>
      <c r="W369" s="155">
        <v>3.5335689045936395E-3</v>
      </c>
      <c r="X369" s="155">
        <v>0</v>
      </c>
      <c r="Y369" s="172">
        <v>-0.35335689045936397</v>
      </c>
      <c r="Z369" s="172">
        <v>-0.33947623666343357</v>
      </c>
      <c r="AA369" s="147"/>
      <c r="AB369" s="144"/>
      <c r="AC369" s="144"/>
      <c r="AD369" s="151">
        <v>0</v>
      </c>
      <c r="AE369" s="151">
        <v>3.3947623666343357E-3</v>
      </c>
      <c r="AF369" s="144"/>
    </row>
    <row r="370" spans="1:32" ht="22.15" customHeight="1" x14ac:dyDescent="0.25">
      <c r="A370" s="154" t="s">
        <v>245</v>
      </c>
      <c r="B370" s="155">
        <v>5.8823529411764705E-2</v>
      </c>
      <c r="C370" s="155">
        <v>0</v>
      </c>
      <c r="D370" s="155">
        <v>0</v>
      </c>
      <c r="E370" s="155">
        <v>0</v>
      </c>
      <c r="F370" s="155">
        <v>0</v>
      </c>
      <c r="G370" s="155">
        <v>0</v>
      </c>
      <c r="H370" s="155">
        <v>9.0909090909090912E-2</v>
      </c>
      <c r="I370" s="155">
        <v>0</v>
      </c>
      <c r="J370" s="172">
        <v>-9.0909090909090917</v>
      </c>
      <c r="K370" s="172">
        <v>-1.8018018018018018</v>
      </c>
      <c r="L370" s="147"/>
      <c r="M370" s="203">
        <v>-5.9375</v>
      </c>
      <c r="N370" s="144"/>
      <c r="P370" s="154" t="s">
        <v>245</v>
      </c>
      <c r="Q370" s="155">
        <v>3.2835820895522387E-2</v>
      </c>
      <c r="R370" s="155">
        <v>4.4585987261146494E-2</v>
      </c>
      <c r="S370" s="155">
        <v>3.3557046979865771E-3</v>
      </c>
      <c r="T370" s="155">
        <v>1.7021276595744681E-2</v>
      </c>
      <c r="U370" s="155">
        <v>2.9508196721311476E-2</v>
      </c>
      <c r="V370" s="155">
        <v>7.8767123287671229E-2</v>
      </c>
      <c r="W370" s="155">
        <v>9.187279151943463E-2</v>
      </c>
      <c r="X370" s="155">
        <v>5.9374999999999997E-2</v>
      </c>
      <c r="Y370" s="172">
        <v>-3.2497791519434633</v>
      </c>
      <c r="Z370" s="172">
        <v>1.6697987390882636</v>
      </c>
      <c r="AA370" s="147"/>
      <c r="AB370" s="144"/>
      <c r="AC370" s="144"/>
      <c r="AD370" s="151">
        <v>1.8018018018018018E-2</v>
      </c>
      <c r="AE370" s="151">
        <v>4.2677012609117361E-2</v>
      </c>
      <c r="AF370" s="144"/>
    </row>
    <row r="371" spans="1:32" ht="22.15" customHeight="1" x14ac:dyDescent="0.25">
      <c r="A371" s="154" t="s">
        <v>246</v>
      </c>
      <c r="B371" s="155">
        <v>0.11764705882352941</v>
      </c>
      <c r="C371" s="155">
        <v>0</v>
      </c>
      <c r="D371" s="155">
        <v>0</v>
      </c>
      <c r="E371" s="155">
        <v>0</v>
      </c>
      <c r="F371" s="155">
        <v>0.26666666666666666</v>
      </c>
      <c r="G371" s="155">
        <v>0.16666666666666666</v>
      </c>
      <c r="H371" s="155">
        <v>0.36363636363636365</v>
      </c>
      <c r="I371" s="155">
        <v>0.5714285714285714</v>
      </c>
      <c r="J371" s="172">
        <v>20.779220779220775</v>
      </c>
      <c r="K371" s="172">
        <v>45.431145431145424</v>
      </c>
      <c r="L371" s="147"/>
      <c r="M371" s="203">
        <v>24.330357142857139</v>
      </c>
      <c r="N371" s="144"/>
      <c r="P371" s="154" t="s">
        <v>246</v>
      </c>
      <c r="Q371" s="155">
        <v>0.17910447761194029</v>
      </c>
      <c r="R371" s="155">
        <v>0.16878980891719744</v>
      </c>
      <c r="S371" s="155">
        <v>0.21140939597315436</v>
      </c>
      <c r="T371" s="155">
        <v>0.26382978723404255</v>
      </c>
      <c r="U371" s="155">
        <v>0.24590163934426229</v>
      </c>
      <c r="V371" s="155">
        <v>0.25684931506849318</v>
      </c>
      <c r="W371" s="155">
        <v>0.28621908127208479</v>
      </c>
      <c r="X371" s="155">
        <v>0.328125</v>
      </c>
      <c r="Y371" s="172">
        <v>4.1905918727915212</v>
      </c>
      <c r="Z371" s="172">
        <v>10.067592143549952</v>
      </c>
      <c r="AA371" s="147"/>
      <c r="AB371" s="144"/>
      <c r="AC371" s="144"/>
      <c r="AD371" s="151">
        <v>0.11711711711711711</v>
      </c>
      <c r="AE371" s="151">
        <v>0.22744907856450047</v>
      </c>
      <c r="AF371" s="144"/>
    </row>
    <row r="372" spans="1:32" x14ac:dyDescent="0.25">
      <c r="A372" s="149" t="s">
        <v>247</v>
      </c>
      <c r="B372" s="150">
        <v>161.11764705882354</v>
      </c>
      <c r="C372" s="150">
        <v>299.57142857142844</v>
      </c>
      <c r="D372" s="150">
        <v>201.24137931034446</v>
      </c>
      <c r="E372" s="150">
        <v>48.142857142857103</v>
      </c>
      <c r="F372" s="150">
        <v>93.800000000000011</v>
      </c>
      <c r="G372" s="150">
        <v>54.888888888888857</v>
      </c>
      <c r="H372" s="150">
        <v>51.636363636363633</v>
      </c>
      <c r="I372" s="150">
        <v>123.57142857142856</v>
      </c>
      <c r="J372" s="177">
        <v>71.935064935064929</v>
      </c>
      <c r="K372" s="177">
        <v>-21.194337194337095</v>
      </c>
      <c r="L372" s="147"/>
      <c r="M372" s="203">
        <v>-35.706696428571433</v>
      </c>
      <c r="N372" s="144"/>
      <c r="P372" s="149" t="s">
        <v>247</v>
      </c>
      <c r="Q372" s="150">
        <v>219.69850746268639</v>
      </c>
      <c r="R372" s="150">
        <v>183.33121019108307</v>
      </c>
      <c r="S372" s="150">
        <v>204.39597315436279</v>
      </c>
      <c r="T372" s="150">
        <v>151.44680851063836</v>
      </c>
      <c r="U372" s="150">
        <v>115.76721311475417</v>
      </c>
      <c r="V372" s="150">
        <v>92.869863013698591</v>
      </c>
      <c r="W372" s="150">
        <v>114.51943462897535</v>
      </c>
      <c r="X372" s="150">
        <v>159.27812499999999</v>
      </c>
      <c r="Y372" s="177">
        <v>44.758690371024642</v>
      </c>
      <c r="Z372" s="177">
        <v>2.8760881425799596</v>
      </c>
      <c r="AA372" s="147"/>
      <c r="AB372" s="144"/>
      <c r="AC372" s="144"/>
      <c r="AD372" s="150">
        <v>144.76576576576565</v>
      </c>
      <c r="AE372" s="150">
        <v>156.40203685742003</v>
      </c>
      <c r="AF372" s="144"/>
    </row>
    <row r="373" spans="1:32" x14ac:dyDescent="0.25">
      <c r="A373" s="149" t="s">
        <v>248</v>
      </c>
      <c r="B373" s="150">
        <v>296.66666666666686</v>
      </c>
      <c r="C373" s="150">
        <v>677.33333333333337</v>
      </c>
      <c r="D373" s="150">
        <v>249.28571428571428</v>
      </c>
      <c r="E373" s="150">
        <v>62</v>
      </c>
      <c r="F373" s="150" t="e">
        <v>#DIV/0!</v>
      </c>
      <c r="G373" s="150" t="e">
        <v>#DIV/0!</v>
      </c>
      <c r="H373" s="150" t="e">
        <v>#DIV/0!</v>
      </c>
      <c r="I373" s="150" t="e">
        <v>#DIV/0!</v>
      </c>
      <c r="J373" s="177" t="e">
        <v>#DIV/0!</v>
      </c>
      <c r="K373" s="177" t="e">
        <v>#DIV/0!</v>
      </c>
      <c r="L373" s="147"/>
      <c r="M373" s="203" t="e">
        <v>#DIV/0!</v>
      </c>
      <c r="N373" s="144"/>
      <c r="P373" s="149" t="s">
        <v>248</v>
      </c>
      <c r="Q373" s="150">
        <v>334.16935483870969</v>
      </c>
      <c r="R373" s="150">
        <v>317.7157894736842</v>
      </c>
      <c r="S373" s="150">
        <v>361.81914893617022</v>
      </c>
      <c r="T373" s="150">
        <v>257.74999999999994</v>
      </c>
      <c r="U373" s="150">
        <v>202.03389830508496</v>
      </c>
      <c r="V373" s="150">
        <v>193.8846153846151</v>
      </c>
      <c r="W373" s="150">
        <v>188.22222222222206</v>
      </c>
      <c r="X373" s="150">
        <v>558.21428571428567</v>
      </c>
      <c r="Y373" s="177">
        <v>369.99206349206361</v>
      </c>
      <c r="Z373" s="177">
        <v>272.3344335885925</v>
      </c>
      <c r="AA373" s="147"/>
      <c r="AB373" s="144"/>
      <c r="AC373" s="144"/>
      <c r="AD373" s="150">
        <v>302.26315789473688</v>
      </c>
      <c r="AE373" s="150">
        <v>285.87985212569316</v>
      </c>
      <c r="AF373" s="144"/>
    </row>
    <row r="374" spans="1:32" x14ac:dyDescent="0.25">
      <c r="A374" s="146" t="s">
        <v>249</v>
      </c>
      <c r="B374" s="147">
        <v>13</v>
      </c>
      <c r="C374" s="147">
        <v>11</v>
      </c>
      <c r="D374" s="147">
        <v>9</v>
      </c>
      <c r="E374" s="147">
        <v>7</v>
      </c>
      <c r="F374" s="147">
        <v>14</v>
      </c>
      <c r="G374" s="147">
        <v>5</v>
      </c>
      <c r="H374" s="147">
        <v>6</v>
      </c>
      <c r="I374" s="147">
        <v>4</v>
      </c>
      <c r="J374" s="148">
        <v>-0.33333333333333331</v>
      </c>
      <c r="K374" s="148">
        <v>-0.56923076923076932</v>
      </c>
      <c r="L374" s="147"/>
      <c r="M374" s="155">
        <v>3.0303030303030304E-2</v>
      </c>
      <c r="N374" s="144"/>
      <c r="P374" s="146" t="s">
        <v>249</v>
      </c>
      <c r="Q374" s="147">
        <v>322</v>
      </c>
      <c r="R374" s="147">
        <v>238</v>
      </c>
      <c r="S374" s="147">
        <v>193</v>
      </c>
      <c r="T374" s="147">
        <v>170</v>
      </c>
      <c r="U374" s="147">
        <v>173</v>
      </c>
      <c r="V374" s="147">
        <v>216</v>
      </c>
      <c r="W374" s="147">
        <v>163</v>
      </c>
      <c r="X374" s="147">
        <v>132</v>
      </c>
      <c r="Y374" s="148">
        <v>-0.19018404907975461</v>
      </c>
      <c r="Z374" s="148">
        <v>-0.37355932203389836</v>
      </c>
      <c r="AA374" s="147"/>
      <c r="AB374" s="144"/>
      <c r="AC374" s="144"/>
      <c r="AD374" s="147">
        <v>9.2857142857142865</v>
      </c>
      <c r="AE374" s="147">
        <v>210.71428571428572</v>
      </c>
      <c r="AF374" s="144"/>
    </row>
    <row r="375" spans="1:32" x14ac:dyDescent="0.25">
      <c r="A375" s="146" t="s">
        <v>250</v>
      </c>
      <c r="B375" s="147">
        <v>4</v>
      </c>
      <c r="C375" s="147">
        <v>5</v>
      </c>
      <c r="D375" s="147">
        <v>1</v>
      </c>
      <c r="E375" s="147">
        <v>5</v>
      </c>
      <c r="F375" s="147">
        <v>4</v>
      </c>
      <c r="G375" s="147">
        <v>2</v>
      </c>
      <c r="H375" s="147">
        <v>1</v>
      </c>
      <c r="I375" s="147">
        <v>2</v>
      </c>
      <c r="J375" s="148">
        <v>1</v>
      </c>
      <c r="K375" s="148">
        <v>-0.36363636363636365</v>
      </c>
      <c r="L375" s="147"/>
      <c r="M375" s="155">
        <v>5.5555555555555552E-2</v>
      </c>
      <c r="N375" s="144"/>
      <c r="P375" s="146" t="s">
        <v>250</v>
      </c>
      <c r="Q375" s="147">
        <v>111</v>
      </c>
      <c r="R375" s="147">
        <v>96</v>
      </c>
      <c r="S375" s="147">
        <v>61</v>
      </c>
      <c r="T375" s="147">
        <v>57</v>
      </c>
      <c r="U375" s="147">
        <v>51</v>
      </c>
      <c r="V375" s="147">
        <v>60</v>
      </c>
      <c r="W375" s="147">
        <v>71</v>
      </c>
      <c r="X375" s="147">
        <v>36</v>
      </c>
      <c r="Y375" s="148">
        <v>-0.49295774647887325</v>
      </c>
      <c r="Z375" s="148">
        <v>-0.50295857988165682</v>
      </c>
      <c r="AA375" s="147"/>
      <c r="AB375" s="144"/>
      <c r="AC375" s="144"/>
      <c r="AD375" s="150">
        <v>3.1428571428571428</v>
      </c>
      <c r="AE375" s="150">
        <v>72.428571428571431</v>
      </c>
      <c r="AF375" s="144"/>
    </row>
    <row r="376" spans="1:32" x14ac:dyDescent="0.25">
      <c r="A376" s="149" t="s">
        <v>251</v>
      </c>
      <c r="B376" s="150">
        <v>0</v>
      </c>
      <c r="C376" s="150">
        <v>4</v>
      </c>
      <c r="D376" s="150">
        <v>2</v>
      </c>
      <c r="E376" s="150">
        <v>0</v>
      </c>
      <c r="F376" s="150">
        <v>0</v>
      </c>
      <c r="G376" s="150">
        <v>6</v>
      </c>
      <c r="H376" s="150">
        <v>6</v>
      </c>
      <c r="I376" s="150">
        <v>5</v>
      </c>
      <c r="J376" s="148">
        <v>-0.16666666666666666</v>
      </c>
      <c r="K376" s="157">
        <v>0.66666666666666663</v>
      </c>
      <c r="L376" s="147"/>
      <c r="M376" s="155">
        <v>5.4945054945054944E-2</v>
      </c>
      <c r="N376" s="144"/>
      <c r="P376" s="149" t="s">
        <v>251</v>
      </c>
      <c r="Q376" s="150">
        <v>0</v>
      </c>
      <c r="R376" s="150">
        <v>125</v>
      </c>
      <c r="S376" s="150">
        <v>100</v>
      </c>
      <c r="T376" s="150">
        <v>102</v>
      </c>
      <c r="U376" s="150">
        <v>55</v>
      </c>
      <c r="V376" s="150">
        <v>60</v>
      </c>
      <c r="W376" s="150">
        <v>73</v>
      </c>
      <c r="X376" s="150">
        <v>91</v>
      </c>
      <c r="Y376" s="148">
        <v>0.24657534246575341</v>
      </c>
      <c r="Z376" s="157">
        <v>6.0194174757281609E-2</v>
      </c>
      <c r="AA376" s="147"/>
      <c r="AB376" s="144"/>
      <c r="AC376" s="144"/>
      <c r="AD376" s="158">
        <v>3</v>
      </c>
      <c r="AE376" s="158">
        <v>85.833333333333329</v>
      </c>
      <c r="AF376" s="144"/>
    </row>
    <row r="377" spans="1:32" x14ac:dyDescent="0.25">
      <c r="A377" s="159" t="s">
        <v>252</v>
      </c>
      <c r="B377" s="147">
        <v>0</v>
      </c>
      <c r="C377" s="147">
        <v>0</v>
      </c>
      <c r="D377" s="147">
        <v>0</v>
      </c>
      <c r="E377" s="147">
        <v>0</v>
      </c>
      <c r="F377" s="147">
        <v>0</v>
      </c>
      <c r="G377" s="147">
        <v>0</v>
      </c>
      <c r="H377" s="147">
        <v>0</v>
      </c>
      <c r="I377" s="147">
        <v>0</v>
      </c>
      <c r="J377" s="148" t="e">
        <v>#DIV/0!</v>
      </c>
      <c r="K377" s="148" t="e">
        <v>#DIV/0!</v>
      </c>
      <c r="L377" s="147"/>
      <c r="M377" s="155">
        <v>0</v>
      </c>
      <c r="N377" s="144"/>
      <c r="P377" s="159" t="s">
        <v>252</v>
      </c>
      <c r="Q377" s="147">
        <v>6</v>
      </c>
      <c r="R377" s="147">
        <v>31</v>
      </c>
      <c r="S377" s="147">
        <v>9</v>
      </c>
      <c r="T377" s="147">
        <v>6</v>
      </c>
      <c r="U377" s="147">
        <v>0</v>
      </c>
      <c r="V377" s="147">
        <v>1</v>
      </c>
      <c r="W377" s="147">
        <v>9</v>
      </c>
      <c r="X377" s="147">
        <v>4</v>
      </c>
      <c r="Y377" s="148">
        <v>-0.55555555555555558</v>
      </c>
      <c r="Z377" s="148">
        <v>-0.54838709677419362</v>
      </c>
      <c r="AA377" s="147"/>
      <c r="AB377" s="144"/>
      <c r="AC377" s="144"/>
      <c r="AD377" s="150">
        <v>0</v>
      </c>
      <c r="AE377" s="150">
        <v>8.8571428571428577</v>
      </c>
      <c r="AF377" s="144"/>
    </row>
    <row r="378" spans="1:32" x14ac:dyDescent="0.25">
      <c r="A378" s="159" t="s">
        <v>253</v>
      </c>
      <c r="B378" s="147">
        <v>0</v>
      </c>
      <c r="C378" s="147">
        <v>0</v>
      </c>
      <c r="D378" s="147">
        <v>0</v>
      </c>
      <c r="E378" s="147">
        <v>0</v>
      </c>
      <c r="F378" s="147">
        <v>0</v>
      </c>
      <c r="G378" s="147">
        <v>0</v>
      </c>
      <c r="H378" s="147">
        <v>0</v>
      </c>
      <c r="I378" s="147">
        <v>0</v>
      </c>
      <c r="J378" s="148" t="e">
        <v>#DIV/0!</v>
      </c>
      <c r="K378" s="148" t="e">
        <v>#DIV/0!</v>
      </c>
      <c r="L378" s="147"/>
      <c r="M378" s="155">
        <v>0</v>
      </c>
      <c r="N378" s="144"/>
      <c r="P378" s="159" t="s">
        <v>253</v>
      </c>
      <c r="Q378" s="147">
        <v>3</v>
      </c>
      <c r="R378" s="147">
        <v>14</v>
      </c>
      <c r="S378" s="147">
        <v>0</v>
      </c>
      <c r="T378" s="147">
        <v>1</v>
      </c>
      <c r="U378" s="147">
        <v>0</v>
      </c>
      <c r="V378" s="147">
        <v>1</v>
      </c>
      <c r="W378" s="147">
        <v>6</v>
      </c>
      <c r="X378" s="147">
        <v>2</v>
      </c>
      <c r="Y378" s="148">
        <v>-0.66666666666666663</v>
      </c>
      <c r="Z378" s="148">
        <v>-0.44</v>
      </c>
      <c r="AA378" s="147"/>
      <c r="AB378" s="144"/>
      <c r="AC378" s="144"/>
      <c r="AD378" s="150">
        <v>0</v>
      </c>
      <c r="AE378" s="150">
        <v>3.5714285714285716</v>
      </c>
      <c r="AF378" s="144"/>
    </row>
    <row r="379" spans="1:32" x14ac:dyDescent="0.25">
      <c r="A379" s="159" t="s">
        <v>254</v>
      </c>
      <c r="B379" s="160" t="s">
        <v>285</v>
      </c>
      <c r="C379" s="160" t="s">
        <v>285</v>
      </c>
      <c r="D379" s="160" t="s">
        <v>285</v>
      </c>
      <c r="E379" s="160" t="s">
        <v>285</v>
      </c>
      <c r="F379" s="160" t="s">
        <v>285</v>
      </c>
      <c r="G379" s="160" t="s">
        <v>285</v>
      </c>
      <c r="H379" s="160" t="s">
        <v>285</v>
      </c>
      <c r="I379" s="160" t="s">
        <v>285</v>
      </c>
      <c r="J379" s="172" t="e">
        <v>#VALUE!</v>
      </c>
      <c r="K379" s="172" t="e">
        <v>#VALUE!</v>
      </c>
      <c r="L379" s="147"/>
      <c r="M379" s="203" t="e">
        <v>#VALUE!</v>
      </c>
      <c r="N379" s="144"/>
      <c r="P379" s="159" t="s">
        <v>254</v>
      </c>
      <c r="Q379" s="160">
        <v>0.33333333333333331</v>
      </c>
      <c r="R379" s="160">
        <v>0.31111111111111112</v>
      </c>
      <c r="S379" s="160">
        <v>0</v>
      </c>
      <c r="T379" s="160">
        <v>0.14285714285714285</v>
      </c>
      <c r="U379" s="160" t="s">
        <v>285</v>
      </c>
      <c r="V379" s="160">
        <v>0.5</v>
      </c>
      <c r="W379" s="160">
        <v>0.4</v>
      </c>
      <c r="X379" s="160">
        <v>0.33333333333333331</v>
      </c>
      <c r="Y379" s="172">
        <v>-6.6666666666666705</v>
      </c>
      <c r="Z379" s="172">
        <v>4.5977011494252871</v>
      </c>
      <c r="AA379" s="147"/>
      <c r="AB379" s="144"/>
      <c r="AC379" s="144"/>
      <c r="AD379" s="191" t="s">
        <v>285</v>
      </c>
      <c r="AE379" s="191">
        <v>0.28735632183908044</v>
      </c>
      <c r="AF379" s="144"/>
    </row>
    <row r="380" spans="1:32" x14ac:dyDescent="0.25">
      <c r="A380" s="161" t="s">
        <v>255</v>
      </c>
      <c r="B380" s="161"/>
      <c r="C380" s="161"/>
      <c r="D380" s="161"/>
      <c r="E380" s="144"/>
      <c r="F380" s="144"/>
      <c r="G380" s="144"/>
      <c r="H380" s="144"/>
      <c r="I380" s="144"/>
      <c r="J380" s="144"/>
      <c r="K380" s="144"/>
      <c r="L380" s="144"/>
      <c r="M380" s="144"/>
      <c r="N380" s="144"/>
      <c r="O380" s="204"/>
      <c r="P380" s="161" t="s">
        <v>255</v>
      </c>
      <c r="Q380" s="161"/>
      <c r="R380" s="161"/>
      <c r="S380" s="161"/>
      <c r="T380" s="144"/>
      <c r="U380" s="144"/>
      <c r="V380" s="144"/>
      <c r="W380" s="144"/>
      <c r="X380" s="144"/>
      <c r="Y380" s="144"/>
      <c r="Z380" s="144"/>
      <c r="AA380" s="144"/>
      <c r="AB380" s="144"/>
      <c r="AC380" s="144"/>
      <c r="AD380" s="144"/>
      <c r="AE380" s="144"/>
      <c r="AF380" s="144"/>
    </row>
    <row r="383" spans="1:32" x14ac:dyDescent="0.25">
      <c r="A383" s="189" t="s">
        <v>261</v>
      </c>
      <c r="B383" s="189"/>
      <c r="C383" s="189"/>
      <c r="D383" s="189"/>
      <c r="E383" s="181"/>
      <c r="F383" s="167"/>
      <c r="G383" s="167"/>
      <c r="H383" s="167"/>
      <c r="I383" s="167"/>
      <c r="J383" s="167"/>
      <c r="K383" s="167"/>
      <c r="L383" s="188"/>
      <c r="M383" s="211"/>
      <c r="N383" s="144"/>
      <c r="O383" s="211"/>
      <c r="P383" s="189" t="s">
        <v>261</v>
      </c>
      <c r="Q383" s="189"/>
      <c r="R383" s="189"/>
      <c r="S383" s="189"/>
      <c r="T383" s="181"/>
      <c r="U383" s="144"/>
      <c r="V383" s="144"/>
      <c r="W383" s="144"/>
      <c r="X383" s="144"/>
      <c r="Y383" s="144"/>
      <c r="Z383" s="144"/>
      <c r="AA383" s="188"/>
      <c r="AB383" s="144"/>
      <c r="AC383" s="144"/>
      <c r="AD383" s="144"/>
      <c r="AE383" s="144"/>
      <c r="AF383" s="144"/>
    </row>
    <row r="384" spans="1:32" x14ac:dyDescent="0.25">
      <c r="A384" s="166" t="s">
        <v>304</v>
      </c>
      <c r="B384" s="166"/>
      <c r="C384" s="166"/>
      <c r="D384" s="166"/>
      <c r="E384" s="213"/>
      <c r="F384" s="167"/>
      <c r="G384" s="167"/>
      <c r="H384" s="167"/>
      <c r="I384" s="167"/>
      <c r="J384" s="167"/>
      <c r="K384" s="167"/>
      <c r="L384" s="167"/>
      <c r="M384" s="144"/>
      <c r="N384" s="144"/>
      <c r="P384" s="166" t="s">
        <v>231</v>
      </c>
      <c r="Q384" s="166"/>
      <c r="R384" s="166"/>
      <c r="S384" s="166"/>
      <c r="T384" s="162"/>
      <c r="U384" s="144"/>
      <c r="V384" s="144"/>
      <c r="W384" s="144"/>
      <c r="X384" s="144"/>
      <c r="Y384" s="144"/>
      <c r="Z384" s="144"/>
      <c r="AA384" s="167"/>
      <c r="AB384" s="144"/>
      <c r="AC384" s="144"/>
      <c r="AD384" s="144"/>
      <c r="AE384" s="144"/>
      <c r="AF384" s="144"/>
    </row>
    <row r="385" spans="1:32" ht="31.5" x14ac:dyDescent="0.25">
      <c r="A385" s="190"/>
      <c r="B385" s="141">
        <v>2019</v>
      </c>
      <c r="C385" s="141">
        <v>2020</v>
      </c>
      <c r="D385" s="141">
        <v>2021</v>
      </c>
      <c r="E385" s="141">
        <v>2022</v>
      </c>
      <c r="F385" s="141">
        <v>2023</v>
      </c>
      <c r="G385" s="141">
        <v>2024</v>
      </c>
      <c r="H385" s="141">
        <v>2025</v>
      </c>
      <c r="I385" s="141">
        <v>2026</v>
      </c>
      <c r="J385" s="142" t="s">
        <v>232</v>
      </c>
      <c r="K385" s="142" t="s">
        <v>233</v>
      </c>
      <c r="L385" s="143" t="s">
        <v>234</v>
      </c>
      <c r="M385" s="145" t="s">
        <v>287</v>
      </c>
      <c r="N385" s="144"/>
      <c r="P385" s="190"/>
      <c r="Q385" s="141">
        <v>2019</v>
      </c>
      <c r="R385" s="141">
        <v>2020</v>
      </c>
      <c r="S385" s="141">
        <v>2021</v>
      </c>
      <c r="T385" s="141">
        <v>2022</v>
      </c>
      <c r="U385" s="141">
        <v>2023</v>
      </c>
      <c r="V385" s="141">
        <v>2024</v>
      </c>
      <c r="W385" s="141">
        <v>2025</v>
      </c>
      <c r="X385" s="141">
        <v>2026</v>
      </c>
      <c r="Y385" s="142" t="s">
        <v>232</v>
      </c>
      <c r="Z385" s="142" t="s">
        <v>233</v>
      </c>
      <c r="AA385" s="143" t="s">
        <v>234</v>
      </c>
      <c r="AB385" s="144"/>
      <c r="AC385" s="144"/>
      <c r="AD385" s="145" t="s">
        <v>305</v>
      </c>
      <c r="AE385" s="145" t="s">
        <v>235</v>
      </c>
      <c r="AF385" s="144"/>
    </row>
    <row r="386" spans="1:32" x14ac:dyDescent="0.25">
      <c r="A386" s="146" t="s">
        <v>236</v>
      </c>
      <c r="B386" s="147">
        <v>36</v>
      </c>
      <c r="C386" s="147">
        <v>67</v>
      </c>
      <c r="D386" s="147">
        <v>107</v>
      </c>
      <c r="E386" s="147">
        <v>69</v>
      </c>
      <c r="F386" s="147">
        <v>57</v>
      </c>
      <c r="G386" s="147">
        <v>48</v>
      </c>
      <c r="H386" s="147">
        <v>50</v>
      </c>
      <c r="I386" s="147">
        <v>34</v>
      </c>
      <c r="J386" s="148">
        <v>-0.32</v>
      </c>
      <c r="K386" s="148">
        <v>-0.45161290322580644</v>
      </c>
      <c r="L386" s="147"/>
      <c r="M386" s="155">
        <v>4.1820418204182044E-2</v>
      </c>
      <c r="N386" s="144"/>
      <c r="P386" s="146" t="s">
        <v>236</v>
      </c>
      <c r="Q386" s="147">
        <v>648</v>
      </c>
      <c r="R386" s="147">
        <v>849</v>
      </c>
      <c r="S386" s="147">
        <v>1022</v>
      </c>
      <c r="T386" s="147">
        <v>685</v>
      </c>
      <c r="U386" s="147">
        <v>809</v>
      </c>
      <c r="V386" s="147">
        <v>743</v>
      </c>
      <c r="W386" s="147">
        <v>677</v>
      </c>
      <c r="X386" s="147">
        <v>813</v>
      </c>
      <c r="Y386" s="148">
        <v>0.20088626292466766</v>
      </c>
      <c r="Z386" s="148">
        <v>4.7487575924903415E-2</v>
      </c>
      <c r="AA386" s="147"/>
      <c r="AB386" s="144"/>
      <c r="AC386" s="144"/>
      <c r="AD386" s="147">
        <v>62</v>
      </c>
      <c r="AE386" s="147">
        <v>776.14285714285711</v>
      </c>
      <c r="AF386" s="144"/>
    </row>
    <row r="387" spans="1:32" x14ac:dyDescent="0.25">
      <c r="A387" s="149" t="s">
        <v>237</v>
      </c>
      <c r="B387" s="150">
        <v>17</v>
      </c>
      <c r="C387" s="150">
        <v>58</v>
      </c>
      <c r="D387" s="150">
        <v>64</v>
      </c>
      <c r="E387" s="150">
        <v>39</v>
      </c>
      <c r="F387" s="150">
        <v>37</v>
      </c>
      <c r="G387" s="150">
        <v>29</v>
      </c>
      <c r="H387" s="150">
        <v>20</v>
      </c>
      <c r="I387" s="150">
        <v>10</v>
      </c>
      <c r="J387" s="148">
        <v>-0.5</v>
      </c>
      <c r="K387" s="148">
        <v>-0.73484848484848486</v>
      </c>
      <c r="L387" s="147"/>
      <c r="M387" s="155">
        <v>2.1231422505307854E-2</v>
      </c>
      <c r="N387" s="144"/>
      <c r="P387" s="149" t="s">
        <v>237</v>
      </c>
      <c r="Q387" s="150">
        <v>381</v>
      </c>
      <c r="R387" s="150">
        <v>538</v>
      </c>
      <c r="S387" s="150">
        <v>613</v>
      </c>
      <c r="T387" s="150">
        <v>366</v>
      </c>
      <c r="U387" s="150">
        <v>441</v>
      </c>
      <c r="V387" s="150">
        <v>438</v>
      </c>
      <c r="W387" s="150">
        <v>355</v>
      </c>
      <c r="X387" s="150">
        <v>471</v>
      </c>
      <c r="Y387" s="148">
        <v>0.3267605633802817</v>
      </c>
      <c r="Z387" s="148">
        <v>5.268199233716471E-2</v>
      </c>
      <c r="AA387" s="147"/>
      <c r="AB387" s="144"/>
      <c r="AC387" s="144"/>
      <c r="AD387" s="150">
        <v>37.714285714285715</v>
      </c>
      <c r="AE387" s="150">
        <v>447.42857142857144</v>
      </c>
      <c r="AF387" s="144"/>
    </row>
    <row r="388" spans="1:32" x14ac:dyDescent="0.25">
      <c r="A388" s="146" t="s">
        <v>90</v>
      </c>
      <c r="B388" s="151">
        <v>0.48571428571428571</v>
      </c>
      <c r="C388" s="151">
        <v>0.86567164179104472</v>
      </c>
      <c r="D388" s="151">
        <v>0.64</v>
      </c>
      <c r="E388" s="151">
        <v>0.57352941176470584</v>
      </c>
      <c r="F388" s="151">
        <v>0.69811320754716977</v>
      </c>
      <c r="G388" s="151">
        <v>0.63043478260869568</v>
      </c>
      <c r="H388" s="151">
        <v>0.42553191489361702</v>
      </c>
      <c r="I388" s="151">
        <v>0.33333333333333331</v>
      </c>
      <c r="J388" s="172">
        <v>-9.219858156028371</v>
      </c>
      <c r="K388" s="172">
        <v>-30.128205128205128</v>
      </c>
      <c r="L388" s="147"/>
      <c r="M388" s="203">
        <v>-31.632183908045981</v>
      </c>
      <c r="N388" s="144"/>
      <c r="P388" s="146" t="s">
        <v>90</v>
      </c>
      <c r="Q388" s="151">
        <v>0.62254901960784315</v>
      </c>
      <c r="R388" s="151">
        <v>0.68710089399744567</v>
      </c>
      <c r="S388" s="151">
        <v>0.64526315789473687</v>
      </c>
      <c r="T388" s="151">
        <v>0.5903225806451613</v>
      </c>
      <c r="U388" s="151">
        <v>0.62376237623762376</v>
      </c>
      <c r="V388" s="151">
        <v>0.64506627393225335</v>
      </c>
      <c r="W388" s="151">
        <v>0.58872305140961856</v>
      </c>
      <c r="X388" s="151">
        <v>0.64965517241379311</v>
      </c>
      <c r="Y388" s="172">
        <v>6.0932121004174551</v>
      </c>
      <c r="Z388" s="172">
        <v>1.7438781618476229</v>
      </c>
      <c r="AA388" s="147"/>
      <c r="AB388" s="144"/>
      <c r="AC388" s="144"/>
      <c r="AD388" s="151">
        <v>0.63461538461538458</v>
      </c>
      <c r="AE388" s="151">
        <v>0.63221639079531688</v>
      </c>
      <c r="AF388" s="144"/>
    </row>
    <row r="389" spans="1:32" x14ac:dyDescent="0.25">
      <c r="A389" s="149" t="s">
        <v>238</v>
      </c>
      <c r="B389" s="150">
        <v>13</v>
      </c>
      <c r="C389" s="150">
        <v>57</v>
      </c>
      <c r="D389" s="150">
        <v>59</v>
      </c>
      <c r="E389" s="150">
        <v>27</v>
      </c>
      <c r="F389" s="150">
        <v>37</v>
      </c>
      <c r="G389" s="150">
        <v>28</v>
      </c>
      <c r="H389" s="150">
        <v>17</v>
      </c>
      <c r="I389" s="150">
        <v>10</v>
      </c>
      <c r="J389" s="148">
        <v>-0.41176470588235292</v>
      </c>
      <c r="K389" s="148">
        <v>-0.70588235294117652</v>
      </c>
      <c r="L389" s="147"/>
      <c r="M389" s="155">
        <v>2.3094688221709007E-2</v>
      </c>
      <c r="N389" s="144"/>
      <c r="P389" s="149" t="s">
        <v>238</v>
      </c>
      <c r="Q389" s="150">
        <v>324</v>
      </c>
      <c r="R389" s="150">
        <v>458</v>
      </c>
      <c r="S389" s="150">
        <v>549</v>
      </c>
      <c r="T389" s="150">
        <v>305</v>
      </c>
      <c r="U389" s="150">
        <v>408</v>
      </c>
      <c r="V389" s="150">
        <v>405</v>
      </c>
      <c r="W389" s="150">
        <v>314</v>
      </c>
      <c r="X389" s="150">
        <v>433</v>
      </c>
      <c r="Y389" s="148">
        <v>0.37898089171974525</v>
      </c>
      <c r="Z389" s="148">
        <v>9.6996018820123028E-2</v>
      </c>
      <c r="AA389" s="147"/>
      <c r="AB389" s="144"/>
      <c r="AC389" s="144"/>
      <c r="AD389" s="150">
        <v>34</v>
      </c>
      <c r="AE389" s="150">
        <v>394.71428571428572</v>
      </c>
      <c r="AF389" s="144"/>
    </row>
    <row r="390" spans="1:32" x14ac:dyDescent="0.25">
      <c r="A390" s="149" t="s">
        <v>239</v>
      </c>
      <c r="B390" s="153">
        <v>0.3611111111111111</v>
      </c>
      <c r="C390" s="153">
        <v>0.85074626865671643</v>
      </c>
      <c r="D390" s="153">
        <v>0.55140186915887845</v>
      </c>
      <c r="E390" s="153">
        <v>0.39130434782608697</v>
      </c>
      <c r="F390" s="153">
        <v>0.64912280701754388</v>
      </c>
      <c r="G390" s="153">
        <v>0.58333333333333337</v>
      </c>
      <c r="H390" s="153">
        <v>0.34</v>
      </c>
      <c r="I390" s="153">
        <v>0.29411764705882354</v>
      </c>
      <c r="J390" s="172">
        <v>-4.5882352941176485</v>
      </c>
      <c r="K390" s="172">
        <v>-25.426944971536997</v>
      </c>
      <c r="L390" s="147"/>
      <c r="M390" s="203">
        <v>-23.847767889443599</v>
      </c>
      <c r="N390" s="144"/>
      <c r="P390" s="149" t="s">
        <v>239</v>
      </c>
      <c r="Q390" s="153">
        <v>0.5</v>
      </c>
      <c r="R390" s="153">
        <v>0.53945818610129559</v>
      </c>
      <c r="S390" s="153">
        <v>0.53718199608610573</v>
      </c>
      <c r="T390" s="153">
        <v>0.44525547445255476</v>
      </c>
      <c r="U390" s="153">
        <v>0.50432632880098882</v>
      </c>
      <c r="V390" s="153">
        <v>0.54508748317631228</v>
      </c>
      <c r="W390" s="153">
        <v>0.46381093057607092</v>
      </c>
      <c r="X390" s="153">
        <v>0.53259532595325954</v>
      </c>
      <c r="Y390" s="172">
        <v>6.8784395377188616</v>
      </c>
      <c r="Z390" s="172">
        <v>2.4036518664468765</v>
      </c>
      <c r="AA390" s="147"/>
      <c r="AB390" s="144"/>
      <c r="AC390" s="144"/>
      <c r="AD390" s="153">
        <v>0.54838709677419351</v>
      </c>
      <c r="AE390" s="153">
        <v>0.50855880728879077</v>
      </c>
      <c r="AF390" s="144"/>
    </row>
    <row r="391" spans="1:32" x14ac:dyDescent="0.25">
      <c r="A391" s="149" t="s">
        <v>240</v>
      </c>
      <c r="B391" s="153">
        <v>0.76470588235294112</v>
      </c>
      <c r="C391" s="153">
        <v>0.98275862068965514</v>
      </c>
      <c r="D391" s="153">
        <v>0.921875</v>
      </c>
      <c r="E391" s="153">
        <v>0.69230769230769229</v>
      </c>
      <c r="F391" s="153">
        <v>1</v>
      </c>
      <c r="G391" s="153">
        <v>0.96551724137931039</v>
      </c>
      <c r="H391" s="153">
        <v>0.85</v>
      </c>
      <c r="I391" s="153">
        <v>1</v>
      </c>
      <c r="J391" s="172">
        <v>15.000000000000002</v>
      </c>
      <c r="K391" s="172">
        <v>9.8484848484848513</v>
      </c>
      <c r="L391" s="147"/>
      <c r="M391" s="203">
        <v>8.0679405520169833</v>
      </c>
      <c r="N391" s="144"/>
      <c r="P391" s="149" t="s">
        <v>240</v>
      </c>
      <c r="Q391" s="153">
        <v>0.85039370078740162</v>
      </c>
      <c r="R391" s="153">
        <v>0.85130111524163565</v>
      </c>
      <c r="S391" s="153">
        <v>0.89559543230016314</v>
      </c>
      <c r="T391" s="153">
        <v>0.83333333333333337</v>
      </c>
      <c r="U391" s="153">
        <v>0.92517006802721091</v>
      </c>
      <c r="V391" s="153">
        <v>0.92465753424657537</v>
      </c>
      <c r="W391" s="153">
        <v>0.88450704225352117</v>
      </c>
      <c r="X391" s="153">
        <v>0.91932059447983017</v>
      </c>
      <c r="Y391" s="172">
        <v>3.4813552226308997</v>
      </c>
      <c r="Z391" s="172">
        <v>3.713668643385315</v>
      </c>
      <c r="AA391" s="147"/>
      <c r="AB391" s="144"/>
      <c r="AC391" s="144"/>
      <c r="AD391" s="153">
        <v>0.90151515151515149</v>
      </c>
      <c r="AE391" s="153">
        <v>0.88218390804597702</v>
      </c>
      <c r="AF391" s="144"/>
    </row>
    <row r="392" spans="1:32" ht="22.15" customHeight="1" x14ac:dyDescent="0.25">
      <c r="A392" s="154" t="s">
        <v>241</v>
      </c>
      <c r="B392" s="155">
        <v>0.11764705882352941</v>
      </c>
      <c r="C392" s="155">
        <v>0</v>
      </c>
      <c r="D392" s="155">
        <v>3.125E-2</v>
      </c>
      <c r="E392" s="155">
        <v>0.15384615384615385</v>
      </c>
      <c r="F392" s="155">
        <v>0</v>
      </c>
      <c r="G392" s="155">
        <v>0</v>
      </c>
      <c r="H392" s="155">
        <v>0</v>
      </c>
      <c r="I392" s="155">
        <v>0</v>
      </c>
      <c r="J392" s="172">
        <v>0</v>
      </c>
      <c r="K392" s="172">
        <v>-3.7878787878787881</v>
      </c>
      <c r="L392" s="147"/>
      <c r="M392" s="203">
        <v>-3.6093418259023355</v>
      </c>
      <c r="N392" s="144"/>
      <c r="P392" s="154" t="s">
        <v>241</v>
      </c>
      <c r="Q392" s="155">
        <v>8.6614173228346455E-2</v>
      </c>
      <c r="R392" s="155">
        <v>5.3903345724907063E-2</v>
      </c>
      <c r="S392" s="155">
        <v>4.730831973898858E-2</v>
      </c>
      <c r="T392" s="155">
        <v>9.2896174863387984E-2</v>
      </c>
      <c r="U392" s="155">
        <v>3.8548752834467119E-2</v>
      </c>
      <c r="V392" s="155">
        <v>3.8812785388127852E-2</v>
      </c>
      <c r="W392" s="155">
        <v>5.0704225352112678E-2</v>
      </c>
      <c r="X392" s="155">
        <v>3.6093418259023353E-2</v>
      </c>
      <c r="Y392" s="172">
        <v>-1.4610807093089324</v>
      </c>
      <c r="Z392" s="172">
        <v>-2.041999170266247</v>
      </c>
      <c r="AA392" s="147"/>
      <c r="AB392" s="144"/>
      <c r="AC392" s="144"/>
      <c r="AD392" s="151">
        <v>3.787878787878788E-2</v>
      </c>
      <c r="AE392" s="151">
        <v>5.6513409961685822E-2</v>
      </c>
      <c r="AF392" s="144"/>
    </row>
    <row r="393" spans="1:32" ht="22.15" customHeight="1" x14ac:dyDescent="0.25">
      <c r="A393" s="154" t="s">
        <v>242</v>
      </c>
      <c r="B393" s="155">
        <v>5.5555555555555552E-2</v>
      </c>
      <c r="C393" s="155">
        <v>0</v>
      </c>
      <c r="D393" s="155">
        <v>1.8691588785046728E-2</v>
      </c>
      <c r="E393" s="155">
        <v>8.6956521739130432E-2</v>
      </c>
      <c r="F393" s="155">
        <v>0</v>
      </c>
      <c r="G393" s="155">
        <v>0</v>
      </c>
      <c r="H393" s="155">
        <v>0</v>
      </c>
      <c r="I393" s="155">
        <v>0</v>
      </c>
      <c r="J393" s="172">
        <v>0</v>
      </c>
      <c r="K393" s="172">
        <v>-2.3041474654377883</v>
      </c>
      <c r="L393" s="147"/>
      <c r="M393" s="203">
        <v>-2.0910209102091022</v>
      </c>
      <c r="N393" s="144"/>
      <c r="P393" s="154" t="s">
        <v>242</v>
      </c>
      <c r="Q393" s="155">
        <v>5.0925925925925923E-2</v>
      </c>
      <c r="R393" s="155">
        <v>3.4157832744405182E-2</v>
      </c>
      <c r="S393" s="155">
        <v>2.8375733855185908E-2</v>
      </c>
      <c r="T393" s="155">
        <v>4.9635036496350364E-2</v>
      </c>
      <c r="U393" s="155">
        <v>2.1013597033374538E-2</v>
      </c>
      <c r="V393" s="155">
        <v>2.2880215343203229E-2</v>
      </c>
      <c r="W393" s="155">
        <v>2.6587887740029542E-2</v>
      </c>
      <c r="X393" s="155">
        <v>2.0910209102091022E-2</v>
      </c>
      <c r="Y393" s="172">
        <v>-0.56776786379385202</v>
      </c>
      <c r="Z393" s="172">
        <v>-1.1668476706854316</v>
      </c>
      <c r="AA393" s="147"/>
      <c r="AB393" s="144"/>
      <c r="AC393" s="144"/>
      <c r="AD393" s="151">
        <v>2.3041474654377881E-2</v>
      </c>
      <c r="AE393" s="151">
        <v>3.2578685808945337E-2</v>
      </c>
      <c r="AF393" s="144"/>
    </row>
    <row r="394" spans="1:32" ht="22.15" customHeight="1" x14ac:dyDescent="0.25">
      <c r="A394" s="154" t="s">
        <v>243</v>
      </c>
      <c r="B394" s="155">
        <v>0.16666666666666666</v>
      </c>
      <c r="C394" s="155">
        <v>4.4776119402985072E-2</v>
      </c>
      <c r="D394" s="155">
        <v>0.18691588785046728</v>
      </c>
      <c r="E394" s="155">
        <v>0.21739130434782608</v>
      </c>
      <c r="F394" s="155">
        <v>0.21052631578947367</v>
      </c>
      <c r="G394" s="155">
        <v>0.20833333333333334</v>
      </c>
      <c r="H394" s="155">
        <v>0.18</v>
      </c>
      <c r="I394" s="155">
        <v>0.38235294117647056</v>
      </c>
      <c r="J394" s="172">
        <v>20.235294117647058</v>
      </c>
      <c r="K394" s="172">
        <v>20.954188126863645</v>
      </c>
      <c r="L394" s="147"/>
      <c r="M394" s="203">
        <v>26.673178496490845</v>
      </c>
      <c r="N394" s="144"/>
      <c r="P394" s="154" t="s">
        <v>243</v>
      </c>
      <c r="Q394" s="155">
        <v>0.18055555555555555</v>
      </c>
      <c r="R394" s="155">
        <v>0.14840989399293286</v>
      </c>
      <c r="S394" s="155">
        <v>0.17318982387475537</v>
      </c>
      <c r="T394" s="155">
        <v>0.17372262773722627</v>
      </c>
      <c r="U394" s="155">
        <v>0.21384425216316441</v>
      </c>
      <c r="V394" s="155">
        <v>0.17496635262449528</v>
      </c>
      <c r="W394" s="155">
        <v>0.15952732644017725</v>
      </c>
      <c r="X394" s="155">
        <v>0.11562115621156212</v>
      </c>
      <c r="Y394" s="172">
        <v>-4.3906170228615133</v>
      </c>
      <c r="Z394" s="172">
        <v>-5.9236197000291382</v>
      </c>
      <c r="AA394" s="147"/>
      <c r="AB394" s="144"/>
      <c r="AC394" s="144"/>
      <c r="AD394" s="151">
        <v>0.1728110599078341</v>
      </c>
      <c r="AE394" s="151">
        <v>0.1748573532118535</v>
      </c>
      <c r="AF394" s="144"/>
    </row>
    <row r="395" spans="1:32" ht="22.15" customHeight="1" x14ac:dyDescent="0.25">
      <c r="A395" s="154" t="s">
        <v>244</v>
      </c>
      <c r="B395" s="155">
        <v>0.27777777777777779</v>
      </c>
      <c r="C395" s="155">
        <v>2.9850746268656716E-2</v>
      </c>
      <c r="D395" s="155">
        <v>0.13084112149532709</v>
      </c>
      <c r="E395" s="155">
        <v>0.13043478260869565</v>
      </c>
      <c r="F395" s="155">
        <v>8.771929824561403E-2</v>
      </c>
      <c r="G395" s="155">
        <v>0.10416666666666667</v>
      </c>
      <c r="H395" s="155">
        <v>0.3</v>
      </c>
      <c r="I395" s="155">
        <v>0.14705882352941177</v>
      </c>
      <c r="J395" s="172">
        <v>-15.294117647058822</v>
      </c>
      <c r="K395" s="172">
        <v>0.88099756031444765</v>
      </c>
      <c r="L395" s="147"/>
      <c r="M395" s="203">
        <v>1.9137544316619652</v>
      </c>
      <c r="N395" s="144"/>
      <c r="P395" s="154" t="s">
        <v>244</v>
      </c>
      <c r="Q395" s="155">
        <v>0.15432098765432098</v>
      </c>
      <c r="R395" s="155">
        <v>0.11778563015312132</v>
      </c>
      <c r="S395" s="155">
        <v>0.12720156555772993</v>
      </c>
      <c r="T395" s="155">
        <v>0.14890510948905109</v>
      </c>
      <c r="U395" s="155">
        <v>9.7651421508034617E-2</v>
      </c>
      <c r="V395" s="155">
        <v>0.12382234185733512</v>
      </c>
      <c r="W395" s="155">
        <v>0.14623338257016247</v>
      </c>
      <c r="X395" s="155">
        <v>0.12792127921279212</v>
      </c>
      <c r="Y395" s="172">
        <v>-1.8312103357370351</v>
      </c>
      <c r="Z395" s="172">
        <v>-0.1289101792177505</v>
      </c>
      <c r="AA395" s="147"/>
      <c r="AB395" s="144"/>
      <c r="AC395" s="144"/>
      <c r="AD395" s="151">
        <v>0.13824884792626729</v>
      </c>
      <c r="AE395" s="151">
        <v>0.12921038100496962</v>
      </c>
      <c r="AF395" s="144"/>
    </row>
    <row r="396" spans="1:32" ht="22.15" customHeight="1" x14ac:dyDescent="0.25">
      <c r="A396" s="154" t="s">
        <v>245</v>
      </c>
      <c r="B396" s="155">
        <v>2.7777777777777776E-2</v>
      </c>
      <c r="C396" s="155">
        <v>7.4626865671641784E-2</v>
      </c>
      <c r="D396" s="155">
        <v>1.8691588785046728E-2</v>
      </c>
      <c r="E396" s="155">
        <v>7.2463768115942032E-2</v>
      </c>
      <c r="F396" s="155">
        <v>1.7543859649122806E-2</v>
      </c>
      <c r="G396" s="155">
        <v>2.0833333333333332E-2</v>
      </c>
      <c r="H396" s="155">
        <v>0.06</v>
      </c>
      <c r="I396" s="155">
        <v>5.8823529411764705E-2</v>
      </c>
      <c r="J396" s="172">
        <v>-0.11764705882352927</v>
      </c>
      <c r="K396" s="172">
        <v>1.7348875033884519</v>
      </c>
      <c r="L396" s="147"/>
      <c r="M396" s="203">
        <v>0.347297590622965</v>
      </c>
      <c r="N396" s="144"/>
      <c r="P396" s="154" t="s">
        <v>245</v>
      </c>
      <c r="Q396" s="155">
        <v>2.3148148148148147E-2</v>
      </c>
      <c r="R396" s="155">
        <v>3.5335689045936397E-2</v>
      </c>
      <c r="S396" s="155">
        <v>3.131115459882583E-2</v>
      </c>
      <c r="T396" s="155">
        <v>4.8175182481751823E-2</v>
      </c>
      <c r="U396" s="155">
        <v>1.73053152039555E-2</v>
      </c>
      <c r="V396" s="155">
        <v>2.6917900403768506E-2</v>
      </c>
      <c r="W396" s="155">
        <v>5.3175775480059084E-2</v>
      </c>
      <c r="X396" s="155">
        <v>5.5350553505535055E-2</v>
      </c>
      <c r="Y396" s="172">
        <v>0.21747780254759708</v>
      </c>
      <c r="Z396" s="172">
        <v>2.2219686581183868</v>
      </c>
      <c r="AA396" s="147"/>
      <c r="AB396" s="144"/>
      <c r="AC396" s="144"/>
      <c r="AD396" s="151">
        <v>4.1474654377880185E-2</v>
      </c>
      <c r="AE396" s="151">
        <v>3.3130866924351188E-2</v>
      </c>
      <c r="AF396" s="144"/>
    </row>
    <row r="397" spans="1:32" ht="22.15" customHeight="1" x14ac:dyDescent="0.25">
      <c r="A397" s="154" t="s">
        <v>246</v>
      </c>
      <c r="B397" s="155">
        <v>2.7777777777777776E-2</v>
      </c>
      <c r="C397" s="155">
        <v>0</v>
      </c>
      <c r="D397" s="155">
        <v>6.5420560747663545E-2</v>
      </c>
      <c r="E397" s="155">
        <v>0</v>
      </c>
      <c r="F397" s="155">
        <v>1.7543859649122806E-2</v>
      </c>
      <c r="G397" s="155">
        <v>0</v>
      </c>
      <c r="H397" s="155">
        <v>0.02</v>
      </c>
      <c r="I397" s="155">
        <v>5.8823529411764705E-2</v>
      </c>
      <c r="J397" s="172">
        <v>3.8823529411764701</v>
      </c>
      <c r="K397" s="172">
        <v>3.5782054757386828</v>
      </c>
      <c r="L397" s="147"/>
      <c r="M397" s="203">
        <v>-1.2517183995369372</v>
      </c>
      <c r="N397" s="144"/>
      <c r="P397" s="154" t="s">
        <v>246</v>
      </c>
      <c r="Q397" s="155">
        <v>4.3209876543209874E-2</v>
      </c>
      <c r="R397" s="155">
        <v>6.1248527679623084E-2</v>
      </c>
      <c r="S397" s="155">
        <v>5.0880626223091974E-2</v>
      </c>
      <c r="T397" s="155">
        <v>6.8613138686131392E-2</v>
      </c>
      <c r="U397" s="155">
        <v>6.1804697156983932E-2</v>
      </c>
      <c r="V397" s="155">
        <v>4.8452220726783311E-2</v>
      </c>
      <c r="W397" s="155">
        <v>7.5332348596750365E-2</v>
      </c>
      <c r="X397" s="155">
        <v>7.1340713407134076E-2</v>
      </c>
      <c r="Y397" s="172">
        <v>-0.39916351896162883</v>
      </c>
      <c r="Z397" s="172">
        <v>1.3177635917717547</v>
      </c>
      <c r="AA397" s="147"/>
      <c r="AB397" s="144"/>
      <c r="AC397" s="144"/>
      <c r="AD397" s="151">
        <v>2.3041474654377881E-2</v>
      </c>
      <c r="AE397" s="151">
        <v>5.8163077489416529E-2</v>
      </c>
      <c r="AF397" s="144"/>
    </row>
    <row r="398" spans="1:32" x14ac:dyDescent="0.25">
      <c r="A398" s="149" t="s">
        <v>247</v>
      </c>
      <c r="B398" s="150">
        <v>191.08333333333334</v>
      </c>
      <c r="C398" s="150">
        <v>238.43283582089535</v>
      </c>
      <c r="D398" s="150">
        <v>165.59813084112153</v>
      </c>
      <c r="E398" s="150">
        <v>273.07246376811594</v>
      </c>
      <c r="F398" s="150">
        <v>162.85964912280704</v>
      </c>
      <c r="G398" s="150">
        <v>137.97916666666666</v>
      </c>
      <c r="H398" s="150">
        <v>90.220000000000013</v>
      </c>
      <c r="I398" s="150">
        <v>210.02941176470588</v>
      </c>
      <c r="J398" s="177">
        <v>119.80941176470587</v>
      </c>
      <c r="K398" s="177">
        <v>26.084711303876389</v>
      </c>
      <c r="L398" s="147"/>
      <c r="M398" s="203">
        <v>95.691158382172162</v>
      </c>
      <c r="N398" s="144"/>
      <c r="P398" s="149" t="s">
        <v>247</v>
      </c>
      <c r="Q398" s="150">
        <v>145.89043209876544</v>
      </c>
      <c r="R398" s="150">
        <v>135.32862190812722</v>
      </c>
      <c r="S398" s="150">
        <v>104.62426614481413</v>
      </c>
      <c r="T398" s="150">
        <v>128.20583941605835</v>
      </c>
      <c r="U398" s="150">
        <v>116.71446229913469</v>
      </c>
      <c r="V398" s="150">
        <v>119.21803499327052</v>
      </c>
      <c r="W398" s="150">
        <v>115.47710487444608</v>
      </c>
      <c r="X398" s="150">
        <v>114.33825338253372</v>
      </c>
      <c r="Y398" s="177">
        <v>-1.1388514919123622</v>
      </c>
      <c r="Z398" s="177">
        <v>-8.1276034184970314</v>
      </c>
      <c r="AA398" s="147"/>
      <c r="AB398" s="144"/>
      <c r="AC398" s="144"/>
      <c r="AD398" s="150">
        <v>183.94470046082949</v>
      </c>
      <c r="AE398" s="150">
        <v>122.46585680103075</v>
      </c>
      <c r="AF398" s="144"/>
    </row>
    <row r="399" spans="1:32" x14ac:dyDescent="0.25">
      <c r="A399" s="149" t="s">
        <v>248</v>
      </c>
      <c r="B399" s="150">
        <v>228.05882352941177</v>
      </c>
      <c r="C399" s="150">
        <v>252.15517241379297</v>
      </c>
      <c r="D399" s="150">
        <v>155.984375</v>
      </c>
      <c r="E399" s="150">
        <v>300.23076923076923</v>
      </c>
      <c r="F399" s="150">
        <v>174.81081081081084</v>
      </c>
      <c r="G399" s="150">
        <v>150.51724137931038</v>
      </c>
      <c r="H399" s="150">
        <v>126.95</v>
      </c>
      <c r="I399" s="150">
        <v>202.40000000000012</v>
      </c>
      <c r="J399" s="177">
        <v>75.450000000000117</v>
      </c>
      <c r="K399" s="177">
        <v>-0.50151515151500803</v>
      </c>
      <c r="L399" s="147"/>
      <c r="M399" s="203">
        <v>72.056050955414236</v>
      </c>
      <c r="N399" s="144"/>
      <c r="P399" s="149" t="s">
        <v>248</v>
      </c>
      <c r="Q399" s="150">
        <v>142.28871391076117</v>
      </c>
      <c r="R399" s="150">
        <v>146.20074349442379</v>
      </c>
      <c r="S399" s="150">
        <v>105.18433931484505</v>
      </c>
      <c r="T399" s="150">
        <v>147.61475409836069</v>
      </c>
      <c r="U399" s="150">
        <v>127.59637188208617</v>
      </c>
      <c r="V399" s="150">
        <v>116.76027397260277</v>
      </c>
      <c r="W399" s="150">
        <v>135.18873239436616</v>
      </c>
      <c r="X399" s="150">
        <v>130.34394904458588</v>
      </c>
      <c r="Y399" s="177">
        <v>-4.8447833497802719</v>
      </c>
      <c r="Z399" s="177">
        <v>0.46655440857054487</v>
      </c>
      <c r="AA399" s="147"/>
      <c r="AB399" s="144"/>
      <c r="AC399" s="144"/>
      <c r="AD399" s="150">
        <v>202.90151515151513</v>
      </c>
      <c r="AE399" s="150">
        <v>129.87739463601534</v>
      </c>
      <c r="AF399" s="144"/>
    </row>
    <row r="400" spans="1:32" x14ac:dyDescent="0.25">
      <c r="A400" s="146" t="s">
        <v>249</v>
      </c>
      <c r="B400" s="147">
        <v>71</v>
      </c>
      <c r="C400" s="147">
        <v>80</v>
      </c>
      <c r="D400" s="147">
        <v>116</v>
      </c>
      <c r="E400" s="147">
        <v>63</v>
      </c>
      <c r="F400" s="147">
        <v>53</v>
      </c>
      <c r="G400" s="147">
        <v>25</v>
      </c>
      <c r="H400" s="147">
        <v>53</v>
      </c>
      <c r="I400" s="147">
        <v>64</v>
      </c>
      <c r="J400" s="148">
        <v>0.20754716981132076</v>
      </c>
      <c r="K400" s="148">
        <v>-2.8199566160520669E-2</v>
      </c>
      <c r="L400" s="147"/>
      <c r="M400" s="155">
        <v>0.15421686746987953</v>
      </c>
      <c r="N400" s="144"/>
      <c r="P400" s="146" t="s">
        <v>249</v>
      </c>
      <c r="Q400" s="147">
        <v>602</v>
      </c>
      <c r="R400" s="147">
        <v>446</v>
      </c>
      <c r="S400" s="147">
        <v>467</v>
      </c>
      <c r="T400" s="147">
        <v>374</v>
      </c>
      <c r="U400" s="147">
        <v>356</v>
      </c>
      <c r="V400" s="147">
        <v>335</v>
      </c>
      <c r="W400" s="147">
        <v>379</v>
      </c>
      <c r="X400" s="147">
        <v>415</v>
      </c>
      <c r="Y400" s="148">
        <v>9.498680738786279E-2</v>
      </c>
      <c r="Z400" s="148">
        <v>-1.8249408583981094E-2</v>
      </c>
      <c r="AA400" s="147"/>
      <c r="AB400" s="144"/>
      <c r="AC400" s="144"/>
      <c r="AD400" s="147">
        <v>65.857142857142861</v>
      </c>
      <c r="AE400" s="147">
        <v>422.71428571428572</v>
      </c>
      <c r="AF400" s="144"/>
    </row>
    <row r="401" spans="1:32" x14ac:dyDescent="0.25">
      <c r="A401" s="146" t="s">
        <v>250</v>
      </c>
      <c r="B401" s="147">
        <v>15</v>
      </c>
      <c r="C401" s="147">
        <v>29</v>
      </c>
      <c r="D401" s="147">
        <v>22</v>
      </c>
      <c r="E401" s="147">
        <v>24</v>
      </c>
      <c r="F401" s="147">
        <v>17</v>
      </c>
      <c r="G401" s="147">
        <v>9</v>
      </c>
      <c r="H401" s="147">
        <v>22</v>
      </c>
      <c r="I401" s="147">
        <v>25</v>
      </c>
      <c r="J401" s="148">
        <v>0.13636363636363635</v>
      </c>
      <c r="K401" s="148">
        <v>0.26811594202898542</v>
      </c>
      <c r="L401" s="147"/>
      <c r="M401" s="155">
        <v>0.16891891891891891</v>
      </c>
      <c r="N401" s="144"/>
      <c r="P401" s="146" t="s">
        <v>250</v>
      </c>
      <c r="Q401" s="147">
        <v>180</v>
      </c>
      <c r="R401" s="147">
        <v>125</v>
      </c>
      <c r="S401" s="147">
        <v>102</v>
      </c>
      <c r="T401" s="147">
        <v>104</v>
      </c>
      <c r="U401" s="147">
        <v>116</v>
      </c>
      <c r="V401" s="147">
        <v>75</v>
      </c>
      <c r="W401" s="147">
        <v>132</v>
      </c>
      <c r="X401" s="147">
        <v>148</v>
      </c>
      <c r="Y401" s="148">
        <v>0.12121212121212122</v>
      </c>
      <c r="Z401" s="148">
        <v>0.24220623501199046</v>
      </c>
      <c r="AA401" s="147"/>
      <c r="AB401" s="144"/>
      <c r="AC401" s="144"/>
      <c r="AD401" s="150">
        <v>19.714285714285715</v>
      </c>
      <c r="AE401" s="150">
        <v>119.14285714285714</v>
      </c>
      <c r="AF401" s="144"/>
    </row>
    <row r="402" spans="1:32" x14ac:dyDescent="0.25">
      <c r="A402" s="149" t="s">
        <v>251</v>
      </c>
      <c r="B402" s="150">
        <v>0</v>
      </c>
      <c r="C402" s="150">
        <v>66</v>
      </c>
      <c r="D402" s="150">
        <v>29</v>
      </c>
      <c r="E402" s="150">
        <v>25</v>
      </c>
      <c r="F402" s="150">
        <v>24</v>
      </c>
      <c r="G402" s="150">
        <v>22</v>
      </c>
      <c r="H402" s="150">
        <v>14</v>
      </c>
      <c r="I402" s="150">
        <v>19</v>
      </c>
      <c r="J402" s="148">
        <v>0.35714285714285715</v>
      </c>
      <c r="K402" s="157">
        <v>-0.36666666666666664</v>
      </c>
      <c r="L402" s="147"/>
      <c r="M402" s="155">
        <v>4.5454545454545456E-2</v>
      </c>
      <c r="N402" s="144"/>
      <c r="P402" s="149" t="s">
        <v>251</v>
      </c>
      <c r="Q402" s="150">
        <v>0</v>
      </c>
      <c r="R402" s="150">
        <v>655</v>
      </c>
      <c r="S402" s="150">
        <v>558</v>
      </c>
      <c r="T402" s="150">
        <v>427</v>
      </c>
      <c r="U402" s="150">
        <v>379</v>
      </c>
      <c r="V402" s="150">
        <v>353</v>
      </c>
      <c r="W402" s="150">
        <v>342</v>
      </c>
      <c r="X402" s="150">
        <v>418</v>
      </c>
      <c r="Y402" s="148">
        <v>0.22222222222222221</v>
      </c>
      <c r="Z402" s="157">
        <v>-7.5902726602800258E-2</v>
      </c>
      <c r="AA402" s="147"/>
      <c r="AB402" s="144"/>
      <c r="AC402" s="144"/>
      <c r="AD402" s="158">
        <v>30</v>
      </c>
      <c r="AE402" s="158">
        <v>452.33333333333331</v>
      </c>
      <c r="AF402" s="144"/>
    </row>
    <row r="403" spans="1:32" x14ac:dyDescent="0.25">
      <c r="A403" s="159" t="s">
        <v>252</v>
      </c>
      <c r="B403" s="147">
        <v>0</v>
      </c>
      <c r="C403" s="147">
        <v>1</v>
      </c>
      <c r="D403" s="147">
        <v>12</v>
      </c>
      <c r="E403" s="147">
        <v>8</v>
      </c>
      <c r="F403" s="147">
        <v>2</v>
      </c>
      <c r="G403" s="147">
        <v>2</v>
      </c>
      <c r="H403" s="147">
        <v>0</v>
      </c>
      <c r="I403" s="147">
        <v>0</v>
      </c>
      <c r="J403" s="148" t="e">
        <v>#DIV/0!</v>
      </c>
      <c r="K403" s="148">
        <v>-1</v>
      </c>
      <c r="L403" s="147"/>
      <c r="M403" s="155">
        <v>0</v>
      </c>
      <c r="N403" s="144"/>
      <c r="P403" s="159" t="s">
        <v>252</v>
      </c>
      <c r="Q403" s="147">
        <v>37</v>
      </c>
      <c r="R403" s="147">
        <v>71</v>
      </c>
      <c r="S403" s="147">
        <v>75</v>
      </c>
      <c r="T403" s="147">
        <v>63</v>
      </c>
      <c r="U403" s="147">
        <v>60</v>
      </c>
      <c r="V403" s="147">
        <v>61</v>
      </c>
      <c r="W403" s="147">
        <v>73</v>
      </c>
      <c r="X403" s="147">
        <v>67</v>
      </c>
      <c r="Y403" s="148">
        <v>-8.2191780821917804E-2</v>
      </c>
      <c r="Z403" s="148">
        <v>6.5909090909090959E-2</v>
      </c>
      <c r="AA403" s="147"/>
      <c r="AB403" s="144"/>
      <c r="AC403" s="144"/>
      <c r="AD403" s="150">
        <v>3.5714285714285716</v>
      </c>
      <c r="AE403" s="150">
        <v>62.857142857142854</v>
      </c>
      <c r="AF403" s="144"/>
    </row>
    <row r="404" spans="1:32" x14ac:dyDescent="0.25">
      <c r="A404" s="159" t="s">
        <v>253</v>
      </c>
      <c r="B404" s="147">
        <v>0</v>
      </c>
      <c r="C404" s="147">
        <v>1</v>
      </c>
      <c r="D404" s="147">
        <v>0</v>
      </c>
      <c r="E404" s="147">
        <v>0</v>
      </c>
      <c r="F404" s="147">
        <v>0</v>
      </c>
      <c r="G404" s="147">
        <v>2</v>
      </c>
      <c r="H404" s="147">
        <v>0</v>
      </c>
      <c r="I404" s="147">
        <v>0</v>
      </c>
      <c r="J404" s="148" t="e">
        <v>#DIV/0!</v>
      </c>
      <c r="K404" s="148">
        <v>-1</v>
      </c>
      <c r="L404" s="147"/>
      <c r="M404" s="155">
        <v>0</v>
      </c>
      <c r="N404" s="144"/>
      <c r="P404" s="159" t="s">
        <v>253</v>
      </c>
      <c r="Q404" s="147">
        <v>3</v>
      </c>
      <c r="R404" s="147">
        <v>18</v>
      </c>
      <c r="S404" s="147">
        <v>15</v>
      </c>
      <c r="T404" s="147">
        <v>10</v>
      </c>
      <c r="U404" s="147">
        <v>13</v>
      </c>
      <c r="V404" s="147">
        <v>13</v>
      </c>
      <c r="W404" s="147">
        <v>9</v>
      </c>
      <c r="X404" s="147">
        <v>11</v>
      </c>
      <c r="Y404" s="148">
        <v>0.22222222222222221</v>
      </c>
      <c r="Z404" s="148">
        <v>-4.9382716049382692E-2</v>
      </c>
      <c r="AA404" s="147"/>
      <c r="AB404" s="144"/>
      <c r="AC404" s="144"/>
      <c r="AD404" s="150">
        <v>0.42857142857142855</v>
      </c>
      <c r="AE404" s="150">
        <v>11.571428571428571</v>
      </c>
      <c r="AF404" s="144"/>
    </row>
    <row r="405" spans="1:32" x14ac:dyDescent="0.25">
      <c r="A405" s="159" t="s">
        <v>254</v>
      </c>
      <c r="B405" s="160" t="s">
        <v>285</v>
      </c>
      <c r="C405" s="160">
        <v>0.5</v>
      </c>
      <c r="D405" s="160">
        <v>0</v>
      </c>
      <c r="E405" s="160">
        <v>0</v>
      </c>
      <c r="F405" s="160">
        <v>0</v>
      </c>
      <c r="G405" s="160">
        <v>0.5</v>
      </c>
      <c r="H405" s="160" t="s">
        <v>285</v>
      </c>
      <c r="I405" s="160" t="s">
        <v>285</v>
      </c>
      <c r="J405" s="172" t="e">
        <v>#VALUE!</v>
      </c>
      <c r="K405" s="172" t="e">
        <v>#VALUE!</v>
      </c>
      <c r="L405" s="147"/>
      <c r="M405" s="203" t="e">
        <v>#VALUE!</v>
      </c>
      <c r="N405" s="144"/>
      <c r="P405" s="159" t="s">
        <v>254</v>
      </c>
      <c r="Q405" s="160">
        <v>7.4999999999999997E-2</v>
      </c>
      <c r="R405" s="160">
        <v>0.20224719101123595</v>
      </c>
      <c r="S405" s="160">
        <v>0.16666666666666666</v>
      </c>
      <c r="T405" s="160">
        <v>0.13698630136986301</v>
      </c>
      <c r="U405" s="160">
        <v>0.17808219178082191</v>
      </c>
      <c r="V405" s="160">
        <v>0.17567567567567569</v>
      </c>
      <c r="W405" s="160">
        <v>0.10975609756097561</v>
      </c>
      <c r="X405" s="160">
        <v>0.14102564102564102</v>
      </c>
      <c r="Y405" s="172">
        <v>3.1269543464665412</v>
      </c>
      <c r="Z405" s="172">
        <v>-1.4444608494512512</v>
      </c>
      <c r="AA405" s="147"/>
      <c r="AB405" s="144"/>
      <c r="AC405" s="144"/>
      <c r="AD405" s="191">
        <v>0.10714285714285714</v>
      </c>
      <c r="AE405" s="191">
        <v>0.15547024952015354</v>
      </c>
      <c r="AF405" s="144"/>
    </row>
    <row r="406" spans="1:32" x14ac:dyDescent="0.25">
      <c r="A406" s="161" t="s">
        <v>255</v>
      </c>
      <c r="B406" s="161"/>
      <c r="C406" s="161"/>
      <c r="D406" s="161"/>
      <c r="E406" s="144"/>
      <c r="F406" s="144"/>
      <c r="G406" s="144"/>
      <c r="H406" s="144"/>
      <c r="I406" s="144"/>
      <c r="J406" s="144"/>
      <c r="K406" s="144"/>
      <c r="L406" s="144"/>
      <c r="M406" s="144"/>
      <c r="N406" s="144"/>
      <c r="O406" s="204"/>
      <c r="P406" s="161" t="s">
        <v>255</v>
      </c>
      <c r="Q406" s="161"/>
      <c r="R406" s="161"/>
      <c r="S406" s="161"/>
      <c r="T406" s="144"/>
      <c r="U406" s="144"/>
      <c r="V406" s="144"/>
      <c r="W406" s="144"/>
      <c r="X406" s="144"/>
      <c r="Y406" s="144"/>
      <c r="Z406" s="144"/>
      <c r="AA406" s="144"/>
      <c r="AB406" s="144"/>
      <c r="AC406" s="144"/>
      <c r="AD406" s="144"/>
      <c r="AE406" s="144"/>
      <c r="AF406" s="144"/>
    </row>
    <row r="409" spans="1:32" x14ac:dyDescent="0.25">
      <c r="A409" s="189" t="s">
        <v>262</v>
      </c>
      <c r="B409" s="189"/>
      <c r="C409" s="189"/>
      <c r="D409" s="189"/>
      <c r="E409" s="181"/>
      <c r="F409" s="167"/>
      <c r="G409" s="167"/>
      <c r="H409" s="167"/>
      <c r="I409" s="167"/>
      <c r="J409" s="167"/>
      <c r="K409" s="167"/>
      <c r="L409" s="188"/>
      <c r="M409" s="211"/>
      <c r="N409" s="144"/>
      <c r="O409" s="211"/>
      <c r="P409" s="189" t="s">
        <v>262</v>
      </c>
      <c r="Q409" s="189"/>
      <c r="R409" s="189"/>
      <c r="S409" s="189"/>
      <c r="T409" s="181"/>
      <c r="U409" s="144"/>
      <c r="V409" s="144"/>
      <c r="W409" s="144"/>
      <c r="X409" s="144"/>
      <c r="Y409" s="144"/>
      <c r="Z409" s="144"/>
      <c r="AA409" s="188"/>
      <c r="AB409" s="144"/>
      <c r="AC409" s="144"/>
      <c r="AD409" s="144"/>
      <c r="AE409" s="144"/>
      <c r="AF409" s="144"/>
    </row>
    <row r="410" spans="1:32" x14ac:dyDescent="0.25">
      <c r="A410" s="166" t="s">
        <v>304</v>
      </c>
      <c r="B410" s="166"/>
      <c r="C410" s="166"/>
      <c r="D410" s="166"/>
      <c r="E410" s="213"/>
      <c r="F410" s="167"/>
      <c r="G410" s="167"/>
      <c r="H410" s="167"/>
      <c r="I410" s="167"/>
      <c r="J410" s="167"/>
      <c r="K410" s="167"/>
      <c r="L410" s="167"/>
      <c r="M410" s="144"/>
      <c r="N410" s="144"/>
      <c r="P410" s="166" t="s">
        <v>231</v>
      </c>
      <c r="Q410" s="166"/>
      <c r="R410" s="166"/>
      <c r="S410" s="166"/>
      <c r="T410" s="162"/>
      <c r="U410" s="144"/>
      <c r="V410" s="144"/>
      <c r="W410" s="144"/>
      <c r="X410" s="144"/>
      <c r="Y410" s="144"/>
      <c r="Z410" s="144"/>
      <c r="AA410" s="167"/>
      <c r="AB410" s="144"/>
      <c r="AC410" s="144"/>
      <c r="AD410" s="144"/>
      <c r="AE410" s="144"/>
      <c r="AF410" s="144"/>
    </row>
    <row r="411" spans="1:32" ht="31.5" x14ac:dyDescent="0.25">
      <c r="A411" s="190"/>
      <c r="B411" s="141">
        <v>2019</v>
      </c>
      <c r="C411" s="141">
        <v>2020</v>
      </c>
      <c r="D411" s="141">
        <v>2021</v>
      </c>
      <c r="E411" s="141">
        <v>2022</v>
      </c>
      <c r="F411" s="141">
        <v>2023</v>
      </c>
      <c r="G411" s="141">
        <v>2024</v>
      </c>
      <c r="H411" s="141">
        <v>2025</v>
      </c>
      <c r="I411" s="141">
        <v>2026</v>
      </c>
      <c r="J411" s="142" t="s">
        <v>232</v>
      </c>
      <c r="K411" s="142" t="s">
        <v>233</v>
      </c>
      <c r="L411" s="143" t="s">
        <v>234</v>
      </c>
      <c r="M411" s="145" t="s">
        <v>287</v>
      </c>
      <c r="N411" s="144"/>
      <c r="P411" s="190"/>
      <c r="Q411" s="141">
        <v>2019</v>
      </c>
      <c r="R411" s="141">
        <v>2020</v>
      </c>
      <c r="S411" s="141">
        <v>2021</v>
      </c>
      <c r="T411" s="141">
        <v>2022</v>
      </c>
      <c r="U411" s="141">
        <v>2023</v>
      </c>
      <c r="V411" s="141">
        <v>2024</v>
      </c>
      <c r="W411" s="141">
        <v>2025</v>
      </c>
      <c r="X411" s="141">
        <v>2026</v>
      </c>
      <c r="Y411" s="142" t="s">
        <v>232</v>
      </c>
      <c r="Z411" s="142" t="s">
        <v>233</v>
      </c>
      <c r="AA411" s="143" t="s">
        <v>234</v>
      </c>
      <c r="AB411" s="144"/>
      <c r="AC411" s="144"/>
      <c r="AD411" s="145" t="s">
        <v>305</v>
      </c>
      <c r="AE411" s="145" t="s">
        <v>235</v>
      </c>
      <c r="AF411" s="144"/>
    </row>
    <row r="412" spans="1:32" x14ac:dyDescent="0.25">
      <c r="A412" s="146" t="s">
        <v>236</v>
      </c>
      <c r="B412" s="147">
        <v>818</v>
      </c>
      <c r="C412" s="147">
        <v>653</v>
      </c>
      <c r="D412" s="147">
        <v>600</v>
      </c>
      <c r="E412" s="147">
        <v>421</v>
      </c>
      <c r="F412" s="147">
        <v>440</v>
      </c>
      <c r="G412" s="147">
        <v>387</v>
      </c>
      <c r="H412" s="147">
        <v>475</v>
      </c>
      <c r="I412" s="147">
        <v>418</v>
      </c>
      <c r="J412" s="148">
        <v>-0.12</v>
      </c>
      <c r="K412" s="148">
        <v>-0.22878228782287824</v>
      </c>
      <c r="L412" s="147"/>
      <c r="M412" s="155">
        <v>7.0703653585926923E-2</v>
      </c>
      <c r="N412" s="144"/>
      <c r="P412" s="146" t="s">
        <v>236</v>
      </c>
      <c r="Q412" s="147">
        <v>11856</v>
      </c>
      <c r="R412" s="147">
        <v>11965</v>
      </c>
      <c r="S412" s="147">
        <v>8987</v>
      </c>
      <c r="T412" s="147">
        <v>6063</v>
      </c>
      <c r="U412" s="147">
        <v>6174</v>
      </c>
      <c r="V412" s="147">
        <v>6520</v>
      </c>
      <c r="W412" s="147">
        <v>6169</v>
      </c>
      <c r="X412" s="147">
        <v>5912</v>
      </c>
      <c r="Y412" s="148">
        <v>-4.1659912465553575E-2</v>
      </c>
      <c r="Z412" s="148">
        <v>-0.28319534416461706</v>
      </c>
      <c r="AA412" s="147"/>
      <c r="AB412" s="144"/>
      <c r="AC412" s="144"/>
      <c r="AD412" s="147">
        <v>542</v>
      </c>
      <c r="AE412" s="147">
        <v>8247.7142857142862</v>
      </c>
      <c r="AF412" s="144"/>
    </row>
    <row r="413" spans="1:32" x14ac:dyDescent="0.25">
      <c r="A413" s="149" t="s">
        <v>237</v>
      </c>
      <c r="B413" s="150">
        <v>666</v>
      </c>
      <c r="C413" s="150">
        <v>521</v>
      </c>
      <c r="D413" s="150">
        <v>449</v>
      </c>
      <c r="E413" s="150">
        <v>281</v>
      </c>
      <c r="F413" s="150">
        <v>251</v>
      </c>
      <c r="G413" s="150">
        <v>235</v>
      </c>
      <c r="H413" s="150">
        <v>283</v>
      </c>
      <c r="I413" s="150">
        <v>254</v>
      </c>
      <c r="J413" s="148">
        <v>-0.10247349823321555</v>
      </c>
      <c r="K413" s="148">
        <v>-0.33804914370811617</v>
      </c>
      <c r="L413" s="147"/>
      <c r="M413" s="155">
        <v>7.173114939282689E-2</v>
      </c>
      <c r="N413" s="144"/>
      <c r="P413" s="149" t="s">
        <v>237</v>
      </c>
      <c r="Q413" s="150">
        <v>9272</v>
      </c>
      <c r="R413" s="150">
        <v>9101</v>
      </c>
      <c r="S413" s="150">
        <v>6471</v>
      </c>
      <c r="T413" s="150">
        <v>4067</v>
      </c>
      <c r="U413" s="150">
        <v>3751</v>
      </c>
      <c r="V413" s="150">
        <v>3588</v>
      </c>
      <c r="W413" s="150">
        <v>3719</v>
      </c>
      <c r="X413" s="150">
        <v>3541</v>
      </c>
      <c r="Y413" s="148">
        <v>-4.7862328582952404E-2</v>
      </c>
      <c r="Z413" s="148">
        <v>-0.37984437939403043</v>
      </c>
      <c r="AA413" s="147"/>
      <c r="AB413" s="144"/>
      <c r="AC413" s="144"/>
      <c r="AD413" s="150">
        <v>383.71428571428572</v>
      </c>
      <c r="AE413" s="150">
        <v>5709.8571428571431</v>
      </c>
      <c r="AF413" s="144"/>
    </row>
    <row r="414" spans="1:32" x14ac:dyDescent="0.25">
      <c r="A414" s="146" t="s">
        <v>90</v>
      </c>
      <c r="B414" s="151">
        <v>0.81517747858017131</v>
      </c>
      <c r="C414" s="151">
        <v>0.79907975460122704</v>
      </c>
      <c r="D414" s="151">
        <v>0.74958263772954925</v>
      </c>
      <c r="E414" s="151">
        <v>0.67224880382775121</v>
      </c>
      <c r="F414" s="151">
        <v>0.57967667436489612</v>
      </c>
      <c r="G414" s="151">
        <v>0.65459610027855153</v>
      </c>
      <c r="H414" s="151">
        <v>0.60212765957446812</v>
      </c>
      <c r="I414" s="151">
        <v>0.69398907103825136</v>
      </c>
      <c r="J414" s="172">
        <v>9.1861411463783238</v>
      </c>
      <c r="K414" s="172">
        <v>-2.2659808364096534</v>
      </c>
      <c r="L414" s="147"/>
      <c r="M414" s="203">
        <v>7.3848965959442232</v>
      </c>
      <c r="N414" s="144"/>
      <c r="P414" s="146" t="s">
        <v>90</v>
      </c>
      <c r="Q414" s="151">
        <v>0.79254637148474227</v>
      </c>
      <c r="R414" s="151">
        <v>0.76912025690864527</v>
      </c>
      <c r="S414" s="151">
        <v>0.72797840026999661</v>
      </c>
      <c r="T414" s="151">
        <v>0.68375924680564892</v>
      </c>
      <c r="U414" s="151">
        <v>0.62673350041771092</v>
      </c>
      <c r="V414" s="151">
        <v>0.56512836667191679</v>
      </c>
      <c r="W414" s="151">
        <v>0.61828761429758938</v>
      </c>
      <c r="X414" s="151">
        <v>0.62014010507880912</v>
      </c>
      <c r="Y414" s="172">
        <v>0.185249078121974</v>
      </c>
      <c r="Z414" s="172">
        <v>-8.4556816533377432</v>
      </c>
      <c r="AA414" s="147"/>
      <c r="AB414" s="144"/>
      <c r="AC414" s="144"/>
      <c r="AD414" s="151">
        <v>0.71664887940234789</v>
      </c>
      <c r="AE414" s="151">
        <v>0.70469692161218656</v>
      </c>
      <c r="AF414" s="144"/>
    </row>
    <row r="415" spans="1:32" x14ac:dyDescent="0.25">
      <c r="A415" s="149" t="s">
        <v>238</v>
      </c>
      <c r="B415" s="150">
        <v>605</v>
      </c>
      <c r="C415" s="150">
        <v>487</v>
      </c>
      <c r="D415" s="150">
        <v>414</v>
      </c>
      <c r="E415" s="150">
        <v>248</v>
      </c>
      <c r="F415" s="150">
        <v>228</v>
      </c>
      <c r="G415" s="150">
        <v>201</v>
      </c>
      <c r="H415" s="150">
        <v>255</v>
      </c>
      <c r="I415" s="150">
        <v>230</v>
      </c>
      <c r="J415" s="148">
        <v>-9.8039215686274508E-2</v>
      </c>
      <c r="K415" s="148">
        <v>-0.33962264150943394</v>
      </c>
      <c r="L415" s="147"/>
      <c r="M415" s="155">
        <v>7.1830106183635223E-2</v>
      </c>
      <c r="N415" s="144"/>
      <c r="P415" s="149" t="s">
        <v>238</v>
      </c>
      <c r="Q415" s="150">
        <v>8501</v>
      </c>
      <c r="R415" s="150">
        <v>8397</v>
      </c>
      <c r="S415" s="150">
        <v>5831</v>
      </c>
      <c r="T415" s="150">
        <v>3672</v>
      </c>
      <c r="U415" s="150">
        <v>3365</v>
      </c>
      <c r="V415" s="150">
        <v>3219</v>
      </c>
      <c r="W415" s="150">
        <v>3310</v>
      </c>
      <c r="X415" s="150">
        <v>3202</v>
      </c>
      <c r="Y415" s="148">
        <v>-3.2628398791540787E-2</v>
      </c>
      <c r="Z415" s="148">
        <v>-0.3824493731918997</v>
      </c>
      <c r="AA415" s="147"/>
      <c r="AB415" s="144"/>
      <c r="AC415" s="144"/>
      <c r="AD415" s="150">
        <v>348.28571428571428</v>
      </c>
      <c r="AE415" s="150">
        <v>5185</v>
      </c>
      <c r="AF415" s="144"/>
    </row>
    <row r="416" spans="1:32" x14ac:dyDescent="0.25">
      <c r="A416" s="149" t="s">
        <v>239</v>
      </c>
      <c r="B416" s="153">
        <v>0.73960880195599021</v>
      </c>
      <c r="C416" s="153">
        <v>0.74578866768759566</v>
      </c>
      <c r="D416" s="153">
        <v>0.69</v>
      </c>
      <c r="E416" s="153">
        <v>0.5890736342042755</v>
      </c>
      <c r="F416" s="153">
        <v>0.51818181818181819</v>
      </c>
      <c r="G416" s="153">
        <v>0.51937984496124034</v>
      </c>
      <c r="H416" s="153">
        <v>0.5368421052631579</v>
      </c>
      <c r="I416" s="153">
        <v>0.55023923444976075</v>
      </c>
      <c r="J416" s="172">
        <v>1.3397129186602852</v>
      </c>
      <c r="K416" s="172">
        <v>-9.235433434307005</v>
      </c>
      <c r="L416" s="147"/>
      <c r="M416" s="203">
        <v>0.86289502819664188</v>
      </c>
      <c r="N416" s="144"/>
      <c r="P416" s="149" t="s">
        <v>239</v>
      </c>
      <c r="Q416" s="153">
        <v>0.71702091767881238</v>
      </c>
      <c r="R416" s="153">
        <v>0.70179690764730462</v>
      </c>
      <c r="S416" s="153">
        <v>0.64882608211861581</v>
      </c>
      <c r="T416" s="153">
        <v>0.60564077189510146</v>
      </c>
      <c r="U416" s="153">
        <v>0.54502753482345323</v>
      </c>
      <c r="V416" s="153">
        <v>0.49371165644171777</v>
      </c>
      <c r="W416" s="153">
        <v>0.53655373642405579</v>
      </c>
      <c r="X416" s="153">
        <v>0.54161028416779433</v>
      </c>
      <c r="Y416" s="172">
        <v>0.50565477437385375</v>
      </c>
      <c r="Z416" s="172">
        <v>-8.7048738245341752</v>
      </c>
      <c r="AA416" s="147"/>
      <c r="AB416" s="144"/>
      <c r="AC416" s="144"/>
      <c r="AD416" s="153">
        <v>0.6425935687928308</v>
      </c>
      <c r="AE416" s="153">
        <v>0.62865902241313609</v>
      </c>
      <c r="AF416" s="144"/>
    </row>
    <row r="417" spans="1:32" x14ac:dyDescent="0.25">
      <c r="A417" s="149" t="s">
        <v>240</v>
      </c>
      <c r="B417" s="153">
        <v>0.90840840840840842</v>
      </c>
      <c r="C417" s="153">
        <v>0.93474088291746638</v>
      </c>
      <c r="D417" s="153">
        <v>0.92204899777282856</v>
      </c>
      <c r="E417" s="153">
        <v>0.88256227758007122</v>
      </c>
      <c r="F417" s="153">
        <v>0.9083665338645418</v>
      </c>
      <c r="G417" s="153">
        <v>0.85531914893617023</v>
      </c>
      <c r="H417" s="153">
        <v>0.90106007067137805</v>
      </c>
      <c r="I417" s="153">
        <v>0.90551181102362199</v>
      </c>
      <c r="J417" s="172">
        <v>0.4451740352243938</v>
      </c>
      <c r="K417" s="172">
        <v>-0.21575858490511246</v>
      </c>
      <c r="L417" s="147"/>
      <c r="M417" s="203">
        <v>0.12474789140484166</v>
      </c>
      <c r="N417" s="144"/>
      <c r="P417" s="149" t="s">
        <v>240</v>
      </c>
      <c r="Q417" s="153">
        <v>0.91684641932700606</v>
      </c>
      <c r="R417" s="153">
        <v>0.92264586309196794</v>
      </c>
      <c r="S417" s="153">
        <v>0.90109720290526962</v>
      </c>
      <c r="T417" s="153">
        <v>0.90287681337595282</v>
      </c>
      <c r="U417" s="153">
        <v>0.89709410823780322</v>
      </c>
      <c r="V417" s="153">
        <v>0.89715719063545152</v>
      </c>
      <c r="W417" s="153">
        <v>0.89002420005377791</v>
      </c>
      <c r="X417" s="153">
        <v>0.90426433210957358</v>
      </c>
      <c r="Y417" s="172">
        <v>1.4240132055795662</v>
      </c>
      <c r="Z417" s="172">
        <v>-0.38144289302322054</v>
      </c>
      <c r="AA417" s="147"/>
      <c r="AB417" s="144"/>
      <c r="AC417" s="144"/>
      <c r="AD417" s="153">
        <v>0.90766939687267312</v>
      </c>
      <c r="AE417" s="153">
        <v>0.90807876103980578</v>
      </c>
      <c r="AF417" s="144"/>
    </row>
    <row r="418" spans="1:32" ht="22.15" customHeight="1" x14ac:dyDescent="0.25">
      <c r="A418" s="154" t="s">
        <v>241</v>
      </c>
      <c r="B418" s="155">
        <v>6.1561561561561562E-2</v>
      </c>
      <c r="C418" s="155">
        <v>3.4548944337811902E-2</v>
      </c>
      <c r="D418" s="155">
        <v>4.8997772828507792E-2</v>
      </c>
      <c r="E418" s="155">
        <v>7.4733096085409248E-2</v>
      </c>
      <c r="F418" s="155">
        <v>5.5776892430278883E-2</v>
      </c>
      <c r="G418" s="155">
        <v>7.6595744680851063E-2</v>
      </c>
      <c r="H418" s="155">
        <v>6.0070671378091869E-2</v>
      </c>
      <c r="I418" s="155">
        <v>5.5118110236220472E-2</v>
      </c>
      <c r="J418" s="172">
        <v>-0.49525611418713977</v>
      </c>
      <c r="K418" s="172">
        <v>-0.10993134421116227</v>
      </c>
      <c r="L418" s="147"/>
      <c r="M418" s="203">
        <v>0.51322305412190572</v>
      </c>
      <c r="N418" s="144"/>
      <c r="P418" s="154" t="s">
        <v>241</v>
      </c>
      <c r="Q418" s="155">
        <v>4.885677308024159E-2</v>
      </c>
      <c r="R418" s="155">
        <v>4.0874629161630593E-2</v>
      </c>
      <c r="S418" s="155">
        <v>6.1041570081903876E-2</v>
      </c>
      <c r="T418" s="155">
        <v>5.261863781657241E-2</v>
      </c>
      <c r="U418" s="155">
        <v>4.9320181284990668E-2</v>
      </c>
      <c r="V418" s="155">
        <v>4.5707915273132664E-2</v>
      </c>
      <c r="W418" s="155">
        <v>5.8080129066953479E-2</v>
      </c>
      <c r="X418" s="155">
        <v>4.9985879695001414E-2</v>
      </c>
      <c r="Y418" s="172">
        <v>-0.80942493719520647</v>
      </c>
      <c r="Z418" s="172">
        <v>-2.7880969513581488E-3</v>
      </c>
      <c r="AA418" s="147"/>
      <c r="AB418" s="144"/>
      <c r="AC418" s="144"/>
      <c r="AD418" s="151">
        <v>5.6217423678332094E-2</v>
      </c>
      <c r="AE418" s="151">
        <v>5.0013760664514996E-2</v>
      </c>
      <c r="AF418" s="144"/>
    </row>
    <row r="419" spans="1:32" ht="22.15" customHeight="1" x14ac:dyDescent="0.25">
      <c r="A419" s="154" t="s">
        <v>242</v>
      </c>
      <c r="B419" s="155">
        <v>5.0122249388753058E-2</v>
      </c>
      <c r="C419" s="155">
        <v>2.7565084226646247E-2</v>
      </c>
      <c r="D419" s="155">
        <v>3.6666666666666667E-2</v>
      </c>
      <c r="E419" s="155">
        <v>4.9881235154394299E-2</v>
      </c>
      <c r="F419" s="155">
        <v>3.1818181818181815E-2</v>
      </c>
      <c r="G419" s="155">
        <v>4.6511627906976744E-2</v>
      </c>
      <c r="H419" s="155">
        <v>3.5789473684210524E-2</v>
      </c>
      <c r="I419" s="155">
        <v>3.3492822966507178E-2</v>
      </c>
      <c r="J419" s="172">
        <v>-0.22966507177033454</v>
      </c>
      <c r="K419" s="172">
        <v>-0.63068607446156444</v>
      </c>
      <c r="L419" s="147"/>
      <c r="M419" s="203">
        <v>0.35537160652893174</v>
      </c>
      <c r="N419" s="144"/>
      <c r="P419" s="154" t="s">
        <v>242</v>
      </c>
      <c r="Q419" s="155">
        <v>3.8208502024291498E-2</v>
      </c>
      <c r="R419" s="155">
        <v>3.109068115336398E-2</v>
      </c>
      <c r="S419" s="155">
        <v>4.3952375653722044E-2</v>
      </c>
      <c r="T419" s="155">
        <v>3.529605805706746E-2</v>
      </c>
      <c r="U419" s="155">
        <v>2.9964366699060576E-2</v>
      </c>
      <c r="V419" s="155">
        <v>2.5153374233128835E-2</v>
      </c>
      <c r="W419" s="155">
        <v>3.5013778570270708E-2</v>
      </c>
      <c r="X419" s="155">
        <v>2.9939106901217861E-2</v>
      </c>
      <c r="Y419" s="172">
        <v>-0.50746716690528471</v>
      </c>
      <c r="Z419" s="172">
        <v>-0.4685204596339903</v>
      </c>
      <c r="AA419" s="147"/>
      <c r="AB419" s="144"/>
      <c r="AC419" s="144"/>
      <c r="AD419" s="151">
        <v>3.9799683711122823E-2</v>
      </c>
      <c r="AE419" s="151">
        <v>3.4624311497557764E-2</v>
      </c>
      <c r="AF419" s="144"/>
    </row>
    <row r="420" spans="1:32" ht="22.15" customHeight="1" x14ac:dyDescent="0.25">
      <c r="A420" s="154" t="s">
        <v>243</v>
      </c>
      <c r="B420" s="155">
        <v>0.12713936430317849</v>
      </c>
      <c r="C420" s="155">
        <v>0.11638591117917305</v>
      </c>
      <c r="D420" s="155">
        <v>0.09</v>
      </c>
      <c r="E420" s="155">
        <v>0.12351543942992874</v>
      </c>
      <c r="F420" s="155">
        <v>0.13636363636363635</v>
      </c>
      <c r="G420" s="155">
        <v>8.7855297157622733E-2</v>
      </c>
      <c r="H420" s="155">
        <v>0.12631578947368421</v>
      </c>
      <c r="I420" s="155">
        <v>0.11722488038277512</v>
      </c>
      <c r="J420" s="172">
        <v>-0.90909090909090939</v>
      </c>
      <c r="K420" s="172">
        <v>0.12522920854635827</v>
      </c>
      <c r="L420" s="147"/>
      <c r="M420" s="203">
        <v>-3.1794064136845988</v>
      </c>
      <c r="N420" s="144"/>
      <c r="P420" s="154" t="s">
        <v>243</v>
      </c>
      <c r="Q420" s="155">
        <v>0.14456815114709851</v>
      </c>
      <c r="R420" s="155">
        <v>0.13781863769327204</v>
      </c>
      <c r="S420" s="155">
        <v>0.16457104706798709</v>
      </c>
      <c r="T420" s="155">
        <v>0.16707900379350157</v>
      </c>
      <c r="U420" s="155">
        <v>0.15808228053126011</v>
      </c>
      <c r="V420" s="155">
        <v>0.14877300613496933</v>
      </c>
      <c r="W420" s="155">
        <v>0.15010536553736423</v>
      </c>
      <c r="X420" s="155">
        <v>0.14901894451962111</v>
      </c>
      <c r="Y420" s="172">
        <v>-0.10864210177431166</v>
      </c>
      <c r="Z420" s="172">
        <v>-0.21398180812726431</v>
      </c>
      <c r="AA420" s="147"/>
      <c r="AB420" s="144"/>
      <c r="AC420" s="144"/>
      <c r="AD420" s="151">
        <v>0.11597258829731154</v>
      </c>
      <c r="AE420" s="151">
        <v>0.15115876260089375</v>
      </c>
      <c r="AF420" s="144"/>
    </row>
    <row r="421" spans="1:32" ht="22.15" customHeight="1" x14ac:dyDescent="0.25">
      <c r="A421" s="154" t="s">
        <v>244</v>
      </c>
      <c r="B421" s="155">
        <v>3.9119804400977995E-2</v>
      </c>
      <c r="C421" s="155">
        <v>5.5130168453292494E-2</v>
      </c>
      <c r="D421" s="155">
        <v>6.3333333333333339E-2</v>
      </c>
      <c r="E421" s="155">
        <v>9.7387173396674589E-2</v>
      </c>
      <c r="F421" s="155">
        <v>0.10454545454545454</v>
      </c>
      <c r="G421" s="155">
        <v>8.0103359173126609E-2</v>
      </c>
      <c r="H421" s="155">
        <v>7.5789473684210532E-2</v>
      </c>
      <c r="I421" s="155">
        <v>0.11004784688995216</v>
      </c>
      <c r="J421" s="172">
        <v>3.4258373205741628</v>
      </c>
      <c r="K421" s="172">
        <v>4.1518590168813514</v>
      </c>
      <c r="L421" s="147"/>
      <c r="M421" s="203">
        <v>-0.61564832859612451</v>
      </c>
      <c r="N421" s="144"/>
      <c r="P421" s="154" t="s">
        <v>244</v>
      </c>
      <c r="Q421" s="155">
        <v>5.0775978407557355E-2</v>
      </c>
      <c r="R421" s="155">
        <v>5.2569995821145007E-2</v>
      </c>
      <c r="S421" s="155">
        <v>6.2979859797485258E-2</v>
      </c>
      <c r="T421" s="155">
        <v>9.0714167903678047E-2</v>
      </c>
      <c r="U421" s="155">
        <v>0.12196307094266277</v>
      </c>
      <c r="V421" s="155">
        <v>0.11779141104294479</v>
      </c>
      <c r="W421" s="155">
        <v>0.12903225806451613</v>
      </c>
      <c r="X421" s="155">
        <v>0.1162043301759134</v>
      </c>
      <c r="Y421" s="172">
        <v>-1.2827927888602721</v>
      </c>
      <c r="Z421" s="172">
        <v>3.542004362033091</v>
      </c>
      <c r="AA421" s="147"/>
      <c r="AB421" s="144"/>
      <c r="AC421" s="144"/>
      <c r="AD421" s="151">
        <v>6.8529256721138646E-2</v>
      </c>
      <c r="AE421" s="151">
        <v>8.0784286555582493E-2</v>
      </c>
      <c r="AF421" s="144"/>
    </row>
    <row r="422" spans="1:32" ht="22.15" customHeight="1" x14ac:dyDescent="0.25">
      <c r="A422" s="154" t="s">
        <v>245</v>
      </c>
      <c r="B422" s="155">
        <v>2.567237163814181E-2</v>
      </c>
      <c r="C422" s="155">
        <v>3.5222052067381319E-2</v>
      </c>
      <c r="D422" s="155">
        <v>9.3333333333333338E-2</v>
      </c>
      <c r="E422" s="155">
        <v>9.9762470308788598E-2</v>
      </c>
      <c r="F422" s="155">
        <v>0.17045454545454544</v>
      </c>
      <c r="G422" s="155">
        <v>0.14987080103359174</v>
      </c>
      <c r="H422" s="155">
        <v>0.19157894736842104</v>
      </c>
      <c r="I422" s="155">
        <v>2.8708133971291867E-2</v>
      </c>
      <c r="J422" s="172">
        <v>-16.287081339712916</v>
      </c>
      <c r="K422" s="172">
        <v>-6.7759973566926384</v>
      </c>
      <c r="L422" s="147"/>
      <c r="M422" s="203">
        <v>-6.1616629222212875</v>
      </c>
      <c r="N422" s="144"/>
      <c r="P422" s="154" t="s">
        <v>245</v>
      </c>
      <c r="Q422" s="155">
        <v>1.6531713900134953E-2</v>
      </c>
      <c r="R422" s="155">
        <v>4.2206435436690344E-2</v>
      </c>
      <c r="S422" s="155">
        <v>4.2394569934349619E-2</v>
      </c>
      <c r="T422" s="155">
        <v>5.591291439881247E-2</v>
      </c>
      <c r="U422" s="155">
        <v>8.5843861354065437E-2</v>
      </c>
      <c r="V422" s="155">
        <v>0.15950920245398773</v>
      </c>
      <c r="W422" s="155">
        <v>9.2721672880531694E-2</v>
      </c>
      <c r="X422" s="155">
        <v>9.0324763193504742E-2</v>
      </c>
      <c r="Y422" s="172">
        <v>-0.23969096870269518</v>
      </c>
      <c r="Z422" s="172">
        <v>2.8610695226622145</v>
      </c>
      <c r="AA422" s="147"/>
      <c r="AB422" s="144"/>
      <c r="AC422" s="144"/>
      <c r="AD422" s="151">
        <v>9.6468107538218245E-2</v>
      </c>
      <c r="AE422" s="151">
        <v>6.1714067966882599E-2</v>
      </c>
      <c r="AF422" s="144"/>
    </row>
    <row r="423" spans="1:32" ht="22.15" customHeight="1" x14ac:dyDescent="0.25">
      <c r="A423" s="154" t="s">
        <v>246</v>
      </c>
      <c r="B423" s="155">
        <v>1.2224938875305623E-3</v>
      </c>
      <c r="C423" s="155">
        <v>0</v>
      </c>
      <c r="D423" s="155">
        <v>0</v>
      </c>
      <c r="E423" s="155">
        <v>2.3752969121140144E-3</v>
      </c>
      <c r="F423" s="155">
        <v>1.5909090909090907E-2</v>
      </c>
      <c r="G423" s="155">
        <v>6.4599483204134361E-2</v>
      </c>
      <c r="H423" s="155">
        <v>4.2105263157894736E-3</v>
      </c>
      <c r="I423" s="155">
        <v>0.12200956937799043</v>
      </c>
      <c r="J423" s="172">
        <v>11.779904306220097</v>
      </c>
      <c r="K423" s="172">
        <v>11.252090306275585</v>
      </c>
      <c r="L423" s="147"/>
      <c r="M423" s="203">
        <v>9.7483182368518158</v>
      </c>
      <c r="N423" s="144"/>
      <c r="P423" s="154" t="s">
        <v>246</v>
      </c>
      <c r="Q423" s="155">
        <v>4.9763832658569502E-3</v>
      </c>
      <c r="R423" s="155">
        <v>3.8445465942331799E-3</v>
      </c>
      <c r="S423" s="155">
        <v>5.1185045065094024E-3</v>
      </c>
      <c r="T423" s="155">
        <v>1.0720765297707406E-2</v>
      </c>
      <c r="U423" s="155">
        <v>1.6034985422740525E-2</v>
      </c>
      <c r="V423" s="155">
        <v>1.6257668711656442E-2</v>
      </c>
      <c r="W423" s="155">
        <v>1.3130166963851516E-2</v>
      </c>
      <c r="X423" s="155">
        <v>2.452638700947226E-2</v>
      </c>
      <c r="Y423" s="172">
        <v>1.1396220045620744</v>
      </c>
      <c r="Z423" s="172">
        <v>1.5831337298729888</v>
      </c>
      <c r="AA423" s="147"/>
      <c r="AB423" s="144"/>
      <c r="AC423" s="144"/>
      <c r="AD423" s="151">
        <v>9.4886663152345813E-3</v>
      </c>
      <c r="AE423" s="151">
        <v>8.695049710742371E-3</v>
      </c>
      <c r="AF423" s="144"/>
    </row>
    <row r="424" spans="1:32" x14ac:dyDescent="0.25">
      <c r="A424" s="149" t="s">
        <v>247</v>
      </c>
      <c r="B424" s="150">
        <v>71.075794621026901</v>
      </c>
      <c r="C424" s="150">
        <v>94.646248085758103</v>
      </c>
      <c r="D424" s="150">
        <v>88.598333333333201</v>
      </c>
      <c r="E424" s="150">
        <v>67.313539192399034</v>
      </c>
      <c r="F424" s="150">
        <v>66.172727272727244</v>
      </c>
      <c r="G424" s="150">
        <v>59.082687338501323</v>
      </c>
      <c r="H424" s="150">
        <v>97.515789473684137</v>
      </c>
      <c r="I424" s="150">
        <v>122.7703349282296</v>
      </c>
      <c r="J424" s="177">
        <v>25.254545454545465</v>
      </c>
      <c r="K424" s="177">
        <v>43.765854169136318</v>
      </c>
      <c r="L424" s="147"/>
      <c r="M424" s="203">
        <v>32.355246971531386</v>
      </c>
      <c r="N424" s="144"/>
      <c r="P424" s="149" t="s">
        <v>247</v>
      </c>
      <c r="Q424" s="150">
        <v>102.16843792172757</v>
      </c>
      <c r="R424" s="150">
        <v>117.95904722106143</v>
      </c>
      <c r="S424" s="150">
        <v>85.59140981417606</v>
      </c>
      <c r="T424" s="150">
        <v>98.58304469734469</v>
      </c>
      <c r="U424" s="150">
        <v>83.267735665694843</v>
      </c>
      <c r="V424" s="150">
        <v>63.155674846625722</v>
      </c>
      <c r="W424" s="150">
        <v>83.532339114929471</v>
      </c>
      <c r="X424" s="150">
        <v>90.415087956698216</v>
      </c>
      <c r="Y424" s="177">
        <v>6.8827488417687448</v>
      </c>
      <c r="Z424" s="177">
        <v>-3.650609898984797</v>
      </c>
      <c r="AA424" s="147"/>
      <c r="AB424" s="144"/>
      <c r="AC424" s="144"/>
      <c r="AD424" s="150">
        <v>79.004480759093283</v>
      </c>
      <c r="AE424" s="150">
        <v>94.065697855683013</v>
      </c>
      <c r="AF424" s="144"/>
    </row>
    <row r="425" spans="1:32" x14ac:dyDescent="0.25">
      <c r="A425" s="149" t="s">
        <v>248</v>
      </c>
      <c r="B425" s="150">
        <v>69.399399399399329</v>
      </c>
      <c r="C425" s="150">
        <v>89.54894433781179</v>
      </c>
      <c r="D425" s="150">
        <v>96.342984409799655</v>
      </c>
      <c r="E425" s="150">
        <v>78.601423487544452</v>
      </c>
      <c r="F425" s="150">
        <v>82.501992031872618</v>
      </c>
      <c r="G425" s="150">
        <v>79.114893617021423</v>
      </c>
      <c r="H425" s="150">
        <v>109.25795053003522</v>
      </c>
      <c r="I425" s="150">
        <v>150.17322834645682</v>
      </c>
      <c r="J425" s="177">
        <v>40.915277816421607</v>
      </c>
      <c r="K425" s="177">
        <v>65.124829239978808</v>
      </c>
      <c r="L425" s="147"/>
      <c r="M425" s="203">
        <v>38.617735547812231</v>
      </c>
      <c r="N425" s="144"/>
      <c r="P425" s="149" t="s">
        <v>248</v>
      </c>
      <c r="Q425" s="150">
        <v>105.49169542709214</v>
      </c>
      <c r="R425" s="150">
        <v>124.77134380837273</v>
      </c>
      <c r="S425" s="150">
        <v>92.658012671920758</v>
      </c>
      <c r="T425" s="150">
        <v>114.94492254733218</v>
      </c>
      <c r="U425" s="150">
        <v>102.5003998933618</v>
      </c>
      <c r="V425" s="150">
        <v>85.496655518394647</v>
      </c>
      <c r="W425" s="150">
        <v>100.22075826835149</v>
      </c>
      <c r="X425" s="150">
        <v>111.55549279864459</v>
      </c>
      <c r="Y425" s="177">
        <v>11.334734530293105</v>
      </c>
      <c r="Z425" s="177">
        <v>5.3557880274469909</v>
      </c>
      <c r="AA425" s="147"/>
      <c r="AB425" s="144"/>
      <c r="AC425" s="144"/>
      <c r="AD425" s="150">
        <v>85.048399106478016</v>
      </c>
      <c r="AE425" s="150">
        <v>106.1997047711976</v>
      </c>
      <c r="AF425" s="144"/>
    </row>
    <row r="426" spans="1:32" x14ac:dyDescent="0.25">
      <c r="A426" s="146" t="s">
        <v>249</v>
      </c>
      <c r="B426" s="147">
        <v>221</v>
      </c>
      <c r="C426" s="147">
        <v>226</v>
      </c>
      <c r="D426" s="147">
        <v>245</v>
      </c>
      <c r="E426" s="147">
        <v>128</v>
      </c>
      <c r="F426" s="147">
        <v>106</v>
      </c>
      <c r="G426" s="147">
        <v>106</v>
      </c>
      <c r="H426" s="147">
        <v>259</v>
      </c>
      <c r="I426" s="147">
        <v>249</v>
      </c>
      <c r="J426" s="148">
        <v>-3.8610038610038609E-2</v>
      </c>
      <c r="K426" s="148">
        <v>0.35011618900077468</v>
      </c>
      <c r="L426" s="147"/>
      <c r="M426" s="155">
        <v>0.10192386410151454</v>
      </c>
      <c r="N426" s="144"/>
      <c r="P426" s="146" t="s">
        <v>249</v>
      </c>
      <c r="Q426" s="147">
        <v>5037</v>
      </c>
      <c r="R426" s="147">
        <v>3463</v>
      </c>
      <c r="S426" s="147">
        <v>4106</v>
      </c>
      <c r="T426" s="147">
        <v>2627</v>
      </c>
      <c r="U426" s="147">
        <v>1933</v>
      </c>
      <c r="V426" s="147">
        <v>1999</v>
      </c>
      <c r="W426" s="147">
        <v>2487</v>
      </c>
      <c r="X426" s="147">
        <v>2443</v>
      </c>
      <c r="Y426" s="148">
        <v>-1.7691998391636508E-2</v>
      </c>
      <c r="Z426" s="148">
        <v>-0.21018843524847594</v>
      </c>
      <c r="AA426" s="147"/>
      <c r="AB426" s="144"/>
      <c r="AC426" s="144"/>
      <c r="AD426" s="147">
        <v>184.42857142857142</v>
      </c>
      <c r="AE426" s="147">
        <v>3093.1428571428573</v>
      </c>
      <c r="AF426" s="144"/>
    </row>
    <row r="427" spans="1:32" x14ac:dyDescent="0.25">
      <c r="A427" s="146" t="s">
        <v>250</v>
      </c>
      <c r="B427" s="147">
        <v>18</v>
      </c>
      <c r="C427" s="147">
        <v>29</v>
      </c>
      <c r="D427" s="147">
        <v>31</v>
      </c>
      <c r="E427" s="147">
        <v>23</v>
      </c>
      <c r="F427" s="147">
        <v>17</v>
      </c>
      <c r="G427" s="147">
        <v>22</v>
      </c>
      <c r="H427" s="147">
        <v>66</v>
      </c>
      <c r="I427" s="147">
        <v>92</v>
      </c>
      <c r="J427" s="148">
        <v>0.39393939393939392</v>
      </c>
      <c r="K427" s="148">
        <v>2.1262135922330097</v>
      </c>
      <c r="L427" s="147"/>
      <c r="M427" s="155">
        <v>0.15780445969125215</v>
      </c>
      <c r="N427" s="144"/>
      <c r="P427" s="146" t="s">
        <v>250</v>
      </c>
      <c r="Q427" s="147">
        <v>728</v>
      </c>
      <c r="R427" s="147">
        <v>609</v>
      </c>
      <c r="S427" s="147">
        <v>609</v>
      </c>
      <c r="T427" s="147">
        <v>565</v>
      </c>
      <c r="U427" s="147">
        <v>410</v>
      </c>
      <c r="V427" s="147">
        <v>391</v>
      </c>
      <c r="W427" s="147">
        <v>493</v>
      </c>
      <c r="X427" s="147">
        <v>583</v>
      </c>
      <c r="Y427" s="148">
        <v>0.18255578093306288</v>
      </c>
      <c r="Z427" s="148">
        <v>7.2536136662286491E-2</v>
      </c>
      <c r="AA427" s="147"/>
      <c r="AB427" s="144"/>
      <c r="AC427" s="144"/>
      <c r="AD427" s="150">
        <v>29.428571428571427</v>
      </c>
      <c r="AE427" s="150">
        <v>543.57142857142856</v>
      </c>
      <c r="AF427" s="144"/>
    </row>
    <row r="428" spans="1:32" x14ac:dyDescent="0.25">
      <c r="A428" s="149" t="s">
        <v>251</v>
      </c>
      <c r="B428" s="150">
        <v>0</v>
      </c>
      <c r="C428" s="150">
        <v>707</v>
      </c>
      <c r="D428" s="150">
        <v>559</v>
      </c>
      <c r="E428" s="150">
        <v>417</v>
      </c>
      <c r="F428" s="150">
        <v>286</v>
      </c>
      <c r="G428" s="150">
        <v>262</v>
      </c>
      <c r="H428" s="150">
        <v>313</v>
      </c>
      <c r="I428" s="150">
        <v>386</v>
      </c>
      <c r="J428" s="148">
        <v>0.23322683706070288</v>
      </c>
      <c r="K428" s="157">
        <v>-8.9622641509433956E-2</v>
      </c>
      <c r="L428" s="147"/>
      <c r="M428" s="155">
        <v>7.4777218132506776E-2</v>
      </c>
      <c r="N428" s="144"/>
      <c r="P428" s="149" t="s">
        <v>251</v>
      </c>
      <c r="Q428" s="150">
        <v>0</v>
      </c>
      <c r="R428" s="150">
        <v>13250</v>
      </c>
      <c r="S428" s="150">
        <v>9227</v>
      </c>
      <c r="T428" s="150">
        <v>6827</v>
      </c>
      <c r="U428" s="150">
        <v>5191</v>
      </c>
      <c r="V428" s="150">
        <v>4671</v>
      </c>
      <c r="W428" s="150">
        <v>4825</v>
      </c>
      <c r="X428" s="150">
        <v>5162</v>
      </c>
      <c r="Y428" s="148">
        <v>6.9844559585492225E-2</v>
      </c>
      <c r="Z428" s="157">
        <v>-0.29594689822918319</v>
      </c>
      <c r="AA428" s="147"/>
      <c r="AB428" s="144"/>
      <c r="AC428" s="144"/>
      <c r="AD428" s="158">
        <v>424</v>
      </c>
      <c r="AE428" s="158">
        <v>7331.833333333333</v>
      </c>
      <c r="AF428" s="144"/>
    </row>
    <row r="429" spans="1:32" x14ac:dyDescent="0.25">
      <c r="A429" s="159" t="s">
        <v>252</v>
      </c>
      <c r="B429" s="147">
        <v>346</v>
      </c>
      <c r="C429" s="147">
        <v>283</v>
      </c>
      <c r="D429" s="147">
        <v>287</v>
      </c>
      <c r="E429" s="147">
        <v>202</v>
      </c>
      <c r="F429" s="147">
        <v>136</v>
      </c>
      <c r="G429" s="147">
        <v>82</v>
      </c>
      <c r="H429" s="147">
        <v>55</v>
      </c>
      <c r="I429" s="147">
        <v>81</v>
      </c>
      <c r="J429" s="148">
        <v>0.47272727272727272</v>
      </c>
      <c r="K429" s="148">
        <v>-0.59237958303378868</v>
      </c>
      <c r="L429" s="147"/>
      <c r="M429" s="155">
        <v>4.72027972027972E-2</v>
      </c>
      <c r="N429" s="144"/>
      <c r="P429" s="159" t="s">
        <v>252</v>
      </c>
      <c r="Q429" s="147">
        <v>4536</v>
      </c>
      <c r="R429" s="147">
        <v>3956</v>
      </c>
      <c r="S429" s="147">
        <v>3540</v>
      </c>
      <c r="T429" s="147">
        <v>2505</v>
      </c>
      <c r="U429" s="147">
        <v>1717</v>
      </c>
      <c r="V429" s="147">
        <v>1746</v>
      </c>
      <c r="W429" s="147">
        <v>1594</v>
      </c>
      <c r="X429" s="147">
        <v>1716</v>
      </c>
      <c r="Y429" s="148">
        <v>7.6537013801756593E-2</v>
      </c>
      <c r="Z429" s="148">
        <v>-0.38695519036439729</v>
      </c>
      <c r="AA429" s="147"/>
      <c r="AB429" s="144"/>
      <c r="AC429" s="144"/>
      <c r="AD429" s="150">
        <v>198.71428571428572</v>
      </c>
      <c r="AE429" s="150">
        <v>2799.1428571428573</v>
      </c>
      <c r="AF429" s="144"/>
    </row>
    <row r="430" spans="1:32" x14ac:dyDescent="0.25">
      <c r="A430" s="159" t="s">
        <v>253</v>
      </c>
      <c r="B430" s="147">
        <v>7</v>
      </c>
      <c r="C430" s="147">
        <v>5</v>
      </c>
      <c r="D430" s="147">
        <v>10</v>
      </c>
      <c r="E430" s="147">
        <v>8</v>
      </c>
      <c r="F430" s="147">
        <v>6</v>
      </c>
      <c r="G430" s="147">
        <v>9</v>
      </c>
      <c r="H430" s="147">
        <v>4</v>
      </c>
      <c r="I430" s="147">
        <v>5</v>
      </c>
      <c r="J430" s="148">
        <v>0.25</v>
      </c>
      <c r="K430" s="148">
        <v>-0.2857142857142857</v>
      </c>
      <c r="L430" s="147"/>
      <c r="M430" s="155">
        <v>8.4745762711864403E-2</v>
      </c>
      <c r="N430" s="144"/>
      <c r="P430" s="159" t="s">
        <v>253</v>
      </c>
      <c r="Q430" s="147">
        <v>123</v>
      </c>
      <c r="R430" s="147">
        <v>134</v>
      </c>
      <c r="S430" s="147">
        <v>137</v>
      </c>
      <c r="T430" s="147">
        <v>132</v>
      </c>
      <c r="U430" s="147">
        <v>69</v>
      </c>
      <c r="V430" s="147">
        <v>73</v>
      </c>
      <c r="W430" s="147">
        <v>56</v>
      </c>
      <c r="X430" s="147">
        <v>59</v>
      </c>
      <c r="Y430" s="148">
        <v>5.3571428571428568E-2</v>
      </c>
      <c r="Z430" s="148">
        <v>-0.42955801104972374</v>
      </c>
      <c r="AA430" s="147"/>
      <c r="AB430" s="144"/>
      <c r="AC430" s="144"/>
      <c r="AD430" s="150">
        <v>7</v>
      </c>
      <c r="AE430" s="150">
        <v>103.42857142857143</v>
      </c>
      <c r="AF430" s="144"/>
    </row>
    <row r="431" spans="1:32" x14ac:dyDescent="0.25">
      <c r="A431" s="159" t="s">
        <v>254</v>
      </c>
      <c r="B431" s="160">
        <v>1.9830028328611898E-2</v>
      </c>
      <c r="C431" s="160">
        <v>1.7361111111111112E-2</v>
      </c>
      <c r="D431" s="160">
        <v>3.3670033670033669E-2</v>
      </c>
      <c r="E431" s="160">
        <v>3.8095238095238099E-2</v>
      </c>
      <c r="F431" s="160">
        <v>4.2253521126760563E-2</v>
      </c>
      <c r="G431" s="160">
        <v>9.8901098901098897E-2</v>
      </c>
      <c r="H431" s="160">
        <v>6.7796610169491525E-2</v>
      </c>
      <c r="I431" s="160">
        <v>5.8139534883720929E-2</v>
      </c>
      <c r="J431" s="172">
        <v>-0.96570752857705955</v>
      </c>
      <c r="K431" s="172">
        <v>2.4111757105943155</v>
      </c>
      <c r="L431" s="147"/>
      <c r="M431" s="203">
        <v>2.4900098264002621</v>
      </c>
      <c r="N431" s="144"/>
      <c r="P431" s="159" t="s">
        <v>254</v>
      </c>
      <c r="Q431" s="160">
        <v>2.6400515132002575E-2</v>
      </c>
      <c r="R431" s="160">
        <v>3.2762836185819072E-2</v>
      </c>
      <c r="S431" s="160">
        <v>3.7258634756595049E-2</v>
      </c>
      <c r="T431" s="160">
        <v>5.0056882821387941E-2</v>
      </c>
      <c r="U431" s="160">
        <v>3.8633818589025759E-2</v>
      </c>
      <c r="V431" s="160">
        <v>4.0131940626717974E-2</v>
      </c>
      <c r="W431" s="160">
        <v>3.3939393939393943E-2</v>
      </c>
      <c r="X431" s="160">
        <v>3.3239436619718309E-2</v>
      </c>
      <c r="Y431" s="172">
        <v>-6.9995731967563424E-2</v>
      </c>
      <c r="Z431" s="172">
        <v>-0.23939918673374985</v>
      </c>
      <c r="AA431" s="147"/>
      <c r="AB431" s="144"/>
      <c r="AC431" s="144"/>
      <c r="AD431" s="191">
        <v>3.4027777777777775E-2</v>
      </c>
      <c r="AE431" s="191">
        <v>3.5633428487055807E-2</v>
      </c>
      <c r="AF431" s="144"/>
    </row>
    <row r="432" spans="1:32" x14ac:dyDescent="0.25">
      <c r="A432" s="161" t="s">
        <v>255</v>
      </c>
      <c r="B432" s="161"/>
      <c r="C432" s="161"/>
      <c r="D432" s="161"/>
      <c r="E432" s="144"/>
      <c r="F432" s="144"/>
      <c r="G432" s="144"/>
      <c r="H432" s="144"/>
      <c r="I432" s="144"/>
      <c r="J432" s="144"/>
      <c r="K432" s="144"/>
      <c r="L432" s="144"/>
      <c r="M432" s="144"/>
      <c r="N432" s="144"/>
      <c r="O432" s="204"/>
      <c r="P432" s="161" t="s">
        <v>255</v>
      </c>
      <c r="Q432" s="161"/>
      <c r="R432" s="161"/>
      <c r="S432" s="161"/>
      <c r="T432" s="144"/>
      <c r="U432" s="144"/>
      <c r="V432" s="144"/>
      <c r="W432" s="144"/>
      <c r="X432" s="144"/>
      <c r="Y432" s="144"/>
      <c r="Z432" s="144"/>
      <c r="AA432" s="144"/>
      <c r="AB432" s="144"/>
      <c r="AC432" s="144"/>
      <c r="AD432" s="144"/>
      <c r="AE432" s="144"/>
      <c r="AF432" s="144"/>
    </row>
    <row r="435" spans="1:32" x14ac:dyDescent="0.25">
      <c r="A435" s="189" t="s">
        <v>53</v>
      </c>
      <c r="B435" s="189"/>
      <c r="C435" s="189"/>
      <c r="D435" s="189"/>
      <c r="E435" s="181"/>
      <c r="F435" s="167"/>
      <c r="G435" s="167"/>
      <c r="H435" s="167"/>
      <c r="I435" s="167"/>
      <c r="J435" s="167"/>
      <c r="K435" s="167"/>
      <c r="L435" s="188"/>
      <c r="M435" s="211"/>
      <c r="N435" s="144"/>
      <c r="O435" s="211"/>
      <c r="P435" s="189" t="s">
        <v>53</v>
      </c>
      <c r="Q435" s="189"/>
      <c r="R435" s="189"/>
      <c r="S435" s="189"/>
      <c r="T435" s="181"/>
      <c r="U435" s="144"/>
      <c r="V435" s="144"/>
      <c r="W435" s="144"/>
      <c r="X435" s="144"/>
      <c r="Y435" s="144"/>
      <c r="Z435" s="144"/>
      <c r="AA435" s="188"/>
      <c r="AB435" s="144"/>
      <c r="AC435" s="144"/>
      <c r="AD435" s="144"/>
      <c r="AE435" s="144"/>
      <c r="AF435" s="144"/>
    </row>
    <row r="436" spans="1:32" x14ac:dyDescent="0.25">
      <c r="A436" s="166" t="s">
        <v>304</v>
      </c>
      <c r="B436" s="166"/>
      <c r="C436" s="166"/>
      <c r="D436" s="166"/>
      <c r="E436" s="213"/>
      <c r="F436" s="167"/>
      <c r="G436" s="167"/>
      <c r="H436" s="167"/>
      <c r="I436" s="167"/>
      <c r="J436" s="167"/>
      <c r="K436" s="167"/>
      <c r="L436" s="167"/>
      <c r="M436" s="144"/>
      <c r="N436" s="144"/>
      <c r="P436" s="166" t="s">
        <v>231</v>
      </c>
      <c r="Q436" s="166"/>
      <c r="R436" s="166"/>
      <c r="S436" s="166"/>
      <c r="T436" s="162"/>
      <c r="U436" s="144"/>
      <c r="V436" s="144"/>
      <c r="W436" s="144"/>
      <c r="X436" s="144"/>
      <c r="Y436" s="144"/>
      <c r="Z436" s="144"/>
      <c r="AA436" s="167"/>
      <c r="AB436" s="144"/>
      <c r="AC436" s="144"/>
      <c r="AD436" s="144"/>
      <c r="AE436" s="144"/>
      <c r="AF436" s="144"/>
    </row>
    <row r="437" spans="1:32" ht="31.5" x14ac:dyDescent="0.25">
      <c r="A437" s="190"/>
      <c r="B437" s="141">
        <v>2019</v>
      </c>
      <c r="C437" s="141">
        <v>2020</v>
      </c>
      <c r="D437" s="141">
        <v>2021</v>
      </c>
      <c r="E437" s="141">
        <v>2022</v>
      </c>
      <c r="F437" s="141">
        <v>2023</v>
      </c>
      <c r="G437" s="141">
        <v>2024</v>
      </c>
      <c r="H437" s="141">
        <v>2025</v>
      </c>
      <c r="I437" s="141">
        <v>2026</v>
      </c>
      <c r="J437" s="142" t="s">
        <v>232</v>
      </c>
      <c r="K437" s="142" t="s">
        <v>233</v>
      </c>
      <c r="L437" s="143" t="s">
        <v>234</v>
      </c>
      <c r="M437" s="145" t="s">
        <v>287</v>
      </c>
      <c r="N437" s="144"/>
      <c r="P437" s="190"/>
      <c r="Q437" s="141">
        <v>2019</v>
      </c>
      <c r="R437" s="141">
        <v>2020</v>
      </c>
      <c r="S437" s="141">
        <v>2021</v>
      </c>
      <c r="T437" s="141">
        <v>2022</v>
      </c>
      <c r="U437" s="141">
        <v>2023</v>
      </c>
      <c r="V437" s="141">
        <v>2024</v>
      </c>
      <c r="W437" s="141">
        <v>2025</v>
      </c>
      <c r="X437" s="141">
        <v>2026</v>
      </c>
      <c r="Y437" s="142" t="s">
        <v>232</v>
      </c>
      <c r="Z437" s="142" t="s">
        <v>233</v>
      </c>
      <c r="AA437" s="143" t="s">
        <v>234</v>
      </c>
      <c r="AB437" s="144"/>
      <c r="AC437" s="144"/>
      <c r="AD437" s="145" t="s">
        <v>305</v>
      </c>
      <c r="AE437" s="145" t="s">
        <v>235</v>
      </c>
      <c r="AF437" s="144"/>
    </row>
    <row r="438" spans="1:32" x14ac:dyDescent="0.25">
      <c r="A438" s="146" t="s">
        <v>236</v>
      </c>
      <c r="B438" s="147">
        <v>117</v>
      </c>
      <c r="C438" s="147">
        <v>159</v>
      </c>
      <c r="D438" s="147">
        <v>104</v>
      </c>
      <c r="E438" s="147">
        <v>88</v>
      </c>
      <c r="F438" s="147">
        <v>154</v>
      </c>
      <c r="G438" s="147">
        <v>93</v>
      </c>
      <c r="H438" s="147">
        <v>135</v>
      </c>
      <c r="I438" s="147">
        <v>111</v>
      </c>
      <c r="J438" s="148">
        <v>-0.17777777777777778</v>
      </c>
      <c r="K438" s="148">
        <v>-8.5882352941176479E-2</v>
      </c>
      <c r="L438" s="147"/>
      <c r="M438" s="155">
        <v>4.9377224199288257E-2</v>
      </c>
      <c r="N438" s="144"/>
      <c r="P438" s="146" t="s">
        <v>236</v>
      </c>
      <c r="Q438" s="147">
        <v>3058</v>
      </c>
      <c r="R438" s="147">
        <v>2798</v>
      </c>
      <c r="S438" s="147">
        <v>2668</v>
      </c>
      <c r="T438" s="147">
        <v>2221</v>
      </c>
      <c r="U438" s="147">
        <v>2390</v>
      </c>
      <c r="V438" s="147">
        <v>2332</v>
      </c>
      <c r="W438" s="147">
        <v>2360</v>
      </c>
      <c r="X438" s="147">
        <v>2248</v>
      </c>
      <c r="Y438" s="148">
        <v>-4.7457627118644069E-2</v>
      </c>
      <c r="Z438" s="148">
        <v>-0.1172939922589331</v>
      </c>
      <c r="AA438" s="147"/>
      <c r="AB438" s="144"/>
      <c r="AC438" s="144"/>
      <c r="AD438" s="147">
        <v>121.42857142857143</v>
      </c>
      <c r="AE438" s="147">
        <v>2546.7142857142858</v>
      </c>
      <c r="AF438" s="144"/>
    </row>
    <row r="439" spans="1:32" x14ac:dyDescent="0.25">
      <c r="A439" s="149" t="s">
        <v>237</v>
      </c>
      <c r="B439" s="150">
        <v>53</v>
      </c>
      <c r="C439" s="150">
        <v>88</v>
      </c>
      <c r="D439" s="150">
        <v>37</v>
      </c>
      <c r="E439" s="150">
        <v>34</v>
      </c>
      <c r="F439" s="150">
        <v>61</v>
      </c>
      <c r="G439" s="150">
        <v>39</v>
      </c>
      <c r="H439" s="150">
        <v>53</v>
      </c>
      <c r="I439" s="150">
        <v>56</v>
      </c>
      <c r="J439" s="148">
        <v>5.6603773584905662E-2</v>
      </c>
      <c r="K439" s="148">
        <v>7.3972602739725959E-2</v>
      </c>
      <c r="L439" s="147"/>
      <c r="M439" s="155">
        <v>5.3333333333333337E-2</v>
      </c>
      <c r="N439" s="144"/>
      <c r="P439" s="149" t="s">
        <v>237</v>
      </c>
      <c r="Q439" s="150">
        <v>1873</v>
      </c>
      <c r="R439" s="150">
        <v>1530</v>
      </c>
      <c r="S439" s="150">
        <v>1525</v>
      </c>
      <c r="T439" s="150">
        <v>1178</v>
      </c>
      <c r="U439" s="150">
        <v>1165</v>
      </c>
      <c r="V439" s="150">
        <v>1283</v>
      </c>
      <c r="W439" s="150">
        <v>1179</v>
      </c>
      <c r="X439" s="150">
        <v>1050</v>
      </c>
      <c r="Y439" s="148">
        <v>-0.10941475826972011</v>
      </c>
      <c r="Z439" s="148">
        <v>-0.24483715195725875</v>
      </c>
      <c r="AA439" s="147"/>
      <c r="AB439" s="144"/>
      <c r="AC439" s="144"/>
      <c r="AD439" s="150">
        <v>52.142857142857146</v>
      </c>
      <c r="AE439" s="150">
        <v>1390.4285714285713</v>
      </c>
      <c r="AF439" s="144"/>
    </row>
    <row r="440" spans="1:32" x14ac:dyDescent="0.25">
      <c r="A440" s="146" t="s">
        <v>90</v>
      </c>
      <c r="B440" s="151">
        <v>0.48623853211009177</v>
      </c>
      <c r="C440" s="151">
        <v>0.58666666666666667</v>
      </c>
      <c r="D440" s="151">
        <v>0.38947368421052631</v>
      </c>
      <c r="E440" s="151">
        <v>0.41463414634146339</v>
      </c>
      <c r="F440" s="151">
        <v>0.46923076923076923</v>
      </c>
      <c r="G440" s="151">
        <v>0.4642857142857143</v>
      </c>
      <c r="H440" s="151">
        <v>0.44166666666666665</v>
      </c>
      <c r="I440" s="151">
        <v>0.5714285714285714</v>
      </c>
      <c r="J440" s="172">
        <v>12.976190476190474</v>
      </c>
      <c r="K440" s="172">
        <v>9.740259740259738</v>
      </c>
      <c r="L440" s="147"/>
      <c r="M440" s="203">
        <v>5.418719211822653</v>
      </c>
      <c r="N440" s="144"/>
      <c r="P440" s="146" t="s">
        <v>90</v>
      </c>
      <c r="Q440" s="151">
        <v>0.6476486860304288</v>
      </c>
      <c r="R440" s="151">
        <v>0.5889145496535797</v>
      </c>
      <c r="S440" s="151">
        <v>0.60781187724192909</v>
      </c>
      <c r="T440" s="151">
        <v>0.5655304848775804</v>
      </c>
      <c r="U440" s="151">
        <v>0.53391384051329061</v>
      </c>
      <c r="V440" s="151">
        <v>0.59124423963133643</v>
      </c>
      <c r="W440" s="151">
        <v>0.54913833255705635</v>
      </c>
      <c r="X440" s="151">
        <v>0.51724137931034486</v>
      </c>
      <c r="Y440" s="172">
        <v>-3.189695324671149</v>
      </c>
      <c r="Z440" s="172">
        <v>-6.9755786119966912</v>
      </c>
      <c r="AA440" s="147"/>
      <c r="AB440" s="144"/>
      <c r="AC440" s="144"/>
      <c r="AD440" s="151">
        <v>0.47402597402597402</v>
      </c>
      <c r="AE440" s="151">
        <v>0.58699716543031177</v>
      </c>
      <c r="AF440" s="144"/>
    </row>
    <row r="441" spans="1:32" x14ac:dyDescent="0.25">
      <c r="A441" s="149" t="s">
        <v>238</v>
      </c>
      <c r="B441" s="150">
        <v>36</v>
      </c>
      <c r="C441" s="150">
        <v>68</v>
      </c>
      <c r="D441" s="150">
        <v>20</v>
      </c>
      <c r="E441" s="150">
        <v>11</v>
      </c>
      <c r="F441" s="150">
        <v>49</v>
      </c>
      <c r="G441" s="150">
        <v>26</v>
      </c>
      <c r="H441" s="150">
        <v>35</v>
      </c>
      <c r="I441" s="150">
        <v>38</v>
      </c>
      <c r="J441" s="148">
        <v>8.5714285714285715E-2</v>
      </c>
      <c r="K441" s="148">
        <v>8.5714285714285715E-2</v>
      </c>
      <c r="L441" s="147"/>
      <c r="M441" s="155">
        <v>5.3596614950634697E-2</v>
      </c>
      <c r="N441" s="144"/>
      <c r="P441" s="149" t="s">
        <v>238</v>
      </c>
      <c r="Q441" s="150">
        <v>1380</v>
      </c>
      <c r="R441" s="150">
        <v>1053</v>
      </c>
      <c r="S441" s="150">
        <v>1043</v>
      </c>
      <c r="T441" s="150">
        <v>736</v>
      </c>
      <c r="U441" s="150">
        <v>774</v>
      </c>
      <c r="V441" s="150">
        <v>957</v>
      </c>
      <c r="W441" s="150">
        <v>829</v>
      </c>
      <c r="X441" s="150">
        <v>709</v>
      </c>
      <c r="Y441" s="148">
        <v>-0.14475271411338964</v>
      </c>
      <c r="Z441" s="148">
        <v>-0.26712935617247491</v>
      </c>
      <c r="AA441" s="147"/>
      <c r="AB441" s="144"/>
      <c r="AC441" s="144"/>
      <c r="AD441" s="150">
        <v>35</v>
      </c>
      <c r="AE441" s="150">
        <v>967.42857142857144</v>
      </c>
      <c r="AF441" s="144"/>
    </row>
    <row r="442" spans="1:32" x14ac:dyDescent="0.25">
      <c r="A442" s="149" t="s">
        <v>239</v>
      </c>
      <c r="B442" s="153">
        <v>0.30769230769230771</v>
      </c>
      <c r="C442" s="153">
        <v>0.42767295597484278</v>
      </c>
      <c r="D442" s="153">
        <v>0.19230769230769232</v>
      </c>
      <c r="E442" s="153">
        <v>0.125</v>
      </c>
      <c r="F442" s="153">
        <v>0.31818181818181818</v>
      </c>
      <c r="G442" s="153">
        <v>0.27956989247311825</v>
      </c>
      <c r="H442" s="153">
        <v>0.25925925925925924</v>
      </c>
      <c r="I442" s="153">
        <v>0.34234234234234234</v>
      </c>
      <c r="J442" s="172">
        <v>8.3083083083083089</v>
      </c>
      <c r="K442" s="172">
        <v>5.4107048224695307</v>
      </c>
      <c r="L442" s="147"/>
      <c r="M442" s="203">
        <v>2.6950883267609251</v>
      </c>
      <c r="N442" s="144"/>
      <c r="P442" s="149" t="s">
        <v>239</v>
      </c>
      <c r="Q442" s="153">
        <v>0.4512753433616743</v>
      </c>
      <c r="R442" s="153">
        <v>0.37634024303073627</v>
      </c>
      <c r="S442" s="153">
        <v>0.39092953523238383</v>
      </c>
      <c r="T442" s="153">
        <v>0.33138226024313372</v>
      </c>
      <c r="U442" s="153">
        <v>0.32384937238493722</v>
      </c>
      <c r="V442" s="153">
        <v>0.41037735849056606</v>
      </c>
      <c r="W442" s="153">
        <v>0.35127118644067795</v>
      </c>
      <c r="X442" s="153">
        <v>0.31539145907473309</v>
      </c>
      <c r="Y442" s="172">
        <v>-3.5879727365944856</v>
      </c>
      <c r="Z442" s="172">
        <v>-6.4481766930764186</v>
      </c>
      <c r="AA442" s="147"/>
      <c r="AB442" s="144"/>
      <c r="AC442" s="144"/>
      <c r="AD442" s="153">
        <v>0.28823529411764703</v>
      </c>
      <c r="AE442" s="153">
        <v>0.37987322600549728</v>
      </c>
      <c r="AF442" s="144"/>
    </row>
    <row r="443" spans="1:32" x14ac:dyDescent="0.25">
      <c r="A443" s="149" t="s">
        <v>240</v>
      </c>
      <c r="B443" s="153">
        <v>0.67924528301886788</v>
      </c>
      <c r="C443" s="153">
        <v>0.77272727272727271</v>
      </c>
      <c r="D443" s="153">
        <v>0.54054054054054057</v>
      </c>
      <c r="E443" s="153">
        <v>0.3235294117647059</v>
      </c>
      <c r="F443" s="153">
        <v>0.80327868852459017</v>
      </c>
      <c r="G443" s="153">
        <v>0.66666666666666663</v>
      </c>
      <c r="H443" s="153">
        <v>0.660377358490566</v>
      </c>
      <c r="I443" s="153">
        <v>0.6785714285714286</v>
      </c>
      <c r="J443" s="172">
        <v>1.8194070080862601</v>
      </c>
      <c r="K443" s="172">
        <v>0.73385518590999288</v>
      </c>
      <c r="L443" s="147"/>
      <c r="M443" s="203">
        <v>0.33333333333334103</v>
      </c>
      <c r="N443" s="144"/>
      <c r="P443" s="149" t="s">
        <v>240</v>
      </c>
      <c r="Q443" s="153">
        <v>0.73678590496529628</v>
      </c>
      <c r="R443" s="153">
        <v>0.68823529411764706</v>
      </c>
      <c r="S443" s="153">
        <v>0.68393442622950817</v>
      </c>
      <c r="T443" s="153">
        <v>0.62478777589134127</v>
      </c>
      <c r="U443" s="153">
        <v>0.66437768240343342</v>
      </c>
      <c r="V443" s="153">
        <v>0.74590802805923617</v>
      </c>
      <c r="W443" s="153">
        <v>0.70313825275657338</v>
      </c>
      <c r="X443" s="153">
        <v>0.67523809523809519</v>
      </c>
      <c r="Y443" s="172">
        <v>-2.7900157518478186</v>
      </c>
      <c r="Z443" s="172">
        <v>-2.0539157407543418</v>
      </c>
      <c r="AA443" s="147"/>
      <c r="AB443" s="144"/>
      <c r="AC443" s="144"/>
      <c r="AD443" s="153">
        <v>0.67123287671232867</v>
      </c>
      <c r="AE443" s="153">
        <v>0.69577725264563861</v>
      </c>
      <c r="AF443" s="144"/>
    </row>
    <row r="444" spans="1:32" ht="22.15" customHeight="1" x14ac:dyDescent="0.25">
      <c r="A444" s="154" t="s">
        <v>241</v>
      </c>
      <c r="B444" s="155">
        <v>0.18867924528301888</v>
      </c>
      <c r="C444" s="155">
        <v>9.0909090909090912E-2</v>
      </c>
      <c r="D444" s="155">
        <v>0.16216216216216217</v>
      </c>
      <c r="E444" s="155">
        <v>8.8235294117647065E-2</v>
      </c>
      <c r="F444" s="155">
        <v>8.1967213114754092E-2</v>
      </c>
      <c r="G444" s="155">
        <v>0.17948717948717949</v>
      </c>
      <c r="H444" s="155">
        <v>9.4339622641509441E-2</v>
      </c>
      <c r="I444" s="155">
        <v>7.1428571428571425E-2</v>
      </c>
      <c r="J444" s="172">
        <v>-2.2911051212938016</v>
      </c>
      <c r="K444" s="172">
        <v>-4.9119373776908031</v>
      </c>
      <c r="L444" s="147"/>
      <c r="M444" s="203">
        <v>-5.6190476190476204</v>
      </c>
      <c r="N444" s="144"/>
      <c r="P444" s="154" t="s">
        <v>241</v>
      </c>
      <c r="Q444" s="155">
        <v>0.11372130272290443</v>
      </c>
      <c r="R444" s="155">
        <v>0.13398692810457516</v>
      </c>
      <c r="S444" s="155">
        <v>0.11803278688524591</v>
      </c>
      <c r="T444" s="155">
        <v>0.15110356536502548</v>
      </c>
      <c r="U444" s="155">
        <v>0.14163090128755365</v>
      </c>
      <c r="V444" s="155">
        <v>0.10911925175370225</v>
      </c>
      <c r="W444" s="155">
        <v>0.11874469889737066</v>
      </c>
      <c r="X444" s="155">
        <v>0.12761904761904763</v>
      </c>
      <c r="Y444" s="172">
        <v>0.88743487216769723</v>
      </c>
      <c r="Z444" s="172">
        <v>0.21695459237840997</v>
      </c>
      <c r="AA444" s="147"/>
      <c r="AB444" s="144"/>
      <c r="AC444" s="144"/>
      <c r="AD444" s="151">
        <v>0.12054794520547946</v>
      </c>
      <c r="AE444" s="151">
        <v>0.12544950169526353</v>
      </c>
      <c r="AF444" s="144"/>
    </row>
    <row r="445" spans="1:32" ht="22.15" customHeight="1" x14ac:dyDescent="0.25">
      <c r="A445" s="154" t="s">
        <v>242</v>
      </c>
      <c r="B445" s="155">
        <v>8.5470085470085472E-2</v>
      </c>
      <c r="C445" s="155">
        <v>5.0314465408805034E-2</v>
      </c>
      <c r="D445" s="155">
        <v>5.7692307692307696E-2</v>
      </c>
      <c r="E445" s="155">
        <v>3.4090909090909088E-2</v>
      </c>
      <c r="F445" s="155">
        <v>3.2467532467532464E-2</v>
      </c>
      <c r="G445" s="155">
        <v>7.5268817204301078E-2</v>
      </c>
      <c r="H445" s="155">
        <v>3.7037037037037035E-2</v>
      </c>
      <c r="I445" s="155">
        <v>3.6036036036036036E-2</v>
      </c>
      <c r="J445" s="172">
        <v>-0.10010010010009993</v>
      </c>
      <c r="K445" s="172">
        <v>-1.5728669846316907</v>
      </c>
      <c r="L445" s="147"/>
      <c r="M445" s="203">
        <v>-2.357250488923087</v>
      </c>
      <c r="N445" s="144"/>
      <c r="P445" s="154" t="s">
        <v>242</v>
      </c>
      <c r="Q445" s="155">
        <v>6.9653368214519298E-2</v>
      </c>
      <c r="R445" s="155">
        <v>7.3266619013581127E-2</v>
      </c>
      <c r="S445" s="155">
        <v>6.7466266866566718E-2</v>
      </c>
      <c r="T445" s="155">
        <v>8.0144079243583966E-2</v>
      </c>
      <c r="U445" s="155">
        <v>6.903765690376569E-2</v>
      </c>
      <c r="V445" s="155">
        <v>6.0034305317324184E-2</v>
      </c>
      <c r="W445" s="155">
        <v>5.9322033898305086E-2</v>
      </c>
      <c r="X445" s="155">
        <v>5.9608540925266906E-2</v>
      </c>
      <c r="Y445" s="172">
        <v>2.8650702696182001E-2</v>
      </c>
      <c r="Z445" s="172">
        <v>-0.88830729189020574</v>
      </c>
      <c r="AA445" s="147"/>
      <c r="AB445" s="144"/>
      <c r="AC445" s="144"/>
      <c r="AD445" s="151">
        <v>5.1764705882352942E-2</v>
      </c>
      <c r="AE445" s="151">
        <v>6.8491613844168964E-2</v>
      </c>
      <c r="AF445" s="144"/>
    </row>
    <row r="446" spans="1:32" ht="22.15" customHeight="1" x14ac:dyDescent="0.25">
      <c r="A446" s="154" t="s">
        <v>243</v>
      </c>
      <c r="B446" s="155">
        <v>0.3504273504273504</v>
      </c>
      <c r="C446" s="155">
        <v>0.28301886792452829</v>
      </c>
      <c r="D446" s="155">
        <v>0.375</v>
      </c>
      <c r="E446" s="155">
        <v>0.39772727272727271</v>
      </c>
      <c r="F446" s="155">
        <v>0.38961038961038963</v>
      </c>
      <c r="G446" s="155">
        <v>0.40860215053763443</v>
      </c>
      <c r="H446" s="155">
        <v>0.37037037037037035</v>
      </c>
      <c r="I446" s="155">
        <v>0.34234234234234234</v>
      </c>
      <c r="J446" s="172">
        <v>-2.8028028028028009</v>
      </c>
      <c r="K446" s="172">
        <v>-2.0010598834128257</v>
      </c>
      <c r="L446" s="147"/>
      <c r="M446" s="203">
        <v>-1.7533102497515329</v>
      </c>
      <c r="N446" s="144"/>
      <c r="P446" s="154" t="s">
        <v>243</v>
      </c>
      <c r="Q446" s="155">
        <v>0.26684107259646828</v>
      </c>
      <c r="R446" s="155">
        <v>0.3041458184417441</v>
      </c>
      <c r="S446" s="155">
        <v>0.29910044977511246</v>
      </c>
      <c r="T446" s="155">
        <v>0.32913102206213418</v>
      </c>
      <c r="U446" s="155">
        <v>0.34435146443514647</v>
      </c>
      <c r="V446" s="155">
        <v>0.307032590051458</v>
      </c>
      <c r="W446" s="155">
        <v>0.33008474576271185</v>
      </c>
      <c r="X446" s="155">
        <v>0.35987544483985767</v>
      </c>
      <c r="Y446" s="172">
        <v>2.9790699077145821</v>
      </c>
      <c r="Z446" s="172">
        <v>5.0569336128352624</v>
      </c>
      <c r="AA446" s="147"/>
      <c r="AB446" s="144"/>
      <c r="AC446" s="144"/>
      <c r="AD446" s="151">
        <v>0.3623529411764706</v>
      </c>
      <c r="AE446" s="151">
        <v>0.30930610871150505</v>
      </c>
      <c r="AF446" s="144"/>
    </row>
    <row r="447" spans="1:32" ht="22.15" customHeight="1" x14ac:dyDescent="0.25">
      <c r="A447" s="154" t="s">
        <v>244</v>
      </c>
      <c r="B447" s="155">
        <v>3.4188034188034191E-2</v>
      </c>
      <c r="C447" s="155">
        <v>4.40251572327044E-2</v>
      </c>
      <c r="D447" s="155">
        <v>6.7307692307692304E-2</v>
      </c>
      <c r="E447" s="155">
        <v>7.9545454545454544E-2</v>
      </c>
      <c r="F447" s="155">
        <v>4.5454545454545456E-2</v>
      </c>
      <c r="G447" s="155">
        <v>9.6774193548387094E-2</v>
      </c>
      <c r="H447" s="155">
        <v>6.6666666666666666E-2</v>
      </c>
      <c r="I447" s="155">
        <v>1.8018018018018018E-2</v>
      </c>
      <c r="J447" s="172">
        <v>-4.8648648648648649</v>
      </c>
      <c r="K447" s="172">
        <v>-4.080551139374669</v>
      </c>
      <c r="L447" s="147"/>
      <c r="M447" s="203">
        <v>-1.7569170594081629</v>
      </c>
      <c r="N447" s="144"/>
      <c r="P447" s="154" t="s">
        <v>244</v>
      </c>
      <c r="Q447" s="155">
        <v>5.1667756703727925E-2</v>
      </c>
      <c r="R447" s="155">
        <v>5.5396711937097928E-2</v>
      </c>
      <c r="S447" s="155">
        <v>6.2593703148425786E-2</v>
      </c>
      <c r="T447" s="155">
        <v>5.8532192705988292E-2</v>
      </c>
      <c r="U447" s="155">
        <v>6.1506276150627613E-2</v>
      </c>
      <c r="V447" s="155">
        <v>5.6603773584905662E-2</v>
      </c>
      <c r="W447" s="155">
        <v>4.7457627118644069E-2</v>
      </c>
      <c r="X447" s="155">
        <v>3.5587188612099648E-2</v>
      </c>
      <c r="Y447" s="172">
        <v>-1.1870438506544421</v>
      </c>
      <c r="Z447" s="172">
        <v>-2.0563593908795625</v>
      </c>
      <c r="AA447" s="147"/>
      <c r="AB447" s="144"/>
      <c r="AC447" s="144"/>
      <c r="AD447" s="151">
        <v>5.8823529411764705E-2</v>
      </c>
      <c r="AE447" s="151">
        <v>5.6150782520895275E-2</v>
      </c>
      <c r="AF447" s="144"/>
    </row>
    <row r="448" spans="1:32" ht="22.15" customHeight="1" x14ac:dyDescent="0.25">
      <c r="A448" s="154" t="s">
        <v>245</v>
      </c>
      <c r="B448" s="155">
        <v>3.4188034188034191E-2</v>
      </c>
      <c r="C448" s="155">
        <v>5.0314465408805034E-2</v>
      </c>
      <c r="D448" s="155">
        <v>5.7692307692307696E-2</v>
      </c>
      <c r="E448" s="155">
        <v>4.5454545454545456E-2</v>
      </c>
      <c r="F448" s="155">
        <v>1.948051948051948E-2</v>
      </c>
      <c r="G448" s="155">
        <v>1.0752688172043012E-2</v>
      </c>
      <c r="H448" s="155">
        <v>3.7037037037037035E-2</v>
      </c>
      <c r="I448" s="155">
        <v>0</v>
      </c>
      <c r="J448" s="172">
        <v>-3.7037037037037033</v>
      </c>
      <c r="K448" s="172">
        <v>-3.6470588235294117</v>
      </c>
      <c r="L448" s="147"/>
      <c r="M448" s="203">
        <v>-1.290035587188612</v>
      </c>
      <c r="N448" s="144"/>
      <c r="P448" s="154" t="s">
        <v>245</v>
      </c>
      <c r="Q448" s="155">
        <v>6.5402223675604968E-3</v>
      </c>
      <c r="R448" s="155">
        <v>1.143674052894925E-2</v>
      </c>
      <c r="S448" s="155">
        <v>5.2473763118440781E-3</v>
      </c>
      <c r="T448" s="155">
        <v>9.4552003601981096E-3</v>
      </c>
      <c r="U448" s="155">
        <v>1.00418410041841E-2</v>
      </c>
      <c r="V448" s="155">
        <v>1.4579759862778732E-2</v>
      </c>
      <c r="W448" s="155">
        <v>1.4406779661016949E-2</v>
      </c>
      <c r="X448" s="155">
        <v>1.2900355871886121E-2</v>
      </c>
      <c r="Y448" s="172">
        <v>-0.15064237891308283</v>
      </c>
      <c r="Z448" s="172">
        <v>0.28594067497679854</v>
      </c>
      <c r="AA448" s="147"/>
      <c r="AB448" s="144"/>
      <c r="AC448" s="144"/>
      <c r="AD448" s="151">
        <v>3.6470588235294116E-2</v>
      </c>
      <c r="AE448" s="151">
        <v>1.0040949122118135E-2</v>
      </c>
      <c r="AF448" s="144"/>
    </row>
    <row r="449" spans="1:32" ht="22.15" customHeight="1" x14ac:dyDescent="0.25">
      <c r="A449" s="154" t="s">
        <v>246</v>
      </c>
      <c r="B449" s="155">
        <v>3.4188034188034191E-2</v>
      </c>
      <c r="C449" s="155">
        <v>1.8867924528301886E-2</v>
      </c>
      <c r="D449" s="155">
        <v>6.7307692307692304E-2</v>
      </c>
      <c r="E449" s="155">
        <v>6.8181818181818177E-2</v>
      </c>
      <c r="F449" s="155">
        <v>0.12987012987012986</v>
      </c>
      <c r="G449" s="155">
        <v>7.5268817204301078E-2</v>
      </c>
      <c r="H449" s="155">
        <v>9.6296296296296297E-2</v>
      </c>
      <c r="I449" s="155">
        <v>0.11711711711711711</v>
      </c>
      <c r="J449" s="172">
        <v>2.0820820820820818</v>
      </c>
      <c r="K449" s="172">
        <v>4.6528881822999466</v>
      </c>
      <c r="L449" s="147"/>
      <c r="M449" s="203">
        <v>4.2828860889359106</v>
      </c>
      <c r="N449" s="144"/>
      <c r="P449" s="154" t="s">
        <v>246</v>
      </c>
      <c r="Q449" s="155">
        <v>2.4198822759973839E-2</v>
      </c>
      <c r="R449" s="155">
        <v>4.1458184417441028E-2</v>
      </c>
      <c r="S449" s="155">
        <v>3.823088455772114E-2</v>
      </c>
      <c r="T449" s="155">
        <v>3.7820801440792438E-2</v>
      </c>
      <c r="U449" s="155">
        <v>6.0251046025104602E-2</v>
      </c>
      <c r="V449" s="155">
        <v>4.8885077186963978E-2</v>
      </c>
      <c r="W449" s="155">
        <v>6.3983050847457631E-2</v>
      </c>
      <c r="X449" s="155">
        <v>7.4288256227758004E-2</v>
      </c>
      <c r="Y449" s="172">
        <v>1.0305205380300373</v>
      </c>
      <c r="Z449" s="172">
        <v>3.0253926278804166</v>
      </c>
      <c r="AA449" s="147"/>
      <c r="AB449" s="144"/>
      <c r="AC449" s="144"/>
      <c r="AD449" s="151">
        <v>7.0588235294117646E-2</v>
      </c>
      <c r="AE449" s="151">
        <v>4.4034329948953836E-2</v>
      </c>
      <c r="AF449" s="144"/>
    </row>
    <row r="450" spans="1:32" x14ac:dyDescent="0.25">
      <c r="A450" s="149" t="s">
        <v>247</v>
      </c>
      <c r="B450" s="150">
        <v>203.63247863247867</v>
      </c>
      <c r="C450" s="150">
        <v>196.38364779874223</v>
      </c>
      <c r="D450" s="150">
        <v>223.25961538461553</v>
      </c>
      <c r="E450" s="150">
        <v>144.70454545454538</v>
      </c>
      <c r="F450" s="150">
        <v>187.53896103896096</v>
      </c>
      <c r="G450" s="150">
        <v>181.54838709677412</v>
      </c>
      <c r="H450" s="150">
        <v>163.36296296296294</v>
      </c>
      <c r="I450" s="150">
        <v>196.6486486486487</v>
      </c>
      <c r="J450" s="177">
        <v>33.285685685685763</v>
      </c>
      <c r="K450" s="177">
        <v>9.7992368839427968</v>
      </c>
      <c r="L450" s="147"/>
      <c r="M450" s="203">
        <v>-5.9443228816004137</v>
      </c>
      <c r="N450" s="144"/>
      <c r="P450" s="149" t="s">
        <v>247</v>
      </c>
      <c r="Q450" s="150">
        <v>221.61870503597115</v>
      </c>
      <c r="R450" s="150">
        <v>211.64867762687638</v>
      </c>
      <c r="S450" s="150">
        <v>140.10194902548716</v>
      </c>
      <c r="T450" s="150">
        <v>158.36605132823067</v>
      </c>
      <c r="U450" s="150">
        <v>181.26610878661072</v>
      </c>
      <c r="V450" s="150">
        <v>165.36921097770164</v>
      </c>
      <c r="W450" s="150">
        <v>185.2686440677966</v>
      </c>
      <c r="X450" s="150">
        <v>202.59297153024912</v>
      </c>
      <c r="Y450" s="177">
        <v>17.324327462452516</v>
      </c>
      <c r="Z450" s="177">
        <v>20.199579484475862</v>
      </c>
      <c r="AA450" s="147"/>
      <c r="AB450" s="144"/>
      <c r="AC450" s="144"/>
      <c r="AD450" s="150">
        <v>186.84941176470591</v>
      </c>
      <c r="AE450" s="150">
        <v>182.39339204577325</v>
      </c>
      <c r="AF450" s="144"/>
    </row>
    <row r="451" spans="1:32" x14ac:dyDescent="0.25">
      <c r="A451" s="149" t="s">
        <v>248</v>
      </c>
      <c r="B451" s="150">
        <v>196.47169811320754</v>
      </c>
      <c r="C451" s="150">
        <v>155.92045454545448</v>
      </c>
      <c r="D451" s="150">
        <v>202.56756756756755</v>
      </c>
      <c r="E451" s="150">
        <v>138.91176470588235</v>
      </c>
      <c r="F451" s="150">
        <v>216.60655737704906</v>
      </c>
      <c r="G451" s="150">
        <v>171.33333333333334</v>
      </c>
      <c r="H451" s="150">
        <v>161.83018867924525</v>
      </c>
      <c r="I451" s="150">
        <v>215.60714285714289</v>
      </c>
      <c r="J451" s="177">
        <v>53.776954177897636</v>
      </c>
      <c r="K451" s="177">
        <v>38.007142857142924</v>
      </c>
      <c r="L451" s="147"/>
      <c r="M451" s="203">
        <v>-14.313809523809368</v>
      </c>
      <c r="N451" s="144"/>
      <c r="P451" s="149" t="s">
        <v>248</v>
      </c>
      <c r="Q451" s="150">
        <v>241.47624132407904</v>
      </c>
      <c r="R451" s="150">
        <v>232.33529411764701</v>
      </c>
      <c r="S451" s="150">
        <v>144.02360655737709</v>
      </c>
      <c r="T451" s="150">
        <v>176.84889643463512</v>
      </c>
      <c r="U451" s="150">
        <v>207.6575107296137</v>
      </c>
      <c r="V451" s="150">
        <v>184.12704598597037</v>
      </c>
      <c r="W451" s="150">
        <v>209.15182357930445</v>
      </c>
      <c r="X451" s="150">
        <v>229.92095238095226</v>
      </c>
      <c r="Y451" s="177">
        <v>20.76912880164781</v>
      </c>
      <c r="Z451" s="177">
        <v>28.496109064400343</v>
      </c>
      <c r="AA451" s="147"/>
      <c r="AB451" s="144"/>
      <c r="AC451" s="144"/>
      <c r="AD451" s="150">
        <v>177.59999999999997</v>
      </c>
      <c r="AE451" s="150">
        <v>201.42484331655191</v>
      </c>
      <c r="AF451" s="144"/>
    </row>
    <row r="452" spans="1:32" x14ac:dyDescent="0.25">
      <c r="A452" s="146" t="s">
        <v>249</v>
      </c>
      <c r="B452" s="147">
        <v>183</v>
      </c>
      <c r="C452" s="147">
        <v>126</v>
      </c>
      <c r="D452" s="147">
        <v>127</v>
      </c>
      <c r="E452" s="147">
        <v>103</v>
      </c>
      <c r="F452" s="147">
        <v>111</v>
      </c>
      <c r="G452" s="147">
        <v>129</v>
      </c>
      <c r="H452" s="147">
        <v>152</v>
      </c>
      <c r="I452" s="147">
        <v>178</v>
      </c>
      <c r="J452" s="148">
        <v>0.17105263157894737</v>
      </c>
      <c r="K452" s="148">
        <v>0.33834586466165412</v>
      </c>
      <c r="L452" s="147"/>
      <c r="M452" s="155">
        <v>5.3988474370639979E-2</v>
      </c>
      <c r="N452" s="144"/>
      <c r="P452" s="146" t="s">
        <v>249</v>
      </c>
      <c r="Q452" s="147">
        <v>2997</v>
      </c>
      <c r="R452" s="147">
        <v>1934</v>
      </c>
      <c r="S452" s="147">
        <v>1865</v>
      </c>
      <c r="T452" s="147">
        <v>2214</v>
      </c>
      <c r="U452" s="147">
        <v>2438</v>
      </c>
      <c r="V452" s="147">
        <v>2578</v>
      </c>
      <c r="W452" s="147">
        <v>2733</v>
      </c>
      <c r="X452" s="147">
        <v>3297</v>
      </c>
      <c r="Y452" s="148">
        <v>0.20636663007683864</v>
      </c>
      <c r="Z452" s="148">
        <v>0.37711080613401743</v>
      </c>
      <c r="AA452" s="147"/>
      <c r="AB452" s="144"/>
      <c r="AC452" s="144"/>
      <c r="AD452" s="147">
        <v>133</v>
      </c>
      <c r="AE452" s="147">
        <v>2394.1428571428573</v>
      </c>
      <c r="AF452" s="144"/>
    </row>
    <row r="453" spans="1:32" x14ac:dyDescent="0.25">
      <c r="A453" s="146" t="s">
        <v>250</v>
      </c>
      <c r="B453" s="147">
        <v>35</v>
      </c>
      <c r="C453" s="147">
        <v>36</v>
      </c>
      <c r="D453" s="147">
        <v>26</v>
      </c>
      <c r="E453" s="147">
        <v>22</v>
      </c>
      <c r="F453" s="147">
        <v>20</v>
      </c>
      <c r="G453" s="147">
        <v>37</v>
      </c>
      <c r="H453" s="147">
        <v>68</v>
      </c>
      <c r="I453" s="147">
        <v>77</v>
      </c>
      <c r="J453" s="148">
        <v>0.13235294117647059</v>
      </c>
      <c r="K453" s="148">
        <v>1.2090163934426232</v>
      </c>
      <c r="L453" s="147"/>
      <c r="M453" s="155">
        <v>7.1627906976744191E-2</v>
      </c>
      <c r="N453" s="144"/>
      <c r="P453" s="146" t="s">
        <v>250</v>
      </c>
      <c r="Q453" s="147">
        <v>980</v>
      </c>
      <c r="R453" s="147">
        <v>515</v>
      </c>
      <c r="S453" s="147">
        <v>326</v>
      </c>
      <c r="T453" s="147">
        <v>444</v>
      </c>
      <c r="U453" s="147">
        <v>590</v>
      </c>
      <c r="V453" s="147">
        <v>741</v>
      </c>
      <c r="W453" s="147">
        <v>807</v>
      </c>
      <c r="X453" s="147">
        <v>1075</v>
      </c>
      <c r="Y453" s="148">
        <v>0.33209417596034696</v>
      </c>
      <c r="Z453" s="148">
        <v>0.70906200317965029</v>
      </c>
      <c r="AA453" s="147"/>
      <c r="AB453" s="144"/>
      <c r="AC453" s="144"/>
      <c r="AD453" s="150">
        <v>34.857142857142854</v>
      </c>
      <c r="AE453" s="150">
        <v>629</v>
      </c>
      <c r="AF453" s="144"/>
    </row>
    <row r="454" spans="1:32" x14ac:dyDescent="0.25">
      <c r="A454" s="149" t="s">
        <v>251</v>
      </c>
      <c r="B454" s="150">
        <v>0</v>
      </c>
      <c r="C454" s="150">
        <v>167</v>
      </c>
      <c r="D454" s="150">
        <v>49</v>
      </c>
      <c r="E454" s="150">
        <v>107</v>
      </c>
      <c r="F454" s="150">
        <v>100</v>
      </c>
      <c r="G454" s="150">
        <v>76</v>
      </c>
      <c r="H454" s="150">
        <v>76</v>
      </c>
      <c r="I454" s="150">
        <v>55</v>
      </c>
      <c r="J454" s="148">
        <v>-0.27631578947368424</v>
      </c>
      <c r="K454" s="157">
        <v>-0.42608695652173911</v>
      </c>
      <c r="L454" s="147"/>
      <c r="M454" s="155">
        <v>2.9506437768240343E-2</v>
      </c>
      <c r="N454" s="144"/>
      <c r="P454" s="149" t="s">
        <v>251</v>
      </c>
      <c r="Q454" s="150">
        <v>0</v>
      </c>
      <c r="R454" s="150">
        <v>4211</v>
      </c>
      <c r="S454" s="150">
        <v>4163</v>
      </c>
      <c r="T454" s="150">
        <v>3111</v>
      </c>
      <c r="U454" s="150">
        <v>2033</v>
      </c>
      <c r="V454" s="150">
        <v>2167</v>
      </c>
      <c r="W454" s="150">
        <v>2357</v>
      </c>
      <c r="X454" s="150">
        <v>1864</v>
      </c>
      <c r="Y454" s="148">
        <v>-0.20916419176919812</v>
      </c>
      <c r="Z454" s="157">
        <v>-0.38011306950448953</v>
      </c>
      <c r="AA454" s="147"/>
      <c r="AB454" s="144"/>
      <c r="AC454" s="144"/>
      <c r="AD454" s="158">
        <v>95.833333333333329</v>
      </c>
      <c r="AE454" s="158">
        <v>3007</v>
      </c>
      <c r="AF454" s="144"/>
    </row>
    <row r="455" spans="1:32" x14ac:dyDescent="0.25">
      <c r="A455" s="159" t="s">
        <v>252</v>
      </c>
      <c r="B455" s="147">
        <v>42</v>
      </c>
      <c r="C455" s="147">
        <v>31</v>
      </c>
      <c r="D455" s="147">
        <v>30</v>
      </c>
      <c r="E455" s="147">
        <v>20</v>
      </c>
      <c r="F455" s="147">
        <v>29</v>
      </c>
      <c r="G455" s="147">
        <v>17</v>
      </c>
      <c r="H455" s="147">
        <v>17</v>
      </c>
      <c r="I455" s="147">
        <v>29</v>
      </c>
      <c r="J455" s="148">
        <v>0.70588235294117652</v>
      </c>
      <c r="K455" s="148">
        <v>9.1397849462365524E-2</v>
      </c>
      <c r="L455" s="147"/>
      <c r="M455" s="155">
        <v>4.6399999999999997E-2</v>
      </c>
      <c r="N455" s="144"/>
      <c r="P455" s="159" t="s">
        <v>252</v>
      </c>
      <c r="Q455" s="147">
        <v>770</v>
      </c>
      <c r="R455" s="147">
        <v>837</v>
      </c>
      <c r="S455" s="147">
        <v>692</v>
      </c>
      <c r="T455" s="147">
        <v>1149</v>
      </c>
      <c r="U455" s="147">
        <v>602</v>
      </c>
      <c r="V455" s="147">
        <v>613</v>
      </c>
      <c r="W455" s="147">
        <v>629</v>
      </c>
      <c r="X455" s="147">
        <v>625</v>
      </c>
      <c r="Y455" s="148">
        <v>-6.3593004769475362E-3</v>
      </c>
      <c r="Z455" s="148">
        <v>-0.17328042328042328</v>
      </c>
      <c r="AA455" s="147"/>
      <c r="AB455" s="144"/>
      <c r="AC455" s="144"/>
      <c r="AD455" s="150">
        <v>26.571428571428573</v>
      </c>
      <c r="AE455" s="150">
        <v>756</v>
      </c>
      <c r="AF455" s="144"/>
    </row>
    <row r="456" spans="1:32" x14ac:dyDescent="0.25">
      <c r="A456" s="159" t="s">
        <v>253</v>
      </c>
      <c r="B456" s="147">
        <v>1</v>
      </c>
      <c r="C456" s="147">
        <v>3</v>
      </c>
      <c r="D456" s="147">
        <v>8</v>
      </c>
      <c r="E456" s="147">
        <v>2</v>
      </c>
      <c r="F456" s="147">
        <v>3</v>
      </c>
      <c r="G456" s="147">
        <v>1</v>
      </c>
      <c r="H456" s="147">
        <v>1</v>
      </c>
      <c r="I456" s="147">
        <v>3</v>
      </c>
      <c r="J456" s="148">
        <v>2</v>
      </c>
      <c r="K456" s="148">
        <v>0.10526315789473679</v>
      </c>
      <c r="L456" s="147"/>
      <c r="M456" s="155">
        <v>4.4776119402985072E-2</v>
      </c>
      <c r="N456" s="144"/>
      <c r="P456" s="159" t="s">
        <v>253</v>
      </c>
      <c r="Q456" s="147">
        <v>46</v>
      </c>
      <c r="R456" s="147">
        <v>61</v>
      </c>
      <c r="S456" s="147">
        <v>76</v>
      </c>
      <c r="T456" s="147">
        <v>75</v>
      </c>
      <c r="U456" s="147">
        <v>61</v>
      </c>
      <c r="V456" s="147">
        <v>66</v>
      </c>
      <c r="W456" s="147">
        <v>80</v>
      </c>
      <c r="X456" s="147">
        <v>67</v>
      </c>
      <c r="Y456" s="148">
        <v>-0.16250000000000001</v>
      </c>
      <c r="Z456" s="148">
        <v>8.6021505376343774E-3</v>
      </c>
      <c r="AA456" s="147"/>
      <c r="AB456" s="144"/>
      <c r="AC456" s="144"/>
      <c r="AD456" s="150">
        <v>2.7142857142857144</v>
      </c>
      <c r="AE456" s="150">
        <v>66.428571428571431</v>
      </c>
      <c r="AF456" s="144"/>
    </row>
    <row r="457" spans="1:32" x14ac:dyDescent="0.25">
      <c r="A457" s="159" t="s">
        <v>254</v>
      </c>
      <c r="B457" s="160">
        <v>2.3255813953488372E-2</v>
      </c>
      <c r="C457" s="160">
        <v>8.8235294117647065E-2</v>
      </c>
      <c r="D457" s="160">
        <v>0.21052631578947367</v>
      </c>
      <c r="E457" s="160">
        <v>9.0909090909090912E-2</v>
      </c>
      <c r="F457" s="160">
        <v>9.375E-2</v>
      </c>
      <c r="G457" s="160">
        <v>5.5555555555555552E-2</v>
      </c>
      <c r="H457" s="160">
        <v>5.5555555555555552E-2</v>
      </c>
      <c r="I457" s="160">
        <v>9.375E-2</v>
      </c>
      <c r="J457" s="172">
        <v>3.8194444444444446</v>
      </c>
      <c r="K457" s="172">
        <v>0.10670731707317083</v>
      </c>
      <c r="L457" s="147"/>
      <c r="M457" s="203">
        <v>-0.30708092485549066</v>
      </c>
      <c r="N457" s="144"/>
      <c r="P457" s="159" t="s">
        <v>254</v>
      </c>
      <c r="Q457" s="160">
        <v>5.6372549019607844E-2</v>
      </c>
      <c r="R457" s="160">
        <v>6.7928730512249444E-2</v>
      </c>
      <c r="S457" s="160">
        <v>9.8958333333333329E-2</v>
      </c>
      <c r="T457" s="160">
        <v>6.1274509803921566E-2</v>
      </c>
      <c r="U457" s="160">
        <v>9.2006033182503777E-2</v>
      </c>
      <c r="V457" s="160">
        <v>9.720176730486009E-2</v>
      </c>
      <c r="W457" s="160">
        <v>0.11283497884344147</v>
      </c>
      <c r="X457" s="160">
        <v>9.6820809248554907E-2</v>
      </c>
      <c r="Y457" s="172">
        <v>-1.6014169594886565</v>
      </c>
      <c r="Z457" s="172">
        <v>1.6049574230316235</v>
      </c>
      <c r="AA457" s="147"/>
      <c r="AB457" s="144"/>
      <c r="AC457" s="144"/>
      <c r="AD457" s="191">
        <v>9.2682926829268292E-2</v>
      </c>
      <c r="AE457" s="191">
        <v>8.0771235018238671E-2</v>
      </c>
      <c r="AF457" s="144"/>
    </row>
    <row r="458" spans="1:32" x14ac:dyDescent="0.25">
      <c r="A458" s="161" t="s">
        <v>255</v>
      </c>
      <c r="B458" s="161"/>
      <c r="C458" s="161"/>
      <c r="D458" s="161"/>
      <c r="E458" s="144"/>
      <c r="F458" s="144"/>
      <c r="G458" s="144"/>
      <c r="H458" s="144"/>
      <c r="I458" s="144"/>
      <c r="J458" s="144"/>
      <c r="K458" s="144"/>
      <c r="L458" s="144"/>
      <c r="M458" s="144"/>
      <c r="N458" s="144"/>
      <c r="O458" s="204"/>
      <c r="P458" s="161" t="s">
        <v>255</v>
      </c>
      <c r="Q458" s="161"/>
      <c r="R458" s="161"/>
      <c r="S458" s="161"/>
      <c r="T458" s="144"/>
      <c r="U458" s="144"/>
      <c r="V458" s="144"/>
      <c r="W458" s="144"/>
      <c r="X458" s="144"/>
      <c r="Y458" s="144"/>
      <c r="Z458" s="144"/>
      <c r="AA458" s="144"/>
      <c r="AB458" s="144"/>
      <c r="AC458" s="144"/>
      <c r="AD458" s="144"/>
      <c r="AE458" s="144"/>
      <c r="AF458" s="144"/>
    </row>
    <row r="461" spans="1:32" x14ac:dyDescent="0.25">
      <c r="A461" s="189" t="s">
        <v>11</v>
      </c>
      <c r="B461" s="189"/>
      <c r="C461" s="189"/>
      <c r="D461" s="189"/>
      <c r="E461" s="181"/>
      <c r="F461" s="167"/>
      <c r="G461" s="167"/>
      <c r="H461" s="167"/>
      <c r="I461" s="167"/>
      <c r="J461" s="167"/>
      <c r="K461" s="167"/>
      <c r="L461" s="188"/>
      <c r="M461" s="211"/>
      <c r="N461" s="144"/>
      <c r="O461" s="211"/>
      <c r="P461" s="189" t="s">
        <v>11</v>
      </c>
      <c r="Q461" s="189"/>
      <c r="R461" s="189"/>
      <c r="S461" s="189"/>
      <c r="T461" s="181"/>
      <c r="U461" s="144"/>
      <c r="V461" s="144"/>
      <c r="W461" s="144"/>
      <c r="X461" s="144"/>
      <c r="Y461" s="144"/>
      <c r="Z461" s="144"/>
      <c r="AA461" s="188"/>
      <c r="AB461" s="144"/>
      <c r="AC461" s="144"/>
      <c r="AD461" s="144"/>
      <c r="AE461" s="144"/>
      <c r="AF461" s="144"/>
    </row>
    <row r="462" spans="1:32" x14ac:dyDescent="0.25">
      <c r="A462" s="166" t="s">
        <v>304</v>
      </c>
      <c r="B462" s="166"/>
      <c r="C462" s="166"/>
      <c r="D462" s="166"/>
      <c r="E462" s="213"/>
      <c r="F462" s="167"/>
      <c r="G462" s="167"/>
      <c r="H462" s="167"/>
      <c r="I462" s="167"/>
      <c r="J462" s="167"/>
      <c r="K462" s="167"/>
      <c r="L462" s="167"/>
      <c r="M462" s="144"/>
      <c r="N462" s="144"/>
      <c r="P462" s="166" t="s">
        <v>231</v>
      </c>
      <c r="Q462" s="166"/>
      <c r="R462" s="166"/>
      <c r="S462" s="166"/>
      <c r="T462" s="162"/>
      <c r="U462" s="144"/>
      <c r="V462" s="144"/>
      <c r="W462" s="144"/>
      <c r="X462" s="144"/>
      <c r="Y462" s="144"/>
      <c r="Z462" s="144"/>
      <c r="AA462" s="167"/>
      <c r="AB462" s="144"/>
      <c r="AC462" s="144"/>
      <c r="AD462" s="144"/>
      <c r="AE462" s="144"/>
      <c r="AF462" s="144"/>
    </row>
    <row r="463" spans="1:32" ht="31.5" x14ac:dyDescent="0.25">
      <c r="A463" s="190"/>
      <c r="B463" s="141">
        <v>2019</v>
      </c>
      <c r="C463" s="141">
        <v>2020</v>
      </c>
      <c r="D463" s="141">
        <v>2021</v>
      </c>
      <c r="E463" s="141">
        <v>2022</v>
      </c>
      <c r="F463" s="141">
        <v>2023</v>
      </c>
      <c r="G463" s="141">
        <v>2024</v>
      </c>
      <c r="H463" s="141">
        <v>2025</v>
      </c>
      <c r="I463" s="141">
        <v>2026</v>
      </c>
      <c r="J463" s="142" t="s">
        <v>232</v>
      </c>
      <c r="K463" s="142" t="s">
        <v>233</v>
      </c>
      <c r="L463" s="143" t="s">
        <v>234</v>
      </c>
      <c r="M463" s="145" t="s">
        <v>287</v>
      </c>
      <c r="N463" s="144"/>
      <c r="P463" s="190"/>
      <c r="Q463" s="141">
        <v>2019</v>
      </c>
      <c r="R463" s="141">
        <v>2020</v>
      </c>
      <c r="S463" s="141">
        <v>2021</v>
      </c>
      <c r="T463" s="141">
        <v>2022</v>
      </c>
      <c r="U463" s="141">
        <v>2023</v>
      </c>
      <c r="V463" s="141">
        <v>2024</v>
      </c>
      <c r="W463" s="141">
        <v>2025</v>
      </c>
      <c r="X463" s="141">
        <v>2026</v>
      </c>
      <c r="Y463" s="142" t="s">
        <v>232</v>
      </c>
      <c r="Z463" s="142" t="s">
        <v>233</v>
      </c>
      <c r="AA463" s="143" t="s">
        <v>234</v>
      </c>
      <c r="AB463" s="144"/>
      <c r="AC463" s="144"/>
      <c r="AD463" s="145" t="s">
        <v>305</v>
      </c>
      <c r="AE463" s="145" t="s">
        <v>235</v>
      </c>
      <c r="AF463" s="144"/>
    </row>
    <row r="464" spans="1:32" x14ac:dyDescent="0.25">
      <c r="A464" s="146" t="s">
        <v>236</v>
      </c>
      <c r="B464" s="147">
        <v>369</v>
      </c>
      <c r="C464" s="147">
        <v>365</v>
      </c>
      <c r="D464" s="147">
        <v>385</v>
      </c>
      <c r="E464" s="147">
        <v>322</v>
      </c>
      <c r="F464" s="147">
        <v>435</v>
      </c>
      <c r="G464" s="147">
        <v>393</v>
      </c>
      <c r="H464" s="147">
        <v>486</v>
      </c>
      <c r="I464" s="147">
        <v>386</v>
      </c>
      <c r="J464" s="148">
        <v>-0.20576131687242799</v>
      </c>
      <c r="K464" s="148">
        <v>-1.9237749546279451E-2</v>
      </c>
      <c r="L464" s="147"/>
      <c r="M464" s="155">
        <v>5.2467038194916403E-2</v>
      </c>
      <c r="N464" s="144"/>
      <c r="P464" s="146" t="s">
        <v>236</v>
      </c>
      <c r="Q464" s="147">
        <v>5545</v>
      </c>
      <c r="R464" s="147">
        <v>7081</v>
      </c>
      <c r="S464" s="147">
        <v>5662</v>
      </c>
      <c r="T464" s="147">
        <v>5708</v>
      </c>
      <c r="U464" s="147">
        <v>7037</v>
      </c>
      <c r="V464" s="147">
        <v>6454</v>
      </c>
      <c r="W464" s="147">
        <v>6947</v>
      </c>
      <c r="X464" s="147">
        <v>7357</v>
      </c>
      <c r="Y464" s="148">
        <v>5.9018281272491722E-2</v>
      </c>
      <c r="Z464" s="148">
        <v>0.15899986496826762</v>
      </c>
      <c r="AA464" s="147"/>
      <c r="AB464" s="144"/>
      <c r="AC464" s="144"/>
      <c r="AD464" s="147">
        <v>393.57142857142856</v>
      </c>
      <c r="AE464" s="147">
        <v>6347.7142857142853</v>
      </c>
      <c r="AF464" s="144"/>
    </row>
    <row r="465" spans="1:32" x14ac:dyDescent="0.25">
      <c r="A465" s="149" t="s">
        <v>237</v>
      </c>
      <c r="B465" s="150">
        <v>136</v>
      </c>
      <c r="C465" s="150">
        <v>99</v>
      </c>
      <c r="D465" s="150">
        <v>92</v>
      </c>
      <c r="E465" s="150">
        <v>90</v>
      </c>
      <c r="F465" s="150">
        <v>81</v>
      </c>
      <c r="G465" s="150">
        <v>97</v>
      </c>
      <c r="H465" s="150">
        <v>81</v>
      </c>
      <c r="I465" s="150">
        <v>110</v>
      </c>
      <c r="J465" s="148">
        <v>0.35802469135802467</v>
      </c>
      <c r="K465" s="148">
        <v>0.13905325443786984</v>
      </c>
      <c r="L465" s="147"/>
      <c r="M465" s="155">
        <v>9.499136442141623E-2</v>
      </c>
      <c r="N465" s="144"/>
      <c r="P465" s="149" t="s">
        <v>237</v>
      </c>
      <c r="Q465" s="150">
        <v>1228</v>
      </c>
      <c r="R465" s="150">
        <v>1410</v>
      </c>
      <c r="S465" s="150">
        <v>1006</v>
      </c>
      <c r="T465" s="150">
        <v>963</v>
      </c>
      <c r="U465" s="150">
        <v>1061</v>
      </c>
      <c r="V465" s="150">
        <v>951</v>
      </c>
      <c r="W465" s="150">
        <v>1007</v>
      </c>
      <c r="X465" s="150">
        <v>1158</v>
      </c>
      <c r="Y465" s="148">
        <v>0.1499503475670308</v>
      </c>
      <c r="Z465" s="148">
        <v>6.294256490952016E-2</v>
      </c>
      <c r="AA465" s="147"/>
      <c r="AB465" s="144"/>
      <c r="AC465" s="144"/>
      <c r="AD465" s="150">
        <v>96.571428571428569</v>
      </c>
      <c r="AE465" s="150">
        <v>1089.4285714285713</v>
      </c>
      <c r="AF465" s="144"/>
    </row>
    <row r="466" spans="1:32" x14ac:dyDescent="0.25">
      <c r="A466" s="146" t="s">
        <v>90</v>
      </c>
      <c r="B466" s="151">
        <v>0.37362637362637363</v>
      </c>
      <c r="C466" s="151">
        <v>0.27500000000000002</v>
      </c>
      <c r="D466" s="151">
        <v>0.24338624338624337</v>
      </c>
      <c r="E466" s="151">
        <v>0.2857142857142857</v>
      </c>
      <c r="F466" s="151">
        <v>0.2</v>
      </c>
      <c r="G466" s="151">
        <v>0.40756302521008403</v>
      </c>
      <c r="H466" s="151">
        <v>0.17197452229299362</v>
      </c>
      <c r="I466" s="151">
        <v>0.31609195402298851</v>
      </c>
      <c r="J466" s="172">
        <v>14.411743172999488</v>
      </c>
      <c r="K466" s="172">
        <v>4.9003846555584314</v>
      </c>
      <c r="L466" s="147"/>
      <c r="M466" s="203">
        <v>14.537103407606237</v>
      </c>
      <c r="N466" s="144"/>
      <c r="P466" s="146" t="s">
        <v>90</v>
      </c>
      <c r="Q466" s="151">
        <v>0.23004870738104158</v>
      </c>
      <c r="R466" s="151">
        <v>0.20467411815938452</v>
      </c>
      <c r="S466" s="151">
        <v>0.18691936083240432</v>
      </c>
      <c r="T466" s="151">
        <v>0.17810245977436656</v>
      </c>
      <c r="U466" s="151">
        <v>0.15895131086142322</v>
      </c>
      <c r="V466" s="151">
        <v>0.16020889487870621</v>
      </c>
      <c r="W466" s="151">
        <v>0.15276092233009708</v>
      </c>
      <c r="X466" s="151">
        <v>0.17072091994692615</v>
      </c>
      <c r="Y466" s="172">
        <v>1.7959997616829066</v>
      </c>
      <c r="Z466" s="172">
        <v>-0.99086544153278167</v>
      </c>
      <c r="AA466" s="147"/>
      <c r="AB466" s="144"/>
      <c r="AC466" s="144"/>
      <c r="AD466" s="151">
        <v>0.26708810746740419</v>
      </c>
      <c r="AE466" s="151">
        <v>0.18062957436225396</v>
      </c>
      <c r="AF466" s="144"/>
    </row>
    <row r="467" spans="1:32" x14ac:dyDescent="0.25">
      <c r="A467" s="149" t="s">
        <v>238</v>
      </c>
      <c r="B467" s="150">
        <v>112</v>
      </c>
      <c r="C467" s="150">
        <v>67</v>
      </c>
      <c r="D467" s="150">
        <v>67</v>
      </c>
      <c r="E467" s="150">
        <v>74</v>
      </c>
      <c r="F467" s="150">
        <v>69</v>
      </c>
      <c r="G467" s="150">
        <v>88</v>
      </c>
      <c r="H467" s="150">
        <v>67</v>
      </c>
      <c r="I467" s="150">
        <v>86</v>
      </c>
      <c r="J467" s="148">
        <v>0.28358208955223879</v>
      </c>
      <c r="K467" s="148">
        <v>0.10661764705882362</v>
      </c>
      <c r="L467" s="147"/>
      <c r="M467" s="155">
        <v>0.10058479532163743</v>
      </c>
      <c r="N467" s="144"/>
      <c r="P467" s="149" t="s">
        <v>238</v>
      </c>
      <c r="Q467" s="150">
        <v>928</v>
      </c>
      <c r="R467" s="150">
        <v>1049</v>
      </c>
      <c r="S467" s="150">
        <v>707</v>
      </c>
      <c r="T467" s="150">
        <v>680</v>
      </c>
      <c r="U467" s="150">
        <v>763</v>
      </c>
      <c r="V467" s="150">
        <v>663</v>
      </c>
      <c r="W467" s="150">
        <v>759</v>
      </c>
      <c r="X467" s="150">
        <v>855</v>
      </c>
      <c r="Y467" s="148">
        <v>0.12648221343873517</v>
      </c>
      <c r="Z467" s="148">
        <v>7.8572715804649557E-2</v>
      </c>
      <c r="AA467" s="147"/>
      <c r="AB467" s="144"/>
      <c r="AC467" s="144"/>
      <c r="AD467" s="150">
        <v>77.714285714285708</v>
      </c>
      <c r="AE467" s="150">
        <v>792.71428571428567</v>
      </c>
      <c r="AF467" s="144"/>
    </row>
    <row r="468" spans="1:32" x14ac:dyDescent="0.25">
      <c r="A468" s="149" t="s">
        <v>239</v>
      </c>
      <c r="B468" s="153">
        <v>0.30352303523035229</v>
      </c>
      <c r="C468" s="153">
        <v>0.18356164383561643</v>
      </c>
      <c r="D468" s="153">
        <v>0.17402597402597403</v>
      </c>
      <c r="E468" s="153">
        <v>0.22981366459627328</v>
      </c>
      <c r="F468" s="153">
        <v>0.15862068965517243</v>
      </c>
      <c r="G468" s="153">
        <v>0.22391857506361323</v>
      </c>
      <c r="H468" s="153">
        <v>0.13786008230452676</v>
      </c>
      <c r="I468" s="153">
        <v>0.22279792746113988</v>
      </c>
      <c r="J468" s="172">
        <v>8.4937845156613125</v>
      </c>
      <c r="K468" s="172">
        <v>2.5338762306874929</v>
      </c>
      <c r="L468" s="147"/>
      <c r="M468" s="203">
        <v>10.658207860970588</v>
      </c>
      <c r="N468" s="144"/>
      <c r="P468" s="149" t="s">
        <v>239</v>
      </c>
      <c r="Q468" s="153">
        <v>0.16735798016230838</v>
      </c>
      <c r="R468" s="153">
        <v>0.14814291766699619</v>
      </c>
      <c r="S468" s="153">
        <v>0.1248675379724479</v>
      </c>
      <c r="T468" s="153">
        <v>0.11913104414856342</v>
      </c>
      <c r="U468" s="153">
        <v>0.10842688645729714</v>
      </c>
      <c r="V468" s="153">
        <v>0.10272699101332507</v>
      </c>
      <c r="W468" s="153">
        <v>0.10925579386785662</v>
      </c>
      <c r="X468" s="153">
        <v>0.116215848851434</v>
      </c>
      <c r="Y468" s="172">
        <v>0.69600549835773795</v>
      </c>
      <c r="Z468" s="172">
        <v>-0.86659983826660048</v>
      </c>
      <c r="AA468" s="147"/>
      <c r="AB468" s="144"/>
      <c r="AC468" s="144"/>
      <c r="AD468" s="153">
        <v>0.19745916515426495</v>
      </c>
      <c r="AE468" s="153">
        <v>0.12488184723410001</v>
      </c>
      <c r="AF468" s="144"/>
    </row>
    <row r="469" spans="1:32" x14ac:dyDescent="0.25">
      <c r="A469" s="149" t="s">
        <v>240</v>
      </c>
      <c r="B469" s="153">
        <v>0.82352941176470584</v>
      </c>
      <c r="C469" s="153">
        <v>0.6767676767676768</v>
      </c>
      <c r="D469" s="153">
        <v>0.72826086956521741</v>
      </c>
      <c r="E469" s="153">
        <v>0.82222222222222219</v>
      </c>
      <c r="F469" s="153">
        <v>0.85185185185185186</v>
      </c>
      <c r="G469" s="153">
        <v>0.90721649484536082</v>
      </c>
      <c r="H469" s="153">
        <v>0.8271604938271605</v>
      </c>
      <c r="I469" s="153">
        <v>0.78181818181818186</v>
      </c>
      <c r="J469" s="172">
        <v>-4.5342312008978647</v>
      </c>
      <c r="K469" s="172">
        <v>-2.2915545992469033</v>
      </c>
      <c r="L469" s="147"/>
      <c r="M469" s="203">
        <v>4.3476212906264795</v>
      </c>
      <c r="N469" s="144"/>
      <c r="P469" s="149" t="s">
        <v>240</v>
      </c>
      <c r="Q469" s="153">
        <v>0.75570032573289903</v>
      </c>
      <c r="R469" s="153">
        <v>0.74397163120567378</v>
      </c>
      <c r="S469" s="153">
        <v>0.70278330019880719</v>
      </c>
      <c r="T469" s="153">
        <v>0.70612668743509865</v>
      </c>
      <c r="U469" s="153">
        <v>0.71913289349670118</v>
      </c>
      <c r="V469" s="153">
        <v>0.69716088328075709</v>
      </c>
      <c r="W469" s="153">
        <v>0.7537239324726912</v>
      </c>
      <c r="X469" s="153">
        <v>0.73834196891191706</v>
      </c>
      <c r="Y469" s="172">
        <v>-1.5381963560774148</v>
      </c>
      <c r="Z469" s="172">
        <v>1.0699692489152812</v>
      </c>
      <c r="AA469" s="147"/>
      <c r="AB469" s="144"/>
      <c r="AC469" s="144"/>
      <c r="AD469" s="153">
        <v>0.80473372781065089</v>
      </c>
      <c r="AE469" s="153">
        <v>0.72764227642276424</v>
      </c>
      <c r="AF469" s="144"/>
    </row>
    <row r="470" spans="1:32" ht="22.15" customHeight="1" x14ac:dyDescent="0.25">
      <c r="A470" s="154" t="s">
        <v>241</v>
      </c>
      <c r="B470" s="155">
        <v>0</v>
      </c>
      <c r="C470" s="155">
        <v>0</v>
      </c>
      <c r="D470" s="155">
        <v>2.1739130434782608E-2</v>
      </c>
      <c r="E470" s="155">
        <v>0</v>
      </c>
      <c r="F470" s="155">
        <v>0</v>
      </c>
      <c r="G470" s="155">
        <v>0</v>
      </c>
      <c r="H470" s="155">
        <v>1.2345679012345678E-2</v>
      </c>
      <c r="I470" s="155">
        <v>9.0909090909090905E-3</v>
      </c>
      <c r="J470" s="172">
        <v>-0.32547699214365877</v>
      </c>
      <c r="K470" s="172">
        <v>0.4653039268423883</v>
      </c>
      <c r="L470" s="147"/>
      <c r="M470" s="203">
        <v>-1.940650023551578</v>
      </c>
      <c r="N470" s="144"/>
      <c r="P470" s="154" t="s">
        <v>241</v>
      </c>
      <c r="Q470" s="155">
        <v>3.2573289902280131E-2</v>
      </c>
      <c r="R470" s="155">
        <v>4.9645390070921988E-2</v>
      </c>
      <c r="S470" s="155">
        <v>5.4671968190854868E-2</v>
      </c>
      <c r="T470" s="155">
        <v>3.4267912772585667E-2</v>
      </c>
      <c r="U470" s="155">
        <v>4.429783223374175E-2</v>
      </c>
      <c r="V470" s="155">
        <v>3.1545741324921134E-2</v>
      </c>
      <c r="W470" s="155">
        <v>2.6812313803376366E-2</v>
      </c>
      <c r="X470" s="155">
        <v>2.8497409326424871E-2</v>
      </c>
      <c r="Y470" s="172">
        <v>0.16850955230485049</v>
      </c>
      <c r="Z470" s="172">
        <v>-1.1103954429148171</v>
      </c>
      <c r="AA470" s="147"/>
      <c r="AB470" s="144"/>
      <c r="AC470" s="144"/>
      <c r="AD470" s="151">
        <v>4.4378698224852072E-3</v>
      </c>
      <c r="AE470" s="151">
        <v>3.9601363755573042E-2</v>
      </c>
      <c r="AF470" s="144"/>
    </row>
    <row r="471" spans="1:32" ht="22.15" customHeight="1" x14ac:dyDescent="0.25">
      <c r="A471" s="154" t="s">
        <v>242</v>
      </c>
      <c r="B471" s="155">
        <v>0</v>
      </c>
      <c r="C471" s="155">
        <v>0</v>
      </c>
      <c r="D471" s="155">
        <v>5.1948051948051948E-3</v>
      </c>
      <c r="E471" s="155">
        <v>0</v>
      </c>
      <c r="F471" s="155">
        <v>0</v>
      </c>
      <c r="G471" s="155">
        <v>0</v>
      </c>
      <c r="H471" s="155">
        <v>2.05761316872428E-3</v>
      </c>
      <c r="I471" s="155">
        <v>2.5906735751295338E-3</v>
      </c>
      <c r="J471" s="172">
        <v>5.3306040640525375E-2</v>
      </c>
      <c r="K471" s="172">
        <v>0.15017443555288076</v>
      </c>
      <c r="L471" s="147"/>
      <c r="M471" s="203">
        <v>-0.18948504156275683</v>
      </c>
      <c r="N471" s="144"/>
      <c r="P471" s="154" t="s">
        <v>242</v>
      </c>
      <c r="Q471" s="155">
        <v>7.2137060414788094E-3</v>
      </c>
      <c r="R471" s="155">
        <v>9.8856093772066098E-3</v>
      </c>
      <c r="S471" s="155">
        <v>9.7138820204874608E-3</v>
      </c>
      <c r="T471" s="155">
        <v>5.7813594954449895E-3</v>
      </c>
      <c r="U471" s="155">
        <v>6.6789825209606366E-3</v>
      </c>
      <c r="V471" s="155">
        <v>4.6482801363495509E-3</v>
      </c>
      <c r="W471" s="155">
        <v>3.8865697423348207E-3</v>
      </c>
      <c r="X471" s="155">
        <v>4.4855239907571022E-3</v>
      </c>
      <c r="Y471" s="172">
        <v>5.9895424842228151E-2</v>
      </c>
      <c r="Z471" s="172">
        <v>-0.23110732095849781</v>
      </c>
      <c r="AA471" s="147"/>
      <c r="AB471" s="144"/>
      <c r="AC471" s="144"/>
      <c r="AD471" s="151">
        <v>1.088929219600726E-3</v>
      </c>
      <c r="AE471" s="151">
        <v>6.7965972003420803E-3</v>
      </c>
      <c r="AF471" s="144"/>
    </row>
    <row r="472" spans="1:32" ht="22.15" customHeight="1" x14ac:dyDescent="0.25">
      <c r="A472" s="154" t="s">
        <v>243</v>
      </c>
      <c r="B472" s="155">
        <v>7.8590785907859076E-2</v>
      </c>
      <c r="C472" s="155">
        <v>0.11506849315068493</v>
      </c>
      <c r="D472" s="155">
        <v>0.10649350649350649</v>
      </c>
      <c r="E472" s="155">
        <v>7.4534161490683232E-2</v>
      </c>
      <c r="F472" s="155">
        <v>6.2068965517241378E-2</v>
      </c>
      <c r="G472" s="155">
        <v>4.0712468193384227E-2</v>
      </c>
      <c r="H472" s="155">
        <v>9.8765432098765427E-2</v>
      </c>
      <c r="I472" s="155">
        <v>7.7720207253886009E-2</v>
      </c>
      <c r="J472" s="172">
        <v>-2.1045224844879415</v>
      </c>
      <c r="K472" s="172">
        <v>-0.46754370292355907</v>
      </c>
      <c r="L472" s="147"/>
      <c r="M472" s="203">
        <v>1.1252897209030763</v>
      </c>
      <c r="N472" s="144"/>
      <c r="P472" s="154" t="s">
        <v>243</v>
      </c>
      <c r="Q472" s="155">
        <v>8.5662759242560865E-2</v>
      </c>
      <c r="R472" s="155">
        <v>7.9649766982064676E-2</v>
      </c>
      <c r="S472" s="155">
        <v>7.9653832567997171E-2</v>
      </c>
      <c r="T472" s="155">
        <v>8.2866152768044848E-2</v>
      </c>
      <c r="U472" s="155">
        <v>7.4179337785988342E-2</v>
      </c>
      <c r="V472" s="155">
        <v>8.0105361016423918E-2</v>
      </c>
      <c r="W472" s="155">
        <v>7.4564560241831002E-2</v>
      </c>
      <c r="X472" s="155">
        <v>6.6467310044855246E-2</v>
      </c>
      <c r="Y472" s="172">
        <v>-0.8097250196975756</v>
      </c>
      <c r="Z472" s="172">
        <v>-1.2751306329992842</v>
      </c>
      <c r="AA472" s="147"/>
      <c r="AB472" s="144"/>
      <c r="AC472" s="144"/>
      <c r="AD472" s="151">
        <v>8.23956442831216E-2</v>
      </c>
      <c r="AE472" s="151">
        <v>7.9218616374848089E-2</v>
      </c>
      <c r="AF472" s="144"/>
    </row>
    <row r="473" spans="1:32" ht="22.15" customHeight="1" x14ac:dyDescent="0.25">
      <c r="A473" s="154" t="s">
        <v>244</v>
      </c>
      <c r="B473" s="155">
        <v>0.4742547425474255</v>
      </c>
      <c r="C473" s="155">
        <v>0.54794520547945202</v>
      </c>
      <c r="D473" s="155">
        <v>0.5662337662337662</v>
      </c>
      <c r="E473" s="155">
        <v>0.51242236024844723</v>
      </c>
      <c r="F473" s="155">
        <v>0.51264367816091949</v>
      </c>
      <c r="G473" s="155">
        <v>0.13740458015267176</v>
      </c>
      <c r="H473" s="155">
        <v>0.49382716049382713</v>
      </c>
      <c r="I473" s="155">
        <v>0.50259067357512954</v>
      </c>
      <c r="J473" s="172">
        <v>0.87635130813024098</v>
      </c>
      <c r="K473" s="172">
        <v>3.9795755244821041</v>
      </c>
      <c r="L473" s="147"/>
      <c r="M473" s="203">
        <v>-10.43143148712481</v>
      </c>
      <c r="N473" s="144"/>
      <c r="P473" s="154" t="s">
        <v>244</v>
      </c>
      <c r="Q473" s="155">
        <v>0.64364292155094682</v>
      </c>
      <c r="R473" s="155">
        <v>0.65188532693122436</v>
      </c>
      <c r="S473" s="155">
        <v>0.65312610385022962</v>
      </c>
      <c r="T473" s="155">
        <v>0.66012613875262793</v>
      </c>
      <c r="U473" s="155">
        <v>0.67670882478328831</v>
      </c>
      <c r="V473" s="155">
        <v>0.61574217539510379</v>
      </c>
      <c r="W473" s="155">
        <v>0.64027637829278827</v>
      </c>
      <c r="X473" s="155">
        <v>0.60690498844637764</v>
      </c>
      <c r="Y473" s="172">
        <v>-3.3371389846410637</v>
      </c>
      <c r="Z473" s="172">
        <v>-4.2035012453833893</v>
      </c>
      <c r="AA473" s="147"/>
      <c r="AB473" s="144"/>
      <c r="AC473" s="144"/>
      <c r="AD473" s="151">
        <v>0.4627949183303085</v>
      </c>
      <c r="AE473" s="151">
        <v>0.64894000090021153</v>
      </c>
      <c r="AF473" s="144"/>
    </row>
    <row r="474" spans="1:32" ht="22.15" customHeight="1" x14ac:dyDescent="0.25">
      <c r="A474" s="154" t="s">
        <v>245</v>
      </c>
      <c r="B474" s="155">
        <v>8.4010840108401083E-2</v>
      </c>
      <c r="C474" s="155">
        <v>8.2191780821917804E-2</v>
      </c>
      <c r="D474" s="155">
        <v>6.2337662337662338E-2</v>
      </c>
      <c r="E474" s="155">
        <v>0.10869565217391304</v>
      </c>
      <c r="F474" s="155">
        <v>0.167816091954023</v>
      </c>
      <c r="G474" s="155">
        <v>0.17557251908396945</v>
      </c>
      <c r="H474" s="155">
        <v>0.20987654320987653</v>
      </c>
      <c r="I474" s="155">
        <v>2.5906735751295335E-2</v>
      </c>
      <c r="J474" s="172">
        <v>-18.396980745858119</v>
      </c>
      <c r="K474" s="172">
        <v>-10.621667622692609</v>
      </c>
      <c r="L474" s="147"/>
      <c r="M474" s="203">
        <v>-4.531794822315077</v>
      </c>
      <c r="N474" s="144"/>
      <c r="P474" s="154" t="s">
        <v>245</v>
      </c>
      <c r="Q474" s="155">
        <v>2.7772768259693416E-2</v>
      </c>
      <c r="R474" s="155">
        <v>4.1519559384267761E-2</v>
      </c>
      <c r="S474" s="155">
        <v>3.6559519604380079E-2</v>
      </c>
      <c r="T474" s="155">
        <v>3.7491240364400838E-2</v>
      </c>
      <c r="U474" s="155">
        <v>4.6894983657808725E-2</v>
      </c>
      <c r="V474" s="155">
        <v>7.3597768825534551E-2</v>
      </c>
      <c r="W474" s="155">
        <v>8.6800057578810999E-2</v>
      </c>
      <c r="X474" s="155">
        <v>7.1224683974446104E-2</v>
      </c>
      <c r="Y474" s="172">
        <v>-1.5575373604364895</v>
      </c>
      <c r="Z474" s="172">
        <v>1.9980141506966247</v>
      </c>
      <c r="AA474" s="147"/>
      <c r="AB474" s="144"/>
      <c r="AC474" s="144"/>
      <c r="AD474" s="151">
        <v>0.13212341197822142</v>
      </c>
      <c r="AE474" s="151">
        <v>5.1244542467479857E-2</v>
      </c>
      <c r="AF474" s="144"/>
    </row>
    <row r="475" spans="1:32" ht="22.15" customHeight="1" x14ac:dyDescent="0.25">
      <c r="A475" s="154" t="s">
        <v>246</v>
      </c>
      <c r="B475" s="155">
        <v>5.4200542005420054E-3</v>
      </c>
      <c r="C475" s="155">
        <v>2.7397260273972603E-3</v>
      </c>
      <c r="D475" s="155">
        <v>1.2987012987012988E-2</v>
      </c>
      <c r="E475" s="155">
        <v>1.5527950310559006E-2</v>
      </c>
      <c r="F475" s="155">
        <v>6.4367816091954022E-2</v>
      </c>
      <c r="G475" s="155">
        <v>0.3944020356234097</v>
      </c>
      <c r="H475" s="155">
        <v>2.0576131687242798E-2</v>
      </c>
      <c r="I475" s="155">
        <v>9.8445595854922283E-2</v>
      </c>
      <c r="J475" s="172">
        <v>7.7869464167679485</v>
      </c>
      <c r="K475" s="172">
        <v>2.3672456109005773</v>
      </c>
      <c r="L475" s="147"/>
      <c r="M475" s="203">
        <v>2.708498691105929</v>
      </c>
      <c r="N475" s="144"/>
      <c r="P475" s="154" t="s">
        <v>246</v>
      </c>
      <c r="Q475" s="155">
        <v>2.5969341749323714E-2</v>
      </c>
      <c r="R475" s="155">
        <v>2.0618556701030927E-2</v>
      </c>
      <c r="S475" s="155">
        <v>3.8855528081949843E-2</v>
      </c>
      <c r="T475" s="155">
        <v>4.3973370707778556E-2</v>
      </c>
      <c r="U475" s="155">
        <v>4.3058121358533465E-2</v>
      </c>
      <c r="V475" s="155">
        <v>6.9414316702819959E-2</v>
      </c>
      <c r="W475" s="155">
        <v>4.0880955808262558E-2</v>
      </c>
      <c r="X475" s="155">
        <v>7.1360608943862994E-2</v>
      </c>
      <c r="Y475" s="172">
        <v>3.0479653135600437</v>
      </c>
      <c r="Z475" s="172">
        <v>3.0941110361696187</v>
      </c>
      <c r="AA475" s="147"/>
      <c r="AB475" s="144"/>
      <c r="AC475" s="144"/>
      <c r="AD475" s="151">
        <v>7.4773139745916511E-2</v>
      </c>
      <c r="AE475" s="151">
        <v>4.0419498582166806E-2</v>
      </c>
      <c r="AF475" s="144"/>
    </row>
    <row r="476" spans="1:32" x14ac:dyDescent="0.25">
      <c r="A476" s="149" t="s">
        <v>247</v>
      </c>
      <c r="B476" s="150">
        <v>65.395663956639552</v>
      </c>
      <c r="C476" s="150">
        <v>58.339726027397248</v>
      </c>
      <c r="D476" s="150">
        <v>44.893506493506457</v>
      </c>
      <c r="E476" s="150">
        <v>58.975155279503127</v>
      </c>
      <c r="F476" s="150">
        <v>43.655172413793089</v>
      </c>
      <c r="G476" s="150">
        <v>35.083969465648849</v>
      </c>
      <c r="H476" s="150">
        <v>48.981481481481453</v>
      </c>
      <c r="I476" s="150">
        <v>72.357512953367888</v>
      </c>
      <c r="J476" s="177">
        <v>23.376031471886435</v>
      </c>
      <c r="K476" s="177">
        <v>22.164409505092038</v>
      </c>
      <c r="L476" s="147"/>
      <c r="M476" s="203">
        <v>38.667557808607825</v>
      </c>
      <c r="N476" s="144"/>
      <c r="P476" s="149" t="s">
        <v>247</v>
      </c>
      <c r="Q476" s="150">
        <v>48.781424706943191</v>
      </c>
      <c r="R476" s="150">
        <v>42.672503883632245</v>
      </c>
      <c r="S476" s="150">
        <v>32.102260685270238</v>
      </c>
      <c r="T476" s="150">
        <v>35.714786264891387</v>
      </c>
      <c r="U476" s="150">
        <v>30.122921699587888</v>
      </c>
      <c r="V476" s="150">
        <v>28.453517198636504</v>
      </c>
      <c r="W476" s="150">
        <v>39.50453433136606</v>
      </c>
      <c r="X476" s="150">
        <v>33.689955144760063</v>
      </c>
      <c r="Y476" s="177">
        <v>-5.8145791866059966</v>
      </c>
      <c r="Z476" s="177">
        <v>-2.9561266844698082</v>
      </c>
      <c r="AA476" s="147"/>
      <c r="AB476" s="144"/>
      <c r="AC476" s="144"/>
      <c r="AD476" s="150">
        <v>50.193103448275849</v>
      </c>
      <c r="AE476" s="150">
        <v>36.646081829229871</v>
      </c>
      <c r="AF476" s="144"/>
    </row>
    <row r="477" spans="1:32" x14ac:dyDescent="0.25">
      <c r="A477" s="149" t="s">
        <v>248</v>
      </c>
      <c r="B477" s="150">
        <v>122.51470588235267</v>
      </c>
      <c r="C477" s="150">
        <v>118.9595959595957</v>
      </c>
      <c r="D477" s="150">
        <v>88.663043478260946</v>
      </c>
      <c r="E477" s="150">
        <v>137.98888888888874</v>
      </c>
      <c r="F477" s="150">
        <v>120.69135802469113</v>
      </c>
      <c r="G477" s="150">
        <v>82.309278350515484</v>
      </c>
      <c r="H477" s="150">
        <v>102.01234567901217</v>
      </c>
      <c r="I477" s="150">
        <v>170.49999999999972</v>
      </c>
      <c r="J477" s="177">
        <v>68.487654320987545</v>
      </c>
      <c r="K477" s="177">
        <v>59.497041420118208</v>
      </c>
      <c r="L477" s="147"/>
      <c r="M477" s="203">
        <v>57.98272884283233</v>
      </c>
      <c r="N477" s="144"/>
      <c r="P477" s="149" t="s">
        <v>248</v>
      </c>
      <c r="Q477" s="150">
        <v>121.71661237785004</v>
      </c>
      <c r="R477" s="150">
        <v>120.71276595744671</v>
      </c>
      <c r="S477" s="150">
        <v>95.372763419483235</v>
      </c>
      <c r="T477" s="150">
        <v>109.57632398753876</v>
      </c>
      <c r="U477" s="150">
        <v>106.75683317624876</v>
      </c>
      <c r="V477" s="150">
        <v>92.769716088328082</v>
      </c>
      <c r="W477" s="150">
        <v>117.40218470705076</v>
      </c>
      <c r="X477" s="150">
        <v>112.51727115716739</v>
      </c>
      <c r="Y477" s="177">
        <v>-4.8849135498833789</v>
      </c>
      <c r="Z477" s="177">
        <v>2.2554038610750951</v>
      </c>
      <c r="AA477" s="147"/>
      <c r="AB477" s="144"/>
      <c r="AC477" s="144"/>
      <c r="AD477" s="150">
        <v>111.00295857988151</v>
      </c>
      <c r="AE477" s="150">
        <v>110.26186729609229</v>
      </c>
      <c r="AF477" s="144"/>
    </row>
    <row r="478" spans="1:32" x14ac:dyDescent="0.25">
      <c r="A478" s="146" t="s">
        <v>249</v>
      </c>
      <c r="B478" s="147">
        <v>67</v>
      </c>
      <c r="C478" s="147">
        <v>57</v>
      </c>
      <c r="D478" s="147">
        <v>96</v>
      </c>
      <c r="E478" s="147">
        <v>55</v>
      </c>
      <c r="F478" s="147">
        <v>52</v>
      </c>
      <c r="G478" s="147">
        <v>25</v>
      </c>
      <c r="H478" s="147">
        <v>67</v>
      </c>
      <c r="I478" s="147">
        <v>82</v>
      </c>
      <c r="J478" s="148">
        <v>0.22388059701492538</v>
      </c>
      <c r="K478" s="148">
        <v>0.36992840095465401</v>
      </c>
      <c r="L478" s="147"/>
      <c r="M478" s="155">
        <v>8.8172043010752682E-2</v>
      </c>
      <c r="N478" s="144"/>
      <c r="P478" s="146" t="s">
        <v>249</v>
      </c>
      <c r="Q478" s="147">
        <v>909</v>
      </c>
      <c r="R478" s="147">
        <v>741</v>
      </c>
      <c r="S478" s="147">
        <v>838</v>
      </c>
      <c r="T478" s="147">
        <v>793</v>
      </c>
      <c r="U478" s="147">
        <v>873</v>
      </c>
      <c r="V478" s="147">
        <v>775</v>
      </c>
      <c r="W478" s="147">
        <v>1044</v>
      </c>
      <c r="X478" s="147">
        <v>930</v>
      </c>
      <c r="Y478" s="148">
        <v>-0.10919540229885058</v>
      </c>
      <c r="Z478" s="148">
        <v>8.9904570567553937E-2</v>
      </c>
      <c r="AA478" s="147"/>
      <c r="AB478" s="144"/>
      <c r="AC478" s="144"/>
      <c r="AD478" s="147">
        <v>59.857142857142854</v>
      </c>
      <c r="AE478" s="147">
        <v>853.28571428571433</v>
      </c>
      <c r="AF478" s="144"/>
    </row>
    <row r="479" spans="1:32" x14ac:dyDescent="0.25">
      <c r="A479" s="146" t="s">
        <v>250</v>
      </c>
      <c r="B479" s="147">
        <v>4</v>
      </c>
      <c r="C479" s="147">
        <v>3</v>
      </c>
      <c r="D479" s="147">
        <v>3</v>
      </c>
      <c r="E479" s="147">
        <v>4</v>
      </c>
      <c r="F479" s="147">
        <v>4</v>
      </c>
      <c r="G479" s="147">
        <v>3</v>
      </c>
      <c r="H479" s="147">
        <v>15</v>
      </c>
      <c r="I479" s="147">
        <v>22</v>
      </c>
      <c r="J479" s="148">
        <v>0.46666666666666667</v>
      </c>
      <c r="K479" s="148">
        <v>3.2777777777777777</v>
      </c>
      <c r="L479" s="147"/>
      <c r="M479" s="155">
        <v>0.11282051282051282</v>
      </c>
      <c r="N479" s="144"/>
      <c r="P479" s="146" t="s">
        <v>250</v>
      </c>
      <c r="Q479" s="147">
        <v>141</v>
      </c>
      <c r="R479" s="147">
        <v>95</v>
      </c>
      <c r="S479" s="147">
        <v>119</v>
      </c>
      <c r="T479" s="147">
        <v>101</v>
      </c>
      <c r="U479" s="147">
        <v>117</v>
      </c>
      <c r="V479" s="147">
        <v>118</v>
      </c>
      <c r="W479" s="147">
        <v>145</v>
      </c>
      <c r="X479" s="147">
        <v>195</v>
      </c>
      <c r="Y479" s="148">
        <v>0.34482758620689657</v>
      </c>
      <c r="Z479" s="148">
        <v>0.63277511961722488</v>
      </c>
      <c r="AA479" s="147"/>
      <c r="AB479" s="144"/>
      <c r="AC479" s="144"/>
      <c r="AD479" s="150">
        <v>5.1428571428571432</v>
      </c>
      <c r="AE479" s="150">
        <v>119.42857142857143</v>
      </c>
      <c r="AF479" s="144"/>
    </row>
    <row r="480" spans="1:32" x14ac:dyDescent="0.25">
      <c r="A480" s="149" t="s">
        <v>251</v>
      </c>
      <c r="B480" s="150">
        <v>0</v>
      </c>
      <c r="C480" s="150">
        <v>124</v>
      </c>
      <c r="D480" s="150">
        <v>124</v>
      </c>
      <c r="E480" s="150">
        <v>145</v>
      </c>
      <c r="F480" s="150">
        <v>107</v>
      </c>
      <c r="G480" s="150">
        <v>123</v>
      </c>
      <c r="H480" s="150">
        <v>127</v>
      </c>
      <c r="I480" s="150">
        <v>132</v>
      </c>
      <c r="J480" s="148">
        <v>3.937007874015748E-2</v>
      </c>
      <c r="K480" s="157">
        <v>5.6000000000000001E-2</v>
      </c>
      <c r="L480" s="147"/>
      <c r="M480" s="155">
        <v>9.87284966342558E-2</v>
      </c>
      <c r="N480" s="144"/>
      <c r="P480" s="149" t="s">
        <v>251</v>
      </c>
      <c r="Q480" s="150">
        <v>0</v>
      </c>
      <c r="R480" s="150">
        <v>1675</v>
      </c>
      <c r="S480" s="150">
        <v>1371</v>
      </c>
      <c r="T480" s="150">
        <v>1252</v>
      </c>
      <c r="U480" s="150">
        <v>1150</v>
      </c>
      <c r="V480" s="150">
        <v>1140</v>
      </c>
      <c r="W480" s="150">
        <v>1246</v>
      </c>
      <c r="X480" s="150">
        <v>1337</v>
      </c>
      <c r="Y480" s="148">
        <v>7.3033707865168537E-2</v>
      </c>
      <c r="Z480" s="157">
        <v>2.3997957620627973E-2</v>
      </c>
      <c r="AA480" s="147"/>
      <c r="AB480" s="144"/>
      <c r="AC480" s="144"/>
      <c r="AD480" s="158">
        <v>125</v>
      </c>
      <c r="AE480" s="158">
        <v>1305.6666666666667</v>
      </c>
      <c r="AF480" s="144"/>
    </row>
    <row r="481" spans="1:32" x14ac:dyDescent="0.25">
      <c r="A481" s="159" t="s">
        <v>252</v>
      </c>
      <c r="B481" s="147">
        <v>17</v>
      </c>
      <c r="C481" s="147">
        <v>50</v>
      </c>
      <c r="D481" s="147">
        <v>45</v>
      </c>
      <c r="E481" s="147">
        <v>38</v>
      </c>
      <c r="F481" s="147">
        <v>40</v>
      </c>
      <c r="G481" s="147">
        <v>55</v>
      </c>
      <c r="H481" s="147">
        <v>46</v>
      </c>
      <c r="I481" s="147">
        <v>38</v>
      </c>
      <c r="J481" s="148">
        <v>-0.17391304347826086</v>
      </c>
      <c r="K481" s="148">
        <v>-8.5910652920962158E-2</v>
      </c>
      <c r="L481" s="147"/>
      <c r="M481" s="155">
        <v>9.1346153846153841E-2</v>
      </c>
      <c r="N481" s="144"/>
      <c r="P481" s="159" t="s">
        <v>252</v>
      </c>
      <c r="Q481" s="147">
        <v>472</v>
      </c>
      <c r="R481" s="147">
        <v>445</v>
      </c>
      <c r="S481" s="147">
        <v>499</v>
      </c>
      <c r="T481" s="147">
        <v>345</v>
      </c>
      <c r="U481" s="147">
        <v>316</v>
      </c>
      <c r="V481" s="147">
        <v>354</v>
      </c>
      <c r="W481" s="147">
        <v>403</v>
      </c>
      <c r="X481" s="147">
        <v>416</v>
      </c>
      <c r="Y481" s="148">
        <v>3.2258064516129031E-2</v>
      </c>
      <c r="Z481" s="148">
        <v>2.7522935779816574E-2</v>
      </c>
      <c r="AA481" s="147"/>
      <c r="AB481" s="144"/>
      <c r="AC481" s="144"/>
      <c r="AD481" s="150">
        <v>41.571428571428569</v>
      </c>
      <c r="AE481" s="150">
        <v>404.85714285714283</v>
      </c>
      <c r="AF481" s="144"/>
    </row>
    <row r="482" spans="1:32" x14ac:dyDescent="0.25">
      <c r="A482" s="159" t="s">
        <v>253</v>
      </c>
      <c r="B482" s="147">
        <v>1</v>
      </c>
      <c r="C482" s="147">
        <v>5</v>
      </c>
      <c r="D482" s="147">
        <v>19</v>
      </c>
      <c r="E482" s="147">
        <v>5</v>
      </c>
      <c r="F482" s="147">
        <v>2</v>
      </c>
      <c r="G482" s="147">
        <v>5</v>
      </c>
      <c r="H482" s="147">
        <v>11</v>
      </c>
      <c r="I482" s="147">
        <v>7</v>
      </c>
      <c r="J482" s="148">
        <v>-0.36363636363636365</v>
      </c>
      <c r="K482" s="148">
        <v>2.0833333333333391E-2</v>
      </c>
      <c r="L482" s="147"/>
      <c r="M482" s="155">
        <v>4.8951048951048952E-2</v>
      </c>
      <c r="N482" s="144"/>
      <c r="P482" s="159" t="s">
        <v>253</v>
      </c>
      <c r="Q482" s="147">
        <v>58</v>
      </c>
      <c r="R482" s="147">
        <v>56</v>
      </c>
      <c r="S482" s="147">
        <v>95</v>
      </c>
      <c r="T482" s="147">
        <v>73</v>
      </c>
      <c r="U482" s="147">
        <v>36</v>
      </c>
      <c r="V482" s="147">
        <v>41</v>
      </c>
      <c r="W482" s="147">
        <v>51</v>
      </c>
      <c r="X482" s="147">
        <v>143</v>
      </c>
      <c r="Y482" s="148">
        <v>1.803921568627451</v>
      </c>
      <c r="Z482" s="148">
        <v>1.4414634146341465</v>
      </c>
      <c r="AA482" s="147"/>
      <c r="AB482" s="144"/>
      <c r="AC482" s="144"/>
      <c r="AD482" s="150">
        <v>6.8571428571428568</v>
      </c>
      <c r="AE482" s="150">
        <v>58.571428571428569</v>
      </c>
      <c r="AF482" s="144"/>
    </row>
    <row r="483" spans="1:32" x14ac:dyDescent="0.25">
      <c r="A483" s="159" t="s">
        <v>254</v>
      </c>
      <c r="B483" s="160">
        <v>5.5555555555555552E-2</v>
      </c>
      <c r="C483" s="160">
        <v>9.0909090909090912E-2</v>
      </c>
      <c r="D483" s="160">
        <v>0.296875</v>
      </c>
      <c r="E483" s="160">
        <v>0.11627906976744186</v>
      </c>
      <c r="F483" s="160">
        <v>4.7619047619047616E-2</v>
      </c>
      <c r="G483" s="160">
        <v>8.3333333333333329E-2</v>
      </c>
      <c r="H483" s="160">
        <v>0.19298245614035087</v>
      </c>
      <c r="I483" s="160">
        <v>0.15555555555555556</v>
      </c>
      <c r="J483" s="172">
        <v>-3.7426900584795311</v>
      </c>
      <c r="K483" s="172">
        <v>1.3962635201573259</v>
      </c>
      <c r="L483" s="147"/>
      <c r="M483" s="203">
        <v>-10.025839793281655</v>
      </c>
      <c r="N483" s="144"/>
      <c r="P483" s="159" t="s">
        <v>254</v>
      </c>
      <c r="Q483" s="160">
        <v>0.10943396226415095</v>
      </c>
      <c r="R483" s="160">
        <v>0.11177644710578842</v>
      </c>
      <c r="S483" s="160">
        <v>0.15993265993265993</v>
      </c>
      <c r="T483" s="160">
        <v>0.17464114832535885</v>
      </c>
      <c r="U483" s="160">
        <v>0.10227272727272728</v>
      </c>
      <c r="V483" s="160">
        <v>0.10379746835443038</v>
      </c>
      <c r="W483" s="160">
        <v>0.11233480176211454</v>
      </c>
      <c r="X483" s="160">
        <v>0.2558139534883721</v>
      </c>
      <c r="Y483" s="172">
        <v>14.347915172625758</v>
      </c>
      <c r="Z483" s="172">
        <v>12.942677716284805</v>
      </c>
      <c r="AA483" s="147"/>
      <c r="AB483" s="144"/>
      <c r="AC483" s="144"/>
      <c r="AD483" s="191">
        <v>0.1415929203539823</v>
      </c>
      <c r="AE483" s="191">
        <v>0.12638717632552404</v>
      </c>
      <c r="AF483" s="144"/>
    </row>
    <row r="484" spans="1:32" x14ac:dyDescent="0.25">
      <c r="A484" s="161" t="s">
        <v>255</v>
      </c>
      <c r="B484" s="161"/>
      <c r="C484" s="161"/>
      <c r="D484" s="161"/>
      <c r="E484" s="144"/>
      <c r="F484" s="144"/>
      <c r="G484" s="144"/>
      <c r="H484" s="144"/>
      <c r="I484" s="144"/>
      <c r="J484" s="144"/>
      <c r="K484" s="144"/>
      <c r="L484" s="144"/>
      <c r="M484" s="144"/>
      <c r="N484" s="144"/>
      <c r="O484" s="204"/>
      <c r="P484" s="161" t="s">
        <v>255</v>
      </c>
      <c r="Q484" s="161"/>
      <c r="R484" s="161"/>
      <c r="S484" s="161"/>
      <c r="T484" s="144"/>
      <c r="U484" s="144"/>
      <c r="V484" s="144"/>
      <c r="W484" s="144"/>
      <c r="X484" s="144"/>
      <c r="Y484" s="144"/>
      <c r="Z484" s="144"/>
      <c r="AA484" s="144"/>
      <c r="AB484" s="144"/>
      <c r="AC484" s="144"/>
      <c r="AD484" s="144"/>
      <c r="AE484" s="144"/>
      <c r="AF484" s="144"/>
    </row>
    <row r="487" spans="1:32" x14ac:dyDescent="0.25">
      <c r="A487" s="189" t="s">
        <v>263</v>
      </c>
      <c r="B487" s="189"/>
      <c r="C487" s="189"/>
      <c r="D487" s="189"/>
      <c r="E487" s="181"/>
      <c r="F487" s="167"/>
      <c r="G487" s="167"/>
      <c r="H487" s="167"/>
      <c r="I487" s="167"/>
      <c r="J487" s="167"/>
      <c r="K487" s="167"/>
      <c r="L487" s="188"/>
      <c r="M487" s="211"/>
      <c r="N487" s="144"/>
      <c r="O487" s="211"/>
      <c r="P487" s="189" t="s">
        <v>263</v>
      </c>
      <c r="Q487" s="189"/>
      <c r="R487" s="189"/>
      <c r="S487" s="189"/>
      <c r="T487" s="181"/>
      <c r="U487" s="144"/>
      <c r="V487" s="144"/>
      <c r="W487" s="144"/>
      <c r="X487" s="144"/>
      <c r="Y487" s="144"/>
      <c r="Z487" s="144"/>
      <c r="AA487" s="188"/>
      <c r="AB487" s="144"/>
      <c r="AC487" s="144"/>
      <c r="AD487" s="144"/>
      <c r="AE487" s="144"/>
      <c r="AF487" s="144"/>
    </row>
    <row r="488" spans="1:32" x14ac:dyDescent="0.25">
      <c r="A488" s="166" t="s">
        <v>304</v>
      </c>
      <c r="B488" s="166"/>
      <c r="C488" s="166"/>
      <c r="D488" s="166"/>
      <c r="E488" s="213"/>
      <c r="F488" s="167"/>
      <c r="G488" s="167"/>
      <c r="H488" s="167"/>
      <c r="I488" s="167"/>
      <c r="J488" s="167"/>
      <c r="K488" s="167"/>
      <c r="L488" s="167"/>
      <c r="M488" s="144"/>
      <c r="N488" s="144"/>
      <c r="P488" s="166" t="s">
        <v>231</v>
      </c>
      <c r="Q488" s="166"/>
      <c r="R488" s="166"/>
      <c r="S488" s="166"/>
      <c r="T488" s="162"/>
      <c r="U488" s="144"/>
      <c r="V488" s="144"/>
      <c r="W488" s="144"/>
      <c r="X488" s="144"/>
      <c r="Y488" s="144"/>
      <c r="Z488" s="144"/>
      <c r="AA488" s="167"/>
      <c r="AB488" s="144"/>
      <c r="AC488" s="144"/>
      <c r="AD488" s="144"/>
      <c r="AE488" s="144"/>
      <c r="AF488" s="144"/>
    </row>
    <row r="489" spans="1:32" ht="31.5" x14ac:dyDescent="0.25">
      <c r="A489" s="190"/>
      <c r="B489" s="141">
        <v>2019</v>
      </c>
      <c r="C489" s="141">
        <v>2020</v>
      </c>
      <c r="D489" s="141">
        <v>2021</v>
      </c>
      <c r="E489" s="141">
        <v>2022</v>
      </c>
      <c r="F489" s="141">
        <v>2023</v>
      </c>
      <c r="G489" s="141">
        <v>2024</v>
      </c>
      <c r="H489" s="141">
        <v>2025</v>
      </c>
      <c r="I489" s="141">
        <v>2026</v>
      </c>
      <c r="J489" s="142" t="s">
        <v>232</v>
      </c>
      <c r="K489" s="142" t="s">
        <v>233</v>
      </c>
      <c r="L489" s="143" t="s">
        <v>234</v>
      </c>
      <c r="M489" s="145" t="s">
        <v>287</v>
      </c>
      <c r="N489" s="144"/>
      <c r="P489" s="190"/>
      <c r="Q489" s="141">
        <v>2019</v>
      </c>
      <c r="R489" s="141">
        <v>2020</v>
      </c>
      <c r="S489" s="141">
        <v>2021</v>
      </c>
      <c r="T489" s="141">
        <v>2022</v>
      </c>
      <c r="U489" s="141">
        <v>2023</v>
      </c>
      <c r="V489" s="141">
        <v>2024</v>
      </c>
      <c r="W489" s="141">
        <v>2025</v>
      </c>
      <c r="X489" s="141">
        <v>2026</v>
      </c>
      <c r="Y489" s="142" t="s">
        <v>232</v>
      </c>
      <c r="Z489" s="142" t="s">
        <v>233</v>
      </c>
      <c r="AA489" s="143" t="s">
        <v>234</v>
      </c>
      <c r="AB489" s="144"/>
      <c r="AC489" s="144"/>
      <c r="AD489" s="145" t="s">
        <v>305</v>
      </c>
      <c r="AE489" s="145" t="s">
        <v>235</v>
      </c>
      <c r="AF489" s="144"/>
    </row>
    <row r="490" spans="1:32" x14ac:dyDescent="0.25">
      <c r="A490" s="146" t="s">
        <v>236</v>
      </c>
      <c r="B490" s="147">
        <v>1033</v>
      </c>
      <c r="C490" s="147">
        <v>1128</v>
      </c>
      <c r="D490" s="147">
        <v>1019</v>
      </c>
      <c r="E490" s="147">
        <v>877</v>
      </c>
      <c r="F490" s="147">
        <v>948</v>
      </c>
      <c r="G490" s="147">
        <v>773</v>
      </c>
      <c r="H490" s="147">
        <v>864</v>
      </c>
      <c r="I490" s="147">
        <v>808</v>
      </c>
      <c r="J490" s="148">
        <v>-6.4814814814814811E-2</v>
      </c>
      <c r="K490" s="148">
        <v>-0.14844926227040051</v>
      </c>
      <c r="L490" s="147"/>
      <c r="M490" s="155">
        <v>4.2885197176370682E-2</v>
      </c>
      <c r="N490" s="144"/>
      <c r="P490" s="146" t="s">
        <v>236</v>
      </c>
      <c r="Q490" s="147">
        <v>17298</v>
      </c>
      <c r="R490" s="147">
        <v>20039</v>
      </c>
      <c r="S490" s="147">
        <v>16891</v>
      </c>
      <c r="T490" s="147">
        <v>16358</v>
      </c>
      <c r="U490" s="147">
        <v>18199</v>
      </c>
      <c r="V490" s="147">
        <v>16976</v>
      </c>
      <c r="W490" s="147">
        <v>16991</v>
      </c>
      <c r="X490" s="147">
        <v>18841</v>
      </c>
      <c r="Y490" s="148">
        <v>0.10888117238538049</v>
      </c>
      <c r="Z490" s="148">
        <v>7.4418339416058396E-2</v>
      </c>
      <c r="AA490" s="147"/>
      <c r="AB490" s="144"/>
      <c r="AC490" s="144"/>
      <c r="AD490" s="147">
        <v>948.85714285714289</v>
      </c>
      <c r="AE490" s="147">
        <v>17536</v>
      </c>
      <c r="AF490" s="144"/>
    </row>
    <row r="491" spans="1:32" x14ac:dyDescent="0.25">
      <c r="A491" s="149" t="s">
        <v>237</v>
      </c>
      <c r="B491" s="150">
        <v>841</v>
      </c>
      <c r="C491" s="150">
        <v>956</v>
      </c>
      <c r="D491" s="150">
        <v>863</v>
      </c>
      <c r="E491" s="150">
        <v>762</v>
      </c>
      <c r="F491" s="150">
        <v>728</v>
      </c>
      <c r="G491" s="150">
        <v>640</v>
      </c>
      <c r="H491" s="150">
        <v>667</v>
      </c>
      <c r="I491" s="150">
        <v>641</v>
      </c>
      <c r="J491" s="148">
        <v>-3.8980509745127435E-2</v>
      </c>
      <c r="K491" s="148">
        <v>-0.17775334432838555</v>
      </c>
      <c r="L491" s="147"/>
      <c r="M491" s="155">
        <v>4.1682923657172584E-2</v>
      </c>
      <c r="N491" s="144"/>
      <c r="P491" s="149" t="s">
        <v>237</v>
      </c>
      <c r="Q491" s="150">
        <v>14465</v>
      </c>
      <c r="R491" s="150">
        <v>16545</v>
      </c>
      <c r="S491" s="150">
        <v>14341</v>
      </c>
      <c r="T491" s="150">
        <v>13650</v>
      </c>
      <c r="U491" s="150">
        <v>14844</v>
      </c>
      <c r="V491" s="150">
        <v>13660</v>
      </c>
      <c r="W491" s="150">
        <v>13858</v>
      </c>
      <c r="X491" s="150">
        <v>15378</v>
      </c>
      <c r="Y491" s="148">
        <v>0.10968393707605716</v>
      </c>
      <c r="Z491" s="148">
        <v>6.1985142507621181E-2</v>
      </c>
      <c r="AA491" s="147"/>
      <c r="AB491" s="144"/>
      <c r="AC491" s="144"/>
      <c r="AD491" s="150">
        <v>779.57142857142856</v>
      </c>
      <c r="AE491" s="150">
        <v>14480.428571428571</v>
      </c>
      <c r="AF491" s="144"/>
    </row>
    <row r="492" spans="1:32" x14ac:dyDescent="0.25">
      <c r="A492" s="146" t="s">
        <v>90</v>
      </c>
      <c r="B492" s="151">
        <v>0.82289628180039143</v>
      </c>
      <c r="C492" s="151">
        <v>0.85586392121754695</v>
      </c>
      <c r="D492" s="151">
        <v>0.85192497532082923</v>
      </c>
      <c r="E492" s="151">
        <v>0.87788018433179726</v>
      </c>
      <c r="F492" s="151">
        <v>0.79649890590809624</v>
      </c>
      <c r="G492" s="151">
        <v>0.85106382978723405</v>
      </c>
      <c r="H492" s="151">
        <v>0.77920560747663548</v>
      </c>
      <c r="I492" s="151">
        <v>0.81760204081632648</v>
      </c>
      <c r="J492" s="172">
        <v>3.8396433339691005</v>
      </c>
      <c r="K492" s="172">
        <v>-1.6546537600059974</v>
      </c>
      <c r="L492" s="147"/>
      <c r="M492" s="203">
        <v>-1.7251379379113252</v>
      </c>
      <c r="N492" s="144"/>
      <c r="P492" s="146" t="s">
        <v>90</v>
      </c>
      <c r="Q492" s="151">
        <v>0.84943331963121738</v>
      </c>
      <c r="R492" s="151">
        <v>0.83993298812062134</v>
      </c>
      <c r="S492" s="151">
        <v>0.86013314940322683</v>
      </c>
      <c r="T492" s="151">
        <v>0.84803677932405563</v>
      </c>
      <c r="U492" s="151">
        <v>0.83337076128452725</v>
      </c>
      <c r="V492" s="151">
        <v>0.82195077922859383</v>
      </c>
      <c r="W492" s="151">
        <v>0.82967131652996473</v>
      </c>
      <c r="X492" s="151">
        <v>0.83485342019543973</v>
      </c>
      <c r="Y492" s="172">
        <v>0.51821036654750019</v>
      </c>
      <c r="Z492" s="172">
        <v>-0.54267754441192917</v>
      </c>
      <c r="AA492" s="147"/>
      <c r="AB492" s="144"/>
      <c r="AC492" s="144"/>
      <c r="AD492" s="151">
        <v>0.83414857841638645</v>
      </c>
      <c r="AE492" s="151">
        <v>0.84028019563955902</v>
      </c>
      <c r="AF492" s="144"/>
    </row>
    <row r="493" spans="1:32" x14ac:dyDescent="0.25">
      <c r="A493" s="149" t="s">
        <v>238</v>
      </c>
      <c r="B493" s="150">
        <v>774</v>
      </c>
      <c r="C493" s="150">
        <v>885</v>
      </c>
      <c r="D493" s="150">
        <v>806</v>
      </c>
      <c r="E493" s="150">
        <v>701</v>
      </c>
      <c r="F493" s="150">
        <v>680</v>
      </c>
      <c r="G493" s="150">
        <v>576</v>
      </c>
      <c r="H493" s="150">
        <v>594</v>
      </c>
      <c r="I493" s="150">
        <v>578</v>
      </c>
      <c r="J493" s="148">
        <v>-2.6936026936026935E-2</v>
      </c>
      <c r="K493" s="148">
        <v>-0.19338118022328546</v>
      </c>
      <c r="L493" s="147"/>
      <c r="M493" s="155">
        <v>4.0219887272980308E-2</v>
      </c>
      <c r="N493" s="144"/>
      <c r="P493" s="149" t="s">
        <v>238</v>
      </c>
      <c r="Q493" s="150">
        <v>13503</v>
      </c>
      <c r="R493" s="150">
        <v>15376</v>
      </c>
      <c r="S493" s="150">
        <v>13324</v>
      </c>
      <c r="T493" s="150">
        <v>12549</v>
      </c>
      <c r="U493" s="150">
        <v>13691</v>
      </c>
      <c r="V493" s="150">
        <v>12681</v>
      </c>
      <c r="W493" s="150">
        <v>12914</v>
      </c>
      <c r="X493" s="150">
        <v>14371</v>
      </c>
      <c r="Y493" s="148">
        <v>0.11282329255072016</v>
      </c>
      <c r="Z493" s="148">
        <v>6.9748399583147241E-2</v>
      </c>
      <c r="AA493" s="147"/>
      <c r="AB493" s="144"/>
      <c r="AC493" s="144"/>
      <c r="AD493" s="150">
        <v>716.57142857142856</v>
      </c>
      <c r="AE493" s="150">
        <v>13434</v>
      </c>
      <c r="AF493" s="144"/>
    </row>
    <row r="494" spans="1:32" x14ac:dyDescent="0.25">
      <c r="A494" s="149" t="s">
        <v>239</v>
      </c>
      <c r="B494" s="153">
        <v>0.74927395934172314</v>
      </c>
      <c r="C494" s="153">
        <v>0.78457446808510634</v>
      </c>
      <c r="D494" s="153">
        <v>0.79097154072620213</v>
      </c>
      <c r="E494" s="153">
        <v>0.79931584948688716</v>
      </c>
      <c r="F494" s="153">
        <v>0.71729957805907174</v>
      </c>
      <c r="G494" s="153">
        <v>0.74514877102199228</v>
      </c>
      <c r="H494" s="153">
        <v>0.6875</v>
      </c>
      <c r="I494" s="153">
        <v>0.71534653465346532</v>
      </c>
      <c r="J494" s="172">
        <v>2.7846534653465316</v>
      </c>
      <c r="K494" s="172">
        <v>-3.9847683955387403</v>
      </c>
      <c r="L494" s="147"/>
      <c r="M494" s="203">
        <v>-4.7404911660424602</v>
      </c>
      <c r="N494" s="144"/>
      <c r="P494" s="149" t="s">
        <v>239</v>
      </c>
      <c r="Q494" s="153">
        <v>0.78061047519944504</v>
      </c>
      <c r="R494" s="153">
        <v>0.76730375767253856</v>
      </c>
      <c r="S494" s="153">
        <v>0.78882244982535077</v>
      </c>
      <c r="T494" s="153">
        <v>0.76714757305294046</v>
      </c>
      <c r="U494" s="153">
        <v>0.75229408209242266</v>
      </c>
      <c r="V494" s="153">
        <v>0.74699575871819035</v>
      </c>
      <c r="W494" s="153">
        <v>0.76004943793773172</v>
      </c>
      <c r="X494" s="153">
        <v>0.76275144631388991</v>
      </c>
      <c r="Y494" s="172">
        <v>0.27020083761581937</v>
      </c>
      <c r="Z494" s="172">
        <v>-0.33297580656721504</v>
      </c>
      <c r="AA494" s="147"/>
      <c r="AB494" s="144"/>
      <c r="AC494" s="144"/>
      <c r="AD494" s="153">
        <v>0.75519421860885272</v>
      </c>
      <c r="AE494" s="153">
        <v>0.76608120437956206</v>
      </c>
      <c r="AF494" s="144"/>
    </row>
    <row r="495" spans="1:32" x14ac:dyDescent="0.25">
      <c r="A495" s="149" t="s">
        <v>240</v>
      </c>
      <c r="B495" s="153">
        <v>0.92033293697978602</v>
      </c>
      <c r="C495" s="153">
        <v>0.92573221757322177</v>
      </c>
      <c r="D495" s="153">
        <v>0.93395133256083429</v>
      </c>
      <c r="E495" s="153">
        <v>0.91994750656167978</v>
      </c>
      <c r="F495" s="153">
        <v>0.93406593406593408</v>
      </c>
      <c r="G495" s="153">
        <v>0.9</v>
      </c>
      <c r="H495" s="153">
        <v>0.89055472263868063</v>
      </c>
      <c r="I495" s="153">
        <v>0.90171606864274567</v>
      </c>
      <c r="J495" s="172">
        <v>1.1161346004065043</v>
      </c>
      <c r="K495" s="172">
        <v>-1.7470297492493514</v>
      </c>
      <c r="L495" s="147"/>
      <c r="M495" s="203">
        <v>-3.2800773599418465</v>
      </c>
      <c r="N495" s="144"/>
      <c r="P495" s="149" t="s">
        <v>240</v>
      </c>
      <c r="Q495" s="153">
        <v>0.93349464223988943</v>
      </c>
      <c r="R495" s="153">
        <v>0.92934421275309764</v>
      </c>
      <c r="S495" s="153">
        <v>0.92908444320479744</v>
      </c>
      <c r="T495" s="153">
        <v>0.91934065934065934</v>
      </c>
      <c r="U495" s="153">
        <v>0.92232551872810564</v>
      </c>
      <c r="V495" s="153">
        <v>0.9283308931185944</v>
      </c>
      <c r="W495" s="153">
        <v>0.93188050223697505</v>
      </c>
      <c r="X495" s="153">
        <v>0.93451684224216414</v>
      </c>
      <c r="Y495" s="172">
        <v>0.26363400051890862</v>
      </c>
      <c r="Z495" s="172">
        <v>0.67818699149835293</v>
      </c>
      <c r="AA495" s="147"/>
      <c r="AB495" s="144"/>
      <c r="AC495" s="144"/>
      <c r="AD495" s="153">
        <v>0.91918636613523919</v>
      </c>
      <c r="AE495" s="153">
        <v>0.92773497232718061</v>
      </c>
      <c r="AF495" s="144"/>
    </row>
    <row r="496" spans="1:32" ht="22.15" customHeight="1" x14ac:dyDescent="0.25">
      <c r="A496" s="154" t="s">
        <v>241</v>
      </c>
      <c r="B496" s="155">
        <v>5.4696789536266346E-2</v>
      </c>
      <c r="C496" s="155">
        <v>4.3933054393305436E-2</v>
      </c>
      <c r="D496" s="155">
        <v>6.1413673232908458E-2</v>
      </c>
      <c r="E496" s="155">
        <v>6.2992125984251968E-2</v>
      </c>
      <c r="F496" s="155">
        <v>5.4945054945054944E-2</v>
      </c>
      <c r="G496" s="155">
        <v>6.7187499999999997E-2</v>
      </c>
      <c r="H496" s="155">
        <v>6.5967016491754127E-2</v>
      </c>
      <c r="I496" s="155">
        <v>7.6443057722308888E-2</v>
      </c>
      <c r="J496" s="172">
        <v>1.0476041230554762</v>
      </c>
      <c r="K496" s="172">
        <v>1.8535782662752354</v>
      </c>
      <c r="L496" s="147"/>
      <c r="M496" s="203">
        <v>2.5396107533727799</v>
      </c>
      <c r="N496" s="144"/>
      <c r="P496" s="154" t="s">
        <v>241</v>
      </c>
      <c r="Q496" s="155">
        <v>4.2309021776702385E-2</v>
      </c>
      <c r="R496" s="155">
        <v>4.2852825627077665E-2</v>
      </c>
      <c r="S496" s="155">
        <v>4.8183529739906562E-2</v>
      </c>
      <c r="T496" s="155">
        <v>5.4432234432234432E-2</v>
      </c>
      <c r="U496" s="155">
        <v>6.4470493128536782E-2</v>
      </c>
      <c r="V496" s="155">
        <v>5.6076134699853585E-2</v>
      </c>
      <c r="W496" s="155">
        <v>5.1017462837350265E-2</v>
      </c>
      <c r="X496" s="155">
        <v>5.1046950188581089E-2</v>
      </c>
      <c r="Y496" s="172">
        <v>2.9487351230823855E-3</v>
      </c>
      <c r="Z496" s="172">
        <v>-1.058373177081906E-2</v>
      </c>
      <c r="AA496" s="147"/>
      <c r="AB496" s="144"/>
      <c r="AC496" s="144"/>
      <c r="AD496" s="151">
        <v>5.7907275059556534E-2</v>
      </c>
      <c r="AE496" s="151">
        <v>5.115278750628928E-2</v>
      </c>
      <c r="AF496" s="144"/>
    </row>
    <row r="497" spans="1:32" ht="22.15" customHeight="1" x14ac:dyDescent="0.25">
      <c r="A497" s="154" t="s">
        <v>242</v>
      </c>
      <c r="B497" s="155">
        <v>4.4530493707647625E-2</v>
      </c>
      <c r="C497" s="155">
        <v>3.7234042553191488E-2</v>
      </c>
      <c r="D497" s="155">
        <v>5.2011776251226695E-2</v>
      </c>
      <c r="E497" s="155">
        <v>5.4732041049030788E-2</v>
      </c>
      <c r="F497" s="155">
        <v>4.2194092827004218E-2</v>
      </c>
      <c r="G497" s="155">
        <v>5.5627425614489003E-2</v>
      </c>
      <c r="H497" s="155">
        <v>5.0925925925925923E-2</v>
      </c>
      <c r="I497" s="155">
        <v>6.0643564356435642E-2</v>
      </c>
      <c r="J497" s="172">
        <v>0.97176384305097185</v>
      </c>
      <c r="K497" s="172">
        <v>1.3067533040566932</v>
      </c>
      <c r="L497" s="147"/>
      <c r="M497" s="203">
        <v>1.8979109178897293</v>
      </c>
      <c r="N497" s="144"/>
      <c r="P497" s="154" t="s">
        <v>242</v>
      </c>
      <c r="Q497" s="155">
        <v>3.5379812695109258E-2</v>
      </c>
      <c r="R497" s="155">
        <v>3.5381007036279256E-2</v>
      </c>
      <c r="S497" s="155">
        <v>4.0909360014208751E-2</v>
      </c>
      <c r="T497" s="155">
        <v>4.5421200635774546E-2</v>
      </c>
      <c r="U497" s="155">
        <v>5.2585306884993681E-2</v>
      </c>
      <c r="V497" s="155">
        <v>4.5122525918944389E-2</v>
      </c>
      <c r="W497" s="155">
        <v>4.1610264257548116E-2</v>
      </c>
      <c r="X497" s="155">
        <v>4.1664455177538348E-2</v>
      </c>
      <c r="Y497" s="172">
        <v>5.41909199902324E-3</v>
      </c>
      <c r="Z497" s="172">
        <v>-5.7518246584017246E-2</v>
      </c>
      <c r="AA497" s="147"/>
      <c r="AB497" s="144"/>
      <c r="AC497" s="144"/>
      <c r="AD497" s="151">
        <v>4.7576031315868711E-2</v>
      </c>
      <c r="AE497" s="151">
        <v>4.2239637643378521E-2</v>
      </c>
      <c r="AF497" s="144"/>
    </row>
    <row r="498" spans="1:32" ht="22.15" customHeight="1" x14ac:dyDescent="0.25">
      <c r="A498" s="154" t="s">
        <v>243</v>
      </c>
      <c r="B498" s="155">
        <v>0.10842207163601161</v>
      </c>
      <c r="C498" s="155">
        <v>0.11170212765957446</v>
      </c>
      <c r="D498" s="155">
        <v>0.13150147203140333</v>
      </c>
      <c r="E498" s="155">
        <v>0.10262257696693272</v>
      </c>
      <c r="F498" s="155">
        <v>0.12763713080168776</v>
      </c>
      <c r="G498" s="155">
        <v>0.10996119016817593</v>
      </c>
      <c r="H498" s="155">
        <v>0.1423611111111111</v>
      </c>
      <c r="I498" s="155">
        <v>0.11757425742574257</v>
      </c>
      <c r="J498" s="172">
        <v>-2.478685368536854</v>
      </c>
      <c r="K498" s="172">
        <v>-0.15163779250553788</v>
      </c>
      <c r="L498" s="147"/>
      <c r="M498" s="203">
        <v>1.7101883347933526</v>
      </c>
      <c r="N498" s="144"/>
      <c r="P498" s="154" t="s">
        <v>243</v>
      </c>
      <c r="Q498" s="155">
        <v>0.10683315990287895</v>
      </c>
      <c r="R498" s="155">
        <v>0.10873796097609661</v>
      </c>
      <c r="S498" s="155">
        <v>0.10940737670949026</v>
      </c>
      <c r="T498" s="155">
        <v>0.11419488935077637</v>
      </c>
      <c r="U498" s="155">
        <v>0.11901752843562834</v>
      </c>
      <c r="V498" s="155">
        <v>0.12329170593779454</v>
      </c>
      <c r="W498" s="155">
        <v>0.10399623329998234</v>
      </c>
      <c r="X498" s="155">
        <v>0.10047237407780904</v>
      </c>
      <c r="Y498" s="172">
        <v>-0.35238592221732978</v>
      </c>
      <c r="Z498" s="172">
        <v>-1.1696877747008476</v>
      </c>
      <c r="AA498" s="147"/>
      <c r="AB498" s="144"/>
      <c r="AC498" s="144"/>
      <c r="AD498" s="151">
        <v>0.11909063535079795</v>
      </c>
      <c r="AE498" s="151">
        <v>0.11216925182481752</v>
      </c>
      <c r="AF498" s="144"/>
    </row>
    <row r="499" spans="1:32" ht="22.15" customHeight="1" x14ac:dyDescent="0.25">
      <c r="A499" s="154" t="s">
        <v>244</v>
      </c>
      <c r="B499" s="155">
        <v>2.420135527589545E-2</v>
      </c>
      <c r="C499" s="155">
        <v>1.3297872340425532E-2</v>
      </c>
      <c r="D499" s="155">
        <v>1.3738959764474975E-2</v>
      </c>
      <c r="E499" s="155">
        <v>1.596351197263398E-2</v>
      </c>
      <c r="F499" s="155">
        <v>1.1603375527426161E-2</v>
      </c>
      <c r="G499" s="155">
        <v>9.0556274256144882E-3</v>
      </c>
      <c r="H499" s="155">
        <v>1.1574074074074073E-2</v>
      </c>
      <c r="I499" s="155">
        <v>2.8465346534653466E-2</v>
      </c>
      <c r="J499" s="172">
        <v>1.6891272460579394</v>
      </c>
      <c r="K499" s="172">
        <v>1.4011868666541452</v>
      </c>
      <c r="L499" s="147"/>
      <c r="M499" s="203">
        <v>0.26705373419354561</v>
      </c>
      <c r="N499" s="144"/>
      <c r="P499" s="154" t="s">
        <v>244</v>
      </c>
      <c r="Q499" s="155">
        <v>2.8616024973985431E-2</v>
      </c>
      <c r="R499" s="155">
        <v>2.3554069564349519E-2</v>
      </c>
      <c r="S499" s="155">
        <v>1.8767390918240482E-2</v>
      </c>
      <c r="T499" s="155">
        <v>2.5981171292334026E-2</v>
      </c>
      <c r="U499" s="155">
        <v>2.6430023627671849E-2</v>
      </c>
      <c r="V499" s="155">
        <v>2.8451932139491046E-2</v>
      </c>
      <c r="W499" s="155">
        <v>2.4248131363663116E-2</v>
      </c>
      <c r="X499" s="155">
        <v>2.579480919271801E-2</v>
      </c>
      <c r="Y499" s="172">
        <v>0.15466778290548938</v>
      </c>
      <c r="Z499" s="172">
        <v>6.6283578291613174E-2</v>
      </c>
      <c r="AA499" s="147"/>
      <c r="AB499" s="144"/>
      <c r="AC499" s="144"/>
      <c r="AD499" s="151">
        <v>1.4453477868112014E-2</v>
      </c>
      <c r="AE499" s="151">
        <v>2.5131973409801878E-2</v>
      </c>
      <c r="AF499" s="144"/>
    </row>
    <row r="500" spans="1:32" ht="22.15" customHeight="1" x14ac:dyDescent="0.25">
      <c r="A500" s="154" t="s">
        <v>245</v>
      </c>
      <c r="B500" s="155">
        <v>4.6466602129719266E-2</v>
      </c>
      <c r="C500" s="155">
        <v>2.0390070921985817E-2</v>
      </c>
      <c r="D500" s="155">
        <v>6.8694798822374874E-3</v>
      </c>
      <c r="E500" s="155">
        <v>1.0262257696693273E-2</v>
      </c>
      <c r="F500" s="155">
        <v>6.2236286919831227E-2</v>
      </c>
      <c r="G500" s="155">
        <v>3.6222509702457953E-2</v>
      </c>
      <c r="H500" s="155">
        <v>6.4814814814814811E-2</v>
      </c>
      <c r="I500" s="155">
        <v>1.4851485148514851E-2</v>
      </c>
      <c r="J500" s="172">
        <v>-4.9963329666299963</v>
      </c>
      <c r="K500" s="172">
        <v>-1.9776638910503519</v>
      </c>
      <c r="L500" s="147"/>
      <c r="M500" s="203">
        <v>-1.5826292039532495</v>
      </c>
      <c r="N500" s="144"/>
      <c r="P500" s="154" t="s">
        <v>245</v>
      </c>
      <c r="Q500" s="155">
        <v>1.9539831194357728E-2</v>
      </c>
      <c r="R500" s="155">
        <v>3.1538499925145964E-2</v>
      </c>
      <c r="S500" s="155">
        <v>1.6813687762713872E-2</v>
      </c>
      <c r="T500" s="155">
        <v>1.944002934344052E-2</v>
      </c>
      <c r="U500" s="155">
        <v>2.4396944887081707E-2</v>
      </c>
      <c r="V500" s="155">
        <v>3.6345428840716308E-2</v>
      </c>
      <c r="W500" s="155">
        <v>3.7843564239891707E-2</v>
      </c>
      <c r="X500" s="155">
        <v>3.0677777188047345E-2</v>
      </c>
      <c r="Y500" s="172">
        <v>-0.71657870518443623</v>
      </c>
      <c r="Z500" s="172">
        <v>0.39898209836677845</v>
      </c>
      <c r="AA500" s="147"/>
      <c r="AB500" s="144"/>
      <c r="AC500" s="144"/>
      <c r="AD500" s="151">
        <v>3.462812405901837E-2</v>
      </c>
      <c r="AE500" s="151">
        <v>2.6687956204379561E-2</v>
      </c>
      <c r="AF500" s="144"/>
    </row>
    <row r="501" spans="1:32" ht="22.15" customHeight="1" x14ac:dyDescent="0.25">
      <c r="A501" s="154" t="s">
        <v>246</v>
      </c>
      <c r="B501" s="155">
        <v>3.8722168441432721E-3</v>
      </c>
      <c r="C501" s="155">
        <v>0</v>
      </c>
      <c r="D501" s="155">
        <v>1.9627085377821392E-3</v>
      </c>
      <c r="E501" s="155">
        <v>2.2805017103762829E-3</v>
      </c>
      <c r="F501" s="155">
        <v>3.2700421940928273E-2</v>
      </c>
      <c r="G501" s="155">
        <v>1.6817593790426907E-2</v>
      </c>
      <c r="H501" s="155">
        <v>3.472222222222222E-3</v>
      </c>
      <c r="I501" s="155">
        <v>2.3514851485148515E-2</v>
      </c>
      <c r="J501" s="172">
        <v>2.004262926292629</v>
      </c>
      <c r="K501" s="172">
        <v>1.5234213123209339</v>
      </c>
      <c r="L501" s="147"/>
      <c r="M501" s="203">
        <v>1.1785113148542179</v>
      </c>
      <c r="N501" s="144"/>
      <c r="P501" s="154" t="s">
        <v>246</v>
      </c>
      <c r="Q501" s="155">
        <v>5.7810151462596828E-3</v>
      </c>
      <c r="R501" s="155">
        <v>7.8846249812864911E-3</v>
      </c>
      <c r="S501" s="155">
        <v>4.9138594517790539E-3</v>
      </c>
      <c r="T501" s="155">
        <v>6.2966132779068342E-3</v>
      </c>
      <c r="U501" s="155">
        <v>1.0659926369580746E-2</v>
      </c>
      <c r="V501" s="155">
        <v>1.0779924599434497E-2</v>
      </c>
      <c r="W501" s="155">
        <v>7.5922547230886936E-3</v>
      </c>
      <c r="X501" s="155">
        <v>1.1729738336606337E-2</v>
      </c>
      <c r="Y501" s="172">
        <v>0.41374836135176429</v>
      </c>
      <c r="Z501" s="172">
        <v>0.39905568976073791</v>
      </c>
      <c r="AA501" s="147"/>
      <c r="AB501" s="144"/>
      <c r="AC501" s="144"/>
      <c r="AD501" s="151">
        <v>8.2806383619391747E-3</v>
      </c>
      <c r="AE501" s="151">
        <v>7.7391814389989573E-3</v>
      </c>
      <c r="AF501" s="144"/>
    </row>
    <row r="502" spans="1:32" x14ac:dyDescent="0.25">
      <c r="A502" s="149" t="s">
        <v>247</v>
      </c>
      <c r="B502" s="150">
        <v>65.359148112294235</v>
      </c>
      <c r="C502" s="150">
        <v>66.204787234042527</v>
      </c>
      <c r="D502" s="150">
        <v>81.033366045142358</v>
      </c>
      <c r="E502" s="150">
        <v>58.478905359178917</v>
      </c>
      <c r="F502" s="150">
        <v>68.590717299578046</v>
      </c>
      <c r="G502" s="150">
        <v>72.284605433376498</v>
      </c>
      <c r="H502" s="150">
        <v>111.62384259259242</v>
      </c>
      <c r="I502" s="150">
        <v>137.63242574257427</v>
      </c>
      <c r="J502" s="177">
        <v>26.008583149981845</v>
      </c>
      <c r="K502" s="177">
        <v>63.348023454106965</v>
      </c>
      <c r="L502" s="147"/>
      <c r="M502" s="203">
        <v>75.573989353847494</v>
      </c>
      <c r="N502" s="144"/>
      <c r="P502" s="149" t="s">
        <v>247</v>
      </c>
      <c r="Q502" s="150">
        <v>73.18140825528971</v>
      </c>
      <c r="R502" s="150">
        <v>77.267727930535528</v>
      </c>
      <c r="S502" s="150">
        <v>59.765674027588709</v>
      </c>
      <c r="T502" s="150">
        <v>61.998838488812801</v>
      </c>
      <c r="U502" s="150">
        <v>64.927358646079526</v>
      </c>
      <c r="V502" s="150">
        <v>56.439502827521139</v>
      </c>
      <c r="W502" s="150">
        <v>58.512035783650113</v>
      </c>
      <c r="X502" s="150">
        <v>62.058436388726776</v>
      </c>
      <c r="Y502" s="177">
        <v>3.5464006050766628</v>
      </c>
      <c r="Z502" s="177">
        <v>-2.8842692291043335</v>
      </c>
      <c r="AA502" s="147"/>
      <c r="AB502" s="144"/>
      <c r="AC502" s="144"/>
      <c r="AD502" s="150">
        <v>74.284402288467305</v>
      </c>
      <c r="AE502" s="150">
        <v>64.942705617831109</v>
      </c>
      <c r="AF502" s="144"/>
    </row>
    <row r="503" spans="1:32" x14ac:dyDescent="0.25">
      <c r="A503" s="149" t="s">
        <v>248</v>
      </c>
      <c r="B503" s="150">
        <v>66.38763376932215</v>
      </c>
      <c r="C503" s="150">
        <v>65.038702928870364</v>
      </c>
      <c r="D503" s="150">
        <v>82.004634994206356</v>
      </c>
      <c r="E503" s="150">
        <v>59.53412073490825</v>
      </c>
      <c r="F503" s="150">
        <v>74.27884615384626</v>
      </c>
      <c r="G503" s="150">
        <v>76.164062499999929</v>
      </c>
      <c r="H503" s="150">
        <v>118.63418290854571</v>
      </c>
      <c r="I503" s="150">
        <v>147.79095163806539</v>
      </c>
      <c r="J503" s="177">
        <v>29.156768729519683</v>
      </c>
      <c r="K503" s="177">
        <v>71.541547203394288</v>
      </c>
      <c r="L503" s="147"/>
      <c r="M503" s="203">
        <v>83.373927317607553</v>
      </c>
      <c r="N503" s="144"/>
      <c r="P503" s="149" t="s">
        <v>248</v>
      </c>
      <c r="Q503" s="150">
        <v>72.290563428966465</v>
      </c>
      <c r="R503" s="150">
        <v>78.092233303112749</v>
      </c>
      <c r="S503" s="150">
        <v>60.310089951886127</v>
      </c>
      <c r="T503" s="150">
        <v>62.863296703296768</v>
      </c>
      <c r="U503" s="150">
        <v>66.752627324171442</v>
      </c>
      <c r="V503" s="150">
        <v>57.263469985358739</v>
      </c>
      <c r="W503" s="150">
        <v>60.340813970269799</v>
      </c>
      <c r="X503" s="150">
        <v>64.417024320457841</v>
      </c>
      <c r="Y503" s="177">
        <v>4.0762103501880418</v>
      </c>
      <c r="Z503" s="177">
        <v>-1.3861583004196092</v>
      </c>
      <c r="AA503" s="147"/>
      <c r="AB503" s="144"/>
      <c r="AC503" s="144"/>
      <c r="AD503" s="150">
        <v>76.249404434671106</v>
      </c>
      <c r="AE503" s="150">
        <v>65.80318262087745</v>
      </c>
      <c r="AF503" s="144"/>
    </row>
    <row r="504" spans="1:32" x14ac:dyDescent="0.25">
      <c r="A504" s="146" t="s">
        <v>249</v>
      </c>
      <c r="B504" s="147">
        <v>252</v>
      </c>
      <c r="C504" s="147">
        <v>214</v>
      </c>
      <c r="D504" s="147">
        <v>308</v>
      </c>
      <c r="E504" s="147">
        <v>297</v>
      </c>
      <c r="F504" s="147">
        <v>175</v>
      </c>
      <c r="G504" s="147">
        <v>345</v>
      </c>
      <c r="H504" s="147">
        <v>444</v>
      </c>
      <c r="I504" s="147">
        <v>337</v>
      </c>
      <c r="J504" s="148">
        <v>-0.240990990990991</v>
      </c>
      <c r="K504" s="148">
        <v>0.15921375921375919</v>
      </c>
      <c r="L504" s="147"/>
      <c r="M504" s="155">
        <v>0.10153660741187105</v>
      </c>
      <c r="N504" s="144"/>
      <c r="P504" s="146" t="s">
        <v>249</v>
      </c>
      <c r="Q504" s="147">
        <v>4405</v>
      </c>
      <c r="R504" s="147">
        <v>3399</v>
      </c>
      <c r="S504" s="147">
        <v>4248</v>
      </c>
      <c r="T504" s="147">
        <v>4120</v>
      </c>
      <c r="U504" s="147">
        <v>3527</v>
      </c>
      <c r="V504" s="147">
        <v>3393</v>
      </c>
      <c r="W504" s="147">
        <v>3695</v>
      </c>
      <c r="X504" s="147">
        <v>3319</v>
      </c>
      <c r="Y504" s="148">
        <v>-0.10175913396481732</v>
      </c>
      <c r="Z504" s="148">
        <v>-0.13267629820435287</v>
      </c>
      <c r="AA504" s="147"/>
      <c r="AB504" s="144"/>
      <c r="AC504" s="144"/>
      <c r="AD504" s="147">
        <v>290.71428571428572</v>
      </c>
      <c r="AE504" s="147">
        <v>3826.7142857142858</v>
      </c>
      <c r="AF504" s="144"/>
    </row>
    <row r="505" spans="1:32" x14ac:dyDescent="0.25">
      <c r="A505" s="146" t="s">
        <v>250</v>
      </c>
      <c r="B505" s="147">
        <v>14</v>
      </c>
      <c r="C505" s="147">
        <v>16</v>
      </c>
      <c r="D505" s="147">
        <v>25</v>
      </c>
      <c r="E505" s="147">
        <v>16</v>
      </c>
      <c r="F505" s="147">
        <v>9</v>
      </c>
      <c r="G505" s="147">
        <v>45</v>
      </c>
      <c r="H505" s="147">
        <v>118</v>
      </c>
      <c r="I505" s="147">
        <v>87</v>
      </c>
      <c r="J505" s="148">
        <v>-0.26271186440677968</v>
      </c>
      <c r="K505" s="148">
        <v>1.5061728395061729</v>
      </c>
      <c r="L505" s="147"/>
      <c r="M505" s="155">
        <v>0.19908466819221968</v>
      </c>
      <c r="N505" s="144"/>
      <c r="P505" s="146" t="s">
        <v>250</v>
      </c>
      <c r="Q505" s="147">
        <v>449</v>
      </c>
      <c r="R505" s="147">
        <v>349</v>
      </c>
      <c r="S505" s="147">
        <v>479</v>
      </c>
      <c r="T505" s="147">
        <v>370</v>
      </c>
      <c r="U505" s="147">
        <v>324</v>
      </c>
      <c r="V505" s="147">
        <v>367</v>
      </c>
      <c r="W505" s="147">
        <v>395</v>
      </c>
      <c r="X505" s="147">
        <v>437</v>
      </c>
      <c r="Y505" s="148">
        <v>0.10632911392405063</v>
      </c>
      <c r="Z505" s="148">
        <v>0.11928283937065491</v>
      </c>
      <c r="AA505" s="147"/>
      <c r="AB505" s="144"/>
      <c r="AC505" s="144"/>
      <c r="AD505" s="150">
        <v>34.714285714285715</v>
      </c>
      <c r="AE505" s="150">
        <v>390.42857142857144</v>
      </c>
      <c r="AF505" s="144"/>
    </row>
    <row r="506" spans="1:32" x14ac:dyDescent="0.25">
      <c r="A506" s="149" t="s">
        <v>251</v>
      </c>
      <c r="B506" s="150">
        <v>0</v>
      </c>
      <c r="C506" s="150">
        <v>996</v>
      </c>
      <c r="D506" s="150">
        <v>990</v>
      </c>
      <c r="E506" s="150">
        <v>777</v>
      </c>
      <c r="F506" s="150">
        <v>720</v>
      </c>
      <c r="G506" s="150">
        <v>766</v>
      </c>
      <c r="H506" s="150">
        <v>730</v>
      </c>
      <c r="I506" s="150">
        <v>807</v>
      </c>
      <c r="J506" s="148">
        <v>0.10547945205479452</v>
      </c>
      <c r="K506" s="157">
        <v>-2.7515565374573253E-2</v>
      </c>
      <c r="L506" s="147"/>
      <c r="M506" s="155">
        <v>5.3893415253105384E-2</v>
      </c>
      <c r="N506" s="144"/>
      <c r="P506" s="149" t="s">
        <v>251</v>
      </c>
      <c r="Q506" s="150">
        <v>0</v>
      </c>
      <c r="R506" s="150">
        <v>18754</v>
      </c>
      <c r="S506" s="150">
        <v>15246</v>
      </c>
      <c r="T506" s="150">
        <v>13944</v>
      </c>
      <c r="U506" s="150">
        <v>13737</v>
      </c>
      <c r="V506" s="150">
        <v>12767</v>
      </c>
      <c r="W506" s="150">
        <v>12983</v>
      </c>
      <c r="X506" s="150">
        <v>14974</v>
      </c>
      <c r="Y506" s="148">
        <v>0.15335438650543018</v>
      </c>
      <c r="Z506" s="157">
        <v>2.7598906566320826E-2</v>
      </c>
      <c r="AA506" s="147"/>
      <c r="AB506" s="144"/>
      <c r="AC506" s="144"/>
      <c r="AD506" s="158">
        <v>829.83333333333337</v>
      </c>
      <c r="AE506" s="158">
        <v>14571.833333333334</v>
      </c>
      <c r="AF506" s="144"/>
    </row>
    <row r="507" spans="1:32" x14ac:dyDescent="0.25">
      <c r="A507" s="159" t="s">
        <v>252</v>
      </c>
      <c r="B507" s="147">
        <v>434</v>
      </c>
      <c r="C507" s="147">
        <v>345</v>
      </c>
      <c r="D507" s="147">
        <v>437</v>
      </c>
      <c r="E507" s="147">
        <v>434</v>
      </c>
      <c r="F507" s="147">
        <v>375</v>
      </c>
      <c r="G507" s="147">
        <v>394</v>
      </c>
      <c r="H507" s="147">
        <v>286</v>
      </c>
      <c r="I507" s="147">
        <v>333</v>
      </c>
      <c r="J507" s="148">
        <v>0.16433566433566432</v>
      </c>
      <c r="K507" s="148">
        <v>-0.13826247689463958</v>
      </c>
      <c r="L507" s="147"/>
      <c r="M507" s="155">
        <v>6.5306922926063937E-2</v>
      </c>
      <c r="N507" s="144"/>
      <c r="P507" s="159" t="s">
        <v>252</v>
      </c>
      <c r="Q507" s="147">
        <v>5387</v>
      </c>
      <c r="R507" s="147">
        <v>5016</v>
      </c>
      <c r="S507" s="147">
        <v>5663</v>
      </c>
      <c r="T507" s="147">
        <v>5134</v>
      </c>
      <c r="U507" s="147">
        <v>5668</v>
      </c>
      <c r="V507" s="147">
        <v>5621</v>
      </c>
      <c r="W507" s="147">
        <v>5047</v>
      </c>
      <c r="X507" s="147">
        <v>5099</v>
      </c>
      <c r="Y507" s="148">
        <v>1.0303150386368139E-2</v>
      </c>
      <c r="Z507" s="148">
        <v>-4.9099531116794611E-2</v>
      </c>
      <c r="AA507" s="147"/>
      <c r="AB507" s="144"/>
      <c r="AC507" s="144"/>
      <c r="AD507" s="150">
        <v>386.42857142857144</v>
      </c>
      <c r="AE507" s="150">
        <v>5362.2857142857147</v>
      </c>
      <c r="AF507" s="144"/>
    </row>
    <row r="508" spans="1:32" x14ac:dyDescent="0.25">
      <c r="A508" s="159" t="s">
        <v>253</v>
      </c>
      <c r="B508" s="147">
        <v>10</v>
      </c>
      <c r="C508" s="147">
        <v>7</v>
      </c>
      <c r="D508" s="147">
        <v>11</v>
      </c>
      <c r="E508" s="147">
        <v>14</v>
      </c>
      <c r="F508" s="147">
        <v>14</v>
      </c>
      <c r="G508" s="147">
        <v>11</v>
      </c>
      <c r="H508" s="147">
        <v>9</v>
      </c>
      <c r="I508" s="147">
        <v>2</v>
      </c>
      <c r="J508" s="148">
        <v>-0.77777777777777779</v>
      </c>
      <c r="K508" s="148">
        <v>-0.81578947368421051</v>
      </c>
      <c r="L508" s="147"/>
      <c r="M508" s="155">
        <v>1.2121212121212121E-2</v>
      </c>
      <c r="N508" s="144"/>
      <c r="P508" s="159" t="s">
        <v>253</v>
      </c>
      <c r="Q508" s="147">
        <v>156</v>
      </c>
      <c r="R508" s="147">
        <v>166</v>
      </c>
      <c r="S508" s="147">
        <v>202</v>
      </c>
      <c r="T508" s="147">
        <v>195</v>
      </c>
      <c r="U508" s="147">
        <v>169</v>
      </c>
      <c r="V508" s="147">
        <v>165</v>
      </c>
      <c r="W508" s="147">
        <v>152</v>
      </c>
      <c r="X508" s="147">
        <v>165</v>
      </c>
      <c r="Y508" s="148">
        <v>8.5526315789473686E-2</v>
      </c>
      <c r="Z508" s="148">
        <v>-4.1493775933609936E-2</v>
      </c>
      <c r="AA508" s="147"/>
      <c r="AB508" s="144"/>
      <c r="AC508" s="144"/>
      <c r="AD508" s="150">
        <v>10.857142857142858</v>
      </c>
      <c r="AE508" s="150">
        <v>172.14285714285714</v>
      </c>
      <c r="AF508" s="144"/>
    </row>
    <row r="509" spans="1:32" x14ac:dyDescent="0.25">
      <c r="A509" s="159" t="s">
        <v>254</v>
      </c>
      <c r="B509" s="160">
        <v>2.2522522522522521E-2</v>
      </c>
      <c r="C509" s="160">
        <v>1.9886363636363636E-2</v>
      </c>
      <c r="D509" s="160">
        <v>2.4553571428571428E-2</v>
      </c>
      <c r="E509" s="160">
        <v>3.125E-2</v>
      </c>
      <c r="F509" s="160">
        <v>3.5989717223650387E-2</v>
      </c>
      <c r="G509" s="160">
        <v>2.7160493827160494E-2</v>
      </c>
      <c r="H509" s="160">
        <v>3.0508474576271188E-2</v>
      </c>
      <c r="I509" s="160">
        <v>5.9701492537313433E-3</v>
      </c>
      <c r="J509" s="172">
        <v>-2.4538325322539847</v>
      </c>
      <c r="K509" s="172">
        <v>-2.1358149919228029</v>
      </c>
      <c r="L509" s="147"/>
      <c r="M509" s="203">
        <v>-2.5374835548700272</v>
      </c>
      <c r="N509" s="144"/>
      <c r="P509" s="159" t="s">
        <v>254</v>
      </c>
      <c r="Q509" s="160">
        <v>2.814360454627458E-2</v>
      </c>
      <c r="R509" s="160">
        <v>3.2033963720571206E-2</v>
      </c>
      <c r="S509" s="160">
        <v>3.4441602728047742E-2</v>
      </c>
      <c r="T509" s="160">
        <v>3.6592231187840121E-2</v>
      </c>
      <c r="U509" s="160">
        <v>2.8953229398663696E-2</v>
      </c>
      <c r="V509" s="160">
        <v>2.8517110266159697E-2</v>
      </c>
      <c r="W509" s="160">
        <v>2.9236391613771878E-2</v>
      </c>
      <c r="X509" s="160">
        <v>3.1344984802431614E-2</v>
      </c>
      <c r="Y509" s="172">
        <v>0.21085931886597359</v>
      </c>
      <c r="Z509" s="172">
        <v>2.4098645442820893E-2</v>
      </c>
      <c r="AA509" s="147"/>
      <c r="AB509" s="144"/>
      <c r="AC509" s="144"/>
      <c r="AD509" s="191">
        <v>2.7328299172959369E-2</v>
      </c>
      <c r="AE509" s="191">
        <v>3.1103998348003405E-2</v>
      </c>
      <c r="AF509" s="144"/>
    </row>
    <row r="510" spans="1:32" x14ac:dyDescent="0.25">
      <c r="A510" s="161" t="s">
        <v>255</v>
      </c>
      <c r="B510" s="161"/>
      <c r="C510" s="161"/>
      <c r="D510" s="161"/>
      <c r="E510" s="144"/>
      <c r="F510" s="144"/>
      <c r="G510" s="144"/>
      <c r="H510" s="144"/>
      <c r="I510" s="144"/>
      <c r="J510" s="144"/>
      <c r="K510" s="144"/>
      <c r="L510" s="144"/>
      <c r="M510" s="144"/>
      <c r="N510" s="144"/>
      <c r="O510" s="204"/>
      <c r="P510" s="161" t="s">
        <v>255</v>
      </c>
      <c r="Q510" s="161"/>
      <c r="R510" s="161"/>
      <c r="S510" s="161"/>
      <c r="T510" s="144"/>
      <c r="U510" s="144"/>
      <c r="V510" s="144"/>
      <c r="W510" s="144"/>
      <c r="X510" s="144"/>
      <c r="Y510" s="144"/>
      <c r="Z510" s="144"/>
      <c r="AA510" s="144"/>
      <c r="AB510" s="144"/>
      <c r="AC510" s="144"/>
      <c r="AD510" s="144"/>
      <c r="AE510" s="144"/>
      <c r="AF510" s="144"/>
    </row>
    <row r="513" spans="1:32" x14ac:dyDescent="0.25">
      <c r="A513" s="189" t="s">
        <v>264</v>
      </c>
      <c r="B513" s="189"/>
      <c r="C513" s="189"/>
      <c r="D513" s="189"/>
      <c r="E513" s="181"/>
      <c r="F513" s="167"/>
      <c r="G513" s="167"/>
      <c r="H513" s="167"/>
      <c r="I513" s="167"/>
      <c r="J513" s="167"/>
      <c r="K513" s="167"/>
      <c r="L513" s="188"/>
      <c r="M513" s="211"/>
      <c r="N513" s="144"/>
      <c r="O513" s="211"/>
      <c r="P513" s="189" t="s">
        <v>264</v>
      </c>
      <c r="Q513" s="189"/>
      <c r="R513" s="189"/>
      <c r="S513" s="189"/>
      <c r="T513" s="181"/>
      <c r="U513" s="144"/>
      <c r="V513" s="144"/>
      <c r="W513" s="144"/>
      <c r="X513" s="144"/>
      <c r="Y513" s="144"/>
      <c r="Z513" s="144"/>
      <c r="AA513" s="188"/>
      <c r="AB513" s="144"/>
      <c r="AC513" s="144"/>
      <c r="AD513" s="144"/>
      <c r="AE513" s="144"/>
      <c r="AF513" s="144"/>
    </row>
    <row r="514" spans="1:32" x14ac:dyDescent="0.25">
      <c r="A514" s="166" t="s">
        <v>304</v>
      </c>
      <c r="B514" s="166"/>
      <c r="C514" s="166"/>
      <c r="D514" s="166"/>
      <c r="E514" s="213"/>
      <c r="F514" s="167"/>
      <c r="G514" s="167"/>
      <c r="H514" s="167"/>
      <c r="I514" s="167"/>
      <c r="J514" s="167"/>
      <c r="K514" s="167"/>
      <c r="L514" s="167"/>
      <c r="M514" s="144"/>
      <c r="N514" s="144"/>
      <c r="P514" s="166" t="s">
        <v>231</v>
      </c>
      <c r="Q514" s="166"/>
      <c r="R514" s="166"/>
      <c r="S514" s="166"/>
      <c r="T514" s="162"/>
      <c r="U514" s="144"/>
      <c r="V514" s="144"/>
      <c r="W514" s="144"/>
      <c r="X514" s="144"/>
      <c r="Y514" s="144"/>
      <c r="Z514" s="144"/>
      <c r="AA514" s="167"/>
      <c r="AB514" s="144"/>
      <c r="AC514" s="144"/>
      <c r="AD514" s="144"/>
      <c r="AE514" s="144"/>
      <c r="AF514" s="144"/>
    </row>
    <row r="515" spans="1:32" ht="31.5" x14ac:dyDescent="0.25">
      <c r="A515" s="190"/>
      <c r="B515" s="141">
        <v>2019</v>
      </c>
      <c r="C515" s="141">
        <v>2020</v>
      </c>
      <c r="D515" s="141">
        <v>2021</v>
      </c>
      <c r="E515" s="141">
        <v>2022</v>
      </c>
      <c r="F515" s="141">
        <v>2023</v>
      </c>
      <c r="G515" s="141">
        <v>2024</v>
      </c>
      <c r="H515" s="141">
        <v>2025</v>
      </c>
      <c r="I515" s="141">
        <v>2026</v>
      </c>
      <c r="J515" s="142" t="s">
        <v>232</v>
      </c>
      <c r="K515" s="142" t="s">
        <v>233</v>
      </c>
      <c r="L515" s="143" t="s">
        <v>234</v>
      </c>
      <c r="M515" s="145" t="s">
        <v>287</v>
      </c>
      <c r="N515" s="144"/>
      <c r="P515" s="190"/>
      <c r="Q515" s="141">
        <v>2019</v>
      </c>
      <c r="R515" s="141">
        <v>2020</v>
      </c>
      <c r="S515" s="141">
        <v>2021</v>
      </c>
      <c r="T515" s="141">
        <v>2022</v>
      </c>
      <c r="U515" s="141">
        <v>2023</v>
      </c>
      <c r="V515" s="141">
        <v>2024</v>
      </c>
      <c r="W515" s="141">
        <v>2025</v>
      </c>
      <c r="X515" s="141">
        <v>2026</v>
      </c>
      <c r="Y515" s="142" t="s">
        <v>232</v>
      </c>
      <c r="Z515" s="142" t="s">
        <v>233</v>
      </c>
      <c r="AA515" s="143" t="s">
        <v>234</v>
      </c>
      <c r="AB515" s="144"/>
      <c r="AC515" s="144"/>
      <c r="AD515" s="145" t="s">
        <v>305</v>
      </c>
      <c r="AE515" s="145" t="s">
        <v>235</v>
      </c>
      <c r="AF515" s="144"/>
    </row>
    <row r="516" spans="1:32" x14ac:dyDescent="0.25">
      <c r="A516" s="146" t="s">
        <v>236</v>
      </c>
      <c r="B516" s="147">
        <v>1945</v>
      </c>
      <c r="C516" s="147">
        <v>2006</v>
      </c>
      <c r="D516" s="147">
        <v>1502</v>
      </c>
      <c r="E516" s="147">
        <v>1781</v>
      </c>
      <c r="F516" s="147">
        <v>2190</v>
      </c>
      <c r="G516" s="147">
        <v>2179</v>
      </c>
      <c r="H516" s="147">
        <v>2311</v>
      </c>
      <c r="I516" s="147">
        <v>2208</v>
      </c>
      <c r="J516" s="148">
        <v>-4.4569450454348764E-2</v>
      </c>
      <c r="K516" s="148">
        <v>0.11082363087537728</v>
      </c>
      <c r="L516" s="147"/>
      <c r="M516" s="155">
        <v>6.3065893576304585E-2</v>
      </c>
      <c r="N516" s="144"/>
      <c r="P516" s="146" t="s">
        <v>236</v>
      </c>
      <c r="Q516" s="147">
        <v>29719</v>
      </c>
      <c r="R516" s="147">
        <v>30357</v>
      </c>
      <c r="S516" s="147">
        <v>22700</v>
      </c>
      <c r="T516" s="147">
        <v>28141</v>
      </c>
      <c r="U516" s="147">
        <v>32999</v>
      </c>
      <c r="V516" s="147">
        <v>35838</v>
      </c>
      <c r="W516" s="147">
        <v>34289</v>
      </c>
      <c r="X516" s="147">
        <v>35011</v>
      </c>
      <c r="Y516" s="148">
        <v>2.105631543643734E-2</v>
      </c>
      <c r="Z516" s="148">
        <v>0.14498955817289053</v>
      </c>
      <c r="AA516" s="147"/>
      <c r="AB516" s="144"/>
      <c r="AC516" s="144"/>
      <c r="AD516" s="147">
        <v>1987.7142857142858</v>
      </c>
      <c r="AE516" s="147">
        <v>30577.571428571428</v>
      </c>
      <c r="AF516" s="144"/>
    </row>
    <row r="517" spans="1:32" x14ac:dyDescent="0.25">
      <c r="A517" s="149" t="s">
        <v>237</v>
      </c>
      <c r="B517" s="150">
        <v>459</v>
      </c>
      <c r="C517" s="150">
        <v>457</v>
      </c>
      <c r="D517" s="150">
        <v>363</v>
      </c>
      <c r="E517" s="150">
        <v>419</v>
      </c>
      <c r="F517" s="150">
        <v>427</v>
      </c>
      <c r="G517" s="150">
        <v>440</v>
      </c>
      <c r="H517" s="150">
        <v>309</v>
      </c>
      <c r="I517" s="150">
        <v>403</v>
      </c>
      <c r="J517" s="148">
        <v>0.30420711974110032</v>
      </c>
      <c r="K517" s="148">
        <v>-1.8441196938065375E-2</v>
      </c>
      <c r="L517" s="147"/>
      <c r="M517" s="155">
        <v>6.8514110846650794E-2</v>
      </c>
      <c r="N517" s="144"/>
      <c r="P517" s="149" t="s">
        <v>237</v>
      </c>
      <c r="Q517" s="150">
        <v>7240</v>
      </c>
      <c r="R517" s="150">
        <v>7407</v>
      </c>
      <c r="S517" s="150">
        <v>5905</v>
      </c>
      <c r="T517" s="150">
        <v>6187</v>
      </c>
      <c r="U517" s="150">
        <v>6401</v>
      </c>
      <c r="V517" s="150">
        <v>6379</v>
      </c>
      <c r="W517" s="150">
        <v>5385</v>
      </c>
      <c r="X517" s="150">
        <v>5882</v>
      </c>
      <c r="Y517" s="148">
        <v>9.2293407613741871E-2</v>
      </c>
      <c r="Z517" s="148">
        <v>-8.3066096561553573E-2</v>
      </c>
      <c r="AA517" s="147"/>
      <c r="AB517" s="144"/>
      <c r="AC517" s="144"/>
      <c r="AD517" s="150">
        <v>410.57142857142856</v>
      </c>
      <c r="AE517" s="150">
        <v>6414.8571428571431</v>
      </c>
      <c r="AF517" s="144"/>
    </row>
    <row r="518" spans="1:32" x14ac:dyDescent="0.25">
      <c r="A518" s="146" t="s">
        <v>90</v>
      </c>
      <c r="B518" s="151">
        <v>0.24905046120455779</v>
      </c>
      <c r="C518" s="151">
        <v>0.23752598752598753</v>
      </c>
      <c r="D518" s="151">
        <v>0.2451046590141796</v>
      </c>
      <c r="E518" s="151">
        <v>0.24303944315545242</v>
      </c>
      <c r="F518" s="151">
        <v>0.21180555555555555</v>
      </c>
      <c r="G518" s="151">
        <v>0.3556992724333064</v>
      </c>
      <c r="H518" s="151">
        <v>0.13825503355704699</v>
      </c>
      <c r="I518" s="151">
        <v>0.2024108488196886</v>
      </c>
      <c r="J518" s="172">
        <v>6.4155815262641607</v>
      </c>
      <c r="K518" s="172">
        <v>-2.824725711931622</v>
      </c>
      <c r="L518" s="147"/>
      <c r="M518" s="203">
        <v>1.8867927485398339</v>
      </c>
      <c r="N518" s="144"/>
      <c r="P518" s="146" t="s">
        <v>90</v>
      </c>
      <c r="Q518" s="151">
        <v>0.26333975921143565</v>
      </c>
      <c r="R518" s="151">
        <v>0.25994034041059833</v>
      </c>
      <c r="S518" s="151">
        <v>0.2713570148430679</v>
      </c>
      <c r="T518" s="151">
        <v>0.23304079249689255</v>
      </c>
      <c r="U518" s="151">
        <v>0.20886902042680938</v>
      </c>
      <c r="V518" s="151">
        <v>0.19705909610453801</v>
      </c>
      <c r="W518" s="151">
        <v>0.1704059998101326</v>
      </c>
      <c r="X518" s="151">
        <v>0.18354292133429026</v>
      </c>
      <c r="Y518" s="172">
        <v>1.3136921524157659</v>
      </c>
      <c r="Z518" s="172">
        <v>-4.2200608597942448</v>
      </c>
      <c r="AA518" s="147"/>
      <c r="AB518" s="144"/>
      <c r="AC518" s="144"/>
      <c r="AD518" s="151">
        <v>0.23065810593900482</v>
      </c>
      <c r="AE518" s="151">
        <v>0.22574352993223271</v>
      </c>
      <c r="AF518" s="144"/>
    </row>
    <row r="519" spans="1:32" x14ac:dyDescent="0.25">
      <c r="A519" s="149" t="s">
        <v>238</v>
      </c>
      <c r="B519" s="150">
        <v>414</v>
      </c>
      <c r="C519" s="150">
        <v>383</v>
      </c>
      <c r="D519" s="150">
        <v>321</v>
      </c>
      <c r="E519" s="150">
        <v>303</v>
      </c>
      <c r="F519" s="150">
        <v>303</v>
      </c>
      <c r="G519" s="150">
        <v>353</v>
      </c>
      <c r="H519" s="150">
        <v>243</v>
      </c>
      <c r="I519" s="150">
        <v>339</v>
      </c>
      <c r="J519" s="148">
        <v>0.39506172839506171</v>
      </c>
      <c r="K519" s="148">
        <v>2.2844827586206845E-2</v>
      </c>
      <c r="L519" s="147"/>
      <c r="M519" s="155">
        <v>6.8113321277878239E-2</v>
      </c>
      <c r="N519" s="144"/>
      <c r="P519" s="149" t="s">
        <v>238</v>
      </c>
      <c r="Q519" s="150">
        <v>6227</v>
      </c>
      <c r="R519" s="150">
        <v>6425</v>
      </c>
      <c r="S519" s="150">
        <v>5110</v>
      </c>
      <c r="T519" s="150">
        <v>5031</v>
      </c>
      <c r="U519" s="150">
        <v>5004</v>
      </c>
      <c r="V519" s="150">
        <v>4950</v>
      </c>
      <c r="W519" s="150">
        <v>4219</v>
      </c>
      <c r="X519" s="150">
        <v>4977</v>
      </c>
      <c r="Y519" s="148">
        <v>0.17966342735245319</v>
      </c>
      <c r="Z519" s="148">
        <v>-5.7539360493426436E-2</v>
      </c>
      <c r="AA519" s="147"/>
      <c r="AB519" s="144"/>
      <c r="AC519" s="144"/>
      <c r="AD519" s="150">
        <v>331.42857142857144</v>
      </c>
      <c r="AE519" s="150">
        <v>5280.8571428571431</v>
      </c>
      <c r="AF519" s="144"/>
    </row>
    <row r="520" spans="1:32" x14ac:dyDescent="0.25">
      <c r="A520" s="149" t="s">
        <v>239</v>
      </c>
      <c r="B520" s="153">
        <v>0.21285347043701799</v>
      </c>
      <c r="C520" s="153">
        <v>0.19092721834496509</v>
      </c>
      <c r="D520" s="153">
        <v>0.21371504660452731</v>
      </c>
      <c r="E520" s="153">
        <v>0.17012914093206064</v>
      </c>
      <c r="F520" s="153">
        <v>0.13835616438356163</v>
      </c>
      <c r="G520" s="153">
        <v>0.16200091785222578</v>
      </c>
      <c r="H520" s="153">
        <v>0.10514928602336651</v>
      </c>
      <c r="I520" s="153">
        <v>0.15353260869565216</v>
      </c>
      <c r="J520" s="172">
        <v>4.8383322672285649</v>
      </c>
      <c r="K520" s="172">
        <v>-1.3205928029947966</v>
      </c>
      <c r="L520" s="147"/>
      <c r="M520" s="203">
        <v>1.1377286082759064</v>
      </c>
      <c r="N520" s="144"/>
      <c r="P520" s="149" t="s">
        <v>239</v>
      </c>
      <c r="Q520" s="153">
        <v>0.2095292573774353</v>
      </c>
      <c r="R520" s="153">
        <v>0.2116480548143756</v>
      </c>
      <c r="S520" s="153">
        <v>0.2251101321585903</v>
      </c>
      <c r="T520" s="153">
        <v>0.17877829501439182</v>
      </c>
      <c r="U520" s="153">
        <v>0.15164095881693385</v>
      </c>
      <c r="V520" s="153">
        <v>0.13812154696132597</v>
      </c>
      <c r="W520" s="153">
        <v>0.12304237510571904</v>
      </c>
      <c r="X520" s="153">
        <v>0.1421553226128931</v>
      </c>
      <c r="Y520" s="172">
        <v>1.9112947507174058</v>
      </c>
      <c r="Z520" s="172">
        <v>-3.0548293015742272</v>
      </c>
      <c r="AA520" s="147"/>
      <c r="AB520" s="144"/>
      <c r="AC520" s="144"/>
      <c r="AD520" s="153">
        <v>0.16673853672560013</v>
      </c>
      <c r="AE520" s="153">
        <v>0.17270361562863537</v>
      </c>
      <c r="AF520" s="144"/>
    </row>
    <row r="521" spans="1:32" x14ac:dyDescent="0.25">
      <c r="A521" s="149" t="s">
        <v>240</v>
      </c>
      <c r="B521" s="153">
        <v>0.90196078431372551</v>
      </c>
      <c r="C521" s="153">
        <v>0.83807439824945296</v>
      </c>
      <c r="D521" s="153">
        <v>0.88429752066115708</v>
      </c>
      <c r="E521" s="153">
        <v>0.72315035799522676</v>
      </c>
      <c r="F521" s="153">
        <v>0.70960187353629978</v>
      </c>
      <c r="G521" s="153">
        <v>0.80227272727272725</v>
      </c>
      <c r="H521" s="153">
        <v>0.78640776699029125</v>
      </c>
      <c r="I521" s="153">
        <v>0.84119106699751856</v>
      </c>
      <c r="J521" s="172">
        <v>5.4783300007227309</v>
      </c>
      <c r="K521" s="172">
        <v>3.3953767067107954</v>
      </c>
      <c r="L521" s="147"/>
      <c r="M521" s="203">
        <v>-0.49497014485881952</v>
      </c>
      <c r="N521" s="144"/>
      <c r="P521" s="149" t="s">
        <v>240</v>
      </c>
      <c r="Q521" s="153">
        <v>0.86008287292817676</v>
      </c>
      <c r="R521" s="153">
        <v>0.86742270824895373</v>
      </c>
      <c r="S521" s="153">
        <v>0.86536833192209994</v>
      </c>
      <c r="T521" s="153">
        <v>0.813156618716664</v>
      </c>
      <c r="U521" s="153">
        <v>0.78175285111701298</v>
      </c>
      <c r="V521" s="153">
        <v>0.77598369650415422</v>
      </c>
      <c r="W521" s="153">
        <v>0.78347260909935001</v>
      </c>
      <c r="X521" s="153">
        <v>0.84614076844610675</v>
      </c>
      <c r="Y521" s="172">
        <v>6.2668159346756731</v>
      </c>
      <c r="Z521" s="172">
        <v>2.2917892978442378</v>
      </c>
      <c r="AA521" s="147"/>
      <c r="AB521" s="144"/>
      <c r="AC521" s="144"/>
      <c r="AD521" s="153">
        <v>0.8072372999304106</v>
      </c>
      <c r="AE521" s="153">
        <v>0.82322287546766437</v>
      </c>
      <c r="AF521" s="144"/>
    </row>
    <row r="522" spans="1:32" ht="22.15" customHeight="1" x14ac:dyDescent="0.25">
      <c r="A522" s="154" t="s">
        <v>241</v>
      </c>
      <c r="B522" s="155">
        <v>1.5250544662309368E-2</v>
      </c>
      <c r="C522" s="155">
        <v>2.1881838074398249E-2</v>
      </c>
      <c r="D522" s="155">
        <v>1.3774104683195593E-2</v>
      </c>
      <c r="E522" s="155">
        <v>1.9093078758949882E-2</v>
      </c>
      <c r="F522" s="155">
        <v>1.405152224824356E-2</v>
      </c>
      <c r="G522" s="155">
        <v>1.1363636363636364E-2</v>
      </c>
      <c r="H522" s="155">
        <v>1.9417475728155338E-2</v>
      </c>
      <c r="I522" s="155">
        <v>1.488833746898263E-2</v>
      </c>
      <c r="J522" s="172">
        <v>-0.45291382591727081</v>
      </c>
      <c r="K522" s="172">
        <v>-0.14651767968489621</v>
      </c>
      <c r="L522" s="147"/>
      <c r="M522" s="203">
        <v>-0.48328458020136295</v>
      </c>
      <c r="N522" s="144"/>
      <c r="P522" s="154" t="s">
        <v>241</v>
      </c>
      <c r="Q522" s="155">
        <v>2.0580110497237569E-2</v>
      </c>
      <c r="R522" s="155">
        <v>2.227622519238558E-2</v>
      </c>
      <c r="S522" s="155">
        <v>2.1845893310753598E-2</v>
      </c>
      <c r="T522" s="155">
        <v>2.4082754161952481E-2</v>
      </c>
      <c r="U522" s="155">
        <v>2.2340259334478987E-2</v>
      </c>
      <c r="V522" s="155">
        <v>2.1633484872237027E-2</v>
      </c>
      <c r="W522" s="155">
        <v>2.0055710306406686E-2</v>
      </c>
      <c r="X522" s="155">
        <v>1.972118327099626E-2</v>
      </c>
      <c r="Y522" s="172">
        <v>-3.3452703541042572E-2</v>
      </c>
      <c r="Z522" s="172">
        <v>-0.21254228220021382</v>
      </c>
      <c r="AA522" s="147"/>
      <c r="AB522" s="144"/>
      <c r="AC522" s="144"/>
      <c r="AD522" s="151">
        <v>1.6353514265831592E-2</v>
      </c>
      <c r="AE522" s="151">
        <v>2.1846606092998398E-2</v>
      </c>
      <c r="AF522" s="144"/>
    </row>
    <row r="523" spans="1:32" ht="22.15" customHeight="1" x14ac:dyDescent="0.25">
      <c r="A523" s="154" t="s">
        <v>242</v>
      </c>
      <c r="B523" s="155">
        <v>3.5989717223650387E-3</v>
      </c>
      <c r="C523" s="155">
        <v>4.9850448654037887E-3</v>
      </c>
      <c r="D523" s="155">
        <v>3.3288948069241011E-3</v>
      </c>
      <c r="E523" s="155">
        <v>4.4918585064570469E-3</v>
      </c>
      <c r="F523" s="155">
        <v>2.7397260273972603E-3</v>
      </c>
      <c r="G523" s="155">
        <v>2.294630564479119E-3</v>
      </c>
      <c r="H523" s="155">
        <v>2.5962786672436176E-3</v>
      </c>
      <c r="I523" s="155">
        <v>2.717391304347826E-3</v>
      </c>
      <c r="J523" s="172">
        <v>1.2111263710420841E-2</v>
      </c>
      <c r="K523" s="172">
        <v>-6.6050146552424541E-2</v>
      </c>
      <c r="L523" s="147"/>
      <c r="M523" s="203">
        <v>-5.9585310455223396E-2</v>
      </c>
      <c r="N523" s="144"/>
      <c r="P523" s="154" t="s">
        <v>242</v>
      </c>
      <c r="Q523" s="155">
        <v>5.013627645613917E-3</v>
      </c>
      <c r="R523" s="155">
        <v>5.4353196956220973E-3</v>
      </c>
      <c r="S523" s="155">
        <v>5.6828193832599121E-3</v>
      </c>
      <c r="T523" s="155">
        <v>5.2947656444333894E-3</v>
      </c>
      <c r="U523" s="155">
        <v>4.3334646504439526E-3</v>
      </c>
      <c r="V523" s="155">
        <v>3.850661309224845E-3</v>
      </c>
      <c r="W523" s="155">
        <v>3.1496981539269153E-3</v>
      </c>
      <c r="X523" s="155">
        <v>3.31324440890006E-3</v>
      </c>
      <c r="Y523" s="172">
        <v>1.6354625497314468E-2</v>
      </c>
      <c r="Z523" s="172">
        <v>-0.12699468190307761</v>
      </c>
      <c r="AA523" s="147"/>
      <c r="AB523" s="144"/>
      <c r="AC523" s="144"/>
      <c r="AD523" s="151">
        <v>3.3778927698720714E-3</v>
      </c>
      <c r="AE523" s="151">
        <v>4.583191227930836E-3</v>
      </c>
      <c r="AF523" s="144"/>
    </row>
    <row r="524" spans="1:32" ht="22.15" customHeight="1" x14ac:dyDescent="0.25">
      <c r="A524" s="154" t="s">
        <v>243</v>
      </c>
      <c r="B524" s="155">
        <v>7.0437017994858617E-2</v>
      </c>
      <c r="C524" s="155">
        <v>7.4775672981056834E-2</v>
      </c>
      <c r="D524" s="155">
        <v>9.5206391478029298E-2</v>
      </c>
      <c r="E524" s="155">
        <v>8.1976417742841104E-2</v>
      </c>
      <c r="F524" s="155">
        <v>6.7579908675799091E-2</v>
      </c>
      <c r="G524" s="155">
        <v>4.1762276273519965E-2</v>
      </c>
      <c r="H524" s="155">
        <v>5.1925573344872349E-2</v>
      </c>
      <c r="I524" s="155">
        <v>6.1594202898550728E-2</v>
      </c>
      <c r="J524" s="172">
        <v>0.96686295536783784</v>
      </c>
      <c r="K524" s="172">
        <v>-0.56043022042234558</v>
      </c>
      <c r="L524" s="147"/>
      <c r="M524" s="203">
        <v>1.5265906077551614</v>
      </c>
      <c r="N524" s="144"/>
      <c r="P524" s="154" t="s">
        <v>243</v>
      </c>
      <c r="Q524" s="155">
        <v>6.6724990746660384E-2</v>
      </c>
      <c r="R524" s="155">
        <v>7.3590934545574332E-2</v>
      </c>
      <c r="S524" s="155">
        <v>7.3480176211453738E-2</v>
      </c>
      <c r="T524" s="155">
        <v>7.0217831633559574E-2</v>
      </c>
      <c r="U524" s="155">
        <v>6.0274553774356796E-2</v>
      </c>
      <c r="V524" s="155">
        <v>5.5416038841453207E-2</v>
      </c>
      <c r="W524" s="155">
        <v>4.6166409052465808E-2</v>
      </c>
      <c r="X524" s="155">
        <v>4.6328296820999114E-2</v>
      </c>
      <c r="Y524" s="172">
        <v>1.6188776853330589E-2</v>
      </c>
      <c r="Z524" s="172">
        <v>-1.6364713461981408</v>
      </c>
      <c r="AA524" s="147"/>
      <c r="AB524" s="144"/>
      <c r="AC524" s="144"/>
      <c r="AD524" s="151">
        <v>6.7198505102774184E-2</v>
      </c>
      <c r="AE524" s="151">
        <v>6.2693010282980521E-2</v>
      </c>
      <c r="AF524" s="144"/>
    </row>
    <row r="525" spans="1:32" ht="22.15" customHeight="1" x14ac:dyDescent="0.25">
      <c r="A525" s="154" t="s">
        <v>244</v>
      </c>
      <c r="B525" s="155">
        <v>0.59280205655526996</v>
      </c>
      <c r="C525" s="155">
        <v>0.61864406779661019</v>
      </c>
      <c r="D525" s="155">
        <v>0.60252996005326231</v>
      </c>
      <c r="E525" s="155">
        <v>0.59966311061201572</v>
      </c>
      <c r="F525" s="155">
        <v>0.5200913242009132</v>
      </c>
      <c r="G525" s="155">
        <v>0.16475447452960074</v>
      </c>
      <c r="H525" s="155">
        <v>0.61661618347035918</v>
      </c>
      <c r="I525" s="155">
        <v>0.61956521739130432</v>
      </c>
      <c r="J525" s="172">
        <v>0.29490339209451433</v>
      </c>
      <c r="K525" s="172">
        <v>9.5632487766466046</v>
      </c>
      <c r="L525" s="147"/>
      <c r="M525" s="203">
        <v>0.39015688237112878</v>
      </c>
      <c r="N525" s="144"/>
      <c r="P525" s="154" t="s">
        <v>244</v>
      </c>
      <c r="Q525" s="155">
        <v>0.59837141222786772</v>
      </c>
      <c r="R525" s="155">
        <v>0.57713212768060085</v>
      </c>
      <c r="S525" s="155">
        <v>0.58013215859030842</v>
      </c>
      <c r="T525" s="155">
        <v>0.61824384350236306</v>
      </c>
      <c r="U525" s="155">
        <v>0.61717021727931154</v>
      </c>
      <c r="V525" s="155">
        <v>0.60128913443830567</v>
      </c>
      <c r="W525" s="155">
        <v>0.64040946076001048</v>
      </c>
      <c r="X525" s="155">
        <v>0.61566364856759304</v>
      </c>
      <c r="Y525" s="172">
        <v>-2.4745812192417449</v>
      </c>
      <c r="Z525" s="172">
        <v>0.95050729542817125</v>
      </c>
      <c r="AA525" s="147"/>
      <c r="AB525" s="144"/>
      <c r="AC525" s="144"/>
      <c r="AD525" s="151">
        <v>0.52393272962483828</v>
      </c>
      <c r="AE525" s="151">
        <v>0.60615857561331132</v>
      </c>
      <c r="AF525" s="144"/>
    </row>
    <row r="526" spans="1:32" ht="22.15" customHeight="1" x14ac:dyDescent="0.25">
      <c r="A526" s="154" t="s">
        <v>245</v>
      </c>
      <c r="B526" s="155">
        <v>4.5758354755784061E-2</v>
      </c>
      <c r="C526" s="155">
        <v>4.1874376869391827E-2</v>
      </c>
      <c r="D526" s="155">
        <v>4.1278295605858856E-2</v>
      </c>
      <c r="E526" s="155">
        <v>5.0533408197641773E-2</v>
      </c>
      <c r="F526" s="155">
        <v>0.13881278538812786</v>
      </c>
      <c r="G526" s="155">
        <v>0.16200091785222578</v>
      </c>
      <c r="H526" s="155">
        <v>0.1648636953699697</v>
      </c>
      <c r="I526" s="155">
        <v>2.8079710144927536E-2</v>
      </c>
      <c r="J526" s="172">
        <v>-13.678398522504216</v>
      </c>
      <c r="K526" s="172">
        <v>-6.9879180181362539</v>
      </c>
      <c r="L526" s="147"/>
      <c r="M526" s="203">
        <v>-3.6642805635827087</v>
      </c>
      <c r="N526" s="144"/>
      <c r="P526" s="154" t="s">
        <v>245</v>
      </c>
      <c r="Q526" s="155">
        <v>3.1091221104344022E-2</v>
      </c>
      <c r="R526" s="155">
        <v>4.2527258951806833E-2</v>
      </c>
      <c r="S526" s="155">
        <v>4.2995594713656389E-2</v>
      </c>
      <c r="T526" s="155">
        <v>3.5997299314167938E-2</v>
      </c>
      <c r="U526" s="155">
        <v>5.6607775993211915E-2</v>
      </c>
      <c r="V526" s="155">
        <v>6.6995926111948212E-2</v>
      </c>
      <c r="W526" s="155">
        <v>7.6730146694275136E-2</v>
      </c>
      <c r="X526" s="155">
        <v>6.4722515780754622E-2</v>
      </c>
      <c r="Y526" s="172">
        <v>-1.2007630913520515</v>
      </c>
      <c r="Z526" s="172">
        <v>1.2845089282340751</v>
      </c>
      <c r="AA526" s="147"/>
      <c r="AB526" s="144"/>
      <c r="AC526" s="144"/>
      <c r="AD526" s="151">
        <v>9.7958890326290071E-2</v>
      </c>
      <c r="AE526" s="151">
        <v>5.187742649841387E-2</v>
      </c>
      <c r="AF526" s="144"/>
    </row>
    <row r="527" spans="1:32" ht="22.15" customHeight="1" x14ac:dyDescent="0.25">
      <c r="A527" s="154" t="s">
        <v>246</v>
      </c>
      <c r="B527" s="155">
        <v>4.9357326478149104E-2</v>
      </c>
      <c r="C527" s="155">
        <v>3.6889332003988036E-2</v>
      </c>
      <c r="D527" s="155">
        <v>7.989347536617843E-3</v>
      </c>
      <c r="E527" s="155">
        <v>2.4705221785513758E-2</v>
      </c>
      <c r="F527" s="155">
        <v>6.9406392694063929E-2</v>
      </c>
      <c r="G527" s="155">
        <v>0.42909591555759524</v>
      </c>
      <c r="H527" s="155">
        <v>2.7260926006057985E-2</v>
      </c>
      <c r="I527" s="155">
        <v>9.6467391304347824E-2</v>
      </c>
      <c r="J527" s="172">
        <v>6.920646529828983</v>
      </c>
      <c r="K527" s="172">
        <v>-0.24258097880770768</v>
      </c>
      <c r="L527" s="147"/>
      <c r="M527" s="203">
        <v>1.8120586014581748</v>
      </c>
      <c r="N527" s="144"/>
      <c r="P527" s="154" t="s">
        <v>246</v>
      </c>
      <c r="Q527" s="155">
        <v>6.9282277331000369E-2</v>
      </c>
      <c r="R527" s="155">
        <v>5.4188490298777876E-2</v>
      </c>
      <c r="S527" s="155">
        <v>3.1762114537444937E-2</v>
      </c>
      <c r="T527" s="155">
        <v>4.7688426139796028E-2</v>
      </c>
      <c r="U527" s="155">
        <v>6.3153428891784602E-2</v>
      </c>
      <c r="V527" s="155">
        <v>8.8397790055248615E-2</v>
      </c>
      <c r="W527" s="155">
        <v>7.0722389104377503E-2</v>
      </c>
      <c r="X527" s="155">
        <v>7.8346805289766078E-2</v>
      </c>
      <c r="Y527" s="172">
        <v>0.76244161853885739</v>
      </c>
      <c r="Z527" s="172">
        <v>1.5536996045829117</v>
      </c>
      <c r="AA527" s="147"/>
      <c r="AB527" s="144"/>
      <c r="AC527" s="144"/>
      <c r="AD527" s="151">
        <v>9.8893201092424901E-2</v>
      </c>
      <c r="AE527" s="151">
        <v>6.2809809243936962E-2</v>
      </c>
      <c r="AF527" s="144"/>
    </row>
    <row r="528" spans="1:32" x14ac:dyDescent="0.25">
      <c r="A528" s="149" t="s">
        <v>247</v>
      </c>
      <c r="B528" s="150">
        <v>44.529048843187638</v>
      </c>
      <c r="C528" s="150">
        <v>53.625124626121611</v>
      </c>
      <c r="D528" s="150">
        <v>53.805592543275658</v>
      </c>
      <c r="E528" s="150">
        <v>43.624368332397538</v>
      </c>
      <c r="F528" s="150">
        <v>37.268036529680366</v>
      </c>
      <c r="G528" s="150">
        <v>36.759522716842604</v>
      </c>
      <c r="H528" s="150">
        <v>43.604500216356548</v>
      </c>
      <c r="I528" s="150">
        <v>55.355072463768074</v>
      </c>
      <c r="J528" s="177">
        <v>11.750572247411526</v>
      </c>
      <c r="K528" s="177">
        <v>11.142193349207197</v>
      </c>
      <c r="L528" s="147"/>
      <c r="M528" s="203">
        <v>29.502997401644755</v>
      </c>
      <c r="N528" s="144"/>
      <c r="P528" s="149" t="s">
        <v>247</v>
      </c>
      <c r="Q528" s="150">
        <v>39.56960193815403</v>
      </c>
      <c r="R528" s="150">
        <v>45.819712092762785</v>
      </c>
      <c r="S528" s="150">
        <v>37.223392070484572</v>
      </c>
      <c r="T528" s="150">
        <v>28.835968871042258</v>
      </c>
      <c r="U528" s="150">
        <v>26.790326979605457</v>
      </c>
      <c r="V528" s="150">
        <v>25.345080640660758</v>
      </c>
      <c r="W528" s="150">
        <v>26.828224795123802</v>
      </c>
      <c r="X528" s="150">
        <v>25.852075062123319</v>
      </c>
      <c r="Y528" s="177">
        <v>-0.97614973300048291</v>
      </c>
      <c r="Z528" s="177">
        <v>-6.5509747923451727</v>
      </c>
      <c r="AA528" s="147"/>
      <c r="AB528" s="144"/>
      <c r="AC528" s="144"/>
      <c r="AD528" s="150">
        <v>44.212879114560877</v>
      </c>
      <c r="AE528" s="150">
        <v>32.403049854468492</v>
      </c>
      <c r="AF528" s="144"/>
    </row>
    <row r="529" spans="1:32" x14ac:dyDescent="0.25">
      <c r="A529" s="149" t="s">
        <v>248</v>
      </c>
      <c r="B529" s="150">
        <v>94.779956427015264</v>
      </c>
      <c r="C529" s="150">
        <v>134.71991247264759</v>
      </c>
      <c r="D529" s="150">
        <v>110.03581267217619</v>
      </c>
      <c r="E529" s="150">
        <v>87.937947494033381</v>
      </c>
      <c r="F529" s="150">
        <v>85.503512880562084</v>
      </c>
      <c r="G529" s="150">
        <v>106.14772727272727</v>
      </c>
      <c r="H529" s="150">
        <v>130.40453074433651</v>
      </c>
      <c r="I529" s="150">
        <v>160.66501240694788</v>
      </c>
      <c r="J529" s="177">
        <v>30.260481662611369</v>
      </c>
      <c r="K529" s="177">
        <v>54.412402803607606</v>
      </c>
      <c r="L529" s="147"/>
      <c r="M529" s="203">
        <v>78.792520057406847</v>
      </c>
      <c r="N529" s="144"/>
      <c r="P529" s="149" t="s">
        <v>248</v>
      </c>
      <c r="Q529" s="150">
        <v>85.649861878453024</v>
      </c>
      <c r="R529" s="150">
        <v>107.04158228702578</v>
      </c>
      <c r="S529" s="150">
        <v>85.66011854360714</v>
      </c>
      <c r="T529" s="150">
        <v>64.540003232584468</v>
      </c>
      <c r="U529" s="150">
        <v>68.260584283705683</v>
      </c>
      <c r="V529" s="150">
        <v>76.472487850760302</v>
      </c>
      <c r="W529" s="150">
        <v>93.711420612813328</v>
      </c>
      <c r="X529" s="150">
        <v>81.872492349541034</v>
      </c>
      <c r="Y529" s="177">
        <v>-11.838928263272294</v>
      </c>
      <c r="Z529" s="177">
        <v>-1.5829681884956699</v>
      </c>
      <c r="AA529" s="147"/>
      <c r="AB529" s="144"/>
      <c r="AC529" s="144"/>
      <c r="AD529" s="150">
        <v>106.25260960334028</v>
      </c>
      <c r="AE529" s="150">
        <v>83.455460538036704</v>
      </c>
      <c r="AF529" s="144"/>
    </row>
    <row r="530" spans="1:32" x14ac:dyDescent="0.25">
      <c r="A530" s="146" t="s">
        <v>249</v>
      </c>
      <c r="B530" s="147">
        <v>312</v>
      </c>
      <c r="C530" s="147">
        <v>274</v>
      </c>
      <c r="D530" s="147">
        <v>364</v>
      </c>
      <c r="E530" s="147">
        <v>323</v>
      </c>
      <c r="F530" s="147">
        <v>293</v>
      </c>
      <c r="G530" s="147">
        <v>237</v>
      </c>
      <c r="H530" s="147">
        <v>463</v>
      </c>
      <c r="I530" s="147">
        <v>421</v>
      </c>
      <c r="J530" s="148">
        <v>-9.0712742980561561E-2</v>
      </c>
      <c r="K530" s="148">
        <v>0.30052956751985876</v>
      </c>
      <c r="L530" s="147"/>
      <c r="M530" s="155">
        <v>0.11691196889752846</v>
      </c>
      <c r="N530" s="144"/>
      <c r="P530" s="146" t="s">
        <v>249</v>
      </c>
      <c r="Q530" s="147">
        <v>4528</v>
      </c>
      <c r="R530" s="147">
        <v>3695</v>
      </c>
      <c r="S530" s="147">
        <v>3949</v>
      </c>
      <c r="T530" s="147">
        <v>3775</v>
      </c>
      <c r="U530" s="147">
        <v>3494</v>
      </c>
      <c r="V530" s="147">
        <v>3397</v>
      </c>
      <c r="W530" s="147">
        <v>3849</v>
      </c>
      <c r="X530" s="147">
        <v>3601</v>
      </c>
      <c r="Y530" s="148">
        <v>-6.4432320083138483E-2</v>
      </c>
      <c r="Z530" s="148">
        <v>-5.5457713493461271E-2</v>
      </c>
      <c r="AA530" s="147"/>
      <c r="AB530" s="144"/>
      <c r="AC530" s="144"/>
      <c r="AD530" s="147">
        <v>323.71428571428572</v>
      </c>
      <c r="AE530" s="147">
        <v>3812.4285714285716</v>
      </c>
      <c r="AF530" s="144"/>
    </row>
    <row r="531" spans="1:32" x14ac:dyDescent="0.25">
      <c r="A531" s="146" t="s">
        <v>250</v>
      </c>
      <c r="B531" s="147">
        <v>31</v>
      </c>
      <c r="C531" s="147">
        <v>24</v>
      </c>
      <c r="D531" s="147">
        <v>40</v>
      </c>
      <c r="E531" s="147">
        <v>23</v>
      </c>
      <c r="F531" s="147">
        <v>50</v>
      </c>
      <c r="G531" s="147">
        <v>57</v>
      </c>
      <c r="H531" s="147">
        <v>114</v>
      </c>
      <c r="I531" s="147">
        <v>104</v>
      </c>
      <c r="J531" s="148">
        <v>-8.771929824561403E-2</v>
      </c>
      <c r="K531" s="148">
        <v>1.1474926253687314</v>
      </c>
      <c r="L531" s="147"/>
      <c r="M531" s="155">
        <v>0.1282367447595561</v>
      </c>
      <c r="N531" s="144"/>
      <c r="P531" s="146" t="s">
        <v>250</v>
      </c>
      <c r="Q531" s="147">
        <v>859</v>
      </c>
      <c r="R531" s="147">
        <v>744</v>
      </c>
      <c r="S531" s="147">
        <v>781</v>
      </c>
      <c r="T531" s="147">
        <v>774</v>
      </c>
      <c r="U531" s="147">
        <v>605</v>
      </c>
      <c r="V531" s="147">
        <v>656</v>
      </c>
      <c r="W531" s="147">
        <v>798</v>
      </c>
      <c r="X531" s="147">
        <v>811</v>
      </c>
      <c r="Y531" s="148">
        <v>1.6290726817042606E-2</v>
      </c>
      <c r="Z531" s="148">
        <v>8.8173279662641296E-2</v>
      </c>
      <c r="AA531" s="147"/>
      <c r="AB531" s="144"/>
      <c r="AC531" s="144"/>
      <c r="AD531" s="150">
        <v>48.428571428571431</v>
      </c>
      <c r="AE531" s="150">
        <v>745.28571428571433</v>
      </c>
      <c r="AF531" s="144"/>
    </row>
    <row r="532" spans="1:32" x14ac:dyDescent="0.25">
      <c r="A532" s="149" t="s">
        <v>251</v>
      </c>
      <c r="B532" s="150">
        <v>0</v>
      </c>
      <c r="C532" s="150">
        <v>558</v>
      </c>
      <c r="D532" s="150">
        <v>505</v>
      </c>
      <c r="E532" s="150">
        <v>519</v>
      </c>
      <c r="F532" s="150">
        <v>413</v>
      </c>
      <c r="G532" s="150">
        <v>528</v>
      </c>
      <c r="H532" s="150">
        <v>461</v>
      </c>
      <c r="I532" s="150">
        <v>506</v>
      </c>
      <c r="J532" s="148">
        <v>9.7613882863340565E-2</v>
      </c>
      <c r="K532" s="157">
        <v>1.742627345844508E-2</v>
      </c>
      <c r="L532" s="147"/>
      <c r="M532" s="155">
        <v>7.1977240398293035E-2</v>
      </c>
      <c r="N532" s="144"/>
      <c r="P532" s="149" t="s">
        <v>251</v>
      </c>
      <c r="Q532" s="150">
        <v>0</v>
      </c>
      <c r="R532" s="150">
        <v>10740</v>
      </c>
      <c r="S532" s="150">
        <v>8328</v>
      </c>
      <c r="T532" s="150">
        <v>7400</v>
      </c>
      <c r="U532" s="150">
        <v>6638</v>
      </c>
      <c r="V532" s="150">
        <v>6901</v>
      </c>
      <c r="W532" s="150">
        <v>6408</v>
      </c>
      <c r="X532" s="150">
        <v>7030</v>
      </c>
      <c r="Y532" s="148">
        <v>9.7066167290886393E-2</v>
      </c>
      <c r="Z532" s="157">
        <v>-9.1242055370031203E-2</v>
      </c>
      <c r="AA532" s="147"/>
      <c r="AB532" s="144"/>
      <c r="AC532" s="144"/>
      <c r="AD532" s="158">
        <v>497.33333333333331</v>
      </c>
      <c r="AE532" s="158">
        <v>7735.833333333333</v>
      </c>
      <c r="AF532" s="144"/>
    </row>
    <row r="533" spans="1:32" x14ac:dyDescent="0.25">
      <c r="A533" s="159" t="s">
        <v>252</v>
      </c>
      <c r="B533" s="147">
        <v>290</v>
      </c>
      <c r="C533" s="147">
        <v>253</v>
      </c>
      <c r="D533" s="147">
        <v>217</v>
      </c>
      <c r="E533" s="147">
        <v>206</v>
      </c>
      <c r="F533" s="147">
        <v>170</v>
      </c>
      <c r="G533" s="147">
        <v>160</v>
      </c>
      <c r="H533" s="147">
        <v>117</v>
      </c>
      <c r="I533" s="147">
        <v>182</v>
      </c>
      <c r="J533" s="148">
        <v>0.55555555555555558</v>
      </c>
      <c r="K533" s="148">
        <v>-9.8372257607926422E-2</v>
      </c>
      <c r="L533" s="147"/>
      <c r="M533" s="155">
        <v>8.6092715231788075E-2</v>
      </c>
      <c r="N533" s="144"/>
      <c r="P533" s="159" t="s">
        <v>252</v>
      </c>
      <c r="Q533" s="147">
        <v>3016</v>
      </c>
      <c r="R533" s="147">
        <v>2664</v>
      </c>
      <c r="S533" s="147">
        <v>2445</v>
      </c>
      <c r="T533" s="147">
        <v>1857</v>
      </c>
      <c r="U533" s="147">
        <v>1886</v>
      </c>
      <c r="V533" s="147">
        <v>1855</v>
      </c>
      <c r="W533" s="147">
        <v>1865</v>
      </c>
      <c r="X533" s="147">
        <v>2114</v>
      </c>
      <c r="Y533" s="148">
        <v>0.13351206434316354</v>
      </c>
      <c r="Z533" s="148">
        <v>-5.068001026430579E-2</v>
      </c>
      <c r="AA533" s="147"/>
      <c r="AB533" s="144"/>
      <c r="AC533" s="144"/>
      <c r="AD533" s="150">
        <v>201.85714285714286</v>
      </c>
      <c r="AE533" s="150">
        <v>2226.8571428571427</v>
      </c>
      <c r="AF533" s="144"/>
    </row>
    <row r="534" spans="1:32" x14ac:dyDescent="0.25">
      <c r="A534" s="159" t="s">
        <v>253</v>
      </c>
      <c r="B534" s="147">
        <v>42</v>
      </c>
      <c r="C534" s="147">
        <v>17</v>
      </c>
      <c r="D534" s="147">
        <v>31</v>
      </c>
      <c r="E534" s="147">
        <v>26</v>
      </c>
      <c r="F534" s="147">
        <v>19</v>
      </c>
      <c r="G534" s="147">
        <v>20</v>
      </c>
      <c r="H534" s="147">
        <v>10</v>
      </c>
      <c r="I534" s="147">
        <v>11</v>
      </c>
      <c r="J534" s="148">
        <v>0.1</v>
      </c>
      <c r="K534" s="148">
        <v>-0.53333333333333333</v>
      </c>
      <c r="L534" s="147"/>
      <c r="M534" s="155">
        <v>0.05</v>
      </c>
      <c r="N534" s="144"/>
      <c r="P534" s="159" t="s">
        <v>253</v>
      </c>
      <c r="Q534" s="147">
        <v>336</v>
      </c>
      <c r="R534" s="147">
        <v>253</v>
      </c>
      <c r="S534" s="147">
        <v>310</v>
      </c>
      <c r="T534" s="147">
        <v>283</v>
      </c>
      <c r="U534" s="147">
        <v>235</v>
      </c>
      <c r="V534" s="147">
        <v>229</v>
      </c>
      <c r="W534" s="147">
        <v>165</v>
      </c>
      <c r="X534" s="147">
        <v>220</v>
      </c>
      <c r="Y534" s="148">
        <v>0.33333333333333331</v>
      </c>
      <c r="Z534" s="148">
        <v>-0.14964108227498621</v>
      </c>
      <c r="AA534" s="147"/>
      <c r="AB534" s="144"/>
      <c r="AC534" s="144"/>
      <c r="AD534" s="150">
        <v>23.571428571428573</v>
      </c>
      <c r="AE534" s="150">
        <v>258.71428571428572</v>
      </c>
      <c r="AF534" s="144"/>
    </row>
    <row r="535" spans="1:32" x14ac:dyDescent="0.25">
      <c r="A535" s="159" t="s">
        <v>254</v>
      </c>
      <c r="B535" s="160">
        <v>0.12650602409638553</v>
      </c>
      <c r="C535" s="160">
        <v>6.2962962962962957E-2</v>
      </c>
      <c r="D535" s="160">
        <v>0.125</v>
      </c>
      <c r="E535" s="160">
        <v>0.11206896551724138</v>
      </c>
      <c r="F535" s="160">
        <v>0.10052910052910052</v>
      </c>
      <c r="G535" s="160">
        <v>0.1111111111111111</v>
      </c>
      <c r="H535" s="160">
        <v>7.874015748031496E-2</v>
      </c>
      <c r="I535" s="160">
        <v>5.6994818652849742E-2</v>
      </c>
      <c r="J535" s="172">
        <v>-2.1745338827465219</v>
      </c>
      <c r="K535" s="172">
        <v>-4.7567918989735816</v>
      </c>
      <c r="L535" s="147"/>
      <c r="M535" s="203">
        <v>-3.7263964551948892</v>
      </c>
      <c r="N535" s="144"/>
      <c r="P535" s="159" t="s">
        <v>254</v>
      </c>
      <c r="Q535" s="160">
        <v>0.10023866348448687</v>
      </c>
      <c r="R535" s="160">
        <v>8.6732944806307846E-2</v>
      </c>
      <c r="S535" s="160">
        <v>0.11252268602540835</v>
      </c>
      <c r="T535" s="160">
        <v>0.13224299065420561</v>
      </c>
      <c r="U535" s="160">
        <v>0.1107967939651108</v>
      </c>
      <c r="V535" s="160">
        <v>0.10988483685220729</v>
      </c>
      <c r="W535" s="160">
        <v>8.1280788177339899E-2</v>
      </c>
      <c r="X535" s="160">
        <v>9.4258783204798635E-2</v>
      </c>
      <c r="Y535" s="172">
        <v>1.2977995027458735</v>
      </c>
      <c r="Z535" s="172">
        <v>-0.98276585447272113</v>
      </c>
      <c r="AA535" s="147"/>
      <c r="AB535" s="144"/>
      <c r="AC535" s="144"/>
      <c r="AD535" s="191">
        <v>0.10456273764258556</v>
      </c>
      <c r="AE535" s="191">
        <v>0.10408644174952585</v>
      </c>
      <c r="AF535" s="144"/>
    </row>
    <row r="536" spans="1:32" x14ac:dyDescent="0.25">
      <c r="A536" s="161" t="s">
        <v>255</v>
      </c>
      <c r="B536" s="161"/>
      <c r="C536" s="161"/>
      <c r="D536" s="161"/>
      <c r="E536" s="144"/>
      <c r="F536" s="144"/>
      <c r="G536" s="144"/>
      <c r="H536" s="144"/>
      <c r="I536" s="144"/>
      <c r="J536" s="144"/>
      <c r="K536" s="144"/>
      <c r="L536" s="144"/>
      <c r="M536" s="144"/>
      <c r="N536" s="144"/>
      <c r="O536" s="204"/>
      <c r="P536" s="161" t="s">
        <v>255</v>
      </c>
      <c r="Q536" s="161"/>
      <c r="R536" s="161"/>
      <c r="S536" s="161"/>
      <c r="T536" s="144"/>
      <c r="U536" s="144"/>
      <c r="V536" s="144"/>
      <c r="W536" s="144"/>
      <c r="X536" s="144"/>
      <c r="Y536" s="144"/>
      <c r="Z536" s="144"/>
      <c r="AA536" s="144"/>
      <c r="AB536" s="144"/>
      <c r="AC536" s="144"/>
      <c r="AD536" s="144"/>
      <c r="AE536" s="144"/>
      <c r="AF536" s="144"/>
    </row>
    <row r="539" spans="1:32" x14ac:dyDescent="0.25">
      <c r="A539" s="189" t="s">
        <v>265</v>
      </c>
      <c r="B539" s="189"/>
      <c r="C539" s="189"/>
      <c r="D539" s="189"/>
      <c r="E539" s="181"/>
      <c r="F539" s="167"/>
      <c r="G539" s="167"/>
      <c r="H539" s="167"/>
      <c r="I539" s="167"/>
      <c r="J539" s="167"/>
      <c r="K539" s="167"/>
      <c r="L539" s="188"/>
      <c r="M539" s="211"/>
      <c r="N539" s="144"/>
      <c r="O539" s="211"/>
      <c r="P539" s="189" t="s">
        <v>265</v>
      </c>
      <c r="Q539" s="189"/>
      <c r="R539" s="189"/>
      <c r="S539" s="189"/>
      <c r="T539" s="181"/>
      <c r="U539" s="144"/>
      <c r="V539" s="144"/>
      <c r="W539" s="144"/>
      <c r="X539" s="144"/>
      <c r="Y539" s="144"/>
      <c r="Z539" s="144"/>
      <c r="AA539" s="188"/>
      <c r="AB539" s="144"/>
      <c r="AC539" s="144"/>
      <c r="AD539" s="144"/>
      <c r="AE539" s="144"/>
      <c r="AF539" s="144"/>
    </row>
    <row r="540" spans="1:32" x14ac:dyDescent="0.25">
      <c r="A540" s="166" t="s">
        <v>304</v>
      </c>
      <c r="B540" s="166"/>
      <c r="C540" s="166"/>
      <c r="D540" s="166"/>
      <c r="E540" s="213"/>
      <c r="F540" s="167"/>
      <c r="G540" s="167"/>
      <c r="H540" s="167"/>
      <c r="I540" s="167"/>
      <c r="J540" s="167"/>
      <c r="K540" s="167"/>
      <c r="L540" s="167"/>
      <c r="M540" s="144"/>
      <c r="N540" s="144"/>
      <c r="P540" s="166" t="s">
        <v>231</v>
      </c>
      <c r="Q540" s="166"/>
      <c r="R540" s="166"/>
      <c r="S540" s="166"/>
      <c r="T540" s="162"/>
      <c r="U540" s="144"/>
      <c r="V540" s="144"/>
      <c r="W540" s="144"/>
      <c r="X540" s="144"/>
      <c r="Y540" s="144"/>
      <c r="Z540" s="144"/>
      <c r="AA540" s="167"/>
      <c r="AB540" s="144"/>
      <c r="AC540" s="144"/>
      <c r="AD540" s="144"/>
      <c r="AE540" s="144"/>
      <c r="AF540" s="144"/>
    </row>
    <row r="541" spans="1:32" ht="31.5" x14ac:dyDescent="0.25">
      <c r="A541" s="190"/>
      <c r="B541" s="141">
        <v>2019</v>
      </c>
      <c r="C541" s="141">
        <v>2020</v>
      </c>
      <c r="D541" s="141">
        <v>2021</v>
      </c>
      <c r="E541" s="141">
        <v>2022</v>
      </c>
      <c r="F541" s="141">
        <v>2023</v>
      </c>
      <c r="G541" s="141">
        <v>2024</v>
      </c>
      <c r="H541" s="141">
        <v>2025</v>
      </c>
      <c r="I541" s="141">
        <v>2026</v>
      </c>
      <c r="J541" s="142" t="s">
        <v>232</v>
      </c>
      <c r="K541" s="142" t="s">
        <v>233</v>
      </c>
      <c r="L541" s="143" t="s">
        <v>234</v>
      </c>
      <c r="M541" s="145" t="s">
        <v>287</v>
      </c>
      <c r="N541" s="144"/>
      <c r="P541" s="190"/>
      <c r="Q541" s="141">
        <v>2019</v>
      </c>
      <c r="R541" s="141">
        <v>2020</v>
      </c>
      <c r="S541" s="141">
        <v>2021</v>
      </c>
      <c r="T541" s="141">
        <v>2022</v>
      </c>
      <c r="U541" s="141">
        <v>2023</v>
      </c>
      <c r="V541" s="141">
        <v>2024</v>
      </c>
      <c r="W541" s="141">
        <v>2025</v>
      </c>
      <c r="X541" s="141">
        <v>2026</v>
      </c>
      <c r="Y541" s="142" t="s">
        <v>232</v>
      </c>
      <c r="Z541" s="142" t="s">
        <v>233</v>
      </c>
      <c r="AA541" s="143" t="s">
        <v>234</v>
      </c>
      <c r="AB541" s="144"/>
      <c r="AC541" s="144"/>
      <c r="AD541" s="145" t="s">
        <v>305</v>
      </c>
      <c r="AE541" s="145" t="s">
        <v>235</v>
      </c>
      <c r="AF541" s="144"/>
    </row>
    <row r="542" spans="1:32" x14ac:dyDescent="0.25">
      <c r="A542" s="146" t="s">
        <v>236</v>
      </c>
      <c r="B542" s="147">
        <v>767</v>
      </c>
      <c r="C542" s="147">
        <v>884</v>
      </c>
      <c r="D542" s="147">
        <v>699</v>
      </c>
      <c r="E542" s="147">
        <v>569</v>
      </c>
      <c r="F542" s="147">
        <v>952</v>
      </c>
      <c r="G542" s="147">
        <v>731</v>
      </c>
      <c r="H542" s="147">
        <v>706</v>
      </c>
      <c r="I542" s="147">
        <v>746</v>
      </c>
      <c r="J542" s="148">
        <v>5.6657223796033995E-2</v>
      </c>
      <c r="K542" s="148">
        <v>-1.6201959306706922E-2</v>
      </c>
      <c r="L542" s="147"/>
      <c r="M542" s="155">
        <v>5.8916442900015797E-2</v>
      </c>
      <c r="N542" s="144"/>
      <c r="P542" s="146" t="s">
        <v>236</v>
      </c>
      <c r="Q542" s="147">
        <v>11823</v>
      </c>
      <c r="R542" s="147">
        <v>13216</v>
      </c>
      <c r="S542" s="147">
        <v>9209</v>
      </c>
      <c r="T542" s="147">
        <v>9024</v>
      </c>
      <c r="U542" s="147">
        <v>11275</v>
      </c>
      <c r="V542" s="147">
        <v>11078</v>
      </c>
      <c r="W542" s="147">
        <v>11554</v>
      </c>
      <c r="X542" s="147">
        <v>12662</v>
      </c>
      <c r="Y542" s="148">
        <v>9.5897524666782072E-2</v>
      </c>
      <c r="Z542" s="148">
        <v>0.14842120265875425</v>
      </c>
      <c r="AA542" s="147"/>
      <c r="AB542" s="144"/>
      <c r="AC542" s="144"/>
      <c r="AD542" s="147">
        <v>758.28571428571433</v>
      </c>
      <c r="AE542" s="147">
        <v>11025.571428571429</v>
      </c>
      <c r="AF542" s="144"/>
    </row>
    <row r="543" spans="1:32" x14ac:dyDescent="0.25">
      <c r="A543" s="149" t="s">
        <v>237</v>
      </c>
      <c r="B543" s="150">
        <v>419</v>
      </c>
      <c r="C543" s="150">
        <v>463</v>
      </c>
      <c r="D543" s="150">
        <v>353</v>
      </c>
      <c r="E543" s="150">
        <v>316</v>
      </c>
      <c r="F543" s="150">
        <v>408</v>
      </c>
      <c r="G543" s="150">
        <v>393</v>
      </c>
      <c r="H543" s="150">
        <v>293</v>
      </c>
      <c r="I543" s="150">
        <v>371</v>
      </c>
      <c r="J543" s="148">
        <v>0.26621160409556316</v>
      </c>
      <c r="K543" s="148">
        <v>-1.8147448015122809E-2</v>
      </c>
      <c r="L543" s="147"/>
      <c r="M543" s="155">
        <v>6.3669126480178473E-2</v>
      </c>
      <c r="N543" s="144"/>
      <c r="P543" s="149" t="s">
        <v>237</v>
      </c>
      <c r="Q543" s="150">
        <v>6329</v>
      </c>
      <c r="R543" s="150">
        <v>6840</v>
      </c>
      <c r="S543" s="150">
        <v>4665</v>
      </c>
      <c r="T543" s="150">
        <v>4553</v>
      </c>
      <c r="U543" s="150">
        <v>5246</v>
      </c>
      <c r="V543" s="150">
        <v>5203</v>
      </c>
      <c r="W543" s="150">
        <v>5212</v>
      </c>
      <c r="X543" s="150">
        <v>5827</v>
      </c>
      <c r="Y543" s="148">
        <v>0.11799693016116654</v>
      </c>
      <c r="Z543" s="148">
        <v>7.2040580319596273E-2</v>
      </c>
      <c r="AA543" s="147"/>
      <c r="AB543" s="144"/>
      <c r="AC543" s="144"/>
      <c r="AD543" s="150">
        <v>377.85714285714283</v>
      </c>
      <c r="AE543" s="150">
        <v>5435.4285714285716</v>
      </c>
      <c r="AF543" s="144"/>
    </row>
    <row r="544" spans="1:32" x14ac:dyDescent="0.25">
      <c r="A544" s="146" t="s">
        <v>90</v>
      </c>
      <c r="B544" s="151">
        <v>0.56317204301075274</v>
      </c>
      <c r="C544" s="151">
        <v>0.53837209302325584</v>
      </c>
      <c r="D544" s="151">
        <v>0.51608187134502925</v>
      </c>
      <c r="E544" s="151">
        <v>0.56227758007117434</v>
      </c>
      <c r="F544" s="151">
        <v>0.49038461538461536</v>
      </c>
      <c r="G544" s="151">
        <v>0.60276073619631898</v>
      </c>
      <c r="H544" s="151">
        <v>0.43343195266272189</v>
      </c>
      <c r="I544" s="151">
        <v>0.53458213256484155</v>
      </c>
      <c r="J544" s="172">
        <v>10.115017990211966</v>
      </c>
      <c r="K544" s="172">
        <v>0.66380207883944831</v>
      </c>
      <c r="L544" s="147"/>
      <c r="M544" s="203">
        <v>3.4753688577879807</v>
      </c>
      <c r="N544" s="144"/>
      <c r="P544" s="146" t="s">
        <v>90</v>
      </c>
      <c r="Q544" s="151">
        <v>0.57043713384407391</v>
      </c>
      <c r="R544" s="151">
        <v>0.5477258167841127</v>
      </c>
      <c r="S544" s="151">
        <v>0.53880803880803885</v>
      </c>
      <c r="T544" s="151">
        <v>0.53476626732440691</v>
      </c>
      <c r="U544" s="151">
        <v>0.50563855421686743</v>
      </c>
      <c r="V544" s="151">
        <v>0.50994805449377634</v>
      </c>
      <c r="W544" s="151">
        <v>0.48966553927095074</v>
      </c>
      <c r="X544" s="151">
        <v>0.49982844398696175</v>
      </c>
      <c r="Y544" s="172">
        <v>1.0162904716011001</v>
      </c>
      <c r="Z544" s="172">
        <v>-2.8784863041672439</v>
      </c>
      <c r="AA544" s="147"/>
      <c r="AB544" s="144"/>
      <c r="AC544" s="144"/>
      <c r="AD544" s="151">
        <v>0.52794411177644707</v>
      </c>
      <c r="AE544" s="151">
        <v>0.52861330702863418</v>
      </c>
      <c r="AF544" s="144"/>
    </row>
    <row r="545" spans="1:32" x14ac:dyDescent="0.25">
      <c r="A545" s="149" t="s">
        <v>238</v>
      </c>
      <c r="B545" s="150">
        <v>348</v>
      </c>
      <c r="C545" s="150">
        <v>365</v>
      </c>
      <c r="D545" s="150">
        <v>295</v>
      </c>
      <c r="E545" s="150">
        <v>254</v>
      </c>
      <c r="F545" s="150">
        <v>334</v>
      </c>
      <c r="G545" s="150">
        <v>331</v>
      </c>
      <c r="H545" s="150">
        <v>220</v>
      </c>
      <c r="I545" s="150">
        <v>310</v>
      </c>
      <c r="J545" s="148">
        <v>0.40909090909090912</v>
      </c>
      <c r="K545" s="148">
        <v>1.0712622263623635E-2</v>
      </c>
      <c r="L545" s="147"/>
      <c r="M545" s="155">
        <v>6.8072024593763727E-2</v>
      </c>
      <c r="N545" s="144"/>
      <c r="P545" s="149" t="s">
        <v>238</v>
      </c>
      <c r="Q545" s="150">
        <v>4816</v>
      </c>
      <c r="R545" s="150">
        <v>5284</v>
      </c>
      <c r="S545" s="150">
        <v>3452</v>
      </c>
      <c r="T545" s="150">
        <v>3451</v>
      </c>
      <c r="U545" s="150">
        <v>3945</v>
      </c>
      <c r="V545" s="150">
        <v>3870</v>
      </c>
      <c r="W545" s="150">
        <v>3885</v>
      </c>
      <c r="X545" s="150">
        <v>4554</v>
      </c>
      <c r="Y545" s="148">
        <v>0.17220077220077221</v>
      </c>
      <c r="Z545" s="148">
        <v>0.11061561509249901</v>
      </c>
      <c r="AA545" s="147"/>
      <c r="AB545" s="144"/>
      <c r="AC545" s="144"/>
      <c r="AD545" s="150">
        <v>306.71428571428572</v>
      </c>
      <c r="AE545" s="150">
        <v>4100.4285714285716</v>
      </c>
      <c r="AF545" s="144"/>
    </row>
    <row r="546" spans="1:32" x14ac:dyDescent="0.25">
      <c r="A546" s="149" t="s">
        <v>239</v>
      </c>
      <c r="B546" s="153">
        <v>0.45371577574967403</v>
      </c>
      <c r="C546" s="153">
        <v>0.41289592760180993</v>
      </c>
      <c r="D546" s="153">
        <v>0.42203147353361947</v>
      </c>
      <c r="E546" s="153">
        <v>0.44639718804920914</v>
      </c>
      <c r="F546" s="153">
        <v>0.35084033613445376</v>
      </c>
      <c r="G546" s="153">
        <v>0.45280437756497949</v>
      </c>
      <c r="H546" s="153">
        <v>0.31161473087818697</v>
      </c>
      <c r="I546" s="153">
        <v>0.41554959785522788</v>
      </c>
      <c r="J546" s="172">
        <v>10.393486697704091</v>
      </c>
      <c r="K546" s="172">
        <v>1.1065799814534594</v>
      </c>
      <c r="L546" s="147"/>
      <c r="M546" s="203">
        <v>5.5890776184085889</v>
      </c>
      <c r="N546" s="144"/>
      <c r="P546" s="149" t="s">
        <v>239</v>
      </c>
      <c r="Q546" s="153">
        <v>0.40734162226169329</v>
      </c>
      <c r="R546" s="153">
        <v>0.39981840193704599</v>
      </c>
      <c r="S546" s="153">
        <v>0.37485068954283851</v>
      </c>
      <c r="T546" s="153">
        <v>0.38242464539007093</v>
      </c>
      <c r="U546" s="153">
        <v>0.34988913525498894</v>
      </c>
      <c r="V546" s="153">
        <v>0.34934103628813867</v>
      </c>
      <c r="W546" s="153">
        <v>0.33624718712134327</v>
      </c>
      <c r="X546" s="153">
        <v>0.35965882167114199</v>
      </c>
      <c r="Y546" s="172">
        <v>2.3411634549798723</v>
      </c>
      <c r="Z546" s="172">
        <v>-1.2242861429183238</v>
      </c>
      <c r="AA546" s="147"/>
      <c r="AB546" s="144"/>
      <c r="AC546" s="144"/>
      <c r="AD546" s="153">
        <v>0.40448379804069329</v>
      </c>
      <c r="AE546" s="153">
        <v>0.37190168310032523</v>
      </c>
      <c r="AF546" s="144"/>
    </row>
    <row r="547" spans="1:32" x14ac:dyDescent="0.25">
      <c r="A547" s="149" t="s">
        <v>240</v>
      </c>
      <c r="B547" s="153">
        <v>0.83054892601431984</v>
      </c>
      <c r="C547" s="153">
        <v>0.78833693304535635</v>
      </c>
      <c r="D547" s="153">
        <v>0.8356940509915014</v>
      </c>
      <c r="E547" s="153">
        <v>0.80379746835443033</v>
      </c>
      <c r="F547" s="153">
        <v>0.81862745098039214</v>
      </c>
      <c r="G547" s="153">
        <v>0.84223918575063617</v>
      </c>
      <c r="H547" s="153">
        <v>0.75085324232081907</v>
      </c>
      <c r="I547" s="153">
        <v>0.83557951482479786</v>
      </c>
      <c r="J547" s="172">
        <v>8.4726272503978795</v>
      </c>
      <c r="K547" s="172">
        <v>2.3859287981697563</v>
      </c>
      <c r="L547" s="147"/>
      <c r="M547" s="203">
        <v>5.404527765301137</v>
      </c>
      <c r="N547" s="144"/>
      <c r="P547" s="149" t="s">
        <v>240</v>
      </c>
      <c r="Q547" s="153">
        <v>0.76094169695054514</v>
      </c>
      <c r="R547" s="153">
        <v>0.77251461988304093</v>
      </c>
      <c r="S547" s="153">
        <v>0.73997856377277604</v>
      </c>
      <c r="T547" s="153">
        <v>0.7579617834394905</v>
      </c>
      <c r="U547" s="153">
        <v>0.75200152497140682</v>
      </c>
      <c r="V547" s="153">
        <v>0.74380165289256195</v>
      </c>
      <c r="W547" s="153">
        <v>0.74539524174980809</v>
      </c>
      <c r="X547" s="153">
        <v>0.78153423717178649</v>
      </c>
      <c r="Y547" s="172">
        <v>3.6138995421978404</v>
      </c>
      <c r="Z547" s="172">
        <v>2.7145044572963961</v>
      </c>
      <c r="AA547" s="147"/>
      <c r="AB547" s="144"/>
      <c r="AC547" s="144"/>
      <c r="AD547" s="153">
        <v>0.8117202268431003</v>
      </c>
      <c r="AE547" s="153">
        <v>0.75438919259882253</v>
      </c>
      <c r="AF547" s="144"/>
    </row>
    <row r="548" spans="1:32" ht="22.15" customHeight="1" x14ac:dyDescent="0.25">
      <c r="A548" s="154" t="s">
        <v>241</v>
      </c>
      <c r="B548" s="155">
        <v>1.1933174224343675E-2</v>
      </c>
      <c r="C548" s="155">
        <v>3.0237580993520519E-2</v>
      </c>
      <c r="D548" s="155">
        <v>1.69971671388102E-2</v>
      </c>
      <c r="E548" s="155">
        <v>3.1645569620253167E-2</v>
      </c>
      <c r="F548" s="155">
        <v>3.1862745098039214E-2</v>
      </c>
      <c r="G548" s="155">
        <v>1.2722646310432569E-2</v>
      </c>
      <c r="H548" s="155">
        <v>3.7542662116040959E-2</v>
      </c>
      <c r="I548" s="155">
        <v>1.3477088948787063E-2</v>
      </c>
      <c r="J548" s="172">
        <v>-2.4065573167253898</v>
      </c>
      <c r="K548" s="172">
        <v>-1.0719508404710103</v>
      </c>
      <c r="L548" s="147"/>
      <c r="M548" s="203">
        <v>-3.0113094679151846</v>
      </c>
      <c r="N548" s="144"/>
      <c r="P548" s="154" t="s">
        <v>241</v>
      </c>
      <c r="Q548" s="155">
        <v>4.1396745141412547E-2</v>
      </c>
      <c r="R548" s="155">
        <v>4.2543859649122807E-2</v>
      </c>
      <c r="S548" s="155">
        <v>5.1446945337620578E-2</v>
      </c>
      <c r="T548" s="155">
        <v>4.6782341313419726E-2</v>
      </c>
      <c r="U548" s="155">
        <v>5.1277163553183375E-2</v>
      </c>
      <c r="V548" s="155">
        <v>4.2283298097251586E-2</v>
      </c>
      <c r="W548" s="155">
        <v>5.698388334612433E-2</v>
      </c>
      <c r="X548" s="155">
        <v>4.3590183627938907E-2</v>
      </c>
      <c r="Y548" s="172">
        <v>-1.3393699718185423</v>
      </c>
      <c r="Z548" s="172">
        <v>-0.35082183905640396</v>
      </c>
      <c r="AA548" s="147"/>
      <c r="AB548" s="144"/>
      <c r="AC548" s="144"/>
      <c r="AD548" s="151">
        <v>2.4196597353497166E-2</v>
      </c>
      <c r="AE548" s="151">
        <v>4.7098402018502947E-2</v>
      </c>
      <c r="AF548" s="144"/>
    </row>
    <row r="549" spans="1:32" ht="22.15" customHeight="1" x14ac:dyDescent="0.25">
      <c r="A549" s="154" t="s">
        <v>242</v>
      </c>
      <c r="B549" s="155">
        <v>6.51890482398957E-3</v>
      </c>
      <c r="C549" s="155">
        <v>1.5837104072398189E-2</v>
      </c>
      <c r="D549" s="155">
        <v>8.5836909871244635E-3</v>
      </c>
      <c r="E549" s="155">
        <v>1.7574692442882251E-2</v>
      </c>
      <c r="F549" s="155">
        <v>1.365546218487395E-2</v>
      </c>
      <c r="G549" s="155">
        <v>6.8399452804377564E-3</v>
      </c>
      <c r="H549" s="155">
        <v>1.5580736543909348E-2</v>
      </c>
      <c r="I549" s="155">
        <v>6.7024128686327079E-3</v>
      </c>
      <c r="J549" s="172">
        <v>-0.88783236752766403</v>
      </c>
      <c r="K549" s="172">
        <v>-0.53548591735677442</v>
      </c>
      <c r="L549" s="147"/>
      <c r="M549" s="203">
        <v>-1.3357609244777495</v>
      </c>
      <c r="N549" s="144"/>
      <c r="P549" s="154" t="s">
        <v>242</v>
      </c>
      <c r="Q549" s="155">
        <v>2.2160196227691786E-2</v>
      </c>
      <c r="R549" s="155">
        <v>2.2018765133171914E-2</v>
      </c>
      <c r="S549" s="155">
        <v>2.6061461613638832E-2</v>
      </c>
      <c r="T549" s="155">
        <v>2.360372340425532E-2</v>
      </c>
      <c r="U549" s="155">
        <v>2.3858093126385808E-2</v>
      </c>
      <c r="V549" s="155">
        <v>1.9859180357465245E-2</v>
      </c>
      <c r="W549" s="155">
        <v>2.5705383416998441E-2</v>
      </c>
      <c r="X549" s="155">
        <v>2.0060022113410205E-2</v>
      </c>
      <c r="Y549" s="172">
        <v>-0.56453613035882355</v>
      </c>
      <c r="Z549" s="172">
        <v>-0.31587291012984581</v>
      </c>
      <c r="AA549" s="147"/>
      <c r="AB549" s="144"/>
      <c r="AC549" s="144"/>
      <c r="AD549" s="151">
        <v>1.2057272042200452E-2</v>
      </c>
      <c r="AE549" s="151">
        <v>2.3218751214708663E-2</v>
      </c>
      <c r="AF549" s="144"/>
    </row>
    <row r="550" spans="1:32" ht="22.15" customHeight="1" x14ac:dyDescent="0.25">
      <c r="A550" s="154" t="s">
        <v>243</v>
      </c>
      <c r="B550" s="155">
        <v>0.36505867014341592</v>
      </c>
      <c r="C550" s="155">
        <v>0.37330316742081449</v>
      </c>
      <c r="D550" s="155">
        <v>0.413447782546495</v>
      </c>
      <c r="E550" s="155">
        <v>0.36379613356766255</v>
      </c>
      <c r="F550" s="155">
        <v>0.35819327731092437</v>
      </c>
      <c r="G550" s="155">
        <v>0.26402188782489738</v>
      </c>
      <c r="H550" s="155">
        <v>0.38385269121813032</v>
      </c>
      <c r="I550" s="155">
        <v>0.32171581769436997</v>
      </c>
      <c r="J550" s="172">
        <v>-6.2136873523760352</v>
      </c>
      <c r="K550" s="172">
        <v>-3.8306789690709167</v>
      </c>
      <c r="L550" s="147"/>
      <c r="M550" s="203">
        <v>-5.0974120703987325</v>
      </c>
      <c r="N550" s="144"/>
      <c r="P550" s="154" t="s">
        <v>243</v>
      </c>
      <c r="Q550" s="155">
        <v>0.34297555611942826</v>
      </c>
      <c r="R550" s="155">
        <v>0.35298123486682809</v>
      </c>
      <c r="S550" s="155">
        <v>0.39276794440221524</v>
      </c>
      <c r="T550" s="155">
        <v>0.38453014184397161</v>
      </c>
      <c r="U550" s="155">
        <v>0.38784922394678495</v>
      </c>
      <c r="V550" s="155">
        <v>0.37940061382921103</v>
      </c>
      <c r="W550" s="155">
        <v>0.37649298944088627</v>
      </c>
      <c r="X550" s="155">
        <v>0.37268993839835729</v>
      </c>
      <c r="Y550" s="172">
        <v>-0.38030510425289821</v>
      </c>
      <c r="Z550" s="172">
        <v>3.9954852546442154E-2</v>
      </c>
      <c r="AA550" s="147"/>
      <c r="AB550" s="144"/>
      <c r="AC550" s="144"/>
      <c r="AD550" s="151">
        <v>0.36002260738507913</v>
      </c>
      <c r="AE550" s="151">
        <v>0.37229038987289287</v>
      </c>
      <c r="AF550" s="144"/>
    </row>
    <row r="551" spans="1:32" ht="22.15" customHeight="1" x14ac:dyDescent="0.25">
      <c r="A551" s="154" t="s">
        <v>244</v>
      </c>
      <c r="B551" s="155">
        <v>3.7809647979139507E-2</v>
      </c>
      <c r="C551" s="155">
        <v>4.6380090497737558E-2</v>
      </c>
      <c r="D551" s="155">
        <v>4.2918454935622317E-2</v>
      </c>
      <c r="E551" s="155">
        <v>3.3391915641476276E-2</v>
      </c>
      <c r="F551" s="155">
        <v>2.6260504201680673E-2</v>
      </c>
      <c r="G551" s="155">
        <v>2.0519835841313269E-2</v>
      </c>
      <c r="H551" s="155">
        <v>3.39943342776204E-2</v>
      </c>
      <c r="I551" s="155">
        <v>3.0831099195710455E-2</v>
      </c>
      <c r="J551" s="172">
        <v>-0.31632350819099442</v>
      </c>
      <c r="K551" s="172">
        <v>-0.36451630499564625</v>
      </c>
      <c r="L551" s="147"/>
      <c r="M551" s="203">
        <v>-0.42344512702506898</v>
      </c>
      <c r="N551" s="144"/>
      <c r="P551" s="154" t="s">
        <v>244</v>
      </c>
      <c r="Q551" s="155">
        <v>4.5250782373340098E-2</v>
      </c>
      <c r="R551" s="155">
        <v>5.4857748184019367E-2</v>
      </c>
      <c r="S551" s="155">
        <v>3.3228363557389513E-2</v>
      </c>
      <c r="T551" s="155">
        <v>4.7539893617021274E-2</v>
      </c>
      <c r="U551" s="155">
        <v>5.0110864745011086E-2</v>
      </c>
      <c r="V551" s="155">
        <v>5.1543599927784796E-2</v>
      </c>
      <c r="W551" s="155">
        <v>5.3747619871905836E-2</v>
      </c>
      <c r="X551" s="155">
        <v>3.5065550465961146E-2</v>
      </c>
      <c r="Y551" s="172">
        <v>-1.868206940594469</v>
      </c>
      <c r="Z551" s="172">
        <v>-1.3548709889835122</v>
      </c>
      <c r="AA551" s="147"/>
      <c r="AB551" s="144"/>
      <c r="AC551" s="144"/>
      <c r="AD551" s="151">
        <v>3.4476262245666918E-2</v>
      </c>
      <c r="AE551" s="151">
        <v>4.8614260355796267E-2</v>
      </c>
      <c r="AF551" s="144"/>
    </row>
    <row r="552" spans="1:32" ht="22.15" customHeight="1" x14ac:dyDescent="0.25">
      <c r="A552" s="154" t="s">
        <v>245</v>
      </c>
      <c r="B552" s="155">
        <v>3.1290743155149937E-2</v>
      </c>
      <c r="C552" s="155">
        <v>3.9592760180995473E-2</v>
      </c>
      <c r="D552" s="155">
        <v>2.1459227467811159E-2</v>
      </c>
      <c r="E552" s="155">
        <v>2.4604569420035149E-2</v>
      </c>
      <c r="F552" s="155">
        <v>6.3025210084033612E-2</v>
      </c>
      <c r="G552" s="155">
        <v>6.429548563611491E-2</v>
      </c>
      <c r="H552" s="155">
        <v>0.12039660056657224</v>
      </c>
      <c r="I552" s="155">
        <v>5.3619302949061663E-2</v>
      </c>
      <c r="J552" s="172">
        <v>-6.677729761751058</v>
      </c>
      <c r="K552" s="172">
        <v>8.6873776443468359E-2</v>
      </c>
      <c r="L552" s="147"/>
      <c r="M552" s="203">
        <v>3.2295657395436645</v>
      </c>
      <c r="N552" s="144"/>
      <c r="P552" s="154" t="s">
        <v>245</v>
      </c>
      <c r="Q552" s="155">
        <v>1.8776960162395332E-2</v>
      </c>
      <c r="R552" s="155">
        <v>2.4288740920096853E-2</v>
      </c>
      <c r="S552" s="155">
        <v>1.1619068302747313E-2</v>
      </c>
      <c r="T552" s="155">
        <v>1.1857269503546099E-2</v>
      </c>
      <c r="U552" s="155">
        <v>1.7117516629711751E-2</v>
      </c>
      <c r="V552" s="155">
        <v>2.0942408376963352E-2</v>
      </c>
      <c r="W552" s="155">
        <v>3.3754543880907047E-2</v>
      </c>
      <c r="X552" s="155">
        <v>2.132364555362502E-2</v>
      </c>
      <c r="Y552" s="172">
        <v>-1.2430898327282027</v>
      </c>
      <c r="Z552" s="172">
        <v>9.5541067107924801E-2</v>
      </c>
      <c r="AA552" s="147"/>
      <c r="AB552" s="144"/>
      <c r="AC552" s="144"/>
      <c r="AD552" s="151">
        <v>5.275056518462698E-2</v>
      </c>
      <c r="AE552" s="151">
        <v>2.0368234882545772E-2</v>
      </c>
      <c r="AF552" s="144"/>
    </row>
    <row r="553" spans="1:32" ht="22.15" customHeight="1" x14ac:dyDescent="0.25">
      <c r="A553" s="154" t="s">
        <v>246</v>
      </c>
      <c r="B553" s="155">
        <v>1.955671447196871E-2</v>
      </c>
      <c r="C553" s="155">
        <v>1.5837104072398189E-2</v>
      </c>
      <c r="D553" s="155">
        <v>1.0014306151645207E-2</v>
      </c>
      <c r="E553" s="155">
        <v>3.5149384885764497E-3</v>
      </c>
      <c r="F553" s="155">
        <v>0.12289915966386554</v>
      </c>
      <c r="G553" s="155">
        <v>9.9863201094391243E-2</v>
      </c>
      <c r="H553" s="155">
        <v>3.6827195467422094E-2</v>
      </c>
      <c r="I553" s="155">
        <v>6.4343163538873996E-2</v>
      </c>
      <c r="J553" s="172">
        <v>2.7515968071451899</v>
      </c>
      <c r="K553" s="172">
        <v>1.6490865121390954</v>
      </c>
      <c r="L553" s="147"/>
      <c r="M553" s="203">
        <v>-0.25499023274978272</v>
      </c>
      <c r="N553" s="144"/>
      <c r="P553" s="154" t="s">
        <v>246</v>
      </c>
      <c r="Q553" s="155">
        <v>3.8484310242747191E-2</v>
      </c>
      <c r="R553" s="155">
        <v>3.8740920096852302E-2</v>
      </c>
      <c r="S553" s="155">
        <v>3.941796069062873E-2</v>
      </c>
      <c r="T553" s="155">
        <v>4.2664007092198579E-2</v>
      </c>
      <c r="U553" s="155">
        <v>6.057649667405765E-2</v>
      </c>
      <c r="V553" s="155">
        <v>6.2827225130890049E-2</v>
      </c>
      <c r="W553" s="155">
        <v>5.9979227972996367E-2</v>
      </c>
      <c r="X553" s="155">
        <v>6.6893065866371823E-2</v>
      </c>
      <c r="Y553" s="172">
        <v>0.69138378933754563</v>
      </c>
      <c r="Z553" s="172">
        <v>1.782531427591328</v>
      </c>
      <c r="AA553" s="147"/>
      <c r="AB553" s="144"/>
      <c r="AC553" s="144"/>
      <c r="AD553" s="151">
        <v>4.7852298417483043E-2</v>
      </c>
      <c r="AE553" s="151">
        <v>4.9067751590458543E-2</v>
      </c>
      <c r="AF553" s="144"/>
    </row>
    <row r="554" spans="1:32" x14ac:dyDescent="0.25">
      <c r="A554" s="149" t="s">
        <v>247</v>
      </c>
      <c r="B554" s="150">
        <v>103.46544980443274</v>
      </c>
      <c r="C554" s="150">
        <v>134.12443438914028</v>
      </c>
      <c r="D554" s="150">
        <v>126.14735336194545</v>
      </c>
      <c r="E554" s="150">
        <v>102.08260105448151</v>
      </c>
      <c r="F554" s="150">
        <v>136.06092436974797</v>
      </c>
      <c r="G554" s="150">
        <v>95.708618331053387</v>
      </c>
      <c r="H554" s="150">
        <v>130.12322946175658</v>
      </c>
      <c r="I554" s="150">
        <v>139.8914209115282</v>
      </c>
      <c r="J554" s="177">
        <v>9.7681914497716207</v>
      </c>
      <c r="K554" s="177">
        <v>20.157811265710563</v>
      </c>
      <c r="L554" s="147"/>
      <c r="M554" s="203">
        <v>17.820736975341006</v>
      </c>
      <c r="N554" s="144"/>
      <c r="P554" s="149" t="s">
        <v>247</v>
      </c>
      <c r="Q554" s="150">
        <v>128.89774168992636</v>
      </c>
      <c r="R554" s="150">
        <v>138.8627421307506</v>
      </c>
      <c r="S554" s="150">
        <v>112.37018134433688</v>
      </c>
      <c r="T554" s="150">
        <v>106.56615691489354</v>
      </c>
      <c r="U554" s="150">
        <v>110.9886474501108</v>
      </c>
      <c r="V554" s="150">
        <v>103.0278028525005</v>
      </c>
      <c r="W554" s="150">
        <v>113.3531244590618</v>
      </c>
      <c r="X554" s="150">
        <v>122.07068393618719</v>
      </c>
      <c r="Y554" s="177">
        <v>8.7175594771253913</v>
      </c>
      <c r="Z554" s="177">
        <v>4.7063879489367935</v>
      </c>
      <c r="AA554" s="147"/>
      <c r="AB554" s="144"/>
      <c r="AC554" s="144"/>
      <c r="AD554" s="150">
        <v>119.73360964581764</v>
      </c>
      <c r="AE554" s="150">
        <v>117.3642959872504</v>
      </c>
      <c r="AF554" s="144"/>
    </row>
    <row r="555" spans="1:32" x14ac:dyDescent="0.25">
      <c r="A555" s="149" t="s">
        <v>248</v>
      </c>
      <c r="B555" s="150">
        <v>92.651551312649218</v>
      </c>
      <c r="C555" s="150">
        <v>122.62203023758087</v>
      </c>
      <c r="D555" s="150">
        <v>118.15864022662879</v>
      </c>
      <c r="E555" s="150">
        <v>95.35443037974683</v>
      </c>
      <c r="F555" s="150">
        <v>155.01960784313752</v>
      </c>
      <c r="G555" s="150">
        <v>115.90330788804064</v>
      </c>
      <c r="H555" s="150">
        <v>146.85324232081913</v>
      </c>
      <c r="I555" s="150">
        <v>151.98382749326154</v>
      </c>
      <c r="J555" s="177">
        <v>5.1305851724424087</v>
      </c>
      <c r="K555" s="177">
        <v>31.279479667174584</v>
      </c>
      <c r="L555" s="147"/>
      <c r="M555" s="203">
        <v>15.887894766300832</v>
      </c>
      <c r="N555" s="144"/>
      <c r="P555" s="149" t="s">
        <v>248</v>
      </c>
      <c r="Q555" s="150">
        <v>127.56359614473045</v>
      </c>
      <c r="R555" s="150">
        <v>146.92865497076031</v>
      </c>
      <c r="S555" s="150">
        <v>116.11489817792086</v>
      </c>
      <c r="T555" s="150">
        <v>116.3077092027234</v>
      </c>
      <c r="U555" s="150">
        <v>124.35455585207767</v>
      </c>
      <c r="V555" s="150">
        <v>116.62752258312526</v>
      </c>
      <c r="W555" s="150">
        <v>129.1222179585572</v>
      </c>
      <c r="X555" s="150">
        <v>136.09593272696071</v>
      </c>
      <c r="Y555" s="177">
        <v>6.9737147684035108</v>
      </c>
      <c r="Z555" s="177">
        <v>9.5260998842357338</v>
      </c>
      <c r="AA555" s="147"/>
      <c r="AB555" s="144"/>
      <c r="AC555" s="144"/>
      <c r="AD555" s="150">
        <v>120.70434782608696</v>
      </c>
      <c r="AE555" s="150">
        <v>126.56983284272498</v>
      </c>
      <c r="AF555" s="144"/>
    </row>
    <row r="556" spans="1:32" x14ac:dyDescent="0.25">
      <c r="A556" s="146" t="s">
        <v>249</v>
      </c>
      <c r="B556" s="147">
        <v>335</v>
      </c>
      <c r="C556" s="147">
        <v>372</v>
      </c>
      <c r="D556" s="147">
        <v>318</v>
      </c>
      <c r="E556" s="147">
        <v>373</v>
      </c>
      <c r="F556" s="147">
        <v>400</v>
      </c>
      <c r="G556" s="147">
        <v>293</v>
      </c>
      <c r="H556" s="147">
        <v>592</v>
      </c>
      <c r="I556" s="147">
        <v>502</v>
      </c>
      <c r="J556" s="148">
        <v>-0.15202702702702703</v>
      </c>
      <c r="K556" s="148">
        <v>0.30972791651136788</v>
      </c>
      <c r="L556" s="147"/>
      <c r="M556" s="155">
        <v>7.2334293948126807E-2</v>
      </c>
      <c r="N556" s="144"/>
      <c r="P556" s="146" t="s">
        <v>249</v>
      </c>
      <c r="Q556" s="147">
        <v>6517</v>
      </c>
      <c r="R556" s="147">
        <v>5572</v>
      </c>
      <c r="S556" s="147">
        <v>4744</v>
      </c>
      <c r="T556" s="147">
        <v>4965</v>
      </c>
      <c r="U556" s="147">
        <v>5614</v>
      </c>
      <c r="V556" s="147">
        <v>5973</v>
      </c>
      <c r="W556" s="147">
        <v>7161</v>
      </c>
      <c r="X556" s="147">
        <v>6940</v>
      </c>
      <c r="Y556" s="148">
        <v>-3.0861611506772798E-2</v>
      </c>
      <c r="Z556" s="148">
        <v>0.19814531643072059</v>
      </c>
      <c r="AA556" s="147"/>
      <c r="AB556" s="144"/>
      <c r="AC556" s="144"/>
      <c r="AD556" s="147">
        <v>383.28571428571428</v>
      </c>
      <c r="AE556" s="147">
        <v>5792.2857142857147</v>
      </c>
      <c r="AF556" s="144"/>
    </row>
    <row r="557" spans="1:32" x14ac:dyDescent="0.25">
      <c r="A557" s="146" t="s">
        <v>250</v>
      </c>
      <c r="B557" s="147">
        <v>34</v>
      </c>
      <c r="C557" s="147">
        <v>28</v>
      </c>
      <c r="D557" s="147">
        <v>35</v>
      </c>
      <c r="E557" s="147">
        <v>25</v>
      </c>
      <c r="F557" s="147">
        <v>38</v>
      </c>
      <c r="G557" s="147">
        <v>44</v>
      </c>
      <c r="H557" s="147">
        <v>125</v>
      </c>
      <c r="I557" s="147">
        <v>148</v>
      </c>
      <c r="J557" s="148">
        <v>0.184</v>
      </c>
      <c r="K557" s="148">
        <v>2.1489361702127661</v>
      </c>
      <c r="L557" s="147"/>
      <c r="M557" s="155">
        <v>9.2848180677540776E-2</v>
      </c>
      <c r="N557" s="144"/>
      <c r="P557" s="146" t="s">
        <v>250</v>
      </c>
      <c r="Q557" s="147">
        <v>1230</v>
      </c>
      <c r="R557" s="147">
        <v>987</v>
      </c>
      <c r="S557" s="147">
        <v>816</v>
      </c>
      <c r="T557" s="147">
        <v>711</v>
      </c>
      <c r="U557" s="147">
        <v>846</v>
      </c>
      <c r="V557" s="147">
        <v>928</v>
      </c>
      <c r="W557" s="147">
        <v>1406</v>
      </c>
      <c r="X557" s="147">
        <v>1594</v>
      </c>
      <c r="Y557" s="148">
        <v>0.1337126600284495</v>
      </c>
      <c r="Z557" s="148">
        <v>0.61149624494511845</v>
      </c>
      <c r="AA557" s="147"/>
      <c r="AB557" s="144"/>
      <c r="AC557" s="144"/>
      <c r="AD557" s="150">
        <v>47</v>
      </c>
      <c r="AE557" s="150">
        <v>989.14285714285711</v>
      </c>
      <c r="AF557" s="144"/>
    </row>
    <row r="558" spans="1:32" x14ac:dyDescent="0.25">
      <c r="A558" s="149" t="s">
        <v>251</v>
      </c>
      <c r="B558" s="150">
        <v>0</v>
      </c>
      <c r="C558" s="150">
        <v>532</v>
      </c>
      <c r="D558" s="150">
        <v>491</v>
      </c>
      <c r="E558" s="150">
        <v>456</v>
      </c>
      <c r="F558" s="150">
        <v>495</v>
      </c>
      <c r="G558" s="150">
        <v>557</v>
      </c>
      <c r="H558" s="150">
        <v>446</v>
      </c>
      <c r="I558" s="150">
        <v>588</v>
      </c>
      <c r="J558" s="148">
        <v>0.31838565022421522</v>
      </c>
      <c r="K558" s="157">
        <v>0.18508565670137719</v>
      </c>
      <c r="L558" s="147"/>
      <c r="M558" s="155">
        <v>6.9388718432853436E-2</v>
      </c>
      <c r="N558" s="144"/>
      <c r="P558" s="149" t="s">
        <v>251</v>
      </c>
      <c r="Q558" s="150">
        <v>0</v>
      </c>
      <c r="R558" s="150">
        <v>10263</v>
      </c>
      <c r="S558" s="150">
        <v>8342</v>
      </c>
      <c r="T558" s="150">
        <v>7606</v>
      </c>
      <c r="U558" s="150">
        <v>7137</v>
      </c>
      <c r="V558" s="150">
        <v>7368</v>
      </c>
      <c r="W558" s="150">
        <v>7866</v>
      </c>
      <c r="X558" s="150">
        <v>8474</v>
      </c>
      <c r="Y558" s="148">
        <v>7.7294685990338161E-2</v>
      </c>
      <c r="Z558" s="157">
        <v>4.6560454489317032E-2</v>
      </c>
      <c r="AA558" s="147"/>
      <c r="AB558" s="144"/>
      <c r="AC558" s="144"/>
      <c r="AD558" s="158">
        <v>496.16666666666669</v>
      </c>
      <c r="AE558" s="158">
        <v>8097</v>
      </c>
      <c r="AF558" s="144"/>
    </row>
    <row r="559" spans="1:32" x14ac:dyDescent="0.25">
      <c r="A559" s="159" t="s">
        <v>252</v>
      </c>
      <c r="B559" s="147">
        <v>274</v>
      </c>
      <c r="C559" s="147">
        <v>244</v>
      </c>
      <c r="D559" s="147">
        <v>249</v>
      </c>
      <c r="E559" s="147">
        <v>209</v>
      </c>
      <c r="F559" s="147">
        <v>187</v>
      </c>
      <c r="G559" s="147">
        <v>222</v>
      </c>
      <c r="H559" s="147">
        <v>162</v>
      </c>
      <c r="I559" s="147">
        <v>181</v>
      </c>
      <c r="J559" s="148">
        <v>0.11728395061728394</v>
      </c>
      <c r="K559" s="148">
        <v>-0.18099547511312217</v>
      </c>
      <c r="L559" s="147"/>
      <c r="M559" s="155">
        <v>5.9285948247625286E-2</v>
      </c>
      <c r="N559" s="144"/>
      <c r="P559" s="159" t="s">
        <v>252</v>
      </c>
      <c r="Q559" s="147">
        <v>3259</v>
      </c>
      <c r="R559" s="147">
        <v>3103</v>
      </c>
      <c r="S559" s="147">
        <v>3211</v>
      </c>
      <c r="T559" s="147">
        <v>2368</v>
      </c>
      <c r="U559" s="147">
        <v>2521</v>
      </c>
      <c r="V559" s="147">
        <v>2693</v>
      </c>
      <c r="W559" s="147">
        <v>2583</v>
      </c>
      <c r="X559" s="147">
        <v>3053</v>
      </c>
      <c r="Y559" s="148">
        <v>0.18195896244676732</v>
      </c>
      <c r="Z559" s="148">
        <v>8.2733812949640259E-2</v>
      </c>
      <c r="AA559" s="147"/>
      <c r="AB559" s="144"/>
      <c r="AC559" s="144"/>
      <c r="AD559" s="150">
        <v>221</v>
      </c>
      <c r="AE559" s="150">
        <v>2819.7142857142858</v>
      </c>
      <c r="AF559" s="144"/>
    </row>
    <row r="560" spans="1:32" x14ac:dyDescent="0.25">
      <c r="A560" s="159" t="s">
        <v>253</v>
      </c>
      <c r="B560" s="147">
        <v>8</v>
      </c>
      <c r="C560" s="147">
        <v>14</v>
      </c>
      <c r="D560" s="147">
        <v>37</v>
      </c>
      <c r="E560" s="147">
        <v>19</v>
      </c>
      <c r="F560" s="147">
        <v>25</v>
      </c>
      <c r="G560" s="147">
        <v>20</v>
      </c>
      <c r="H560" s="147">
        <v>12</v>
      </c>
      <c r="I560" s="147">
        <v>5</v>
      </c>
      <c r="J560" s="148">
        <v>-0.58333333333333337</v>
      </c>
      <c r="K560" s="148">
        <v>-0.7407407407407407</v>
      </c>
      <c r="L560" s="147"/>
      <c r="M560" s="155">
        <v>1.5384615384615385E-2</v>
      </c>
      <c r="N560" s="144"/>
      <c r="P560" s="159" t="s">
        <v>253</v>
      </c>
      <c r="Q560" s="147">
        <v>349</v>
      </c>
      <c r="R560" s="147">
        <v>355</v>
      </c>
      <c r="S560" s="147">
        <v>469</v>
      </c>
      <c r="T560" s="147">
        <v>362</v>
      </c>
      <c r="U560" s="147">
        <v>349</v>
      </c>
      <c r="V560" s="147">
        <v>336</v>
      </c>
      <c r="W560" s="147">
        <v>361</v>
      </c>
      <c r="X560" s="147">
        <v>325</v>
      </c>
      <c r="Y560" s="148">
        <v>-9.9722991689750698E-2</v>
      </c>
      <c r="Z560" s="148">
        <v>-0.1185586981790004</v>
      </c>
      <c r="AA560" s="147"/>
      <c r="AB560" s="144"/>
      <c r="AC560" s="144"/>
      <c r="AD560" s="150">
        <v>19.285714285714285</v>
      </c>
      <c r="AE560" s="150">
        <v>368.71428571428572</v>
      </c>
      <c r="AF560" s="144"/>
    </row>
    <row r="561" spans="1:32" x14ac:dyDescent="0.25">
      <c r="A561" s="159" t="s">
        <v>254</v>
      </c>
      <c r="B561" s="160">
        <v>2.8368794326241134E-2</v>
      </c>
      <c r="C561" s="160">
        <v>5.4263565891472867E-2</v>
      </c>
      <c r="D561" s="160">
        <v>0.12937062937062938</v>
      </c>
      <c r="E561" s="160">
        <v>8.3333333333333329E-2</v>
      </c>
      <c r="F561" s="160">
        <v>0.11792452830188679</v>
      </c>
      <c r="G561" s="160">
        <v>8.2644628099173556E-2</v>
      </c>
      <c r="H561" s="160">
        <v>6.8965517241379309E-2</v>
      </c>
      <c r="I561" s="160">
        <v>2.6881720430107527E-2</v>
      </c>
      <c r="J561" s="172">
        <v>-4.2083796811271776</v>
      </c>
      <c r="K561" s="172">
        <v>-5.3379872911152866</v>
      </c>
      <c r="L561" s="147"/>
      <c r="M561" s="203">
        <v>-6.9329055176760441</v>
      </c>
      <c r="N561" s="144"/>
      <c r="P561" s="159" t="s">
        <v>254</v>
      </c>
      <c r="Q561" s="160">
        <v>9.6729490022172945E-2</v>
      </c>
      <c r="R561" s="160">
        <v>0.1026604973973395</v>
      </c>
      <c r="S561" s="160">
        <v>0.12744565217391304</v>
      </c>
      <c r="T561" s="160">
        <v>0.1326007326007326</v>
      </c>
      <c r="U561" s="160">
        <v>0.121602787456446</v>
      </c>
      <c r="V561" s="160">
        <v>0.11092769891053153</v>
      </c>
      <c r="W561" s="160">
        <v>0.12262228260869565</v>
      </c>
      <c r="X561" s="160">
        <v>9.6210775606867971E-2</v>
      </c>
      <c r="Y561" s="172">
        <v>-2.6411507001827679</v>
      </c>
      <c r="Z561" s="172">
        <v>-1.9430606175469947</v>
      </c>
      <c r="AA561" s="147"/>
      <c r="AB561" s="144"/>
      <c r="AC561" s="144"/>
      <c r="AD561" s="191">
        <v>8.0261593341260401E-2</v>
      </c>
      <c r="AE561" s="191">
        <v>0.11564138178233792</v>
      </c>
      <c r="AF561" s="144"/>
    </row>
    <row r="562" spans="1:32" x14ac:dyDescent="0.25">
      <c r="A562" s="161" t="s">
        <v>255</v>
      </c>
      <c r="B562" s="161"/>
      <c r="C562" s="161"/>
      <c r="D562" s="161"/>
      <c r="E562" s="144"/>
      <c r="F562" s="144"/>
      <c r="G562" s="144"/>
      <c r="H562" s="144"/>
      <c r="I562" s="144"/>
      <c r="J562" s="144"/>
      <c r="K562" s="144"/>
      <c r="L562" s="144"/>
      <c r="M562" s="144"/>
      <c r="N562" s="144"/>
      <c r="O562" s="204"/>
      <c r="P562" s="161" t="s">
        <v>255</v>
      </c>
      <c r="Q562" s="161"/>
      <c r="R562" s="161"/>
      <c r="S562" s="161"/>
      <c r="T562" s="144"/>
      <c r="U562" s="144"/>
      <c r="V562" s="144"/>
      <c r="W562" s="144"/>
      <c r="X562" s="144"/>
      <c r="Y562" s="144"/>
      <c r="Z562" s="144"/>
      <c r="AA562" s="144"/>
      <c r="AB562" s="144"/>
      <c r="AC562" s="144"/>
      <c r="AD562" s="144"/>
      <c r="AE562" s="144"/>
      <c r="AF562" s="144"/>
    </row>
    <row r="565" spans="1:32" x14ac:dyDescent="0.25">
      <c r="A565" s="189" t="s">
        <v>266</v>
      </c>
      <c r="B565" s="189"/>
      <c r="C565" s="189"/>
      <c r="D565" s="189"/>
      <c r="E565" s="181"/>
      <c r="F565" s="167"/>
      <c r="G565" s="167"/>
      <c r="H565" s="167"/>
      <c r="I565" s="167"/>
      <c r="J565" s="167"/>
      <c r="K565" s="167"/>
      <c r="L565" s="188"/>
      <c r="M565" s="211"/>
      <c r="N565" s="144"/>
      <c r="O565" s="211"/>
      <c r="P565" s="189" t="s">
        <v>266</v>
      </c>
      <c r="Q565" s="189"/>
      <c r="R565" s="189"/>
      <c r="S565" s="189"/>
      <c r="T565" s="181"/>
      <c r="U565" s="144"/>
      <c r="V565" s="144"/>
      <c r="W565" s="144"/>
      <c r="X565" s="144"/>
      <c r="Y565" s="144"/>
      <c r="Z565" s="144"/>
      <c r="AA565" s="188"/>
      <c r="AB565" s="144"/>
      <c r="AC565" s="144"/>
      <c r="AD565" s="144"/>
      <c r="AE565" s="144"/>
      <c r="AF565" s="144"/>
    </row>
    <row r="566" spans="1:32" x14ac:dyDescent="0.25">
      <c r="A566" s="166" t="s">
        <v>304</v>
      </c>
      <c r="B566" s="166"/>
      <c r="C566" s="166"/>
      <c r="D566" s="166"/>
      <c r="E566" s="213"/>
      <c r="F566" s="167"/>
      <c r="G566" s="167"/>
      <c r="H566" s="167"/>
      <c r="I566" s="167"/>
      <c r="J566" s="167"/>
      <c r="K566" s="167"/>
      <c r="L566" s="167"/>
      <c r="M566" s="144"/>
      <c r="N566" s="144"/>
      <c r="P566" s="166" t="s">
        <v>231</v>
      </c>
      <c r="Q566" s="166"/>
      <c r="R566" s="166"/>
      <c r="S566" s="166"/>
      <c r="T566" s="162"/>
      <c r="U566" s="144"/>
      <c r="V566" s="144"/>
      <c r="W566" s="144"/>
      <c r="X566" s="144"/>
      <c r="Y566" s="144"/>
      <c r="Z566" s="144"/>
      <c r="AA566" s="167"/>
      <c r="AB566" s="144"/>
      <c r="AC566" s="144"/>
      <c r="AD566" s="144"/>
      <c r="AE566" s="144"/>
      <c r="AF566" s="144"/>
    </row>
    <row r="567" spans="1:32" ht="31.5" x14ac:dyDescent="0.25">
      <c r="A567" s="190"/>
      <c r="B567" s="141">
        <v>2019</v>
      </c>
      <c r="C567" s="141">
        <v>2020</v>
      </c>
      <c r="D567" s="141">
        <v>2021</v>
      </c>
      <c r="E567" s="141">
        <v>2022</v>
      </c>
      <c r="F567" s="141">
        <v>2023</v>
      </c>
      <c r="G567" s="141">
        <v>2024</v>
      </c>
      <c r="H567" s="141">
        <v>2025</v>
      </c>
      <c r="I567" s="141">
        <v>2026</v>
      </c>
      <c r="J567" s="142" t="s">
        <v>232</v>
      </c>
      <c r="K567" s="142" t="s">
        <v>233</v>
      </c>
      <c r="L567" s="143" t="s">
        <v>234</v>
      </c>
      <c r="M567" s="145" t="s">
        <v>287</v>
      </c>
      <c r="N567" s="144"/>
      <c r="P567" s="190"/>
      <c r="Q567" s="141">
        <v>2019</v>
      </c>
      <c r="R567" s="141">
        <v>2020</v>
      </c>
      <c r="S567" s="141">
        <v>2021</v>
      </c>
      <c r="T567" s="141">
        <v>2022</v>
      </c>
      <c r="U567" s="141">
        <v>2023</v>
      </c>
      <c r="V567" s="141">
        <v>2024</v>
      </c>
      <c r="W567" s="141">
        <v>2025</v>
      </c>
      <c r="X567" s="141">
        <v>2026</v>
      </c>
      <c r="Y567" s="142" t="s">
        <v>232</v>
      </c>
      <c r="Z567" s="142" t="s">
        <v>233</v>
      </c>
      <c r="AA567" s="143" t="s">
        <v>234</v>
      </c>
      <c r="AB567" s="144"/>
      <c r="AC567" s="144"/>
      <c r="AD567" s="145" t="s">
        <v>305</v>
      </c>
      <c r="AE567" s="145" t="s">
        <v>235</v>
      </c>
      <c r="AF567" s="144"/>
    </row>
    <row r="568" spans="1:32" x14ac:dyDescent="0.25">
      <c r="A568" s="146" t="s">
        <v>236</v>
      </c>
      <c r="B568" s="147">
        <v>431</v>
      </c>
      <c r="C568" s="147">
        <v>437</v>
      </c>
      <c r="D568" s="147">
        <v>436</v>
      </c>
      <c r="E568" s="147">
        <v>354</v>
      </c>
      <c r="F568" s="147">
        <v>448</v>
      </c>
      <c r="G568" s="147">
        <v>541</v>
      </c>
      <c r="H568" s="147">
        <v>563</v>
      </c>
      <c r="I568" s="147">
        <v>691</v>
      </c>
      <c r="J568" s="148">
        <v>0.22735346358792186</v>
      </c>
      <c r="K568" s="148">
        <v>0.50685358255451718</v>
      </c>
      <c r="L568" s="147"/>
      <c r="M568" s="155">
        <v>4.6942934782608699E-2</v>
      </c>
      <c r="N568" s="144"/>
      <c r="P568" s="146" t="s">
        <v>236</v>
      </c>
      <c r="Q568" s="147">
        <v>8884</v>
      </c>
      <c r="R568" s="147">
        <v>10118</v>
      </c>
      <c r="S568" s="147">
        <v>8178</v>
      </c>
      <c r="T568" s="147">
        <v>7811</v>
      </c>
      <c r="U568" s="147">
        <v>9017</v>
      </c>
      <c r="V568" s="147">
        <v>11317</v>
      </c>
      <c r="W568" s="147">
        <v>10941</v>
      </c>
      <c r="X568" s="147">
        <v>14720</v>
      </c>
      <c r="Y568" s="148">
        <v>0.345398044054474</v>
      </c>
      <c r="Z568" s="148">
        <v>0.55494522077686881</v>
      </c>
      <c r="AA568" s="147"/>
      <c r="AB568" s="144"/>
      <c r="AC568" s="144"/>
      <c r="AD568" s="147">
        <v>458.57142857142856</v>
      </c>
      <c r="AE568" s="147">
        <v>9466.5714285714294</v>
      </c>
      <c r="AF568" s="144"/>
    </row>
    <row r="569" spans="1:32" x14ac:dyDescent="0.25">
      <c r="A569" s="149" t="s">
        <v>237</v>
      </c>
      <c r="B569" s="150">
        <v>136</v>
      </c>
      <c r="C569" s="150">
        <v>158</v>
      </c>
      <c r="D569" s="150">
        <v>133</v>
      </c>
      <c r="E569" s="150">
        <v>87</v>
      </c>
      <c r="F569" s="150">
        <v>114</v>
      </c>
      <c r="G569" s="150">
        <v>67</v>
      </c>
      <c r="H569" s="150">
        <v>68</v>
      </c>
      <c r="I569" s="150">
        <v>121</v>
      </c>
      <c r="J569" s="148">
        <v>0.77941176470588236</v>
      </c>
      <c r="K569" s="148">
        <v>0.11009174311926606</v>
      </c>
      <c r="L569" s="147"/>
      <c r="M569" s="155">
        <v>4.8322683706070291E-2</v>
      </c>
      <c r="N569" s="144"/>
      <c r="P569" s="149" t="s">
        <v>237</v>
      </c>
      <c r="Q569" s="150">
        <v>2308</v>
      </c>
      <c r="R569" s="150">
        <v>3380</v>
      </c>
      <c r="S569" s="150">
        <v>2510</v>
      </c>
      <c r="T569" s="150">
        <v>2091</v>
      </c>
      <c r="U569" s="150">
        <v>2096</v>
      </c>
      <c r="V569" s="150">
        <v>1831</v>
      </c>
      <c r="W569" s="150">
        <v>1770</v>
      </c>
      <c r="X569" s="150">
        <v>2504</v>
      </c>
      <c r="Y569" s="148">
        <v>0.41468926553672314</v>
      </c>
      <c r="Z569" s="148">
        <v>9.6459401976729614E-2</v>
      </c>
      <c r="AA569" s="147"/>
      <c r="AB569" s="144"/>
      <c r="AC569" s="144"/>
      <c r="AD569" s="150">
        <v>109</v>
      </c>
      <c r="AE569" s="150">
        <v>2283.7142857142858</v>
      </c>
      <c r="AF569" s="144"/>
    </row>
    <row r="570" spans="1:32" x14ac:dyDescent="0.25">
      <c r="A570" s="146" t="s">
        <v>90</v>
      </c>
      <c r="B570" s="151">
        <v>0.32458233890214799</v>
      </c>
      <c r="C570" s="151">
        <v>0.38256658595641646</v>
      </c>
      <c r="D570" s="151">
        <v>0.31294117647058822</v>
      </c>
      <c r="E570" s="151">
        <v>0.26769230769230767</v>
      </c>
      <c r="F570" s="151">
        <v>0.30727762803234504</v>
      </c>
      <c r="G570" s="151">
        <v>0.13871635610766045</v>
      </c>
      <c r="H570" s="151">
        <v>0.1266294227188082</v>
      </c>
      <c r="I570" s="151">
        <v>0.21228070175438596</v>
      </c>
      <c r="J570" s="172">
        <v>8.5651279035577765</v>
      </c>
      <c r="K570" s="172">
        <v>-4.4362419671782893</v>
      </c>
      <c r="L570" s="147"/>
      <c r="M570" s="203">
        <v>-0.54773641643895976</v>
      </c>
      <c r="N570" s="144"/>
      <c r="P570" s="146" t="s">
        <v>90</v>
      </c>
      <c r="Q570" s="151">
        <v>0.32429394407756079</v>
      </c>
      <c r="R570" s="151">
        <v>0.39708646616541354</v>
      </c>
      <c r="S570" s="151">
        <v>0.36292654713707345</v>
      </c>
      <c r="T570" s="151">
        <v>0.3185072353389185</v>
      </c>
      <c r="U570" s="151">
        <v>0.28680897646414888</v>
      </c>
      <c r="V570" s="151">
        <v>0.19146711283070167</v>
      </c>
      <c r="W570" s="151">
        <v>0.19157917523541509</v>
      </c>
      <c r="X570" s="151">
        <v>0.21775806591877556</v>
      </c>
      <c r="Y570" s="172">
        <v>2.6178890683360461</v>
      </c>
      <c r="Z570" s="172">
        <v>-7.1738493298899195</v>
      </c>
      <c r="AA570" s="147"/>
      <c r="AB570" s="144"/>
      <c r="AC570" s="144"/>
      <c r="AD570" s="151">
        <v>0.25664312142616885</v>
      </c>
      <c r="AE570" s="151">
        <v>0.28949655921767475</v>
      </c>
      <c r="AF570" s="144"/>
    </row>
    <row r="571" spans="1:32" x14ac:dyDescent="0.25">
      <c r="A571" s="149" t="s">
        <v>238</v>
      </c>
      <c r="B571" s="150">
        <v>132</v>
      </c>
      <c r="C571" s="150">
        <v>150</v>
      </c>
      <c r="D571" s="150">
        <v>128</v>
      </c>
      <c r="E571" s="150">
        <v>77</v>
      </c>
      <c r="F571" s="150">
        <v>105</v>
      </c>
      <c r="G571" s="150">
        <v>61</v>
      </c>
      <c r="H571" s="150">
        <v>63</v>
      </c>
      <c r="I571" s="150">
        <v>112</v>
      </c>
      <c r="J571" s="148">
        <v>0.77777777777777779</v>
      </c>
      <c r="K571" s="148">
        <v>9.4972067039106087E-2</v>
      </c>
      <c r="L571" s="147"/>
      <c r="M571" s="155">
        <v>4.9491825011047284E-2</v>
      </c>
      <c r="N571" s="144"/>
      <c r="P571" s="149" t="s">
        <v>238</v>
      </c>
      <c r="Q571" s="150">
        <v>2018</v>
      </c>
      <c r="R571" s="150">
        <v>3065</v>
      </c>
      <c r="S571" s="150">
        <v>2273</v>
      </c>
      <c r="T571" s="150">
        <v>1824</v>
      </c>
      <c r="U571" s="150">
        <v>1767</v>
      </c>
      <c r="V571" s="150">
        <v>1565</v>
      </c>
      <c r="W571" s="150">
        <v>1588</v>
      </c>
      <c r="X571" s="150">
        <v>2263</v>
      </c>
      <c r="Y571" s="148">
        <v>0.42506297229219142</v>
      </c>
      <c r="Z571" s="148">
        <v>0.12347517730496457</v>
      </c>
      <c r="AA571" s="147"/>
      <c r="AB571" s="144"/>
      <c r="AC571" s="144"/>
      <c r="AD571" s="150">
        <v>102.28571428571429</v>
      </c>
      <c r="AE571" s="150">
        <v>2014.2857142857142</v>
      </c>
      <c r="AF571" s="144"/>
    </row>
    <row r="572" spans="1:32" x14ac:dyDescent="0.25">
      <c r="A572" s="149" t="s">
        <v>239</v>
      </c>
      <c r="B572" s="153">
        <v>0.30626450116009279</v>
      </c>
      <c r="C572" s="153">
        <v>0.34324942791762014</v>
      </c>
      <c r="D572" s="153">
        <v>0.29357798165137616</v>
      </c>
      <c r="E572" s="153">
        <v>0.2175141242937853</v>
      </c>
      <c r="F572" s="153">
        <v>0.234375</v>
      </c>
      <c r="G572" s="153">
        <v>0.11275415896487985</v>
      </c>
      <c r="H572" s="153">
        <v>0.11190053285968028</v>
      </c>
      <c r="I572" s="153">
        <v>0.16208393632416787</v>
      </c>
      <c r="J572" s="172">
        <v>5.0183403464487588</v>
      </c>
      <c r="K572" s="172">
        <v>-6.0969023177389783</v>
      </c>
      <c r="L572" s="147"/>
      <c r="M572" s="203">
        <v>0.8347523280689606</v>
      </c>
      <c r="N572" s="144"/>
      <c r="P572" s="149" t="s">
        <v>239</v>
      </c>
      <c r="Q572" s="153">
        <v>0.22714993246285456</v>
      </c>
      <c r="R572" s="153">
        <v>0.30292547934374381</v>
      </c>
      <c r="S572" s="153">
        <v>0.27794081682562971</v>
      </c>
      <c r="T572" s="153">
        <v>0.23351683523236461</v>
      </c>
      <c r="U572" s="153">
        <v>0.19596318065875568</v>
      </c>
      <c r="V572" s="153">
        <v>0.13828753203145711</v>
      </c>
      <c r="W572" s="153">
        <v>0.14514212594826797</v>
      </c>
      <c r="X572" s="153">
        <v>0.15373641304347826</v>
      </c>
      <c r="Y572" s="172">
        <v>0.85942870952102901</v>
      </c>
      <c r="Z572" s="172">
        <v>-5.9042387548076949</v>
      </c>
      <c r="AA572" s="147"/>
      <c r="AB572" s="144"/>
      <c r="AC572" s="144"/>
      <c r="AD572" s="153">
        <v>0.22305295950155765</v>
      </c>
      <c r="AE572" s="153">
        <v>0.21277880059155521</v>
      </c>
      <c r="AF572" s="144"/>
    </row>
    <row r="573" spans="1:32" x14ac:dyDescent="0.25">
      <c r="A573" s="149" t="s">
        <v>240</v>
      </c>
      <c r="B573" s="153">
        <v>0.97058823529411764</v>
      </c>
      <c r="C573" s="153">
        <v>0.94936708860759489</v>
      </c>
      <c r="D573" s="153">
        <v>0.96240601503759393</v>
      </c>
      <c r="E573" s="153">
        <v>0.88505747126436785</v>
      </c>
      <c r="F573" s="153">
        <v>0.92105263157894735</v>
      </c>
      <c r="G573" s="153">
        <v>0.91044776119402981</v>
      </c>
      <c r="H573" s="153">
        <v>0.92647058823529416</v>
      </c>
      <c r="I573" s="153">
        <v>0.92561983471074383</v>
      </c>
      <c r="J573" s="172">
        <v>-8.5075352455032949E-2</v>
      </c>
      <c r="K573" s="172">
        <v>-1.2781213782047884</v>
      </c>
      <c r="L573" s="147"/>
      <c r="M573" s="203">
        <v>2.1865841100520145</v>
      </c>
      <c r="N573" s="144"/>
      <c r="P573" s="149" t="s">
        <v>240</v>
      </c>
      <c r="Q573" s="153">
        <v>0.8743500866551126</v>
      </c>
      <c r="R573" s="153">
        <v>0.90680473372781067</v>
      </c>
      <c r="S573" s="153">
        <v>0.90557768924302784</v>
      </c>
      <c r="T573" s="153">
        <v>0.87230989956958394</v>
      </c>
      <c r="U573" s="153">
        <v>0.84303435114503822</v>
      </c>
      <c r="V573" s="153">
        <v>0.85472419442927361</v>
      </c>
      <c r="W573" s="153">
        <v>0.89717514124293785</v>
      </c>
      <c r="X573" s="153">
        <v>0.90375399361022368</v>
      </c>
      <c r="Y573" s="172">
        <v>0.65788523672858368</v>
      </c>
      <c r="Z573" s="172">
        <v>2.1732224562306834</v>
      </c>
      <c r="AA573" s="147"/>
      <c r="AB573" s="144"/>
      <c r="AC573" s="144"/>
      <c r="AD573" s="153">
        <v>0.93840104849279171</v>
      </c>
      <c r="AE573" s="153">
        <v>0.88202176904791685</v>
      </c>
      <c r="AF573" s="144"/>
    </row>
    <row r="574" spans="1:32" ht="22.15" customHeight="1" x14ac:dyDescent="0.25">
      <c r="A574" s="154" t="s">
        <v>241</v>
      </c>
      <c r="B574" s="155">
        <v>2.9411764705882353E-2</v>
      </c>
      <c r="C574" s="155">
        <v>2.5316455696202531E-2</v>
      </c>
      <c r="D574" s="155">
        <v>3.007518796992481E-2</v>
      </c>
      <c r="E574" s="155">
        <v>3.4482758620689655E-2</v>
      </c>
      <c r="F574" s="155">
        <v>2.6315789473684209E-2</v>
      </c>
      <c r="G574" s="155">
        <v>5.9701492537313432E-2</v>
      </c>
      <c r="H574" s="155">
        <v>1.4705882352941176E-2</v>
      </c>
      <c r="I574" s="155">
        <v>4.1322314049586778E-2</v>
      </c>
      <c r="J574" s="172">
        <v>2.6616431696645604</v>
      </c>
      <c r="K574" s="172">
        <v>1.1178146290740119</v>
      </c>
      <c r="L574" s="147"/>
      <c r="M574" s="203">
        <v>-1.2591423969582551</v>
      </c>
      <c r="N574" s="144"/>
      <c r="P574" s="154" t="s">
        <v>241</v>
      </c>
      <c r="Q574" s="155">
        <v>4.5060658578856154E-2</v>
      </c>
      <c r="R574" s="155">
        <v>3.8461538461538464E-2</v>
      </c>
      <c r="S574" s="155">
        <v>4.5418326693227089E-2</v>
      </c>
      <c r="T574" s="155">
        <v>5.7867049258727883E-2</v>
      </c>
      <c r="U574" s="155">
        <v>5.6774809160305341E-2</v>
      </c>
      <c r="V574" s="155">
        <v>5.7345712725286727E-2</v>
      </c>
      <c r="W574" s="155">
        <v>3.898305084745763E-2</v>
      </c>
      <c r="X574" s="155">
        <v>5.3913738019169329E-2</v>
      </c>
      <c r="Y574" s="172">
        <v>1.4930687171711698</v>
      </c>
      <c r="Z574" s="172">
        <v>0.62470296493457311</v>
      </c>
      <c r="AA574" s="147"/>
      <c r="AB574" s="144"/>
      <c r="AC574" s="144"/>
      <c r="AD574" s="151">
        <v>3.0144167758846659E-2</v>
      </c>
      <c r="AE574" s="151">
        <v>4.7666708369823597E-2</v>
      </c>
      <c r="AF574" s="144"/>
    </row>
    <row r="575" spans="1:32" ht="22.15" customHeight="1" x14ac:dyDescent="0.25">
      <c r="A575" s="154" t="s">
        <v>242</v>
      </c>
      <c r="B575" s="155">
        <v>9.2807424593967514E-3</v>
      </c>
      <c r="C575" s="155">
        <v>9.1533180778032037E-3</v>
      </c>
      <c r="D575" s="155">
        <v>9.1743119266055051E-3</v>
      </c>
      <c r="E575" s="155">
        <v>8.4745762711864406E-3</v>
      </c>
      <c r="F575" s="155">
        <v>6.6964285714285711E-3</v>
      </c>
      <c r="G575" s="155">
        <v>7.3937153419593345E-3</v>
      </c>
      <c r="H575" s="155">
        <v>1.7761989342806395E-3</v>
      </c>
      <c r="I575" s="155">
        <v>7.2358900144717797E-3</v>
      </c>
      <c r="J575" s="172">
        <v>0.54596910801911402</v>
      </c>
      <c r="K575" s="172">
        <v>7.078098020386718E-3</v>
      </c>
      <c r="L575" s="147"/>
      <c r="M575" s="203">
        <v>-0.19353056377021341</v>
      </c>
      <c r="N575" s="144"/>
      <c r="P575" s="154" t="s">
        <v>242</v>
      </c>
      <c r="Q575" s="155">
        <v>1.1706438541197659E-2</v>
      </c>
      <c r="R575" s="155">
        <v>1.2848389009685709E-2</v>
      </c>
      <c r="S575" s="155">
        <v>1.3939838591342627E-2</v>
      </c>
      <c r="T575" s="155">
        <v>1.5490974267059275E-2</v>
      </c>
      <c r="U575" s="155">
        <v>1.3197294000221804E-2</v>
      </c>
      <c r="V575" s="155">
        <v>9.2780772289476014E-3</v>
      </c>
      <c r="W575" s="155">
        <v>6.3065533315053469E-3</v>
      </c>
      <c r="X575" s="155">
        <v>9.1711956521739139E-3</v>
      </c>
      <c r="Y575" s="172">
        <v>0.28646423206685667</v>
      </c>
      <c r="Z575" s="172">
        <v>-0.23279139968165191</v>
      </c>
      <c r="AA575" s="147"/>
      <c r="AB575" s="144"/>
      <c r="AC575" s="144"/>
      <c r="AD575" s="151">
        <v>7.1651090342679125E-3</v>
      </c>
      <c r="AE575" s="151">
        <v>1.1499109648990433E-2</v>
      </c>
      <c r="AF575" s="144"/>
    </row>
    <row r="576" spans="1:32" ht="22.15" customHeight="1" x14ac:dyDescent="0.25">
      <c r="A576" s="154" t="s">
        <v>243</v>
      </c>
      <c r="B576" s="155">
        <v>9.0487238979118326E-2</v>
      </c>
      <c r="C576" s="155">
        <v>8.0091533180778038E-2</v>
      </c>
      <c r="D576" s="155">
        <v>0.16055045871559634</v>
      </c>
      <c r="E576" s="155">
        <v>0.1271186440677966</v>
      </c>
      <c r="F576" s="155">
        <v>5.8035714285714288E-2</v>
      </c>
      <c r="G576" s="155">
        <v>4.4362292051756007E-2</v>
      </c>
      <c r="H576" s="155">
        <v>7.6376554174067496E-2</v>
      </c>
      <c r="I576" s="155">
        <v>5.4992764109985527E-2</v>
      </c>
      <c r="J576" s="172">
        <v>-2.1383790064081967</v>
      </c>
      <c r="K576" s="172">
        <v>-3.2857703179734097</v>
      </c>
      <c r="L576" s="147"/>
      <c r="M576" s="203">
        <v>0.90688510665072675</v>
      </c>
      <c r="N576" s="144"/>
      <c r="P576" s="154" t="s">
        <v>243</v>
      </c>
      <c r="Q576" s="155">
        <v>8.1945069788383618E-2</v>
      </c>
      <c r="R576" s="155">
        <v>9.4287408578770507E-2</v>
      </c>
      <c r="S576" s="155">
        <v>8.645145512350208E-2</v>
      </c>
      <c r="T576" s="155">
        <v>8.8080911535014725E-2</v>
      </c>
      <c r="U576" s="155">
        <v>8.3398025950981475E-2</v>
      </c>
      <c r="V576" s="155">
        <v>5.6287001855615443E-2</v>
      </c>
      <c r="W576" s="155">
        <v>5.3285805685037928E-2</v>
      </c>
      <c r="X576" s="155">
        <v>4.5923913043478259E-2</v>
      </c>
      <c r="Y576" s="172">
        <v>-0.73618926415596686</v>
      </c>
      <c r="Z576" s="172">
        <v>-3.0269006402391412</v>
      </c>
      <c r="AA576" s="147"/>
      <c r="AB576" s="144"/>
      <c r="AC576" s="144"/>
      <c r="AD576" s="151">
        <v>8.7850467289719625E-2</v>
      </c>
      <c r="AE576" s="151">
        <v>7.6192919445869672E-2</v>
      </c>
      <c r="AF576" s="144"/>
    </row>
    <row r="577" spans="1:32" ht="22.15" customHeight="1" x14ac:dyDescent="0.25">
      <c r="A577" s="154" t="s">
        <v>244</v>
      </c>
      <c r="B577" s="155">
        <v>8.8167053364269138E-2</v>
      </c>
      <c r="C577" s="155">
        <v>8.6956521739130432E-2</v>
      </c>
      <c r="D577" s="155">
        <v>6.1926605504587159E-2</v>
      </c>
      <c r="E577" s="155">
        <v>0.19491525423728814</v>
      </c>
      <c r="F577" s="155">
        <v>2.4553571428571428E-2</v>
      </c>
      <c r="G577" s="155">
        <v>4.8059149722735672E-2</v>
      </c>
      <c r="H577" s="155">
        <v>0.12078152753108348</v>
      </c>
      <c r="I577" s="155">
        <v>0.50361794500723589</v>
      </c>
      <c r="J577" s="172">
        <v>38.283641747615235</v>
      </c>
      <c r="K577" s="172">
        <v>41.732511011627018</v>
      </c>
      <c r="L577" s="147"/>
      <c r="M577" s="203">
        <v>20.579185805071415</v>
      </c>
      <c r="N577" s="144"/>
      <c r="P577" s="154" t="s">
        <v>244</v>
      </c>
      <c r="Q577" s="155">
        <v>0.30076542098153985</v>
      </c>
      <c r="R577" s="155">
        <v>0.20755089938723068</v>
      </c>
      <c r="S577" s="155">
        <v>0.24260210320371728</v>
      </c>
      <c r="T577" s="155">
        <v>0.29445653565484575</v>
      </c>
      <c r="U577" s="155">
        <v>0.28668071420649882</v>
      </c>
      <c r="V577" s="155">
        <v>0.34779535212512153</v>
      </c>
      <c r="W577" s="155">
        <v>0.32730097797276297</v>
      </c>
      <c r="X577" s="155">
        <v>0.29782608695652174</v>
      </c>
      <c r="Y577" s="172">
        <v>-2.9474891016241234</v>
      </c>
      <c r="Z577" s="172">
        <v>0.87185506634001042</v>
      </c>
      <c r="AA577" s="147"/>
      <c r="AB577" s="144"/>
      <c r="AC577" s="144"/>
      <c r="AD577" s="151">
        <v>8.6292834890965731E-2</v>
      </c>
      <c r="AE577" s="151">
        <v>0.28910753629312164</v>
      </c>
      <c r="AF577" s="144"/>
    </row>
    <row r="578" spans="1:32" ht="22.15" customHeight="1" x14ac:dyDescent="0.25">
      <c r="A578" s="154" t="s">
        <v>245</v>
      </c>
      <c r="B578" s="155">
        <v>0.47795823665893272</v>
      </c>
      <c r="C578" s="155">
        <v>0.42791762013729978</v>
      </c>
      <c r="D578" s="155">
        <v>0.44495412844036697</v>
      </c>
      <c r="E578" s="155">
        <v>0.34463276836158191</v>
      </c>
      <c r="F578" s="155">
        <v>0.4888392857142857</v>
      </c>
      <c r="G578" s="155">
        <v>0.67097966728280967</v>
      </c>
      <c r="H578" s="155">
        <v>0.63943161634103018</v>
      </c>
      <c r="I578" s="155">
        <v>9.6960926193921854E-2</v>
      </c>
      <c r="J578" s="172">
        <v>-54.247069014710839</v>
      </c>
      <c r="K578" s="172">
        <v>-41.736929187461399</v>
      </c>
      <c r="L578" s="147"/>
      <c r="M578" s="203">
        <v>-15.276733467564336</v>
      </c>
      <c r="N578" s="144"/>
      <c r="P578" s="154" t="s">
        <v>245</v>
      </c>
      <c r="Q578" s="155">
        <v>0.16276452048626744</v>
      </c>
      <c r="R578" s="155">
        <v>0.20438821901561574</v>
      </c>
      <c r="S578" s="155">
        <v>0.20799706529713866</v>
      </c>
      <c r="T578" s="155">
        <v>0.19331711688644221</v>
      </c>
      <c r="U578" s="155">
        <v>0.20605522901186649</v>
      </c>
      <c r="V578" s="155">
        <v>0.27710523990456837</v>
      </c>
      <c r="W578" s="155">
        <v>0.29988118087926147</v>
      </c>
      <c r="X578" s="155">
        <v>0.24972826086956521</v>
      </c>
      <c r="Y578" s="172">
        <v>-5.0152920009696258</v>
      </c>
      <c r="Z578" s="172">
        <v>2.3367834708336228</v>
      </c>
      <c r="AA578" s="147"/>
      <c r="AB578" s="144"/>
      <c r="AC578" s="144"/>
      <c r="AD578" s="151">
        <v>0.51433021806853585</v>
      </c>
      <c r="AE578" s="151">
        <v>0.22636042616122898</v>
      </c>
      <c r="AF578" s="144"/>
    </row>
    <row r="579" spans="1:32" ht="22.15" customHeight="1" x14ac:dyDescent="0.25">
      <c r="A579" s="154" t="s">
        <v>246</v>
      </c>
      <c r="B579" s="155">
        <v>2.3201856148491878E-2</v>
      </c>
      <c r="C579" s="155">
        <v>2.2883295194508008E-2</v>
      </c>
      <c r="D579" s="155">
        <v>4.5871559633027525E-3</v>
      </c>
      <c r="E579" s="155">
        <v>5.9322033898305086E-2</v>
      </c>
      <c r="F579" s="155">
        <v>0.16741071428571427</v>
      </c>
      <c r="G579" s="155">
        <v>0.10351201478743069</v>
      </c>
      <c r="H579" s="155">
        <v>4.6181172291296625E-2</v>
      </c>
      <c r="I579" s="155">
        <v>0.17510853835021709</v>
      </c>
      <c r="J579" s="172">
        <v>12.892736605892047</v>
      </c>
      <c r="K579" s="172">
        <v>11.280324240006131</v>
      </c>
      <c r="L579" s="147"/>
      <c r="M579" s="203">
        <v>-3.1209396432391623</v>
      </c>
      <c r="N579" s="144"/>
      <c r="P579" s="154" t="s">
        <v>246</v>
      </c>
      <c r="Q579" s="155">
        <v>0.17739756866276452</v>
      </c>
      <c r="R579" s="155">
        <v>0.13994860644396126</v>
      </c>
      <c r="S579" s="155">
        <v>0.1396429444852042</v>
      </c>
      <c r="T579" s="155">
        <v>0.14722826782742288</v>
      </c>
      <c r="U579" s="155">
        <v>0.16923588776755019</v>
      </c>
      <c r="V579" s="155">
        <v>0.13669700450649466</v>
      </c>
      <c r="W579" s="155">
        <v>0.14495932730097796</v>
      </c>
      <c r="X579" s="155">
        <v>0.20631793478260871</v>
      </c>
      <c r="Y579" s="172">
        <v>6.1358607481630747</v>
      </c>
      <c r="Z579" s="172">
        <v>5.6271153627868724</v>
      </c>
      <c r="AA579" s="147"/>
      <c r="AB579" s="144"/>
      <c r="AC579" s="144"/>
      <c r="AD579" s="151">
        <v>6.2305295950155763E-2</v>
      </c>
      <c r="AE579" s="151">
        <v>0.15004678115473999</v>
      </c>
      <c r="AF579" s="144"/>
    </row>
    <row r="580" spans="1:32" x14ac:dyDescent="0.25">
      <c r="A580" s="149" t="s">
        <v>247</v>
      </c>
      <c r="B580" s="150">
        <v>126.6682134570766</v>
      </c>
      <c r="C580" s="150">
        <v>119.21052631578939</v>
      </c>
      <c r="D580" s="150">
        <v>117.04816513761469</v>
      </c>
      <c r="E580" s="150">
        <v>92.641242937853193</v>
      </c>
      <c r="F580" s="150">
        <v>91.520089285714249</v>
      </c>
      <c r="G580" s="150">
        <v>52.358595194085041</v>
      </c>
      <c r="H580" s="150">
        <v>100.09769094138541</v>
      </c>
      <c r="I580" s="150">
        <v>94.568740955137457</v>
      </c>
      <c r="J580" s="177">
        <v>-5.5289499862479516</v>
      </c>
      <c r="K580" s="177">
        <v>-3.9356204155790522</v>
      </c>
      <c r="L580" s="147"/>
      <c r="M580" s="203">
        <v>46.098292585572267</v>
      </c>
      <c r="N580" s="144"/>
      <c r="P580" s="149" t="s">
        <v>247</v>
      </c>
      <c r="Q580" s="150">
        <v>95.520936515083264</v>
      </c>
      <c r="R580" s="150">
        <v>113.1671278908875</v>
      </c>
      <c r="S580" s="150">
        <v>92.405111274150173</v>
      </c>
      <c r="T580" s="150">
        <v>89.461144539751658</v>
      </c>
      <c r="U580" s="150">
        <v>94.689697238549471</v>
      </c>
      <c r="V580" s="150">
        <v>55.770522223203997</v>
      </c>
      <c r="W580" s="150">
        <v>57.970843615757225</v>
      </c>
      <c r="X580" s="150">
        <v>48.47044836956519</v>
      </c>
      <c r="Y580" s="177">
        <v>-9.5003952461920349</v>
      </c>
      <c r="Z580" s="177">
        <v>-35.544491418561449</v>
      </c>
      <c r="AA580" s="147"/>
      <c r="AB580" s="144"/>
      <c r="AC580" s="144"/>
      <c r="AD580" s="150">
        <v>98.504361370716509</v>
      </c>
      <c r="AE580" s="150">
        <v>84.01493978812664</v>
      </c>
      <c r="AF580" s="144"/>
    </row>
    <row r="581" spans="1:32" x14ac:dyDescent="0.25">
      <c r="A581" s="149" t="s">
        <v>248</v>
      </c>
      <c r="B581" s="150">
        <v>270.2941176470589</v>
      </c>
      <c r="C581" s="150">
        <v>175.53164556962031</v>
      </c>
      <c r="D581" s="150">
        <v>171.5639097744359</v>
      </c>
      <c r="E581" s="150">
        <v>179.6781609195404</v>
      </c>
      <c r="F581" s="150">
        <v>260.2456140350875</v>
      </c>
      <c r="G581" s="150">
        <v>175.89552238805987</v>
      </c>
      <c r="H581" s="150">
        <v>270.83823529411762</v>
      </c>
      <c r="I581" s="150">
        <v>251.57851239669426</v>
      </c>
      <c r="J581" s="177">
        <v>-19.259722897423359</v>
      </c>
      <c r="K581" s="177">
        <v>38.191880679787317</v>
      </c>
      <c r="L581" s="147"/>
      <c r="M581" s="203">
        <v>106.10766575132681</v>
      </c>
      <c r="N581" s="144"/>
      <c r="P581" s="149" t="s">
        <v>248</v>
      </c>
      <c r="Q581" s="150">
        <v>204.81065857885625</v>
      </c>
      <c r="R581" s="150">
        <v>196.03550295857994</v>
      </c>
      <c r="S581" s="150">
        <v>198.61832669322712</v>
      </c>
      <c r="T581" s="150">
        <v>183.95169775227191</v>
      </c>
      <c r="U581" s="150">
        <v>214.74809160305352</v>
      </c>
      <c r="V581" s="150">
        <v>172.65210267613321</v>
      </c>
      <c r="W581" s="150">
        <v>188.1079096045197</v>
      </c>
      <c r="X581" s="150">
        <v>145.47084664536746</v>
      </c>
      <c r="Y581" s="177">
        <v>-42.637062959152246</v>
      </c>
      <c r="Z581" s="177">
        <v>-49.553987584583837</v>
      </c>
      <c r="AA581" s="147"/>
      <c r="AB581" s="144"/>
      <c r="AC581" s="144"/>
      <c r="AD581" s="150">
        <v>213.38663171690695</v>
      </c>
      <c r="AE581" s="150">
        <v>195.0248342299513</v>
      </c>
      <c r="AF581" s="144"/>
    </row>
    <row r="582" spans="1:32" x14ac:dyDescent="0.25">
      <c r="A582" s="146" t="s">
        <v>249</v>
      </c>
      <c r="B582" s="147">
        <v>185</v>
      </c>
      <c r="C582" s="147">
        <v>207</v>
      </c>
      <c r="D582" s="147">
        <v>154</v>
      </c>
      <c r="E582" s="147">
        <v>214</v>
      </c>
      <c r="F582" s="147">
        <v>152</v>
      </c>
      <c r="G582" s="147">
        <v>149</v>
      </c>
      <c r="H582" s="147">
        <v>367</v>
      </c>
      <c r="I582" s="147">
        <v>328</v>
      </c>
      <c r="J582" s="148">
        <v>-0.10626702997275204</v>
      </c>
      <c r="K582" s="148">
        <v>0.60784313725490191</v>
      </c>
      <c r="L582" s="147"/>
      <c r="M582" s="155">
        <v>9.3155353592729334E-2</v>
      </c>
      <c r="N582" s="144"/>
      <c r="P582" s="146" t="s">
        <v>249</v>
      </c>
      <c r="Q582" s="147">
        <v>5240</v>
      </c>
      <c r="R582" s="147">
        <v>4002</v>
      </c>
      <c r="S582" s="147">
        <v>4090</v>
      </c>
      <c r="T582" s="147">
        <v>4034</v>
      </c>
      <c r="U582" s="147">
        <v>3629</v>
      </c>
      <c r="V582" s="147">
        <v>3662</v>
      </c>
      <c r="W582" s="147">
        <v>3670</v>
      </c>
      <c r="X582" s="147">
        <v>3521</v>
      </c>
      <c r="Y582" s="148">
        <v>-4.0599455040871937E-2</v>
      </c>
      <c r="Z582" s="148">
        <v>-0.12991139195820245</v>
      </c>
      <c r="AA582" s="147"/>
      <c r="AB582" s="144"/>
      <c r="AC582" s="144"/>
      <c r="AD582" s="147">
        <v>204</v>
      </c>
      <c r="AE582" s="147">
        <v>4046.7142857142858</v>
      </c>
      <c r="AF582" s="144"/>
    </row>
    <row r="583" spans="1:32" x14ac:dyDescent="0.25">
      <c r="A583" s="146" t="s">
        <v>250</v>
      </c>
      <c r="B583" s="147">
        <v>34</v>
      </c>
      <c r="C583" s="147">
        <v>31</v>
      </c>
      <c r="D583" s="147">
        <v>43</v>
      </c>
      <c r="E583" s="147">
        <v>37</v>
      </c>
      <c r="F583" s="147">
        <v>30</v>
      </c>
      <c r="G583" s="147">
        <v>23</v>
      </c>
      <c r="H583" s="147">
        <v>101</v>
      </c>
      <c r="I583" s="147">
        <v>158</v>
      </c>
      <c r="J583" s="148">
        <v>0.5643564356435643</v>
      </c>
      <c r="K583" s="148">
        <v>2.6989966555183944</v>
      </c>
      <c r="L583" s="147"/>
      <c r="M583" s="155">
        <v>0.12006079027355623</v>
      </c>
      <c r="N583" s="144"/>
      <c r="P583" s="146" t="s">
        <v>250</v>
      </c>
      <c r="Q583" s="147">
        <v>1779</v>
      </c>
      <c r="R583" s="147">
        <v>1296</v>
      </c>
      <c r="S583" s="147">
        <v>1342</v>
      </c>
      <c r="T583" s="147">
        <v>1343</v>
      </c>
      <c r="U583" s="147">
        <v>1104</v>
      </c>
      <c r="V583" s="147">
        <v>1281</v>
      </c>
      <c r="W583" s="147">
        <v>1214</v>
      </c>
      <c r="X583" s="147">
        <v>1316</v>
      </c>
      <c r="Y583" s="148">
        <v>8.4019769357495888E-2</v>
      </c>
      <c r="Z583" s="148">
        <v>-1.5706806282722512E-2</v>
      </c>
      <c r="AA583" s="147"/>
      <c r="AB583" s="144"/>
      <c r="AC583" s="144"/>
      <c r="AD583" s="150">
        <v>42.714285714285715</v>
      </c>
      <c r="AE583" s="150">
        <v>1337</v>
      </c>
      <c r="AF583" s="144"/>
    </row>
    <row r="584" spans="1:32" x14ac:dyDescent="0.25">
      <c r="A584" s="149" t="s">
        <v>251</v>
      </c>
      <c r="B584" s="150">
        <v>0</v>
      </c>
      <c r="C584" s="150">
        <v>295</v>
      </c>
      <c r="D584" s="150">
        <v>280</v>
      </c>
      <c r="E584" s="150">
        <v>131</v>
      </c>
      <c r="F584" s="150">
        <v>190</v>
      </c>
      <c r="G584" s="150">
        <v>144</v>
      </c>
      <c r="H584" s="150">
        <v>143</v>
      </c>
      <c r="I584" s="150">
        <v>203</v>
      </c>
      <c r="J584" s="148">
        <v>0.41958041958041958</v>
      </c>
      <c r="K584" s="157">
        <v>2.9585798816568098E-2</v>
      </c>
      <c r="L584" s="147"/>
      <c r="M584" s="155">
        <v>4.2790893760539628E-2</v>
      </c>
      <c r="N584" s="144"/>
      <c r="P584" s="149" t="s">
        <v>251</v>
      </c>
      <c r="Q584" s="150">
        <v>0</v>
      </c>
      <c r="R584" s="150">
        <v>7221</v>
      </c>
      <c r="S584" s="150">
        <v>6045</v>
      </c>
      <c r="T584" s="150">
        <v>4850</v>
      </c>
      <c r="U584" s="150">
        <v>4541</v>
      </c>
      <c r="V584" s="150">
        <v>4166</v>
      </c>
      <c r="W584" s="150">
        <v>4230</v>
      </c>
      <c r="X584" s="150">
        <v>4744</v>
      </c>
      <c r="Y584" s="148">
        <v>0.12151300236406619</v>
      </c>
      <c r="Z584" s="157">
        <v>-8.3373587093034496E-2</v>
      </c>
      <c r="AA584" s="147"/>
      <c r="AB584" s="144"/>
      <c r="AC584" s="144"/>
      <c r="AD584" s="158">
        <v>197.16666666666666</v>
      </c>
      <c r="AE584" s="158">
        <v>5175.5</v>
      </c>
      <c r="AF584" s="144"/>
    </row>
    <row r="585" spans="1:32" x14ac:dyDescent="0.25">
      <c r="A585" s="159" t="s">
        <v>252</v>
      </c>
      <c r="B585" s="147">
        <v>66</v>
      </c>
      <c r="C585" s="147">
        <v>79</v>
      </c>
      <c r="D585" s="147">
        <v>67</v>
      </c>
      <c r="E585" s="147">
        <v>26</v>
      </c>
      <c r="F585" s="147">
        <v>50</v>
      </c>
      <c r="G585" s="147">
        <v>38</v>
      </c>
      <c r="H585" s="147">
        <v>51</v>
      </c>
      <c r="I585" s="147">
        <v>58</v>
      </c>
      <c r="J585" s="148">
        <v>0.13725490196078433</v>
      </c>
      <c r="K585" s="148">
        <v>7.6923076923076983E-2</v>
      </c>
      <c r="L585" s="147"/>
      <c r="M585" s="155">
        <v>5.8883248730964469E-2</v>
      </c>
      <c r="N585" s="144"/>
      <c r="P585" s="159" t="s">
        <v>252</v>
      </c>
      <c r="Q585" s="147">
        <v>1715</v>
      </c>
      <c r="R585" s="147">
        <v>1659</v>
      </c>
      <c r="S585" s="147">
        <v>1888</v>
      </c>
      <c r="T585" s="147">
        <v>1373</v>
      </c>
      <c r="U585" s="147">
        <v>1607</v>
      </c>
      <c r="V585" s="147">
        <v>1394</v>
      </c>
      <c r="W585" s="147">
        <v>1288</v>
      </c>
      <c r="X585" s="147">
        <v>985</v>
      </c>
      <c r="Y585" s="148">
        <v>-0.23524844720496896</v>
      </c>
      <c r="Z585" s="148">
        <v>-0.36882094470889787</v>
      </c>
      <c r="AA585" s="147"/>
      <c r="AB585" s="144"/>
      <c r="AC585" s="144"/>
      <c r="AD585" s="150">
        <v>53.857142857142854</v>
      </c>
      <c r="AE585" s="150">
        <v>1560.5714285714287</v>
      </c>
      <c r="AF585" s="144"/>
    </row>
    <row r="586" spans="1:32" x14ac:dyDescent="0.25">
      <c r="A586" s="159" t="s">
        <v>253</v>
      </c>
      <c r="B586" s="147">
        <v>3</v>
      </c>
      <c r="C586" s="147">
        <v>1</v>
      </c>
      <c r="D586" s="147">
        <v>7</v>
      </c>
      <c r="E586" s="147">
        <v>11</v>
      </c>
      <c r="F586" s="147">
        <v>3</v>
      </c>
      <c r="G586" s="147">
        <v>3</v>
      </c>
      <c r="H586" s="147">
        <v>1</v>
      </c>
      <c r="I586" s="147">
        <v>3</v>
      </c>
      <c r="J586" s="148">
        <v>2</v>
      </c>
      <c r="K586" s="148">
        <v>-0.27586206896551729</v>
      </c>
      <c r="L586" s="147"/>
      <c r="M586" s="155">
        <v>4.2253521126760563E-2</v>
      </c>
      <c r="N586" s="144"/>
      <c r="P586" s="159" t="s">
        <v>253</v>
      </c>
      <c r="Q586" s="147">
        <v>120</v>
      </c>
      <c r="R586" s="147">
        <v>107</v>
      </c>
      <c r="S586" s="147">
        <v>175</v>
      </c>
      <c r="T586" s="147">
        <v>73</v>
      </c>
      <c r="U586" s="147">
        <v>89</v>
      </c>
      <c r="V586" s="147">
        <v>107</v>
      </c>
      <c r="W586" s="147">
        <v>60</v>
      </c>
      <c r="X586" s="147">
        <v>71</v>
      </c>
      <c r="Y586" s="148">
        <v>0.18333333333333332</v>
      </c>
      <c r="Z586" s="148">
        <v>-0.32010943912448703</v>
      </c>
      <c r="AA586" s="147"/>
      <c r="AB586" s="144"/>
      <c r="AC586" s="144"/>
      <c r="AD586" s="150">
        <v>4.1428571428571432</v>
      </c>
      <c r="AE586" s="150">
        <v>104.42857142857143</v>
      </c>
      <c r="AF586" s="144"/>
    </row>
    <row r="587" spans="1:32" x14ac:dyDescent="0.25">
      <c r="A587" s="159" t="s">
        <v>254</v>
      </c>
      <c r="B587" s="160">
        <v>4.3478260869565216E-2</v>
      </c>
      <c r="C587" s="160">
        <v>1.2500000000000001E-2</v>
      </c>
      <c r="D587" s="160">
        <v>9.45945945945946E-2</v>
      </c>
      <c r="E587" s="160">
        <v>0.29729729729729731</v>
      </c>
      <c r="F587" s="160">
        <v>5.6603773584905662E-2</v>
      </c>
      <c r="G587" s="160">
        <v>7.3170731707317069E-2</v>
      </c>
      <c r="H587" s="160">
        <v>1.9230769230769232E-2</v>
      </c>
      <c r="I587" s="160">
        <v>4.9180327868852458E-2</v>
      </c>
      <c r="J587" s="172">
        <v>2.9949558638083227</v>
      </c>
      <c r="K587" s="172">
        <v>-2.2248243559718981</v>
      </c>
      <c r="L587" s="147"/>
      <c r="M587" s="203">
        <v>-1.8054520615996021</v>
      </c>
      <c r="N587" s="144"/>
      <c r="P587" s="159" t="s">
        <v>254</v>
      </c>
      <c r="Q587" s="160">
        <v>6.5395095367847406E-2</v>
      </c>
      <c r="R587" s="160">
        <v>6.0588901472253681E-2</v>
      </c>
      <c r="S587" s="160">
        <v>8.4827920504120219E-2</v>
      </c>
      <c r="T587" s="160">
        <v>5.0484094052558784E-2</v>
      </c>
      <c r="U587" s="160">
        <v>5.2476415094339625E-2</v>
      </c>
      <c r="V587" s="160">
        <v>7.1285809460359756E-2</v>
      </c>
      <c r="W587" s="160">
        <v>4.4510385756676561E-2</v>
      </c>
      <c r="X587" s="160">
        <v>6.7234848484848481E-2</v>
      </c>
      <c r="Y587" s="172">
        <v>2.2724462728171919</v>
      </c>
      <c r="Z587" s="172">
        <v>0.45149857649857544</v>
      </c>
      <c r="AA587" s="147"/>
      <c r="AB587" s="144"/>
      <c r="AC587" s="144"/>
      <c r="AD587" s="191">
        <v>7.1428571428571438E-2</v>
      </c>
      <c r="AE587" s="191">
        <v>6.2719862719862726E-2</v>
      </c>
      <c r="AF587" s="144"/>
    </row>
    <row r="588" spans="1:32" x14ac:dyDescent="0.25">
      <c r="A588" s="161" t="s">
        <v>255</v>
      </c>
      <c r="B588" s="161"/>
      <c r="C588" s="161"/>
      <c r="D588" s="161"/>
      <c r="E588" s="144"/>
      <c r="F588" s="144"/>
      <c r="G588" s="144"/>
      <c r="H588" s="144"/>
      <c r="I588" s="144"/>
      <c r="J588" s="144"/>
      <c r="K588" s="144"/>
      <c r="L588" s="144"/>
      <c r="M588" s="144"/>
      <c r="N588" s="144"/>
      <c r="O588" s="204"/>
      <c r="P588" s="161" t="s">
        <v>255</v>
      </c>
      <c r="Q588" s="161"/>
      <c r="R588" s="161"/>
      <c r="S588" s="161"/>
      <c r="T588" s="144"/>
      <c r="U588" s="144"/>
      <c r="V588" s="144"/>
      <c r="W588" s="144"/>
      <c r="X588" s="144"/>
      <c r="Y588" s="144"/>
      <c r="Z588" s="144"/>
      <c r="AA588" s="144"/>
      <c r="AB588" s="144"/>
      <c r="AC588" s="144"/>
      <c r="AD588" s="144"/>
      <c r="AE588" s="144"/>
      <c r="AF588" s="144"/>
    </row>
  </sheetData>
  <dataConsolidate/>
  <mergeCells count="1">
    <mergeCell ref="B1:D1"/>
  </mergeCell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F1BDF7C3-FC75-4526-AE1F-C0FA1FBB302E}">
          <x14:formula1>
            <xm:f>'L:\FELLES\Avdeling EF\Statistikk\Hovedtall-tabeller\[Hovedtall T1 2017-26.xlsx]Hjelpetabell'!#REF!</xm:f>
          </x14:formula1>
          <xm:sqref>B1</xm:sqref>
        </x14:dataValidation>
      </x14:dataValidations>
    </ext>
    <ext xmlns:x14="http://schemas.microsoft.com/office/spreadsheetml/2009/9/main" uri="{05C60535-1F16-4fd2-B633-F4F36F0B64E0}">
      <x14:sparklineGroups xmlns:xm="http://schemas.microsoft.com/office/excel/2006/main">
        <x14:sparklineGroup displayEmptyCellsAs="gap" high="1" low="1" xr2:uid="{343F911E-DE31-48D0-B32A-50CFA7B12335}">
          <x14:colorSeries rgb="FF376092"/>
          <x14:colorNegative rgb="FFD00000"/>
          <x14:colorAxis rgb="FF000000"/>
          <x14:colorMarkers rgb="FFD00000"/>
          <x14:colorFirst rgb="FFD00000"/>
          <x14:colorLast rgb="FFD00000"/>
          <x14:colorHigh theme="1"/>
          <x14:colorLow rgb="FFD00000"/>
          <x14:sparklines>
            <x14:sparkline>
              <xm:f>'Agder PD'!Q569:X569</xm:f>
              <xm:sqref>AA569</xm:sqref>
            </x14:sparkline>
            <x14:sparkline>
              <xm:f>'Agder PD'!Q570:X570</xm:f>
              <xm:sqref>AA570</xm:sqref>
            </x14:sparkline>
            <x14:sparkline>
              <xm:f>'Agder PD'!Q571:X571</xm:f>
              <xm:sqref>AA571</xm:sqref>
            </x14:sparkline>
            <x14:sparkline>
              <xm:f>'Agder PD'!Q572:X572</xm:f>
              <xm:sqref>AA572</xm:sqref>
            </x14:sparkline>
            <x14:sparkline>
              <xm:f>'Agder PD'!Q573:X573</xm:f>
              <xm:sqref>AA573</xm:sqref>
            </x14:sparkline>
            <x14:sparkline>
              <xm:f>'Agder PD'!Q574:X574</xm:f>
              <xm:sqref>AA574</xm:sqref>
            </x14:sparkline>
            <x14:sparkline>
              <xm:f>'Agder PD'!Q575:X575</xm:f>
              <xm:sqref>AA575</xm:sqref>
            </x14:sparkline>
            <x14:sparkline>
              <xm:f>'Agder PD'!Q576:X576</xm:f>
              <xm:sqref>AA576</xm:sqref>
            </x14:sparkline>
            <x14:sparkline>
              <xm:f>'Agder PD'!Q577:X577</xm:f>
              <xm:sqref>AA577</xm:sqref>
            </x14:sparkline>
            <x14:sparkline>
              <xm:f>'Agder PD'!Q578:X578</xm:f>
              <xm:sqref>AA578</xm:sqref>
            </x14:sparkline>
            <x14:sparkline>
              <xm:f>'Agder PD'!Q579:X579</xm:f>
              <xm:sqref>AA579</xm:sqref>
            </x14:sparkline>
            <x14:sparkline>
              <xm:f>'Agder PD'!Q580:X580</xm:f>
              <xm:sqref>AA580</xm:sqref>
            </x14:sparkline>
            <x14:sparkline>
              <xm:f>'Agder PD'!Q581:X581</xm:f>
              <xm:sqref>AA581</xm:sqref>
            </x14:sparkline>
            <x14:sparkline>
              <xm:f>'Agder PD'!Q582:X582</xm:f>
              <xm:sqref>AA582</xm:sqref>
            </x14:sparkline>
            <x14:sparkline>
              <xm:f>'Agder PD'!Q583:X583</xm:f>
              <xm:sqref>AA583</xm:sqref>
            </x14:sparkline>
            <x14:sparkline>
              <xm:f>'Agder PD'!R584:X584</xm:f>
              <xm:sqref>AA584</xm:sqref>
            </x14:sparkline>
            <x14:sparkline>
              <xm:f>'Agder PD'!Q585:X585</xm:f>
              <xm:sqref>AA585</xm:sqref>
            </x14:sparkline>
            <x14:sparkline>
              <xm:f>'Agder PD'!Q586:X586</xm:f>
              <xm:sqref>AA586</xm:sqref>
            </x14:sparkline>
            <x14:sparkline>
              <xm:f>'Agder PD'!Q587:X587</xm:f>
              <xm:sqref>AA587</xm:sqref>
            </x14:sparkline>
          </x14:sparklines>
        </x14:sparklineGroup>
        <x14:sparklineGroup displayEmptyCellsAs="gap" high="1" low="1" xr2:uid="{69FA26A1-247F-4108-AA3A-38A573445D00}">
          <x14:colorSeries rgb="FF376092"/>
          <x14:colorNegative rgb="FFD00000"/>
          <x14:colorAxis rgb="FF000000"/>
          <x14:colorMarkers rgb="FFD00000"/>
          <x14:colorFirst rgb="FFD00000"/>
          <x14:colorLast rgb="FFD00000"/>
          <x14:colorHigh theme="1"/>
          <x14:colorLow rgb="FFD00000"/>
          <x14:sparklines>
            <x14:sparkline>
              <xm:f>'Agder PD'!Q543:X543</xm:f>
              <xm:sqref>AA543</xm:sqref>
            </x14:sparkline>
            <x14:sparkline>
              <xm:f>'Agder PD'!Q544:X544</xm:f>
              <xm:sqref>AA544</xm:sqref>
            </x14:sparkline>
            <x14:sparkline>
              <xm:f>'Agder PD'!Q545:X545</xm:f>
              <xm:sqref>AA545</xm:sqref>
            </x14:sparkline>
            <x14:sparkline>
              <xm:f>'Agder PD'!Q546:X546</xm:f>
              <xm:sqref>AA546</xm:sqref>
            </x14:sparkline>
            <x14:sparkline>
              <xm:f>'Agder PD'!Q547:X547</xm:f>
              <xm:sqref>AA547</xm:sqref>
            </x14:sparkline>
            <x14:sparkline>
              <xm:f>'Agder PD'!Q548:X548</xm:f>
              <xm:sqref>AA548</xm:sqref>
            </x14:sparkline>
            <x14:sparkline>
              <xm:f>'Agder PD'!Q549:X549</xm:f>
              <xm:sqref>AA549</xm:sqref>
            </x14:sparkline>
            <x14:sparkline>
              <xm:f>'Agder PD'!Q550:X550</xm:f>
              <xm:sqref>AA550</xm:sqref>
            </x14:sparkline>
            <x14:sparkline>
              <xm:f>'Agder PD'!Q551:X551</xm:f>
              <xm:sqref>AA551</xm:sqref>
            </x14:sparkline>
            <x14:sparkline>
              <xm:f>'Agder PD'!Q552:X552</xm:f>
              <xm:sqref>AA552</xm:sqref>
            </x14:sparkline>
            <x14:sparkline>
              <xm:f>'Agder PD'!Q553:X553</xm:f>
              <xm:sqref>AA553</xm:sqref>
            </x14:sparkline>
            <x14:sparkline>
              <xm:f>'Agder PD'!Q554:X554</xm:f>
              <xm:sqref>AA554</xm:sqref>
            </x14:sparkline>
            <x14:sparkline>
              <xm:f>'Agder PD'!Q555:X555</xm:f>
              <xm:sqref>AA555</xm:sqref>
            </x14:sparkline>
            <x14:sparkline>
              <xm:f>'Agder PD'!Q556:X556</xm:f>
              <xm:sqref>AA556</xm:sqref>
            </x14:sparkline>
            <x14:sparkline>
              <xm:f>'Agder PD'!Q557:X557</xm:f>
              <xm:sqref>AA557</xm:sqref>
            </x14:sparkline>
            <x14:sparkline>
              <xm:f>'Agder PD'!R558:X558</xm:f>
              <xm:sqref>AA558</xm:sqref>
            </x14:sparkline>
            <x14:sparkline>
              <xm:f>'Agder PD'!Q559:X559</xm:f>
              <xm:sqref>AA559</xm:sqref>
            </x14:sparkline>
            <x14:sparkline>
              <xm:f>'Agder PD'!Q560:X560</xm:f>
              <xm:sqref>AA560</xm:sqref>
            </x14:sparkline>
            <x14:sparkline>
              <xm:f>'Agder PD'!Q561:X561</xm:f>
              <xm:sqref>AA561</xm:sqref>
            </x14:sparkline>
          </x14:sparklines>
        </x14:sparklineGroup>
        <x14:sparklineGroup displayEmptyCellsAs="gap" high="1" low="1" xr2:uid="{87D7409E-A1C5-4034-BF12-3B2C1BFC1317}">
          <x14:colorSeries rgb="FF376092"/>
          <x14:colorNegative rgb="FFD00000"/>
          <x14:colorAxis rgb="FF000000"/>
          <x14:colorMarkers rgb="FFD00000"/>
          <x14:colorFirst rgb="FFD00000"/>
          <x14:colorLast rgb="FFD00000"/>
          <x14:colorHigh theme="1"/>
          <x14:colorLow rgb="FFD00000"/>
          <x14:sparklines>
            <x14:sparkline>
              <xm:f>'Agder PD'!Q517:X517</xm:f>
              <xm:sqref>AA517</xm:sqref>
            </x14:sparkline>
            <x14:sparkline>
              <xm:f>'Agder PD'!Q518:X518</xm:f>
              <xm:sqref>AA518</xm:sqref>
            </x14:sparkline>
            <x14:sparkline>
              <xm:f>'Agder PD'!Q519:X519</xm:f>
              <xm:sqref>AA519</xm:sqref>
            </x14:sparkline>
            <x14:sparkline>
              <xm:f>'Agder PD'!Q520:X520</xm:f>
              <xm:sqref>AA520</xm:sqref>
            </x14:sparkline>
            <x14:sparkline>
              <xm:f>'Agder PD'!Q521:X521</xm:f>
              <xm:sqref>AA521</xm:sqref>
            </x14:sparkline>
            <x14:sparkline>
              <xm:f>'Agder PD'!Q522:X522</xm:f>
              <xm:sqref>AA522</xm:sqref>
            </x14:sparkline>
            <x14:sparkline>
              <xm:f>'Agder PD'!Q523:X523</xm:f>
              <xm:sqref>AA523</xm:sqref>
            </x14:sparkline>
            <x14:sparkline>
              <xm:f>'Agder PD'!Q524:X524</xm:f>
              <xm:sqref>AA524</xm:sqref>
            </x14:sparkline>
            <x14:sparkline>
              <xm:f>'Agder PD'!Q525:X525</xm:f>
              <xm:sqref>AA525</xm:sqref>
            </x14:sparkline>
            <x14:sparkline>
              <xm:f>'Agder PD'!Q526:X526</xm:f>
              <xm:sqref>AA526</xm:sqref>
            </x14:sparkline>
            <x14:sparkline>
              <xm:f>'Agder PD'!Q527:X527</xm:f>
              <xm:sqref>AA527</xm:sqref>
            </x14:sparkline>
            <x14:sparkline>
              <xm:f>'Agder PD'!Q528:X528</xm:f>
              <xm:sqref>AA528</xm:sqref>
            </x14:sparkline>
            <x14:sparkline>
              <xm:f>'Agder PD'!Q529:X529</xm:f>
              <xm:sqref>AA529</xm:sqref>
            </x14:sparkline>
            <x14:sparkline>
              <xm:f>'Agder PD'!Q530:X530</xm:f>
              <xm:sqref>AA530</xm:sqref>
            </x14:sparkline>
            <x14:sparkline>
              <xm:f>'Agder PD'!Q531:X531</xm:f>
              <xm:sqref>AA531</xm:sqref>
            </x14:sparkline>
            <x14:sparkline>
              <xm:f>'Agder PD'!R532:X532</xm:f>
              <xm:sqref>AA532</xm:sqref>
            </x14:sparkline>
            <x14:sparkline>
              <xm:f>'Agder PD'!Q533:X533</xm:f>
              <xm:sqref>AA533</xm:sqref>
            </x14:sparkline>
            <x14:sparkline>
              <xm:f>'Agder PD'!Q534:X534</xm:f>
              <xm:sqref>AA534</xm:sqref>
            </x14:sparkline>
            <x14:sparkline>
              <xm:f>'Agder PD'!Q535:X535</xm:f>
              <xm:sqref>AA535</xm:sqref>
            </x14:sparkline>
          </x14:sparklines>
        </x14:sparklineGroup>
        <x14:sparklineGroup displayEmptyCellsAs="gap" high="1" low="1" xr2:uid="{F5C1C985-9B76-4DF5-90C0-27FE6169BCF6}">
          <x14:colorSeries rgb="FF376092"/>
          <x14:colorNegative rgb="FFD00000"/>
          <x14:colorAxis rgb="FF000000"/>
          <x14:colorMarkers rgb="FFD00000"/>
          <x14:colorFirst rgb="FFD00000"/>
          <x14:colorLast rgb="FFD00000"/>
          <x14:colorHigh theme="1"/>
          <x14:colorLow rgb="FFD00000"/>
          <x14:sparklines>
            <x14:sparkline>
              <xm:f>'Agder PD'!Q491:X491</xm:f>
              <xm:sqref>AA491</xm:sqref>
            </x14:sparkline>
            <x14:sparkline>
              <xm:f>'Agder PD'!Q492:X492</xm:f>
              <xm:sqref>AA492</xm:sqref>
            </x14:sparkline>
            <x14:sparkline>
              <xm:f>'Agder PD'!Q493:X493</xm:f>
              <xm:sqref>AA493</xm:sqref>
            </x14:sparkline>
            <x14:sparkline>
              <xm:f>'Agder PD'!Q494:X494</xm:f>
              <xm:sqref>AA494</xm:sqref>
            </x14:sparkline>
            <x14:sparkline>
              <xm:f>'Agder PD'!Q495:X495</xm:f>
              <xm:sqref>AA495</xm:sqref>
            </x14:sparkline>
            <x14:sparkline>
              <xm:f>'Agder PD'!Q496:X496</xm:f>
              <xm:sqref>AA496</xm:sqref>
            </x14:sparkline>
            <x14:sparkline>
              <xm:f>'Agder PD'!Q497:X497</xm:f>
              <xm:sqref>AA497</xm:sqref>
            </x14:sparkline>
            <x14:sparkline>
              <xm:f>'Agder PD'!Q498:X498</xm:f>
              <xm:sqref>AA498</xm:sqref>
            </x14:sparkline>
            <x14:sparkline>
              <xm:f>'Agder PD'!Q499:X499</xm:f>
              <xm:sqref>AA499</xm:sqref>
            </x14:sparkline>
            <x14:sparkline>
              <xm:f>'Agder PD'!Q500:X500</xm:f>
              <xm:sqref>AA500</xm:sqref>
            </x14:sparkline>
            <x14:sparkline>
              <xm:f>'Agder PD'!Q501:X501</xm:f>
              <xm:sqref>AA501</xm:sqref>
            </x14:sparkline>
            <x14:sparkline>
              <xm:f>'Agder PD'!Q502:X502</xm:f>
              <xm:sqref>AA502</xm:sqref>
            </x14:sparkline>
            <x14:sparkline>
              <xm:f>'Agder PD'!Q503:X503</xm:f>
              <xm:sqref>AA503</xm:sqref>
            </x14:sparkline>
            <x14:sparkline>
              <xm:f>'Agder PD'!Q504:X504</xm:f>
              <xm:sqref>AA504</xm:sqref>
            </x14:sparkline>
            <x14:sparkline>
              <xm:f>'Agder PD'!Q505:X505</xm:f>
              <xm:sqref>AA505</xm:sqref>
            </x14:sparkline>
            <x14:sparkline>
              <xm:f>'Agder PD'!R506:X506</xm:f>
              <xm:sqref>AA506</xm:sqref>
            </x14:sparkline>
            <x14:sparkline>
              <xm:f>'Agder PD'!Q507:X507</xm:f>
              <xm:sqref>AA507</xm:sqref>
            </x14:sparkline>
            <x14:sparkline>
              <xm:f>'Agder PD'!Q508:X508</xm:f>
              <xm:sqref>AA508</xm:sqref>
            </x14:sparkline>
            <x14:sparkline>
              <xm:f>'Agder PD'!Q509:X509</xm:f>
              <xm:sqref>AA509</xm:sqref>
            </x14:sparkline>
          </x14:sparklines>
        </x14:sparklineGroup>
        <x14:sparklineGroup displayEmptyCellsAs="gap" high="1" low="1" xr2:uid="{19D1C8ED-DA00-474B-8886-77C26E19D36F}">
          <x14:colorSeries rgb="FF376092"/>
          <x14:colorNegative rgb="FFD00000"/>
          <x14:colorAxis rgb="FF000000"/>
          <x14:colorMarkers rgb="FFD00000"/>
          <x14:colorFirst rgb="FFD00000"/>
          <x14:colorLast rgb="FFD00000"/>
          <x14:colorHigh theme="1"/>
          <x14:colorLow rgb="FFD00000"/>
          <x14:sparklines>
            <x14:sparkline>
              <xm:f>'Agder PD'!Q465:X465</xm:f>
              <xm:sqref>AA465</xm:sqref>
            </x14:sparkline>
            <x14:sparkline>
              <xm:f>'Agder PD'!Q466:X466</xm:f>
              <xm:sqref>AA466</xm:sqref>
            </x14:sparkline>
            <x14:sparkline>
              <xm:f>'Agder PD'!Q467:X467</xm:f>
              <xm:sqref>AA467</xm:sqref>
            </x14:sparkline>
            <x14:sparkline>
              <xm:f>'Agder PD'!Q468:X468</xm:f>
              <xm:sqref>AA468</xm:sqref>
            </x14:sparkline>
            <x14:sparkline>
              <xm:f>'Agder PD'!Q469:X469</xm:f>
              <xm:sqref>AA469</xm:sqref>
            </x14:sparkline>
            <x14:sparkline>
              <xm:f>'Agder PD'!Q470:X470</xm:f>
              <xm:sqref>AA470</xm:sqref>
            </x14:sparkline>
            <x14:sparkline>
              <xm:f>'Agder PD'!Q471:X471</xm:f>
              <xm:sqref>AA471</xm:sqref>
            </x14:sparkline>
            <x14:sparkline>
              <xm:f>'Agder PD'!Q472:X472</xm:f>
              <xm:sqref>AA472</xm:sqref>
            </x14:sparkline>
            <x14:sparkline>
              <xm:f>'Agder PD'!Q473:X473</xm:f>
              <xm:sqref>AA473</xm:sqref>
            </x14:sparkline>
            <x14:sparkline>
              <xm:f>'Agder PD'!Q474:X474</xm:f>
              <xm:sqref>AA474</xm:sqref>
            </x14:sparkline>
            <x14:sparkline>
              <xm:f>'Agder PD'!Q475:X475</xm:f>
              <xm:sqref>AA475</xm:sqref>
            </x14:sparkline>
            <x14:sparkline>
              <xm:f>'Agder PD'!Q476:X476</xm:f>
              <xm:sqref>AA476</xm:sqref>
            </x14:sparkline>
            <x14:sparkline>
              <xm:f>'Agder PD'!Q477:X477</xm:f>
              <xm:sqref>AA477</xm:sqref>
            </x14:sparkline>
            <x14:sparkline>
              <xm:f>'Agder PD'!Q478:X478</xm:f>
              <xm:sqref>AA478</xm:sqref>
            </x14:sparkline>
            <x14:sparkline>
              <xm:f>'Agder PD'!Q479:X479</xm:f>
              <xm:sqref>AA479</xm:sqref>
            </x14:sparkline>
            <x14:sparkline>
              <xm:f>'Agder PD'!R480:X480</xm:f>
              <xm:sqref>AA480</xm:sqref>
            </x14:sparkline>
            <x14:sparkline>
              <xm:f>'Agder PD'!Q481:X481</xm:f>
              <xm:sqref>AA481</xm:sqref>
            </x14:sparkline>
            <x14:sparkline>
              <xm:f>'Agder PD'!Q482:X482</xm:f>
              <xm:sqref>AA482</xm:sqref>
            </x14:sparkline>
            <x14:sparkline>
              <xm:f>'Agder PD'!Q483:X483</xm:f>
              <xm:sqref>AA483</xm:sqref>
            </x14:sparkline>
          </x14:sparklines>
        </x14:sparklineGroup>
        <x14:sparklineGroup displayEmptyCellsAs="gap" high="1" low="1" xr2:uid="{78DF2955-B907-45AD-B811-80FB0ABFE4DB}">
          <x14:colorSeries rgb="FF376092"/>
          <x14:colorNegative rgb="FFD00000"/>
          <x14:colorAxis rgb="FF000000"/>
          <x14:colorMarkers rgb="FFD00000"/>
          <x14:colorFirst rgb="FFD00000"/>
          <x14:colorLast rgb="FFD00000"/>
          <x14:colorHigh theme="1"/>
          <x14:colorLow rgb="FFD00000"/>
          <x14:sparklines>
            <x14:sparkline>
              <xm:f>'Agder PD'!Q439:X439</xm:f>
              <xm:sqref>AA439</xm:sqref>
            </x14:sparkline>
            <x14:sparkline>
              <xm:f>'Agder PD'!Q440:X440</xm:f>
              <xm:sqref>AA440</xm:sqref>
            </x14:sparkline>
            <x14:sparkline>
              <xm:f>'Agder PD'!Q441:X441</xm:f>
              <xm:sqref>AA441</xm:sqref>
            </x14:sparkline>
            <x14:sparkline>
              <xm:f>'Agder PD'!Q442:X442</xm:f>
              <xm:sqref>AA442</xm:sqref>
            </x14:sparkline>
            <x14:sparkline>
              <xm:f>'Agder PD'!Q443:X443</xm:f>
              <xm:sqref>AA443</xm:sqref>
            </x14:sparkline>
            <x14:sparkline>
              <xm:f>'Agder PD'!Q444:X444</xm:f>
              <xm:sqref>AA444</xm:sqref>
            </x14:sparkline>
            <x14:sparkline>
              <xm:f>'Agder PD'!Q445:X445</xm:f>
              <xm:sqref>AA445</xm:sqref>
            </x14:sparkline>
            <x14:sparkline>
              <xm:f>'Agder PD'!Q446:X446</xm:f>
              <xm:sqref>AA446</xm:sqref>
            </x14:sparkline>
            <x14:sparkline>
              <xm:f>'Agder PD'!Q447:X447</xm:f>
              <xm:sqref>AA447</xm:sqref>
            </x14:sparkline>
            <x14:sparkline>
              <xm:f>'Agder PD'!Q448:X448</xm:f>
              <xm:sqref>AA448</xm:sqref>
            </x14:sparkline>
            <x14:sparkline>
              <xm:f>'Agder PD'!Q449:X449</xm:f>
              <xm:sqref>AA449</xm:sqref>
            </x14:sparkline>
            <x14:sparkline>
              <xm:f>'Agder PD'!Q450:X450</xm:f>
              <xm:sqref>AA450</xm:sqref>
            </x14:sparkline>
            <x14:sparkline>
              <xm:f>'Agder PD'!Q451:X451</xm:f>
              <xm:sqref>AA451</xm:sqref>
            </x14:sparkline>
            <x14:sparkline>
              <xm:f>'Agder PD'!Q452:X452</xm:f>
              <xm:sqref>AA452</xm:sqref>
            </x14:sparkline>
            <x14:sparkline>
              <xm:f>'Agder PD'!Q453:X453</xm:f>
              <xm:sqref>AA453</xm:sqref>
            </x14:sparkline>
            <x14:sparkline>
              <xm:f>'Agder PD'!R454:X454</xm:f>
              <xm:sqref>AA454</xm:sqref>
            </x14:sparkline>
            <x14:sparkline>
              <xm:f>'Agder PD'!Q455:X455</xm:f>
              <xm:sqref>AA455</xm:sqref>
            </x14:sparkline>
            <x14:sparkline>
              <xm:f>'Agder PD'!Q456:X456</xm:f>
              <xm:sqref>AA456</xm:sqref>
            </x14:sparkline>
            <x14:sparkline>
              <xm:f>'Agder PD'!Q457:X457</xm:f>
              <xm:sqref>AA457</xm:sqref>
            </x14:sparkline>
          </x14:sparklines>
        </x14:sparklineGroup>
        <x14:sparklineGroup displayEmptyCellsAs="gap" high="1" low="1" xr2:uid="{24E756FB-987F-4A01-8B06-D4EFCC7363F0}">
          <x14:colorSeries rgb="FF376092"/>
          <x14:colorNegative rgb="FFD00000"/>
          <x14:colorAxis rgb="FF000000"/>
          <x14:colorMarkers rgb="FFD00000"/>
          <x14:colorFirst rgb="FFD00000"/>
          <x14:colorLast rgb="FFD00000"/>
          <x14:colorHigh theme="1"/>
          <x14:colorLow rgb="FFD00000"/>
          <x14:sparklines>
            <x14:sparkline>
              <xm:f>'Agder PD'!Q413:X413</xm:f>
              <xm:sqref>AA413</xm:sqref>
            </x14:sparkline>
            <x14:sparkline>
              <xm:f>'Agder PD'!Q414:X414</xm:f>
              <xm:sqref>AA414</xm:sqref>
            </x14:sparkline>
            <x14:sparkline>
              <xm:f>'Agder PD'!Q415:X415</xm:f>
              <xm:sqref>AA415</xm:sqref>
            </x14:sparkline>
            <x14:sparkline>
              <xm:f>'Agder PD'!Q416:X416</xm:f>
              <xm:sqref>AA416</xm:sqref>
            </x14:sparkline>
            <x14:sparkline>
              <xm:f>'Agder PD'!Q417:X417</xm:f>
              <xm:sqref>AA417</xm:sqref>
            </x14:sparkline>
            <x14:sparkline>
              <xm:f>'Agder PD'!Q418:X418</xm:f>
              <xm:sqref>AA418</xm:sqref>
            </x14:sparkline>
            <x14:sparkline>
              <xm:f>'Agder PD'!Q419:X419</xm:f>
              <xm:sqref>AA419</xm:sqref>
            </x14:sparkline>
            <x14:sparkline>
              <xm:f>'Agder PD'!Q420:X420</xm:f>
              <xm:sqref>AA420</xm:sqref>
            </x14:sparkline>
            <x14:sparkline>
              <xm:f>'Agder PD'!Q421:X421</xm:f>
              <xm:sqref>AA421</xm:sqref>
            </x14:sparkline>
            <x14:sparkline>
              <xm:f>'Agder PD'!Q422:X422</xm:f>
              <xm:sqref>AA422</xm:sqref>
            </x14:sparkline>
            <x14:sparkline>
              <xm:f>'Agder PD'!Q423:X423</xm:f>
              <xm:sqref>AA423</xm:sqref>
            </x14:sparkline>
            <x14:sparkline>
              <xm:f>'Agder PD'!Q424:X424</xm:f>
              <xm:sqref>AA424</xm:sqref>
            </x14:sparkline>
            <x14:sparkline>
              <xm:f>'Agder PD'!Q425:X425</xm:f>
              <xm:sqref>AA425</xm:sqref>
            </x14:sparkline>
            <x14:sparkline>
              <xm:f>'Agder PD'!Q426:X426</xm:f>
              <xm:sqref>AA426</xm:sqref>
            </x14:sparkline>
            <x14:sparkline>
              <xm:f>'Agder PD'!Q427:X427</xm:f>
              <xm:sqref>AA427</xm:sqref>
            </x14:sparkline>
            <x14:sparkline>
              <xm:f>'Agder PD'!R428:X428</xm:f>
              <xm:sqref>AA428</xm:sqref>
            </x14:sparkline>
            <x14:sparkline>
              <xm:f>'Agder PD'!Q429:X429</xm:f>
              <xm:sqref>AA429</xm:sqref>
            </x14:sparkline>
            <x14:sparkline>
              <xm:f>'Agder PD'!Q430:X430</xm:f>
              <xm:sqref>AA430</xm:sqref>
            </x14:sparkline>
            <x14:sparkline>
              <xm:f>'Agder PD'!Q431:X431</xm:f>
              <xm:sqref>AA431</xm:sqref>
            </x14:sparkline>
          </x14:sparklines>
        </x14:sparklineGroup>
        <x14:sparklineGroup displayEmptyCellsAs="gap" high="1" low="1" xr2:uid="{515717EB-6DF4-470E-A20F-A0661D3B3EC8}">
          <x14:colorSeries rgb="FF376092"/>
          <x14:colorNegative rgb="FFD00000"/>
          <x14:colorAxis rgb="FF000000"/>
          <x14:colorMarkers rgb="FFD00000"/>
          <x14:colorFirst rgb="FFD00000"/>
          <x14:colorLast rgb="FFD00000"/>
          <x14:colorHigh theme="1"/>
          <x14:colorLow rgb="FFD00000"/>
          <x14:sparklines>
            <x14:sparkline>
              <xm:f>'Agder PD'!Q387:X387</xm:f>
              <xm:sqref>AA387</xm:sqref>
            </x14:sparkline>
            <x14:sparkline>
              <xm:f>'Agder PD'!Q388:X388</xm:f>
              <xm:sqref>AA388</xm:sqref>
            </x14:sparkline>
            <x14:sparkline>
              <xm:f>'Agder PD'!Q389:X389</xm:f>
              <xm:sqref>AA389</xm:sqref>
            </x14:sparkline>
            <x14:sparkline>
              <xm:f>'Agder PD'!Q390:X390</xm:f>
              <xm:sqref>AA390</xm:sqref>
            </x14:sparkline>
            <x14:sparkline>
              <xm:f>'Agder PD'!Q391:X391</xm:f>
              <xm:sqref>AA391</xm:sqref>
            </x14:sparkline>
            <x14:sparkline>
              <xm:f>'Agder PD'!Q392:X392</xm:f>
              <xm:sqref>AA392</xm:sqref>
            </x14:sparkline>
            <x14:sparkline>
              <xm:f>'Agder PD'!Q393:X393</xm:f>
              <xm:sqref>AA393</xm:sqref>
            </x14:sparkline>
            <x14:sparkline>
              <xm:f>'Agder PD'!Q394:X394</xm:f>
              <xm:sqref>AA394</xm:sqref>
            </x14:sparkline>
            <x14:sparkline>
              <xm:f>'Agder PD'!Q395:X395</xm:f>
              <xm:sqref>AA395</xm:sqref>
            </x14:sparkline>
            <x14:sparkline>
              <xm:f>'Agder PD'!Q396:X396</xm:f>
              <xm:sqref>AA396</xm:sqref>
            </x14:sparkline>
            <x14:sparkline>
              <xm:f>'Agder PD'!Q397:X397</xm:f>
              <xm:sqref>AA397</xm:sqref>
            </x14:sparkline>
            <x14:sparkline>
              <xm:f>'Agder PD'!Q398:X398</xm:f>
              <xm:sqref>AA398</xm:sqref>
            </x14:sparkline>
            <x14:sparkline>
              <xm:f>'Agder PD'!Q399:X399</xm:f>
              <xm:sqref>AA399</xm:sqref>
            </x14:sparkline>
            <x14:sparkline>
              <xm:f>'Agder PD'!Q400:X400</xm:f>
              <xm:sqref>AA400</xm:sqref>
            </x14:sparkline>
            <x14:sparkline>
              <xm:f>'Agder PD'!Q401:X401</xm:f>
              <xm:sqref>AA401</xm:sqref>
            </x14:sparkline>
            <x14:sparkline>
              <xm:f>'Agder PD'!R402:X402</xm:f>
              <xm:sqref>AA402</xm:sqref>
            </x14:sparkline>
            <x14:sparkline>
              <xm:f>'Agder PD'!Q403:X403</xm:f>
              <xm:sqref>AA403</xm:sqref>
            </x14:sparkline>
            <x14:sparkline>
              <xm:f>'Agder PD'!Q404:X404</xm:f>
              <xm:sqref>AA404</xm:sqref>
            </x14:sparkline>
            <x14:sparkline>
              <xm:f>'Agder PD'!Q405:X405</xm:f>
              <xm:sqref>AA405</xm:sqref>
            </x14:sparkline>
          </x14:sparklines>
        </x14:sparklineGroup>
        <x14:sparklineGroup displayEmptyCellsAs="gap" high="1" low="1" xr2:uid="{7F19C813-AE55-40D1-AA3E-FDCC748788EA}">
          <x14:colorSeries rgb="FF376092"/>
          <x14:colorNegative rgb="FFD00000"/>
          <x14:colorAxis rgb="FF000000"/>
          <x14:colorMarkers rgb="FFD00000"/>
          <x14:colorFirst rgb="FFD00000"/>
          <x14:colorLast rgb="FFD00000"/>
          <x14:colorHigh theme="1"/>
          <x14:colorLow rgb="FFD00000"/>
          <x14:sparklines>
            <x14:sparkline>
              <xm:f>'Agder PD'!Q361:X361</xm:f>
              <xm:sqref>AA361</xm:sqref>
            </x14:sparkline>
            <x14:sparkline>
              <xm:f>'Agder PD'!Q362:X362</xm:f>
              <xm:sqref>AA362</xm:sqref>
            </x14:sparkline>
            <x14:sparkline>
              <xm:f>'Agder PD'!Q363:X363</xm:f>
              <xm:sqref>AA363</xm:sqref>
            </x14:sparkline>
            <x14:sparkline>
              <xm:f>'Agder PD'!Q364:X364</xm:f>
              <xm:sqref>AA364</xm:sqref>
            </x14:sparkline>
            <x14:sparkline>
              <xm:f>'Agder PD'!Q365:X365</xm:f>
              <xm:sqref>AA365</xm:sqref>
            </x14:sparkline>
            <x14:sparkline>
              <xm:f>'Agder PD'!Q366:X366</xm:f>
              <xm:sqref>AA366</xm:sqref>
            </x14:sparkline>
            <x14:sparkline>
              <xm:f>'Agder PD'!Q367:X367</xm:f>
              <xm:sqref>AA367</xm:sqref>
            </x14:sparkline>
            <x14:sparkline>
              <xm:f>'Agder PD'!Q368:X368</xm:f>
              <xm:sqref>AA368</xm:sqref>
            </x14:sparkline>
            <x14:sparkline>
              <xm:f>'Agder PD'!Q369:X369</xm:f>
              <xm:sqref>AA369</xm:sqref>
            </x14:sparkline>
            <x14:sparkline>
              <xm:f>'Agder PD'!Q370:X370</xm:f>
              <xm:sqref>AA370</xm:sqref>
            </x14:sparkline>
            <x14:sparkline>
              <xm:f>'Agder PD'!Q371:X371</xm:f>
              <xm:sqref>AA371</xm:sqref>
            </x14:sparkline>
            <x14:sparkline>
              <xm:f>'Agder PD'!Q372:X372</xm:f>
              <xm:sqref>AA372</xm:sqref>
            </x14:sparkline>
            <x14:sparkline>
              <xm:f>'Agder PD'!Q373:X373</xm:f>
              <xm:sqref>AA373</xm:sqref>
            </x14:sparkline>
            <x14:sparkline>
              <xm:f>'Agder PD'!Q374:X374</xm:f>
              <xm:sqref>AA374</xm:sqref>
            </x14:sparkline>
            <x14:sparkline>
              <xm:f>'Agder PD'!Q375:X375</xm:f>
              <xm:sqref>AA375</xm:sqref>
            </x14:sparkline>
            <x14:sparkline>
              <xm:f>'Agder PD'!R376:X376</xm:f>
              <xm:sqref>AA376</xm:sqref>
            </x14:sparkline>
            <x14:sparkline>
              <xm:f>'Agder PD'!Q377:X377</xm:f>
              <xm:sqref>AA377</xm:sqref>
            </x14:sparkline>
            <x14:sparkline>
              <xm:f>'Agder PD'!Q378:X378</xm:f>
              <xm:sqref>AA378</xm:sqref>
            </x14:sparkline>
            <x14:sparkline>
              <xm:f>'Agder PD'!Q379:X379</xm:f>
              <xm:sqref>AA379</xm:sqref>
            </x14:sparkline>
          </x14:sparklines>
        </x14:sparklineGroup>
        <x14:sparklineGroup displayEmptyCellsAs="gap" high="1" low="1" xr2:uid="{46DC4C3B-0E4F-44A0-A8B3-1697B08DD035}">
          <x14:colorSeries rgb="FF376092"/>
          <x14:colorNegative rgb="FFD00000"/>
          <x14:colorAxis rgb="FF000000"/>
          <x14:colorMarkers rgb="FFD00000"/>
          <x14:colorFirst rgb="FFD00000"/>
          <x14:colorLast rgb="FFD00000"/>
          <x14:colorHigh theme="1"/>
          <x14:colorLow rgb="FFD00000"/>
          <x14:sparklines>
            <x14:sparkline>
              <xm:f>'Agder PD'!Q335:X335</xm:f>
              <xm:sqref>AA335</xm:sqref>
            </x14:sparkline>
            <x14:sparkline>
              <xm:f>'Agder PD'!Q336:X336</xm:f>
              <xm:sqref>AA336</xm:sqref>
            </x14:sparkline>
            <x14:sparkline>
              <xm:f>'Agder PD'!Q337:X337</xm:f>
              <xm:sqref>AA337</xm:sqref>
            </x14:sparkline>
            <x14:sparkline>
              <xm:f>'Agder PD'!Q338:X338</xm:f>
              <xm:sqref>AA338</xm:sqref>
            </x14:sparkline>
            <x14:sparkline>
              <xm:f>'Agder PD'!Q339:X339</xm:f>
              <xm:sqref>AA339</xm:sqref>
            </x14:sparkline>
            <x14:sparkline>
              <xm:f>'Agder PD'!Q340:X340</xm:f>
              <xm:sqref>AA340</xm:sqref>
            </x14:sparkline>
            <x14:sparkline>
              <xm:f>'Agder PD'!Q341:X341</xm:f>
              <xm:sqref>AA341</xm:sqref>
            </x14:sparkline>
            <x14:sparkline>
              <xm:f>'Agder PD'!Q342:X342</xm:f>
              <xm:sqref>AA342</xm:sqref>
            </x14:sparkline>
            <x14:sparkline>
              <xm:f>'Agder PD'!Q343:X343</xm:f>
              <xm:sqref>AA343</xm:sqref>
            </x14:sparkline>
            <x14:sparkline>
              <xm:f>'Agder PD'!Q344:X344</xm:f>
              <xm:sqref>AA344</xm:sqref>
            </x14:sparkline>
            <x14:sparkline>
              <xm:f>'Agder PD'!Q345:X345</xm:f>
              <xm:sqref>AA345</xm:sqref>
            </x14:sparkline>
            <x14:sparkline>
              <xm:f>'Agder PD'!Q346:X346</xm:f>
              <xm:sqref>AA346</xm:sqref>
            </x14:sparkline>
            <x14:sparkline>
              <xm:f>'Agder PD'!Q347:X347</xm:f>
              <xm:sqref>AA347</xm:sqref>
            </x14:sparkline>
            <x14:sparkline>
              <xm:f>'Agder PD'!Q348:X348</xm:f>
              <xm:sqref>AA348</xm:sqref>
            </x14:sparkline>
            <x14:sparkline>
              <xm:f>'Agder PD'!Q349:X349</xm:f>
              <xm:sqref>AA349</xm:sqref>
            </x14:sparkline>
            <x14:sparkline>
              <xm:f>'Agder PD'!R350:X350</xm:f>
              <xm:sqref>AA350</xm:sqref>
            </x14:sparkline>
            <x14:sparkline>
              <xm:f>'Agder PD'!Q351:X351</xm:f>
              <xm:sqref>AA351</xm:sqref>
            </x14:sparkline>
            <x14:sparkline>
              <xm:f>'Agder PD'!Q352:X352</xm:f>
              <xm:sqref>AA352</xm:sqref>
            </x14:sparkline>
            <x14:sparkline>
              <xm:f>'Agder PD'!Q353:X353</xm:f>
              <xm:sqref>AA353</xm:sqref>
            </x14:sparkline>
          </x14:sparklines>
        </x14:sparklineGroup>
        <x14:sparklineGroup displayEmptyCellsAs="gap" high="1" low="1" xr2:uid="{D9265823-B840-4889-880E-1EEB51F56661}">
          <x14:colorSeries rgb="FF376092"/>
          <x14:colorNegative rgb="FFD00000"/>
          <x14:colorAxis rgb="FF000000"/>
          <x14:colorMarkers rgb="FFD00000"/>
          <x14:colorFirst rgb="FFD00000"/>
          <x14:colorLast rgb="FFD00000"/>
          <x14:colorHigh theme="1"/>
          <x14:colorLow rgb="FFD00000"/>
          <x14:sparklines>
            <x14:sparkline>
              <xm:f>'Agder PD'!Q302:X302</xm:f>
              <xm:sqref>AA302</xm:sqref>
            </x14:sparkline>
            <x14:sparkline>
              <xm:f>'Agder PD'!Q303:X303</xm:f>
              <xm:sqref>AA303</xm:sqref>
            </x14:sparkline>
            <x14:sparkline>
              <xm:f>'Agder PD'!Q304:X304</xm:f>
              <xm:sqref>AA304</xm:sqref>
            </x14:sparkline>
            <x14:sparkline>
              <xm:f>'Agder PD'!Q305:X305</xm:f>
              <xm:sqref>AA305</xm:sqref>
            </x14:sparkline>
            <x14:sparkline>
              <xm:f>'Agder PD'!Q306:X306</xm:f>
              <xm:sqref>AA306</xm:sqref>
            </x14:sparkline>
            <x14:sparkline>
              <xm:f>'Agder PD'!Q307:X307</xm:f>
              <xm:sqref>AA307</xm:sqref>
            </x14:sparkline>
            <x14:sparkline>
              <xm:f>'Agder PD'!Q308:X308</xm:f>
              <xm:sqref>AA308</xm:sqref>
            </x14:sparkline>
            <x14:sparkline>
              <xm:f>'Agder PD'!Q309:X309</xm:f>
              <xm:sqref>AA309</xm:sqref>
            </x14:sparkline>
            <x14:sparkline>
              <xm:f>'Agder PD'!Q310:X310</xm:f>
              <xm:sqref>AA310</xm:sqref>
            </x14:sparkline>
            <x14:sparkline>
              <xm:f>'Agder PD'!Q311:X311</xm:f>
              <xm:sqref>AA311</xm:sqref>
            </x14:sparkline>
            <x14:sparkline>
              <xm:f>'Agder PD'!Q312:X312</xm:f>
              <xm:sqref>AA312</xm:sqref>
            </x14:sparkline>
            <x14:sparkline>
              <xm:f>'Agder PD'!Q313:X313</xm:f>
              <xm:sqref>AA313</xm:sqref>
            </x14:sparkline>
            <x14:sparkline>
              <xm:f>'Agder PD'!Q314:X314</xm:f>
              <xm:sqref>AA314</xm:sqref>
            </x14:sparkline>
            <x14:sparkline>
              <xm:f>'Agder PD'!Q315:X315</xm:f>
              <xm:sqref>AA315</xm:sqref>
            </x14:sparkline>
            <x14:sparkline>
              <xm:f>'Agder PD'!Q316:X316</xm:f>
              <xm:sqref>AA316</xm:sqref>
            </x14:sparkline>
            <x14:sparkline>
              <xm:f>'Agder PD'!R317:X317</xm:f>
              <xm:sqref>AA317</xm:sqref>
            </x14:sparkline>
            <x14:sparkline>
              <xm:f>'Agder PD'!Q318:X318</xm:f>
              <xm:sqref>AA318</xm:sqref>
            </x14:sparkline>
            <x14:sparkline>
              <xm:f>'Agder PD'!Q319:X319</xm:f>
              <xm:sqref>AA319</xm:sqref>
            </x14:sparkline>
            <x14:sparkline>
              <xm:f>'Agder PD'!Q320:X320</xm:f>
              <xm:sqref>AA320</xm:sqref>
            </x14:sparkline>
          </x14:sparklines>
        </x14:sparklineGroup>
        <x14:sparklineGroup displayEmptyCellsAs="gap" high="1" low="1" xr2:uid="{DD890DD1-EB2B-4020-9E66-96577E5686AA}">
          <x14:colorSeries rgb="FF376092"/>
          <x14:colorNegative rgb="FFD00000"/>
          <x14:colorAxis rgb="FF000000"/>
          <x14:colorMarkers rgb="FFD00000"/>
          <x14:colorFirst rgb="FFD00000"/>
          <x14:colorLast rgb="FFD00000"/>
          <x14:colorHigh theme="1"/>
          <x14:colorLow rgb="FFD00000"/>
          <x14:sparklines>
            <x14:sparkline>
              <xm:f>'Agder PD'!Q276:X276</xm:f>
              <xm:sqref>AA276</xm:sqref>
            </x14:sparkline>
            <x14:sparkline>
              <xm:f>'Agder PD'!Q277:X277</xm:f>
              <xm:sqref>AA277</xm:sqref>
            </x14:sparkline>
            <x14:sparkline>
              <xm:f>'Agder PD'!Q278:X278</xm:f>
              <xm:sqref>AA278</xm:sqref>
            </x14:sparkline>
            <x14:sparkline>
              <xm:f>'Agder PD'!Q279:X279</xm:f>
              <xm:sqref>AA279</xm:sqref>
            </x14:sparkline>
            <x14:sparkline>
              <xm:f>'Agder PD'!Q280:X280</xm:f>
              <xm:sqref>AA280</xm:sqref>
            </x14:sparkline>
            <x14:sparkline>
              <xm:f>'Agder PD'!Q281:X281</xm:f>
              <xm:sqref>AA281</xm:sqref>
            </x14:sparkline>
            <x14:sparkline>
              <xm:f>'Agder PD'!Q282:X282</xm:f>
              <xm:sqref>AA282</xm:sqref>
            </x14:sparkline>
            <x14:sparkline>
              <xm:f>'Agder PD'!Q283:X283</xm:f>
              <xm:sqref>AA283</xm:sqref>
            </x14:sparkline>
            <x14:sparkline>
              <xm:f>'Agder PD'!Q284:X284</xm:f>
              <xm:sqref>AA284</xm:sqref>
            </x14:sparkline>
            <x14:sparkline>
              <xm:f>'Agder PD'!Q285:X285</xm:f>
              <xm:sqref>AA285</xm:sqref>
            </x14:sparkline>
            <x14:sparkline>
              <xm:f>'Agder PD'!Q286:X286</xm:f>
              <xm:sqref>AA286</xm:sqref>
            </x14:sparkline>
            <x14:sparkline>
              <xm:f>'Agder PD'!Q287:X287</xm:f>
              <xm:sqref>AA287</xm:sqref>
            </x14:sparkline>
            <x14:sparkline>
              <xm:f>'Agder PD'!Q288:X288</xm:f>
              <xm:sqref>AA288</xm:sqref>
            </x14:sparkline>
            <x14:sparkline>
              <xm:f>'Agder PD'!Q289:X289</xm:f>
              <xm:sqref>AA289</xm:sqref>
            </x14:sparkline>
            <x14:sparkline>
              <xm:f>'Agder PD'!Q290:X290</xm:f>
              <xm:sqref>AA290</xm:sqref>
            </x14:sparkline>
            <x14:sparkline>
              <xm:f>'Agder PD'!R291:X291</xm:f>
              <xm:sqref>AA291</xm:sqref>
            </x14:sparkline>
            <x14:sparkline>
              <xm:f>'Agder PD'!Q292:X292</xm:f>
              <xm:sqref>AA292</xm:sqref>
            </x14:sparkline>
            <x14:sparkline>
              <xm:f>'Agder PD'!Q293:X293</xm:f>
              <xm:sqref>AA293</xm:sqref>
            </x14:sparkline>
            <x14:sparkline>
              <xm:f>'Agder PD'!Q294:X294</xm:f>
              <xm:sqref>AA294</xm:sqref>
            </x14:sparkline>
          </x14:sparklines>
        </x14:sparklineGroup>
        <x14:sparklineGroup displayEmptyCellsAs="gap" high="1" low="1" xr2:uid="{3FA42BA9-CA3D-4EF6-8C8A-4AEB43440A38}">
          <x14:colorSeries rgb="FF376092"/>
          <x14:colorNegative rgb="FFD00000"/>
          <x14:colorAxis rgb="FF000000"/>
          <x14:colorMarkers rgb="FFD00000"/>
          <x14:colorFirst rgb="FFD00000"/>
          <x14:colorLast rgb="FFD00000"/>
          <x14:colorHigh theme="1"/>
          <x14:colorLow rgb="FFD00000"/>
          <x14:sparklines>
            <x14:sparkline>
              <xm:f>'Agder PD'!Q250:X250</xm:f>
              <xm:sqref>AA250</xm:sqref>
            </x14:sparkline>
            <x14:sparkline>
              <xm:f>'Agder PD'!Q251:X251</xm:f>
              <xm:sqref>AA251</xm:sqref>
            </x14:sparkline>
            <x14:sparkline>
              <xm:f>'Agder PD'!Q252:X252</xm:f>
              <xm:sqref>AA252</xm:sqref>
            </x14:sparkline>
            <x14:sparkline>
              <xm:f>'Agder PD'!Q253:X253</xm:f>
              <xm:sqref>AA253</xm:sqref>
            </x14:sparkline>
            <x14:sparkline>
              <xm:f>'Agder PD'!Q254:X254</xm:f>
              <xm:sqref>AA254</xm:sqref>
            </x14:sparkline>
            <x14:sparkline>
              <xm:f>'Agder PD'!Q255:X255</xm:f>
              <xm:sqref>AA255</xm:sqref>
            </x14:sparkline>
            <x14:sparkline>
              <xm:f>'Agder PD'!Q256:X256</xm:f>
              <xm:sqref>AA256</xm:sqref>
            </x14:sparkline>
            <x14:sparkline>
              <xm:f>'Agder PD'!Q257:X257</xm:f>
              <xm:sqref>AA257</xm:sqref>
            </x14:sparkline>
            <x14:sparkline>
              <xm:f>'Agder PD'!Q258:X258</xm:f>
              <xm:sqref>AA258</xm:sqref>
            </x14:sparkline>
            <x14:sparkline>
              <xm:f>'Agder PD'!Q259:X259</xm:f>
              <xm:sqref>AA259</xm:sqref>
            </x14:sparkline>
            <x14:sparkline>
              <xm:f>'Agder PD'!Q260:X260</xm:f>
              <xm:sqref>AA260</xm:sqref>
            </x14:sparkline>
            <x14:sparkline>
              <xm:f>'Agder PD'!Q261:X261</xm:f>
              <xm:sqref>AA261</xm:sqref>
            </x14:sparkline>
            <x14:sparkline>
              <xm:f>'Agder PD'!Q262:X262</xm:f>
              <xm:sqref>AA262</xm:sqref>
            </x14:sparkline>
            <x14:sparkline>
              <xm:f>'Agder PD'!Q263:X263</xm:f>
              <xm:sqref>AA263</xm:sqref>
            </x14:sparkline>
            <x14:sparkline>
              <xm:f>'Agder PD'!Q264:X264</xm:f>
              <xm:sqref>AA264</xm:sqref>
            </x14:sparkline>
            <x14:sparkline>
              <xm:f>'Agder PD'!R265:X265</xm:f>
              <xm:sqref>AA265</xm:sqref>
            </x14:sparkline>
            <x14:sparkline>
              <xm:f>'Agder PD'!Q266:X266</xm:f>
              <xm:sqref>AA266</xm:sqref>
            </x14:sparkline>
            <x14:sparkline>
              <xm:f>'Agder PD'!Q267:X267</xm:f>
              <xm:sqref>AA267</xm:sqref>
            </x14:sparkline>
            <x14:sparkline>
              <xm:f>'Agder PD'!Q268:X268</xm:f>
              <xm:sqref>AA268</xm:sqref>
            </x14:sparkline>
          </x14:sparklines>
        </x14:sparklineGroup>
        <x14:sparklineGroup displayEmptyCellsAs="gap" high="1" low="1" xr2:uid="{D9FCE53C-9570-47CE-91C7-03814C63DC76}">
          <x14:colorSeries rgb="FF376092"/>
          <x14:colorNegative rgb="FFD00000"/>
          <x14:colorAxis rgb="FF000000"/>
          <x14:colorMarkers rgb="FFD00000"/>
          <x14:colorFirst rgb="FFD00000"/>
          <x14:colorLast rgb="FFD00000"/>
          <x14:colorHigh theme="1"/>
          <x14:colorLow rgb="FFD00000"/>
          <x14:sparklines>
            <x14:sparkline>
              <xm:f>'Agder PD'!Q224:X224</xm:f>
              <xm:sqref>AA224</xm:sqref>
            </x14:sparkline>
            <x14:sparkline>
              <xm:f>'Agder PD'!Q225:X225</xm:f>
              <xm:sqref>AA225</xm:sqref>
            </x14:sparkline>
            <x14:sparkline>
              <xm:f>'Agder PD'!Q226:X226</xm:f>
              <xm:sqref>AA226</xm:sqref>
            </x14:sparkline>
            <x14:sparkline>
              <xm:f>'Agder PD'!Q227:X227</xm:f>
              <xm:sqref>AA227</xm:sqref>
            </x14:sparkline>
            <x14:sparkline>
              <xm:f>'Agder PD'!Q228:X228</xm:f>
              <xm:sqref>AA228</xm:sqref>
            </x14:sparkline>
            <x14:sparkline>
              <xm:f>'Agder PD'!Q229:X229</xm:f>
              <xm:sqref>AA229</xm:sqref>
            </x14:sparkline>
            <x14:sparkline>
              <xm:f>'Agder PD'!Q230:X230</xm:f>
              <xm:sqref>AA230</xm:sqref>
            </x14:sparkline>
            <x14:sparkline>
              <xm:f>'Agder PD'!Q231:X231</xm:f>
              <xm:sqref>AA231</xm:sqref>
            </x14:sparkline>
            <x14:sparkline>
              <xm:f>'Agder PD'!Q232:X232</xm:f>
              <xm:sqref>AA232</xm:sqref>
            </x14:sparkline>
            <x14:sparkline>
              <xm:f>'Agder PD'!Q233:X233</xm:f>
              <xm:sqref>AA233</xm:sqref>
            </x14:sparkline>
            <x14:sparkline>
              <xm:f>'Agder PD'!Q234:X234</xm:f>
              <xm:sqref>AA234</xm:sqref>
            </x14:sparkline>
            <x14:sparkline>
              <xm:f>'Agder PD'!Q235:X235</xm:f>
              <xm:sqref>AA235</xm:sqref>
            </x14:sparkline>
            <x14:sparkline>
              <xm:f>'Agder PD'!Q236:X236</xm:f>
              <xm:sqref>AA236</xm:sqref>
            </x14:sparkline>
            <x14:sparkline>
              <xm:f>'Agder PD'!Q237:X237</xm:f>
              <xm:sqref>AA237</xm:sqref>
            </x14:sparkline>
            <x14:sparkline>
              <xm:f>'Agder PD'!Q238:X238</xm:f>
              <xm:sqref>AA238</xm:sqref>
            </x14:sparkline>
            <x14:sparkline>
              <xm:f>'Agder PD'!R239:X239</xm:f>
              <xm:sqref>AA239</xm:sqref>
            </x14:sparkline>
            <x14:sparkline>
              <xm:f>'Agder PD'!Q240:X240</xm:f>
              <xm:sqref>AA240</xm:sqref>
            </x14:sparkline>
            <x14:sparkline>
              <xm:f>'Agder PD'!Q241:X241</xm:f>
              <xm:sqref>AA241</xm:sqref>
            </x14:sparkline>
            <x14:sparkline>
              <xm:f>'Agder PD'!Q242:X242</xm:f>
              <xm:sqref>AA242</xm:sqref>
            </x14:sparkline>
          </x14:sparklines>
        </x14:sparklineGroup>
        <x14:sparklineGroup displayEmptyCellsAs="gap" high="1" low="1" xr2:uid="{88C23874-9781-47E3-97AF-3746C83EA9D9}">
          <x14:colorSeries rgb="FF376092"/>
          <x14:colorNegative rgb="FFD00000"/>
          <x14:colorAxis rgb="FF000000"/>
          <x14:colorMarkers rgb="FFD00000"/>
          <x14:colorFirst rgb="FFD00000"/>
          <x14:colorLast rgb="FFD00000"/>
          <x14:colorHigh theme="1"/>
          <x14:colorLow rgb="FFD00000"/>
          <x14:sparklines>
            <x14:sparkline>
              <xm:f>'Agder PD'!Q198:X198</xm:f>
              <xm:sqref>AA198</xm:sqref>
            </x14:sparkline>
            <x14:sparkline>
              <xm:f>'Agder PD'!Q199:X199</xm:f>
              <xm:sqref>AA199</xm:sqref>
            </x14:sparkline>
            <x14:sparkline>
              <xm:f>'Agder PD'!Q200:X200</xm:f>
              <xm:sqref>AA200</xm:sqref>
            </x14:sparkline>
            <x14:sparkline>
              <xm:f>'Agder PD'!Q201:X201</xm:f>
              <xm:sqref>AA201</xm:sqref>
            </x14:sparkline>
            <x14:sparkline>
              <xm:f>'Agder PD'!Q202:X202</xm:f>
              <xm:sqref>AA202</xm:sqref>
            </x14:sparkline>
            <x14:sparkline>
              <xm:f>'Agder PD'!Q203:X203</xm:f>
              <xm:sqref>AA203</xm:sqref>
            </x14:sparkline>
            <x14:sparkline>
              <xm:f>'Agder PD'!Q204:X204</xm:f>
              <xm:sqref>AA204</xm:sqref>
            </x14:sparkline>
            <x14:sparkline>
              <xm:f>'Agder PD'!Q205:X205</xm:f>
              <xm:sqref>AA205</xm:sqref>
            </x14:sparkline>
            <x14:sparkline>
              <xm:f>'Agder PD'!Q206:X206</xm:f>
              <xm:sqref>AA206</xm:sqref>
            </x14:sparkline>
            <x14:sparkline>
              <xm:f>'Agder PD'!Q207:X207</xm:f>
              <xm:sqref>AA207</xm:sqref>
            </x14:sparkline>
            <x14:sparkline>
              <xm:f>'Agder PD'!Q208:X208</xm:f>
              <xm:sqref>AA208</xm:sqref>
            </x14:sparkline>
            <x14:sparkline>
              <xm:f>'Agder PD'!Q209:X209</xm:f>
              <xm:sqref>AA209</xm:sqref>
            </x14:sparkline>
            <x14:sparkline>
              <xm:f>'Agder PD'!Q210:X210</xm:f>
              <xm:sqref>AA210</xm:sqref>
            </x14:sparkline>
            <x14:sparkline>
              <xm:f>'Agder PD'!Q211:X211</xm:f>
              <xm:sqref>AA211</xm:sqref>
            </x14:sparkline>
            <x14:sparkline>
              <xm:f>'Agder PD'!Q212:X212</xm:f>
              <xm:sqref>AA212</xm:sqref>
            </x14:sparkline>
            <x14:sparkline>
              <xm:f>'Agder PD'!R213:X213</xm:f>
              <xm:sqref>AA213</xm:sqref>
            </x14:sparkline>
            <x14:sparkline>
              <xm:f>'Agder PD'!Q214:X214</xm:f>
              <xm:sqref>AA214</xm:sqref>
            </x14:sparkline>
            <x14:sparkline>
              <xm:f>'Agder PD'!Q215:X215</xm:f>
              <xm:sqref>AA215</xm:sqref>
            </x14:sparkline>
            <x14:sparkline>
              <xm:f>'Agder PD'!Q216:X216</xm:f>
              <xm:sqref>AA216</xm:sqref>
            </x14:sparkline>
          </x14:sparklines>
        </x14:sparklineGroup>
        <x14:sparklineGroup displayEmptyCellsAs="gap" high="1" low="1" xr2:uid="{1164AADB-76FB-4386-A7CD-487DECBA9B8C}">
          <x14:colorSeries rgb="FF376092"/>
          <x14:colorNegative rgb="FFD00000"/>
          <x14:colorAxis rgb="FF000000"/>
          <x14:colorMarkers rgb="FFD00000"/>
          <x14:colorFirst rgb="FFD00000"/>
          <x14:colorLast rgb="FFD00000"/>
          <x14:colorHigh theme="1"/>
          <x14:colorLow rgb="FFD00000"/>
          <x14:sparklines>
            <x14:sparkline>
              <xm:f>'Agder PD'!Q171:X171</xm:f>
              <xm:sqref>AA171</xm:sqref>
            </x14:sparkline>
          </x14:sparklines>
        </x14:sparklineGroup>
        <x14:sparklineGroup displayEmptyCellsAs="gap" high="1" low="1" xr2:uid="{3EFD0EAD-1606-4FC7-B87A-A812C3351AC3}">
          <x14:colorSeries rgb="FF376092"/>
          <x14:colorNegative rgb="FFD00000"/>
          <x14:colorAxis rgb="FF000000"/>
          <x14:colorMarkers rgb="FFD00000"/>
          <x14:colorFirst rgb="FFD00000"/>
          <x14:colorLast rgb="FFD00000"/>
          <x14:colorHigh theme="1"/>
          <x14:colorLow rgb="FFD00000"/>
          <x14:sparklines>
            <x14:sparkline>
              <xm:f>'Agder PD'!R150:X150</xm:f>
              <xm:sqref>AA150</xm:sqref>
            </x14:sparkline>
          </x14:sparklines>
        </x14:sparklineGroup>
        <x14:sparklineGroup displayEmptyCellsAs="gap" high="1" low="1" xr2:uid="{448143F3-4F08-4176-AB51-11582AEDCE31}">
          <x14:colorSeries rgb="FF376092"/>
          <x14:colorNegative rgb="FFD00000"/>
          <x14:colorAxis rgb="FF000000"/>
          <x14:colorMarkers rgb="FFD00000"/>
          <x14:colorFirst rgb="FFD00000"/>
          <x14:colorLast rgb="FFD00000"/>
          <x14:colorHigh theme="1"/>
          <x14:colorLow rgb="FFD00000"/>
          <x14:sparklines>
            <x14:sparkline>
              <xm:f>'Agder PD'!Q133:X133</xm:f>
              <xm:sqref>AA133</xm:sqref>
            </x14:sparkline>
          </x14:sparklines>
        </x14:sparklineGroup>
        <x14:sparklineGroup displayEmptyCellsAs="gap" high="1" low="1" xr2:uid="{527AFD3D-E457-4576-943F-3E04C05F20D7}">
          <x14:colorSeries rgb="FF376092"/>
          <x14:colorNegative rgb="FFD00000"/>
          <x14:colorAxis rgb="FF000000"/>
          <x14:colorMarkers rgb="FFD00000"/>
          <x14:colorFirst rgb="FFD00000"/>
          <x14:colorLast rgb="FFD00000"/>
          <x14:colorHigh theme="1"/>
          <x14:colorLow rgb="FFD00000"/>
          <x14:sparklines>
            <x14:sparkline>
              <xm:f>'Agder PD'!Q116:X116</xm:f>
              <xm:sqref>AA116</xm:sqref>
            </x14:sparkline>
          </x14:sparklines>
        </x14:sparklineGroup>
        <x14:sparklineGroup displayEmptyCellsAs="gap" high="1" low="1" xr2:uid="{F71329E2-F1B5-4A7F-98A0-265D9273FEBA}">
          <x14:colorSeries rgb="FF376092"/>
          <x14:colorNegative rgb="FFD00000"/>
          <x14:colorAxis rgb="FF000000"/>
          <x14:colorMarkers rgb="FFD00000"/>
          <x14:colorFirst rgb="FFD00000"/>
          <x14:colorLast rgb="FFD00000"/>
          <x14:colorHigh theme="1"/>
          <x14:colorLow rgb="FFD00000"/>
          <x14:sparklines>
            <x14:sparkline>
              <xm:f>'Agder PD'!Q99:X99</xm:f>
              <xm:sqref>AA99</xm:sqref>
            </x14:sparkline>
          </x14:sparklines>
        </x14:sparklineGroup>
        <x14:sparklineGroup displayEmptyCellsAs="gap" high="1" low="1" xr2:uid="{6AE2F192-218F-4B43-BD31-BB86117B26AD}">
          <x14:colorSeries rgb="FF376092"/>
          <x14:colorNegative rgb="FFD00000"/>
          <x14:colorAxis rgb="FF000000"/>
          <x14:colorMarkers rgb="FFD00000"/>
          <x14:colorFirst rgb="FFD00000"/>
          <x14:colorLast rgb="FFD00000"/>
          <x14:colorHigh theme="1"/>
          <x14:colorLow rgb="FFD00000"/>
          <x14:sparklines>
            <x14:sparkline>
              <xm:f>'Agder PD'!Q82:X82</xm:f>
              <xm:sqref>AA82</xm:sqref>
            </x14:sparkline>
          </x14:sparklines>
        </x14:sparklineGroup>
        <x14:sparklineGroup displayEmptyCellsAs="gap" high="1" low="1" xr2:uid="{3679A9AF-09E2-4759-B779-FEB22B2010C7}">
          <x14:colorSeries rgb="FF376092"/>
          <x14:colorNegative rgb="FFD00000"/>
          <x14:colorAxis rgb="FF000000"/>
          <x14:colorMarkers rgb="FFD00000"/>
          <x14:colorFirst rgb="FFD00000"/>
          <x14:colorLast rgb="FFD00000"/>
          <x14:colorHigh theme="1"/>
          <x14:colorLow rgb="FFD00000"/>
          <x14:sparklines>
            <x14:sparkline>
              <xm:f>'Agder PD'!Q65:X65</xm:f>
              <xm:sqref>AA65</xm:sqref>
            </x14:sparkline>
          </x14:sparklines>
        </x14:sparklineGroup>
        <x14:sparklineGroup displayEmptyCellsAs="gap" high="1" low="1" xr2:uid="{DFEB40C3-2435-444E-A350-EDA16FB92094}">
          <x14:colorSeries rgb="FF376092"/>
          <x14:colorNegative rgb="FFD00000"/>
          <x14:colorAxis rgb="FF000000"/>
          <x14:colorMarkers rgb="FFD00000"/>
          <x14:colorFirst rgb="FFD00000"/>
          <x14:colorLast rgb="FFD00000"/>
          <x14:colorHigh theme="1"/>
          <x14:colorLow rgb="FFD00000"/>
          <x14:sparklines>
            <x14:sparkline>
              <xm:f>'Agder PD'!Q48:X48</xm:f>
              <xm:sqref>AA48</xm:sqref>
            </x14:sparkline>
          </x14:sparklines>
        </x14:sparklineGroup>
        <x14:sparklineGroup displayEmptyCellsAs="gap" high="1" low="1" xr2:uid="{91F380A6-CB5F-4897-A041-F79DE908FAD5}">
          <x14:colorSeries rgb="FF376092"/>
          <x14:colorNegative rgb="FFD00000"/>
          <x14:colorAxis rgb="FF000000"/>
          <x14:colorMarkers rgb="FFD00000"/>
          <x14:colorFirst rgb="FFD00000"/>
          <x14:colorLast rgb="FFD00000"/>
          <x14:colorHigh theme="1"/>
          <x14:colorLow rgb="FFD00000"/>
          <x14:sparklines>
            <x14:sparkline>
              <xm:f>'Agder PD'!Q32:X32</xm:f>
              <xm:sqref>AA32</xm:sqref>
            </x14:sparkline>
            <x14:sparkline>
              <xm:f>'Agder PD'!Q33:X33</xm:f>
              <xm:sqref>AA33</xm:sqref>
            </x14:sparkline>
            <x14:sparkline>
              <xm:f>'Agder PD'!Q34:X34</xm:f>
              <xm:sqref>AA34</xm:sqref>
            </x14:sparkline>
            <x14:sparkline>
              <xm:f>'Agder PD'!Q35:X35</xm:f>
              <xm:sqref>AA35</xm:sqref>
            </x14:sparkline>
            <x14:sparkline>
              <xm:f>'Agder PD'!Q36:X36</xm:f>
              <xm:sqref>AA36</xm:sqref>
            </x14:sparkline>
            <x14:sparkline>
              <xm:f>'Agder PD'!Q37:X37</xm:f>
              <xm:sqref>AA37</xm:sqref>
            </x14:sparkline>
            <x14:sparkline>
              <xm:f>'Agder PD'!Q38:X38</xm:f>
              <xm:sqref>AA38</xm:sqref>
            </x14:sparkline>
            <x14:sparkline>
              <xm:f>'Agder PD'!Q39:X39</xm:f>
              <xm:sqref>AA39</xm:sqref>
            </x14:sparkline>
            <x14:sparkline>
              <xm:f>'Agder PD'!Q40:X40</xm:f>
              <xm:sqref>AA40</xm:sqref>
            </x14:sparkline>
            <x14:sparkline>
              <xm:f>'Agder PD'!Q41:X41</xm:f>
              <xm:sqref>AA41</xm:sqref>
            </x14:sparkline>
          </x14:sparklines>
        </x14:sparklineGroup>
        <x14:sparklineGroup displayEmptyCellsAs="gap" high="1" low="1" xr2:uid="{13B3C8FC-9B43-4420-B591-07975F13BCFF}">
          <x14:colorSeries rgb="FF376092"/>
          <x14:colorNegative rgb="FFD00000"/>
          <x14:colorAxis rgb="FF000000"/>
          <x14:colorMarkers rgb="FFD00000"/>
          <x14:colorFirst rgb="FFD00000"/>
          <x14:colorLast rgb="FFD00000"/>
          <x14:colorHigh theme="1"/>
          <x14:colorLow rgb="FFD00000"/>
          <x14:sparklines>
            <x14:sparkline>
              <xm:f>'Agder PD'!Q5:X5</xm:f>
              <xm:sqref>AA5</xm:sqref>
            </x14:sparkline>
          </x14:sparklines>
        </x14:sparklineGroup>
        <x14:sparklineGroup displayEmptyCellsAs="gap" high="1" low="1" xr2:uid="{BB486F20-248A-4D07-93A0-B5C105D2C767}">
          <x14:colorSeries rgb="FF376092"/>
          <x14:colorNegative rgb="FFD00000"/>
          <x14:colorAxis rgb="FF000000"/>
          <x14:colorMarkers rgb="FFD00000"/>
          <x14:colorFirst rgb="FFD00000"/>
          <x14:colorLast rgb="FFD00000"/>
          <x14:colorHigh theme="1"/>
          <x14:colorLow rgb="FFD00000"/>
          <x14:sparklines>
            <x14:sparkline>
              <xm:f>'Agder PD'!B568:I568</xm:f>
              <xm:sqref>L568</xm:sqref>
            </x14:sparkline>
          </x14:sparklines>
        </x14:sparklineGroup>
        <x14:sparklineGroup displayEmptyCellsAs="gap" high="1" low="1" xr2:uid="{16250F37-43A0-4452-80D5-7367938B466C}">
          <x14:colorSeries rgb="FF376092"/>
          <x14:colorNegative rgb="FFD00000"/>
          <x14:colorAxis rgb="FF000000"/>
          <x14:colorMarkers rgb="FFD00000"/>
          <x14:colorFirst rgb="FFD00000"/>
          <x14:colorLast rgb="FFD00000"/>
          <x14:colorHigh theme="1"/>
          <x14:colorLow rgb="FFD00000"/>
          <x14:sparklines>
            <x14:sparkline>
              <xm:f>'Agder PD'!B542:I542</xm:f>
              <xm:sqref>L542</xm:sqref>
            </x14:sparkline>
          </x14:sparklines>
        </x14:sparklineGroup>
        <x14:sparklineGroup displayEmptyCellsAs="gap" high="1" low="1" xr2:uid="{38FD7EC6-F646-452C-8BC5-64A38C60F142}">
          <x14:colorSeries rgb="FF376092"/>
          <x14:colorNegative rgb="FFD00000"/>
          <x14:colorAxis rgb="FF000000"/>
          <x14:colorMarkers rgb="FFD00000"/>
          <x14:colorFirst rgb="FFD00000"/>
          <x14:colorLast rgb="FFD00000"/>
          <x14:colorHigh theme="1"/>
          <x14:colorLow rgb="FFD00000"/>
          <x14:sparklines>
            <x14:sparkline>
              <xm:f>'Agder PD'!B516:I516</xm:f>
              <xm:sqref>L516</xm:sqref>
            </x14:sparkline>
          </x14:sparklines>
        </x14:sparklineGroup>
        <x14:sparklineGroup displayEmptyCellsAs="gap" high="1" low="1" xr2:uid="{79031A74-AC3B-461A-89DC-0F293B151B71}">
          <x14:colorSeries rgb="FF376092"/>
          <x14:colorNegative rgb="FFD00000"/>
          <x14:colorAxis rgb="FF000000"/>
          <x14:colorMarkers rgb="FFD00000"/>
          <x14:colorFirst rgb="FFD00000"/>
          <x14:colorLast rgb="FFD00000"/>
          <x14:colorHigh theme="1"/>
          <x14:colorLow rgb="FFD00000"/>
          <x14:sparklines>
            <x14:sparkline>
              <xm:f>'Agder PD'!B490:I490</xm:f>
              <xm:sqref>L490</xm:sqref>
            </x14:sparkline>
          </x14:sparklines>
        </x14:sparklineGroup>
        <x14:sparklineGroup displayEmptyCellsAs="gap" high="1" low="1" xr2:uid="{33A2E4EA-5EF8-45ED-A6F4-64BBD249DC60}">
          <x14:colorSeries rgb="FF376092"/>
          <x14:colorNegative rgb="FFD00000"/>
          <x14:colorAxis rgb="FF000000"/>
          <x14:colorMarkers rgb="FFD00000"/>
          <x14:colorFirst rgb="FFD00000"/>
          <x14:colorLast rgb="FFD00000"/>
          <x14:colorHigh theme="1"/>
          <x14:colorLow rgb="FFD00000"/>
          <x14:sparklines>
            <x14:sparkline>
              <xm:f>'Agder PD'!B464:I464</xm:f>
              <xm:sqref>L464</xm:sqref>
            </x14:sparkline>
          </x14:sparklines>
        </x14:sparklineGroup>
        <x14:sparklineGroup displayEmptyCellsAs="gap" high="1" low="1" xr2:uid="{2970C2BC-EC6D-4181-9ADE-BB34AA5721EF}">
          <x14:colorSeries rgb="FF376092"/>
          <x14:colorNegative rgb="FFD00000"/>
          <x14:colorAxis rgb="FF000000"/>
          <x14:colorMarkers rgb="FFD00000"/>
          <x14:colorFirst rgb="FFD00000"/>
          <x14:colorLast rgb="FFD00000"/>
          <x14:colorHigh theme="1"/>
          <x14:colorLow rgb="FFD00000"/>
          <x14:sparklines>
            <x14:sparkline>
              <xm:f>'Agder PD'!B438:I438</xm:f>
              <xm:sqref>L438</xm:sqref>
            </x14:sparkline>
          </x14:sparklines>
        </x14:sparklineGroup>
        <x14:sparklineGroup displayEmptyCellsAs="gap" high="1" low="1" xr2:uid="{D6EE7C43-FF6C-4DE1-BD61-42F435B43F54}">
          <x14:colorSeries rgb="FF376092"/>
          <x14:colorNegative rgb="FFD00000"/>
          <x14:colorAxis rgb="FF000000"/>
          <x14:colorMarkers rgb="FFD00000"/>
          <x14:colorFirst rgb="FFD00000"/>
          <x14:colorLast rgb="FFD00000"/>
          <x14:colorHigh theme="1"/>
          <x14:colorLow rgb="FFD00000"/>
          <x14:sparklines>
            <x14:sparkline>
              <xm:f>'Agder PD'!B412:I412</xm:f>
              <xm:sqref>L412</xm:sqref>
            </x14:sparkline>
          </x14:sparklines>
        </x14:sparklineGroup>
        <x14:sparklineGroup displayEmptyCellsAs="gap" high="1" low="1" xr2:uid="{8CF9C706-152E-4E30-B21E-147EAFAA915F}">
          <x14:colorSeries rgb="FF376092"/>
          <x14:colorNegative rgb="FFD00000"/>
          <x14:colorAxis rgb="FF000000"/>
          <x14:colorMarkers rgb="FFD00000"/>
          <x14:colorFirst rgb="FFD00000"/>
          <x14:colorLast rgb="FFD00000"/>
          <x14:colorHigh theme="1"/>
          <x14:colorLow rgb="FFD00000"/>
          <x14:sparklines>
            <x14:sparkline>
              <xm:f>'Agder PD'!B386:I386</xm:f>
              <xm:sqref>L386</xm:sqref>
            </x14:sparkline>
          </x14:sparklines>
        </x14:sparklineGroup>
        <x14:sparklineGroup displayEmptyCellsAs="gap" high="1" low="1" xr2:uid="{0EEBA3FC-279C-4CA0-8F50-09D1E2A47E29}">
          <x14:colorSeries rgb="FF376092"/>
          <x14:colorNegative rgb="FFD00000"/>
          <x14:colorAxis rgb="FF000000"/>
          <x14:colorMarkers rgb="FFD00000"/>
          <x14:colorFirst rgb="FFD00000"/>
          <x14:colorLast rgb="FFD00000"/>
          <x14:colorHigh theme="1"/>
          <x14:colorLow rgb="FFD00000"/>
          <x14:sparklines>
            <x14:sparkline>
              <xm:f>'Agder PD'!B360:I360</xm:f>
              <xm:sqref>L360</xm:sqref>
            </x14:sparkline>
          </x14:sparklines>
        </x14:sparklineGroup>
        <x14:sparklineGroup displayEmptyCellsAs="gap" high="1" low="1" xr2:uid="{6CADDF46-CD4E-4214-AFE4-54495794A9E8}">
          <x14:colorSeries rgb="FF376092"/>
          <x14:colorNegative rgb="FFD00000"/>
          <x14:colorAxis rgb="FF000000"/>
          <x14:colorMarkers rgb="FFD00000"/>
          <x14:colorFirst rgb="FFD00000"/>
          <x14:colorLast rgb="FFD00000"/>
          <x14:colorHigh theme="1"/>
          <x14:colorLow rgb="FFD00000"/>
          <x14:sparklines>
            <x14:sparkline>
              <xm:f>'Agder PD'!B334:I334</xm:f>
              <xm:sqref>L334</xm:sqref>
            </x14:sparkline>
          </x14:sparklines>
        </x14:sparklineGroup>
        <x14:sparklineGroup displayEmptyCellsAs="gap" high="1" low="1" xr2:uid="{E4C35D9F-AC3E-425A-8F61-46529DC69D2A}">
          <x14:colorSeries rgb="FF376092"/>
          <x14:colorNegative rgb="FFD00000"/>
          <x14:colorAxis rgb="FF000000"/>
          <x14:colorMarkers rgb="FFD00000"/>
          <x14:colorFirst rgb="FFD00000"/>
          <x14:colorLast rgb="FFD00000"/>
          <x14:colorHigh theme="1"/>
          <x14:colorLow rgb="FFD00000"/>
          <x14:sparklines>
            <x14:sparkline>
              <xm:f>'Agder PD'!B301:I301</xm:f>
              <xm:sqref>L301</xm:sqref>
            </x14:sparkline>
          </x14:sparklines>
        </x14:sparklineGroup>
        <x14:sparklineGroup displayEmptyCellsAs="gap" high="1" low="1" xr2:uid="{D23C1CF9-7497-425F-8999-C3431C922E59}">
          <x14:colorSeries rgb="FF376092"/>
          <x14:colorNegative rgb="FFD00000"/>
          <x14:colorAxis rgb="FF000000"/>
          <x14:colorMarkers rgb="FFD00000"/>
          <x14:colorFirst rgb="FFD00000"/>
          <x14:colorLast rgb="FFD00000"/>
          <x14:colorHigh theme="1"/>
          <x14:colorLow rgb="FFD00000"/>
          <x14:sparklines>
            <x14:sparkline>
              <xm:f>'Agder PD'!B275:I275</xm:f>
              <xm:sqref>L275</xm:sqref>
            </x14:sparkline>
          </x14:sparklines>
        </x14:sparklineGroup>
        <x14:sparklineGroup displayEmptyCellsAs="gap" high="1" low="1" xr2:uid="{9F637016-A9BA-40DA-97DB-ED3674F0CF04}">
          <x14:colorSeries rgb="FF376092"/>
          <x14:colorNegative rgb="FFD00000"/>
          <x14:colorAxis rgb="FF000000"/>
          <x14:colorMarkers rgb="FFD00000"/>
          <x14:colorFirst rgb="FFD00000"/>
          <x14:colorLast rgb="FFD00000"/>
          <x14:colorHigh theme="1"/>
          <x14:colorLow rgb="FFD00000"/>
          <x14:sparklines>
            <x14:sparkline>
              <xm:f>'Agder PD'!B249:I249</xm:f>
              <xm:sqref>L249</xm:sqref>
            </x14:sparkline>
          </x14:sparklines>
        </x14:sparklineGroup>
        <x14:sparklineGroup displayEmptyCellsAs="gap" high="1" low="1" xr2:uid="{5C1AF20F-2178-4570-9BCA-336E20DE2AB2}">
          <x14:colorSeries rgb="FF376092"/>
          <x14:colorNegative rgb="FFD00000"/>
          <x14:colorAxis rgb="FF000000"/>
          <x14:colorMarkers rgb="FFD00000"/>
          <x14:colorFirst rgb="FFD00000"/>
          <x14:colorLast rgb="FFD00000"/>
          <x14:colorHigh theme="1"/>
          <x14:colorLow rgb="FFD00000"/>
          <x14:sparklines>
            <x14:sparkline>
              <xm:f>'Agder PD'!B223:I223</xm:f>
              <xm:sqref>L223</xm:sqref>
            </x14:sparkline>
          </x14:sparklines>
        </x14:sparklineGroup>
        <x14:sparklineGroup displayEmptyCellsAs="gap" high="1" low="1" xr2:uid="{1AF16D23-41D7-4F8E-ABEF-618F97CF5BF1}">
          <x14:colorSeries rgb="FF376092"/>
          <x14:colorNegative rgb="FFD00000"/>
          <x14:colorAxis rgb="FF000000"/>
          <x14:colorMarkers rgb="FFD00000"/>
          <x14:colorFirst rgb="FFD00000"/>
          <x14:colorLast rgb="FFD00000"/>
          <x14:colorHigh theme="1"/>
          <x14:colorLow rgb="FFD00000"/>
          <x14:sparklines>
            <x14:sparkline>
              <xm:f>'Agder PD'!B197:I197</xm:f>
              <xm:sqref>L197</xm:sqref>
            </x14:sparkline>
          </x14:sparklines>
        </x14:sparklineGroup>
        <x14:sparklineGroup displayEmptyCellsAs="gap" high="1" low="1" xr2:uid="{EAD19218-3F45-4B91-8345-D842126738B5}">
          <x14:colorSeries rgb="FF376092"/>
          <x14:colorNegative rgb="FFD00000"/>
          <x14:colorAxis rgb="FF000000"/>
          <x14:colorMarkers rgb="FFD00000"/>
          <x14:colorFirst rgb="FFD00000"/>
          <x14:colorLast rgb="FFD00000"/>
          <x14:colorHigh theme="1"/>
          <x14:colorLow rgb="FFD00000"/>
          <x14:sparklines>
            <x14:sparkline>
              <xm:f>'Agder PD'!B172:I172</xm:f>
              <xm:sqref>L172</xm:sqref>
            </x14:sparkline>
            <x14:sparkline>
              <xm:f>'Agder PD'!B173:I173</xm:f>
              <xm:sqref>L173</xm:sqref>
            </x14:sparkline>
            <x14:sparkline>
              <xm:f>'Agder PD'!B174:I174</xm:f>
              <xm:sqref>L174</xm:sqref>
            </x14:sparkline>
            <x14:sparkline>
              <xm:f>'Agder PD'!B175:I175</xm:f>
              <xm:sqref>L175</xm:sqref>
            </x14:sparkline>
            <x14:sparkline>
              <xm:f>'Agder PD'!B176:I176</xm:f>
              <xm:sqref>L176</xm:sqref>
            </x14:sparkline>
            <x14:sparkline>
              <xm:f>'Agder PD'!B177:I177</xm:f>
              <xm:sqref>L177</xm:sqref>
            </x14:sparkline>
            <x14:sparkline>
              <xm:f>'Agder PD'!B178:I178</xm:f>
              <xm:sqref>L178</xm:sqref>
            </x14:sparkline>
            <x14:sparkline>
              <xm:f>'Agder PD'!B179:I179</xm:f>
              <xm:sqref>L179</xm:sqref>
            </x14:sparkline>
            <x14:sparkline>
              <xm:f>'Agder PD'!B180:I180</xm:f>
              <xm:sqref>L180</xm:sqref>
            </x14:sparkline>
            <x14:sparkline>
              <xm:f>'Agder PD'!B181:I181</xm:f>
              <xm:sqref>L181</xm:sqref>
            </x14:sparkline>
            <x14:sparkline>
              <xm:f>'Agder PD'!B182:I182</xm:f>
              <xm:sqref>L182</xm:sqref>
            </x14:sparkline>
            <x14:sparkline>
              <xm:f>'Agder PD'!B183:I183</xm:f>
              <xm:sqref>L183</xm:sqref>
            </x14:sparkline>
            <x14:sparkline>
              <xm:f>'Agder PD'!B184:I184</xm:f>
              <xm:sqref>L184</xm:sqref>
            </x14:sparkline>
            <x14:sparkline>
              <xm:f>'Agder PD'!B185:I185</xm:f>
              <xm:sqref>L185</xm:sqref>
            </x14:sparkline>
            <x14:sparkline>
              <xm:f>'Agder PD'!B186:I186</xm:f>
              <xm:sqref>L186</xm:sqref>
            </x14:sparkline>
            <x14:sparkline>
              <xm:f>'Agder PD'!C187:I187</xm:f>
              <xm:sqref>L187</xm:sqref>
            </x14:sparkline>
            <x14:sparkline>
              <xm:f>'Agder PD'!B188:I188</xm:f>
              <xm:sqref>L188</xm:sqref>
            </x14:sparkline>
            <x14:sparkline>
              <xm:f>'Agder PD'!B189:I189</xm:f>
              <xm:sqref>L189</xm:sqref>
            </x14:sparkline>
            <x14:sparkline>
              <xm:f>'Agder PD'!B190:I190</xm:f>
              <xm:sqref>L190</xm:sqref>
            </x14:sparkline>
          </x14:sparklines>
        </x14:sparklineGroup>
        <x14:sparklineGroup displayEmptyCellsAs="gap" high="1" low="1" xr2:uid="{08E74428-20A5-487A-866D-F3A385670BF8}">
          <x14:colorSeries rgb="FF376092"/>
          <x14:colorNegative rgb="FFD00000"/>
          <x14:colorAxis rgb="FF000000"/>
          <x14:colorMarkers rgb="FFD00000"/>
          <x14:colorFirst rgb="FFD00000"/>
          <x14:colorLast rgb="FFD00000"/>
          <x14:colorHigh theme="1"/>
          <x14:colorLow rgb="FFD00000"/>
          <x14:sparklines>
            <x14:sparkline>
              <xm:f>'Agder PD'!C151:I151</xm:f>
              <xm:sqref>L151</xm:sqref>
            </x14:sparkline>
            <x14:sparkline>
              <xm:f>'Agder PD'!C152:I152</xm:f>
              <xm:sqref>L152</xm:sqref>
            </x14:sparkline>
            <x14:sparkline>
              <xm:f>'Agder PD'!C153:I153</xm:f>
              <xm:sqref>L153</xm:sqref>
            </x14:sparkline>
            <x14:sparkline>
              <xm:f>'Agder PD'!C154:I154</xm:f>
              <xm:sqref>L154</xm:sqref>
            </x14:sparkline>
            <x14:sparkline>
              <xm:f>'Agder PD'!C155:I155</xm:f>
              <xm:sqref>L155</xm:sqref>
            </x14:sparkline>
            <x14:sparkline>
              <xm:f>'Agder PD'!C156:I156</xm:f>
              <xm:sqref>L156</xm:sqref>
            </x14:sparkline>
            <x14:sparkline>
              <xm:f>'Agder PD'!C157:I157</xm:f>
              <xm:sqref>L157</xm:sqref>
            </x14:sparkline>
            <x14:sparkline>
              <xm:f>'Agder PD'!C158:I158</xm:f>
              <xm:sqref>L158</xm:sqref>
            </x14:sparkline>
            <x14:sparkline>
              <xm:f>'Agder PD'!C159:I159</xm:f>
              <xm:sqref>L159</xm:sqref>
            </x14:sparkline>
            <x14:sparkline>
              <xm:f>'Agder PD'!C160:I160</xm:f>
              <xm:sqref>L160</xm:sqref>
            </x14:sparkline>
          </x14:sparklines>
        </x14:sparklineGroup>
        <x14:sparklineGroup displayEmptyCellsAs="gap" high="1" low="1" xr2:uid="{7B2A8387-8CD4-4B2F-B34D-E93FEE691439}">
          <x14:colorSeries rgb="FF376092"/>
          <x14:colorNegative rgb="FFD00000"/>
          <x14:colorAxis rgb="FF000000"/>
          <x14:colorMarkers rgb="FFD00000"/>
          <x14:colorFirst rgb="FFD00000"/>
          <x14:colorLast rgb="FFD00000"/>
          <x14:colorHigh theme="1"/>
          <x14:colorLow rgb="FFD00000"/>
          <x14:sparklines>
            <x14:sparkline>
              <xm:f>'Agder PD'!B32:I32</xm:f>
              <xm:sqref>L32</xm:sqref>
            </x14:sparkline>
            <x14:sparkline>
              <xm:f>'Agder PD'!B33:I33</xm:f>
              <xm:sqref>L33</xm:sqref>
            </x14:sparkline>
            <x14:sparkline>
              <xm:f>'Agder PD'!B34:I34</xm:f>
              <xm:sqref>L34</xm:sqref>
            </x14:sparkline>
            <x14:sparkline>
              <xm:f>'Agder PD'!B35:I35</xm:f>
              <xm:sqref>L35</xm:sqref>
            </x14:sparkline>
            <x14:sparkline>
              <xm:f>'Agder PD'!B36:I36</xm:f>
              <xm:sqref>L36</xm:sqref>
            </x14:sparkline>
            <x14:sparkline>
              <xm:f>'Agder PD'!B37:I37</xm:f>
              <xm:sqref>L37</xm:sqref>
            </x14:sparkline>
            <x14:sparkline>
              <xm:f>'Agder PD'!B38:I38</xm:f>
              <xm:sqref>L38</xm:sqref>
            </x14:sparkline>
            <x14:sparkline>
              <xm:f>'Agder PD'!B39:I39</xm:f>
              <xm:sqref>L39</xm:sqref>
            </x14:sparkline>
            <x14:sparkline>
              <xm:f>'Agder PD'!B40:I40</xm:f>
              <xm:sqref>L40</xm:sqref>
            </x14:sparkline>
            <x14:sparkline>
              <xm:f>'Agder PD'!B41:I41</xm:f>
              <xm:sqref>L41</xm:sqref>
            </x14:sparkline>
          </x14:sparklines>
        </x14:sparklineGroup>
        <x14:sparklineGroup displayEmptyCellsAs="gap" high="1" low="1" xr2:uid="{2AF16D2C-884E-4440-AA9B-97F61477D627}">
          <x14:colorSeries rgb="FF376092"/>
          <x14:colorNegative rgb="FFD00000"/>
          <x14:colorAxis rgb="FF000000"/>
          <x14:colorMarkers rgb="FFD00000"/>
          <x14:colorFirst rgb="FFD00000"/>
          <x14:colorLast rgb="FFD00000"/>
          <x14:colorHigh theme="1"/>
          <x14:colorLow rgb="FFD00000"/>
          <x14:sparklines>
            <x14:sparkline>
              <xm:f>'Agder PD'!B6:I6</xm:f>
              <xm:sqref>L6</xm:sqref>
            </x14:sparkline>
            <x14:sparkline>
              <xm:f>'Agder PD'!B7:I7</xm:f>
              <xm:sqref>L7</xm:sqref>
            </x14:sparkline>
            <x14:sparkline>
              <xm:f>'Agder PD'!B8:I8</xm:f>
              <xm:sqref>L8</xm:sqref>
            </x14:sparkline>
            <x14:sparkline>
              <xm:f>'Agder PD'!B9:I9</xm:f>
              <xm:sqref>L9</xm:sqref>
            </x14:sparkline>
            <x14:sparkline>
              <xm:f>'Agder PD'!B10:I10</xm:f>
              <xm:sqref>L10</xm:sqref>
            </x14:sparkline>
            <x14:sparkline>
              <xm:f>'Agder PD'!B11:I11</xm:f>
              <xm:sqref>L11</xm:sqref>
            </x14:sparkline>
            <x14:sparkline>
              <xm:f>'Agder PD'!B12:I12</xm:f>
              <xm:sqref>L12</xm:sqref>
            </x14:sparkline>
            <x14:sparkline>
              <xm:f>'Agder PD'!B13:I13</xm:f>
              <xm:sqref>L13</xm:sqref>
            </x14:sparkline>
            <x14:sparkline>
              <xm:f>'Agder PD'!B14:I14</xm:f>
              <xm:sqref>L14</xm:sqref>
            </x14:sparkline>
            <x14:sparkline>
              <xm:f>'Agder PD'!B15:I15</xm:f>
              <xm:sqref>L15</xm:sqref>
            </x14:sparkline>
            <x14:sparkline>
              <xm:f>'Agder PD'!B16:I16</xm:f>
              <xm:sqref>L16</xm:sqref>
            </x14:sparkline>
            <x14:sparkline>
              <xm:f>'Agder PD'!B17:I17</xm:f>
              <xm:sqref>L17</xm:sqref>
            </x14:sparkline>
            <x14:sparkline>
              <xm:f>'Agder PD'!B18:I18</xm:f>
              <xm:sqref>L18</xm:sqref>
            </x14:sparkline>
            <x14:sparkline>
              <xm:f>'Agder PD'!B19:I19</xm:f>
              <xm:sqref>L19</xm:sqref>
            </x14:sparkline>
            <x14:sparkline>
              <xm:f>'Agder PD'!B20:I20</xm:f>
              <xm:sqref>L20</xm:sqref>
            </x14:sparkline>
            <x14:sparkline>
              <xm:f>'Agder PD'!B21:I21</xm:f>
              <xm:sqref>L21</xm:sqref>
            </x14:sparkline>
            <x14:sparkline>
              <xm:f>'Agder PD'!B22:I22</xm:f>
              <xm:sqref>L22</xm:sqref>
            </x14:sparkline>
            <x14:sparkline>
              <xm:f>'Agder PD'!B23:I23</xm:f>
              <xm:sqref>L23</xm:sqref>
            </x14:sparkline>
            <x14:sparkline>
              <xm:f>'Agder PD'!B24:I24</xm:f>
              <xm:sqref>L24</xm:sqref>
            </x14:sparkline>
          </x14:sparklines>
        </x14:sparklineGroup>
        <x14:sparklineGroup displayEmptyCellsAs="gap" high="1" low="1" xr2:uid="{B54D44ED-D566-48F4-8605-D59032BBC4F4}">
          <x14:colorSeries rgb="FF376092"/>
          <x14:colorNegative rgb="FFD00000"/>
          <x14:colorAxis rgb="FF000000"/>
          <x14:colorMarkers rgb="FFD00000"/>
          <x14:colorFirst rgb="FFD00000"/>
          <x14:colorLast rgb="FFD00000"/>
          <x14:colorHigh theme="1"/>
          <x14:colorLow rgb="FFD00000"/>
          <x14:sparklines>
            <x14:sparkline>
              <xm:f>'Agder PD'!Q301:X301</xm:f>
              <xm:sqref>AA301</xm:sqref>
            </x14:sparkline>
          </x14:sparklines>
        </x14:sparklineGroup>
        <x14:sparklineGroup displayEmptyCellsAs="gap" high="1" low="1" xr2:uid="{9E9CE070-B616-4BF2-BD2C-8071F559C47A}">
          <x14:colorSeries rgb="FF376092"/>
          <x14:colorNegative rgb="FFD00000"/>
          <x14:colorAxis rgb="FF000000"/>
          <x14:colorMarkers rgb="FFD00000"/>
          <x14:colorFirst rgb="FFD00000"/>
          <x14:colorLast rgb="FFD00000"/>
          <x14:colorHigh theme="1"/>
          <x14:colorLow rgb="FFD00000"/>
          <x14:sparklines>
            <x14:sparkline>
              <xm:f>'Agder PD'!B302:I302</xm:f>
              <xm:sqref>L302</xm:sqref>
            </x14:sparkline>
            <x14:sparkline>
              <xm:f>'Agder PD'!B303:I303</xm:f>
              <xm:sqref>L303</xm:sqref>
            </x14:sparkline>
            <x14:sparkline>
              <xm:f>'Agder PD'!B304:I304</xm:f>
              <xm:sqref>L304</xm:sqref>
            </x14:sparkline>
            <x14:sparkline>
              <xm:f>'Agder PD'!B305:I305</xm:f>
              <xm:sqref>L305</xm:sqref>
            </x14:sparkline>
            <x14:sparkline>
              <xm:f>'Agder PD'!B306:I306</xm:f>
              <xm:sqref>L306</xm:sqref>
            </x14:sparkline>
            <x14:sparkline>
              <xm:f>'Agder PD'!B307:I307</xm:f>
              <xm:sqref>L307</xm:sqref>
            </x14:sparkline>
            <x14:sparkline>
              <xm:f>'Agder PD'!B308:I308</xm:f>
              <xm:sqref>L308</xm:sqref>
            </x14:sparkline>
            <x14:sparkline>
              <xm:f>'Agder PD'!B309:I309</xm:f>
              <xm:sqref>L309</xm:sqref>
            </x14:sparkline>
            <x14:sparkline>
              <xm:f>'Agder PD'!B310:I310</xm:f>
              <xm:sqref>L310</xm:sqref>
            </x14:sparkline>
            <x14:sparkline>
              <xm:f>'Agder PD'!B311:I311</xm:f>
              <xm:sqref>L311</xm:sqref>
            </x14:sparkline>
            <x14:sparkline>
              <xm:f>'Agder PD'!B312:I312</xm:f>
              <xm:sqref>L312</xm:sqref>
            </x14:sparkline>
            <x14:sparkline>
              <xm:f>'Agder PD'!B313:I313</xm:f>
              <xm:sqref>L313</xm:sqref>
            </x14:sparkline>
            <x14:sparkline>
              <xm:f>'Agder PD'!B314:I314</xm:f>
              <xm:sqref>L314</xm:sqref>
            </x14:sparkline>
            <x14:sparkline>
              <xm:f>'Agder PD'!B315:I315</xm:f>
              <xm:sqref>L315</xm:sqref>
            </x14:sparkline>
            <x14:sparkline>
              <xm:f>'Agder PD'!B316:I316</xm:f>
              <xm:sqref>L316</xm:sqref>
            </x14:sparkline>
            <x14:sparkline>
              <xm:f>'Agder PD'!C317:I317</xm:f>
              <xm:sqref>L317</xm:sqref>
            </x14:sparkline>
            <x14:sparkline>
              <xm:f>'Agder PD'!B318:I318</xm:f>
              <xm:sqref>L318</xm:sqref>
            </x14:sparkline>
            <x14:sparkline>
              <xm:f>'Agder PD'!B319:I319</xm:f>
              <xm:sqref>L319</xm:sqref>
            </x14:sparkline>
            <x14:sparkline>
              <xm:f>'Agder PD'!B320:I320</xm:f>
              <xm:sqref>L320</xm:sqref>
            </x14:sparkline>
          </x14:sparklines>
        </x14:sparklineGroup>
        <x14:sparklineGroup displayEmptyCellsAs="gap" high="1" low="1" xr2:uid="{6E911E42-C4FD-4CAF-A309-BA2E26AC69EA}">
          <x14:colorSeries rgb="FF376092"/>
          <x14:colorNegative rgb="FFD00000"/>
          <x14:colorAxis rgb="FF000000"/>
          <x14:colorMarkers rgb="FFD00000"/>
          <x14:colorFirst rgb="FFD00000"/>
          <x14:colorLast rgb="FFD00000"/>
          <x14:colorHigh theme="1"/>
          <x14:colorLow rgb="FFD00000"/>
          <x14:sparklines>
            <x14:sparkline>
              <xm:f>'Agder PD'!B569:I569</xm:f>
              <xm:sqref>L569</xm:sqref>
            </x14:sparkline>
            <x14:sparkline>
              <xm:f>'Agder PD'!B570:I570</xm:f>
              <xm:sqref>L570</xm:sqref>
            </x14:sparkline>
            <x14:sparkline>
              <xm:f>'Agder PD'!B571:I571</xm:f>
              <xm:sqref>L571</xm:sqref>
            </x14:sparkline>
            <x14:sparkline>
              <xm:f>'Agder PD'!B572:I572</xm:f>
              <xm:sqref>L572</xm:sqref>
            </x14:sparkline>
            <x14:sparkline>
              <xm:f>'Agder PD'!B573:I573</xm:f>
              <xm:sqref>L573</xm:sqref>
            </x14:sparkline>
            <x14:sparkline>
              <xm:f>'Agder PD'!B574:I574</xm:f>
              <xm:sqref>L574</xm:sqref>
            </x14:sparkline>
            <x14:sparkline>
              <xm:f>'Agder PD'!B575:I575</xm:f>
              <xm:sqref>L575</xm:sqref>
            </x14:sparkline>
            <x14:sparkline>
              <xm:f>'Agder PD'!B576:I576</xm:f>
              <xm:sqref>L576</xm:sqref>
            </x14:sparkline>
            <x14:sparkline>
              <xm:f>'Agder PD'!B577:I577</xm:f>
              <xm:sqref>L577</xm:sqref>
            </x14:sparkline>
            <x14:sparkline>
              <xm:f>'Agder PD'!B578:I578</xm:f>
              <xm:sqref>L578</xm:sqref>
            </x14:sparkline>
            <x14:sparkline>
              <xm:f>'Agder PD'!B579:I579</xm:f>
              <xm:sqref>L579</xm:sqref>
            </x14:sparkline>
            <x14:sparkline>
              <xm:f>'Agder PD'!B580:I580</xm:f>
              <xm:sqref>L580</xm:sqref>
            </x14:sparkline>
            <x14:sparkline>
              <xm:f>'Agder PD'!B581:I581</xm:f>
              <xm:sqref>L581</xm:sqref>
            </x14:sparkline>
            <x14:sparkline>
              <xm:f>'Agder PD'!B582:I582</xm:f>
              <xm:sqref>L582</xm:sqref>
            </x14:sparkline>
            <x14:sparkline>
              <xm:f>'Agder PD'!B583:I583</xm:f>
              <xm:sqref>L583</xm:sqref>
            </x14:sparkline>
            <x14:sparkline>
              <xm:f>'Agder PD'!C584:I584</xm:f>
              <xm:sqref>L584</xm:sqref>
            </x14:sparkline>
            <x14:sparkline>
              <xm:f>'Agder PD'!B585:I585</xm:f>
              <xm:sqref>L585</xm:sqref>
            </x14:sparkline>
            <x14:sparkline>
              <xm:f>'Agder PD'!B586:I586</xm:f>
              <xm:sqref>L586</xm:sqref>
            </x14:sparkline>
            <x14:sparkline>
              <xm:f>'Agder PD'!B587:I587</xm:f>
              <xm:sqref>L587</xm:sqref>
            </x14:sparkline>
          </x14:sparklines>
        </x14:sparklineGroup>
        <x14:sparklineGroup displayEmptyCellsAs="gap" high="1" low="1" xr2:uid="{2BEECE6D-828A-4638-9C6A-A109067E0D65}">
          <x14:colorSeries rgb="FF376092"/>
          <x14:colorNegative rgb="FFD00000"/>
          <x14:colorAxis rgb="FF000000"/>
          <x14:colorMarkers rgb="FFD00000"/>
          <x14:colorFirst rgb="FFD00000"/>
          <x14:colorLast rgb="FFD00000"/>
          <x14:colorHigh theme="1"/>
          <x14:colorLow rgb="FFD00000"/>
          <x14:sparklines>
            <x14:sparkline>
              <xm:f>'Agder PD'!Q568:X568</xm:f>
              <xm:sqref>AA568</xm:sqref>
            </x14:sparkline>
          </x14:sparklines>
        </x14:sparklineGroup>
        <x14:sparklineGroup displayEmptyCellsAs="gap" high="1" low="1" xr2:uid="{4A294AD4-9FA8-4B21-8D10-2EC2B5AADF62}">
          <x14:colorSeries rgb="FF376092"/>
          <x14:colorNegative rgb="FFD00000"/>
          <x14:colorAxis rgb="FF000000"/>
          <x14:colorMarkers rgb="FFD00000"/>
          <x14:colorFirst rgb="FFD00000"/>
          <x14:colorLast rgb="FFD00000"/>
          <x14:colorHigh theme="1"/>
          <x14:colorLow rgb="FFD00000"/>
          <x14:sparklines>
            <x14:sparkline>
              <xm:f>'Agder PD'!B543:I543</xm:f>
              <xm:sqref>L543</xm:sqref>
            </x14:sparkline>
            <x14:sparkline>
              <xm:f>'Agder PD'!B544:I544</xm:f>
              <xm:sqref>L544</xm:sqref>
            </x14:sparkline>
            <x14:sparkline>
              <xm:f>'Agder PD'!B545:I545</xm:f>
              <xm:sqref>L545</xm:sqref>
            </x14:sparkline>
            <x14:sparkline>
              <xm:f>'Agder PD'!B546:I546</xm:f>
              <xm:sqref>L546</xm:sqref>
            </x14:sparkline>
            <x14:sparkline>
              <xm:f>'Agder PD'!B547:I547</xm:f>
              <xm:sqref>L547</xm:sqref>
            </x14:sparkline>
            <x14:sparkline>
              <xm:f>'Agder PD'!B548:I548</xm:f>
              <xm:sqref>L548</xm:sqref>
            </x14:sparkline>
            <x14:sparkline>
              <xm:f>'Agder PD'!B549:I549</xm:f>
              <xm:sqref>L549</xm:sqref>
            </x14:sparkline>
            <x14:sparkline>
              <xm:f>'Agder PD'!B550:I550</xm:f>
              <xm:sqref>L550</xm:sqref>
            </x14:sparkline>
            <x14:sparkline>
              <xm:f>'Agder PD'!B551:I551</xm:f>
              <xm:sqref>L551</xm:sqref>
            </x14:sparkline>
            <x14:sparkline>
              <xm:f>'Agder PD'!B552:I552</xm:f>
              <xm:sqref>L552</xm:sqref>
            </x14:sparkline>
            <x14:sparkline>
              <xm:f>'Agder PD'!B553:I553</xm:f>
              <xm:sqref>L553</xm:sqref>
            </x14:sparkline>
            <x14:sparkline>
              <xm:f>'Agder PD'!B554:I554</xm:f>
              <xm:sqref>L554</xm:sqref>
            </x14:sparkline>
            <x14:sparkline>
              <xm:f>'Agder PD'!B555:I555</xm:f>
              <xm:sqref>L555</xm:sqref>
            </x14:sparkline>
            <x14:sparkline>
              <xm:f>'Agder PD'!B556:I556</xm:f>
              <xm:sqref>L556</xm:sqref>
            </x14:sparkline>
            <x14:sparkline>
              <xm:f>'Agder PD'!B557:I557</xm:f>
              <xm:sqref>L557</xm:sqref>
            </x14:sparkline>
            <x14:sparkline>
              <xm:f>'Agder PD'!C558:I558</xm:f>
              <xm:sqref>L558</xm:sqref>
            </x14:sparkline>
            <x14:sparkline>
              <xm:f>'Agder PD'!B559:I559</xm:f>
              <xm:sqref>L559</xm:sqref>
            </x14:sparkline>
            <x14:sparkline>
              <xm:f>'Agder PD'!B560:I560</xm:f>
              <xm:sqref>L560</xm:sqref>
            </x14:sparkline>
            <x14:sparkline>
              <xm:f>'Agder PD'!B561:I561</xm:f>
              <xm:sqref>L561</xm:sqref>
            </x14:sparkline>
          </x14:sparklines>
        </x14:sparklineGroup>
        <x14:sparklineGroup displayEmptyCellsAs="gap" high="1" low="1" xr2:uid="{A9B4D33F-8605-4B4B-9F94-93A129790E60}">
          <x14:colorSeries rgb="FF376092"/>
          <x14:colorNegative rgb="FFD00000"/>
          <x14:colorAxis rgb="FF000000"/>
          <x14:colorMarkers rgb="FFD00000"/>
          <x14:colorFirst rgb="FFD00000"/>
          <x14:colorLast rgb="FFD00000"/>
          <x14:colorHigh theme="1"/>
          <x14:colorLow rgb="FFD00000"/>
          <x14:sparklines>
            <x14:sparkline>
              <xm:f>'Agder PD'!Q542:X542</xm:f>
              <xm:sqref>AA542</xm:sqref>
            </x14:sparkline>
          </x14:sparklines>
        </x14:sparklineGroup>
        <x14:sparklineGroup displayEmptyCellsAs="gap" high="1" low="1" xr2:uid="{FAF51E3F-E9C9-4646-85BE-8802E30EDDEC}">
          <x14:colorSeries rgb="FF376092"/>
          <x14:colorNegative rgb="FFD00000"/>
          <x14:colorAxis rgb="FF000000"/>
          <x14:colorMarkers rgb="FFD00000"/>
          <x14:colorFirst rgb="FFD00000"/>
          <x14:colorLast rgb="FFD00000"/>
          <x14:colorHigh theme="1"/>
          <x14:colorLow rgb="FFD00000"/>
          <x14:sparklines>
            <x14:sparkline>
              <xm:f>'Agder PD'!Q249:X249</xm:f>
              <xm:sqref>AA249</xm:sqref>
            </x14:sparkline>
          </x14:sparklines>
        </x14:sparklineGroup>
        <x14:sparklineGroup displayEmptyCellsAs="gap" high="1" low="1" xr2:uid="{550352FB-EE0B-4B09-BC34-ED0AAE80699D}">
          <x14:colorSeries rgb="FF376092"/>
          <x14:colorNegative rgb="FFD00000"/>
          <x14:colorAxis rgb="FF000000"/>
          <x14:colorMarkers rgb="FFD00000"/>
          <x14:colorFirst rgb="FFD00000"/>
          <x14:colorLast rgb="FFD00000"/>
          <x14:colorHigh theme="1"/>
          <x14:colorLow rgb="FFD00000"/>
          <x14:sparklines>
            <x14:sparkline>
              <xm:f>'Agder PD'!B250:I250</xm:f>
              <xm:sqref>L250</xm:sqref>
            </x14:sparkline>
            <x14:sparkline>
              <xm:f>'Agder PD'!B251:I251</xm:f>
              <xm:sqref>L251</xm:sqref>
            </x14:sparkline>
            <x14:sparkline>
              <xm:f>'Agder PD'!B252:I252</xm:f>
              <xm:sqref>L252</xm:sqref>
            </x14:sparkline>
            <x14:sparkline>
              <xm:f>'Agder PD'!B253:I253</xm:f>
              <xm:sqref>L253</xm:sqref>
            </x14:sparkline>
            <x14:sparkline>
              <xm:f>'Agder PD'!B254:I254</xm:f>
              <xm:sqref>L254</xm:sqref>
            </x14:sparkline>
            <x14:sparkline>
              <xm:f>'Agder PD'!B255:I255</xm:f>
              <xm:sqref>L255</xm:sqref>
            </x14:sparkline>
            <x14:sparkline>
              <xm:f>'Agder PD'!B256:I256</xm:f>
              <xm:sqref>L256</xm:sqref>
            </x14:sparkline>
            <x14:sparkline>
              <xm:f>'Agder PD'!B257:I257</xm:f>
              <xm:sqref>L257</xm:sqref>
            </x14:sparkline>
            <x14:sparkline>
              <xm:f>'Agder PD'!B258:I258</xm:f>
              <xm:sqref>L258</xm:sqref>
            </x14:sparkline>
            <x14:sparkline>
              <xm:f>'Agder PD'!B259:I259</xm:f>
              <xm:sqref>L259</xm:sqref>
            </x14:sparkline>
            <x14:sparkline>
              <xm:f>'Agder PD'!B260:I260</xm:f>
              <xm:sqref>L260</xm:sqref>
            </x14:sparkline>
            <x14:sparkline>
              <xm:f>'Agder PD'!B261:I261</xm:f>
              <xm:sqref>L261</xm:sqref>
            </x14:sparkline>
            <x14:sparkline>
              <xm:f>'Agder PD'!B262:I262</xm:f>
              <xm:sqref>L262</xm:sqref>
            </x14:sparkline>
            <x14:sparkline>
              <xm:f>'Agder PD'!B263:I263</xm:f>
              <xm:sqref>L263</xm:sqref>
            </x14:sparkline>
            <x14:sparkline>
              <xm:f>'Agder PD'!B264:I264</xm:f>
              <xm:sqref>L264</xm:sqref>
            </x14:sparkline>
            <x14:sparkline>
              <xm:f>'Agder PD'!C265:I265</xm:f>
              <xm:sqref>L265</xm:sqref>
            </x14:sparkline>
            <x14:sparkline>
              <xm:f>'Agder PD'!B266:I266</xm:f>
              <xm:sqref>L266</xm:sqref>
            </x14:sparkline>
            <x14:sparkline>
              <xm:f>'Agder PD'!B267:I267</xm:f>
              <xm:sqref>L267</xm:sqref>
            </x14:sparkline>
            <x14:sparkline>
              <xm:f>'Agder PD'!B268:I268</xm:f>
              <xm:sqref>L268</xm:sqref>
            </x14:sparkline>
          </x14:sparklines>
        </x14:sparklineGroup>
        <x14:sparklineGroup displayEmptyCellsAs="gap" high="1" low="1" xr2:uid="{5E6FAF35-1296-4C6C-8DE7-C53716305562}">
          <x14:colorSeries rgb="FF376092"/>
          <x14:colorNegative rgb="FFD00000"/>
          <x14:colorAxis rgb="FF000000"/>
          <x14:colorMarkers rgb="FFD00000"/>
          <x14:colorFirst rgb="FFD00000"/>
          <x14:colorLast rgb="FFD00000"/>
          <x14:colorHigh theme="1"/>
          <x14:colorLow rgb="FFD00000"/>
          <x14:sparklines>
            <x14:sparkline>
              <xm:f>'Agder PD'!B276:I276</xm:f>
              <xm:sqref>L276</xm:sqref>
            </x14:sparkline>
            <x14:sparkline>
              <xm:f>'Agder PD'!B277:I277</xm:f>
              <xm:sqref>L277</xm:sqref>
            </x14:sparkline>
            <x14:sparkline>
              <xm:f>'Agder PD'!B278:I278</xm:f>
              <xm:sqref>L278</xm:sqref>
            </x14:sparkline>
            <x14:sparkline>
              <xm:f>'Agder PD'!B279:I279</xm:f>
              <xm:sqref>L279</xm:sqref>
            </x14:sparkline>
            <x14:sparkline>
              <xm:f>'Agder PD'!B280:I280</xm:f>
              <xm:sqref>L280</xm:sqref>
            </x14:sparkline>
            <x14:sparkline>
              <xm:f>'Agder PD'!B281:I281</xm:f>
              <xm:sqref>L281</xm:sqref>
            </x14:sparkline>
            <x14:sparkline>
              <xm:f>'Agder PD'!B282:I282</xm:f>
              <xm:sqref>L282</xm:sqref>
            </x14:sparkline>
            <x14:sparkline>
              <xm:f>'Agder PD'!B283:I283</xm:f>
              <xm:sqref>L283</xm:sqref>
            </x14:sparkline>
            <x14:sparkline>
              <xm:f>'Agder PD'!B284:I284</xm:f>
              <xm:sqref>L284</xm:sqref>
            </x14:sparkline>
            <x14:sparkline>
              <xm:f>'Agder PD'!B285:I285</xm:f>
              <xm:sqref>L285</xm:sqref>
            </x14:sparkline>
            <x14:sparkline>
              <xm:f>'Agder PD'!B286:I286</xm:f>
              <xm:sqref>L286</xm:sqref>
            </x14:sparkline>
            <x14:sparkline>
              <xm:f>'Agder PD'!B287:I287</xm:f>
              <xm:sqref>L287</xm:sqref>
            </x14:sparkline>
            <x14:sparkline>
              <xm:f>'Agder PD'!B288:I288</xm:f>
              <xm:sqref>L288</xm:sqref>
            </x14:sparkline>
            <x14:sparkline>
              <xm:f>'Agder PD'!B289:I289</xm:f>
              <xm:sqref>L289</xm:sqref>
            </x14:sparkline>
            <x14:sparkline>
              <xm:f>'Agder PD'!B290:I290</xm:f>
              <xm:sqref>L290</xm:sqref>
            </x14:sparkline>
            <x14:sparkline>
              <xm:f>'Agder PD'!C291:I291</xm:f>
              <xm:sqref>L291</xm:sqref>
            </x14:sparkline>
            <x14:sparkline>
              <xm:f>'Agder PD'!B292:I292</xm:f>
              <xm:sqref>L292</xm:sqref>
            </x14:sparkline>
            <x14:sparkline>
              <xm:f>'Agder PD'!B293:I293</xm:f>
              <xm:sqref>L293</xm:sqref>
            </x14:sparkline>
            <x14:sparkline>
              <xm:f>'Agder PD'!B294:I294</xm:f>
              <xm:sqref>L294</xm:sqref>
            </x14:sparkline>
          </x14:sparklines>
        </x14:sparklineGroup>
        <x14:sparklineGroup displayEmptyCellsAs="gap" high="1" low="1" xr2:uid="{0F2FDC32-FE81-45A5-9A18-C66A9D92CD2E}">
          <x14:colorSeries rgb="FF376092"/>
          <x14:colorNegative rgb="FFD00000"/>
          <x14:colorAxis rgb="FF000000"/>
          <x14:colorMarkers rgb="FFD00000"/>
          <x14:colorFirst rgb="FFD00000"/>
          <x14:colorLast rgb="FFD00000"/>
          <x14:colorHigh theme="1"/>
          <x14:colorLow rgb="FFD00000"/>
          <x14:sparklines>
            <x14:sparkline>
              <xm:f>'Agder PD'!Q275:X275</xm:f>
              <xm:sqref>AA275</xm:sqref>
            </x14:sparkline>
          </x14:sparklines>
        </x14:sparklineGroup>
        <x14:sparklineGroup displayEmptyCellsAs="gap" high="1" low="1" xr2:uid="{6DF740BC-E8CC-4E90-BA1A-9B723AFCA42F}">
          <x14:colorSeries rgb="FF376092"/>
          <x14:colorNegative rgb="FFD00000"/>
          <x14:colorAxis rgb="FF000000"/>
          <x14:colorMarkers rgb="FFD00000"/>
          <x14:colorFirst rgb="FFD00000"/>
          <x14:colorLast rgb="FFD00000"/>
          <x14:colorHigh theme="1"/>
          <x14:colorLow rgb="FFD00000"/>
          <x14:sparklines>
            <x14:sparkline>
              <xm:f>'Agder PD'!B439:I439</xm:f>
              <xm:sqref>L439</xm:sqref>
            </x14:sparkline>
            <x14:sparkline>
              <xm:f>'Agder PD'!B440:I440</xm:f>
              <xm:sqref>L440</xm:sqref>
            </x14:sparkline>
            <x14:sparkline>
              <xm:f>'Agder PD'!B441:I441</xm:f>
              <xm:sqref>L441</xm:sqref>
            </x14:sparkline>
            <x14:sparkline>
              <xm:f>'Agder PD'!B442:I442</xm:f>
              <xm:sqref>L442</xm:sqref>
            </x14:sparkline>
            <x14:sparkline>
              <xm:f>'Agder PD'!B443:I443</xm:f>
              <xm:sqref>L443</xm:sqref>
            </x14:sparkline>
            <x14:sparkline>
              <xm:f>'Agder PD'!B444:I444</xm:f>
              <xm:sqref>L444</xm:sqref>
            </x14:sparkline>
            <x14:sparkline>
              <xm:f>'Agder PD'!B445:I445</xm:f>
              <xm:sqref>L445</xm:sqref>
            </x14:sparkline>
            <x14:sparkline>
              <xm:f>'Agder PD'!B446:I446</xm:f>
              <xm:sqref>L446</xm:sqref>
            </x14:sparkline>
            <x14:sparkline>
              <xm:f>'Agder PD'!B447:I447</xm:f>
              <xm:sqref>L447</xm:sqref>
            </x14:sparkline>
            <x14:sparkline>
              <xm:f>'Agder PD'!B448:I448</xm:f>
              <xm:sqref>L448</xm:sqref>
            </x14:sparkline>
            <x14:sparkline>
              <xm:f>'Agder PD'!B449:I449</xm:f>
              <xm:sqref>L449</xm:sqref>
            </x14:sparkline>
            <x14:sparkline>
              <xm:f>'Agder PD'!B450:I450</xm:f>
              <xm:sqref>L450</xm:sqref>
            </x14:sparkline>
            <x14:sparkline>
              <xm:f>'Agder PD'!B451:I451</xm:f>
              <xm:sqref>L451</xm:sqref>
            </x14:sparkline>
            <x14:sparkline>
              <xm:f>'Agder PD'!B452:I452</xm:f>
              <xm:sqref>L452</xm:sqref>
            </x14:sparkline>
            <x14:sparkline>
              <xm:f>'Agder PD'!B453:I453</xm:f>
              <xm:sqref>L453</xm:sqref>
            </x14:sparkline>
            <x14:sparkline>
              <xm:f>'Agder PD'!C454:I454</xm:f>
              <xm:sqref>L454</xm:sqref>
            </x14:sparkline>
            <x14:sparkline>
              <xm:f>'Agder PD'!B455:I455</xm:f>
              <xm:sqref>L455</xm:sqref>
            </x14:sparkline>
            <x14:sparkline>
              <xm:f>'Agder PD'!B456:I456</xm:f>
              <xm:sqref>L456</xm:sqref>
            </x14:sparkline>
            <x14:sparkline>
              <xm:f>'Agder PD'!B457:I457</xm:f>
              <xm:sqref>L457</xm:sqref>
            </x14:sparkline>
          </x14:sparklines>
        </x14:sparklineGroup>
        <x14:sparklineGroup displayEmptyCellsAs="gap" high="1" low="1" xr2:uid="{8CB435DB-8B12-4B33-B6E0-360E00FE266A}">
          <x14:colorSeries rgb="FF376092"/>
          <x14:colorNegative rgb="FFD00000"/>
          <x14:colorAxis rgb="FF000000"/>
          <x14:colorMarkers rgb="FFD00000"/>
          <x14:colorFirst rgb="FFD00000"/>
          <x14:colorLast rgb="FFD00000"/>
          <x14:colorHigh theme="1"/>
          <x14:colorLow rgb="FFD00000"/>
          <x14:sparklines>
            <x14:sparkline>
              <xm:f>'Agder PD'!Q438:X438</xm:f>
              <xm:sqref>AA438</xm:sqref>
            </x14:sparkline>
          </x14:sparklines>
        </x14:sparklineGroup>
        <x14:sparklineGroup displayEmptyCellsAs="gap" high="1" low="1" xr2:uid="{8A095C82-656F-4C66-A50E-4CD987E2F0AC}">
          <x14:colorSeries rgb="FF376092"/>
          <x14:colorNegative rgb="FFD00000"/>
          <x14:colorAxis rgb="FF000000"/>
          <x14:colorMarkers rgb="FFD00000"/>
          <x14:colorFirst rgb="FFD00000"/>
          <x14:colorLast rgb="FFD00000"/>
          <x14:colorHigh theme="1"/>
          <x14:colorLow rgb="FFD00000"/>
          <x14:sparklines>
            <x14:sparkline>
              <xm:f>'Agder PD'!B517:I517</xm:f>
              <xm:sqref>L517</xm:sqref>
            </x14:sparkline>
            <x14:sparkline>
              <xm:f>'Agder PD'!B518:I518</xm:f>
              <xm:sqref>L518</xm:sqref>
            </x14:sparkline>
            <x14:sparkline>
              <xm:f>'Agder PD'!B519:I519</xm:f>
              <xm:sqref>L519</xm:sqref>
            </x14:sparkline>
            <x14:sparkline>
              <xm:f>'Agder PD'!B520:I520</xm:f>
              <xm:sqref>L520</xm:sqref>
            </x14:sparkline>
            <x14:sparkline>
              <xm:f>'Agder PD'!B521:I521</xm:f>
              <xm:sqref>L521</xm:sqref>
            </x14:sparkline>
            <x14:sparkline>
              <xm:f>'Agder PD'!B522:I522</xm:f>
              <xm:sqref>L522</xm:sqref>
            </x14:sparkline>
            <x14:sparkline>
              <xm:f>'Agder PD'!B523:I523</xm:f>
              <xm:sqref>L523</xm:sqref>
            </x14:sparkline>
            <x14:sparkline>
              <xm:f>'Agder PD'!B524:I524</xm:f>
              <xm:sqref>L524</xm:sqref>
            </x14:sparkline>
            <x14:sparkline>
              <xm:f>'Agder PD'!B525:I525</xm:f>
              <xm:sqref>L525</xm:sqref>
            </x14:sparkline>
            <x14:sparkline>
              <xm:f>'Agder PD'!B526:I526</xm:f>
              <xm:sqref>L526</xm:sqref>
            </x14:sparkline>
            <x14:sparkline>
              <xm:f>'Agder PD'!B527:I527</xm:f>
              <xm:sqref>L527</xm:sqref>
            </x14:sparkline>
            <x14:sparkline>
              <xm:f>'Agder PD'!B528:I528</xm:f>
              <xm:sqref>L528</xm:sqref>
            </x14:sparkline>
            <x14:sparkline>
              <xm:f>'Agder PD'!B529:I529</xm:f>
              <xm:sqref>L529</xm:sqref>
            </x14:sparkline>
            <x14:sparkline>
              <xm:f>'Agder PD'!B530:I530</xm:f>
              <xm:sqref>L530</xm:sqref>
            </x14:sparkline>
            <x14:sparkline>
              <xm:f>'Agder PD'!B531:I531</xm:f>
              <xm:sqref>L531</xm:sqref>
            </x14:sparkline>
            <x14:sparkline>
              <xm:f>'Agder PD'!C532:I532</xm:f>
              <xm:sqref>L532</xm:sqref>
            </x14:sparkline>
            <x14:sparkline>
              <xm:f>'Agder PD'!B533:I533</xm:f>
              <xm:sqref>L533</xm:sqref>
            </x14:sparkline>
            <x14:sparkline>
              <xm:f>'Agder PD'!B534:I534</xm:f>
              <xm:sqref>L534</xm:sqref>
            </x14:sparkline>
            <x14:sparkline>
              <xm:f>'Agder PD'!B535:I535</xm:f>
              <xm:sqref>L535</xm:sqref>
            </x14:sparkline>
          </x14:sparklines>
        </x14:sparklineGroup>
        <x14:sparklineGroup displayEmptyCellsAs="gap" high="1" low="1" xr2:uid="{E19A0D6C-F10E-42AB-8613-F65F5F4E663D}">
          <x14:colorSeries rgb="FF376092"/>
          <x14:colorNegative rgb="FFD00000"/>
          <x14:colorAxis rgb="FF000000"/>
          <x14:colorMarkers rgb="FFD00000"/>
          <x14:colorFirst rgb="FFD00000"/>
          <x14:colorLast rgb="FFD00000"/>
          <x14:colorHigh theme="1"/>
          <x14:colorLow rgb="FFD00000"/>
          <x14:sparklines>
            <x14:sparkline>
              <xm:f>'Agder PD'!Q516:X516</xm:f>
              <xm:sqref>AA516</xm:sqref>
            </x14:sparkline>
          </x14:sparklines>
        </x14:sparklineGroup>
        <x14:sparklineGroup displayEmptyCellsAs="gap" high="1" low="1" xr2:uid="{794D64CB-0027-468D-B749-F786C3001A0B}">
          <x14:colorSeries rgb="FF376092"/>
          <x14:colorNegative rgb="FFD00000"/>
          <x14:colorAxis rgb="FF000000"/>
          <x14:colorMarkers rgb="FFD00000"/>
          <x14:colorFirst rgb="FFD00000"/>
          <x14:colorLast rgb="FFD00000"/>
          <x14:colorHigh theme="1"/>
          <x14:colorLow rgb="FFD00000"/>
          <x14:sparklines>
            <x14:sparkline>
              <xm:f>'Agder PD'!B361:I361</xm:f>
              <xm:sqref>L361</xm:sqref>
            </x14:sparkline>
            <x14:sparkline>
              <xm:f>'Agder PD'!B362:I362</xm:f>
              <xm:sqref>L362</xm:sqref>
            </x14:sparkline>
            <x14:sparkline>
              <xm:f>'Agder PD'!B363:I363</xm:f>
              <xm:sqref>L363</xm:sqref>
            </x14:sparkline>
            <x14:sparkline>
              <xm:f>'Agder PD'!B364:I364</xm:f>
              <xm:sqref>L364</xm:sqref>
            </x14:sparkline>
            <x14:sparkline>
              <xm:f>'Agder PD'!B365:I365</xm:f>
              <xm:sqref>L365</xm:sqref>
            </x14:sparkline>
            <x14:sparkline>
              <xm:f>'Agder PD'!B366:I366</xm:f>
              <xm:sqref>L366</xm:sqref>
            </x14:sparkline>
            <x14:sparkline>
              <xm:f>'Agder PD'!B367:I367</xm:f>
              <xm:sqref>L367</xm:sqref>
            </x14:sparkline>
            <x14:sparkline>
              <xm:f>'Agder PD'!B368:I368</xm:f>
              <xm:sqref>L368</xm:sqref>
            </x14:sparkline>
            <x14:sparkline>
              <xm:f>'Agder PD'!B369:I369</xm:f>
              <xm:sqref>L369</xm:sqref>
            </x14:sparkline>
            <x14:sparkline>
              <xm:f>'Agder PD'!B370:I370</xm:f>
              <xm:sqref>L370</xm:sqref>
            </x14:sparkline>
            <x14:sparkline>
              <xm:f>'Agder PD'!B371:I371</xm:f>
              <xm:sqref>L371</xm:sqref>
            </x14:sparkline>
            <x14:sparkline>
              <xm:f>'Agder PD'!B372:I372</xm:f>
              <xm:sqref>L372</xm:sqref>
            </x14:sparkline>
            <x14:sparkline>
              <xm:f>'Agder PD'!B373:I373</xm:f>
              <xm:sqref>L373</xm:sqref>
            </x14:sparkline>
            <x14:sparkline>
              <xm:f>'Agder PD'!B374:I374</xm:f>
              <xm:sqref>L374</xm:sqref>
            </x14:sparkline>
            <x14:sparkline>
              <xm:f>'Agder PD'!B375:I375</xm:f>
              <xm:sqref>L375</xm:sqref>
            </x14:sparkline>
            <x14:sparkline>
              <xm:f>'Agder PD'!C376:I376</xm:f>
              <xm:sqref>L376</xm:sqref>
            </x14:sparkline>
            <x14:sparkline>
              <xm:f>'Agder PD'!B377:I377</xm:f>
              <xm:sqref>L377</xm:sqref>
            </x14:sparkline>
            <x14:sparkline>
              <xm:f>'Agder PD'!B378:I378</xm:f>
              <xm:sqref>L378</xm:sqref>
            </x14:sparkline>
            <x14:sparkline>
              <xm:f>'Agder PD'!B379:I379</xm:f>
              <xm:sqref>L379</xm:sqref>
            </x14:sparkline>
          </x14:sparklines>
        </x14:sparklineGroup>
        <x14:sparklineGroup displayEmptyCellsAs="gap" high="1" low="1" xr2:uid="{C5992747-B649-466F-B68E-A55814D3534B}">
          <x14:colorSeries rgb="FF376092"/>
          <x14:colorNegative rgb="FFD00000"/>
          <x14:colorAxis rgb="FF000000"/>
          <x14:colorMarkers rgb="FFD00000"/>
          <x14:colorFirst rgb="FFD00000"/>
          <x14:colorLast rgb="FFD00000"/>
          <x14:colorHigh theme="1"/>
          <x14:colorLow rgb="FFD00000"/>
          <x14:sparklines>
            <x14:sparkline>
              <xm:f>'Agder PD'!Q360:X360</xm:f>
              <xm:sqref>AA360</xm:sqref>
            </x14:sparkline>
          </x14:sparklines>
        </x14:sparklineGroup>
        <x14:sparklineGroup displayEmptyCellsAs="gap" high="1" low="1" xr2:uid="{ADF504A7-63F8-4E53-91E5-8AF20307B23E}">
          <x14:colorSeries rgb="FF376092"/>
          <x14:colorNegative rgb="FFD00000"/>
          <x14:colorAxis rgb="FF000000"/>
          <x14:colorMarkers rgb="FFD00000"/>
          <x14:colorFirst rgb="FFD00000"/>
          <x14:colorLast rgb="FFD00000"/>
          <x14:colorHigh theme="1"/>
          <x14:colorLow rgb="FFD00000"/>
          <x14:sparklines>
            <x14:sparkline>
              <xm:f>'Agder PD'!C150:I150</xm:f>
              <xm:sqref>L150</xm:sqref>
            </x14:sparkline>
          </x14:sparklines>
        </x14:sparklineGroup>
        <x14:sparklineGroup displayEmptyCellsAs="gap" high="1" low="1" xr2:uid="{3AD6BA31-E16E-4F01-8FAB-A4853EF26563}">
          <x14:colorSeries rgb="FF376092"/>
          <x14:colorNegative rgb="FFD00000"/>
          <x14:colorAxis rgb="FF000000"/>
          <x14:colorMarkers rgb="FFD00000"/>
          <x14:colorFirst rgb="FFD00000"/>
          <x14:colorLast rgb="FFD00000"/>
          <x14:colorHigh theme="1"/>
          <x14:colorLow rgb="FFD00000"/>
          <x14:sparklines>
            <x14:sparkline>
              <xm:f>'Agder PD'!B413:I413</xm:f>
              <xm:sqref>L413</xm:sqref>
            </x14:sparkline>
            <x14:sparkline>
              <xm:f>'Agder PD'!B414:I414</xm:f>
              <xm:sqref>L414</xm:sqref>
            </x14:sparkline>
            <x14:sparkline>
              <xm:f>'Agder PD'!B415:I415</xm:f>
              <xm:sqref>L415</xm:sqref>
            </x14:sparkline>
            <x14:sparkline>
              <xm:f>'Agder PD'!B416:I416</xm:f>
              <xm:sqref>L416</xm:sqref>
            </x14:sparkline>
            <x14:sparkline>
              <xm:f>'Agder PD'!B417:I417</xm:f>
              <xm:sqref>L417</xm:sqref>
            </x14:sparkline>
            <x14:sparkline>
              <xm:f>'Agder PD'!B418:I418</xm:f>
              <xm:sqref>L418</xm:sqref>
            </x14:sparkline>
            <x14:sparkline>
              <xm:f>'Agder PD'!B419:I419</xm:f>
              <xm:sqref>L419</xm:sqref>
            </x14:sparkline>
            <x14:sparkline>
              <xm:f>'Agder PD'!B420:I420</xm:f>
              <xm:sqref>L420</xm:sqref>
            </x14:sparkline>
            <x14:sparkline>
              <xm:f>'Agder PD'!B421:I421</xm:f>
              <xm:sqref>L421</xm:sqref>
            </x14:sparkline>
            <x14:sparkline>
              <xm:f>'Agder PD'!B422:I422</xm:f>
              <xm:sqref>L422</xm:sqref>
            </x14:sparkline>
            <x14:sparkline>
              <xm:f>'Agder PD'!B423:I423</xm:f>
              <xm:sqref>L423</xm:sqref>
            </x14:sparkline>
            <x14:sparkline>
              <xm:f>'Agder PD'!B424:I424</xm:f>
              <xm:sqref>L424</xm:sqref>
            </x14:sparkline>
            <x14:sparkline>
              <xm:f>'Agder PD'!B425:I425</xm:f>
              <xm:sqref>L425</xm:sqref>
            </x14:sparkline>
            <x14:sparkline>
              <xm:f>'Agder PD'!B426:I426</xm:f>
              <xm:sqref>L426</xm:sqref>
            </x14:sparkline>
            <x14:sparkline>
              <xm:f>'Agder PD'!B427:I427</xm:f>
              <xm:sqref>L427</xm:sqref>
            </x14:sparkline>
            <x14:sparkline>
              <xm:f>'Agder PD'!C428:I428</xm:f>
              <xm:sqref>L428</xm:sqref>
            </x14:sparkline>
            <x14:sparkline>
              <xm:f>'Agder PD'!B429:I429</xm:f>
              <xm:sqref>L429</xm:sqref>
            </x14:sparkline>
            <x14:sparkline>
              <xm:f>'Agder PD'!B430:I430</xm:f>
              <xm:sqref>L430</xm:sqref>
            </x14:sparkline>
            <x14:sparkline>
              <xm:f>'Agder PD'!B431:I431</xm:f>
              <xm:sqref>L431</xm:sqref>
            </x14:sparkline>
          </x14:sparklines>
        </x14:sparklineGroup>
        <x14:sparklineGroup displayEmptyCellsAs="gap" high="1" low="1" xr2:uid="{FE3C77C9-F20E-495B-9E83-9F0B85ED3CD3}">
          <x14:colorSeries rgb="FF376092"/>
          <x14:colorNegative rgb="FFD00000"/>
          <x14:colorAxis rgb="FF000000"/>
          <x14:colorMarkers rgb="FFD00000"/>
          <x14:colorFirst rgb="FFD00000"/>
          <x14:colorLast rgb="FFD00000"/>
          <x14:colorHigh theme="1"/>
          <x14:colorLow rgb="FFD00000"/>
          <x14:sparklines>
            <x14:sparkline>
              <xm:f>'Agder PD'!Q412:X412</xm:f>
              <xm:sqref>AA412</xm:sqref>
            </x14:sparkline>
          </x14:sparklines>
        </x14:sparklineGroup>
        <x14:sparklineGroup displayEmptyCellsAs="gap" high="1" low="1" xr2:uid="{F1303ED2-E2B8-4B33-B6F8-35CE3410B300}">
          <x14:colorSeries rgb="FF376092"/>
          <x14:colorNegative rgb="FFD00000"/>
          <x14:colorAxis rgb="FF000000"/>
          <x14:colorMarkers rgb="FFD00000"/>
          <x14:colorFirst rgb="FFD00000"/>
          <x14:colorLast rgb="FFD00000"/>
          <x14:colorHigh theme="1"/>
          <x14:colorLow rgb="FFD00000"/>
          <x14:sparklines>
            <x14:sparkline>
              <xm:f>'Agder PD'!R151:X151</xm:f>
              <xm:sqref>AA151</xm:sqref>
            </x14:sparkline>
            <x14:sparkline>
              <xm:f>'Agder PD'!R152:X152</xm:f>
              <xm:sqref>AA152</xm:sqref>
            </x14:sparkline>
            <x14:sparkline>
              <xm:f>'Agder PD'!R153:X153</xm:f>
              <xm:sqref>AA153</xm:sqref>
            </x14:sparkline>
            <x14:sparkline>
              <xm:f>'Agder PD'!R154:X154</xm:f>
              <xm:sqref>AA154</xm:sqref>
            </x14:sparkline>
            <x14:sparkline>
              <xm:f>'Agder PD'!R155:X155</xm:f>
              <xm:sqref>AA155</xm:sqref>
            </x14:sparkline>
            <x14:sparkline>
              <xm:f>'Agder PD'!R156:X156</xm:f>
              <xm:sqref>AA156</xm:sqref>
            </x14:sparkline>
            <x14:sparkline>
              <xm:f>'Agder PD'!R157:X157</xm:f>
              <xm:sqref>AA157</xm:sqref>
            </x14:sparkline>
            <x14:sparkline>
              <xm:f>'Agder PD'!R158:X158</xm:f>
              <xm:sqref>AA158</xm:sqref>
            </x14:sparkline>
            <x14:sparkline>
              <xm:f>'Agder PD'!R159:X159</xm:f>
              <xm:sqref>AA159</xm:sqref>
            </x14:sparkline>
            <x14:sparkline>
              <xm:f>'Agder PD'!R160:X160</xm:f>
              <xm:sqref>AA160</xm:sqref>
            </x14:sparkline>
          </x14:sparklines>
        </x14:sparklineGroup>
        <x14:sparklineGroup displayEmptyCellsAs="gap" high="1" low="1" xr2:uid="{132AA8B2-CC62-4F6D-A416-5D5DB210592A}">
          <x14:colorSeries rgb="FF376092"/>
          <x14:colorNegative rgb="FFD00000"/>
          <x14:colorAxis rgb="FF000000"/>
          <x14:colorMarkers rgb="FFD00000"/>
          <x14:colorFirst rgb="FFD00000"/>
          <x14:colorLast rgb="FFD00000"/>
          <x14:colorHigh theme="1"/>
          <x14:colorLow rgb="FFD00000"/>
          <x14:sparklines>
            <x14:sparkline>
              <xm:f>'Agder PD'!Q134:X134</xm:f>
              <xm:sqref>AA134</xm:sqref>
            </x14:sparkline>
            <x14:sparkline>
              <xm:f>'Agder PD'!Q135:X135</xm:f>
              <xm:sqref>AA135</xm:sqref>
            </x14:sparkline>
            <x14:sparkline>
              <xm:f>'Agder PD'!Q136:X136</xm:f>
              <xm:sqref>AA136</xm:sqref>
            </x14:sparkline>
            <x14:sparkline>
              <xm:f>'Agder PD'!Q137:X137</xm:f>
              <xm:sqref>AA137</xm:sqref>
            </x14:sparkline>
            <x14:sparkline>
              <xm:f>'Agder PD'!Q138:X138</xm:f>
              <xm:sqref>AA138</xm:sqref>
            </x14:sparkline>
            <x14:sparkline>
              <xm:f>'Agder PD'!Q139:X139</xm:f>
              <xm:sqref>AA139</xm:sqref>
            </x14:sparkline>
            <x14:sparkline>
              <xm:f>'Agder PD'!Q140:X140</xm:f>
              <xm:sqref>AA140</xm:sqref>
            </x14:sparkline>
            <x14:sparkline>
              <xm:f>'Agder PD'!Q141:X141</xm:f>
              <xm:sqref>AA141</xm:sqref>
            </x14:sparkline>
            <x14:sparkline>
              <xm:f>'Agder PD'!Q142:X142</xm:f>
              <xm:sqref>AA142</xm:sqref>
            </x14:sparkline>
            <x14:sparkline>
              <xm:f>'Agder PD'!Q143:X143</xm:f>
              <xm:sqref>AA143</xm:sqref>
            </x14:sparkline>
          </x14:sparklines>
        </x14:sparklineGroup>
        <x14:sparklineGroup displayEmptyCellsAs="gap" high="1" low="1" xr2:uid="{4B142214-D277-4820-B0B7-8DE55A9AD62E}">
          <x14:colorSeries rgb="FF376092"/>
          <x14:colorNegative rgb="FFD00000"/>
          <x14:colorAxis rgb="FF000000"/>
          <x14:colorMarkers rgb="FFD00000"/>
          <x14:colorFirst rgb="FFD00000"/>
          <x14:colorLast rgb="FFD00000"/>
          <x14:colorHigh theme="1"/>
          <x14:colorLow rgb="FFD00000"/>
          <x14:sparklines>
            <x14:sparkline>
              <xm:f>'Agder PD'!Q117:X117</xm:f>
              <xm:sqref>AA117</xm:sqref>
            </x14:sparkline>
            <x14:sparkline>
              <xm:f>'Agder PD'!Q118:X118</xm:f>
              <xm:sqref>AA118</xm:sqref>
            </x14:sparkline>
            <x14:sparkline>
              <xm:f>'Agder PD'!Q119:X119</xm:f>
              <xm:sqref>AA119</xm:sqref>
            </x14:sparkline>
            <x14:sparkline>
              <xm:f>'Agder PD'!Q120:X120</xm:f>
              <xm:sqref>AA120</xm:sqref>
            </x14:sparkline>
            <x14:sparkline>
              <xm:f>'Agder PD'!Q121:X121</xm:f>
              <xm:sqref>AA121</xm:sqref>
            </x14:sparkline>
            <x14:sparkline>
              <xm:f>'Agder PD'!Q122:X122</xm:f>
              <xm:sqref>AA122</xm:sqref>
            </x14:sparkline>
            <x14:sparkline>
              <xm:f>'Agder PD'!Q123:X123</xm:f>
              <xm:sqref>AA123</xm:sqref>
            </x14:sparkline>
            <x14:sparkline>
              <xm:f>'Agder PD'!Q124:X124</xm:f>
              <xm:sqref>AA124</xm:sqref>
            </x14:sparkline>
            <x14:sparkline>
              <xm:f>'Agder PD'!Q125:X125</xm:f>
              <xm:sqref>AA125</xm:sqref>
            </x14:sparkline>
            <x14:sparkline>
              <xm:f>'Agder PD'!Q126:X126</xm:f>
              <xm:sqref>AA126</xm:sqref>
            </x14:sparkline>
          </x14:sparklines>
        </x14:sparklineGroup>
        <x14:sparklineGroup displayEmptyCellsAs="gap" high="1" low="1" xr2:uid="{CE688EBF-DD11-4DE5-95F1-43C715C1041F}">
          <x14:colorSeries rgb="FF376092"/>
          <x14:colorNegative rgb="FFD00000"/>
          <x14:colorAxis rgb="FF000000"/>
          <x14:colorMarkers rgb="FFD00000"/>
          <x14:colorFirst rgb="FFD00000"/>
          <x14:colorLast rgb="FFD00000"/>
          <x14:colorHigh theme="1"/>
          <x14:colorLow rgb="FFD00000"/>
          <x14:sparklines>
            <x14:sparkline>
              <xm:f>'Agder PD'!Q100:X100</xm:f>
              <xm:sqref>AA100</xm:sqref>
            </x14:sparkline>
            <x14:sparkline>
              <xm:f>'Agder PD'!Q101:X101</xm:f>
              <xm:sqref>AA101</xm:sqref>
            </x14:sparkline>
            <x14:sparkline>
              <xm:f>'Agder PD'!Q102:X102</xm:f>
              <xm:sqref>AA102</xm:sqref>
            </x14:sparkline>
            <x14:sparkline>
              <xm:f>'Agder PD'!Q103:X103</xm:f>
              <xm:sqref>AA103</xm:sqref>
            </x14:sparkline>
            <x14:sparkline>
              <xm:f>'Agder PD'!Q104:X104</xm:f>
              <xm:sqref>AA104</xm:sqref>
            </x14:sparkline>
            <x14:sparkline>
              <xm:f>'Agder PD'!Q105:X105</xm:f>
              <xm:sqref>AA105</xm:sqref>
            </x14:sparkline>
            <x14:sparkline>
              <xm:f>'Agder PD'!Q106:X106</xm:f>
              <xm:sqref>AA106</xm:sqref>
            </x14:sparkline>
            <x14:sparkline>
              <xm:f>'Agder PD'!Q107:X107</xm:f>
              <xm:sqref>AA107</xm:sqref>
            </x14:sparkline>
            <x14:sparkline>
              <xm:f>'Agder PD'!Q108:X108</xm:f>
              <xm:sqref>AA108</xm:sqref>
            </x14:sparkline>
            <x14:sparkline>
              <xm:f>'Agder PD'!Q109:X109</xm:f>
              <xm:sqref>AA109</xm:sqref>
            </x14:sparkline>
          </x14:sparklines>
        </x14:sparklineGroup>
        <x14:sparklineGroup displayEmptyCellsAs="gap" high="1" low="1" xr2:uid="{8BE7A41E-ADF8-4981-BD21-DE8BCFA9F0BA}">
          <x14:colorSeries rgb="FF376092"/>
          <x14:colorNegative rgb="FFD00000"/>
          <x14:colorAxis rgb="FF000000"/>
          <x14:colorMarkers rgb="FFD00000"/>
          <x14:colorFirst rgb="FFD00000"/>
          <x14:colorLast rgb="FFD00000"/>
          <x14:colorHigh theme="1"/>
          <x14:colorLow rgb="FFD00000"/>
          <x14:sparklines>
            <x14:sparkline>
              <xm:f>'Agder PD'!Q83:X83</xm:f>
              <xm:sqref>AA83</xm:sqref>
            </x14:sparkline>
            <x14:sparkline>
              <xm:f>'Agder PD'!Q84:X84</xm:f>
              <xm:sqref>AA84</xm:sqref>
            </x14:sparkline>
            <x14:sparkline>
              <xm:f>'Agder PD'!Q85:X85</xm:f>
              <xm:sqref>AA85</xm:sqref>
            </x14:sparkline>
            <x14:sparkline>
              <xm:f>'Agder PD'!Q86:X86</xm:f>
              <xm:sqref>AA86</xm:sqref>
            </x14:sparkline>
            <x14:sparkline>
              <xm:f>'Agder PD'!Q87:X87</xm:f>
              <xm:sqref>AA87</xm:sqref>
            </x14:sparkline>
            <x14:sparkline>
              <xm:f>'Agder PD'!Q88:X88</xm:f>
              <xm:sqref>AA88</xm:sqref>
            </x14:sparkline>
            <x14:sparkline>
              <xm:f>'Agder PD'!Q89:X89</xm:f>
              <xm:sqref>AA89</xm:sqref>
            </x14:sparkline>
            <x14:sparkline>
              <xm:f>'Agder PD'!Q90:X90</xm:f>
              <xm:sqref>AA90</xm:sqref>
            </x14:sparkline>
            <x14:sparkline>
              <xm:f>'Agder PD'!Q91:X91</xm:f>
              <xm:sqref>AA91</xm:sqref>
            </x14:sparkline>
            <x14:sparkline>
              <xm:f>'Agder PD'!Q92:X92</xm:f>
              <xm:sqref>AA92</xm:sqref>
            </x14:sparkline>
          </x14:sparklines>
        </x14:sparklineGroup>
        <x14:sparklineGroup displayEmptyCellsAs="gap" high="1" low="1" xr2:uid="{56440FD2-932B-4446-920A-EF7440A0F162}">
          <x14:colorSeries rgb="FF376092"/>
          <x14:colorNegative rgb="FFD00000"/>
          <x14:colorAxis rgb="FF000000"/>
          <x14:colorMarkers rgb="FFD00000"/>
          <x14:colorFirst rgb="FFD00000"/>
          <x14:colorLast rgb="FFD00000"/>
          <x14:colorHigh theme="1"/>
          <x14:colorLow rgb="FFD00000"/>
          <x14:sparklines>
            <x14:sparkline>
              <xm:f>'Agder PD'!B133:I133</xm:f>
              <xm:sqref>L133</xm:sqref>
            </x14:sparkline>
            <x14:sparkline>
              <xm:f>'Agder PD'!B134:I134</xm:f>
              <xm:sqref>L134</xm:sqref>
            </x14:sparkline>
            <x14:sparkline>
              <xm:f>'Agder PD'!B135:I135</xm:f>
              <xm:sqref>L135</xm:sqref>
            </x14:sparkline>
            <x14:sparkline>
              <xm:f>'Agder PD'!B136:I136</xm:f>
              <xm:sqref>L136</xm:sqref>
            </x14:sparkline>
            <x14:sparkline>
              <xm:f>'Agder PD'!B137:I137</xm:f>
              <xm:sqref>L137</xm:sqref>
            </x14:sparkline>
            <x14:sparkline>
              <xm:f>'Agder PD'!B138:I138</xm:f>
              <xm:sqref>L138</xm:sqref>
            </x14:sparkline>
            <x14:sparkline>
              <xm:f>'Agder PD'!B139:I139</xm:f>
              <xm:sqref>L139</xm:sqref>
            </x14:sparkline>
            <x14:sparkline>
              <xm:f>'Agder PD'!B140:I140</xm:f>
              <xm:sqref>L140</xm:sqref>
            </x14:sparkline>
            <x14:sparkline>
              <xm:f>'Agder PD'!B141:I141</xm:f>
              <xm:sqref>L141</xm:sqref>
            </x14:sparkline>
            <x14:sparkline>
              <xm:f>'Agder PD'!B142:I142</xm:f>
              <xm:sqref>L142</xm:sqref>
            </x14:sparkline>
            <x14:sparkline>
              <xm:f>'Agder PD'!B143:I143</xm:f>
              <xm:sqref>L143</xm:sqref>
            </x14:sparkline>
          </x14:sparklines>
        </x14:sparklineGroup>
        <x14:sparklineGroup displayEmptyCellsAs="gap" high="1" low="1" xr2:uid="{E42C673E-5BFE-42F8-BC0F-6293BE26121E}">
          <x14:colorSeries rgb="FF376092"/>
          <x14:colorNegative rgb="FFD00000"/>
          <x14:colorAxis rgb="FF000000"/>
          <x14:colorMarkers rgb="FFD00000"/>
          <x14:colorFirst rgb="FFD00000"/>
          <x14:colorLast rgb="FFD00000"/>
          <x14:colorHigh theme="1"/>
          <x14:colorLow rgb="FFD00000"/>
          <x14:sparklines>
            <x14:sparkline>
              <xm:f>'Agder PD'!B116:I116</xm:f>
              <xm:sqref>L116</xm:sqref>
            </x14:sparkline>
            <x14:sparkline>
              <xm:f>'Agder PD'!B117:I117</xm:f>
              <xm:sqref>L117</xm:sqref>
            </x14:sparkline>
            <x14:sparkline>
              <xm:f>'Agder PD'!B118:I118</xm:f>
              <xm:sqref>L118</xm:sqref>
            </x14:sparkline>
            <x14:sparkline>
              <xm:f>'Agder PD'!B119:I119</xm:f>
              <xm:sqref>L119</xm:sqref>
            </x14:sparkline>
            <x14:sparkline>
              <xm:f>'Agder PD'!B120:I120</xm:f>
              <xm:sqref>L120</xm:sqref>
            </x14:sparkline>
            <x14:sparkline>
              <xm:f>'Agder PD'!B121:I121</xm:f>
              <xm:sqref>L121</xm:sqref>
            </x14:sparkline>
            <x14:sparkline>
              <xm:f>'Agder PD'!B122:I122</xm:f>
              <xm:sqref>L122</xm:sqref>
            </x14:sparkline>
            <x14:sparkline>
              <xm:f>'Agder PD'!B123:I123</xm:f>
              <xm:sqref>L123</xm:sqref>
            </x14:sparkline>
            <x14:sparkline>
              <xm:f>'Agder PD'!B124:I124</xm:f>
              <xm:sqref>L124</xm:sqref>
            </x14:sparkline>
            <x14:sparkline>
              <xm:f>'Agder PD'!B125:I125</xm:f>
              <xm:sqref>L125</xm:sqref>
            </x14:sparkline>
            <x14:sparkline>
              <xm:f>'Agder PD'!B126:I126</xm:f>
              <xm:sqref>L126</xm:sqref>
            </x14:sparkline>
          </x14:sparklines>
        </x14:sparklineGroup>
        <x14:sparklineGroup displayEmptyCellsAs="gap" high="1" low="1" xr2:uid="{83A58787-32DE-44AC-A144-6CE3915F308D}">
          <x14:colorSeries rgb="FF376092"/>
          <x14:colorNegative rgb="FFD00000"/>
          <x14:colorAxis rgb="FF000000"/>
          <x14:colorMarkers rgb="FFD00000"/>
          <x14:colorFirst rgb="FFD00000"/>
          <x14:colorLast rgb="FFD00000"/>
          <x14:colorHigh theme="1"/>
          <x14:colorLow rgb="FFD00000"/>
          <x14:sparklines>
            <x14:sparkline>
              <xm:f>'Agder PD'!B99:I99</xm:f>
              <xm:sqref>L99</xm:sqref>
            </x14:sparkline>
            <x14:sparkline>
              <xm:f>'Agder PD'!B100:I100</xm:f>
              <xm:sqref>L100</xm:sqref>
            </x14:sparkline>
            <x14:sparkline>
              <xm:f>'Agder PD'!B101:I101</xm:f>
              <xm:sqref>L101</xm:sqref>
            </x14:sparkline>
            <x14:sparkline>
              <xm:f>'Agder PD'!B102:I102</xm:f>
              <xm:sqref>L102</xm:sqref>
            </x14:sparkline>
            <x14:sparkline>
              <xm:f>'Agder PD'!B103:I103</xm:f>
              <xm:sqref>L103</xm:sqref>
            </x14:sparkline>
            <x14:sparkline>
              <xm:f>'Agder PD'!B104:I104</xm:f>
              <xm:sqref>L104</xm:sqref>
            </x14:sparkline>
            <x14:sparkline>
              <xm:f>'Agder PD'!B105:I105</xm:f>
              <xm:sqref>L105</xm:sqref>
            </x14:sparkline>
            <x14:sparkline>
              <xm:f>'Agder PD'!B106:I106</xm:f>
              <xm:sqref>L106</xm:sqref>
            </x14:sparkline>
            <x14:sparkline>
              <xm:f>'Agder PD'!B107:I107</xm:f>
              <xm:sqref>L107</xm:sqref>
            </x14:sparkline>
            <x14:sparkline>
              <xm:f>'Agder PD'!B108:I108</xm:f>
              <xm:sqref>L108</xm:sqref>
            </x14:sparkline>
            <x14:sparkline>
              <xm:f>'Agder PD'!B109:I109</xm:f>
              <xm:sqref>L109</xm:sqref>
            </x14:sparkline>
          </x14:sparklines>
        </x14:sparklineGroup>
        <x14:sparklineGroup displayEmptyCellsAs="gap" high="1" low="1" xr2:uid="{D1EB6035-18F2-433A-9867-7BD091128474}">
          <x14:colorSeries rgb="FF376092"/>
          <x14:colorNegative rgb="FFD00000"/>
          <x14:colorAxis rgb="FF000000"/>
          <x14:colorMarkers rgb="FFD00000"/>
          <x14:colorFirst rgb="FFD00000"/>
          <x14:colorLast rgb="FFD00000"/>
          <x14:colorHigh theme="1"/>
          <x14:colorLow rgb="FFD00000"/>
          <x14:sparklines>
            <x14:sparkline>
              <xm:f>'Agder PD'!B82:I82</xm:f>
              <xm:sqref>L82</xm:sqref>
            </x14:sparkline>
            <x14:sparkline>
              <xm:f>'Agder PD'!B83:I83</xm:f>
              <xm:sqref>L83</xm:sqref>
            </x14:sparkline>
            <x14:sparkline>
              <xm:f>'Agder PD'!B84:I84</xm:f>
              <xm:sqref>L84</xm:sqref>
            </x14:sparkline>
            <x14:sparkline>
              <xm:f>'Agder PD'!B85:I85</xm:f>
              <xm:sqref>L85</xm:sqref>
            </x14:sparkline>
            <x14:sparkline>
              <xm:f>'Agder PD'!B86:I86</xm:f>
              <xm:sqref>L86</xm:sqref>
            </x14:sparkline>
            <x14:sparkline>
              <xm:f>'Agder PD'!B87:I87</xm:f>
              <xm:sqref>L87</xm:sqref>
            </x14:sparkline>
            <x14:sparkline>
              <xm:f>'Agder PD'!B88:I88</xm:f>
              <xm:sqref>L88</xm:sqref>
            </x14:sparkline>
            <x14:sparkline>
              <xm:f>'Agder PD'!B89:I89</xm:f>
              <xm:sqref>L89</xm:sqref>
            </x14:sparkline>
            <x14:sparkline>
              <xm:f>'Agder PD'!B90:I90</xm:f>
              <xm:sqref>L90</xm:sqref>
            </x14:sparkline>
            <x14:sparkline>
              <xm:f>'Agder PD'!B91:I91</xm:f>
              <xm:sqref>L91</xm:sqref>
            </x14:sparkline>
            <x14:sparkline>
              <xm:f>'Agder PD'!B92:I92</xm:f>
              <xm:sqref>L92</xm:sqref>
            </x14:sparkline>
          </x14:sparklines>
        </x14:sparklineGroup>
        <x14:sparklineGroup displayEmptyCellsAs="gap" high="1" low="1" xr2:uid="{B92AA857-C25A-4791-B5DB-E5F3480CF36F}">
          <x14:colorSeries rgb="FF376092"/>
          <x14:colorNegative rgb="FFD00000"/>
          <x14:colorAxis rgb="FF000000"/>
          <x14:colorMarkers rgb="FFD00000"/>
          <x14:colorFirst rgb="FFD00000"/>
          <x14:colorLast rgb="FFD00000"/>
          <x14:colorHigh theme="1"/>
          <x14:colorLow rgb="FFD00000"/>
          <x14:sparklines>
            <x14:sparkline>
              <xm:f>'Agder PD'!B65:I65</xm:f>
              <xm:sqref>L65</xm:sqref>
            </x14:sparkline>
            <x14:sparkline>
              <xm:f>'Agder PD'!B66:I66</xm:f>
              <xm:sqref>L66</xm:sqref>
            </x14:sparkline>
            <x14:sparkline>
              <xm:f>'Agder PD'!B67:I67</xm:f>
              <xm:sqref>L67</xm:sqref>
            </x14:sparkline>
            <x14:sparkline>
              <xm:f>'Agder PD'!B68:I68</xm:f>
              <xm:sqref>L68</xm:sqref>
            </x14:sparkline>
            <x14:sparkline>
              <xm:f>'Agder PD'!B69:I69</xm:f>
              <xm:sqref>L69</xm:sqref>
            </x14:sparkline>
            <x14:sparkline>
              <xm:f>'Agder PD'!B70:I70</xm:f>
              <xm:sqref>L70</xm:sqref>
            </x14:sparkline>
            <x14:sparkline>
              <xm:f>'Agder PD'!B71:I71</xm:f>
              <xm:sqref>L71</xm:sqref>
            </x14:sparkline>
            <x14:sparkline>
              <xm:f>'Agder PD'!B72:I72</xm:f>
              <xm:sqref>L72</xm:sqref>
            </x14:sparkline>
            <x14:sparkline>
              <xm:f>'Agder PD'!B73:I73</xm:f>
              <xm:sqref>L73</xm:sqref>
            </x14:sparkline>
            <x14:sparkline>
              <xm:f>'Agder PD'!B74:I74</xm:f>
              <xm:sqref>L74</xm:sqref>
            </x14:sparkline>
            <x14:sparkline>
              <xm:f>'Agder PD'!B75:I75</xm:f>
              <xm:sqref>L75</xm:sqref>
            </x14:sparkline>
          </x14:sparklines>
        </x14:sparklineGroup>
        <x14:sparklineGroup displayEmptyCellsAs="gap" high="1" low="1" xr2:uid="{4190DF2D-E8A3-410E-BAD2-8A31FD8EEB57}">
          <x14:colorSeries rgb="FF376092"/>
          <x14:colorNegative rgb="FFD00000"/>
          <x14:colorAxis rgb="FF000000"/>
          <x14:colorMarkers rgb="FFD00000"/>
          <x14:colorFirst rgb="FFD00000"/>
          <x14:colorLast rgb="FFD00000"/>
          <x14:colorHigh theme="1"/>
          <x14:colorLow rgb="FFD00000"/>
          <x14:sparklines>
            <x14:sparkline>
              <xm:f>'Agder PD'!B48:I48</xm:f>
              <xm:sqref>L48</xm:sqref>
            </x14:sparkline>
            <x14:sparkline>
              <xm:f>'Agder PD'!B49:I49</xm:f>
              <xm:sqref>L49</xm:sqref>
            </x14:sparkline>
            <x14:sparkline>
              <xm:f>'Agder PD'!B50:I50</xm:f>
              <xm:sqref>L50</xm:sqref>
            </x14:sparkline>
            <x14:sparkline>
              <xm:f>'Agder PD'!B51:I51</xm:f>
              <xm:sqref>L51</xm:sqref>
            </x14:sparkline>
            <x14:sparkline>
              <xm:f>'Agder PD'!B52:I52</xm:f>
              <xm:sqref>L52</xm:sqref>
            </x14:sparkline>
            <x14:sparkline>
              <xm:f>'Agder PD'!B53:I53</xm:f>
              <xm:sqref>L53</xm:sqref>
            </x14:sparkline>
            <x14:sparkline>
              <xm:f>'Agder PD'!B54:I54</xm:f>
              <xm:sqref>L54</xm:sqref>
            </x14:sparkline>
            <x14:sparkline>
              <xm:f>'Agder PD'!B55:I55</xm:f>
              <xm:sqref>L55</xm:sqref>
            </x14:sparkline>
            <x14:sparkline>
              <xm:f>'Agder PD'!B56:I56</xm:f>
              <xm:sqref>L56</xm:sqref>
            </x14:sparkline>
            <x14:sparkline>
              <xm:f>'Agder PD'!B57:I57</xm:f>
              <xm:sqref>L57</xm:sqref>
            </x14:sparkline>
            <x14:sparkline>
              <xm:f>'Agder PD'!B58:I58</xm:f>
              <xm:sqref>L58</xm:sqref>
            </x14:sparkline>
          </x14:sparklines>
        </x14:sparklineGroup>
        <x14:sparklineGroup displayEmptyCellsAs="gap" high="1" low="1" xr2:uid="{70129FE4-2F3E-4B97-BB9B-623F998D941C}">
          <x14:colorSeries rgb="FF376092"/>
          <x14:colorNegative rgb="FFD00000"/>
          <x14:colorAxis rgb="FF000000"/>
          <x14:colorMarkers rgb="FFD00000"/>
          <x14:colorFirst rgb="FFD00000"/>
          <x14:colorLast rgb="FFD00000"/>
          <x14:colorHigh theme="1"/>
          <x14:colorLow rgb="FFD00000"/>
          <x14:sparklines>
            <x14:sparkline>
              <xm:f>'Agder PD'!B31:I31</xm:f>
              <xm:sqref>L31</xm:sqref>
            </x14:sparkline>
          </x14:sparklines>
        </x14:sparklineGroup>
        <x14:sparklineGroup displayEmptyCellsAs="gap" high="1" low="1" xr2:uid="{EEC678B2-4557-4A68-817B-C5ED2F8E2E72}">
          <x14:colorSeries rgb="FF376092"/>
          <x14:colorNegative rgb="FFD00000"/>
          <x14:colorAxis rgb="FF000000"/>
          <x14:colorMarkers rgb="FFD00000"/>
          <x14:colorFirst rgb="FFD00000"/>
          <x14:colorLast rgb="FFD00000"/>
          <x14:colorHigh theme="1"/>
          <x14:colorLow rgb="FFD00000"/>
          <x14:sparklines>
            <x14:sparkline>
              <xm:f>'Agder PD'!Q6:X6</xm:f>
              <xm:sqref>AA6</xm:sqref>
            </x14:sparkline>
            <x14:sparkline>
              <xm:f>'Agder PD'!Q7:X7</xm:f>
              <xm:sqref>AA7</xm:sqref>
            </x14:sparkline>
            <x14:sparkline>
              <xm:f>'Agder PD'!Q8:X8</xm:f>
              <xm:sqref>AA8</xm:sqref>
            </x14:sparkline>
            <x14:sparkline>
              <xm:f>'Agder PD'!Q9:X9</xm:f>
              <xm:sqref>AA9</xm:sqref>
            </x14:sparkline>
            <x14:sparkline>
              <xm:f>'Agder PD'!Q10:X10</xm:f>
              <xm:sqref>AA10</xm:sqref>
            </x14:sparkline>
            <x14:sparkline>
              <xm:f>'Agder PD'!Q11:X11</xm:f>
              <xm:sqref>AA11</xm:sqref>
            </x14:sparkline>
            <x14:sparkline>
              <xm:f>'Agder PD'!Q12:X12</xm:f>
              <xm:sqref>AA12</xm:sqref>
            </x14:sparkline>
            <x14:sparkline>
              <xm:f>'Agder PD'!Q13:X13</xm:f>
              <xm:sqref>AA13</xm:sqref>
            </x14:sparkline>
            <x14:sparkline>
              <xm:f>'Agder PD'!Q14:X14</xm:f>
              <xm:sqref>AA14</xm:sqref>
            </x14:sparkline>
            <x14:sparkline>
              <xm:f>'Agder PD'!Q15:X15</xm:f>
              <xm:sqref>AA15</xm:sqref>
            </x14:sparkline>
            <x14:sparkline>
              <xm:f>'Agder PD'!Q16:X16</xm:f>
              <xm:sqref>AA16</xm:sqref>
            </x14:sparkline>
            <x14:sparkline>
              <xm:f>'Agder PD'!Q17:X17</xm:f>
              <xm:sqref>AA17</xm:sqref>
            </x14:sparkline>
            <x14:sparkline>
              <xm:f>'Agder PD'!Q18:X18</xm:f>
              <xm:sqref>AA18</xm:sqref>
            </x14:sparkline>
            <x14:sparkline>
              <xm:f>'Agder PD'!Q19:X19</xm:f>
              <xm:sqref>AA19</xm:sqref>
            </x14:sparkline>
            <x14:sparkline>
              <xm:f>'Agder PD'!Q20:X20</xm:f>
              <xm:sqref>AA20</xm:sqref>
            </x14:sparkline>
            <x14:sparkline>
              <xm:f>'Agder PD'!Q21:X21</xm:f>
              <xm:sqref>AA21</xm:sqref>
            </x14:sparkline>
            <x14:sparkline>
              <xm:f>'Agder PD'!Q22:X22</xm:f>
              <xm:sqref>AA22</xm:sqref>
            </x14:sparkline>
            <x14:sparkline>
              <xm:f>'Agder PD'!Q23:X23</xm:f>
              <xm:sqref>AA23</xm:sqref>
            </x14:sparkline>
            <x14:sparkline>
              <xm:f>'Agder PD'!Q24:X24</xm:f>
              <xm:sqref>AA24</xm:sqref>
            </x14:sparkline>
          </x14:sparklines>
        </x14:sparklineGroup>
        <x14:sparklineGroup displayEmptyCellsAs="gap" high="1" low="1" xr2:uid="{045E3A36-8034-44F9-BBCE-938E44B1C1C1}">
          <x14:colorSeries rgb="FF376092"/>
          <x14:colorNegative rgb="FFD00000"/>
          <x14:colorAxis rgb="FF000000"/>
          <x14:colorMarkers rgb="FFD00000"/>
          <x14:colorFirst rgb="FFD00000"/>
          <x14:colorLast rgb="FFD00000"/>
          <x14:colorHigh theme="1"/>
          <x14:colorLow rgb="FFD00000"/>
          <x14:sparklines>
            <x14:sparkline>
              <xm:f>'Agder PD'!Q66:X66</xm:f>
              <xm:sqref>AA66</xm:sqref>
            </x14:sparkline>
            <x14:sparkline>
              <xm:f>'Agder PD'!Q67:X67</xm:f>
              <xm:sqref>AA67</xm:sqref>
            </x14:sparkline>
            <x14:sparkline>
              <xm:f>'Agder PD'!Q68:X68</xm:f>
              <xm:sqref>AA68</xm:sqref>
            </x14:sparkline>
            <x14:sparkline>
              <xm:f>'Agder PD'!Q69:X69</xm:f>
              <xm:sqref>AA69</xm:sqref>
            </x14:sparkline>
            <x14:sparkline>
              <xm:f>'Agder PD'!Q70:X70</xm:f>
              <xm:sqref>AA70</xm:sqref>
            </x14:sparkline>
            <x14:sparkline>
              <xm:f>'Agder PD'!Q71:X71</xm:f>
              <xm:sqref>AA71</xm:sqref>
            </x14:sparkline>
            <x14:sparkline>
              <xm:f>'Agder PD'!Q72:X72</xm:f>
              <xm:sqref>AA72</xm:sqref>
            </x14:sparkline>
            <x14:sparkline>
              <xm:f>'Agder PD'!Q73:X73</xm:f>
              <xm:sqref>AA73</xm:sqref>
            </x14:sparkline>
            <x14:sparkline>
              <xm:f>'Agder PD'!Q74:X74</xm:f>
              <xm:sqref>AA74</xm:sqref>
            </x14:sparkline>
            <x14:sparkline>
              <xm:f>'Agder PD'!Q75:X75</xm:f>
              <xm:sqref>AA75</xm:sqref>
            </x14:sparkline>
          </x14:sparklines>
        </x14:sparklineGroup>
        <x14:sparklineGroup displayEmptyCellsAs="gap" high="1" low="1" xr2:uid="{8F2127B4-5266-4C0D-9999-3833662DBFF3}">
          <x14:colorSeries rgb="FF376092"/>
          <x14:colorNegative rgb="FFD00000"/>
          <x14:colorAxis rgb="FF000000"/>
          <x14:colorMarkers rgb="FFD00000"/>
          <x14:colorFirst rgb="FFD00000"/>
          <x14:colorLast rgb="FFD00000"/>
          <x14:colorHigh theme="1"/>
          <x14:colorLow rgb="FFD00000"/>
          <x14:sparklines>
            <x14:sparkline>
              <xm:f>'Agder PD'!Q49:X49</xm:f>
              <xm:sqref>AA49</xm:sqref>
            </x14:sparkline>
            <x14:sparkline>
              <xm:f>'Agder PD'!Q50:X50</xm:f>
              <xm:sqref>AA50</xm:sqref>
            </x14:sparkline>
            <x14:sparkline>
              <xm:f>'Agder PD'!Q51:X51</xm:f>
              <xm:sqref>AA51</xm:sqref>
            </x14:sparkline>
            <x14:sparkline>
              <xm:f>'Agder PD'!Q52:X52</xm:f>
              <xm:sqref>AA52</xm:sqref>
            </x14:sparkline>
            <x14:sparkline>
              <xm:f>'Agder PD'!Q53:X53</xm:f>
              <xm:sqref>AA53</xm:sqref>
            </x14:sparkline>
            <x14:sparkline>
              <xm:f>'Agder PD'!Q54:X54</xm:f>
              <xm:sqref>AA54</xm:sqref>
            </x14:sparkline>
            <x14:sparkline>
              <xm:f>'Agder PD'!Q55:X55</xm:f>
              <xm:sqref>AA55</xm:sqref>
            </x14:sparkline>
            <x14:sparkline>
              <xm:f>'Agder PD'!Q56:X56</xm:f>
              <xm:sqref>AA56</xm:sqref>
            </x14:sparkline>
            <x14:sparkline>
              <xm:f>'Agder PD'!Q57:X57</xm:f>
              <xm:sqref>AA57</xm:sqref>
            </x14:sparkline>
            <x14:sparkline>
              <xm:f>'Agder PD'!Q58:X58</xm:f>
              <xm:sqref>AA58</xm:sqref>
            </x14:sparkline>
          </x14:sparklines>
        </x14:sparklineGroup>
        <x14:sparklineGroup displayEmptyCellsAs="gap" high="1" low="1" xr2:uid="{BC2F78EF-8EBB-4E91-926B-D92ABFE665D9}">
          <x14:colorSeries rgb="FF376092"/>
          <x14:colorNegative rgb="FFD00000"/>
          <x14:colorAxis rgb="FF000000"/>
          <x14:colorMarkers rgb="FFD00000"/>
          <x14:colorFirst rgb="FFD00000"/>
          <x14:colorLast rgb="FFD00000"/>
          <x14:colorHigh theme="1"/>
          <x14:colorLow rgb="FFD00000"/>
          <x14:sparklines>
            <x14:sparkline>
              <xm:f>'Agder PD'!Q31:X31</xm:f>
              <xm:sqref>AA31</xm:sqref>
            </x14:sparkline>
          </x14:sparklines>
        </x14:sparklineGroup>
        <x14:sparklineGroup displayEmptyCellsAs="gap" high="1" low="1" xr2:uid="{80DD99CC-367A-414E-A6B3-24188431ED2C}">
          <x14:colorSeries rgb="FF376092"/>
          <x14:colorNegative rgb="FFD00000"/>
          <x14:colorAxis rgb="FF000000"/>
          <x14:colorMarkers rgb="FFD00000"/>
          <x14:colorFirst rgb="FFD00000"/>
          <x14:colorLast rgb="FFD00000"/>
          <x14:colorHigh theme="1"/>
          <x14:colorLow rgb="FFD00000"/>
          <x14:sparklines>
            <x14:sparkline>
              <xm:f>'Agder PD'!B5:I5</xm:f>
              <xm:sqref>L5</xm:sqref>
            </x14:sparkline>
          </x14:sparklines>
        </x14:sparklineGroup>
        <x14:sparklineGroup displayEmptyCellsAs="gap" high="1" low="1" xr2:uid="{996ED8D4-5B66-4652-B4C1-EE923F1938C6}">
          <x14:colorSeries rgb="FF376092"/>
          <x14:colorNegative rgb="FFD00000"/>
          <x14:colorAxis rgb="FF000000"/>
          <x14:colorMarkers rgb="FFD00000"/>
          <x14:colorFirst rgb="FFD00000"/>
          <x14:colorLast rgb="FFD00000"/>
          <x14:colorHigh theme="1"/>
          <x14:colorLow rgb="FFD00000"/>
          <x14:sparklines>
            <x14:sparkline>
              <xm:f>'Agder PD'!B387:I387</xm:f>
              <xm:sqref>L387</xm:sqref>
            </x14:sparkline>
            <x14:sparkline>
              <xm:f>'Agder PD'!B388:I388</xm:f>
              <xm:sqref>L388</xm:sqref>
            </x14:sparkline>
            <x14:sparkline>
              <xm:f>'Agder PD'!B389:I389</xm:f>
              <xm:sqref>L389</xm:sqref>
            </x14:sparkline>
            <x14:sparkline>
              <xm:f>'Agder PD'!B390:I390</xm:f>
              <xm:sqref>L390</xm:sqref>
            </x14:sparkline>
            <x14:sparkline>
              <xm:f>'Agder PD'!B391:I391</xm:f>
              <xm:sqref>L391</xm:sqref>
            </x14:sparkline>
            <x14:sparkline>
              <xm:f>'Agder PD'!B392:I392</xm:f>
              <xm:sqref>L392</xm:sqref>
            </x14:sparkline>
            <x14:sparkline>
              <xm:f>'Agder PD'!B393:I393</xm:f>
              <xm:sqref>L393</xm:sqref>
            </x14:sparkline>
            <x14:sparkline>
              <xm:f>'Agder PD'!B394:I394</xm:f>
              <xm:sqref>L394</xm:sqref>
            </x14:sparkline>
            <x14:sparkline>
              <xm:f>'Agder PD'!B395:I395</xm:f>
              <xm:sqref>L395</xm:sqref>
            </x14:sparkline>
            <x14:sparkline>
              <xm:f>'Agder PD'!B396:I396</xm:f>
              <xm:sqref>L396</xm:sqref>
            </x14:sparkline>
            <x14:sparkline>
              <xm:f>'Agder PD'!B397:I397</xm:f>
              <xm:sqref>L397</xm:sqref>
            </x14:sparkline>
            <x14:sparkline>
              <xm:f>'Agder PD'!B398:I398</xm:f>
              <xm:sqref>L398</xm:sqref>
            </x14:sparkline>
            <x14:sparkline>
              <xm:f>'Agder PD'!B399:I399</xm:f>
              <xm:sqref>L399</xm:sqref>
            </x14:sparkline>
            <x14:sparkline>
              <xm:f>'Agder PD'!B400:I400</xm:f>
              <xm:sqref>L400</xm:sqref>
            </x14:sparkline>
            <x14:sparkline>
              <xm:f>'Agder PD'!B401:I401</xm:f>
              <xm:sqref>L401</xm:sqref>
            </x14:sparkline>
            <x14:sparkline>
              <xm:f>'Agder PD'!C402:I402</xm:f>
              <xm:sqref>L402</xm:sqref>
            </x14:sparkline>
            <x14:sparkline>
              <xm:f>'Agder PD'!B403:I403</xm:f>
              <xm:sqref>L403</xm:sqref>
            </x14:sparkline>
            <x14:sparkline>
              <xm:f>'Agder PD'!B404:I404</xm:f>
              <xm:sqref>L404</xm:sqref>
            </x14:sparkline>
            <x14:sparkline>
              <xm:f>'Agder PD'!B405:I405</xm:f>
              <xm:sqref>L405</xm:sqref>
            </x14:sparkline>
          </x14:sparklines>
        </x14:sparklineGroup>
        <x14:sparklineGroup displayEmptyCellsAs="gap" high="1" low="1" xr2:uid="{FE36400F-F0FE-4B84-A2D9-BBCA4C811269}">
          <x14:colorSeries rgb="FF376092"/>
          <x14:colorNegative rgb="FFD00000"/>
          <x14:colorAxis rgb="FF000000"/>
          <x14:colorMarkers rgb="FFD00000"/>
          <x14:colorFirst rgb="FFD00000"/>
          <x14:colorLast rgb="FFD00000"/>
          <x14:colorHigh theme="1"/>
          <x14:colorLow rgb="FFD00000"/>
          <x14:sparklines>
            <x14:sparkline>
              <xm:f>'Agder PD'!Q386:X386</xm:f>
              <xm:sqref>AA386</xm:sqref>
            </x14:sparkline>
          </x14:sparklines>
        </x14:sparklineGroup>
        <x14:sparklineGroup displayEmptyCellsAs="gap" high="1" low="1" xr2:uid="{0FE08A3D-9587-4F9E-8F86-293717CEA92E}">
          <x14:colorSeries rgb="FF376092"/>
          <x14:colorNegative rgb="FFD00000"/>
          <x14:colorAxis rgb="FF000000"/>
          <x14:colorMarkers rgb="FFD00000"/>
          <x14:colorFirst rgb="FFD00000"/>
          <x14:colorLast rgb="FFD00000"/>
          <x14:colorHigh theme="1"/>
          <x14:colorLow rgb="FFD00000"/>
          <x14:sparklines>
            <x14:sparkline>
              <xm:f>'Agder PD'!B491:I491</xm:f>
              <xm:sqref>L491</xm:sqref>
            </x14:sparkline>
            <x14:sparkline>
              <xm:f>'Agder PD'!B492:I492</xm:f>
              <xm:sqref>L492</xm:sqref>
            </x14:sparkline>
            <x14:sparkline>
              <xm:f>'Agder PD'!B493:I493</xm:f>
              <xm:sqref>L493</xm:sqref>
            </x14:sparkline>
            <x14:sparkline>
              <xm:f>'Agder PD'!B494:I494</xm:f>
              <xm:sqref>L494</xm:sqref>
            </x14:sparkline>
            <x14:sparkline>
              <xm:f>'Agder PD'!B495:I495</xm:f>
              <xm:sqref>L495</xm:sqref>
            </x14:sparkline>
            <x14:sparkline>
              <xm:f>'Agder PD'!B496:I496</xm:f>
              <xm:sqref>L496</xm:sqref>
            </x14:sparkline>
            <x14:sparkline>
              <xm:f>'Agder PD'!B497:I497</xm:f>
              <xm:sqref>L497</xm:sqref>
            </x14:sparkline>
            <x14:sparkline>
              <xm:f>'Agder PD'!B498:I498</xm:f>
              <xm:sqref>L498</xm:sqref>
            </x14:sparkline>
            <x14:sparkline>
              <xm:f>'Agder PD'!B499:I499</xm:f>
              <xm:sqref>L499</xm:sqref>
            </x14:sparkline>
            <x14:sparkline>
              <xm:f>'Agder PD'!B500:I500</xm:f>
              <xm:sqref>L500</xm:sqref>
            </x14:sparkline>
            <x14:sparkline>
              <xm:f>'Agder PD'!B501:I501</xm:f>
              <xm:sqref>L501</xm:sqref>
            </x14:sparkline>
            <x14:sparkline>
              <xm:f>'Agder PD'!B502:I502</xm:f>
              <xm:sqref>L502</xm:sqref>
            </x14:sparkline>
            <x14:sparkline>
              <xm:f>'Agder PD'!B503:I503</xm:f>
              <xm:sqref>L503</xm:sqref>
            </x14:sparkline>
            <x14:sparkline>
              <xm:f>'Agder PD'!B504:I504</xm:f>
              <xm:sqref>L504</xm:sqref>
            </x14:sparkline>
            <x14:sparkline>
              <xm:f>'Agder PD'!B505:I505</xm:f>
              <xm:sqref>L505</xm:sqref>
            </x14:sparkline>
            <x14:sparkline>
              <xm:f>'Agder PD'!C506:I506</xm:f>
              <xm:sqref>L506</xm:sqref>
            </x14:sparkline>
            <x14:sparkline>
              <xm:f>'Agder PD'!B507:I507</xm:f>
              <xm:sqref>L507</xm:sqref>
            </x14:sparkline>
            <x14:sparkline>
              <xm:f>'Agder PD'!B508:I508</xm:f>
              <xm:sqref>L508</xm:sqref>
            </x14:sparkline>
            <x14:sparkline>
              <xm:f>'Agder PD'!B509:I509</xm:f>
              <xm:sqref>L509</xm:sqref>
            </x14:sparkline>
          </x14:sparklines>
        </x14:sparklineGroup>
        <x14:sparklineGroup displayEmptyCellsAs="gap" high="1" low="1" xr2:uid="{BFD137CD-D96D-4532-AE49-63F7F20757BC}">
          <x14:colorSeries rgb="FF376092"/>
          <x14:colorNegative rgb="FFD00000"/>
          <x14:colorAxis rgb="FF000000"/>
          <x14:colorMarkers rgb="FFD00000"/>
          <x14:colorFirst rgb="FFD00000"/>
          <x14:colorLast rgb="FFD00000"/>
          <x14:colorHigh theme="1"/>
          <x14:colorLow rgb="FFD00000"/>
          <x14:sparklines>
            <x14:sparkline>
              <xm:f>'Agder PD'!Q490:X490</xm:f>
              <xm:sqref>AA490</xm:sqref>
            </x14:sparkline>
          </x14:sparklines>
        </x14:sparklineGroup>
        <x14:sparklineGroup displayEmptyCellsAs="gap" high="1" low="1" xr2:uid="{A7473604-8B11-4DCE-A748-67AEAC72D411}">
          <x14:colorSeries rgb="FF376092"/>
          <x14:colorNegative rgb="FFD00000"/>
          <x14:colorAxis rgb="FF000000"/>
          <x14:colorMarkers rgb="FFD00000"/>
          <x14:colorFirst rgb="FFD00000"/>
          <x14:colorLast rgb="FFD00000"/>
          <x14:colorHigh theme="1"/>
          <x14:colorLow rgb="FFD00000"/>
          <x14:sparklines>
            <x14:sparkline>
              <xm:f>'Agder PD'!Q334:X334</xm:f>
              <xm:sqref>AA334</xm:sqref>
            </x14:sparkline>
          </x14:sparklines>
        </x14:sparklineGroup>
        <x14:sparklineGroup displayEmptyCellsAs="gap" high="1" low="1" xr2:uid="{F082ECAB-819A-4120-B49E-0E648231C3C4}">
          <x14:colorSeries rgb="FF376092"/>
          <x14:colorNegative rgb="FFD00000"/>
          <x14:colorAxis rgb="FF000000"/>
          <x14:colorMarkers rgb="FFD00000"/>
          <x14:colorFirst rgb="FFD00000"/>
          <x14:colorLast rgb="FFD00000"/>
          <x14:colorHigh theme="1"/>
          <x14:colorLow rgb="FFD00000"/>
          <x14:sparklines>
            <x14:sparkline>
              <xm:f>'Agder PD'!B335:I335</xm:f>
              <xm:sqref>L335</xm:sqref>
            </x14:sparkline>
            <x14:sparkline>
              <xm:f>'Agder PD'!B336:I336</xm:f>
              <xm:sqref>L336</xm:sqref>
            </x14:sparkline>
            <x14:sparkline>
              <xm:f>'Agder PD'!B337:I337</xm:f>
              <xm:sqref>L337</xm:sqref>
            </x14:sparkline>
            <x14:sparkline>
              <xm:f>'Agder PD'!B338:I338</xm:f>
              <xm:sqref>L338</xm:sqref>
            </x14:sparkline>
            <x14:sparkline>
              <xm:f>'Agder PD'!B339:I339</xm:f>
              <xm:sqref>L339</xm:sqref>
            </x14:sparkline>
            <x14:sparkline>
              <xm:f>'Agder PD'!B340:I340</xm:f>
              <xm:sqref>L340</xm:sqref>
            </x14:sparkline>
            <x14:sparkline>
              <xm:f>'Agder PD'!B341:I341</xm:f>
              <xm:sqref>L341</xm:sqref>
            </x14:sparkline>
            <x14:sparkline>
              <xm:f>'Agder PD'!B342:I342</xm:f>
              <xm:sqref>L342</xm:sqref>
            </x14:sparkline>
            <x14:sparkline>
              <xm:f>'Agder PD'!B343:I343</xm:f>
              <xm:sqref>L343</xm:sqref>
            </x14:sparkline>
            <x14:sparkline>
              <xm:f>'Agder PD'!B344:I344</xm:f>
              <xm:sqref>L344</xm:sqref>
            </x14:sparkline>
            <x14:sparkline>
              <xm:f>'Agder PD'!B345:I345</xm:f>
              <xm:sqref>L345</xm:sqref>
            </x14:sparkline>
            <x14:sparkline>
              <xm:f>'Agder PD'!B346:I346</xm:f>
              <xm:sqref>L346</xm:sqref>
            </x14:sparkline>
            <x14:sparkline>
              <xm:f>'Agder PD'!B347:I347</xm:f>
              <xm:sqref>L347</xm:sqref>
            </x14:sparkline>
            <x14:sparkline>
              <xm:f>'Agder PD'!B348:I348</xm:f>
              <xm:sqref>L348</xm:sqref>
            </x14:sparkline>
            <x14:sparkline>
              <xm:f>'Agder PD'!B349:I349</xm:f>
              <xm:sqref>L349</xm:sqref>
            </x14:sparkline>
            <x14:sparkline>
              <xm:f>'Agder PD'!C350:I350</xm:f>
              <xm:sqref>L350</xm:sqref>
            </x14:sparkline>
            <x14:sparkline>
              <xm:f>'Agder PD'!B351:I351</xm:f>
              <xm:sqref>L351</xm:sqref>
            </x14:sparkline>
            <x14:sparkline>
              <xm:f>'Agder PD'!B352:I352</xm:f>
              <xm:sqref>L352</xm:sqref>
            </x14:sparkline>
            <x14:sparkline>
              <xm:f>'Agder PD'!B353:I353</xm:f>
              <xm:sqref>L353</xm:sqref>
            </x14:sparkline>
          </x14:sparklines>
        </x14:sparklineGroup>
        <x14:sparklineGroup displayEmptyCellsAs="gap" high="1" low="1" xr2:uid="{450D1420-2665-4216-A603-84A67B7BA68D}">
          <x14:colorSeries rgb="FF376092"/>
          <x14:colorNegative rgb="FFD00000"/>
          <x14:colorAxis rgb="FF000000"/>
          <x14:colorMarkers rgb="FFD00000"/>
          <x14:colorFirst rgb="FFD00000"/>
          <x14:colorLast rgb="FFD00000"/>
          <x14:colorHigh theme="1"/>
          <x14:colorLow rgb="FFD00000"/>
          <x14:sparklines>
            <x14:sparkline>
              <xm:f>'Agder PD'!B465:I465</xm:f>
              <xm:sqref>L465</xm:sqref>
            </x14:sparkline>
            <x14:sparkline>
              <xm:f>'Agder PD'!B466:I466</xm:f>
              <xm:sqref>L466</xm:sqref>
            </x14:sparkline>
            <x14:sparkline>
              <xm:f>'Agder PD'!B467:I467</xm:f>
              <xm:sqref>L467</xm:sqref>
            </x14:sparkline>
            <x14:sparkline>
              <xm:f>'Agder PD'!B468:I468</xm:f>
              <xm:sqref>L468</xm:sqref>
            </x14:sparkline>
            <x14:sparkline>
              <xm:f>'Agder PD'!B469:I469</xm:f>
              <xm:sqref>L469</xm:sqref>
            </x14:sparkline>
            <x14:sparkline>
              <xm:f>'Agder PD'!B470:I470</xm:f>
              <xm:sqref>L470</xm:sqref>
            </x14:sparkline>
            <x14:sparkline>
              <xm:f>'Agder PD'!B471:I471</xm:f>
              <xm:sqref>L471</xm:sqref>
            </x14:sparkline>
            <x14:sparkline>
              <xm:f>'Agder PD'!B472:I472</xm:f>
              <xm:sqref>L472</xm:sqref>
            </x14:sparkline>
            <x14:sparkline>
              <xm:f>'Agder PD'!B473:I473</xm:f>
              <xm:sqref>L473</xm:sqref>
            </x14:sparkline>
            <x14:sparkline>
              <xm:f>'Agder PD'!B474:I474</xm:f>
              <xm:sqref>L474</xm:sqref>
            </x14:sparkline>
            <x14:sparkline>
              <xm:f>'Agder PD'!B475:I475</xm:f>
              <xm:sqref>L475</xm:sqref>
            </x14:sparkline>
            <x14:sparkline>
              <xm:f>'Agder PD'!B476:I476</xm:f>
              <xm:sqref>L476</xm:sqref>
            </x14:sparkline>
            <x14:sparkline>
              <xm:f>'Agder PD'!B477:I477</xm:f>
              <xm:sqref>L477</xm:sqref>
            </x14:sparkline>
            <x14:sparkline>
              <xm:f>'Agder PD'!B478:I478</xm:f>
              <xm:sqref>L478</xm:sqref>
            </x14:sparkline>
            <x14:sparkline>
              <xm:f>'Agder PD'!B479:I479</xm:f>
              <xm:sqref>L479</xm:sqref>
            </x14:sparkline>
            <x14:sparkline>
              <xm:f>'Agder PD'!C480:I480</xm:f>
              <xm:sqref>L480</xm:sqref>
            </x14:sparkline>
            <x14:sparkline>
              <xm:f>'Agder PD'!B481:I481</xm:f>
              <xm:sqref>L481</xm:sqref>
            </x14:sparkline>
            <x14:sparkline>
              <xm:f>'Agder PD'!B482:I482</xm:f>
              <xm:sqref>L482</xm:sqref>
            </x14:sparkline>
            <x14:sparkline>
              <xm:f>'Agder PD'!B483:I483</xm:f>
              <xm:sqref>L483</xm:sqref>
            </x14:sparkline>
          </x14:sparklines>
        </x14:sparklineGroup>
        <x14:sparklineGroup displayEmptyCellsAs="gap" high="1" low="1" xr2:uid="{C6E5C3F2-837E-49C3-A3C0-A00D0EFBD880}">
          <x14:colorSeries rgb="FF376092"/>
          <x14:colorNegative rgb="FFD00000"/>
          <x14:colorAxis rgb="FF000000"/>
          <x14:colorMarkers rgb="FFD00000"/>
          <x14:colorFirst rgb="FFD00000"/>
          <x14:colorLast rgb="FFD00000"/>
          <x14:colorHigh theme="1"/>
          <x14:colorLow rgb="FFD00000"/>
          <x14:sparklines>
            <x14:sparkline>
              <xm:f>'Agder PD'!Q464:X464</xm:f>
              <xm:sqref>AA464</xm:sqref>
            </x14:sparkline>
          </x14:sparklines>
        </x14:sparklineGroup>
        <x14:sparklineGroup displayEmptyCellsAs="gap" high="1" low="1" xr2:uid="{8185C906-A7B5-4E13-971C-37FDFCCF2CF5}">
          <x14:colorSeries rgb="FF376092"/>
          <x14:colorNegative rgb="FFD00000"/>
          <x14:colorAxis rgb="FF000000"/>
          <x14:colorMarkers rgb="FFD00000"/>
          <x14:colorFirst rgb="FFD00000"/>
          <x14:colorLast rgb="FFD00000"/>
          <x14:colorHigh theme="1"/>
          <x14:colorLow rgb="FFD00000"/>
          <x14:sparklines>
            <x14:sparkline>
              <xm:f>'Agder PD'!B171:I171</xm:f>
              <xm:sqref>L171</xm:sqref>
            </x14:sparkline>
          </x14:sparklines>
        </x14:sparklineGroup>
        <x14:sparklineGroup displayEmptyCellsAs="gap" high="1" low="1" xr2:uid="{508171A1-E639-4155-B8AB-5F48BC120DCA}">
          <x14:colorSeries rgb="FF376092"/>
          <x14:colorNegative rgb="FFD00000"/>
          <x14:colorAxis rgb="FF000000"/>
          <x14:colorMarkers rgb="FFD00000"/>
          <x14:colorFirst rgb="FFD00000"/>
          <x14:colorLast rgb="FFD00000"/>
          <x14:colorHigh theme="1"/>
          <x14:colorLow rgb="FFD00000"/>
          <x14:sparklines>
            <x14:sparkline>
              <xm:f>'Agder PD'!Q172:X172</xm:f>
              <xm:sqref>AA172</xm:sqref>
            </x14:sparkline>
            <x14:sparkline>
              <xm:f>'Agder PD'!Q173:X173</xm:f>
              <xm:sqref>AA173</xm:sqref>
            </x14:sparkline>
            <x14:sparkline>
              <xm:f>'Agder PD'!Q174:X174</xm:f>
              <xm:sqref>AA174</xm:sqref>
            </x14:sparkline>
            <x14:sparkline>
              <xm:f>'Agder PD'!Q175:X175</xm:f>
              <xm:sqref>AA175</xm:sqref>
            </x14:sparkline>
            <x14:sparkline>
              <xm:f>'Agder PD'!Q176:X176</xm:f>
              <xm:sqref>AA176</xm:sqref>
            </x14:sparkline>
            <x14:sparkline>
              <xm:f>'Agder PD'!Q177:X177</xm:f>
              <xm:sqref>AA177</xm:sqref>
            </x14:sparkline>
            <x14:sparkline>
              <xm:f>'Agder PD'!Q178:X178</xm:f>
              <xm:sqref>AA178</xm:sqref>
            </x14:sparkline>
            <x14:sparkline>
              <xm:f>'Agder PD'!Q179:X179</xm:f>
              <xm:sqref>AA179</xm:sqref>
            </x14:sparkline>
            <x14:sparkline>
              <xm:f>'Agder PD'!Q180:X180</xm:f>
              <xm:sqref>AA180</xm:sqref>
            </x14:sparkline>
            <x14:sparkline>
              <xm:f>'Agder PD'!Q181:X181</xm:f>
              <xm:sqref>AA181</xm:sqref>
            </x14:sparkline>
            <x14:sparkline>
              <xm:f>'Agder PD'!Q182:X182</xm:f>
              <xm:sqref>AA182</xm:sqref>
            </x14:sparkline>
            <x14:sparkline>
              <xm:f>'Agder PD'!Q183:X183</xm:f>
              <xm:sqref>AA183</xm:sqref>
            </x14:sparkline>
            <x14:sparkline>
              <xm:f>'Agder PD'!Q184:X184</xm:f>
              <xm:sqref>AA184</xm:sqref>
            </x14:sparkline>
            <x14:sparkline>
              <xm:f>'Agder PD'!Q185:X185</xm:f>
              <xm:sqref>AA185</xm:sqref>
            </x14:sparkline>
            <x14:sparkline>
              <xm:f>'Agder PD'!Q186:X186</xm:f>
              <xm:sqref>AA186</xm:sqref>
            </x14:sparkline>
            <x14:sparkline>
              <xm:f>'Agder PD'!R187:X187</xm:f>
              <xm:sqref>AA187</xm:sqref>
            </x14:sparkline>
            <x14:sparkline>
              <xm:f>'Agder PD'!Q188:X188</xm:f>
              <xm:sqref>AA188</xm:sqref>
            </x14:sparkline>
            <x14:sparkline>
              <xm:f>'Agder PD'!Q189:X189</xm:f>
              <xm:sqref>AA189</xm:sqref>
            </x14:sparkline>
            <x14:sparkline>
              <xm:f>'Agder PD'!Q190:X190</xm:f>
              <xm:sqref>AA190</xm:sqref>
            </x14:sparkline>
          </x14:sparklines>
        </x14:sparklineGroup>
        <x14:sparklineGroup displayEmptyCellsAs="gap" high="1" low="1" xr2:uid="{D72C1AE2-A91C-4EE2-8BA4-262C013618B8}">
          <x14:colorSeries rgb="FF376092"/>
          <x14:colorNegative rgb="FFD00000"/>
          <x14:colorAxis rgb="FF000000"/>
          <x14:colorMarkers rgb="FFD00000"/>
          <x14:colorFirst rgb="FFD00000"/>
          <x14:colorLast rgb="FFD00000"/>
          <x14:colorHigh theme="1"/>
          <x14:colorLow rgb="FFD00000"/>
          <x14:sparklines>
            <x14:sparkline>
              <xm:f>'Agder PD'!Q197:X197</xm:f>
              <xm:sqref>AA197</xm:sqref>
            </x14:sparkline>
          </x14:sparklines>
        </x14:sparklineGroup>
        <x14:sparklineGroup displayEmptyCellsAs="gap" high="1" low="1" xr2:uid="{A5F24C87-7B71-4AD5-B7FC-AB2E35A145C8}">
          <x14:colorSeries rgb="FF376092"/>
          <x14:colorNegative rgb="FFD00000"/>
          <x14:colorAxis rgb="FF000000"/>
          <x14:colorMarkers rgb="FFD00000"/>
          <x14:colorFirst rgb="FFD00000"/>
          <x14:colorLast rgb="FFD00000"/>
          <x14:colorHigh theme="1"/>
          <x14:colorLow rgb="FFD00000"/>
          <x14:sparklines>
            <x14:sparkline>
              <xm:f>'Agder PD'!B198:I198</xm:f>
              <xm:sqref>L198</xm:sqref>
            </x14:sparkline>
            <x14:sparkline>
              <xm:f>'Agder PD'!B199:I199</xm:f>
              <xm:sqref>L199</xm:sqref>
            </x14:sparkline>
            <x14:sparkline>
              <xm:f>'Agder PD'!B200:I200</xm:f>
              <xm:sqref>L200</xm:sqref>
            </x14:sparkline>
            <x14:sparkline>
              <xm:f>'Agder PD'!B201:I201</xm:f>
              <xm:sqref>L201</xm:sqref>
            </x14:sparkline>
            <x14:sparkline>
              <xm:f>'Agder PD'!B202:I202</xm:f>
              <xm:sqref>L202</xm:sqref>
            </x14:sparkline>
            <x14:sparkline>
              <xm:f>'Agder PD'!B203:I203</xm:f>
              <xm:sqref>L203</xm:sqref>
            </x14:sparkline>
            <x14:sparkline>
              <xm:f>'Agder PD'!B204:I204</xm:f>
              <xm:sqref>L204</xm:sqref>
            </x14:sparkline>
            <x14:sparkline>
              <xm:f>'Agder PD'!B205:I205</xm:f>
              <xm:sqref>L205</xm:sqref>
            </x14:sparkline>
            <x14:sparkline>
              <xm:f>'Agder PD'!B206:I206</xm:f>
              <xm:sqref>L206</xm:sqref>
            </x14:sparkline>
            <x14:sparkline>
              <xm:f>'Agder PD'!B207:I207</xm:f>
              <xm:sqref>L207</xm:sqref>
            </x14:sparkline>
            <x14:sparkline>
              <xm:f>'Agder PD'!B208:I208</xm:f>
              <xm:sqref>L208</xm:sqref>
            </x14:sparkline>
            <x14:sparkline>
              <xm:f>'Agder PD'!B209:I209</xm:f>
              <xm:sqref>L209</xm:sqref>
            </x14:sparkline>
            <x14:sparkline>
              <xm:f>'Agder PD'!B210:I210</xm:f>
              <xm:sqref>L210</xm:sqref>
            </x14:sparkline>
            <x14:sparkline>
              <xm:f>'Agder PD'!B211:I211</xm:f>
              <xm:sqref>L211</xm:sqref>
            </x14:sparkline>
            <x14:sparkline>
              <xm:f>'Agder PD'!B212:I212</xm:f>
              <xm:sqref>L212</xm:sqref>
            </x14:sparkline>
            <x14:sparkline>
              <xm:f>'Agder PD'!C213:I213</xm:f>
              <xm:sqref>L213</xm:sqref>
            </x14:sparkline>
            <x14:sparkline>
              <xm:f>'Agder PD'!B214:I214</xm:f>
              <xm:sqref>L214</xm:sqref>
            </x14:sparkline>
            <x14:sparkline>
              <xm:f>'Agder PD'!B215:I215</xm:f>
              <xm:sqref>L215</xm:sqref>
            </x14:sparkline>
            <x14:sparkline>
              <xm:f>'Agder PD'!B216:I216</xm:f>
              <xm:sqref>L216</xm:sqref>
            </x14:sparkline>
          </x14:sparklines>
        </x14:sparklineGroup>
        <x14:sparklineGroup displayEmptyCellsAs="gap" high="1" low="1" xr2:uid="{278CD22A-9277-4F28-92AC-9D1CA4A3A1B8}">
          <x14:colorSeries rgb="FF376092"/>
          <x14:colorNegative rgb="FFD00000"/>
          <x14:colorAxis rgb="FF000000"/>
          <x14:colorMarkers rgb="FFD00000"/>
          <x14:colorFirst rgb="FFD00000"/>
          <x14:colorLast rgb="FFD00000"/>
          <x14:colorHigh theme="1"/>
          <x14:colorLow rgb="FFD00000"/>
          <x14:sparklines>
            <x14:sparkline>
              <xm:f>'Agder PD'!B224:I224</xm:f>
              <xm:sqref>L224</xm:sqref>
            </x14:sparkline>
            <x14:sparkline>
              <xm:f>'Agder PD'!B225:I225</xm:f>
              <xm:sqref>L225</xm:sqref>
            </x14:sparkline>
            <x14:sparkline>
              <xm:f>'Agder PD'!B226:I226</xm:f>
              <xm:sqref>L226</xm:sqref>
            </x14:sparkline>
            <x14:sparkline>
              <xm:f>'Agder PD'!B227:I227</xm:f>
              <xm:sqref>L227</xm:sqref>
            </x14:sparkline>
            <x14:sparkline>
              <xm:f>'Agder PD'!B228:I228</xm:f>
              <xm:sqref>L228</xm:sqref>
            </x14:sparkline>
            <x14:sparkline>
              <xm:f>'Agder PD'!B229:I229</xm:f>
              <xm:sqref>L229</xm:sqref>
            </x14:sparkline>
            <x14:sparkline>
              <xm:f>'Agder PD'!B230:I230</xm:f>
              <xm:sqref>L230</xm:sqref>
            </x14:sparkline>
            <x14:sparkline>
              <xm:f>'Agder PD'!B231:I231</xm:f>
              <xm:sqref>L231</xm:sqref>
            </x14:sparkline>
            <x14:sparkline>
              <xm:f>'Agder PD'!B232:I232</xm:f>
              <xm:sqref>L232</xm:sqref>
            </x14:sparkline>
            <x14:sparkline>
              <xm:f>'Agder PD'!B233:I233</xm:f>
              <xm:sqref>L233</xm:sqref>
            </x14:sparkline>
            <x14:sparkline>
              <xm:f>'Agder PD'!B234:I234</xm:f>
              <xm:sqref>L234</xm:sqref>
            </x14:sparkline>
            <x14:sparkline>
              <xm:f>'Agder PD'!B235:I235</xm:f>
              <xm:sqref>L235</xm:sqref>
            </x14:sparkline>
            <x14:sparkline>
              <xm:f>'Agder PD'!B236:I236</xm:f>
              <xm:sqref>L236</xm:sqref>
            </x14:sparkline>
            <x14:sparkline>
              <xm:f>'Agder PD'!B237:I237</xm:f>
              <xm:sqref>L237</xm:sqref>
            </x14:sparkline>
            <x14:sparkline>
              <xm:f>'Agder PD'!B238:I238</xm:f>
              <xm:sqref>L238</xm:sqref>
            </x14:sparkline>
            <x14:sparkline>
              <xm:f>'Agder PD'!C239:I239</xm:f>
              <xm:sqref>L239</xm:sqref>
            </x14:sparkline>
            <x14:sparkline>
              <xm:f>'Agder PD'!B240:I240</xm:f>
              <xm:sqref>L240</xm:sqref>
            </x14:sparkline>
            <x14:sparkline>
              <xm:f>'Agder PD'!B241:I241</xm:f>
              <xm:sqref>L241</xm:sqref>
            </x14:sparkline>
            <x14:sparkline>
              <xm:f>'Agder PD'!B242:I242</xm:f>
              <xm:sqref>L242</xm:sqref>
            </x14:sparkline>
          </x14:sparklines>
        </x14:sparklineGroup>
        <x14:sparklineGroup displayEmptyCellsAs="gap" high="1" low="1" xr2:uid="{50EC36EB-F740-4266-B629-17DB28F78103}">
          <x14:colorSeries rgb="FF376092"/>
          <x14:colorNegative rgb="FFD00000"/>
          <x14:colorAxis rgb="FF000000"/>
          <x14:colorMarkers rgb="FFD00000"/>
          <x14:colorFirst rgb="FFD00000"/>
          <x14:colorLast rgb="FFD00000"/>
          <x14:colorHigh theme="1"/>
          <x14:colorLow rgb="FFD00000"/>
          <x14:sparklines>
            <x14:sparkline>
              <xm:f>'Agder PD'!Q223:X223</xm:f>
              <xm:sqref>AA223</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BBBE8-B56E-4866-A127-C509020A1818}">
  <sheetPr>
    <tabColor theme="4" tint="0.79998168889431442"/>
    <pageSetUpPr fitToPage="1"/>
  </sheetPr>
  <dimension ref="A1:AF588"/>
  <sheetViews>
    <sheetView zoomScaleNormal="100" workbookViewId="0">
      <selection activeCell="A30" sqref="A30"/>
    </sheetView>
  </sheetViews>
  <sheetFormatPr baseColWidth="10" defaultRowHeight="15" outlineLevelRow="2" x14ac:dyDescent="0.25"/>
  <cols>
    <col min="1" max="1" width="42.5703125" customWidth="1"/>
    <col min="2" max="9" width="8.140625" customWidth="1"/>
    <col min="10" max="10" width="9.28515625" customWidth="1"/>
    <col min="11" max="11" width="10.7109375" customWidth="1"/>
    <col min="12" max="12" width="13" customWidth="1"/>
    <col min="13" max="14" width="10.140625" customWidth="1"/>
    <col min="15" max="15" width="4.85546875" style="202" customWidth="1"/>
    <col min="16" max="16" width="42.5703125" customWidth="1"/>
    <col min="17" max="19" width="8.7109375" customWidth="1"/>
    <col min="20" max="20" width="8.5703125" customWidth="1"/>
    <col min="21" max="24" width="8.140625" customWidth="1"/>
    <col min="25" max="25" width="8.85546875" customWidth="1"/>
    <col min="26" max="26" width="10" customWidth="1"/>
    <col min="27" max="28" width="10.28515625" customWidth="1"/>
  </cols>
  <sheetData>
    <row r="1" spans="1:32" x14ac:dyDescent="0.25">
      <c r="A1" s="190" t="s">
        <v>142</v>
      </c>
      <c r="B1" s="260" t="s">
        <v>148</v>
      </c>
      <c r="C1" s="260"/>
      <c r="D1" s="260"/>
      <c r="E1" s="198"/>
      <c r="F1" s="162"/>
      <c r="G1" s="162"/>
      <c r="H1" s="162"/>
      <c r="I1" s="162"/>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x14ac:dyDescent="0.25">
      <c r="A2" s="198"/>
      <c r="B2" s="198"/>
      <c r="C2" s="198"/>
      <c r="D2" s="198"/>
      <c r="E2" s="162"/>
      <c r="F2" s="162"/>
      <c r="G2" s="162"/>
      <c r="H2" s="162"/>
      <c r="I2" s="162"/>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x14ac:dyDescent="0.25">
      <c r="A3" s="199"/>
      <c r="B3" s="199"/>
      <c r="C3" s="199"/>
      <c r="D3" s="199"/>
      <c r="E3" s="200"/>
      <c r="F3" s="200"/>
      <c r="G3" s="200"/>
      <c r="H3" s="200"/>
      <c r="I3" s="200"/>
      <c r="J3" s="200"/>
      <c r="K3" s="167"/>
      <c r="L3" s="167"/>
      <c r="M3" s="144"/>
      <c r="N3" s="144"/>
      <c r="O3" s="144"/>
      <c r="P3" s="167"/>
      <c r="Q3" s="167"/>
      <c r="R3" s="167"/>
      <c r="S3" s="167"/>
      <c r="T3" s="167"/>
      <c r="U3" s="167"/>
      <c r="V3" s="167"/>
      <c r="W3" s="167"/>
      <c r="X3" s="167"/>
      <c r="Y3" s="167"/>
      <c r="Z3" s="167"/>
      <c r="AA3" s="167"/>
      <c r="AB3" s="144"/>
      <c r="AC3" s="144"/>
      <c r="AD3" s="144"/>
      <c r="AE3" s="144"/>
      <c r="AF3" s="144"/>
    </row>
    <row r="4" spans="1:32" ht="31.5" x14ac:dyDescent="0.25">
      <c r="A4" s="201" t="s">
        <v>307</v>
      </c>
      <c r="B4" s="141">
        <v>2019</v>
      </c>
      <c r="C4" s="141">
        <v>2020</v>
      </c>
      <c r="D4" s="141">
        <v>2021</v>
      </c>
      <c r="E4" s="141">
        <v>2022</v>
      </c>
      <c r="F4" s="141">
        <v>2023</v>
      </c>
      <c r="G4" s="141">
        <v>2024</v>
      </c>
      <c r="H4" s="141">
        <v>2025</v>
      </c>
      <c r="I4" s="141">
        <v>2026</v>
      </c>
      <c r="J4" s="142" t="s">
        <v>232</v>
      </c>
      <c r="K4" s="142" t="s">
        <v>233</v>
      </c>
      <c r="L4" s="143" t="s">
        <v>234</v>
      </c>
      <c r="M4" s="145" t="s">
        <v>287</v>
      </c>
      <c r="N4" s="144"/>
      <c r="P4" s="140" t="s">
        <v>231</v>
      </c>
      <c r="Q4" s="141">
        <v>2019</v>
      </c>
      <c r="R4" s="141">
        <v>2020</v>
      </c>
      <c r="S4" s="141">
        <v>2021</v>
      </c>
      <c r="T4" s="141">
        <v>2022</v>
      </c>
      <c r="U4" s="141">
        <v>2023</v>
      </c>
      <c r="V4" s="141">
        <v>2024</v>
      </c>
      <c r="W4" s="141">
        <v>2025</v>
      </c>
      <c r="X4" s="141">
        <v>2026</v>
      </c>
      <c r="Y4" s="142" t="s">
        <v>232</v>
      </c>
      <c r="Z4" s="142" t="s">
        <v>233</v>
      </c>
      <c r="AA4" s="143" t="s">
        <v>234</v>
      </c>
      <c r="AB4" s="144"/>
      <c r="AC4" s="144"/>
      <c r="AD4" s="145" t="s">
        <v>308</v>
      </c>
      <c r="AE4" s="145" t="s">
        <v>235</v>
      </c>
      <c r="AF4" s="144"/>
    </row>
    <row r="5" spans="1:32" ht="15" customHeight="1" x14ac:dyDescent="0.25">
      <c r="A5" s="146" t="s">
        <v>236</v>
      </c>
      <c r="B5" s="147">
        <v>10015</v>
      </c>
      <c r="C5" s="147">
        <v>10778</v>
      </c>
      <c r="D5" s="147">
        <v>7534</v>
      </c>
      <c r="E5" s="147">
        <v>8038</v>
      </c>
      <c r="F5" s="147">
        <v>9927</v>
      </c>
      <c r="G5" s="147">
        <v>9427</v>
      </c>
      <c r="H5" s="147">
        <v>8606</v>
      </c>
      <c r="I5" s="147">
        <v>10430</v>
      </c>
      <c r="J5" s="148">
        <v>0.21194515454334187</v>
      </c>
      <c r="K5" s="148">
        <v>0.13501748931208712</v>
      </c>
      <c r="L5" s="147"/>
      <c r="M5" s="155">
        <v>9.2110143596446301E-2</v>
      </c>
      <c r="N5" s="144"/>
      <c r="P5" s="146" t="s">
        <v>236</v>
      </c>
      <c r="Q5" s="147">
        <v>102075</v>
      </c>
      <c r="R5" s="147">
        <v>111313</v>
      </c>
      <c r="S5" s="147">
        <v>87419</v>
      </c>
      <c r="T5" s="147">
        <v>87558</v>
      </c>
      <c r="U5" s="147">
        <v>101531</v>
      </c>
      <c r="V5" s="147">
        <v>105258</v>
      </c>
      <c r="W5" s="147">
        <v>103935</v>
      </c>
      <c r="X5" s="147">
        <v>113234</v>
      </c>
      <c r="Y5" s="148">
        <v>8.9469379900899607E-2</v>
      </c>
      <c r="Z5" s="148">
        <v>0.13381557999053051</v>
      </c>
      <c r="AA5" s="147"/>
      <c r="AB5" s="144"/>
      <c r="AC5" s="144"/>
      <c r="AD5" s="147">
        <v>9189.2857142857138</v>
      </c>
      <c r="AE5" s="147">
        <v>99869.857142857145</v>
      </c>
      <c r="AF5" s="144"/>
    </row>
    <row r="6" spans="1:32" ht="15" customHeight="1" x14ac:dyDescent="0.25">
      <c r="A6" s="149" t="s">
        <v>237</v>
      </c>
      <c r="B6" s="150">
        <v>4552</v>
      </c>
      <c r="C6" s="150">
        <v>5250</v>
      </c>
      <c r="D6" s="150">
        <v>3308</v>
      </c>
      <c r="E6" s="150">
        <v>3183</v>
      </c>
      <c r="F6" s="150">
        <v>3810</v>
      </c>
      <c r="G6" s="150">
        <v>3162</v>
      </c>
      <c r="H6" s="150">
        <v>2903</v>
      </c>
      <c r="I6" s="150">
        <v>3651</v>
      </c>
      <c r="J6" s="148">
        <v>0.25766448501550121</v>
      </c>
      <c r="K6" s="148">
        <v>-2.3349128706817469E-2</v>
      </c>
      <c r="L6" s="147"/>
      <c r="M6" s="155">
        <v>8.3932963976183356E-2</v>
      </c>
      <c r="N6" s="144"/>
      <c r="P6" s="149" t="s">
        <v>237</v>
      </c>
      <c r="Q6" s="150">
        <v>51356</v>
      </c>
      <c r="R6" s="150">
        <v>55656</v>
      </c>
      <c r="S6" s="150">
        <v>43760</v>
      </c>
      <c r="T6" s="150">
        <v>39458</v>
      </c>
      <c r="U6" s="150">
        <v>42067</v>
      </c>
      <c r="V6" s="150">
        <v>40278</v>
      </c>
      <c r="W6" s="150">
        <v>39488</v>
      </c>
      <c r="X6" s="150">
        <v>43499</v>
      </c>
      <c r="Y6" s="148">
        <v>0.10157516207455429</v>
      </c>
      <c r="Z6" s="148">
        <v>-2.4257922278514296E-2</v>
      </c>
      <c r="AA6" s="147"/>
      <c r="AB6" s="144"/>
      <c r="AC6" s="144"/>
      <c r="AD6" s="150">
        <v>3738.2857142857142</v>
      </c>
      <c r="AE6" s="150">
        <v>44580.428571428572</v>
      </c>
      <c r="AF6" s="144"/>
    </row>
    <row r="7" spans="1:32" ht="15" customHeight="1" x14ac:dyDescent="0.25">
      <c r="A7" s="146" t="s">
        <v>90</v>
      </c>
      <c r="B7" s="151">
        <v>0.49099342034300508</v>
      </c>
      <c r="C7" s="151">
        <v>0.51169590643274854</v>
      </c>
      <c r="D7" s="151">
        <v>0.46902027506025806</v>
      </c>
      <c r="E7" s="151">
        <v>0.41755214482487207</v>
      </c>
      <c r="F7" s="151">
        <v>0.41229304187858457</v>
      </c>
      <c r="G7" s="151">
        <v>0.35878815386361057</v>
      </c>
      <c r="H7" s="151">
        <v>0.36840101522842639</v>
      </c>
      <c r="I7" s="151">
        <v>0.38803273461579341</v>
      </c>
      <c r="J7" s="152">
        <v>1.9631719387367019</v>
      </c>
      <c r="K7" s="152">
        <v>-4.7078088283726061</v>
      </c>
      <c r="L7" s="147"/>
      <c r="M7" s="203">
        <v>-4.0951486291504411</v>
      </c>
      <c r="N7" s="144"/>
      <c r="P7" s="146" t="s">
        <v>90</v>
      </c>
      <c r="Q7" s="151">
        <v>0.541461511697787</v>
      </c>
      <c r="R7" s="151">
        <v>0.53382441803585301</v>
      </c>
      <c r="S7" s="151">
        <v>0.53412752660872964</v>
      </c>
      <c r="T7" s="151">
        <v>0.48477774774553406</v>
      </c>
      <c r="U7" s="151">
        <v>0.45379229997518905</v>
      </c>
      <c r="V7" s="151">
        <v>0.42279512102953837</v>
      </c>
      <c r="W7" s="151">
        <v>0.4158470060447777</v>
      </c>
      <c r="X7" s="151">
        <v>0.42898422090729782</v>
      </c>
      <c r="Y7" s="152">
        <v>1.3137214862520119</v>
      </c>
      <c r="Z7" s="152">
        <v>-5.4569741032911621</v>
      </c>
      <c r="AA7" s="147"/>
      <c r="AB7" s="144"/>
      <c r="AC7" s="144"/>
      <c r="AD7" s="151">
        <v>0.43511082289951947</v>
      </c>
      <c r="AE7" s="151">
        <v>0.48355396194020944</v>
      </c>
      <c r="AF7" s="144"/>
    </row>
    <row r="8" spans="1:32" ht="15" customHeight="1" x14ac:dyDescent="0.25">
      <c r="A8" s="149" t="s">
        <v>238</v>
      </c>
      <c r="B8" s="150">
        <v>3854</v>
      </c>
      <c r="C8" s="150">
        <v>4414</v>
      </c>
      <c r="D8" s="150">
        <v>2738</v>
      </c>
      <c r="E8" s="150">
        <v>2624</v>
      </c>
      <c r="F8" s="150">
        <v>3157</v>
      </c>
      <c r="G8" s="150">
        <v>2583</v>
      </c>
      <c r="H8" s="150">
        <v>2249</v>
      </c>
      <c r="I8" s="150">
        <v>3048</v>
      </c>
      <c r="J8" s="148">
        <v>0.3552690084481992</v>
      </c>
      <c r="K8" s="148">
        <v>-1.3090337203385953E-2</v>
      </c>
      <c r="L8" s="147"/>
      <c r="M8" s="155">
        <v>8.0445511889994464E-2</v>
      </c>
      <c r="N8" s="144"/>
      <c r="P8" s="149" t="s">
        <v>238</v>
      </c>
      <c r="Q8" s="150">
        <v>44530</v>
      </c>
      <c r="R8" s="150">
        <v>48369</v>
      </c>
      <c r="S8" s="150">
        <v>37439</v>
      </c>
      <c r="T8" s="150">
        <v>33385</v>
      </c>
      <c r="U8" s="150">
        <v>35556</v>
      </c>
      <c r="V8" s="150">
        <v>34137</v>
      </c>
      <c r="W8" s="150">
        <v>33546</v>
      </c>
      <c r="X8" s="150">
        <v>37889</v>
      </c>
      <c r="Y8" s="148">
        <v>0.12946401955523759</v>
      </c>
      <c r="Z8" s="148">
        <v>-6.5140357054562347E-3</v>
      </c>
      <c r="AA8" s="147"/>
      <c r="AB8" s="144"/>
      <c r="AC8" s="144"/>
      <c r="AD8" s="150">
        <v>3088.4285714285716</v>
      </c>
      <c r="AE8" s="150">
        <v>38137.428571428572</v>
      </c>
      <c r="AF8" s="144"/>
    </row>
    <row r="9" spans="1:32" ht="15" customHeight="1" x14ac:dyDescent="0.25">
      <c r="A9" s="149" t="s">
        <v>239</v>
      </c>
      <c r="B9" s="153">
        <v>0.38482276585122316</v>
      </c>
      <c r="C9" s="153">
        <v>0.40953794767118201</v>
      </c>
      <c r="D9" s="153">
        <v>0.36341916644544731</v>
      </c>
      <c r="E9" s="153">
        <v>0.32644936551380943</v>
      </c>
      <c r="F9" s="153">
        <v>0.31802155736879217</v>
      </c>
      <c r="G9" s="153">
        <v>0.27400021215657155</v>
      </c>
      <c r="H9" s="153">
        <v>0.26132930513595165</v>
      </c>
      <c r="I9" s="153">
        <v>0.2922339405560882</v>
      </c>
      <c r="J9" s="152">
        <v>3.090463542013655</v>
      </c>
      <c r="K9" s="152">
        <v>-4.3856226564005123</v>
      </c>
      <c r="L9" s="147"/>
      <c r="M9" s="203">
        <v>-4.2374039379266923</v>
      </c>
      <c r="N9" s="144"/>
      <c r="P9" s="149" t="s">
        <v>239</v>
      </c>
      <c r="Q9" s="153">
        <v>0.43624785696791574</v>
      </c>
      <c r="R9" s="153">
        <v>0.43453145634382329</v>
      </c>
      <c r="S9" s="153">
        <v>0.42827074205836257</v>
      </c>
      <c r="T9" s="153">
        <v>0.38129011626578951</v>
      </c>
      <c r="U9" s="153">
        <v>0.35019846155361417</v>
      </c>
      <c r="V9" s="153">
        <v>0.32431739155218603</v>
      </c>
      <c r="W9" s="153">
        <v>0.32275941694328186</v>
      </c>
      <c r="X9" s="153">
        <v>0.33460797993535513</v>
      </c>
      <c r="Y9" s="152">
        <v>1.1848562992073264</v>
      </c>
      <c r="Z9" s="152">
        <v>-4.7263283952361625</v>
      </c>
      <c r="AA9" s="147"/>
      <c r="AB9" s="144"/>
      <c r="AC9" s="144"/>
      <c r="AD9" s="153">
        <v>0.33609016712009332</v>
      </c>
      <c r="AE9" s="153">
        <v>0.38187126388771675</v>
      </c>
      <c r="AF9" s="144"/>
    </row>
    <row r="10" spans="1:32" ht="15" customHeight="1" x14ac:dyDescent="0.25">
      <c r="A10" s="149" t="s">
        <v>240</v>
      </c>
      <c r="B10" s="153">
        <v>0.84666080843585234</v>
      </c>
      <c r="C10" s="153">
        <v>0.84076190476190471</v>
      </c>
      <c r="D10" s="153">
        <v>0.82769044740024189</v>
      </c>
      <c r="E10" s="153">
        <v>0.82437951617970473</v>
      </c>
      <c r="F10" s="153">
        <v>0.82860892388451446</v>
      </c>
      <c r="G10" s="153">
        <v>0.81688804554079697</v>
      </c>
      <c r="H10" s="153">
        <v>0.7747158112297623</v>
      </c>
      <c r="I10" s="153">
        <v>0.83483976992604769</v>
      </c>
      <c r="J10" s="152">
        <v>6.0123958696285396</v>
      </c>
      <c r="K10" s="152">
        <v>0.86780456826970331</v>
      </c>
      <c r="L10" s="147"/>
      <c r="M10" s="203">
        <v>-3.6191748039882565</v>
      </c>
      <c r="N10" s="144"/>
      <c r="P10" s="149" t="s">
        <v>240</v>
      </c>
      <c r="Q10" s="153">
        <v>0.86708466391463512</v>
      </c>
      <c r="R10" s="153">
        <v>0.86907072013799047</v>
      </c>
      <c r="S10" s="153">
        <v>0.85555301645338211</v>
      </c>
      <c r="T10" s="153">
        <v>0.84608951289979217</v>
      </c>
      <c r="U10" s="153">
        <v>0.84522309648893434</v>
      </c>
      <c r="V10" s="153">
        <v>0.84753463429167286</v>
      </c>
      <c r="W10" s="153">
        <v>0.84952390599675853</v>
      </c>
      <c r="X10" s="153">
        <v>0.87103151796593026</v>
      </c>
      <c r="Y10" s="152">
        <v>2.1507611969171725</v>
      </c>
      <c r="Z10" s="152">
        <v>1.5556822151303051</v>
      </c>
      <c r="AA10" s="147"/>
      <c r="AB10" s="144"/>
      <c r="AC10" s="144"/>
      <c r="AD10" s="153">
        <v>0.82616172424335066</v>
      </c>
      <c r="AE10" s="153">
        <v>0.85547469581462721</v>
      </c>
      <c r="AF10" s="144"/>
    </row>
    <row r="11" spans="1:32" ht="21.6" customHeight="1" x14ac:dyDescent="0.25">
      <c r="A11" s="154" t="s">
        <v>241</v>
      </c>
      <c r="B11" s="155">
        <v>4.5254833040421792E-2</v>
      </c>
      <c r="C11" s="155">
        <v>4.476190476190476E-2</v>
      </c>
      <c r="D11" s="155">
        <v>6.0761789600967349E-2</v>
      </c>
      <c r="E11" s="155">
        <v>5.2780395852968898E-2</v>
      </c>
      <c r="F11" s="155">
        <v>4.3044619422572178E-2</v>
      </c>
      <c r="G11" s="155">
        <v>4.8070841239721697E-2</v>
      </c>
      <c r="H11" s="155">
        <v>4.7881501894591803E-2</v>
      </c>
      <c r="I11" s="155">
        <v>5.1492741714598743E-2</v>
      </c>
      <c r="J11" s="152">
        <v>0.36112398200069395</v>
      </c>
      <c r="K11" s="152">
        <v>0.31512559304348808</v>
      </c>
      <c r="L11" s="147"/>
      <c r="M11" s="203">
        <v>0.17214826051939261</v>
      </c>
      <c r="N11" s="144"/>
      <c r="P11" s="154" t="s">
        <v>241</v>
      </c>
      <c r="Q11" s="155">
        <v>4.4804891346678088E-2</v>
      </c>
      <c r="R11" s="155">
        <v>4.3894638493603567E-2</v>
      </c>
      <c r="S11" s="155">
        <v>5.4844606946983544E-2</v>
      </c>
      <c r="T11" s="155">
        <v>5.4792437528511331E-2</v>
      </c>
      <c r="U11" s="155">
        <v>5.724201868447952E-2</v>
      </c>
      <c r="V11" s="155">
        <v>5.0424549381796517E-2</v>
      </c>
      <c r="W11" s="155">
        <v>5.1129457050243111E-2</v>
      </c>
      <c r="X11" s="155">
        <v>4.9771259109404817E-2</v>
      </c>
      <c r="Y11" s="152">
        <v>-0.13581979408382946</v>
      </c>
      <c r="Z11" s="152">
        <v>-7.4418168299927867E-2</v>
      </c>
      <c r="AA11" s="147"/>
      <c r="AB11" s="144"/>
      <c r="AC11" s="144"/>
      <c r="AD11" s="151">
        <v>4.8341485784163862E-2</v>
      </c>
      <c r="AE11" s="151">
        <v>5.0515440792404095E-2</v>
      </c>
      <c r="AF11" s="144"/>
    </row>
    <row r="12" spans="1:32" ht="21.6" customHeight="1" x14ac:dyDescent="0.25">
      <c r="A12" s="154" t="s">
        <v>242</v>
      </c>
      <c r="B12" s="155">
        <v>2.0569146280579133E-2</v>
      </c>
      <c r="C12" s="155">
        <v>2.1803674151048433E-2</v>
      </c>
      <c r="D12" s="155">
        <v>2.6679054950889302E-2</v>
      </c>
      <c r="E12" s="155">
        <v>2.0900721572530482E-2</v>
      </c>
      <c r="F12" s="155">
        <v>1.65206003827944E-2</v>
      </c>
      <c r="G12" s="155">
        <v>1.6123899437785087E-2</v>
      </c>
      <c r="H12" s="155">
        <v>1.6151522193818265E-2</v>
      </c>
      <c r="I12" s="155">
        <v>1.8024928092042185E-2</v>
      </c>
      <c r="J12" s="152">
        <v>0.18734058982239205</v>
      </c>
      <c r="K12" s="152">
        <v>-0.16408317214051532</v>
      </c>
      <c r="L12" s="147"/>
      <c r="M12" s="203">
        <v>-0.10947709382843965</v>
      </c>
      <c r="N12" s="144"/>
      <c r="P12" s="154" t="s">
        <v>242</v>
      </c>
      <c r="Q12" s="155">
        <v>2.2542248346803819E-2</v>
      </c>
      <c r="R12" s="155">
        <v>2.1947122079182126E-2</v>
      </c>
      <c r="S12" s="155">
        <v>2.7453985975588832E-2</v>
      </c>
      <c r="T12" s="155">
        <v>2.4692204024760731E-2</v>
      </c>
      <c r="U12" s="155">
        <v>2.3716894347539177E-2</v>
      </c>
      <c r="V12" s="155">
        <v>1.9295445476828363E-2</v>
      </c>
      <c r="W12" s="155">
        <v>1.9425602540049068E-2</v>
      </c>
      <c r="X12" s="155">
        <v>1.9119699030326582E-2</v>
      </c>
      <c r="Y12" s="152">
        <v>-3.0590350972248617E-2</v>
      </c>
      <c r="Z12" s="152">
        <v>-0.34296473332980776</v>
      </c>
      <c r="AA12" s="147"/>
      <c r="AB12" s="144"/>
      <c r="AC12" s="144"/>
      <c r="AD12" s="151">
        <v>1.9665759813447339E-2</v>
      </c>
      <c r="AE12" s="151">
        <v>2.254934636362466E-2</v>
      </c>
      <c r="AF12" s="144"/>
    </row>
    <row r="13" spans="1:32" ht="21.6" customHeight="1" x14ac:dyDescent="0.25">
      <c r="A13" s="154" t="s">
        <v>243</v>
      </c>
      <c r="B13" s="155">
        <v>0.16385421867199201</v>
      </c>
      <c r="C13" s="155">
        <v>0.15392466134718871</v>
      </c>
      <c r="D13" s="155">
        <v>0.14932306875497744</v>
      </c>
      <c r="E13" s="155">
        <v>0.15327195819855685</v>
      </c>
      <c r="F13" s="155">
        <v>0.14294348745844665</v>
      </c>
      <c r="G13" s="155">
        <v>0.12379335949931049</v>
      </c>
      <c r="H13" s="155">
        <v>9.9697885196374625E-2</v>
      </c>
      <c r="I13" s="155">
        <v>0.12425695110258869</v>
      </c>
      <c r="J13" s="152">
        <v>2.4559065906214066</v>
      </c>
      <c r="K13" s="152">
        <v>-1.722769716791267</v>
      </c>
      <c r="L13" s="147"/>
      <c r="M13" s="203">
        <v>4.2488652834420104E-2</v>
      </c>
      <c r="N13" s="144"/>
      <c r="P13" s="154" t="s">
        <v>243</v>
      </c>
      <c r="Q13" s="155">
        <v>0.13755571883419054</v>
      </c>
      <c r="R13" s="155">
        <v>0.14265180167635405</v>
      </c>
      <c r="S13" s="155">
        <v>0.15236962216451802</v>
      </c>
      <c r="T13" s="155">
        <v>0.14529797391443386</v>
      </c>
      <c r="U13" s="155">
        <v>0.14262638996956595</v>
      </c>
      <c r="V13" s="155">
        <v>0.13409907085447187</v>
      </c>
      <c r="W13" s="155">
        <v>0.12740655217203059</v>
      </c>
      <c r="X13" s="155">
        <v>0.12383206457424449</v>
      </c>
      <c r="Y13" s="152">
        <v>-0.35744875977860996</v>
      </c>
      <c r="Z13" s="152">
        <v>-1.6064286248039947</v>
      </c>
      <c r="AA13" s="147"/>
      <c r="AB13" s="144"/>
      <c r="AC13" s="144"/>
      <c r="AD13" s="151">
        <v>0.14148464827050136</v>
      </c>
      <c r="AE13" s="151">
        <v>0.13989635082228444</v>
      </c>
      <c r="AF13" s="144"/>
    </row>
    <row r="14" spans="1:32" ht="21.6" customHeight="1" x14ac:dyDescent="0.25">
      <c r="A14" s="154" t="s">
        <v>244</v>
      </c>
      <c r="B14" s="155">
        <v>0.27738392411382928</v>
      </c>
      <c r="C14" s="155">
        <v>0.2590462052328818</v>
      </c>
      <c r="D14" s="155">
        <v>0.28298380674276613</v>
      </c>
      <c r="E14" s="155">
        <v>0.32893754665339636</v>
      </c>
      <c r="F14" s="155">
        <v>0.30502669487256978</v>
      </c>
      <c r="G14" s="155">
        <v>0.28948764187970721</v>
      </c>
      <c r="H14" s="155">
        <v>0.3129212177550546</v>
      </c>
      <c r="I14" s="155">
        <v>0.24755512943432406</v>
      </c>
      <c r="J14" s="152">
        <v>-6.5366088320730542</v>
      </c>
      <c r="K14" s="152">
        <v>-4.4648523888645206</v>
      </c>
      <c r="L14" s="147"/>
      <c r="M14" s="203">
        <v>-4.3541184393678156</v>
      </c>
      <c r="N14" s="144"/>
      <c r="P14" s="154" t="s">
        <v>244</v>
      </c>
      <c r="Q14" s="155">
        <v>0.25849620377173649</v>
      </c>
      <c r="R14" s="155">
        <v>0.24034030167186224</v>
      </c>
      <c r="S14" s="155">
        <v>0.2378659101568309</v>
      </c>
      <c r="T14" s="155">
        <v>0.29218346695904429</v>
      </c>
      <c r="U14" s="155">
        <v>0.2982143384779033</v>
      </c>
      <c r="V14" s="155">
        <v>0.30440441581637501</v>
      </c>
      <c r="W14" s="155">
        <v>0.31380189541540388</v>
      </c>
      <c r="X14" s="155">
        <v>0.29109631382800222</v>
      </c>
      <c r="Y14" s="152">
        <v>-2.2705581587401658</v>
      </c>
      <c r="Z14" s="152">
        <v>1.2948610173674935</v>
      </c>
      <c r="AA14" s="147"/>
      <c r="AB14" s="144"/>
      <c r="AC14" s="144"/>
      <c r="AD14" s="151">
        <v>0.29220365332296927</v>
      </c>
      <c r="AE14" s="151">
        <v>0.27814770365432728</v>
      </c>
      <c r="AF14" s="144"/>
    </row>
    <row r="15" spans="1:32" ht="21.6" customHeight="1" x14ac:dyDescent="0.25">
      <c r="A15" s="154" t="s">
        <v>245</v>
      </c>
      <c r="B15" s="155">
        <v>2.4163754368447327E-2</v>
      </c>
      <c r="C15" s="155">
        <v>5.2514381146780476E-2</v>
      </c>
      <c r="D15" s="155">
        <v>6.4374834085479157E-2</v>
      </c>
      <c r="E15" s="155">
        <v>7.0664344364269716E-2</v>
      </c>
      <c r="F15" s="155">
        <v>9.761257177394983E-2</v>
      </c>
      <c r="G15" s="155">
        <v>0.18415190410522966</v>
      </c>
      <c r="H15" s="155">
        <v>0.16349058796188706</v>
      </c>
      <c r="I15" s="155">
        <v>0.15973154362416109</v>
      </c>
      <c r="J15" s="152">
        <v>-0.37590443377259752</v>
      </c>
      <c r="K15" s="152">
        <v>6.6874955983274962</v>
      </c>
      <c r="L15" s="147"/>
      <c r="M15" s="203">
        <v>8.158363751822117</v>
      </c>
      <c r="N15" s="144"/>
      <c r="P15" s="154" t="s">
        <v>245</v>
      </c>
      <c r="Q15" s="155">
        <v>3.7932892481018859E-2</v>
      </c>
      <c r="R15" s="155">
        <v>5.5438268665834178E-2</v>
      </c>
      <c r="S15" s="155">
        <v>4.7804253079994051E-2</v>
      </c>
      <c r="T15" s="155">
        <v>4.5135795701135246E-2</v>
      </c>
      <c r="U15" s="155">
        <v>5.9085402487910096E-2</v>
      </c>
      <c r="V15" s="155">
        <v>8.6216724619506357E-2</v>
      </c>
      <c r="W15" s="155">
        <v>8.9786886034540825E-2</v>
      </c>
      <c r="X15" s="155">
        <v>7.8147906105939913E-2</v>
      </c>
      <c r="Y15" s="152">
        <v>-1.1638979928600912</v>
      </c>
      <c r="Z15" s="152">
        <v>1.7240067475951457</v>
      </c>
      <c r="AA15" s="147"/>
      <c r="AB15" s="144"/>
      <c r="AC15" s="144"/>
      <c r="AD15" s="151">
        <v>9.2856587640886126E-2</v>
      </c>
      <c r="AE15" s="151">
        <v>6.0907838629988456E-2</v>
      </c>
      <c r="AF15" s="144"/>
    </row>
    <row r="16" spans="1:32" ht="21.6" customHeight="1" x14ac:dyDescent="0.25">
      <c r="A16" s="154" t="s">
        <v>246</v>
      </c>
      <c r="B16" s="155">
        <v>6.380429355966051E-2</v>
      </c>
      <c r="C16" s="155">
        <v>3.9896084616812023E-2</v>
      </c>
      <c r="D16" s="155">
        <v>5.0570745951685689E-2</v>
      </c>
      <c r="E16" s="155">
        <v>4.3916397113709878E-2</v>
      </c>
      <c r="F16" s="155">
        <v>5.7620630603404853E-2</v>
      </c>
      <c r="G16" s="155">
        <v>5.5372865174498777E-2</v>
      </c>
      <c r="H16" s="155">
        <v>7.1810364861724374E-2</v>
      </c>
      <c r="I16" s="155">
        <v>8.6577181208053688E-2</v>
      </c>
      <c r="J16" s="152">
        <v>1.4766816346329315</v>
      </c>
      <c r="K16" s="152">
        <v>3.1932797220490534</v>
      </c>
      <c r="L16" s="147"/>
      <c r="M16" s="203">
        <v>-0.37225520875995566</v>
      </c>
      <c r="N16" s="144"/>
      <c r="P16" s="154" t="s">
        <v>246</v>
      </c>
      <c r="Q16" s="155">
        <v>5.3147195689444038E-2</v>
      </c>
      <c r="R16" s="155">
        <v>4.800876806841968E-2</v>
      </c>
      <c r="S16" s="155">
        <v>4.6911998535787418E-2</v>
      </c>
      <c r="T16" s="155">
        <v>5.4409648461591173E-2</v>
      </c>
      <c r="U16" s="155">
        <v>6.808757916301425E-2</v>
      </c>
      <c r="V16" s="155">
        <v>7.8112827528548895E-2</v>
      </c>
      <c r="W16" s="155">
        <v>7.1352287487371921E-2</v>
      </c>
      <c r="X16" s="155">
        <v>9.0299733295653245E-2</v>
      </c>
      <c r="Y16" s="152">
        <v>1.8947445808281325</v>
      </c>
      <c r="Z16" s="152">
        <v>2.99569157144869</v>
      </c>
      <c r="AA16" s="147"/>
      <c r="AB16" s="144"/>
      <c r="AC16" s="144"/>
      <c r="AD16" s="151">
        <v>5.4644383987563154E-2</v>
      </c>
      <c r="AE16" s="151">
        <v>6.0342817581166344E-2</v>
      </c>
      <c r="AF16" s="144"/>
    </row>
    <row r="17" spans="1:32" ht="15" customHeight="1" x14ac:dyDescent="0.25">
      <c r="A17" s="149" t="s">
        <v>247</v>
      </c>
      <c r="B17" s="150">
        <v>76.509036445331972</v>
      </c>
      <c r="C17" s="150">
        <v>118.3031174614956</v>
      </c>
      <c r="D17" s="150">
        <v>67.142022829838098</v>
      </c>
      <c r="E17" s="150">
        <v>68.62328937546657</v>
      </c>
      <c r="F17" s="150">
        <v>72.491387126019902</v>
      </c>
      <c r="G17" s="150">
        <v>55.530709663731812</v>
      </c>
      <c r="H17" s="150">
        <v>56.238089704857074</v>
      </c>
      <c r="I17" s="150">
        <v>81.379865771812064</v>
      </c>
      <c r="J17" s="156">
        <v>25.141776066954989</v>
      </c>
      <c r="K17" s="156">
        <v>6.3569975246298043</v>
      </c>
      <c r="L17" s="147"/>
      <c r="M17" s="203">
        <v>20.293884529428993</v>
      </c>
      <c r="N17" s="144"/>
      <c r="P17" s="149" t="s">
        <v>247</v>
      </c>
      <c r="Q17" s="150">
        <v>81.930345334313031</v>
      </c>
      <c r="R17" s="150">
        <v>89.007456451627391</v>
      </c>
      <c r="S17" s="150">
        <v>69.819615872979554</v>
      </c>
      <c r="T17" s="150">
        <v>64.360081317526664</v>
      </c>
      <c r="U17" s="150">
        <v>63.788734475184931</v>
      </c>
      <c r="V17" s="150">
        <v>53.668310247202101</v>
      </c>
      <c r="W17" s="150">
        <v>59.952566507913588</v>
      </c>
      <c r="X17" s="150">
        <v>61.08598124238307</v>
      </c>
      <c r="Y17" s="156">
        <v>1.1334147344694827</v>
      </c>
      <c r="Z17" s="156">
        <v>-8.0987019667648354</v>
      </c>
      <c r="AA17" s="147"/>
      <c r="AB17" s="144"/>
      <c r="AC17" s="144"/>
      <c r="AD17" s="150">
        <v>75.022868247182259</v>
      </c>
      <c r="AE17" s="150">
        <v>69.184683209147906</v>
      </c>
      <c r="AF17" s="144"/>
    </row>
    <row r="18" spans="1:32" ht="15" customHeight="1" x14ac:dyDescent="0.25">
      <c r="A18" s="149" t="s">
        <v>248</v>
      </c>
      <c r="B18" s="150">
        <v>108.67904217926187</v>
      </c>
      <c r="C18" s="150">
        <v>175.47733333333335</v>
      </c>
      <c r="D18" s="150">
        <v>97.04957678355504</v>
      </c>
      <c r="E18" s="150">
        <v>105.70468111844175</v>
      </c>
      <c r="F18" s="150">
        <v>117.19212598425199</v>
      </c>
      <c r="G18" s="150">
        <v>98.631246046805771</v>
      </c>
      <c r="H18" s="150">
        <v>99.44230106786091</v>
      </c>
      <c r="I18" s="150">
        <v>125.92878663379895</v>
      </c>
      <c r="J18" s="156">
        <v>26.48648556593804</v>
      </c>
      <c r="K18" s="156">
        <v>6.6794744968377699</v>
      </c>
      <c r="L18" s="147"/>
      <c r="M18" s="203">
        <v>29.350543455794835</v>
      </c>
      <c r="N18" s="144"/>
      <c r="P18" s="149" t="s">
        <v>248</v>
      </c>
      <c r="Q18" s="150">
        <v>104.8986875924916</v>
      </c>
      <c r="R18" s="150">
        <v>116.97383929854823</v>
      </c>
      <c r="S18" s="150">
        <v>91.945246800731255</v>
      </c>
      <c r="T18" s="150">
        <v>90.549216888843887</v>
      </c>
      <c r="U18" s="150">
        <v>94.422231202605388</v>
      </c>
      <c r="V18" s="150">
        <v>84.71582501613787</v>
      </c>
      <c r="W18" s="150">
        <v>96.045760737439167</v>
      </c>
      <c r="X18" s="150">
        <v>96.578243178004115</v>
      </c>
      <c r="Y18" s="156">
        <v>0.53248244056494798</v>
      </c>
      <c r="Z18" s="156">
        <v>-1.7057155098249268</v>
      </c>
      <c r="AA18" s="147"/>
      <c r="AB18" s="144"/>
      <c r="AC18" s="144"/>
      <c r="AD18" s="150">
        <v>119.24931213696118</v>
      </c>
      <c r="AE18" s="150">
        <v>98.283958687829042</v>
      </c>
      <c r="AF18" s="144"/>
    </row>
    <row r="19" spans="1:32" ht="15" customHeight="1" x14ac:dyDescent="0.25">
      <c r="A19" s="146" t="s">
        <v>249</v>
      </c>
      <c r="B19" s="147">
        <v>5092</v>
      </c>
      <c r="C19" s="147">
        <v>2757</v>
      </c>
      <c r="D19" s="147">
        <v>2959</v>
      </c>
      <c r="E19" s="147">
        <v>3180</v>
      </c>
      <c r="F19" s="147">
        <v>2788</v>
      </c>
      <c r="G19" s="147">
        <v>2820</v>
      </c>
      <c r="H19" s="147">
        <v>3314</v>
      </c>
      <c r="I19" s="147">
        <v>2784</v>
      </c>
      <c r="J19" s="148">
        <v>-0.15992757996378998</v>
      </c>
      <c r="K19" s="148">
        <v>-0.14936708860759487</v>
      </c>
      <c r="L19" s="147"/>
      <c r="M19" s="155">
        <v>9.2121372555507758E-2</v>
      </c>
      <c r="N19" s="144"/>
      <c r="P19" s="146" t="s">
        <v>249</v>
      </c>
      <c r="Q19" s="147">
        <v>36464</v>
      </c>
      <c r="R19" s="147">
        <v>28208</v>
      </c>
      <c r="S19" s="147">
        <v>29286</v>
      </c>
      <c r="T19" s="147">
        <v>27959</v>
      </c>
      <c r="U19" s="147">
        <v>26902</v>
      </c>
      <c r="V19" s="147">
        <v>27118</v>
      </c>
      <c r="W19" s="147">
        <v>30582</v>
      </c>
      <c r="X19" s="147">
        <v>30221</v>
      </c>
      <c r="Y19" s="148">
        <v>-1.1804329344058596E-2</v>
      </c>
      <c r="Z19" s="148">
        <v>2.4346428173678918E-2</v>
      </c>
      <c r="AA19" s="147"/>
      <c r="AB19" s="144"/>
      <c r="AC19" s="144"/>
      <c r="AD19" s="147">
        <v>3272.8571428571427</v>
      </c>
      <c r="AE19" s="147">
        <v>29502.714285714286</v>
      </c>
      <c r="AF19" s="144"/>
    </row>
    <row r="20" spans="1:32" ht="15" customHeight="1" x14ac:dyDescent="0.25">
      <c r="A20" s="146" t="s">
        <v>250</v>
      </c>
      <c r="B20" s="147">
        <v>1068</v>
      </c>
      <c r="C20" s="147">
        <v>660</v>
      </c>
      <c r="D20" s="147">
        <v>598</v>
      </c>
      <c r="E20" s="147">
        <v>611</v>
      </c>
      <c r="F20" s="147">
        <v>594</v>
      </c>
      <c r="G20" s="147">
        <v>643</v>
      </c>
      <c r="H20" s="147">
        <v>738</v>
      </c>
      <c r="I20" s="147">
        <v>851</v>
      </c>
      <c r="J20" s="148">
        <v>0.15311653116531165</v>
      </c>
      <c r="K20" s="148">
        <v>0.2127442996742672</v>
      </c>
      <c r="L20" s="147"/>
      <c r="M20" s="155">
        <v>0.1146900269541779</v>
      </c>
      <c r="N20" s="144"/>
      <c r="P20" s="146" t="s">
        <v>250</v>
      </c>
      <c r="Q20" s="147">
        <v>7584</v>
      </c>
      <c r="R20" s="147">
        <v>5676</v>
      </c>
      <c r="S20" s="147">
        <v>5517</v>
      </c>
      <c r="T20" s="147">
        <v>5325</v>
      </c>
      <c r="U20" s="147">
        <v>4926</v>
      </c>
      <c r="V20" s="147">
        <v>5420</v>
      </c>
      <c r="W20" s="147">
        <v>6381</v>
      </c>
      <c r="X20" s="147">
        <v>7420</v>
      </c>
      <c r="Y20" s="148">
        <v>0.16282714308102178</v>
      </c>
      <c r="Z20" s="148">
        <v>0.27213500208185365</v>
      </c>
      <c r="AA20" s="147"/>
      <c r="AB20" s="144"/>
      <c r="AC20" s="144"/>
      <c r="AD20" s="147">
        <v>701.71428571428567</v>
      </c>
      <c r="AE20" s="147">
        <v>5832.7142857142853</v>
      </c>
      <c r="AF20" s="144"/>
    </row>
    <row r="21" spans="1:32" ht="15" customHeight="1" x14ac:dyDescent="0.25">
      <c r="A21" s="149" t="s">
        <v>251</v>
      </c>
      <c r="B21" s="150">
        <v>0</v>
      </c>
      <c r="C21" s="150">
        <v>5689</v>
      </c>
      <c r="D21" s="150">
        <v>3783</v>
      </c>
      <c r="E21" s="150">
        <v>3213</v>
      </c>
      <c r="F21" s="150">
        <v>3244</v>
      </c>
      <c r="G21" s="150">
        <v>2740</v>
      </c>
      <c r="H21" s="150">
        <v>2574</v>
      </c>
      <c r="I21" s="150">
        <v>2766</v>
      </c>
      <c r="J21" s="148">
        <v>7.4592074592074592E-2</v>
      </c>
      <c r="K21" s="157">
        <v>-0.21875441321847197</v>
      </c>
      <c r="L21" s="147"/>
      <c r="M21" s="155">
        <v>5.138207757467677E-2</v>
      </c>
      <c r="N21" s="144"/>
      <c r="P21" s="149" t="s">
        <v>251</v>
      </c>
      <c r="Q21" s="150">
        <v>0</v>
      </c>
      <c r="R21" s="150">
        <v>78700</v>
      </c>
      <c r="S21" s="150">
        <v>63006</v>
      </c>
      <c r="T21" s="150">
        <v>54197</v>
      </c>
      <c r="U21" s="150">
        <v>49382</v>
      </c>
      <c r="V21" s="150">
        <v>47901</v>
      </c>
      <c r="W21" s="150">
        <v>48943</v>
      </c>
      <c r="X21" s="150">
        <v>53832</v>
      </c>
      <c r="Y21" s="148">
        <v>9.9891710765584452E-2</v>
      </c>
      <c r="Z21" s="157">
        <v>-5.5935042045544225E-2</v>
      </c>
      <c r="AA21" s="147"/>
      <c r="AB21" s="144"/>
      <c r="AC21" s="144"/>
      <c r="AD21" s="158">
        <v>3540.5</v>
      </c>
      <c r="AE21" s="158">
        <v>57021.5</v>
      </c>
      <c r="AF21" s="144"/>
    </row>
    <row r="22" spans="1:32" ht="15" customHeight="1" x14ac:dyDescent="0.25">
      <c r="A22" s="159" t="s">
        <v>252</v>
      </c>
      <c r="B22" s="147">
        <v>1856</v>
      </c>
      <c r="C22" s="147">
        <v>1267</v>
      </c>
      <c r="D22" s="147">
        <v>1794</v>
      </c>
      <c r="E22" s="147">
        <v>1317</v>
      </c>
      <c r="F22" s="147">
        <v>1211</v>
      </c>
      <c r="G22" s="147">
        <v>1293</v>
      </c>
      <c r="H22" s="147">
        <v>1109</v>
      </c>
      <c r="I22" s="147">
        <v>1227</v>
      </c>
      <c r="J22" s="148">
        <v>0.10640216411181244</v>
      </c>
      <c r="K22" s="148">
        <v>-0.12775464608510209</v>
      </c>
      <c r="L22" s="147"/>
      <c r="M22" s="155">
        <v>7.3521481215171672E-2</v>
      </c>
      <c r="N22" s="144"/>
      <c r="P22" s="159" t="s">
        <v>252</v>
      </c>
      <c r="Q22" s="147">
        <v>22046</v>
      </c>
      <c r="R22" s="147">
        <v>20459</v>
      </c>
      <c r="S22" s="147">
        <v>20642</v>
      </c>
      <c r="T22" s="147">
        <v>16985</v>
      </c>
      <c r="U22" s="147">
        <v>16657</v>
      </c>
      <c r="V22" s="147">
        <v>16735</v>
      </c>
      <c r="W22" s="147">
        <v>15730</v>
      </c>
      <c r="X22" s="147">
        <v>16689</v>
      </c>
      <c r="Y22" s="148">
        <v>6.0966306420851872E-2</v>
      </c>
      <c r="Z22" s="148">
        <v>-9.6174973308369494E-2</v>
      </c>
      <c r="AA22" s="147"/>
      <c r="AB22" s="144"/>
      <c r="AC22" s="144"/>
      <c r="AD22" s="147">
        <v>1406.7142857142858</v>
      </c>
      <c r="AE22" s="147">
        <v>18464.857142857141</v>
      </c>
      <c r="AF22" s="144"/>
    </row>
    <row r="23" spans="1:32" ht="15" customHeight="1" x14ac:dyDescent="0.25">
      <c r="A23" s="159" t="s">
        <v>253</v>
      </c>
      <c r="B23" s="147">
        <v>134</v>
      </c>
      <c r="C23" s="147">
        <v>95</v>
      </c>
      <c r="D23" s="147">
        <v>117</v>
      </c>
      <c r="E23" s="147">
        <v>127</v>
      </c>
      <c r="F23" s="147">
        <v>110</v>
      </c>
      <c r="G23" s="147">
        <v>105</v>
      </c>
      <c r="H23" s="147">
        <v>65</v>
      </c>
      <c r="I23" s="147">
        <v>95</v>
      </c>
      <c r="J23" s="148">
        <v>0.46153846153846156</v>
      </c>
      <c r="K23" s="148">
        <v>-0.11686586985391764</v>
      </c>
      <c r="L23" s="147"/>
      <c r="M23" s="155">
        <v>7.0737155621742362E-2</v>
      </c>
      <c r="N23" s="144"/>
      <c r="P23" s="159" t="s">
        <v>253</v>
      </c>
      <c r="Q23" s="147">
        <v>1453</v>
      </c>
      <c r="R23" s="147">
        <v>1476</v>
      </c>
      <c r="S23" s="147">
        <v>1841</v>
      </c>
      <c r="T23" s="147">
        <v>1505</v>
      </c>
      <c r="U23" s="147">
        <v>1274</v>
      </c>
      <c r="V23" s="147">
        <v>1299</v>
      </c>
      <c r="W23" s="147">
        <v>1201</v>
      </c>
      <c r="X23" s="147">
        <v>1343</v>
      </c>
      <c r="Y23" s="148">
        <v>0.11823480432972523</v>
      </c>
      <c r="Z23" s="148">
        <v>-6.4484028261518625E-2</v>
      </c>
      <c r="AA23" s="147"/>
      <c r="AB23" s="144"/>
      <c r="AC23" s="144"/>
      <c r="AD23" s="147">
        <v>107.57142857142857</v>
      </c>
      <c r="AE23" s="147">
        <v>1435.5714285714287</v>
      </c>
      <c r="AF23" s="144"/>
    </row>
    <row r="24" spans="1:32" ht="15" customHeight="1" x14ac:dyDescent="0.25">
      <c r="A24" s="159" t="s">
        <v>254</v>
      </c>
      <c r="B24" s="160">
        <v>6.733668341708543E-2</v>
      </c>
      <c r="C24" s="160">
        <v>6.9750367107195302E-2</v>
      </c>
      <c r="D24" s="160">
        <v>6.1224489795918366E-2</v>
      </c>
      <c r="E24" s="160">
        <v>8.7950138504155131E-2</v>
      </c>
      <c r="F24" s="160">
        <v>8.327024981074943E-2</v>
      </c>
      <c r="G24" s="160">
        <v>7.5107296137339061E-2</v>
      </c>
      <c r="H24" s="160">
        <v>5.536626916524702E-2</v>
      </c>
      <c r="I24" s="160">
        <v>7.18608169440242E-2</v>
      </c>
      <c r="J24" s="152">
        <v>1.649454777877718</v>
      </c>
      <c r="K24" s="152">
        <v>8.2308109496760651E-2</v>
      </c>
      <c r="L24" s="147"/>
      <c r="M24" s="203">
        <v>-0.2617887581264175</v>
      </c>
      <c r="N24" s="144"/>
      <c r="P24" s="159" t="s">
        <v>254</v>
      </c>
      <c r="Q24" s="160">
        <v>6.1832418400783011E-2</v>
      </c>
      <c r="R24" s="160">
        <v>6.7289719626168226E-2</v>
      </c>
      <c r="S24" s="160">
        <v>8.1884090201485571E-2</v>
      </c>
      <c r="T24" s="160">
        <v>8.1395348837209308E-2</v>
      </c>
      <c r="U24" s="160">
        <v>7.105013663487815E-2</v>
      </c>
      <c r="V24" s="160">
        <v>7.2030608849950092E-2</v>
      </c>
      <c r="W24" s="160">
        <v>7.0934971354320475E-2</v>
      </c>
      <c r="X24" s="160">
        <v>7.4478704525288375E-2</v>
      </c>
      <c r="Y24" s="152">
        <v>0.35437331709678999</v>
      </c>
      <c r="Z24" s="152">
        <v>0.23409903339213362</v>
      </c>
      <c r="AA24" s="147"/>
      <c r="AB24" s="144"/>
      <c r="AC24" s="144"/>
      <c r="AD24" s="160">
        <v>7.1037735849056594E-2</v>
      </c>
      <c r="AE24" s="160">
        <v>7.2137714191367039E-2</v>
      </c>
      <c r="AF24" s="144"/>
    </row>
    <row r="25" spans="1:32" x14ac:dyDescent="0.25">
      <c r="A25" s="161" t="s">
        <v>255</v>
      </c>
      <c r="B25" s="161"/>
      <c r="C25" s="161"/>
      <c r="D25" s="161"/>
      <c r="E25" s="162"/>
      <c r="F25" s="162"/>
      <c r="G25" s="162"/>
      <c r="H25" s="162"/>
      <c r="I25" s="162"/>
      <c r="J25" s="162"/>
      <c r="K25" s="162"/>
      <c r="L25" s="162"/>
      <c r="M25" s="144"/>
      <c r="N25" s="144"/>
      <c r="O25" s="204"/>
      <c r="P25" s="161" t="s">
        <v>255</v>
      </c>
      <c r="Q25" s="161"/>
      <c r="R25" s="161"/>
      <c r="S25" s="161"/>
      <c r="T25" s="162"/>
      <c r="U25" s="162"/>
      <c r="V25" s="162"/>
      <c r="W25" s="162"/>
      <c r="X25" s="162"/>
      <c r="Y25" s="162"/>
      <c r="Z25" s="162"/>
      <c r="AA25" s="162"/>
      <c r="AB25" s="144"/>
      <c r="AC25" s="144"/>
      <c r="AD25" s="144"/>
      <c r="AE25" s="144"/>
      <c r="AF25" s="144"/>
    </row>
    <row r="26" spans="1:32" x14ac:dyDescent="0.25">
      <c r="A26" s="205"/>
      <c r="B26" s="205"/>
      <c r="C26" s="205"/>
      <c r="D26" s="205"/>
      <c r="E26" s="144"/>
      <c r="F26" s="144"/>
      <c r="G26" s="144"/>
      <c r="H26" s="144"/>
      <c r="I26" s="162"/>
      <c r="J26" s="162"/>
      <c r="K26" s="162"/>
      <c r="L26" s="162"/>
      <c r="M26" s="144"/>
      <c r="N26" s="144"/>
      <c r="O26" s="144"/>
      <c r="P26" s="163"/>
      <c r="Q26" s="163"/>
      <c r="R26" s="163"/>
      <c r="S26" s="163"/>
      <c r="T26" s="144"/>
      <c r="U26" s="144"/>
      <c r="V26" s="144"/>
      <c r="W26" s="144"/>
      <c r="X26" s="162"/>
      <c r="Y26" s="162"/>
      <c r="Z26" s="162"/>
      <c r="AA26" s="162"/>
      <c r="AB26" s="144"/>
      <c r="AC26" s="144"/>
      <c r="AD26" s="144"/>
      <c r="AE26" s="144"/>
      <c r="AF26" s="144"/>
    </row>
    <row r="27" spans="1:32" x14ac:dyDescent="0.25">
      <c r="A27" s="164"/>
      <c r="B27" s="164"/>
      <c r="C27" s="164"/>
      <c r="D27" s="164"/>
      <c r="E27" s="144"/>
      <c r="F27" s="144"/>
      <c r="G27" s="144"/>
      <c r="H27" s="144"/>
      <c r="I27" s="144"/>
      <c r="J27" s="144"/>
      <c r="K27" s="144"/>
      <c r="L27" s="144"/>
      <c r="M27" s="144"/>
      <c r="N27" s="144"/>
      <c r="O27" s="204"/>
      <c r="P27" s="164"/>
      <c r="Q27" s="164"/>
      <c r="R27" s="164"/>
      <c r="S27" s="164"/>
      <c r="T27" s="144"/>
      <c r="U27" s="144"/>
      <c r="V27" s="144"/>
      <c r="W27" s="144"/>
      <c r="X27" s="144"/>
      <c r="Y27" s="144"/>
      <c r="Z27" s="144"/>
      <c r="AA27" s="144"/>
      <c r="AB27" s="144"/>
      <c r="AC27" s="144"/>
      <c r="AD27" s="144"/>
      <c r="AE27" s="144"/>
      <c r="AF27" s="144"/>
    </row>
    <row r="28" spans="1:32" x14ac:dyDescent="0.25">
      <c r="A28" s="165" t="s">
        <v>256</v>
      </c>
      <c r="B28" s="165"/>
      <c r="C28" s="165"/>
      <c r="D28" s="165"/>
      <c r="E28" s="144"/>
      <c r="F28" s="144"/>
      <c r="G28" s="144"/>
      <c r="H28" s="144"/>
      <c r="I28" s="144"/>
      <c r="J28" s="144"/>
      <c r="K28" s="144"/>
      <c r="L28" s="144"/>
      <c r="M28" s="144"/>
      <c r="N28" s="144"/>
      <c r="O28" s="204"/>
      <c r="P28" s="165" t="s">
        <v>256</v>
      </c>
      <c r="Q28" s="165"/>
      <c r="R28" s="165"/>
      <c r="S28" s="165"/>
      <c r="T28" s="144"/>
      <c r="U28" s="144"/>
      <c r="V28" s="144"/>
      <c r="W28" s="144"/>
      <c r="X28" s="144"/>
      <c r="Y28" s="144"/>
      <c r="Z28" s="144"/>
      <c r="AA28" s="144"/>
      <c r="AB28" s="144"/>
      <c r="AC28" s="144"/>
      <c r="AD28" s="144"/>
      <c r="AE28" s="144"/>
      <c r="AF28" s="144"/>
    </row>
    <row r="29" spans="1:32" outlineLevel="1" x14ac:dyDescent="0.25">
      <c r="A29" s="166" t="s">
        <v>307</v>
      </c>
      <c r="B29" s="166"/>
      <c r="C29" s="166"/>
      <c r="D29" s="166"/>
      <c r="E29" s="167"/>
      <c r="F29" s="167"/>
      <c r="G29" s="167"/>
      <c r="H29" s="167"/>
      <c r="I29" s="167"/>
      <c r="J29" s="167"/>
      <c r="K29" s="167"/>
      <c r="L29" s="167"/>
      <c r="M29" s="144"/>
      <c r="N29" s="144"/>
      <c r="P29" s="166" t="s">
        <v>231</v>
      </c>
      <c r="Q29" s="166"/>
      <c r="R29" s="166"/>
      <c r="S29" s="166"/>
      <c r="T29" s="167"/>
      <c r="U29" s="167"/>
      <c r="V29" s="167"/>
      <c r="W29" s="167"/>
      <c r="X29" s="167"/>
      <c r="Y29" s="167"/>
      <c r="Z29" s="167"/>
      <c r="AA29" s="167"/>
      <c r="AB29" s="144"/>
      <c r="AC29" s="144"/>
      <c r="AD29" s="144"/>
      <c r="AE29" s="144"/>
      <c r="AF29" s="144"/>
    </row>
    <row r="30" spans="1:32" ht="31.5" outlineLevel="1" x14ac:dyDescent="0.25">
      <c r="A30" s="168" t="s">
        <v>257</v>
      </c>
      <c r="B30" s="141">
        <v>2019</v>
      </c>
      <c r="C30" s="141">
        <v>2020</v>
      </c>
      <c r="D30" s="141">
        <v>2021</v>
      </c>
      <c r="E30" s="141">
        <v>2022</v>
      </c>
      <c r="F30" s="141">
        <v>2023</v>
      </c>
      <c r="G30" s="141">
        <v>2024</v>
      </c>
      <c r="H30" s="141">
        <v>2025</v>
      </c>
      <c r="I30" s="141">
        <v>2026</v>
      </c>
      <c r="J30" s="142" t="s">
        <v>232</v>
      </c>
      <c r="K30" s="142" t="s">
        <v>258</v>
      </c>
      <c r="L30" s="143" t="s">
        <v>234</v>
      </c>
      <c r="M30" s="145" t="s">
        <v>287</v>
      </c>
      <c r="N30" s="144"/>
      <c r="P30" s="168" t="s">
        <v>257</v>
      </c>
      <c r="Q30" s="141">
        <v>2019</v>
      </c>
      <c r="R30" s="141">
        <v>2020</v>
      </c>
      <c r="S30" s="141">
        <v>2021</v>
      </c>
      <c r="T30" s="141">
        <v>2022</v>
      </c>
      <c r="U30" s="141">
        <v>2023</v>
      </c>
      <c r="V30" s="141">
        <v>2024</v>
      </c>
      <c r="W30" s="141">
        <v>2025</v>
      </c>
      <c r="X30" s="141">
        <v>2026</v>
      </c>
      <c r="Y30" s="142" t="s">
        <v>232</v>
      </c>
      <c r="Z30" s="142" t="s">
        <v>258</v>
      </c>
      <c r="AA30" s="143" t="s">
        <v>234</v>
      </c>
      <c r="AB30" s="144"/>
      <c r="AC30" s="144"/>
      <c r="AD30" s="145" t="s">
        <v>308</v>
      </c>
      <c r="AE30" s="145" t="s">
        <v>235</v>
      </c>
      <c r="AF30" s="144"/>
    </row>
    <row r="31" spans="1:32" outlineLevel="1" x14ac:dyDescent="0.25">
      <c r="A31" s="169" t="s">
        <v>259</v>
      </c>
      <c r="B31" s="150">
        <v>1215</v>
      </c>
      <c r="C31" s="150">
        <v>1352</v>
      </c>
      <c r="D31" s="150">
        <v>972</v>
      </c>
      <c r="E31" s="150">
        <v>1037</v>
      </c>
      <c r="F31" s="150">
        <v>1284</v>
      </c>
      <c r="G31" s="150">
        <v>1230</v>
      </c>
      <c r="H31" s="150">
        <v>1040</v>
      </c>
      <c r="I31" s="150">
        <v>1337</v>
      </c>
      <c r="J31" s="148">
        <v>0.28557692307692306</v>
      </c>
      <c r="K31" s="148">
        <v>0.15116851168511694</v>
      </c>
      <c r="L31" s="147"/>
      <c r="M31" s="155">
        <v>8.7100977198697069E-2</v>
      </c>
      <c r="N31" s="144"/>
      <c r="P31" s="169" t="s">
        <v>259</v>
      </c>
      <c r="Q31" s="150">
        <v>12909</v>
      </c>
      <c r="R31" s="150">
        <v>14576</v>
      </c>
      <c r="S31" s="150">
        <v>11804</v>
      </c>
      <c r="T31" s="150">
        <v>11312</v>
      </c>
      <c r="U31" s="150">
        <v>13326</v>
      </c>
      <c r="V31" s="150">
        <v>13708</v>
      </c>
      <c r="W31" s="150">
        <v>13724</v>
      </c>
      <c r="X31" s="150">
        <v>15350</v>
      </c>
      <c r="Y31" s="148">
        <v>0.11847857767414748</v>
      </c>
      <c r="Z31" s="148">
        <v>0.17612933591654906</v>
      </c>
      <c r="AA31" s="147"/>
      <c r="AB31" s="144"/>
      <c r="AC31" s="144"/>
      <c r="AD31" s="147">
        <v>1161.4285714285713</v>
      </c>
      <c r="AE31" s="147">
        <v>13051.285714285714</v>
      </c>
      <c r="AF31" s="144"/>
    </row>
    <row r="32" spans="1:32" outlineLevel="1" x14ac:dyDescent="0.25">
      <c r="A32" s="169" t="s">
        <v>260</v>
      </c>
      <c r="B32" s="150">
        <v>45</v>
      </c>
      <c r="C32" s="150">
        <v>35</v>
      </c>
      <c r="D32" s="150">
        <v>44</v>
      </c>
      <c r="E32" s="150">
        <v>27</v>
      </c>
      <c r="F32" s="150">
        <v>27</v>
      </c>
      <c r="G32" s="150">
        <v>35</v>
      </c>
      <c r="H32" s="150">
        <v>32</v>
      </c>
      <c r="I32" s="150">
        <v>31</v>
      </c>
      <c r="J32" s="148">
        <v>-3.125E-2</v>
      </c>
      <c r="K32" s="148">
        <v>-0.11428571428571428</v>
      </c>
      <c r="L32" s="147"/>
      <c r="M32" s="155">
        <v>9.6875000000000003E-2</v>
      </c>
      <c r="N32" s="144"/>
      <c r="P32" s="169" t="s">
        <v>260</v>
      </c>
      <c r="Q32" s="150">
        <v>335</v>
      </c>
      <c r="R32" s="150">
        <v>314</v>
      </c>
      <c r="S32" s="150">
        <v>298</v>
      </c>
      <c r="T32" s="150">
        <v>235</v>
      </c>
      <c r="U32" s="150">
        <v>305</v>
      </c>
      <c r="V32" s="150">
        <v>292</v>
      </c>
      <c r="W32" s="150">
        <v>283</v>
      </c>
      <c r="X32" s="150">
        <v>320</v>
      </c>
      <c r="Y32" s="148">
        <v>0.13074204946996468</v>
      </c>
      <c r="Z32" s="148">
        <v>8.6323957322987449E-2</v>
      </c>
      <c r="AA32" s="147"/>
      <c r="AB32" s="144"/>
      <c r="AC32" s="144"/>
      <c r="AD32" s="147">
        <v>35</v>
      </c>
      <c r="AE32" s="147">
        <v>294.57142857142856</v>
      </c>
      <c r="AF32" s="144"/>
    </row>
    <row r="33" spans="1:32" outlineLevel="1" x14ac:dyDescent="0.25">
      <c r="A33" s="169" t="s">
        <v>261</v>
      </c>
      <c r="B33" s="150">
        <v>75</v>
      </c>
      <c r="C33" s="150">
        <v>86</v>
      </c>
      <c r="D33" s="150">
        <v>72</v>
      </c>
      <c r="E33" s="150">
        <v>75</v>
      </c>
      <c r="F33" s="150">
        <v>94</v>
      </c>
      <c r="G33" s="150">
        <v>37</v>
      </c>
      <c r="H33" s="150">
        <v>42</v>
      </c>
      <c r="I33" s="150">
        <v>94</v>
      </c>
      <c r="J33" s="148">
        <v>1.2380952380952381</v>
      </c>
      <c r="K33" s="148">
        <v>0.36798336798336811</v>
      </c>
      <c r="L33" s="147"/>
      <c r="M33" s="155">
        <v>0.11562115621156212</v>
      </c>
      <c r="N33" s="144"/>
      <c r="P33" s="169" t="s">
        <v>261</v>
      </c>
      <c r="Q33" s="150">
        <v>648</v>
      </c>
      <c r="R33" s="150">
        <v>849</v>
      </c>
      <c r="S33" s="150">
        <v>1022</v>
      </c>
      <c r="T33" s="150">
        <v>685</v>
      </c>
      <c r="U33" s="150">
        <v>809</v>
      </c>
      <c r="V33" s="150">
        <v>743</v>
      </c>
      <c r="W33" s="150">
        <v>677</v>
      </c>
      <c r="X33" s="150">
        <v>813</v>
      </c>
      <c r="Y33" s="148">
        <v>0.20088626292466766</v>
      </c>
      <c r="Z33" s="148">
        <v>4.7487575924903415E-2</v>
      </c>
      <c r="AA33" s="147"/>
      <c r="AB33" s="144"/>
      <c r="AC33" s="144"/>
      <c r="AD33" s="147">
        <v>68.714285714285708</v>
      </c>
      <c r="AE33" s="147">
        <v>776.14285714285711</v>
      </c>
      <c r="AF33" s="144"/>
    </row>
    <row r="34" spans="1:32" outlineLevel="1" x14ac:dyDescent="0.25">
      <c r="A34" s="169" t="s">
        <v>262</v>
      </c>
      <c r="B34" s="150">
        <v>1305</v>
      </c>
      <c r="C34" s="150">
        <v>1192</v>
      </c>
      <c r="D34" s="150">
        <v>690</v>
      </c>
      <c r="E34" s="150">
        <v>490</v>
      </c>
      <c r="F34" s="150">
        <v>596</v>
      </c>
      <c r="G34" s="150">
        <v>611</v>
      </c>
      <c r="H34" s="150">
        <v>538</v>
      </c>
      <c r="I34" s="150">
        <v>527</v>
      </c>
      <c r="J34" s="148">
        <v>-2.0446096654275093E-2</v>
      </c>
      <c r="K34" s="148">
        <v>-0.31962375507192914</v>
      </c>
      <c r="L34" s="147"/>
      <c r="M34" s="155">
        <v>8.9140730717185382E-2</v>
      </c>
      <c r="N34" s="144"/>
      <c r="P34" s="169" t="s">
        <v>262</v>
      </c>
      <c r="Q34" s="150">
        <v>11856</v>
      </c>
      <c r="R34" s="150">
        <v>11965</v>
      </c>
      <c r="S34" s="150">
        <v>8987</v>
      </c>
      <c r="T34" s="150">
        <v>6063</v>
      </c>
      <c r="U34" s="150">
        <v>6174</v>
      </c>
      <c r="V34" s="150">
        <v>6520</v>
      </c>
      <c r="W34" s="150">
        <v>6169</v>
      </c>
      <c r="X34" s="150">
        <v>5912</v>
      </c>
      <c r="Y34" s="148">
        <v>-4.1659912465553575E-2</v>
      </c>
      <c r="Z34" s="148">
        <v>-0.28319534416461706</v>
      </c>
      <c r="AA34" s="147"/>
      <c r="AB34" s="144"/>
      <c r="AC34" s="144"/>
      <c r="AD34" s="147">
        <v>774.57142857142856</v>
      </c>
      <c r="AE34" s="147">
        <v>8247.7142857142862</v>
      </c>
      <c r="AF34" s="144"/>
    </row>
    <row r="35" spans="1:32" outlineLevel="1" x14ac:dyDescent="0.25">
      <c r="A35" s="169" t="s">
        <v>53</v>
      </c>
      <c r="B35" s="150">
        <v>256</v>
      </c>
      <c r="C35" s="150">
        <v>283</v>
      </c>
      <c r="D35" s="150">
        <v>216</v>
      </c>
      <c r="E35" s="150">
        <v>175</v>
      </c>
      <c r="F35" s="150">
        <v>199</v>
      </c>
      <c r="G35" s="150">
        <v>201</v>
      </c>
      <c r="H35" s="150">
        <v>124</v>
      </c>
      <c r="I35" s="150">
        <v>253</v>
      </c>
      <c r="J35" s="148">
        <v>1.0403225806451613</v>
      </c>
      <c r="K35" s="148">
        <v>0.21801925722145801</v>
      </c>
      <c r="L35" s="147"/>
      <c r="M35" s="155">
        <v>0.11254448398576512</v>
      </c>
      <c r="N35" s="144"/>
      <c r="P35" s="169" t="s">
        <v>53</v>
      </c>
      <c r="Q35" s="150">
        <v>3058</v>
      </c>
      <c r="R35" s="150">
        <v>2798</v>
      </c>
      <c r="S35" s="150">
        <v>2668</v>
      </c>
      <c r="T35" s="150">
        <v>2221</v>
      </c>
      <c r="U35" s="150">
        <v>2390</v>
      </c>
      <c r="V35" s="150">
        <v>2332</v>
      </c>
      <c r="W35" s="150">
        <v>2360</v>
      </c>
      <c r="X35" s="150">
        <v>2248</v>
      </c>
      <c r="Y35" s="148">
        <v>-4.7457627118644069E-2</v>
      </c>
      <c r="Z35" s="148">
        <v>-0.1172939922589331</v>
      </c>
      <c r="AA35" s="147"/>
      <c r="AB35" s="144"/>
      <c r="AC35" s="144"/>
      <c r="AD35" s="147">
        <v>207.71428571428572</v>
      </c>
      <c r="AE35" s="147">
        <v>2546.7142857142858</v>
      </c>
      <c r="AF35" s="144"/>
    </row>
    <row r="36" spans="1:32" outlineLevel="1" x14ac:dyDescent="0.25">
      <c r="A36" s="169" t="s">
        <v>11</v>
      </c>
      <c r="B36" s="150">
        <v>675</v>
      </c>
      <c r="C36" s="150">
        <v>761</v>
      </c>
      <c r="D36" s="150">
        <v>561</v>
      </c>
      <c r="E36" s="150">
        <v>725</v>
      </c>
      <c r="F36" s="150">
        <v>760</v>
      </c>
      <c r="G36" s="150">
        <v>701</v>
      </c>
      <c r="H36" s="150">
        <v>684</v>
      </c>
      <c r="I36" s="150">
        <v>723</v>
      </c>
      <c r="J36" s="148">
        <v>5.701754385964912E-2</v>
      </c>
      <c r="K36" s="148">
        <v>3.9860283542223061E-2</v>
      </c>
      <c r="L36" s="147"/>
      <c r="M36" s="155">
        <v>9.8273752888405605E-2</v>
      </c>
      <c r="N36" s="144"/>
      <c r="P36" s="169" t="s">
        <v>11</v>
      </c>
      <c r="Q36" s="150">
        <v>5545</v>
      </c>
      <c r="R36" s="150">
        <v>7081</v>
      </c>
      <c r="S36" s="150">
        <v>5662</v>
      </c>
      <c r="T36" s="150">
        <v>5708</v>
      </c>
      <c r="U36" s="150">
        <v>7037</v>
      </c>
      <c r="V36" s="150">
        <v>6454</v>
      </c>
      <c r="W36" s="150">
        <v>6947</v>
      </c>
      <c r="X36" s="150">
        <v>7357</v>
      </c>
      <c r="Y36" s="148">
        <v>5.9018281272491722E-2</v>
      </c>
      <c r="Z36" s="148">
        <v>0.15899986496826762</v>
      </c>
      <c r="AA36" s="147"/>
      <c r="AB36" s="144"/>
      <c r="AC36" s="144"/>
      <c r="AD36" s="147">
        <v>695.28571428571433</v>
      </c>
      <c r="AE36" s="147">
        <v>6347.7142857142853</v>
      </c>
      <c r="AF36" s="144"/>
    </row>
    <row r="37" spans="1:32" outlineLevel="1" x14ac:dyDescent="0.25">
      <c r="A37" s="169" t="s">
        <v>263</v>
      </c>
      <c r="B37" s="150">
        <v>1347</v>
      </c>
      <c r="C37" s="150">
        <v>1716</v>
      </c>
      <c r="D37" s="150">
        <v>1364</v>
      </c>
      <c r="E37" s="150">
        <v>1277</v>
      </c>
      <c r="F37" s="150">
        <v>1511</v>
      </c>
      <c r="G37" s="150">
        <v>1367</v>
      </c>
      <c r="H37" s="150">
        <v>1288</v>
      </c>
      <c r="I37" s="150">
        <v>1680</v>
      </c>
      <c r="J37" s="148">
        <v>0.30434782608695654</v>
      </c>
      <c r="K37" s="148">
        <v>0.19148936170212766</v>
      </c>
      <c r="L37" s="147"/>
      <c r="M37" s="155">
        <v>8.9167241653840032E-2</v>
      </c>
      <c r="N37" s="144"/>
      <c r="P37" s="169" t="s">
        <v>263</v>
      </c>
      <c r="Q37" s="150">
        <v>17298</v>
      </c>
      <c r="R37" s="150">
        <v>20039</v>
      </c>
      <c r="S37" s="150">
        <v>16891</v>
      </c>
      <c r="T37" s="150">
        <v>16358</v>
      </c>
      <c r="U37" s="150">
        <v>18199</v>
      </c>
      <c r="V37" s="150">
        <v>16976</v>
      </c>
      <c r="W37" s="150">
        <v>16991</v>
      </c>
      <c r="X37" s="150">
        <v>18841</v>
      </c>
      <c r="Y37" s="148">
        <v>0.10888117238538049</v>
      </c>
      <c r="Z37" s="148">
        <v>7.4418339416058396E-2</v>
      </c>
      <c r="AA37" s="147"/>
      <c r="AB37" s="144"/>
      <c r="AC37" s="144"/>
      <c r="AD37" s="147">
        <v>1410</v>
      </c>
      <c r="AE37" s="147">
        <v>17536</v>
      </c>
      <c r="AF37" s="144"/>
    </row>
    <row r="38" spans="1:32" outlineLevel="1" x14ac:dyDescent="0.25">
      <c r="A38" s="169" t="s">
        <v>264</v>
      </c>
      <c r="B38" s="150">
        <v>3209</v>
      </c>
      <c r="C38" s="150">
        <v>3023</v>
      </c>
      <c r="D38" s="150">
        <v>2212</v>
      </c>
      <c r="E38" s="150">
        <v>2768</v>
      </c>
      <c r="F38" s="150">
        <v>3532</v>
      </c>
      <c r="G38" s="150">
        <v>3292</v>
      </c>
      <c r="H38" s="150">
        <v>3049</v>
      </c>
      <c r="I38" s="150">
        <v>3124</v>
      </c>
      <c r="J38" s="148">
        <v>2.4598228927517219E-2</v>
      </c>
      <c r="K38" s="148">
        <v>3.713540431586429E-2</v>
      </c>
      <c r="L38" s="147"/>
      <c r="M38" s="155">
        <v>8.9229099425894715E-2</v>
      </c>
      <c r="N38" s="144"/>
      <c r="P38" s="169" t="s">
        <v>264</v>
      </c>
      <c r="Q38" s="150">
        <v>29719</v>
      </c>
      <c r="R38" s="150">
        <v>30357</v>
      </c>
      <c r="S38" s="150">
        <v>22700</v>
      </c>
      <c r="T38" s="150">
        <v>28141</v>
      </c>
      <c r="U38" s="150">
        <v>32999</v>
      </c>
      <c r="V38" s="150">
        <v>35838</v>
      </c>
      <c r="W38" s="150">
        <v>34289</v>
      </c>
      <c r="X38" s="150">
        <v>35011</v>
      </c>
      <c r="Y38" s="148">
        <v>2.105631543643734E-2</v>
      </c>
      <c r="Z38" s="148">
        <v>0.14498955817289053</v>
      </c>
      <c r="AA38" s="147"/>
      <c r="AB38" s="144"/>
      <c r="AC38" s="144"/>
      <c r="AD38" s="147">
        <v>3012.1428571428573</v>
      </c>
      <c r="AE38" s="147">
        <v>30577.571428571428</v>
      </c>
      <c r="AF38" s="144"/>
    </row>
    <row r="39" spans="1:32" outlineLevel="1" x14ac:dyDescent="0.25">
      <c r="A39" s="169" t="s">
        <v>265</v>
      </c>
      <c r="B39" s="150">
        <v>1109</v>
      </c>
      <c r="C39" s="150">
        <v>1346</v>
      </c>
      <c r="D39" s="150">
        <v>686</v>
      </c>
      <c r="E39" s="150">
        <v>785</v>
      </c>
      <c r="F39" s="150">
        <v>1097</v>
      </c>
      <c r="G39" s="150">
        <v>958</v>
      </c>
      <c r="H39" s="150">
        <v>811</v>
      </c>
      <c r="I39" s="150">
        <v>1377</v>
      </c>
      <c r="J39" s="148">
        <v>0.69790382244143034</v>
      </c>
      <c r="K39" s="148">
        <v>0.41916961130742042</v>
      </c>
      <c r="L39" s="147"/>
      <c r="M39" s="155">
        <v>0.1087505923234876</v>
      </c>
      <c r="N39" s="144"/>
      <c r="P39" s="169" t="s">
        <v>265</v>
      </c>
      <c r="Q39" s="150">
        <v>11823</v>
      </c>
      <c r="R39" s="150">
        <v>13216</v>
      </c>
      <c r="S39" s="150">
        <v>9209</v>
      </c>
      <c r="T39" s="150">
        <v>9024</v>
      </c>
      <c r="U39" s="150">
        <v>11275</v>
      </c>
      <c r="V39" s="150">
        <v>11078</v>
      </c>
      <c r="W39" s="150">
        <v>11554</v>
      </c>
      <c r="X39" s="150">
        <v>12662</v>
      </c>
      <c r="Y39" s="148">
        <v>9.5897524666782072E-2</v>
      </c>
      <c r="Z39" s="148">
        <v>0.14842120265875425</v>
      </c>
      <c r="AA39" s="147"/>
      <c r="AB39" s="144"/>
      <c r="AC39" s="144"/>
      <c r="AD39" s="147">
        <v>970.28571428571433</v>
      </c>
      <c r="AE39" s="147">
        <v>11025.571428571429</v>
      </c>
      <c r="AF39" s="144"/>
    </row>
    <row r="40" spans="1:32" outlineLevel="1" x14ac:dyDescent="0.25">
      <c r="A40" s="169" t="s">
        <v>266</v>
      </c>
      <c r="B40" s="150">
        <v>779</v>
      </c>
      <c r="C40" s="150">
        <v>984</v>
      </c>
      <c r="D40" s="150">
        <v>717</v>
      </c>
      <c r="E40" s="150">
        <v>679</v>
      </c>
      <c r="F40" s="150">
        <v>827</v>
      </c>
      <c r="G40" s="150">
        <v>995</v>
      </c>
      <c r="H40" s="150">
        <v>998</v>
      </c>
      <c r="I40" s="150">
        <v>1284</v>
      </c>
      <c r="J40" s="148">
        <v>0.28657314629258518</v>
      </c>
      <c r="K40" s="148">
        <v>0.50326141495233323</v>
      </c>
      <c r="L40" s="147"/>
      <c r="M40" s="155">
        <v>8.7228260869565213E-2</v>
      </c>
      <c r="N40" s="144"/>
      <c r="P40" s="169" t="s">
        <v>266</v>
      </c>
      <c r="Q40" s="150">
        <v>8884</v>
      </c>
      <c r="R40" s="150">
        <v>10118</v>
      </c>
      <c r="S40" s="150">
        <v>8178</v>
      </c>
      <c r="T40" s="150">
        <v>7811</v>
      </c>
      <c r="U40" s="150">
        <v>9017</v>
      </c>
      <c r="V40" s="150">
        <v>11317</v>
      </c>
      <c r="W40" s="150">
        <v>10941</v>
      </c>
      <c r="X40" s="150">
        <v>14720</v>
      </c>
      <c r="Y40" s="148">
        <v>0.345398044054474</v>
      </c>
      <c r="Z40" s="148">
        <v>0.55494522077686881</v>
      </c>
      <c r="AA40" s="147"/>
      <c r="AB40" s="144"/>
      <c r="AC40" s="144"/>
      <c r="AD40" s="147">
        <v>854.14285714285711</v>
      </c>
      <c r="AE40" s="147">
        <v>9466.5714285714294</v>
      </c>
      <c r="AF40" s="144"/>
    </row>
    <row r="41" spans="1:32" outlineLevel="1" x14ac:dyDescent="0.25">
      <c r="A41" s="168" t="s">
        <v>267</v>
      </c>
      <c r="B41" s="170">
        <v>10015</v>
      </c>
      <c r="C41" s="170">
        <v>10778</v>
      </c>
      <c r="D41" s="170">
        <v>7534</v>
      </c>
      <c r="E41" s="170">
        <v>8038</v>
      </c>
      <c r="F41" s="170">
        <v>9927</v>
      </c>
      <c r="G41" s="170">
        <v>9427</v>
      </c>
      <c r="H41" s="170">
        <v>8606</v>
      </c>
      <c r="I41" s="170">
        <v>10430</v>
      </c>
      <c r="J41" s="171">
        <v>0.21194515454334187</v>
      </c>
      <c r="K41" s="171">
        <v>0.13501748931208712</v>
      </c>
      <c r="L41" s="147"/>
      <c r="M41" s="206">
        <v>9.2110143596446301E-2</v>
      </c>
      <c r="N41" s="144"/>
      <c r="P41" s="168" t="s">
        <v>267</v>
      </c>
      <c r="Q41" s="170">
        <v>102075</v>
      </c>
      <c r="R41" s="170">
        <v>111313</v>
      </c>
      <c r="S41" s="170">
        <v>87419</v>
      </c>
      <c r="T41" s="170">
        <v>87558</v>
      </c>
      <c r="U41" s="170">
        <v>101531</v>
      </c>
      <c r="V41" s="170">
        <v>105258</v>
      </c>
      <c r="W41" s="170">
        <v>103935</v>
      </c>
      <c r="X41" s="170">
        <v>113234</v>
      </c>
      <c r="Y41" s="171">
        <v>8.9469379900899607E-2</v>
      </c>
      <c r="Z41" s="171">
        <v>0.13381557999053051</v>
      </c>
      <c r="AA41" s="147"/>
      <c r="AB41" s="144"/>
      <c r="AC41" s="144"/>
      <c r="AD41" s="147">
        <v>9189.2857142857138</v>
      </c>
      <c r="AE41" s="147">
        <v>99869.857142857145</v>
      </c>
      <c r="AF41" s="144"/>
    </row>
    <row r="42" spans="1:32" outlineLevel="1" x14ac:dyDescent="0.25">
      <c r="A42" s="163" t="s">
        <v>289</v>
      </c>
      <c r="B42" s="163"/>
      <c r="C42" s="163"/>
      <c r="D42" s="163"/>
      <c r="E42" s="144"/>
      <c r="F42" s="144"/>
      <c r="G42" s="144"/>
      <c r="H42" s="144"/>
      <c r="I42" s="162"/>
      <c r="J42" s="162"/>
      <c r="K42" s="162"/>
      <c r="L42" s="144"/>
      <c r="M42" s="144"/>
      <c r="N42" s="144"/>
      <c r="O42" s="144"/>
      <c r="P42" s="163" t="s">
        <v>268</v>
      </c>
      <c r="Q42" s="163"/>
      <c r="R42" s="163"/>
      <c r="S42" s="163"/>
      <c r="T42" s="144"/>
      <c r="U42" s="144"/>
      <c r="V42" s="144"/>
      <c r="W42" s="144"/>
      <c r="X42" s="162"/>
      <c r="Y42" s="162"/>
      <c r="Z42" s="162"/>
      <c r="AA42" s="144"/>
      <c r="AB42" s="144"/>
      <c r="AC42" s="144"/>
      <c r="AD42" s="144"/>
      <c r="AE42" s="144"/>
      <c r="AF42" s="144"/>
    </row>
    <row r="43" spans="1:32" x14ac:dyDescent="0.25">
      <c r="A43" s="204"/>
      <c r="B43" s="204"/>
      <c r="C43" s="204"/>
      <c r="D43" s="20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row>
    <row r="44" spans="1:32" x14ac:dyDescent="0.25">
      <c r="A44" s="204"/>
      <c r="B44" s="204"/>
      <c r="C44" s="204"/>
      <c r="D44" s="20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row>
    <row r="45" spans="1:32" x14ac:dyDescent="0.25">
      <c r="A45" s="165" t="s">
        <v>237</v>
      </c>
      <c r="B45" s="165"/>
      <c r="C45" s="165"/>
      <c r="D45" s="165"/>
      <c r="E45" s="144"/>
      <c r="F45" s="144"/>
      <c r="G45" s="144"/>
      <c r="H45" s="144"/>
      <c r="I45" s="144"/>
      <c r="J45" s="144"/>
      <c r="K45" s="144"/>
      <c r="L45" s="144"/>
      <c r="M45" s="144"/>
      <c r="N45" s="144"/>
      <c r="O45" s="204"/>
      <c r="P45" s="165" t="s">
        <v>237</v>
      </c>
      <c r="Q45" s="165"/>
      <c r="R45" s="165"/>
      <c r="S45" s="165"/>
      <c r="T45" s="144"/>
      <c r="U45" s="144"/>
      <c r="V45" s="144"/>
      <c r="W45" s="144"/>
      <c r="X45" s="144"/>
      <c r="Y45" s="144"/>
      <c r="Z45" s="144"/>
      <c r="AA45" s="144"/>
      <c r="AB45" s="144"/>
      <c r="AC45" s="144"/>
      <c r="AD45" s="144"/>
      <c r="AE45" s="144"/>
      <c r="AF45" s="144"/>
    </row>
    <row r="46" spans="1:32" outlineLevel="1" x14ac:dyDescent="0.25">
      <c r="A46" s="166" t="s">
        <v>307</v>
      </c>
      <c r="B46" s="166"/>
      <c r="C46" s="166"/>
      <c r="D46" s="166"/>
      <c r="E46" s="167"/>
      <c r="F46" s="167"/>
      <c r="G46" s="167"/>
      <c r="H46" s="167"/>
      <c r="I46" s="167"/>
      <c r="J46" s="167"/>
      <c r="K46" s="167"/>
      <c r="L46" s="167"/>
      <c r="M46" s="144"/>
      <c r="N46" s="144"/>
      <c r="P46" s="166" t="s">
        <v>231</v>
      </c>
      <c r="Q46" s="166"/>
      <c r="R46" s="166"/>
      <c r="S46" s="166"/>
      <c r="T46" s="167"/>
      <c r="U46" s="167"/>
      <c r="V46" s="167"/>
      <c r="W46" s="167"/>
      <c r="X46" s="167"/>
      <c r="Y46" s="167"/>
      <c r="Z46" s="167"/>
      <c r="AA46" s="167"/>
      <c r="AB46" s="144"/>
      <c r="AC46" s="144"/>
      <c r="AD46" s="144"/>
      <c r="AE46" s="144"/>
      <c r="AF46" s="144"/>
    </row>
    <row r="47" spans="1:32" ht="31.5" outlineLevel="1" x14ac:dyDescent="0.25">
      <c r="A47" s="168" t="s">
        <v>257</v>
      </c>
      <c r="B47" s="141">
        <v>2019</v>
      </c>
      <c r="C47" s="141">
        <v>2020</v>
      </c>
      <c r="D47" s="141">
        <v>2021</v>
      </c>
      <c r="E47" s="141">
        <v>2022</v>
      </c>
      <c r="F47" s="141">
        <v>2023</v>
      </c>
      <c r="G47" s="141">
        <v>2024</v>
      </c>
      <c r="H47" s="141">
        <v>2025</v>
      </c>
      <c r="I47" s="141">
        <v>2026</v>
      </c>
      <c r="J47" s="142" t="s">
        <v>232</v>
      </c>
      <c r="K47" s="142" t="s">
        <v>258</v>
      </c>
      <c r="L47" s="143" t="s">
        <v>234</v>
      </c>
      <c r="M47" s="145" t="s">
        <v>287</v>
      </c>
      <c r="N47" s="144"/>
      <c r="P47" s="168" t="s">
        <v>257</v>
      </c>
      <c r="Q47" s="141">
        <v>2019</v>
      </c>
      <c r="R47" s="141">
        <v>2020</v>
      </c>
      <c r="S47" s="141">
        <v>2021</v>
      </c>
      <c r="T47" s="141">
        <v>2022</v>
      </c>
      <c r="U47" s="141">
        <v>2023</v>
      </c>
      <c r="V47" s="141">
        <v>2024</v>
      </c>
      <c r="W47" s="141">
        <v>2025</v>
      </c>
      <c r="X47" s="141">
        <v>2026</v>
      </c>
      <c r="Y47" s="142" t="s">
        <v>232</v>
      </c>
      <c r="Z47" s="142" t="s">
        <v>258</v>
      </c>
      <c r="AA47" s="143" t="s">
        <v>234</v>
      </c>
      <c r="AB47" s="144"/>
      <c r="AC47" s="144"/>
      <c r="AD47" s="145" t="s">
        <v>308</v>
      </c>
      <c r="AE47" s="145" t="s">
        <v>235</v>
      </c>
      <c r="AF47" s="144"/>
    </row>
    <row r="48" spans="1:32" outlineLevel="1" x14ac:dyDescent="0.25">
      <c r="A48" s="169" t="s">
        <v>259</v>
      </c>
      <c r="B48" s="150">
        <v>738</v>
      </c>
      <c r="C48" s="150">
        <v>882</v>
      </c>
      <c r="D48" s="150">
        <v>536</v>
      </c>
      <c r="E48" s="150">
        <v>610</v>
      </c>
      <c r="F48" s="150">
        <v>709</v>
      </c>
      <c r="G48" s="150">
        <v>602</v>
      </c>
      <c r="H48" s="150">
        <v>536</v>
      </c>
      <c r="I48" s="150">
        <v>678</v>
      </c>
      <c r="J48" s="148">
        <v>0.26492537313432835</v>
      </c>
      <c r="K48" s="148">
        <v>2.8831562974203338E-2</v>
      </c>
      <c r="L48" s="147"/>
      <c r="M48" s="155">
        <v>8.8836477987421378E-2</v>
      </c>
      <c r="N48" s="144"/>
      <c r="P48" s="169" t="s">
        <v>259</v>
      </c>
      <c r="Q48" s="150">
        <v>8136</v>
      </c>
      <c r="R48" s="150">
        <v>8810</v>
      </c>
      <c r="S48" s="150">
        <v>6630</v>
      </c>
      <c r="T48" s="150">
        <v>6331</v>
      </c>
      <c r="U48" s="150">
        <v>7003</v>
      </c>
      <c r="V48" s="150">
        <v>6893</v>
      </c>
      <c r="W48" s="150">
        <v>6958</v>
      </c>
      <c r="X48" s="150">
        <v>7632</v>
      </c>
      <c r="Y48" s="148">
        <v>9.6866915780396662E-2</v>
      </c>
      <c r="Z48" s="148">
        <v>5.2461535430744097E-2</v>
      </c>
      <c r="AA48" s="147"/>
      <c r="AB48" s="144"/>
      <c r="AC48" s="144"/>
      <c r="AD48" s="147">
        <v>659</v>
      </c>
      <c r="AE48" s="147">
        <v>7251.5714285714284</v>
      </c>
      <c r="AF48" s="144"/>
    </row>
    <row r="49" spans="1:32" outlineLevel="1" x14ac:dyDescent="0.25">
      <c r="A49" s="169" t="s">
        <v>260</v>
      </c>
      <c r="B49" s="150">
        <v>8</v>
      </c>
      <c r="C49" s="150">
        <v>8</v>
      </c>
      <c r="D49" s="150">
        <v>12</v>
      </c>
      <c r="E49" s="150">
        <v>4</v>
      </c>
      <c r="F49" s="150">
        <v>7</v>
      </c>
      <c r="G49" s="150">
        <v>3</v>
      </c>
      <c r="H49" s="150">
        <v>3</v>
      </c>
      <c r="I49" s="150">
        <v>2</v>
      </c>
      <c r="J49" s="148">
        <v>-0.33333333333333331</v>
      </c>
      <c r="K49" s="148">
        <v>-0.68888888888888888</v>
      </c>
      <c r="L49" s="147"/>
      <c r="M49" s="155">
        <v>3.5714285714285712E-2</v>
      </c>
      <c r="N49" s="144"/>
      <c r="P49" s="169" t="s">
        <v>260</v>
      </c>
      <c r="Q49" s="150">
        <v>124</v>
      </c>
      <c r="R49" s="150">
        <v>95</v>
      </c>
      <c r="S49" s="150">
        <v>94</v>
      </c>
      <c r="T49" s="150">
        <v>72</v>
      </c>
      <c r="U49" s="150">
        <v>59</v>
      </c>
      <c r="V49" s="150">
        <v>52</v>
      </c>
      <c r="W49" s="150">
        <v>45</v>
      </c>
      <c r="X49" s="150">
        <v>56</v>
      </c>
      <c r="Y49" s="148">
        <v>0.24444444444444444</v>
      </c>
      <c r="Z49" s="148">
        <v>-0.27541589648798526</v>
      </c>
      <c r="AA49" s="147"/>
      <c r="AB49" s="144"/>
      <c r="AC49" s="144"/>
      <c r="AD49" s="147">
        <v>6.4285714285714288</v>
      </c>
      <c r="AE49" s="147">
        <v>77.285714285714292</v>
      </c>
      <c r="AF49" s="144"/>
    </row>
    <row r="50" spans="1:32" outlineLevel="1" x14ac:dyDescent="0.25">
      <c r="A50" s="169" t="s">
        <v>261</v>
      </c>
      <c r="B50" s="150">
        <v>39</v>
      </c>
      <c r="C50" s="150">
        <v>49</v>
      </c>
      <c r="D50" s="150">
        <v>34</v>
      </c>
      <c r="E50" s="150">
        <v>28</v>
      </c>
      <c r="F50" s="150">
        <v>50</v>
      </c>
      <c r="G50" s="150">
        <v>18</v>
      </c>
      <c r="H50" s="150">
        <v>10</v>
      </c>
      <c r="I50" s="150">
        <v>52</v>
      </c>
      <c r="J50" s="148">
        <v>4.2</v>
      </c>
      <c r="K50" s="148">
        <v>0.59649122807017552</v>
      </c>
      <c r="L50" s="147"/>
      <c r="M50" s="155">
        <v>0.11040339702760085</v>
      </c>
      <c r="N50" s="144"/>
      <c r="P50" s="169" t="s">
        <v>261</v>
      </c>
      <c r="Q50" s="150">
        <v>381</v>
      </c>
      <c r="R50" s="150">
        <v>538</v>
      </c>
      <c r="S50" s="150">
        <v>613</v>
      </c>
      <c r="T50" s="150">
        <v>366</v>
      </c>
      <c r="U50" s="150">
        <v>441</v>
      </c>
      <c r="V50" s="150">
        <v>438</v>
      </c>
      <c r="W50" s="150">
        <v>355</v>
      </c>
      <c r="X50" s="150">
        <v>471</v>
      </c>
      <c r="Y50" s="148">
        <v>0.3267605633802817</v>
      </c>
      <c r="Z50" s="148">
        <v>5.268199233716471E-2</v>
      </c>
      <c r="AA50" s="147"/>
      <c r="AB50" s="144"/>
      <c r="AC50" s="144"/>
      <c r="AD50" s="147">
        <v>32.571428571428569</v>
      </c>
      <c r="AE50" s="147">
        <v>447.42857142857144</v>
      </c>
      <c r="AF50" s="144"/>
    </row>
    <row r="51" spans="1:32" outlineLevel="1" x14ac:dyDescent="0.25">
      <c r="A51" s="169" t="s">
        <v>262</v>
      </c>
      <c r="B51" s="150">
        <v>971</v>
      </c>
      <c r="C51" s="150">
        <v>907</v>
      </c>
      <c r="D51" s="150">
        <v>472</v>
      </c>
      <c r="E51" s="150">
        <v>280</v>
      </c>
      <c r="F51" s="150">
        <v>316</v>
      </c>
      <c r="G51" s="150">
        <v>258</v>
      </c>
      <c r="H51" s="150">
        <v>248</v>
      </c>
      <c r="I51" s="150">
        <v>269</v>
      </c>
      <c r="J51" s="148">
        <v>8.4677419354838704E-2</v>
      </c>
      <c r="K51" s="148">
        <v>-0.45451911935110084</v>
      </c>
      <c r="L51" s="147"/>
      <c r="M51" s="155">
        <v>7.5967240892403282E-2</v>
      </c>
      <c r="N51" s="144"/>
      <c r="P51" s="169" t="s">
        <v>262</v>
      </c>
      <c r="Q51" s="150">
        <v>9272</v>
      </c>
      <c r="R51" s="150">
        <v>9101</v>
      </c>
      <c r="S51" s="150">
        <v>6471</v>
      </c>
      <c r="T51" s="150">
        <v>4067</v>
      </c>
      <c r="U51" s="150">
        <v>3751</v>
      </c>
      <c r="V51" s="150">
        <v>3588</v>
      </c>
      <c r="W51" s="150">
        <v>3719</v>
      </c>
      <c r="X51" s="150">
        <v>3541</v>
      </c>
      <c r="Y51" s="148">
        <v>-4.7862328582952404E-2</v>
      </c>
      <c r="Z51" s="148">
        <v>-0.37984437939403043</v>
      </c>
      <c r="AA51" s="147"/>
      <c r="AB51" s="144"/>
      <c r="AC51" s="144"/>
      <c r="AD51" s="147">
        <v>493.14285714285717</v>
      </c>
      <c r="AE51" s="147">
        <v>5709.8571428571431</v>
      </c>
      <c r="AF51" s="144"/>
    </row>
    <row r="52" spans="1:32" outlineLevel="1" x14ac:dyDescent="0.25">
      <c r="A52" s="169" t="s">
        <v>53</v>
      </c>
      <c r="B52" s="150">
        <v>132</v>
      </c>
      <c r="C52" s="150">
        <v>140</v>
      </c>
      <c r="D52" s="150">
        <v>91</v>
      </c>
      <c r="E52" s="150">
        <v>93</v>
      </c>
      <c r="F52" s="150">
        <v>92</v>
      </c>
      <c r="G52" s="150">
        <v>85</v>
      </c>
      <c r="H52" s="150">
        <v>40</v>
      </c>
      <c r="I52" s="150">
        <v>103</v>
      </c>
      <c r="J52" s="148">
        <v>1.575</v>
      </c>
      <c r="K52" s="148">
        <v>7.1322436849925758E-2</v>
      </c>
      <c r="L52" s="147"/>
      <c r="M52" s="155">
        <v>9.8095238095238096E-2</v>
      </c>
      <c r="N52" s="144"/>
      <c r="P52" s="169" t="s">
        <v>53</v>
      </c>
      <c r="Q52" s="150">
        <v>1873</v>
      </c>
      <c r="R52" s="150">
        <v>1530</v>
      </c>
      <c r="S52" s="150">
        <v>1525</v>
      </c>
      <c r="T52" s="150">
        <v>1178</v>
      </c>
      <c r="U52" s="150">
        <v>1165</v>
      </c>
      <c r="V52" s="150">
        <v>1283</v>
      </c>
      <c r="W52" s="150">
        <v>1179</v>
      </c>
      <c r="X52" s="150">
        <v>1050</v>
      </c>
      <c r="Y52" s="148">
        <v>-0.10941475826972011</v>
      </c>
      <c r="Z52" s="148">
        <v>-0.24483715195725875</v>
      </c>
      <c r="AA52" s="147"/>
      <c r="AB52" s="144"/>
      <c r="AC52" s="144"/>
      <c r="AD52" s="147">
        <v>96.142857142857139</v>
      </c>
      <c r="AE52" s="147">
        <v>1390.4285714285713</v>
      </c>
      <c r="AF52" s="144"/>
    </row>
    <row r="53" spans="1:32" outlineLevel="1" x14ac:dyDescent="0.25">
      <c r="A53" s="169" t="s">
        <v>11</v>
      </c>
      <c r="B53" s="150">
        <v>133</v>
      </c>
      <c r="C53" s="150">
        <v>167</v>
      </c>
      <c r="D53" s="150">
        <v>78</v>
      </c>
      <c r="E53" s="150">
        <v>128</v>
      </c>
      <c r="F53" s="150">
        <v>134</v>
      </c>
      <c r="G53" s="150">
        <v>98</v>
      </c>
      <c r="H53" s="150">
        <v>83</v>
      </c>
      <c r="I53" s="150">
        <v>120</v>
      </c>
      <c r="J53" s="148">
        <v>0.44578313253012047</v>
      </c>
      <c r="K53" s="148">
        <v>2.3142509135200922E-2</v>
      </c>
      <c r="L53" s="147"/>
      <c r="M53" s="155">
        <v>0.10362694300518134</v>
      </c>
      <c r="N53" s="144"/>
      <c r="P53" s="169" t="s">
        <v>11</v>
      </c>
      <c r="Q53" s="150">
        <v>1228</v>
      </c>
      <c r="R53" s="150">
        <v>1410</v>
      </c>
      <c r="S53" s="150">
        <v>1006</v>
      </c>
      <c r="T53" s="150">
        <v>963</v>
      </c>
      <c r="U53" s="150">
        <v>1061</v>
      </c>
      <c r="V53" s="150">
        <v>951</v>
      </c>
      <c r="W53" s="150">
        <v>1007</v>
      </c>
      <c r="X53" s="150">
        <v>1158</v>
      </c>
      <c r="Y53" s="148">
        <v>0.1499503475670308</v>
      </c>
      <c r="Z53" s="148">
        <v>6.294256490952016E-2</v>
      </c>
      <c r="AA53" s="147"/>
      <c r="AB53" s="144"/>
      <c r="AC53" s="144"/>
      <c r="AD53" s="147">
        <v>117.28571428571429</v>
      </c>
      <c r="AE53" s="147">
        <v>1089.4285714285713</v>
      </c>
      <c r="AF53" s="144"/>
    </row>
    <row r="54" spans="1:32" outlineLevel="1" x14ac:dyDescent="0.25">
      <c r="A54" s="169" t="s">
        <v>263</v>
      </c>
      <c r="B54" s="150">
        <v>1115</v>
      </c>
      <c r="C54" s="150">
        <v>1450</v>
      </c>
      <c r="D54" s="150">
        <v>1158</v>
      </c>
      <c r="E54" s="150">
        <v>1060</v>
      </c>
      <c r="F54" s="150">
        <v>1227</v>
      </c>
      <c r="G54" s="150">
        <v>1114</v>
      </c>
      <c r="H54" s="150">
        <v>1069</v>
      </c>
      <c r="I54" s="150">
        <v>1390</v>
      </c>
      <c r="J54" s="148">
        <v>0.30028063610851263</v>
      </c>
      <c r="K54" s="148">
        <v>0.18759917002319063</v>
      </c>
      <c r="L54" s="147"/>
      <c r="M54" s="155">
        <v>9.0388867212901541E-2</v>
      </c>
      <c r="N54" s="144"/>
      <c r="P54" s="169" t="s">
        <v>263</v>
      </c>
      <c r="Q54" s="150">
        <v>14465</v>
      </c>
      <c r="R54" s="150">
        <v>16545</v>
      </c>
      <c r="S54" s="150">
        <v>14341</v>
      </c>
      <c r="T54" s="150">
        <v>13650</v>
      </c>
      <c r="U54" s="150">
        <v>14844</v>
      </c>
      <c r="V54" s="150">
        <v>13660</v>
      </c>
      <c r="W54" s="150">
        <v>13858</v>
      </c>
      <c r="X54" s="150">
        <v>15378</v>
      </c>
      <c r="Y54" s="148">
        <v>0.10968393707605716</v>
      </c>
      <c r="Z54" s="148">
        <v>6.1985142507621181E-2</v>
      </c>
      <c r="AA54" s="147"/>
      <c r="AB54" s="144"/>
      <c r="AC54" s="144"/>
      <c r="AD54" s="147">
        <v>1170.4285714285713</v>
      </c>
      <c r="AE54" s="147">
        <v>14480.428571428571</v>
      </c>
      <c r="AF54" s="144"/>
    </row>
    <row r="55" spans="1:32" outlineLevel="1" x14ac:dyDescent="0.25">
      <c r="A55" s="169" t="s">
        <v>264</v>
      </c>
      <c r="B55" s="150">
        <v>717</v>
      </c>
      <c r="C55" s="150">
        <v>641</v>
      </c>
      <c r="D55" s="150">
        <v>426</v>
      </c>
      <c r="E55" s="150">
        <v>457</v>
      </c>
      <c r="F55" s="150">
        <v>635</v>
      </c>
      <c r="G55" s="150">
        <v>476</v>
      </c>
      <c r="H55" s="150">
        <v>453</v>
      </c>
      <c r="I55" s="150">
        <v>346</v>
      </c>
      <c r="J55" s="148">
        <v>-0.23620309050772628</v>
      </c>
      <c r="K55" s="148">
        <v>-0.36346911957950062</v>
      </c>
      <c r="L55" s="147"/>
      <c r="M55" s="155">
        <v>5.8823529411764705E-2</v>
      </c>
      <c r="N55" s="144"/>
      <c r="P55" s="169" t="s">
        <v>264</v>
      </c>
      <c r="Q55" s="150">
        <v>7240</v>
      </c>
      <c r="R55" s="150">
        <v>7407</v>
      </c>
      <c r="S55" s="150">
        <v>5905</v>
      </c>
      <c r="T55" s="150">
        <v>6187</v>
      </c>
      <c r="U55" s="150">
        <v>6401</v>
      </c>
      <c r="V55" s="150">
        <v>6379</v>
      </c>
      <c r="W55" s="150">
        <v>5385</v>
      </c>
      <c r="X55" s="150">
        <v>5882</v>
      </c>
      <c r="Y55" s="148">
        <v>9.2293407613741871E-2</v>
      </c>
      <c r="Z55" s="148">
        <v>-8.3066096561553573E-2</v>
      </c>
      <c r="AA55" s="147"/>
      <c r="AB55" s="144"/>
      <c r="AC55" s="144"/>
      <c r="AD55" s="147">
        <v>543.57142857142856</v>
      </c>
      <c r="AE55" s="147">
        <v>6414.8571428571431</v>
      </c>
      <c r="AF55" s="144"/>
    </row>
    <row r="56" spans="1:32" outlineLevel="1" x14ac:dyDescent="0.25">
      <c r="A56" s="169" t="s">
        <v>265</v>
      </c>
      <c r="B56" s="150">
        <v>578</v>
      </c>
      <c r="C56" s="150">
        <v>753</v>
      </c>
      <c r="D56" s="150">
        <v>324</v>
      </c>
      <c r="E56" s="150">
        <v>389</v>
      </c>
      <c r="F56" s="150">
        <v>534</v>
      </c>
      <c r="G56" s="150">
        <v>430</v>
      </c>
      <c r="H56" s="150">
        <v>370</v>
      </c>
      <c r="I56" s="150">
        <v>583</v>
      </c>
      <c r="J56" s="148">
        <v>0.57567567567567568</v>
      </c>
      <c r="K56" s="148">
        <v>0.20811130846654829</v>
      </c>
      <c r="L56" s="147"/>
      <c r="M56" s="155">
        <v>0.1000514844688519</v>
      </c>
      <c r="N56" s="144"/>
      <c r="P56" s="169" t="s">
        <v>265</v>
      </c>
      <c r="Q56" s="150">
        <v>6329</v>
      </c>
      <c r="R56" s="150">
        <v>6840</v>
      </c>
      <c r="S56" s="150">
        <v>4665</v>
      </c>
      <c r="T56" s="150">
        <v>4553</v>
      </c>
      <c r="U56" s="150">
        <v>5246</v>
      </c>
      <c r="V56" s="150">
        <v>5203</v>
      </c>
      <c r="W56" s="150">
        <v>5212</v>
      </c>
      <c r="X56" s="150">
        <v>5827</v>
      </c>
      <c r="Y56" s="148">
        <v>0.11799693016116654</v>
      </c>
      <c r="Z56" s="148">
        <v>7.2040580319596273E-2</v>
      </c>
      <c r="AA56" s="147"/>
      <c r="AB56" s="144"/>
      <c r="AC56" s="144"/>
      <c r="AD56" s="147">
        <v>482.57142857142856</v>
      </c>
      <c r="AE56" s="147">
        <v>5435.4285714285716</v>
      </c>
      <c r="AF56" s="144"/>
    </row>
    <row r="57" spans="1:32" outlineLevel="1" x14ac:dyDescent="0.25">
      <c r="A57" s="169" t="s">
        <v>266</v>
      </c>
      <c r="B57" s="150">
        <v>121</v>
      </c>
      <c r="C57" s="150">
        <v>253</v>
      </c>
      <c r="D57" s="150">
        <v>177</v>
      </c>
      <c r="E57" s="150">
        <v>134</v>
      </c>
      <c r="F57" s="150">
        <v>106</v>
      </c>
      <c r="G57" s="150">
        <v>78</v>
      </c>
      <c r="H57" s="150">
        <v>91</v>
      </c>
      <c r="I57" s="150">
        <v>108</v>
      </c>
      <c r="J57" s="148">
        <v>0.18681318681318682</v>
      </c>
      <c r="K57" s="148">
        <v>-0.21249999999999997</v>
      </c>
      <c r="L57" s="147"/>
      <c r="M57" s="155">
        <v>4.3130990415335461E-2</v>
      </c>
      <c r="N57" s="144"/>
      <c r="P57" s="169" t="s">
        <v>266</v>
      </c>
      <c r="Q57" s="150">
        <v>2308</v>
      </c>
      <c r="R57" s="150">
        <v>3380</v>
      </c>
      <c r="S57" s="150">
        <v>2510</v>
      </c>
      <c r="T57" s="150">
        <v>2091</v>
      </c>
      <c r="U57" s="150">
        <v>2096</v>
      </c>
      <c r="V57" s="150">
        <v>1831</v>
      </c>
      <c r="W57" s="150">
        <v>1770</v>
      </c>
      <c r="X57" s="150">
        <v>2504</v>
      </c>
      <c r="Y57" s="148">
        <v>0.41468926553672314</v>
      </c>
      <c r="Z57" s="148">
        <v>9.6459401976729614E-2</v>
      </c>
      <c r="AA57" s="147"/>
      <c r="AB57" s="144"/>
      <c r="AC57" s="144"/>
      <c r="AD57" s="147">
        <v>137.14285714285714</v>
      </c>
      <c r="AE57" s="147">
        <v>2283.7142857142858</v>
      </c>
      <c r="AF57" s="144"/>
    </row>
    <row r="58" spans="1:32" outlineLevel="1" x14ac:dyDescent="0.25">
      <c r="A58" s="168" t="s">
        <v>267</v>
      </c>
      <c r="B58" s="170">
        <v>4552</v>
      </c>
      <c r="C58" s="170">
        <v>5250</v>
      </c>
      <c r="D58" s="170">
        <v>3308</v>
      </c>
      <c r="E58" s="170">
        <v>3183</v>
      </c>
      <c r="F58" s="170">
        <v>3810</v>
      </c>
      <c r="G58" s="170">
        <v>3162</v>
      </c>
      <c r="H58" s="170">
        <v>2903</v>
      </c>
      <c r="I58" s="170">
        <v>3651</v>
      </c>
      <c r="J58" s="171">
        <v>0.25766448501550121</v>
      </c>
      <c r="K58" s="171">
        <v>-2.3349128706817469E-2</v>
      </c>
      <c r="L58" s="147"/>
      <c r="M58" s="206">
        <v>8.3932963976183356E-2</v>
      </c>
      <c r="N58" s="144"/>
      <c r="P58" s="168" t="s">
        <v>267</v>
      </c>
      <c r="Q58" s="170">
        <v>51356</v>
      </c>
      <c r="R58" s="170">
        <v>55656</v>
      </c>
      <c r="S58" s="170">
        <v>43760</v>
      </c>
      <c r="T58" s="170">
        <v>39458</v>
      </c>
      <c r="U58" s="170">
        <v>42067</v>
      </c>
      <c r="V58" s="170">
        <v>40278</v>
      </c>
      <c r="W58" s="170">
        <v>39488</v>
      </c>
      <c r="X58" s="170">
        <v>43499</v>
      </c>
      <c r="Y58" s="171">
        <v>0.10157516207455429</v>
      </c>
      <c r="Z58" s="171">
        <v>-2.4257922278514296E-2</v>
      </c>
      <c r="AA58" s="147"/>
      <c r="AB58" s="144"/>
      <c r="AC58" s="144"/>
      <c r="AD58" s="147">
        <v>3738.2857142857142</v>
      </c>
      <c r="AE58" s="147">
        <v>44580.428571428572</v>
      </c>
      <c r="AF58" s="144"/>
    </row>
    <row r="59" spans="1:32" outlineLevel="1" x14ac:dyDescent="0.25">
      <c r="A59" s="163" t="s">
        <v>289</v>
      </c>
      <c r="B59" s="163"/>
      <c r="C59" s="163"/>
      <c r="D59" s="163"/>
      <c r="E59" s="144"/>
      <c r="F59" s="144"/>
      <c r="G59" s="144"/>
      <c r="H59" s="144"/>
      <c r="I59" s="162"/>
      <c r="J59" s="162"/>
      <c r="K59" s="162"/>
      <c r="L59" s="144"/>
      <c r="M59" s="144"/>
      <c r="N59" s="144"/>
      <c r="O59" s="144"/>
      <c r="P59" s="163" t="s">
        <v>268</v>
      </c>
      <c r="Q59" s="163"/>
      <c r="R59" s="163"/>
      <c r="S59" s="163"/>
      <c r="T59" s="144"/>
      <c r="U59" s="144"/>
      <c r="V59" s="144"/>
      <c r="W59" s="144"/>
      <c r="X59" s="162"/>
      <c r="Y59" s="162"/>
      <c r="Z59" s="162"/>
      <c r="AA59" s="144"/>
      <c r="AB59" s="144"/>
      <c r="AC59" s="144"/>
      <c r="AD59" s="144"/>
      <c r="AE59" s="144"/>
      <c r="AF59" s="144"/>
    </row>
    <row r="60" spans="1:32" x14ac:dyDescent="0.25">
      <c r="A60" s="164"/>
      <c r="B60" s="164"/>
      <c r="C60" s="164"/>
      <c r="D60" s="164"/>
      <c r="E60" s="144"/>
      <c r="F60" s="144"/>
      <c r="G60" s="144"/>
      <c r="H60" s="144"/>
      <c r="I60" s="144"/>
      <c r="J60" s="144"/>
      <c r="K60" s="144"/>
      <c r="L60" s="144"/>
      <c r="M60" s="144"/>
      <c r="N60" s="144"/>
      <c r="O60" s="204"/>
      <c r="P60" s="164"/>
      <c r="Q60" s="164"/>
      <c r="R60" s="164"/>
      <c r="S60" s="164"/>
      <c r="T60" s="144"/>
      <c r="U60" s="144"/>
      <c r="V60" s="144"/>
      <c r="W60" s="144"/>
      <c r="X60" s="144"/>
      <c r="Y60" s="144"/>
      <c r="Z60" s="144"/>
      <c r="AA60" s="144"/>
      <c r="AB60" s="144"/>
      <c r="AC60" s="144"/>
      <c r="AD60" s="144"/>
      <c r="AE60" s="144"/>
      <c r="AF60" s="144"/>
    </row>
    <row r="61" spans="1:32" x14ac:dyDescent="0.25">
      <c r="A61" s="164"/>
      <c r="B61" s="164"/>
      <c r="C61" s="164"/>
      <c r="D61" s="164"/>
      <c r="E61" s="144"/>
      <c r="F61" s="144"/>
      <c r="G61" s="144"/>
      <c r="H61" s="144"/>
      <c r="I61" s="144"/>
      <c r="J61" s="144"/>
      <c r="K61" s="144"/>
      <c r="L61" s="144"/>
      <c r="M61" s="144"/>
      <c r="N61" s="144"/>
      <c r="O61" s="204"/>
      <c r="P61" s="164"/>
      <c r="Q61" s="164"/>
      <c r="R61" s="164"/>
      <c r="S61" s="164"/>
      <c r="T61" s="144"/>
      <c r="U61" s="144"/>
      <c r="V61" s="144"/>
      <c r="W61" s="144"/>
      <c r="X61" s="144"/>
      <c r="Y61" s="144"/>
      <c r="Z61" s="144"/>
      <c r="AA61" s="144"/>
      <c r="AB61" s="144"/>
      <c r="AC61" s="144"/>
      <c r="AD61" s="144"/>
      <c r="AE61" s="144"/>
      <c r="AF61" s="144"/>
    </row>
    <row r="62" spans="1:32" x14ac:dyDescent="0.25">
      <c r="A62" s="165" t="s">
        <v>90</v>
      </c>
      <c r="B62" s="165"/>
      <c r="C62" s="165"/>
      <c r="D62" s="165"/>
      <c r="E62" s="144"/>
      <c r="F62" s="144"/>
      <c r="G62" s="144"/>
      <c r="H62" s="144"/>
      <c r="I62" s="144"/>
      <c r="J62" s="144"/>
      <c r="K62" s="144"/>
      <c r="L62" s="144"/>
      <c r="M62" s="144"/>
      <c r="N62" s="144"/>
      <c r="O62" s="204"/>
      <c r="P62" s="165" t="s">
        <v>90</v>
      </c>
      <c r="Q62" s="165"/>
      <c r="R62" s="165"/>
      <c r="S62" s="165"/>
      <c r="T62" s="144"/>
      <c r="U62" s="144"/>
      <c r="V62" s="144"/>
      <c r="W62" s="144"/>
      <c r="X62" s="144"/>
      <c r="Y62" s="144"/>
      <c r="Z62" s="144"/>
      <c r="AA62" s="144"/>
      <c r="AB62" s="144"/>
      <c r="AC62" s="144"/>
      <c r="AD62" s="144"/>
      <c r="AE62" s="144"/>
      <c r="AF62" s="144"/>
    </row>
    <row r="63" spans="1:32" outlineLevel="1" x14ac:dyDescent="0.25">
      <c r="A63" s="166" t="s">
        <v>307</v>
      </c>
      <c r="B63" s="166"/>
      <c r="C63" s="166"/>
      <c r="D63" s="166"/>
      <c r="E63" s="167"/>
      <c r="F63" s="167"/>
      <c r="G63" s="167"/>
      <c r="H63" s="167"/>
      <c r="I63" s="167"/>
      <c r="J63" s="167"/>
      <c r="K63" s="167"/>
      <c r="L63" s="167"/>
      <c r="M63" s="144"/>
      <c r="N63" s="144"/>
      <c r="P63" s="166" t="s">
        <v>231</v>
      </c>
      <c r="Q63" s="166"/>
      <c r="R63" s="166"/>
      <c r="S63" s="166"/>
      <c r="T63" s="167"/>
      <c r="U63" s="167"/>
      <c r="V63" s="167"/>
      <c r="W63" s="167"/>
      <c r="X63" s="167"/>
      <c r="Y63" s="167"/>
      <c r="Z63" s="167"/>
      <c r="AA63" s="167"/>
      <c r="AB63" s="144"/>
      <c r="AC63" s="144"/>
      <c r="AD63" s="144"/>
      <c r="AE63" s="144"/>
      <c r="AF63" s="144"/>
    </row>
    <row r="64" spans="1:32" ht="52.5" outlineLevel="1" x14ac:dyDescent="0.25">
      <c r="A64" s="168" t="s">
        <v>257</v>
      </c>
      <c r="B64" s="141">
        <v>2019</v>
      </c>
      <c r="C64" s="141">
        <v>2020</v>
      </c>
      <c r="D64" s="141">
        <v>2021</v>
      </c>
      <c r="E64" s="141">
        <v>2022</v>
      </c>
      <c r="F64" s="141">
        <v>2023</v>
      </c>
      <c r="G64" s="141">
        <v>2024</v>
      </c>
      <c r="H64" s="141">
        <v>2025</v>
      </c>
      <c r="I64" s="141">
        <v>2026</v>
      </c>
      <c r="J64" s="142" t="s">
        <v>232</v>
      </c>
      <c r="K64" s="142" t="s">
        <v>258</v>
      </c>
      <c r="L64" s="143" t="s">
        <v>234</v>
      </c>
      <c r="M64" s="142" t="s">
        <v>290</v>
      </c>
      <c r="N64" s="142" t="s">
        <v>291</v>
      </c>
      <c r="P64" s="168" t="s">
        <v>257</v>
      </c>
      <c r="Q64" s="141">
        <v>2019</v>
      </c>
      <c r="R64" s="141">
        <v>2020</v>
      </c>
      <c r="S64" s="141">
        <v>2021</v>
      </c>
      <c r="T64" s="141">
        <v>2022</v>
      </c>
      <c r="U64" s="141">
        <v>2023</v>
      </c>
      <c r="V64" s="141">
        <v>2024</v>
      </c>
      <c r="W64" s="141">
        <v>2025</v>
      </c>
      <c r="X64" s="141">
        <v>2026</v>
      </c>
      <c r="Y64" s="142" t="s">
        <v>232</v>
      </c>
      <c r="Z64" s="142" t="s">
        <v>258</v>
      </c>
      <c r="AA64" s="143" t="s">
        <v>234</v>
      </c>
      <c r="AB64" s="142" t="s">
        <v>269</v>
      </c>
      <c r="AC64" s="144"/>
      <c r="AD64" s="145" t="s">
        <v>308</v>
      </c>
      <c r="AE64" s="145" t="s">
        <v>235</v>
      </c>
      <c r="AF64" s="144"/>
    </row>
    <row r="65" spans="1:32" outlineLevel="1" x14ac:dyDescent="0.25">
      <c r="A65" s="169" t="s">
        <v>259</v>
      </c>
      <c r="B65" s="153">
        <v>0.67335766423357668</v>
      </c>
      <c r="C65" s="153">
        <v>0.71129032258064517</v>
      </c>
      <c r="D65" s="153">
        <v>0.63058823529411767</v>
      </c>
      <c r="E65" s="153">
        <v>0.63607924921793535</v>
      </c>
      <c r="F65" s="153">
        <v>0.61759581881533099</v>
      </c>
      <c r="G65" s="153">
        <v>0.54234234234234235</v>
      </c>
      <c r="H65" s="153">
        <v>0.5968819599109132</v>
      </c>
      <c r="I65" s="153">
        <v>0.59007832898172319</v>
      </c>
      <c r="J65" s="172">
        <v>-0.68036309291900077</v>
      </c>
      <c r="K65" s="172">
        <v>-4.1752927010606626</v>
      </c>
      <c r="L65" s="147"/>
      <c r="M65" s="178">
        <v>-2.4760952416810644</v>
      </c>
      <c r="N65" s="178">
        <v>0.48704721130635731</v>
      </c>
      <c r="P65" s="169" t="s">
        <v>259</v>
      </c>
      <c r="Q65" s="153">
        <v>0.71362161213928599</v>
      </c>
      <c r="R65" s="153">
        <v>0.68774395003903199</v>
      </c>
      <c r="S65" s="153">
        <v>0.65963585712864392</v>
      </c>
      <c r="T65" s="153">
        <v>0.66663156786353583</v>
      </c>
      <c r="U65" s="153">
        <v>0.6427719137218908</v>
      </c>
      <c r="V65" s="153">
        <v>0.61189525077674212</v>
      </c>
      <c r="W65" s="153">
        <v>0.61569772586496774</v>
      </c>
      <c r="X65" s="153">
        <v>0.61483928139853383</v>
      </c>
      <c r="Y65" s="172">
        <v>-8.5844446643390526E-2</v>
      </c>
      <c r="Z65" s="172">
        <v>-4.2516325957073553</v>
      </c>
      <c r="AA65" s="147"/>
      <c r="AB65" s="173">
        <v>0.19640390311012612</v>
      </c>
      <c r="AC65" s="144"/>
      <c r="AD65" s="151">
        <v>0.63183125599232981</v>
      </c>
      <c r="AE65" s="151">
        <v>0.65735560735560739</v>
      </c>
      <c r="AF65" s="144"/>
    </row>
    <row r="66" spans="1:32" outlineLevel="1" x14ac:dyDescent="0.25">
      <c r="A66" s="169" t="s">
        <v>260</v>
      </c>
      <c r="B66" s="153">
        <v>0.42105263157894735</v>
      </c>
      <c r="C66" s="153">
        <v>0.66666666666666663</v>
      </c>
      <c r="D66" s="153">
        <v>0.8571428571428571</v>
      </c>
      <c r="E66" s="153">
        <v>1</v>
      </c>
      <c r="F66" s="153">
        <v>0.7</v>
      </c>
      <c r="G66" s="153">
        <v>0.6</v>
      </c>
      <c r="H66" s="153">
        <v>0.5</v>
      </c>
      <c r="I66" s="153">
        <v>0.66666666666666663</v>
      </c>
      <c r="J66" s="172">
        <v>16.666666666666664</v>
      </c>
      <c r="K66" s="172">
        <v>2.3809523809523725</v>
      </c>
      <c r="L66" s="147"/>
      <c r="M66" s="178">
        <v>17.971014492753618</v>
      </c>
      <c r="N66" s="178">
        <v>1.743499828382733E-3</v>
      </c>
      <c r="P66" s="169" t="s">
        <v>260</v>
      </c>
      <c r="Q66" s="153">
        <v>0.72514619883040932</v>
      </c>
      <c r="R66" s="153">
        <v>0.62091503267973858</v>
      </c>
      <c r="S66" s="153">
        <v>0.67625899280575541</v>
      </c>
      <c r="T66" s="153">
        <v>0.62608695652173918</v>
      </c>
      <c r="U66" s="153">
        <v>0.50862068965517238</v>
      </c>
      <c r="V66" s="153">
        <v>0.46846846846846846</v>
      </c>
      <c r="W66" s="153">
        <v>0.39823008849557523</v>
      </c>
      <c r="X66" s="153">
        <v>0.48695652173913045</v>
      </c>
      <c r="Y66" s="172">
        <v>8.8726433243555221</v>
      </c>
      <c r="Z66" s="172">
        <v>-10.236809699725297</v>
      </c>
      <c r="AA66" s="147"/>
      <c r="AB66" s="173">
        <v>1.0002200791126015E-2</v>
      </c>
      <c r="AC66" s="144"/>
      <c r="AD66" s="151">
        <v>0.6428571428571429</v>
      </c>
      <c r="AE66" s="151">
        <v>0.58932461873638342</v>
      </c>
      <c r="AF66" s="144"/>
    </row>
    <row r="67" spans="1:32" outlineLevel="1" x14ac:dyDescent="0.25">
      <c r="A67" s="169" t="s">
        <v>261</v>
      </c>
      <c r="B67" s="153">
        <v>0.54166666666666663</v>
      </c>
      <c r="C67" s="153">
        <v>0.620253164556962</v>
      </c>
      <c r="D67" s="153">
        <v>0.56666666666666665</v>
      </c>
      <c r="E67" s="153">
        <v>0.4</v>
      </c>
      <c r="F67" s="153">
        <v>0.57471264367816088</v>
      </c>
      <c r="G67" s="153">
        <v>0.6428571428571429</v>
      </c>
      <c r="H67" s="153">
        <v>0.32258064516129031</v>
      </c>
      <c r="I67" s="153">
        <v>0.60465116279069764</v>
      </c>
      <c r="J67" s="172">
        <v>28.207051762940733</v>
      </c>
      <c r="K67" s="172">
        <v>7.0693317357442336</v>
      </c>
      <c r="L67" s="147"/>
      <c r="M67" s="178">
        <v>-4.5004009623095476</v>
      </c>
      <c r="N67" s="178">
        <v>0.22084883040551229</v>
      </c>
      <c r="P67" s="169" t="s">
        <v>261</v>
      </c>
      <c r="Q67" s="153">
        <v>0.62254901960784315</v>
      </c>
      <c r="R67" s="153">
        <v>0.68710089399744567</v>
      </c>
      <c r="S67" s="153">
        <v>0.64526315789473687</v>
      </c>
      <c r="T67" s="153">
        <v>0.5903225806451613</v>
      </c>
      <c r="U67" s="153">
        <v>0.62376237623762376</v>
      </c>
      <c r="V67" s="153">
        <v>0.64506627393225335</v>
      </c>
      <c r="W67" s="153">
        <v>0.58872305140961856</v>
      </c>
      <c r="X67" s="153">
        <v>0.64965517241379311</v>
      </c>
      <c r="Y67" s="172">
        <v>6.0932121004174551</v>
      </c>
      <c r="Z67" s="172">
        <v>1.7438781618476229</v>
      </c>
      <c r="AA67" s="147"/>
      <c r="AB67" s="173">
        <v>6.2860567003009127E-2</v>
      </c>
      <c r="AC67" s="144"/>
      <c r="AD67" s="151">
        <v>0.53395784543325531</v>
      </c>
      <c r="AE67" s="151">
        <v>0.63221639079531688</v>
      </c>
      <c r="AF67" s="144"/>
    </row>
    <row r="68" spans="1:32" outlineLevel="1" x14ac:dyDescent="0.25">
      <c r="A68" s="169" t="s">
        <v>262</v>
      </c>
      <c r="B68" s="153">
        <v>0.74980694980694984</v>
      </c>
      <c r="C68" s="153">
        <v>0.76411120471777594</v>
      </c>
      <c r="D68" s="153">
        <v>0.68804664723032072</v>
      </c>
      <c r="E68" s="153">
        <v>0.57494866529774125</v>
      </c>
      <c r="F68" s="153">
        <v>0.53288364249578413</v>
      </c>
      <c r="G68" s="153">
        <v>0.42574257425742573</v>
      </c>
      <c r="H68" s="153">
        <v>0.4679245283018868</v>
      </c>
      <c r="I68" s="153">
        <v>0.51830443159922923</v>
      </c>
      <c r="J68" s="172">
        <v>5.0379903297342432</v>
      </c>
      <c r="K68" s="172">
        <v>-12.285455799958211</v>
      </c>
      <c r="L68" s="147"/>
      <c r="M68" s="178">
        <v>-10.18356734795799</v>
      </c>
      <c r="N68" s="178">
        <v>0.26824161444558015</v>
      </c>
      <c r="P68" s="169" t="s">
        <v>262</v>
      </c>
      <c r="Q68" s="153">
        <v>0.79254637148474227</v>
      </c>
      <c r="R68" s="153">
        <v>0.76912025690864527</v>
      </c>
      <c r="S68" s="153">
        <v>0.72797840026999661</v>
      </c>
      <c r="T68" s="153">
        <v>0.68375924680564892</v>
      </c>
      <c r="U68" s="153">
        <v>0.62673350041771092</v>
      </c>
      <c r="V68" s="153">
        <v>0.56512836667191679</v>
      </c>
      <c r="W68" s="153">
        <v>0.61828761429758938</v>
      </c>
      <c r="X68" s="153">
        <v>0.62014010507880912</v>
      </c>
      <c r="Y68" s="172">
        <v>0.185249078121974</v>
      </c>
      <c r="Z68" s="172">
        <v>-8.4556816533377432</v>
      </c>
      <c r="AA68" s="147"/>
      <c r="AB68" s="173">
        <v>-4.6369217465486168E-2</v>
      </c>
      <c r="AC68" s="144"/>
      <c r="AD68" s="151">
        <v>0.64115898959881135</v>
      </c>
      <c r="AE68" s="151">
        <v>0.70469692161218656</v>
      </c>
      <c r="AF68" s="144"/>
    </row>
    <row r="69" spans="1:32" outlineLevel="1" x14ac:dyDescent="0.25">
      <c r="A69" s="169" t="s">
        <v>53</v>
      </c>
      <c r="B69" s="153">
        <v>0.54320987654320985</v>
      </c>
      <c r="C69" s="153">
        <v>0.51470588235294112</v>
      </c>
      <c r="D69" s="153">
        <v>0.45049504950495051</v>
      </c>
      <c r="E69" s="153">
        <v>0.5535714285714286</v>
      </c>
      <c r="F69" s="153">
        <v>0.50273224043715847</v>
      </c>
      <c r="G69" s="153">
        <v>0.47752808988764045</v>
      </c>
      <c r="H69" s="153">
        <v>0.37037037037037035</v>
      </c>
      <c r="I69" s="153">
        <v>0.44978165938864628</v>
      </c>
      <c r="J69" s="172">
        <v>7.941128901827593</v>
      </c>
      <c r="K69" s="172">
        <v>-4.726413086246156</v>
      </c>
      <c r="L69" s="147"/>
      <c r="M69" s="178">
        <v>-6.7459719921698582</v>
      </c>
      <c r="N69" s="178">
        <v>0.17278250550699092</v>
      </c>
      <c r="P69" s="169" t="s">
        <v>53</v>
      </c>
      <c r="Q69" s="153">
        <v>0.6476486860304288</v>
      </c>
      <c r="R69" s="153">
        <v>0.5889145496535797</v>
      </c>
      <c r="S69" s="153">
        <v>0.60781187724192909</v>
      </c>
      <c r="T69" s="153">
        <v>0.5655304848775804</v>
      </c>
      <c r="U69" s="153">
        <v>0.53391384051329061</v>
      </c>
      <c r="V69" s="153">
        <v>0.59124423963133643</v>
      </c>
      <c r="W69" s="153">
        <v>0.54913833255705635</v>
      </c>
      <c r="X69" s="153">
        <v>0.51724137931034486</v>
      </c>
      <c r="Y69" s="172">
        <v>-3.189695324671149</v>
      </c>
      <c r="Z69" s="172">
        <v>-6.9755786119966912</v>
      </c>
      <c r="AA69" s="147"/>
      <c r="AB69" s="173">
        <v>-7.7631181136011973E-2</v>
      </c>
      <c r="AC69" s="144"/>
      <c r="AD69" s="151">
        <v>0.49704579025110784</v>
      </c>
      <c r="AE69" s="151">
        <v>0.58699716543031177</v>
      </c>
      <c r="AF69" s="144"/>
    </row>
    <row r="70" spans="1:32" outlineLevel="1" x14ac:dyDescent="0.25">
      <c r="A70" s="169" t="s">
        <v>11</v>
      </c>
      <c r="B70" s="153">
        <v>0.20556414219474498</v>
      </c>
      <c r="C70" s="153">
        <v>0.22148541114058357</v>
      </c>
      <c r="D70" s="153">
        <v>0.14716981132075471</v>
      </c>
      <c r="E70" s="153">
        <v>0.18338108882521489</v>
      </c>
      <c r="F70" s="153">
        <v>0.18482758620689654</v>
      </c>
      <c r="G70" s="153">
        <v>0.14454277286135694</v>
      </c>
      <c r="H70" s="153">
        <v>0.1273006134969325</v>
      </c>
      <c r="I70" s="153">
        <v>0.17751479289940827</v>
      </c>
      <c r="J70" s="172">
        <v>5.0214179402475771</v>
      </c>
      <c r="K70" s="172">
        <v>0.22372523357874485</v>
      </c>
      <c r="L70" s="147"/>
      <c r="M70" s="178">
        <v>0.67938729524821273</v>
      </c>
      <c r="N70" s="178">
        <v>0.29501560329484589</v>
      </c>
      <c r="P70" s="169" t="s">
        <v>11</v>
      </c>
      <c r="Q70" s="153">
        <v>0.23004870738104158</v>
      </c>
      <c r="R70" s="153">
        <v>0.20467411815938452</v>
      </c>
      <c r="S70" s="153">
        <v>0.18691936083240432</v>
      </c>
      <c r="T70" s="153">
        <v>0.17810245977436656</v>
      </c>
      <c r="U70" s="153">
        <v>0.15895131086142322</v>
      </c>
      <c r="V70" s="153">
        <v>0.16020889487870621</v>
      </c>
      <c r="W70" s="153">
        <v>0.15276092233009708</v>
      </c>
      <c r="X70" s="153">
        <v>0.17072091994692615</v>
      </c>
      <c r="Y70" s="172">
        <v>1.7959997616829066</v>
      </c>
      <c r="Z70" s="172">
        <v>-0.99086544153278167</v>
      </c>
      <c r="AA70" s="147"/>
      <c r="AB70" s="173">
        <v>6.8239004245379542E-2</v>
      </c>
      <c r="AC70" s="144"/>
      <c r="AD70" s="151">
        <v>0.17527754056362083</v>
      </c>
      <c r="AE70" s="151">
        <v>0.18062957436225396</v>
      </c>
      <c r="AF70" s="144"/>
    </row>
    <row r="71" spans="1:32" outlineLevel="1" x14ac:dyDescent="0.25">
      <c r="A71" s="169" t="s">
        <v>263</v>
      </c>
      <c r="B71" s="153">
        <v>0.8389766741911211</v>
      </c>
      <c r="C71" s="153">
        <v>0.85646780862374483</v>
      </c>
      <c r="D71" s="153">
        <v>0.85841363973313567</v>
      </c>
      <c r="E71" s="153">
        <v>0.83927157561361831</v>
      </c>
      <c r="F71" s="153">
        <v>0.82459677419354838</v>
      </c>
      <c r="G71" s="153">
        <v>0.82396449704142016</v>
      </c>
      <c r="H71" s="153">
        <v>0.8484126984126984</v>
      </c>
      <c r="I71" s="153">
        <v>0.84963325183374083</v>
      </c>
      <c r="J71" s="172">
        <v>0.12205534210424362</v>
      </c>
      <c r="K71" s="172">
        <v>0.79443264176733974</v>
      </c>
      <c r="L71" s="147"/>
      <c r="M71" s="178">
        <v>1.47798316383011</v>
      </c>
      <c r="N71" s="178">
        <v>1.9384445011010942</v>
      </c>
      <c r="P71" s="169" t="s">
        <v>263</v>
      </c>
      <c r="Q71" s="153">
        <v>0.84943331963121738</v>
      </c>
      <c r="R71" s="153">
        <v>0.83993298812062134</v>
      </c>
      <c r="S71" s="153">
        <v>0.86013314940322683</v>
      </c>
      <c r="T71" s="153">
        <v>0.84803677932405563</v>
      </c>
      <c r="U71" s="153">
        <v>0.83337076128452725</v>
      </c>
      <c r="V71" s="153">
        <v>0.82195077922859383</v>
      </c>
      <c r="W71" s="153">
        <v>0.82967131652996473</v>
      </c>
      <c r="X71" s="153">
        <v>0.83485342019543973</v>
      </c>
      <c r="Y71" s="172">
        <v>0.51821036654750019</v>
      </c>
      <c r="Z71" s="172">
        <v>-0.54267754441192917</v>
      </c>
      <c r="AA71" s="147"/>
      <c r="AB71" s="173">
        <v>0.78592547646255673</v>
      </c>
      <c r="AC71" s="144"/>
      <c r="AD71" s="151">
        <v>0.84168892541606743</v>
      </c>
      <c r="AE71" s="151">
        <v>0.84028019563955902</v>
      </c>
      <c r="AF71" s="144"/>
    </row>
    <row r="72" spans="1:32" outlineLevel="1" x14ac:dyDescent="0.25">
      <c r="A72" s="169" t="s">
        <v>264</v>
      </c>
      <c r="B72" s="153">
        <v>0.23979933110367893</v>
      </c>
      <c r="C72" s="153">
        <v>0.2204264099037139</v>
      </c>
      <c r="D72" s="153">
        <v>0.19749652294853964</v>
      </c>
      <c r="E72" s="153">
        <v>0.17148217636022514</v>
      </c>
      <c r="F72" s="153">
        <v>0.18870728083209509</v>
      </c>
      <c r="G72" s="153">
        <v>0.15275994865211809</v>
      </c>
      <c r="H72" s="153">
        <v>0.16143977191732004</v>
      </c>
      <c r="I72" s="153">
        <v>0.1211484593837535</v>
      </c>
      <c r="J72" s="172">
        <v>-4.0291312533566535</v>
      </c>
      <c r="K72" s="172">
        <v>-6.9034976413717377</v>
      </c>
      <c r="L72" s="147"/>
      <c r="M72" s="178">
        <v>-6.2394461950536755</v>
      </c>
      <c r="N72" s="178">
        <v>-1.3505891305779394</v>
      </c>
      <c r="P72" s="169" t="s">
        <v>264</v>
      </c>
      <c r="Q72" s="153">
        <v>0.26333975921143565</v>
      </c>
      <c r="R72" s="153">
        <v>0.25994034041059833</v>
      </c>
      <c r="S72" s="153">
        <v>0.2713570148430679</v>
      </c>
      <c r="T72" s="153">
        <v>0.23304079249689255</v>
      </c>
      <c r="U72" s="153">
        <v>0.20886902042680938</v>
      </c>
      <c r="V72" s="153">
        <v>0.19705909610453801</v>
      </c>
      <c r="W72" s="153">
        <v>0.1704059998101326</v>
      </c>
      <c r="X72" s="153">
        <v>0.18354292133429026</v>
      </c>
      <c r="Y72" s="172">
        <v>1.3136921524157659</v>
      </c>
      <c r="Z72" s="172">
        <v>-4.2200608597942448</v>
      </c>
      <c r="AA72" s="147"/>
      <c r="AB72" s="173">
        <v>0.30278447359722849</v>
      </c>
      <c r="AC72" s="144"/>
      <c r="AD72" s="151">
        <v>0.19018343579747088</v>
      </c>
      <c r="AE72" s="151">
        <v>0.22574352993223271</v>
      </c>
      <c r="AF72" s="144"/>
    </row>
    <row r="73" spans="1:32" outlineLevel="1" x14ac:dyDescent="0.25">
      <c r="A73" s="169" t="s">
        <v>265</v>
      </c>
      <c r="B73" s="153">
        <v>0.55470249520153547</v>
      </c>
      <c r="C73" s="153">
        <v>0.57656967840735074</v>
      </c>
      <c r="D73" s="153">
        <v>0.50783699059561127</v>
      </c>
      <c r="E73" s="153">
        <v>0.51523178807947023</v>
      </c>
      <c r="F73" s="153">
        <v>0.51744186046511631</v>
      </c>
      <c r="G73" s="153">
        <v>0.47356828193832601</v>
      </c>
      <c r="H73" s="153">
        <v>0.49267643142476697</v>
      </c>
      <c r="I73" s="153">
        <v>0.45905511811023619</v>
      </c>
      <c r="J73" s="172">
        <v>-3.3621313314530776</v>
      </c>
      <c r="K73" s="172">
        <v>-6.6131449053942912</v>
      </c>
      <c r="L73" s="147"/>
      <c r="M73" s="178">
        <v>-4.0773325876725552</v>
      </c>
      <c r="N73" s="178">
        <v>0.13060754481893366</v>
      </c>
      <c r="P73" s="169" t="s">
        <v>265</v>
      </c>
      <c r="Q73" s="153">
        <v>0.57043713384407391</v>
      </c>
      <c r="R73" s="153">
        <v>0.5477258167841127</v>
      </c>
      <c r="S73" s="153">
        <v>0.53880803880803885</v>
      </c>
      <c r="T73" s="153">
        <v>0.53476626732440691</v>
      </c>
      <c r="U73" s="153">
        <v>0.50563855421686743</v>
      </c>
      <c r="V73" s="153">
        <v>0.50994805449377634</v>
      </c>
      <c r="W73" s="153">
        <v>0.48966553927095074</v>
      </c>
      <c r="X73" s="153">
        <v>0.49982844398696175</v>
      </c>
      <c r="Y73" s="172">
        <v>1.0162904716011001</v>
      </c>
      <c r="Z73" s="172">
        <v>-2.8784863041672439</v>
      </c>
      <c r="AA73" s="147"/>
      <c r="AB73" s="173">
        <v>0.17931783316398331</v>
      </c>
      <c r="AC73" s="144"/>
      <c r="AD73" s="151">
        <v>0.52518656716417911</v>
      </c>
      <c r="AE73" s="151">
        <v>0.52861330702863418</v>
      </c>
      <c r="AF73" s="144"/>
    </row>
    <row r="74" spans="1:32" outlineLevel="1" x14ac:dyDescent="0.25">
      <c r="A74" s="169" t="s">
        <v>266</v>
      </c>
      <c r="B74" s="153">
        <v>0.22490706319702602</v>
      </c>
      <c r="C74" s="153">
        <v>0.31273176761433868</v>
      </c>
      <c r="D74" s="153">
        <v>0.31216931216931215</v>
      </c>
      <c r="E74" s="153">
        <v>0.24187725631768953</v>
      </c>
      <c r="F74" s="153">
        <v>0.17377049180327869</v>
      </c>
      <c r="G74" s="153">
        <v>9.375E-2</v>
      </c>
      <c r="H74" s="153">
        <v>0.10859188544152745</v>
      </c>
      <c r="I74" s="153">
        <v>0.10964467005076142</v>
      </c>
      <c r="J74" s="172">
        <v>0.10527846092339699</v>
      </c>
      <c r="K74" s="172">
        <v>-9.2545725905430665</v>
      </c>
      <c r="L74" s="147"/>
      <c r="M74" s="178">
        <v>-10.811339586801413</v>
      </c>
      <c r="N74" s="178">
        <v>-0.43231280488578716</v>
      </c>
      <c r="P74" s="169" t="s">
        <v>266</v>
      </c>
      <c r="Q74" s="153">
        <v>0.32429394407756079</v>
      </c>
      <c r="R74" s="153">
        <v>0.39708646616541354</v>
      </c>
      <c r="S74" s="153">
        <v>0.36292654713707345</v>
      </c>
      <c r="T74" s="153">
        <v>0.3185072353389185</v>
      </c>
      <c r="U74" s="153">
        <v>0.28680897646414888</v>
      </c>
      <c r="V74" s="153">
        <v>0.19146711283070167</v>
      </c>
      <c r="W74" s="153">
        <v>0.19157917523541509</v>
      </c>
      <c r="X74" s="153">
        <v>0.21775806591877556</v>
      </c>
      <c r="Y74" s="172">
        <v>2.6178890683360461</v>
      </c>
      <c r="Z74" s="172">
        <v>-7.1738493298899195</v>
      </c>
      <c r="AA74" s="147"/>
      <c r="AB74" s="173">
        <v>-0.23754724556233064</v>
      </c>
      <c r="AC74" s="144"/>
      <c r="AD74" s="151">
        <v>0.20219039595619209</v>
      </c>
      <c r="AE74" s="151">
        <v>0.28949655921767475</v>
      </c>
      <c r="AF74" s="144"/>
    </row>
    <row r="75" spans="1:32" outlineLevel="1" x14ac:dyDescent="0.25">
      <c r="A75" s="168" t="s">
        <v>267</v>
      </c>
      <c r="B75" s="174">
        <v>0.49099342034300508</v>
      </c>
      <c r="C75" s="174">
        <v>0.51169590643274854</v>
      </c>
      <c r="D75" s="174">
        <v>0.46902027506025806</v>
      </c>
      <c r="E75" s="174">
        <v>0.41755214482487207</v>
      </c>
      <c r="F75" s="174">
        <v>0.41229304187858457</v>
      </c>
      <c r="G75" s="174">
        <v>0.35878815386361057</v>
      </c>
      <c r="H75" s="174">
        <v>0.36840101522842639</v>
      </c>
      <c r="I75" s="174">
        <v>0.38803273461579341</v>
      </c>
      <c r="J75" s="175">
        <v>1.9631719387367019</v>
      </c>
      <c r="K75" s="175">
        <v>-4.7078088283726061</v>
      </c>
      <c r="L75" s="147"/>
      <c r="M75" s="207">
        <v>-4.0951486291504411</v>
      </c>
      <c r="N75" s="207">
        <v>1.7318293752439711</v>
      </c>
      <c r="P75" s="168" t="s">
        <v>267</v>
      </c>
      <c r="Q75" s="174">
        <v>0.541461511697787</v>
      </c>
      <c r="R75" s="174">
        <v>0.53382441803585301</v>
      </c>
      <c r="S75" s="174">
        <v>0.53412752660872964</v>
      </c>
      <c r="T75" s="174">
        <v>0.48477774774553406</v>
      </c>
      <c r="U75" s="174">
        <v>0.45379229997518905</v>
      </c>
      <c r="V75" s="174">
        <v>0.42279512102953837</v>
      </c>
      <c r="W75" s="174">
        <v>0.4158470060447777</v>
      </c>
      <c r="X75" s="174">
        <v>0.42898422090729782</v>
      </c>
      <c r="Y75" s="175">
        <v>1.3137214862520119</v>
      </c>
      <c r="Z75" s="175">
        <v>-5.4569741032911621</v>
      </c>
      <c r="AA75" s="147"/>
      <c r="AB75" s="173">
        <v>1.2439858142095805</v>
      </c>
      <c r="AC75" s="144"/>
      <c r="AD75" s="176">
        <v>0.43511082289951947</v>
      </c>
      <c r="AE75" s="176">
        <v>0.48355396194020944</v>
      </c>
      <c r="AF75" s="144"/>
    </row>
    <row r="76" spans="1:32" outlineLevel="1" x14ac:dyDescent="0.25">
      <c r="A76" s="163" t="s">
        <v>289</v>
      </c>
      <c r="B76" s="163"/>
      <c r="C76" s="163"/>
      <c r="D76" s="163"/>
      <c r="E76" s="144"/>
      <c r="F76" s="144"/>
      <c r="G76" s="144"/>
      <c r="H76" s="144"/>
      <c r="I76" s="162"/>
      <c r="J76" s="162"/>
      <c r="K76" s="162"/>
      <c r="L76" s="162"/>
      <c r="M76" s="162"/>
      <c r="N76" s="144"/>
      <c r="O76" s="144"/>
      <c r="P76" s="163" t="s">
        <v>268</v>
      </c>
      <c r="Q76" s="163"/>
      <c r="R76" s="163"/>
      <c r="S76" s="163"/>
      <c r="T76" s="144"/>
      <c r="U76" s="144"/>
      <c r="V76" s="144"/>
      <c r="W76" s="144"/>
      <c r="X76" s="162"/>
      <c r="Y76" s="162"/>
      <c r="Z76" s="162"/>
      <c r="AA76" s="162"/>
      <c r="AB76" s="144"/>
      <c r="AC76" s="144"/>
      <c r="AD76" s="144"/>
      <c r="AE76" s="144"/>
      <c r="AF76" s="144"/>
    </row>
    <row r="77" spans="1:32" x14ac:dyDescent="0.25">
      <c r="A77" s="204"/>
      <c r="B77" s="204"/>
      <c r="C77" s="204"/>
      <c r="D77" s="20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row>
    <row r="78" spans="1:32" x14ac:dyDescent="0.25">
      <c r="A78" s="204"/>
      <c r="B78" s="204"/>
      <c r="C78" s="204"/>
      <c r="D78" s="20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row>
    <row r="79" spans="1:32" x14ac:dyDescent="0.25">
      <c r="A79" s="165" t="s">
        <v>270</v>
      </c>
      <c r="B79" s="165"/>
      <c r="C79" s="165"/>
      <c r="D79" s="165"/>
      <c r="E79" s="144"/>
      <c r="F79" s="144"/>
      <c r="G79" s="144"/>
      <c r="H79" s="144"/>
      <c r="I79" s="144"/>
      <c r="J79" s="144"/>
      <c r="K79" s="144"/>
      <c r="L79" s="144"/>
      <c r="M79" s="144"/>
      <c r="N79" s="144"/>
      <c r="O79" s="204"/>
      <c r="P79" s="165" t="s">
        <v>270</v>
      </c>
      <c r="Q79" s="165"/>
      <c r="R79" s="165"/>
      <c r="S79" s="165"/>
      <c r="T79" s="144"/>
      <c r="U79" s="144"/>
      <c r="V79" s="144"/>
      <c r="W79" s="144"/>
      <c r="X79" s="144"/>
      <c r="Y79" s="144"/>
      <c r="Z79" s="144"/>
      <c r="AA79" s="144"/>
      <c r="AB79" s="144"/>
      <c r="AC79" s="144"/>
      <c r="AD79" s="144"/>
      <c r="AE79" s="144"/>
      <c r="AF79" s="144"/>
    </row>
    <row r="80" spans="1:32" outlineLevel="2" x14ac:dyDescent="0.25">
      <c r="A80" s="166" t="s">
        <v>307</v>
      </c>
      <c r="B80" s="166"/>
      <c r="C80" s="166"/>
      <c r="D80" s="166"/>
      <c r="E80" s="167"/>
      <c r="F80" s="167"/>
      <c r="G80" s="167"/>
      <c r="H80" s="167"/>
      <c r="I80" s="167"/>
      <c r="J80" s="167"/>
      <c r="K80" s="167"/>
      <c r="L80" s="167"/>
      <c r="M80" s="144"/>
      <c r="N80" s="144"/>
      <c r="P80" s="166" t="s">
        <v>231</v>
      </c>
      <c r="Q80" s="166"/>
      <c r="R80" s="166"/>
      <c r="S80" s="166"/>
      <c r="T80" s="167"/>
      <c r="U80" s="167"/>
      <c r="V80" s="167"/>
      <c r="W80" s="167"/>
      <c r="X80" s="167"/>
      <c r="Y80" s="167"/>
      <c r="Z80" s="167"/>
      <c r="AA80" s="167"/>
      <c r="AB80" s="144"/>
      <c r="AC80" s="144"/>
      <c r="AD80" s="144"/>
      <c r="AE80" s="144"/>
      <c r="AF80" s="144"/>
    </row>
    <row r="81" spans="1:32" ht="52.5" outlineLevel="2" x14ac:dyDescent="0.25">
      <c r="A81" s="168" t="s">
        <v>257</v>
      </c>
      <c r="B81" s="141">
        <v>2019</v>
      </c>
      <c r="C81" s="141">
        <v>2020</v>
      </c>
      <c r="D81" s="141">
        <v>2021</v>
      </c>
      <c r="E81" s="141">
        <v>2022</v>
      </c>
      <c r="F81" s="141">
        <v>2023</v>
      </c>
      <c r="G81" s="141">
        <v>2024</v>
      </c>
      <c r="H81" s="141">
        <v>2025</v>
      </c>
      <c r="I81" s="141">
        <v>2026</v>
      </c>
      <c r="J81" s="142" t="s">
        <v>232</v>
      </c>
      <c r="K81" s="142" t="s">
        <v>258</v>
      </c>
      <c r="L81" s="143" t="s">
        <v>234</v>
      </c>
      <c r="M81" s="142" t="s">
        <v>290</v>
      </c>
      <c r="N81" s="142" t="s">
        <v>292</v>
      </c>
      <c r="P81" s="168" t="s">
        <v>257</v>
      </c>
      <c r="Q81" s="141">
        <v>2019</v>
      </c>
      <c r="R81" s="141">
        <v>2020</v>
      </c>
      <c r="S81" s="141">
        <v>2021</v>
      </c>
      <c r="T81" s="141">
        <v>2022</v>
      </c>
      <c r="U81" s="141">
        <v>2023</v>
      </c>
      <c r="V81" s="141">
        <v>2024</v>
      </c>
      <c r="W81" s="141">
        <v>2025</v>
      </c>
      <c r="X81" s="141">
        <v>2026</v>
      </c>
      <c r="Y81" s="142" t="s">
        <v>232</v>
      </c>
      <c r="Z81" s="142" t="s">
        <v>258</v>
      </c>
      <c r="AA81" s="143" t="s">
        <v>234</v>
      </c>
      <c r="AB81" s="142" t="s">
        <v>271</v>
      </c>
      <c r="AC81" s="144"/>
      <c r="AD81" s="145" t="s">
        <v>308</v>
      </c>
      <c r="AE81" s="145" t="s">
        <v>235</v>
      </c>
      <c r="AF81" s="144"/>
    </row>
    <row r="82" spans="1:32" outlineLevel="2" x14ac:dyDescent="0.25">
      <c r="A82" s="169" t="s">
        <v>259</v>
      </c>
      <c r="B82" s="150">
        <v>95.096296296296302</v>
      </c>
      <c r="C82" s="150">
        <v>163.46819526627218</v>
      </c>
      <c r="D82" s="150">
        <v>84.389917695473216</v>
      </c>
      <c r="E82" s="150">
        <v>95.664416586306643</v>
      </c>
      <c r="F82" s="150">
        <v>97.767133956386246</v>
      </c>
      <c r="G82" s="150">
        <v>69.986178861788559</v>
      </c>
      <c r="H82" s="150">
        <v>80.683653846153788</v>
      </c>
      <c r="I82" s="150">
        <v>109.12565445026181</v>
      </c>
      <c r="J82" s="156">
        <v>28.442000604108017</v>
      </c>
      <c r="K82" s="156">
        <v>9.0876470701879981</v>
      </c>
      <c r="L82" s="147"/>
      <c r="M82" s="178">
        <v>30.834449238535413</v>
      </c>
      <c r="N82" s="178">
        <v>3.7323773675882705</v>
      </c>
      <c r="P82" s="169" t="s">
        <v>259</v>
      </c>
      <c r="Q82" s="150">
        <v>94.582461848322893</v>
      </c>
      <c r="R82" s="150">
        <v>103.59069703622383</v>
      </c>
      <c r="S82" s="150">
        <v>81.835055913249732</v>
      </c>
      <c r="T82" s="150">
        <v>77.125618811881182</v>
      </c>
      <c r="U82" s="150">
        <v>76.288908899894949</v>
      </c>
      <c r="V82" s="150">
        <v>66.627954479136264</v>
      </c>
      <c r="W82" s="150">
        <v>75.456718157971451</v>
      </c>
      <c r="X82" s="150">
        <v>78.291205211726393</v>
      </c>
      <c r="Y82" s="177">
        <v>2.8344870537549411</v>
      </c>
      <c r="Z82" s="177">
        <v>-4.1840736332697048</v>
      </c>
      <c r="AA82" s="147"/>
      <c r="AB82" s="178">
        <v>0.59920610081611869</v>
      </c>
      <c r="AC82" s="144"/>
      <c r="AD82" s="147">
        <v>100.03800738007381</v>
      </c>
      <c r="AE82" s="147">
        <v>82.475278844996097</v>
      </c>
      <c r="AF82" s="144"/>
    </row>
    <row r="83" spans="1:32" outlineLevel="2" x14ac:dyDescent="0.25">
      <c r="A83" s="169" t="s">
        <v>260</v>
      </c>
      <c r="B83" s="150">
        <v>183.0000000000004</v>
      </c>
      <c r="C83" s="150">
        <v>151.51428571428613</v>
      </c>
      <c r="D83" s="150">
        <v>265.81818181818204</v>
      </c>
      <c r="E83" s="150">
        <v>127.22222222222226</v>
      </c>
      <c r="F83" s="150">
        <v>303.22222222222217</v>
      </c>
      <c r="G83" s="150">
        <v>64.799999999999969</v>
      </c>
      <c r="H83" s="150">
        <v>74.437499999999929</v>
      </c>
      <c r="I83" s="150">
        <v>125.38709677419357</v>
      </c>
      <c r="J83" s="156">
        <v>50.949596774193637</v>
      </c>
      <c r="K83" s="156">
        <v>-44.025148123765803</v>
      </c>
      <c r="L83" s="147"/>
      <c r="M83" s="178">
        <v>-33.891028225806423</v>
      </c>
      <c r="N83" s="178">
        <v>0.152083200630031</v>
      </c>
      <c r="P83" s="169" t="s">
        <v>260</v>
      </c>
      <c r="Q83" s="150">
        <v>219.69850746268639</v>
      </c>
      <c r="R83" s="150">
        <v>183.33121019108307</v>
      </c>
      <c r="S83" s="150">
        <v>204.39597315436279</v>
      </c>
      <c r="T83" s="150">
        <v>151.44680851063836</v>
      </c>
      <c r="U83" s="150">
        <v>115.76721311475417</v>
      </c>
      <c r="V83" s="150">
        <v>92.869863013698591</v>
      </c>
      <c r="W83" s="150">
        <v>114.51943462897535</v>
      </c>
      <c r="X83" s="150">
        <v>159.27812499999999</v>
      </c>
      <c r="Y83" s="177">
        <v>44.758690371024642</v>
      </c>
      <c r="Z83" s="177">
        <v>2.8760881425799596</v>
      </c>
      <c r="AA83" s="147"/>
      <c r="AB83" s="178">
        <v>0.14399514734517282</v>
      </c>
      <c r="AC83" s="144"/>
      <c r="AD83" s="147">
        <v>169.41224489795937</v>
      </c>
      <c r="AE83" s="147">
        <v>156.40203685742003</v>
      </c>
      <c r="AF83" s="144"/>
    </row>
    <row r="84" spans="1:32" outlineLevel="2" x14ac:dyDescent="0.25">
      <c r="A84" s="169" t="s">
        <v>261</v>
      </c>
      <c r="B84" s="150">
        <v>169.22666666666663</v>
      </c>
      <c r="C84" s="150">
        <v>194.44186046511612</v>
      </c>
      <c r="D84" s="150">
        <v>246.80555555555554</v>
      </c>
      <c r="E84" s="150">
        <v>104.1466666666667</v>
      </c>
      <c r="F84" s="150">
        <v>246.10638297872325</v>
      </c>
      <c r="G84" s="150">
        <v>102.3513513513513</v>
      </c>
      <c r="H84" s="150">
        <v>62.261904761904759</v>
      </c>
      <c r="I84" s="150">
        <v>246.46808510638314</v>
      </c>
      <c r="J84" s="156">
        <v>184.20618034447838</v>
      </c>
      <c r="K84" s="156">
        <v>70.727960366258458</v>
      </c>
      <c r="L84" s="147"/>
      <c r="M84" s="178">
        <v>132.12983172384941</v>
      </c>
      <c r="N84" s="178">
        <v>1.5726774889059385</v>
      </c>
      <c r="P84" s="169" t="s">
        <v>261</v>
      </c>
      <c r="Q84" s="150">
        <v>145.89043209876544</v>
      </c>
      <c r="R84" s="150">
        <v>135.32862190812722</v>
      </c>
      <c r="S84" s="150">
        <v>104.62426614481413</v>
      </c>
      <c r="T84" s="150">
        <v>128.20583941605835</v>
      </c>
      <c r="U84" s="150">
        <v>116.71446229913469</v>
      </c>
      <c r="V84" s="150">
        <v>119.21803499327052</v>
      </c>
      <c r="W84" s="150">
        <v>115.47710487444608</v>
      </c>
      <c r="X84" s="150">
        <v>114.33825338253372</v>
      </c>
      <c r="Y84" s="177">
        <v>-1.1388514919123622</v>
      </c>
      <c r="Z84" s="177">
        <v>-8.1276034184970314</v>
      </c>
      <c r="AA84" s="147"/>
      <c r="AB84" s="178">
        <v>5.721857637655603E-2</v>
      </c>
      <c r="AC84" s="144"/>
      <c r="AD84" s="147">
        <v>175.74012474012468</v>
      </c>
      <c r="AE84" s="147">
        <v>122.46585680103075</v>
      </c>
      <c r="AF84" s="144"/>
    </row>
    <row r="85" spans="1:32" outlineLevel="2" x14ac:dyDescent="0.25">
      <c r="A85" s="169" t="s">
        <v>262</v>
      </c>
      <c r="B85" s="150">
        <v>105.7249042145595</v>
      </c>
      <c r="C85" s="150">
        <v>183.24664429530208</v>
      </c>
      <c r="D85" s="150">
        <v>90.698550724637698</v>
      </c>
      <c r="E85" s="150">
        <v>117.57551020408174</v>
      </c>
      <c r="F85" s="150">
        <v>99.414429530201403</v>
      </c>
      <c r="G85" s="150">
        <v>58.718494271685763</v>
      </c>
      <c r="H85" s="150">
        <v>72.355018587360561</v>
      </c>
      <c r="I85" s="150">
        <v>103.17267552182157</v>
      </c>
      <c r="J85" s="156">
        <v>30.817656934461013</v>
      </c>
      <c r="K85" s="156">
        <v>-9.4518172852607307</v>
      </c>
      <c r="L85" s="147"/>
      <c r="M85" s="178">
        <v>12.757587565123359</v>
      </c>
      <c r="N85" s="178">
        <v>1.5650012952293793</v>
      </c>
      <c r="P85" s="169" t="s">
        <v>262</v>
      </c>
      <c r="Q85" s="150">
        <v>102.16843792172757</v>
      </c>
      <c r="R85" s="150">
        <v>117.95904722106143</v>
      </c>
      <c r="S85" s="150">
        <v>85.59140981417606</v>
      </c>
      <c r="T85" s="150">
        <v>98.58304469734469</v>
      </c>
      <c r="U85" s="150">
        <v>83.267735665694843</v>
      </c>
      <c r="V85" s="150">
        <v>63.155674846625722</v>
      </c>
      <c r="W85" s="150">
        <v>83.532339114929471</v>
      </c>
      <c r="X85" s="150">
        <v>90.415087956698216</v>
      </c>
      <c r="Y85" s="177">
        <v>6.8827488417687448</v>
      </c>
      <c r="Z85" s="177">
        <v>-3.650609898984797</v>
      </c>
      <c r="AA85" s="147"/>
      <c r="AB85" s="178">
        <v>0.30770807534775457</v>
      </c>
      <c r="AC85" s="144"/>
      <c r="AD85" s="147">
        <v>112.62449280708231</v>
      </c>
      <c r="AE85" s="147">
        <v>94.065697855683013</v>
      </c>
      <c r="AF85" s="144"/>
    </row>
    <row r="86" spans="1:32" outlineLevel="2" x14ac:dyDescent="0.25">
      <c r="A86" s="169" t="s">
        <v>53</v>
      </c>
      <c r="B86" s="150">
        <v>204.62890625000011</v>
      </c>
      <c r="C86" s="150">
        <v>212.47349823321554</v>
      </c>
      <c r="D86" s="150">
        <v>133.47685185185193</v>
      </c>
      <c r="E86" s="150">
        <v>158.53142857142862</v>
      </c>
      <c r="F86" s="150">
        <v>171.03015075376896</v>
      </c>
      <c r="G86" s="150">
        <v>187.54228855721385</v>
      </c>
      <c r="H86" s="150">
        <v>203.68548387096774</v>
      </c>
      <c r="I86" s="150">
        <v>260.89328063241106</v>
      </c>
      <c r="J86" s="156">
        <v>57.207796761443319</v>
      </c>
      <c r="K86" s="156">
        <v>77.896719421957101</v>
      </c>
      <c r="L86" s="147"/>
      <c r="M86" s="178">
        <v>58.300309102161947</v>
      </c>
      <c r="N86" s="178">
        <v>2.9367049136429699</v>
      </c>
      <c r="P86" s="169" t="s">
        <v>53</v>
      </c>
      <c r="Q86" s="150">
        <v>221.61870503597115</v>
      </c>
      <c r="R86" s="150">
        <v>211.64867762687638</v>
      </c>
      <c r="S86" s="150">
        <v>140.10194902548716</v>
      </c>
      <c r="T86" s="150">
        <v>158.36605132823067</v>
      </c>
      <c r="U86" s="150">
        <v>181.26610878661072</v>
      </c>
      <c r="V86" s="150">
        <v>165.36921097770164</v>
      </c>
      <c r="W86" s="150">
        <v>185.2686440677966</v>
      </c>
      <c r="X86" s="150">
        <v>202.59297153024912</v>
      </c>
      <c r="Y86" s="177">
        <v>17.324327462452516</v>
      </c>
      <c r="Z86" s="177">
        <v>20.199579484475862</v>
      </c>
      <c r="AA86" s="147"/>
      <c r="AB86" s="178">
        <v>0.22088675294361337</v>
      </c>
      <c r="AC86" s="144"/>
      <c r="AD86" s="147">
        <v>182.99656121045396</v>
      </c>
      <c r="AE86" s="147">
        <v>182.39339204577325</v>
      </c>
      <c r="AF86" s="144"/>
    </row>
    <row r="87" spans="1:32" outlineLevel="2" x14ac:dyDescent="0.25">
      <c r="A87" s="169" t="s">
        <v>11</v>
      </c>
      <c r="B87" s="150">
        <v>40.573333333333338</v>
      </c>
      <c r="C87" s="150">
        <v>56.834428383705642</v>
      </c>
      <c r="D87" s="150">
        <v>34.896613190730825</v>
      </c>
      <c r="E87" s="150">
        <v>35.137931034482762</v>
      </c>
      <c r="F87" s="150">
        <v>38.890789473684222</v>
      </c>
      <c r="G87" s="150">
        <v>27.664764621968601</v>
      </c>
      <c r="H87" s="150">
        <v>36.915204678362585</v>
      </c>
      <c r="I87" s="150">
        <v>44.286307053941911</v>
      </c>
      <c r="J87" s="156">
        <v>7.3711023755793263</v>
      </c>
      <c r="K87" s="156">
        <v>5.2704862197524704</v>
      </c>
      <c r="L87" s="147"/>
      <c r="M87" s="178">
        <v>10.596351909181848</v>
      </c>
      <c r="N87" s="178">
        <v>0.34599030265609088</v>
      </c>
      <c r="P87" s="169" t="s">
        <v>11</v>
      </c>
      <c r="Q87" s="150">
        <v>48.781424706943191</v>
      </c>
      <c r="R87" s="150">
        <v>42.672503883632245</v>
      </c>
      <c r="S87" s="150">
        <v>32.102260685270238</v>
      </c>
      <c r="T87" s="150">
        <v>35.714786264891387</v>
      </c>
      <c r="U87" s="150">
        <v>30.122921699587888</v>
      </c>
      <c r="V87" s="150">
        <v>28.453517198636504</v>
      </c>
      <c r="W87" s="150">
        <v>39.50453433136606</v>
      </c>
      <c r="X87" s="150">
        <v>33.689955144760063</v>
      </c>
      <c r="Y87" s="177">
        <v>-5.8145791866059966</v>
      </c>
      <c r="Z87" s="177">
        <v>-2.9561266844698082</v>
      </c>
      <c r="AA87" s="147"/>
      <c r="AB87" s="178">
        <v>-0.45758218383834048</v>
      </c>
      <c r="AC87" s="144"/>
      <c r="AD87" s="147">
        <v>39.015820834189441</v>
      </c>
      <c r="AE87" s="147">
        <v>36.646081829229871</v>
      </c>
      <c r="AF87" s="144"/>
    </row>
    <row r="88" spans="1:32" outlineLevel="2" x14ac:dyDescent="0.25">
      <c r="A88" s="169" t="s">
        <v>263</v>
      </c>
      <c r="B88" s="150">
        <v>72.821083890126118</v>
      </c>
      <c r="C88" s="150">
        <v>115.95687645687639</v>
      </c>
      <c r="D88" s="150">
        <v>62.869501466275722</v>
      </c>
      <c r="E88" s="150">
        <v>76.062646828504313</v>
      </c>
      <c r="F88" s="150">
        <v>93.084712111184487</v>
      </c>
      <c r="G88" s="150">
        <v>76.452084857351778</v>
      </c>
      <c r="H88" s="150">
        <v>67.402173913043569</v>
      </c>
      <c r="I88" s="150">
        <v>79.173214285714195</v>
      </c>
      <c r="J88" s="156">
        <v>11.771040372670626</v>
      </c>
      <c r="K88" s="156">
        <v>-3.0895010131712723</v>
      </c>
      <c r="L88" s="147"/>
      <c r="M88" s="178">
        <v>17.11477789698742</v>
      </c>
      <c r="N88" s="178">
        <v>1.4241973119595031</v>
      </c>
      <c r="P88" s="169" t="s">
        <v>263</v>
      </c>
      <c r="Q88" s="150">
        <v>73.18140825528971</v>
      </c>
      <c r="R88" s="150">
        <v>77.267727930535528</v>
      </c>
      <c r="S88" s="150">
        <v>59.765674027588709</v>
      </c>
      <c r="T88" s="150">
        <v>61.998838488812801</v>
      </c>
      <c r="U88" s="150">
        <v>64.927358646079526</v>
      </c>
      <c r="V88" s="150">
        <v>56.439502827521139</v>
      </c>
      <c r="W88" s="150">
        <v>58.512035783650113</v>
      </c>
      <c r="X88" s="150">
        <v>62.058436388726776</v>
      </c>
      <c r="Y88" s="177">
        <v>3.5464006050766628</v>
      </c>
      <c r="Z88" s="177">
        <v>-2.8842692291043335</v>
      </c>
      <c r="AA88" s="147"/>
      <c r="AB88" s="178">
        <v>0.55713508853688865</v>
      </c>
      <c r="AC88" s="144"/>
      <c r="AD88" s="147">
        <v>82.262715298885468</v>
      </c>
      <c r="AE88" s="147">
        <v>64.942705617831109</v>
      </c>
      <c r="AF88" s="144"/>
    </row>
    <row r="89" spans="1:32" outlineLevel="2" x14ac:dyDescent="0.25">
      <c r="A89" s="169" t="s">
        <v>264</v>
      </c>
      <c r="B89" s="150">
        <v>35.497351199750689</v>
      </c>
      <c r="C89" s="150">
        <v>46.960304333443581</v>
      </c>
      <c r="D89" s="150">
        <v>27.247739602169997</v>
      </c>
      <c r="E89" s="150">
        <v>27.015173410404639</v>
      </c>
      <c r="F89" s="150">
        <v>29.10419026047564</v>
      </c>
      <c r="G89" s="150">
        <v>24.98511543134871</v>
      </c>
      <c r="H89" s="150">
        <v>28.410298458510983</v>
      </c>
      <c r="I89" s="150">
        <v>20.939820742637639</v>
      </c>
      <c r="J89" s="156">
        <v>-7.4704777158733435</v>
      </c>
      <c r="K89" s="156">
        <v>-10.484983620653793</v>
      </c>
      <c r="L89" s="147"/>
      <c r="M89" s="178">
        <v>-4.9122543194856796</v>
      </c>
      <c r="N89" s="178">
        <v>-2.6374205632917267</v>
      </c>
      <c r="P89" s="169" t="s">
        <v>264</v>
      </c>
      <c r="Q89" s="150">
        <v>39.56960193815403</v>
      </c>
      <c r="R89" s="150">
        <v>45.819712092762785</v>
      </c>
      <c r="S89" s="150">
        <v>37.223392070484572</v>
      </c>
      <c r="T89" s="150">
        <v>28.835968871042258</v>
      </c>
      <c r="U89" s="150">
        <v>26.790326979605457</v>
      </c>
      <c r="V89" s="150">
        <v>25.345080640660758</v>
      </c>
      <c r="W89" s="150">
        <v>26.828224795123802</v>
      </c>
      <c r="X89" s="150">
        <v>25.852075062123319</v>
      </c>
      <c r="Y89" s="177">
        <v>-0.97614973300048291</v>
      </c>
      <c r="Z89" s="177">
        <v>-6.5509747923451727</v>
      </c>
      <c r="AA89" s="147"/>
      <c r="AB89" s="178">
        <v>-0.52358929231549922</v>
      </c>
      <c r="AC89" s="144"/>
      <c r="AD89" s="147">
        <v>31.424804363291432</v>
      </c>
      <c r="AE89" s="147">
        <v>32.403049854468492</v>
      </c>
      <c r="AF89" s="144"/>
    </row>
    <row r="90" spans="1:32" outlineLevel="2" x14ac:dyDescent="0.25">
      <c r="A90" s="169" t="s">
        <v>265</v>
      </c>
      <c r="B90" s="150">
        <v>128.19206492335417</v>
      </c>
      <c r="C90" s="150">
        <v>183.78231797919764</v>
      </c>
      <c r="D90" s="150">
        <v>143.48104956268224</v>
      </c>
      <c r="E90" s="150">
        <v>119.69044585987284</v>
      </c>
      <c r="F90" s="150">
        <v>129.9489516864173</v>
      </c>
      <c r="G90" s="150">
        <v>121.26722338204593</v>
      </c>
      <c r="H90" s="150">
        <v>110.88286066584462</v>
      </c>
      <c r="I90" s="150">
        <v>194.35076252723303</v>
      </c>
      <c r="J90" s="156">
        <v>83.467901861388412</v>
      </c>
      <c r="K90" s="156">
        <v>57.340309052557018</v>
      </c>
      <c r="L90" s="147"/>
      <c r="M90" s="178">
        <v>72.280078591045836</v>
      </c>
      <c r="N90" s="178">
        <v>13.344890102712313</v>
      </c>
      <c r="P90" s="169" t="s">
        <v>265</v>
      </c>
      <c r="Q90" s="150">
        <v>128.89774168992636</v>
      </c>
      <c r="R90" s="150">
        <v>138.8627421307506</v>
      </c>
      <c r="S90" s="150">
        <v>112.37018134433688</v>
      </c>
      <c r="T90" s="150">
        <v>106.56615691489354</v>
      </c>
      <c r="U90" s="150">
        <v>110.9886474501108</v>
      </c>
      <c r="V90" s="150">
        <v>103.0278028525005</v>
      </c>
      <c r="W90" s="150">
        <v>113.3531244590618</v>
      </c>
      <c r="X90" s="150">
        <v>122.07068393618719</v>
      </c>
      <c r="Y90" s="177">
        <v>8.7175594771253913</v>
      </c>
      <c r="Z90" s="177">
        <v>4.7063879489367935</v>
      </c>
      <c r="AA90" s="147"/>
      <c r="AB90" s="178">
        <v>1.5009340633166488</v>
      </c>
      <c r="AC90" s="144"/>
      <c r="AD90" s="147">
        <v>137.01045347467601</v>
      </c>
      <c r="AE90" s="147">
        <v>117.3642959872504</v>
      </c>
      <c r="AF90" s="144"/>
    </row>
    <row r="91" spans="1:32" outlineLevel="2" x14ac:dyDescent="0.25">
      <c r="A91" s="169" t="s">
        <v>266</v>
      </c>
      <c r="B91" s="150">
        <v>74.27471116816433</v>
      </c>
      <c r="C91" s="150">
        <v>123.89430894308917</v>
      </c>
      <c r="D91" s="150">
        <v>54.269177126917675</v>
      </c>
      <c r="E91" s="150">
        <v>94.91458026509568</v>
      </c>
      <c r="F91" s="150">
        <v>65.204353083434157</v>
      </c>
      <c r="G91" s="150">
        <v>35.627135678391994</v>
      </c>
      <c r="H91" s="150">
        <v>42.364729458917843</v>
      </c>
      <c r="I91" s="150">
        <v>44.697040498442398</v>
      </c>
      <c r="J91" s="156">
        <v>2.332311039524555</v>
      </c>
      <c r="K91" s="156">
        <v>-24.676266074563095</v>
      </c>
      <c r="L91" s="147"/>
      <c r="M91" s="178">
        <v>-3.7734078711227923</v>
      </c>
      <c r="N91" s="178">
        <v>-0.80477539538034648</v>
      </c>
      <c r="P91" s="169" t="s">
        <v>266</v>
      </c>
      <c r="Q91" s="150">
        <v>95.520936515083264</v>
      </c>
      <c r="R91" s="150">
        <v>113.1671278908875</v>
      </c>
      <c r="S91" s="150">
        <v>92.405111274150173</v>
      </c>
      <c r="T91" s="150">
        <v>89.461144539751658</v>
      </c>
      <c r="U91" s="150">
        <v>94.689697238549471</v>
      </c>
      <c r="V91" s="150">
        <v>55.770522223203997</v>
      </c>
      <c r="W91" s="150">
        <v>57.970843615757225</v>
      </c>
      <c r="X91" s="150">
        <v>48.47044836956519</v>
      </c>
      <c r="Y91" s="177">
        <v>-9.5003952461920349</v>
      </c>
      <c r="Z91" s="177">
        <v>-35.544491418561449</v>
      </c>
      <c r="AA91" s="147"/>
      <c r="AB91" s="178">
        <v>-1.3852078307520514</v>
      </c>
      <c r="AC91" s="144"/>
      <c r="AD91" s="147">
        <v>69.373306573005493</v>
      </c>
      <c r="AE91" s="147">
        <v>84.01493978812664</v>
      </c>
      <c r="AF91" s="144"/>
    </row>
    <row r="92" spans="1:32" outlineLevel="2" x14ac:dyDescent="0.25">
      <c r="A92" s="168" t="s">
        <v>267</v>
      </c>
      <c r="B92" s="170">
        <v>76.509036445331972</v>
      </c>
      <c r="C92" s="170">
        <v>118.3031174614956</v>
      </c>
      <c r="D92" s="170">
        <v>67.142022829838098</v>
      </c>
      <c r="E92" s="170">
        <v>68.62328937546657</v>
      </c>
      <c r="F92" s="170">
        <v>72.491387126019902</v>
      </c>
      <c r="G92" s="170">
        <v>55.530709663731812</v>
      </c>
      <c r="H92" s="170">
        <v>56.238089704857074</v>
      </c>
      <c r="I92" s="170">
        <v>81.379865771812064</v>
      </c>
      <c r="J92" s="208">
        <v>25.141776066954989</v>
      </c>
      <c r="K92" s="208">
        <v>6.3569975246298043</v>
      </c>
      <c r="L92" s="147"/>
      <c r="M92" s="178">
        <v>20.293884529428993</v>
      </c>
      <c r="N92" s="178">
        <v>21.631726024652423</v>
      </c>
      <c r="P92" s="168" t="s">
        <v>267</v>
      </c>
      <c r="Q92" s="170">
        <v>81.930345334313031</v>
      </c>
      <c r="R92" s="170">
        <v>89.007456451627391</v>
      </c>
      <c r="S92" s="170">
        <v>69.819615872979554</v>
      </c>
      <c r="T92" s="170">
        <v>64.360081317526664</v>
      </c>
      <c r="U92" s="170">
        <v>63.788734475184931</v>
      </c>
      <c r="V92" s="170">
        <v>53.668310247202101</v>
      </c>
      <c r="W92" s="170">
        <v>59.952566507913588</v>
      </c>
      <c r="X92" s="170">
        <v>61.08598124238307</v>
      </c>
      <c r="Y92" s="179">
        <v>1.1334147344694827</v>
      </c>
      <c r="Z92" s="179">
        <v>-8.0987019667648354</v>
      </c>
      <c r="AA92" s="147"/>
      <c r="AB92" s="178">
        <v>1.0207044977768618</v>
      </c>
      <c r="AC92" s="144"/>
      <c r="AD92" s="180">
        <v>75.022868247182259</v>
      </c>
      <c r="AE92" s="180">
        <v>69.184683209147906</v>
      </c>
      <c r="AF92" s="144"/>
    </row>
    <row r="93" spans="1:32" outlineLevel="2" x14ac:dyDescent="0.25">
      <c r="A93" s="163" t="s">
        <v>289</v>
      </c>
      <c r="B93" s="163"/>
      <c r="C93" s="163"/>
      <c r="D93" s="163"/>
      <c r="E93" s="144"/>
      <c r="F93" s="144"/>
      <c r="G93" s="144"/>
      <c r="H93" s="144"/>
      <c r="I93" s="162"/>
      <c r="J93" s="162"/>
      <c r="K93" s="162"/>
      <c r="L93" s="162"/>
      <c r="M93" s="144"/>
      <c r="N93" s="144"/>
      <c r="O93" s="144"/>
      <c r="P93" s="163" t="s">
        <v>268</v>
      </c>
      <c r="Q93" s="163"/>
      <c r="R93" s="163"/>
      <c r="S93" s="163"/>
      <c r="T93" s="144"/>
      <c r="U93" s="144"/>
      <c r="V93" s="144"/>
      <c r="W93" s="144"/>
      <c r="X93" s="162"/>
      <c r="Y93" s="162"/>
      <c r="Z93" s="162"/>
      <c r="AA93" s="162"/>
      <c r="AB93" s="144"/>
      <c r="AC93" s="144"/>
      <c r="AD93" s="144"/>
      <c r="AE93" s="144"/>
      <c r="AF93" s="144"/>
    </row>
    <row r="94" spans="1:32" x14ac:dyDescent="0.25">
      <c r="A94" s="204"/>
      <c r="B94" s="204"/>
      <c r="C94" s="204"/>
      <c r="D94" s="20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row>
    <row r="95" spans="1:32" x14ac:dyDescent="0.25">
      <c r="A95" s="204"/>
      <c r="B95" s="204"/>
      <c r="C95" s="204"/>
      <c r="D95" s="20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row>
    <row r="96" spans="1:32" x14ac:dyDescent="0.25">
      <c r="A96" s="165" t="s">
        <v>248</v>
      </c>
      <c r="B96" s="165"/>
      <c r="C96" s="165"/>
      <c r="D96" s="165"/>
      <c r="E96" s="181"/>
      <c r="F96" s="144"/>
      <c r="G96" s="144"/>
      <c r="H96" s="144"/>
      <c r="I96" s="144"/>
      <c r="J96" s="144"/>
      <c r="K96" s="144"/>
      <c r="L96" s="144"/>
      <c r="M96" s="144"/>
      <c r="N96" s="144"/>
      <c r="O96" s="204"/>
      <c r="P96" s="165" t="s">
        <v>248</v>
      </c>
      <c r="Q96" s="165"/>
      <c r="R96" s="165"/>
      <c r="S96" s="165"/>
      <c r="T96" s="181"/>
      <c r="U96" s="144"/>
      <c r="V96" s="144"/>
      <c r="W96" s="144"/>
      <c r="X96" s="144"/>
      <c r="Y96" s="144"/>
      <c r="Z96" s="144"/>
      <c r="AA96" s="144"/>
      <c r="AB96" s="144"/>
      <c r="AC96" s="144"/>
      <c r="AD96" s="144"/>
      <c r="AE96" s="144"/>
      <c r="AF96" s="144"/>
    </row>
    <row r="97" spans="1:32" outlineLevel="1" x14ac:dyDescent="0.25">
      <c r="A97" s="166" t="s">
        <v>307</v>
      </c>
      <c r="B97" s="166"/>
      <c r="C97" s="166"/>
      <c r="D97" s="166"/>
      <c r="E97" s="167"/>
      <c r="F97" s="167"/>
      <c r="G97" s="167"/>
      <c r="H97" s="167"/>
      <c r="I97" s="167"/>
      <c r="J97" s="167"/>
      <c r="K97" s="167"/>
      <c r="L97" s="167"/>
      <c r="M97" s="144"/>
      <c r="N97" s="144"/>
      <c r="P97" s="166" t="s">
        <v>231</v>
      </c>
      <c r="Q97" s="166"/>
      <c r="R97" s="166"/>
      <c r="S97" s="166"/>
      <c r="T97" s="167"/>
      <c r="U97" s="167"/>
      <c r="V97" s="167"/>
      <c r="W97" s="167"/>
      <c r="X97" s="167"/>
      <c r="Y97" s="167"/>
      <c r="Z97" s="167"/>
      <c r="AA97" s="167"/>
      <c r="AB97" s="144"/>
      <c r="AC97" s="144"/>
      <c r="AD97" s="144"/>
      <c r="AE97" s="144"/>
      <c r="AF97" s="144"/>
    </row>
    <row r="98" spans="1:32" ht="31.5" outlineLevel="1" x14ac:dyDescent="0.25">
      <c r="A98" s="168" t="s">
        <v>257</v>
      </c>
      <c r="B98" s="141">
        <v>2019</v>
      </c>
      <c r="C98" s="141">
        <v>2020</v>
      </c>
      <c r="D98" s="141">
        <v>2021</v>
      </c>
      <c r="E98" s="141">
        <v>2022</v>
      </c>
      <c r="F98" s="141">
        <v>2023</v>
      </c>
      <c r="G98" s="141">
        <v>2024</v>
      </c>
      <c r="H98" s="141">
        <v>2025</v>
      </c>
      <c r="I98" s="141">
        <v>2026</v>
      </c>
      <c r="J98" s="142" t="s">
        <v>232</v>
      </c>
      <c r="K98" s="142" t="s">
        <v>258</v>
      </c>
      <c r="L98" s="143" t="s">
        <v>234</v>
      </c>
      <c r="M98" s="142" t="s">
        <v>290</v>
      </c>
      <c r="N98" s="144"/>
      <c r="P98" s="168" t="s">
        <v>257</v>
      </c>
      <c r="Q98" s="141">
        <v>2019</v>
      </c>
      <c r="R98" s="141">
        <v>2020</v>
      </c>
      <c r="S98" s="141">
        <v>2021</v>
      </c>
      <c r="T98" s="141">
        <v>2022</v>
      </c>
      <c r="U98" s="141">
        <v>2023</v>
      </c>
      <c r="V98" s="141">
        <v>2024</v>
      </c>
      <c r="W98" s="141">
        <v>2025</v>
      </c>
      <c r="X98" s="141">
        <v>2026</v>
      </c>
      <c r="Y98" s="142" t="s">
        <v>232</v>
      </c>
      <c r="Z98" s="142" t="s">
        <v>258</v>
      </c>
      <c r="AA98" s="143" t="s">
        <v>234</v>
      </c>
      <c r="AB98" s="144"/>
      <c r="AC98" s="144"/>
      <c r="AD98" s="145" t="s">
        <v>308</v>
      </c>
      <c r="AE98" s="145" t="s">
        <v>235</v>
      </c>
      <c r="AF98" s="144"/>
    </row>
    <row r="99" spans="1:32" outlineLevel="1" x14ac:dyDescent="0.25">
      <c r="A99" s="169" t="s">
        <v>259</v>
      </c>
      <c r="B99" s="150">
        <v>102.92818428184283</v>
      </c>
      <c r="C99" s="150">
        <v>172.01473922902488</v>
      </c>
      <c r="D99" s="150">
        <v>107.83582089552255</v>
      </c>
      <c r="E99" s="150">
        <v>105.59999999999997</v>
      </c>
      <c r="F99" s="150">
        <v>109.5768688293371</v>
      </c>
      <c r="G99" s="150">
        <v>87.637873754152722</v>
      </c>
      <c r="H99" s="150">
        <v>105.22201492537327</v>
      </c>
      <c r="I99" s="150">
        <v>120.83923303834817</v>
      </c>
      <c r="J99" s="177">
        <v>15.617218112974896</v>
      </c>
      <c r="K99" s="177">
        <v>4.485233471905488</v>
      </c>
      <c r="L99" s="147"/>
      <c r="M99" s="178">
        <v>27.520836811933066</v>
      </c>
      <c r="N99" s="144"/>
      <c r="P99" s="169" t="s">
        <v>259</v>
      </c>
      <c r="Q99" s="150">
        <v>94.126720747295934</v>
      </c>
      <c r="R99" s="150">
        <v>112.11691259931891</v>
      </c>
      <c r="S99" s="150">
        <v>90.335746606334865</v>
      </c>
      <c r="T99" s="150">
        <v>86.461854367398558</v>
      </c>
      <c r="U99" s="150">
        <v>90.520205626160177</v>
      </c>
      <c r="V99" s="150">
        <v>76.420136370230651</v>
      </c>
      <c r="W99" s="150">
        <v>93.68827249209545</v>
      </c>
      <c r="X99" s="150">
        <v>93.318396226415103</v>
      </c>
      <c r="Y99" s="177">
        <v>-0.36987626568034671</v>
      </c>
      <c r="Z99" s="177">
        <v>0.4825379887917336</v>
      </c>
      <c r="AA99" s="147"/>
      <c r="AB99" s="144"/>
      <c r="AC99" s="144"/>
      <c r="AD99" s="147">
        <v>116.35399956644268</v>
      </c>
      <c r="AE99" s="147">
        <v>92.83585823762337</v>
      </c>
      <c r="AF99" s="144"/>
    </row>
    <row r="100" spans="1:32" outlineLevel="1" x14ac:dyDescent="0.25">
      <c r="A100" s="169" t="s">
        <v>260</v>
      </c>
      <c r="B100" s="150">
        <v>337.87499999999977</v>
      </c>
      <c r="C100" s="150">
        <v>332.25</v>
      </c>
      <c r="D100" s="150">
        <v>574.16666666666663</v>
      </c>
      <c r="E100" s="150">
        <v>584.25</v>
      </c>
      <c r="F100" s="150">
        <v>716.42857142857144</v>
      </c>
      <c r="G100" s="150">
        <v>320.66666666666669</v>
      </c>
      <c r="H100" s="150">
        <v>399</v>
      </c>
      <c r="I100" s="150">
        <v>1132</v>
      </c>
      <c r="J100" s="177">
        <v>733</v>
      </c>
      <c r="K100" s="177">
        <v>648.4</v>
      </c>
      <c r="L100" s="147"/>
      <c r="M100" s="178">
        <v>573.78571428571433</v>
      </c>
      <c r="N100" s="144"/>
      <c r="P100" s="169" t="s">
        <v>260</v>
      </c>
      <c r="Q100" s="150">
        <v>334.16935483870969</v>
      </c>
      <c r="R100" s="150">
        <v>317.7157894736842</v>
      </c>
      <c r="S100" s="150">
        <v>361.81914893617022</v>
      </c>
      <c r="T100" s="150">
        <v>257.74999999999994</v>
      </c>
      <c r="U100" s="150">
        <v>202.03389830508496</v>
      </c>
      <c r="V100" s="150">
        <v>193.8846153846151</v>
      </c>
      <c r="W100" s="150">
        <v>188.22222222222206</v>
      </c>
      <c r="X100" s="150">
        <v>558.21428571428567</v>
      </c>
      <c r="Y100" s="177">
        <v>369.99206349206361</v>
      </c>
      <c r="Z100" s="177">
        <v>272.3344335885925</v>
      </c>
      <c r="AA100" s="147"/>
      <c r="AB100" s="144"/>
      <c r="AC100" s="144"/>
      <c r="AD100" s="147">
        <v>483.6</v>
      </c>
      <c r="AE100" s="147">
        <v>285.87985212569316</v>
      </c>
      <c r="AF100" s="144"/>
    </row>
    <row r="101" spans="1:32" outlineLevel="1" x14ac:dyDescent="0.25">
      <c r="A101" s="169" t="s">
        <v>261</v>
      </c>
      <c r="B101" s="150">
        <v>221.92307692307693</v>
      </c>
      <c r="C101" s="150">
        <v>249.265306122449</v>
      </c>
      <c r="D101" s="150">
        <v>366.70588235294122</v>
      </c>
      <c r="E101" s="150">
        <v>145.07142857142858</v>
      </c>
      <c r="F101" s="150">
        <v>246.11999999999972</v>
      </c>
      <c r="G101" s="150">
        <v>131.33333333333334</v>
      </c>
      <c r="H101" s="150">
        <v>130.19999999999999</v>
      </c>
      <c r="I101" s="150">
        <v>292.86538461538481</v>
      </c>
      <c r="J101" s="177">
        <v>162.66538461538482</v>
      </c>
      <c r="K101" s="177">
        <v>58.782051282051555</v>
      </c>
      <c r="L101" s="147"/>
      <c r="M101" s="178">
        <v>162.52143557079893</v>
      </c>
      <c r="N101" s="144"/>
      <c r="P101" s="169" t="s">
        <v>261</v>
      </c>
      <c r="Q101" s="150">
        <v>142.28871391076117</v>
      </c>
      <c r="R101" s="150">
        <v>146.20074349442379</v>
      </c>
      <c r="S101" s="150">
        <v>105.18433931484505</v>
      </c>
      <c r="T101" s="150">
        <v>147.61475409836069</v>
      </c>
      <c r="U101" s="150">
        <v>127.59637188208617</v>
      </c>
      <c r="V101" s="150">
        <v>116.76027397260277</v>
      </c>
      <c r="W101" s="150">
        <v>135.18873239436616</v>
      </c>
      <c r="X101" s="150">
        <v>130.34394904458588</v>
      </c>
      <c r="Y101" s="177">
        <v>-4.8447833497802719</v>
      </c>
      <c r="Z101" s="177">
        <v>0.46655440857054487</v>
      </c>
      <c r="AA101" s="147"/>
      <c r="AB101" s="144"/>
      <c r="AC101" s="144"/>
      <c r="AD101" s="147">
        <v>234.08333333333326</v>
      </c>
      <c r="AE101" s="147">
        <v>129.87739463601534</v>
      </c>
      <c r="AF101" s="144"/>
    </row>
    <row r="102" spans="1:32" outlineLevel="1" x14ac:dyDescent="0.25">
      <c r="A102" s="169" t="s">
        <v>262</v>
      </c>
      <c r="B102" s="150">
        <v>113.10813594232758</v>
      </c>
      <c r="C102" s="150">
        <v>202.02535832414532</v>
      </c>
      <c r="D102" s="150">
        <v>106.65889830508472</v>
      </c>
      <c r="E102" s="150">
        <v>144.19285714285721</v>
      </c>
      <c r="F102" s="150">
        <v>148.70253164556965</v>
      </c>
      <c r="G102" s="150">
        <v>101.44186046511614</v>
      </c>
      <c r="H102" s="150">
        <v>101.20967741935499</v>
      </c>
      <c r="I102" s="150">
        <v>156.89219330854991</v>
      </c>
      <c r="J102" s="177">
        <v>55.682515889194917</v>
      </c>
      <c r="K102" s="177">
        <v>17.250246610983282</v>
      </c>
      <c r="L102" s="147"/>
      <c r="M102" s="178">
        <v>45.336700509905313</v>
      </c>
      <c r="N102" s="144"/>
      <c r="P102" s="169" t="s">
        <v>262</v>
      </c>
      <c r="Q102" s="150">
        <v>105.49169542709214</v>
      </c>
      <c r="R102" s="150">
        <v>124.77134380837273</v>
      </c>
      <c r="S102" s="150">
        <v>92.658012671920758</v>
      </c>
      <c r="T102" s="150">
        <v>114.94492254733218</v>
      </c>
      <c r="U102" s="150">
        <v>102.5003998933618</v>
      </c>
      <c r="V102" s="150">
        <v>85.496655518394647</v>
      </c>
      <c r="W102" s="150">
        <v>100.22075826835149</v>
      </c>
      <c r="X102" s="150">
        <v>111.55549279864459</v>
      </c>
      <c r="Y102" s="177">
        <v>11.334734530293105</v>
      </c>
      <c r="Z102" s="177">
        <v>5.3557880274469909</v>
      </c>
      <c r="AA102" s="147"/>
      <c r="AB102" s="144"/>
      <c r="AC102" s="144"/>
      <c r="AD102" s="147">
        <v>139.64194669756662</v>
      </c>
      <c r="AE102" s="147">
        <v>106.1997047711976</v>
      </c>
      <c r="AF102" s="144"/>
    </row>
    <row r="103" spans="1:32" outlineLevel="1" x14ac:dyDescent="0.25">
      <c r="A103" s="169" t="s">
        <v>53</v>
      </c>
      <c r="B103" s="150">
        <v>233.78787878787884</v>
      </c>
      <c r="C103" s="150">
        <v>274.10714285714295</v>
      </c>
      <c r="D103" s="150">
        <v>122.92307692307691</v>
      </c>
      <c r="E103" s="150">
        <v>185.82795698924724</v>
      </c>
      <c r="F103" s="150">
        <v>197.304347826087</v>
      </c>
      <c r="G103" s="150">
        <v>235.72941176470596</v>
      </c>
      <c r="H103" s="150">
        <v>254.27499999999995</v>
      </c>
      <c r="I103" s="150">
        <v>271.58252427184465</v>
      </c>
      <c r="J103" s="177">
        <v>17.307524271844699</v>
      </c>
      <c r="K103" s="177">
        <v>54.549834821621772</v>
      </c>
      <c r="L103" s="147"/>
      <c r="M103" s="178">
        <v>41.66157189089239</v>
      </c>
      <c r="N103" s="144"/>
      <c r="P103" s="169" t="s">
        <v>53</v>
      </c>
      <c r="Q103" s="150">
        <v>241.47624132407904</v>
      </c>
      <c r="R103" s="150">
        <v>232.33529411764701</v>
      </c>
      <c r="S103" s="150">
        <v>144.02360655737709</v>
      </c>
      <c r="T103" s="150">
        <v>176.84889643463512</v>
      </c>
      <c r="U103" s="150">
        <v>207.6575107296137</v>
      </c>
      <c r="V103" s="150">
        <v>184.12704598597037</v>
      </c>
      <c r="W103" s="150">
        <v>209.15182357930445</v>
      </c>
      <c r="X103" s="150">
        <v>229.92095238095226</v>
      </c>
      <c r="Y103" s="177">
        <v>20.76912880164781</v>
      </c>
      <c r="Z103" s="177">
        <v>28.496109064400343</v>
      </c>
      <c r="AA103" s="147"/>
      <c r="AB103" s="144"/>
      <c r="AC103" s="144"/>
      <c r="AD103" s="147">
        <v>217.03268945022288</v>
      </c>
      <c r="AE103" s="147">
        <v>201.42484331655191</v>
      </c>
      <c r="AF103" s="144"/>
    </row>
    <row r="104" spans="1:32" outlineLevel="1" x14ac:dyDescent="0.25">
      <c r="A104" s="169" t="s">
        <v>11</v>
      </c>
      <c r="B104" s="150">
        <v>125.31578947368449</v>
      </c>
      <c r="C104" s="150">
        <v>168.24550898203611</v>
      </c>
      <c r="D104" s="150">
        <v>120.71794871794883</v>
      </c>
      <c r="E104" s="150">
        <v>86.601562499999915</v>
      </c>
      <c r="F104" s="150">
        <v>120.38059701492543</v>
      </c>
      <c r="G104" s="150">
        <v>86.88775510204087</v>
      </c>
      <c r="H104" s="150">
        <v>112.36144578313238</v>
      </c>
      <c r="I104" s="150">
        <v>144.00000000000006</v>
      </c>
      <c r="J104" s="177">
        <v>31.638554216867675</v>
      </c>
      <c r="K104" s="177">
        <v>23.1266747868453</v>
      </c>
      <c r="L104" s="147"/>
      <c r="M104" s="178">
        <v>31.482728842832671</v>
      </c>
      <c r="N104" s="144"/>
      <c r="P104" s="169" t="s">
        <v>11</v>
      </c>
      <c r="Q104" s="150">
        <v>121.71661237785004</v>
      </c>
      <c r="R104" s="150">
        <v>120.71276595744671</v>
      </c>
      <c r="S104" s="150">
        <v>95.372763419483235</v>
      </c>
      <c r="T104" s="150">
        <v>109.57632398753876</v>
      </c>
      <c r="U104" s="150">
        <v>106.75683317624876</v>
      </c>
      <c r="V104" s="150">
        <v>92.769716088328082</v>
      </c>
      <c r="W104" s="150">
        <v>117.40218470705076</v>
      </c>
      <c r="X104" s="150">
        <v>112.51727115716739</v>
      </c>
      <c r="Y104" s="177">
        <v>-4.8849135498833789</v>
      </c>
      <c r="Z104" s="177">
        <v>2.2554038610750951</v>
      </c>
      <c r="AA104" s="147"/>
      <c r="AB104" s="144"/>
      <c r="AC104" s="144"/>
      <c r="AD104" s="147">
        <v>120.87332521315476</v>
      </c>
      <c r="AE104" s="147">
        <v>110.26186729609229</v>
      </c>
      <c r="AF104" s="144"/>
    </row>
    <row r="105" spans="1:32" outlineLevel="1" x14ac:dyDescent="0.25">
      <c r="A105" s="169" t="s">
        <v>263</v>
      </c>
      <c r="B105" s="150">
        <v>73.575784753363209</v>
      </c>
      <c r="C105" s="150">
        <v>121.65172413793114</v>
      </c>
      <c r="D105" s="150">
        <v>61.008635578583799</v>
      </c>
      <c r="E105" s="150">
        <v>75.528301886792477</v>
      </c>
      <c r="F105" s="150">
        <v>95.796251018745039</v>
      </c>
      <c r="G105" s="150">
        <v>76.394973070017812</v>
      </c>
      <c r="H105" s="150">
        <v>68.451824134705362</v>
      </c>
      <c r="I105" s="150">
        <v>80.176978417266255</v>
      </c>
      <c r="J105" s="177">
        <v>11.725154282560894</v>
      </c>
      <c r="K105" s="177">
        <v>-3.4262194345585044</v>
      </c>
      <c r="L105" s="147"/>
      <c r="M105" s="178">
        <v>15.759954096808414</v>
      </c>
      <c r="N105" s="144"/>
      <c r="P105" s="169" t="s">
        <v>263</v>
      </c>
      <c r="Q105" s="150">
        <v>72.290563428966465</v>
      </c>
      <c r="R105" s="150">
        <v>78.092233303112749</v>
      </c>
      <c r="S105" s="150">
        <v>60.310089951886127</v>
      </c>
      <c r="T105" s="150">
        <v>62.863296703296768</v>
      </c>
      <c r="U105" s="150">
        <v>66.752627324171442</v>
      </c>
      <c r="V105" s="150">
        <v>57.263469985358739</v>
      </c>
      <c r="W105" s="150">
        <v>60.340813970269799</v>
      </c>
      <c r="X105" s="150">
        <v>64.417024320457841</v>
      </c>
      <c r="Y105" s="177">
        <v>4.0762103501880418</v>
      </c>
      <c r="Z105" s="177">
        <v>-1.3861583004196092</v>
      </c>
      <c r="AA105" s="147"/>
      <c r="AB105" s="144"/>
      <c r="AC105" s="144"/>
      <c r="AD105" s="147">
        <v>83.60319785182476</v>
      </c>
      <c r="AE105" s="147">
        <v>65.80318262087745</v>
      </c>
      <c r="AF105" s="144"/>
    </row>
    <row r="106" spans="1:32" outlineLevel="1" x14ac:dyDescent="0.25">
      <c r="A106" s="169" t="s">
        <v>264</v>
      </c>
      <c r="B106" s="150">
        <v>86.564853556485318</v>
      </c>
      <c r="C106" s="150">
        <v>132.17004680187213</v>
      </c>
      <c r="D106" s="150">
        <v>81.906103286384976</v>
      </c>
      <c r="E106" s="150">
        <v>64.7549234135668</v>
      </c>
      <c r="F106" s="150">
        <v>71.502362204724363</v>
      </c>
      <c r="G106" s="150">
        <v>78.699579831932738</v>
      </c>
      <c r="H106" s="150">
        <v>94.465783664459408</v>
      </c>
      <c r="I106" s="150">
        <v>76.15317919075143</v>
      </c>
      <c r="J106" s="177">
        <v>-18.312604473707978</v>
      </c>
      <c r="K106" s="177">
        <v>-12.396360888092232</v>
      </c>
      <c r="L106" s="147"/>
      <c r="M106" s="178">
        <v>-5.7193131587896033</v>
      </c>
      <c r="N106" s="144"/>
      <c r="P106" s="169" t="s">
        <v>264</v>
      </c>
      <c r="Q106" s="150">
        <v>85.649861878453024</v>
      </c>
      <c r="R106" s="150">
        <v>107.04158228702578</v>
      </c>
      <c r="S106" s="150">
        <v>85.66011854360714</v>
      </c>
      <c r="T106" s="150">
        <v>64.540003232584468</v>
      </c>
      <c r="U106" s="150">
        <v>68.260584283705683</v>
      </c>
      <c r="V106" s="150">
        <v>76.472487850760302</v>
      </c>
      <c r="W106" s="150">
        <v>93.711420612813328</v>
      </c>
      <c r="X106" s="150">
        <v>81.872492349541034</v>
      </c>
      <c r="Y106" s="177">
        <v>-11.838928263272294</v>
      </c>
      <c r="Z106" s="177">
        <v>-1.5829681884956699</v>
      </c>
      <c r="AA106" s="147"/>
      <c r="AB106" s="144"/>
      <c r="AC106" s="144"/>
      <c r="AD106" s="147">
        <v>88.549540078843663</v>
      </c>
      <c r="AE106" s="147">
        <v>83.455460538036704</v>
      </c>
      <c r="AF106" s="144"/>
    </row>
    <row r="107" spans="1:32" outlineLevel="1" x14ac:dyDescent="0.25">
      <c r="A107" s="169" t="s">
        <v>265</v>
      </c>
      <c r="B107" s="150">
        <v>134.35121107266431</v>
      </c>
      <c r="C107" s="150">
        <v>215.42762284196539</v>
      </c>
      <c r="D107" s="150">
        <v>145.45061728395038</v>
      </c>
      <c r="E107" s="150">
        <v>133.3033419023138</v>
      </c>
      <c r="F107" s="150">
        <v>155.37265917602974</v>
      </c>
      <c r="G107" s="150">
        <v>142.41860465116284</v>
      </c>
      <c r="H107" s="150">
        <v>143.38648648648649</v>
      </c>
      <c r="I107" s="150">
        <v>192.01543739279566</v>
      </c>
      <c r="J107" s="177">
        <v>48.628950906309171</v>
      </c>
      <c r="K107" s="177">
        <v>33.307622117484868</v>
      </c>
      <c r="L107" s="147"/>
      <c r="M107" s="178">
        <v>55.91950466583495</v>
      </c>
      <c r="N107" s="144"/>
      <c r="P107" s="169" t="s">
        <v>265</v>
      </c>
      <c r="Q107" s="150">
        <v>127.56359614473045</v>
      </c>
      <c r="R107" s="150">
        <v>146.92865497076031</v>
      </c>
      <c r="S107" s="150">
        <v>116.11489817792086</v>
      </c>
      <c r="T107" s="150">
        <v>116.3077092027234</v>
      </c>
      <c r="U107" s="150">
        <v>124.35455585207767</v>
      </c>
      <c r="V107" s="150">
        <v>116.62752258312526</v>
      </c>
      <c r="W107" s="150">
        <v>129.1222179585572</v>
      </c>
      <c r="X107" s="150">
        <v>136.09593272696071</v>
      </c>
      <c r="Y107" s="177">
        <v>6.9737147684035108</v>
      </c>
      <c r="Z107" s="177">
        <v>9.5260998842357338</v>
      </c>
      <c r="AA107" s="147"/>
      <c r="AB107" s="144"/>
      <c r="AC107" s="144"/>
      <c r="AD107" s="147">
        <v>158.70781527531079</v>
      </c>
      <c r="AE107" s="147">
        <v>126.56983284272498</v>
      </c>
      <c r="AF107" s="144"/>
    </row>
    <row r="108" spans="1:32" outlineLevel="1" x14ac:dyDescent="0.25">
      <c r="A108" s="169" t="s">
        <v>266</v>
      </c>
      <c r="B108" s="150">
        <v>233.66942148760344</v>
      </c>
      <c r="C108" s="150">
        <v>322.62845849802386</v>
      </c>
      <c r="D108" s="150">
        <v>114.52542372881364</v>
      </c>
      <c r="E108" s="150">
        <v>264.13432835820896</v>
      </c>
      <c r="F108" s="150">
        <v>229.2735849056601</v>
      </c>
      <c r="G108" s="150">
        <v>221.26923076923086</v>
      </c>
      <c r="H108" s="150">
        <v>177.63736263736263</v>
      </c>
      <c r="I108" s="150">
        <v>214.32407407407396</v>
      </c>
      <c r="J108" s="177">
        <v>36.686711436711334</v>
      </c>
      <c r="K108" s="177">
        <v>-18.270717592592774</v>
      </c>
      <c r="L108" s="147"/>
      <c r="M108" s="178">
        <v>68.853227428706504</v>
      </c>
      <c r="N108" s="144"/>
      <c r="P108" s="169" t="s">
        <v>266</v>
      </c>
      <c r="Q108" s="150">
        <v>204.81065857885625</v>
      </c>
      <c r="R108" s="150">
        <v>196.03550295857994</v>
      </c>
      <c r="S108" s="150">
        <v>198.61832669322712</v>
      </c>
      <c r="T108" s="150">
        <v>183.95169775227191</v>
      </c>
      <c r="U108" s="150">
        <v>214.74809160305352</v>
      </c>
      <c r="V108" s="150">
        <v>172.65210267613321</v>
      </c>
      <c r="W108" s="150">
        <v>188.1079096045197</v>
      </c>
      <c r="X108" s="150">
        <v>145.47084664536746</v>
      </c>
      <c r="Y108" s="177">
        <v>-42.637062959152246</v>
      </c>
      <c r="Z108" s="177">
        <v>-49.553987584583837</v>
      </c>
      <c r="AA108" s="147"/>
      <c r="AB108" s="144"/>
      <c r="AC108" s="144"/>
      <c r="AD108" s="147">
        <v>232.59479166666674</v>
      </c>
      <c r="AE108" s="147">
        <v>195.0248342299513</v>
      </c>
      <c r="AF108" s="144"/>
    </row>
    <row r="109" spans="1:32" outlineLevel="1" x14ac:dyDescent="0.25">
      <c r="A109" s="168" t="s">
        <v>267</v>
      </c>
      <c r="B109" s="170">
        <v>108.67904217926187</v>
      </c>
      <c r="C109" s="170">
        <v>175.47733333333335</v>
      </c>
      <c r="D109" s="170">
        <v>97.04957678355504</v>
      </c>
      <c r="E109" s="170">
        <v>105.70468111844175</v>
      </c>
      <c r="F109" s="170">
        <v>117.19212598425199</v>
      </c>
      <c r="G109" s="170">
        <v>98.631246046805771</v>
      </c>
      <c r="H109" s="170">
        <v>99.44230106786091</v>
      </c>
      <c r="I109" s="170">
        <v>125.92878663379895</v>
      </c>
      <c r="J109" s="179">
        <v>26.48648556593804</v>
      </c>
      <c r="K109" s="179">
        <v>6.6794744968377699</v>
      </c>
      <c r="L109" s="147"/>
      <c r="M109" s="178">
        <v>29.350543455794835</v>
      </c>
      <c r="N109" s="144"/>
      <c r="P109" s="168" t="s">
        <v>267</v>
      </c>
      <c r="Q109" s="170">
        <v>104.8986875924916</v>
      </c>
      <c r="R109" s="170">
        <v>116.97383929854823</v>
      </c>
      <c r="S109" s="170">
        <v>91.945246800731255</v>
      </c>
      <c r="T109" s="170">
        <v>90.549216888843887</v>
      </c>
      <c r="U109" s="170">
        <v>94.422231202605388</v>
      </c>
      <c r="V109" s="170">
        <v>84.71582501613787</v>
      </c>
      <c r="W109" s="170">
        <v>96.045760737439167</v>
      </c>
      <c r="X109" s="170">
        <v>96.578243178004115</v>
      </c>
      <c r="Y109" s="179">
        <v>0.53248244056494798</v>
      </c>
      <c r="Z109" s="179">
        <v>-1.7057155098249268</v>
      </c>
      <c r="AA109" s="147"/>
      <c r="AB109" s="144"/>
      <c r="AC109" s="144"/>
      <c r="AD109" s="180">
        <v>119.24931213696118</v>
      </c>
      <c r="AE109" s="180">
        <v>98.283958687829042</v>
      </c>
      <c r="AF109" s="144"/>
    </row>
    <row r="110" spans="1:32" outlineLevel="1" x14ac:dyDescent="0.25">
      <c r="A110" s="163" t="s">
        <v>289</v>
      </c>
      <c r="B110" s="163"/>
      <c r="C110" s="163"/>
      <c r="D110" s="163"/>
      <c r="E110" s="144"/>
      <c r="F110" s="144"/>
      <c r="G110" s="144"/>
      <c r="H110" s="144"/>
      <c r="I110" s="162"/>
      <c r="J110" s="162"/>
      <c r="K110" s="162"/>
      <c r="L110" s="162"/>
      <c r="M110" s="144"/>
      <c r="N110" s="144"/>
      <c r="O110" s="144"/>
      <c r="P110" s="163" t="s">
        <v>268</v>
      </c>
      <c r="Q110" s="163"/>
      <c r="R110" s="163"/>
      <c r="S110" s="163"/>
      <c r="T110" s="144"/>
      <c r="U110" s="144"/>
      <c r="V110" s="144"/>
      <c r="W110" s="144"/>
      <c r="X110" s="162"/>
      <c r="Y110" s="162"/>
      <c r="Z110" s="162"/>
      <c r="AA110" s="162"/>
      <c r="AB110" s="144"/>
      <c r="AC110" s="144"/>
      <c r="AD110" s="144"/>
      <c r="AE110" s="144"/>
      <c r="AF110" s="144"/>
    </row>
    <row r="111" spans="1:32" x14ac:dyDescent="0.25">
      <c r="A111" s="204"/>
      <c r="B111" s="204"/>
      <c r="C111" s="204"/>
      <c r="D111" s="20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row>
    <row r="112" spans="1:32" x14ac:dyDescent="0.25">
      <c r="A112" s="204"/>
      <c r="B112" s="204"/>
      <c r="C112" s="204"/>
      <c r="D112" s="20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row>
    <row r="113" spans="1:32" x14ac:dyDescent="0.25">
      <c r="A113" s="165" t="s">
        <v>249</v>
      </c>
      <c r="B113" s="165"/>
      <c r="C113" s="165"/>
      <c r="D113" s="165"/>
      <c r="E113" s="182"/>
      <c r="F113" s="144"/>
      <c r="G113" s="144"/>
      <c r="H113" s="144"/>
      <c r="I113" s="144"/>
      <c r="J113" s="144"/>
      <c r="K113" s="144"/>
      <c r="L113" s="144"/>
      <c r="M113" s="144"/>
      <c r="N113" s="144"/>
      <c r="O113" s="204"/>
      <c r="P113" s="165" t="s">
        <v>249</v>
      </c>
      <c r="Q113" s="165"/>
      <c r="R113" s="165"/>
      <c r="S113" s="165"/>
      <c r="T113" s="181"/>
      <c r="U113" s="144"/>
      <c r="V113" s="144"/>
      <c r="W113" s="144"/>
      <c r="X113" s="144"/>
      <c r="Y113" s="144"/>
      <c r="Z113" s="144"/>
      <c r="AA113" s="144"/>
      <c r="AB113" s="144"/>
      <c r="AC113" s="144"/>
      <c r="AD113" s="144"/>
      <c r="AE113" s="144"/>
      <c r="AF113" s="144"/>
    </row>
    <row r="114" spans="1:32" outlineLevel="1" x14ac:dyDescent="0.25">
      <c r="A114" s="166" t="s">
        <v>307</v>
      </c>
      <c r="B114" s="166"/>
      <c r="C114" s="166"/>
      <c r="D114" s="166"/>
      <c r="E114" s="167"/>
      <c r="F114" s="167"/>
      <c r="G114" s="167"/>
      <c r="H114" s="167"/>
      <c r="I114" s="167"/>
      <c r="J114" s="167"/>
      <c r="K114" s="167"/>
      <c r="L114" s="167"/>
      <c r="M114" s="144"/>
      <c r="N114" s="144"/>
      <c r="P114" s="166" t="s">
        <v>231</v>
      </c>
      <c r="Q114" s="166"/>
      <c r="R114" s="166"/>
      <c r="S114" s="166"/>
      <c r="T114" s="167"/>
      <c r="U114" s="167"/>
      <c r="V114" s="167"/>
      <c r="W114" s="167"/>
      <c r="X114" s="167"/>
      <c r="Y114" s="167"/>
      <c r="Z114" s="167"/>
      <c r="AA114" s="167"/>
      <c r="AB114" s="144"/>
      <c r="AC114" s="144"/>
      <c r="AD114" s="144"/>
      <c r="AE114" s="144"/>
      <c r="AF114" s="144"/>
    </row>
    <row r="115" spans="1:32" ht="31.5" outlineLevel="1" x14ac:dyDescent="0.25">
      <c r="A115" s="168" t="s">
        <v>257</v>
      </c>
      <c r="B115" s="141">
        <v>2019</v>
      </c>
      <c r="C115" s="141">
        <v>2020</v>
      </c>
      <c r="D115" s="141">
        <v>2021</v>
      </c>
      <c r="E115" s="141">
        <v>2022</v>
      </c>
      <c r="F115" s="141">
        <v>2023</v>
      </c>
      <c r="G115" s="141">
        <v>2024</v>
      </c>
      <c r="H115" s="141">
        <v>2025</v>
      </c>
      <c r="I115" s="141">
        <v>2026</v>
      </c>
      <c r="J115" s="142" t="s">
        <v>232</v>
      </c>
      <c r="K115" s="142" t="s">
        <v>258</v>
      </c>
      <c r="L115" s="143" t="s">
        <v>234</v>
      </c>
      <c r="M115" s="145" t="s">
        <v>287</v>
      </c>
      <c r="N115" s="144"/>
      <c r="P115" s="168" t="s">
        <v>257</v>
      </c>
      <c r="Q115" s="141">
        <v>2019</v>
      </c>
      <c r="R115" s="141">
        <v>2020</v>
      </c>
      <c r="S115" s="141">
        <v>2021</v>
      </c>
      <c r="T115" s="141">
        <v>2022</v>
      </c>
      <c r="U115" s="141">
        <v>2023</v>
      </c>
      <c r="V115" s="141">
        <v>2024</v>
      </c>
      <c r="W115" s="141">
        <v>2025</v>
      </c>
      <c r="X115" s="141">
        <v>2026</v>
      </c>
      <c r="Y115" s="142" t="s">
        <v>232</v>
      </c>
      <c r="Z115" s="142" t="s">
        <v>258</v>
      </c>
      <c r="AA115" s="143" t="s">
        <v>234</v>
      </c>
      <c r="AB115" s="144"/>
      <c r="AC115" s="144"/>
      <c r="AD115" s="145" t="s">
        <v>308</v>
      </c>
      <c r="AE115" s="145" t="s">
        <v>235</v>
      </c>
      <c r="AF115" s="144"/>
    </row>
    <row r="116" spans="1:32" outlineLevel="1" x14ac:dyDescent="0.25">
      <c r="A116" s="169" t="s">
        <v>259</v>
      </c>
      <c r="B116" s="150">
        <v>777</v>
      </c>
      <c r="C116" s="150">
        <v>403</v>
      </c>
      <c r="D116" s="150">
        <v>498</v>
      </c>
      <c r="E116" s="150">
        <v>546</v>
      </c>
      <c r="F116" s="150">
        <v>430</v>
      </c>
      <c r="G116" s="150">
        <v>478</v>
      </c>
      <c r="H116" s="150">
        <v>522</v>
      </c>
      <c r="I116" s="150">
        <v>468</v>
      </c>
      <c r="J116" s="148">
        <v>-0.10344827586206896</v>
      </c>
      <c r="K116" s="148">
        <v>-0.10344827586206896</v>
      </c>
      <c r="L116" s="147"/>
      <c r="M116" s="155">
        <v>0.10086206896551723</v>
      </c>
      <c r="N116" s="144"/>
      <c r="P116" s="169" t="s">
        <v>259</v>
      </c>
      <c r="Q116" s="150">
        <v>4782</v>
      </c>
      <c r="R116" s="150">
        <v>3850</v>
      </c>
      <c r="S116" s="150">
        <v>3973</v>
      </c>
      <c r="T116" s="150">
        <v>4063</v>
      </c>
      <c r="U116" s="150">
        <v>3768</v>
      </c>
      <c r="V116" s="150">
        <v>3768</v>
      </c>
      <c r="W116" s="150">
        <v>4257</v>
      </c>
      <c r="X116" s="150">
        <v>4640</v>
      </c>
      <c r="Y116" s="148">
        <v>8.9969462062485323E-2</v>
      </c>
      <c r="Z116" s="148">
        <v>0.14121077966339909</v>
      </c>
      <c r="AA116" s="147"/>
      <c r="AB116" s="144"/>
      <c r="AC116" s="144"/>
      <c r="AD116" s="147">
        <v>522</v>
      </c>
      <c r="AE116" s="147">
        <v>4065.8571428571427</v>
      </c>
      <c r="AF116" s="144"/>
    </row>
    <row r="117" spans="1:32" outlineLevel="1" x14ac:dyDescent="0.25">
      <c r="A117" s="169" t="s">
        <v>260</v>
      </c>
      <c r="B117" s="150">
        <v>38</v>
      </c>
      <c r="C117" s="150">
        <v>40</v>
      </c>
      <c r="D117" s="150">
        <v>30</v>
      </c>
      <c r="E117" s="150">
        <v>23</v>
      </c>
      <c r="F117" s="150">
        <v>11</v>
      </c>
      <c r="G117" s="150">
        <v>12</v>
      </c>
      <c r="H117" s="150">
        <v>7</v>
      </c>
      <c r="I117" s="150">
        <v>5</v>
      </c>
      <c r="J117" s="148">
        <v>-0.2857142857142857</v>
      </c>
      <c r="K117" s="148">
        <v>-0.78260869565217395</v>
      </c>
      <c r="L117" s="147"/>
      <c r="M117" s="155">
        <v>3.787878787878788E-2</v>
      </c>
      <c r="N117" s="144"/>
      <c r="P117" s="169" t="s">
        <v>260</v>
      </c>
      <c r="Q117" s="150">
        <v>322</v>
      </c>
      <c r="R117" s="150">
        <v>238</v>
      </c>
      <c r="S117" s="150">
        <v>193</v>
      </c>
      <c r="T117" s="150">
        <v>170</v>
      </c>
      <c r="U117" s="150">
        <v>173</v>
      </c>
      <c r="V117" s="150">
        <v>216</v>
      </c>
      <c r="W117" s="150">
        <v>163</v>
      </c>
      <c r="X117" s="150">
        <v>132</v>
      </c>
      <c r="Y117" s="148">
        <v>-0.19018404907975461</v>
      </c>
      <c r="Z117" s="148">
        <v>-0.37355932203389836</v>
      </c>
      <c r="AA117" s="147"/>
      <c r="AB117" s="144"/>
      <c r="AC117" s="144"/>
      <c r="AD117" s="147">
        <v>23</v>
      </c>
      <c r="AE117" s="147">
        <v>210.71428571428572</v>
      </c>
      <c r="AF117" s="144"/>
    </row>
    <row r="118" spans="1:32" outlineLevel="1" x14ac:dyDescent="0.25">
      <c r="A118" s="169" t="s">
        <v>261</v>
      </c>
      <c r="B118" s="150">
        <v>163</v>
      </c>
      <c r="C118" s="150">
        <v>75</v>
      </c>
      <c r="D118" s="150">
        <v>55</v>
      </c>
      <c r="E118" s="150">
        <v>55</v>
      </c>
      <c r="F118" s="150">
        <v>45</v>
      </c>
      <c r="G118" s="150">
        <v>25</v>
      </c>
      <c r="H118" s="150">
        <v>39</v>
      </c>
      <c r="I118" s="150">
        <v>21</v>
      </c>
      <c r="J118" s="148">
        <v>-0.46153846153846156</v>
      </c>
      <c r="K118" s="148">
        <v>-0.67833698030634582</v>
      </c>
      <c r="L118" s="147"/>
      <c r="M118" s="155">
        <v>5.0602409638554217E-2</v>
      </c>
      <c r="N118" s="144"/>
      <c r="P118" s="169" t="s">
        <v>261</v>
      </c>
      <c r="Q118" s="150">
        <v>602</v>
      </c>
      <c r="R118" s="150">
        <v>446</v>
      </c>
      <c r="S118" s="150">
        <v>467</v>
      </c>
      <c r="T118" s="150">
        <v>374</v>
      </c>
      <c r="U118" s="150">
        <v>356</v>
      </c>
      <c r="V118" s="150">
        <v>335</v>
      </c>
      <c r="W118" s="150">
        <v>379</v>
      </c>
      <c r="X118" s="150">
        <v>415</v>
      </c>
      <c r="Y118" s="148">
        <v>9.498680738786279E-2</v>
      </c>
      <c r="Z118" s="148">
        <v>-1.8249408583981094E-2</v>
      </c>
      <c r="AA118" s="147"/>
      <c r="AB118" s="144"/>
      <c r="AC118" s="144"/>
      <c r="AD118" s="147">
        <v>65.285714285714292</v>
      </c>
      <c r="AE118" s="147">
        <v>422.71428571428572</v>
      </c>
      <c r="AF118" s="144"/>
    </row>
    <row r="119" spans="1:32" outlineLevel="1" x14ac:dyDescent="0.25">
      <c r="A119" s="169" t="s">
        <v>262</v>
      </c>
      <c r="B119" s="150">
        <v>793</v>
      </c>
      <c r="C119" s="150">
        <v>297</v>
      </c>
      <c r="D119" s="150">
        <v>434</v>
      </c>
      <c r="E119" s="150">
        <v>266</v>
      </c>
      <c r="F119" s="150">
        <v>182</v>
      </c>
      <c r="G119" s="150">
        <v>174</v>
      </c>
      <c r="H119" s="150">
        <v>218</v>
      </c>
      <c r="I119" s="150">
        <v>178</v>
      </c>
      <c r="J119" s="148">
        <v>-0.1834862385321101</v>
      </c>
      <c r="K119" s="148">
        <v>-0.47292724196277497</v>
      </c>
      <c r="L119" s="147"/>
      <c r="M119" s="155">
        <v>7.2861236185018413E-2</v>
      </c>
      <c r="N119" s="144"/>
      <c r="P119" s="169" t="s">
        <v>262</v>
      </c>
      <c r="Q119" s="150">
        <v>5037</v>
      </c>
      <c r="R119" s="150">
        <v>3463</v>
      </c>
      <c r="S119" s="150">
        <v>4106</v>
      </c>
      <c r="T119" s="150">
        <v>2627</v>
      </c>
      <c r="U119" s="150">
        <v>1933</v>
      </c>
      <c r="V119" s="150">
        <v>1999</v>
      </c>
      <c r="W119" s="150">
        <v>2487</v>
      </c>
      <c r="X119" s="150">
        <v>2443</v>
      </c>
      <c r="Y119" s="148">
        <v>-1.7691998391636508E-2</v>
      </c>
      <c r="Z119" s="148">
        <v>-0.21018843524847594</v>
      </c>
      <c r="AA119" s="147"/>
      <c r="AB119" s="144"/>
      <c r="AC119" s="144"/>
      <c r="AD119" s="147">
        <v>337.71428571428572</v>
      </c>
      <c r="AE119" s="147">
        <v>3093.1428571428573</v>
      </c>
      <c r="AF119" s="144"/>
    </row>
    <row r="120" spans="1:32" outlineLevel="1" x14ac:dyDescent="0.25">
      <c r="A120" s="169" t="s">
        <v>53</v>
      </c>
      <c r="B120" s="150">
        <v>255</v>
      </c>
      <c r="C120" s="150">
        <v>154</v>
      </c>
      <c r="D120" s="150">
        <v>114</v>
      </c>
      <c r="E120" s="150">
        <v>200</v>
      </c>
      <c r="F120" s="150">
        <v>238</v>
      </c>
      <c r="G120" s="150">
        <v>227</v>
      </c>
      <c r="H120" s="150">
        <v>293</v>
      </c>
      <c r="I120" s="150">
        <v>281</v>
      </c>
      <c r="J120" s="148">
        <v>-4.0955631399317405E-2</v>
      </c>
      <c r="K120" s="148">
        <v>0.32815665091154617</v>
      </c>
      <c r="L120" s="147"/>
      <c r="M120" s="155">
        <v>8.5228996057021542E-2</v>
      </c>
      <c r="N120" s="144"/>
      <c r="P120" s="169" t="s">
        <v>53</v>
      </c>
      <c r="Q120" s="150">
        <v>2997</v>
      </c>
      <c r="R120" s="150">
        <v>1934</v>
      </c>
      <c r="S120" s="150">
        <v>1865</v>
      </c>
      <c r="T120" s="150">
        <v>2214</v>
      </c>
      <c r="U120" s="150">
        <v>2438</v>
      </c>
      <c r="V120" s="150">
        <v>2578</v>
      </c>
      <c r="W120" s="150">
        <v>2733</v>
      </c>
      <c r="X120" s="150">
        <v>3297</v>
      </c>
      <c r="Y120" s="148">
        <v>0.20636663007683864</v>
      </c>
      <c r="Z120" s="148">
        <v>0.37711080613401743</v>
      </c>
      <c r="AA120" s="147"/>
      <c r="AB120" s="144"/>
      <c r="AC120" s="144"/>
      <c r="AD120" s="147">
        <v>211.57142857142858</v>
      </c>
      <c r="AE120" s="147">
        <v>2394.1428571428573</v>
      </c>
      <c r="AF120" s="144"/>
    </row>
    <row r="121" spans="1:32" outlineLevel="1" x14ac:dyDescent="0.25">
      <c r="A121" s="169" t="s">
        <v>11</v>
      </c>
      <c r="B121" s="150">
        <v>156</v>
      </c>
      <c r="C121" s="150">
        <v>69</v>
      </c>
      <c r="D121" s="150">
        <v>64</v>
      </c>
      <c r="E121" s="150">
        <v>76</v>
      </c>
      <c r="F121" s="150">
        <v>82</v>
      </c>
      <c r="G121" s="150">
        <v>113</v>
      </c>
      <c r="H121" s="150">
        <v>114</v>
      </c>
      <c r="I121" s="150">
        <v>105</v>
      </c>
      <c r="J121" s="148">
        <v>-7.8947368421052627E-2</v>
      </c>
      <c r="K121" s="148">
        <v>9.0504451038575601E-2</v>
      </c>
      <c r="L121" s="147"/>
      <c r="M121" s="155">
        <v>0.11290322580645161</v>
      </c>
      <c r="N121" s="144"/>
      <c r="P121" s="169" t="s">
        <v>11</v>
      </c>
      <c r="Q121" s="150">
        <v>909</v>
      </c>
      <c r="R121" s="150">
        <v>741</v>
      </c>
      <c r="S121" s="150">
        <v>838</v>
      </c>
      <c r="T121" s="150">
        <v>793</v>
      </c>
      <c r="U121" s="150">
        <v>873</v>
      </c>
      <c r="V121" s="150">
        <v>775</v>
      </c>
      <c r="W121" s="150">
        <v>1044</v>
      </c>
      <c r="X121" s="150">
        <v>930</v>
      </c>
      <c r="Y121" s="148">
        <v>-0.10919540229885058</v>
      </c>
      <c r="Z121" s="148">
        <v>8.9904570567553937E-2</v>
      </c>
      <c r="AA121" s="147"/>
      <c r="AB121" s="144"/>
      <c r="AC121" s="144"/>
      <c r="AD121" s="147">
        <v>96.285714285714292</v>
      </c>
      <c r="AE121" s="147">
        <v>853.28571428571433</v>
      </c>
      <c r="AF121" s="144"/>
    </row>
    <row r="122" spans="1:32" outlineLevel="1" x14ac:dyDescent="0.25">
      <c r="A122" s="169" t="s">
        <v>263</v>
      </c>
      <c r="B122" s="150">
        <v>623</v>
      </c>
      <c r="C122" s="150">
        <v>340</v>
      </c>
      <c r="D122" s="150">
        <v>457</v>
      </c>
      <c r="E122" s="150">
        <v>557</v>
      </c>
      <c r="F122" s="150">
        <v>472</v>
      </c>
      <c r="G122" s="150">
        <v>395</v>
      </c>
      <c r="H122" s="150">
        <v>385</v>
      </c>
      <c r="I122" s="150">
        <v>325</v>
      </c>
      <c r="J122" s="148">
        <v>-0.15584415584415584</v>
      </c>
      <c r="K122" s="148">
        <v>-0.29544750696810157</v>
      </c>
      <c r="L122" s="147"/>
      <c r="M122" s="155">
        <v>9.7921060560409764E-2</v>
      </c>
      <c r="N122" s="144"/>
      <c r="P122" s="169" t="s">
        <v>263</v>
      </c>
      <c r="Q122" s="150">
        <v>4405</v>
      </c>
      <c r="R122" s="150">
        <v>3399</v>
      </c>
      <c r="S122" s="150">
        <v>4248</v>
      </c>
      <c r="T122" s="150">
        <v>4120</v>
      </c>
      <c r="U122" s="150">
        <v>3527</v>
      </c>
      <c r="V122" s="150">
        <v>3393</v>
      </c>
      <c r="W122" s="150">
        <v>3695</v>
      </c>
      <c r="X122" s="150">
        <v>3319</v>
      </c>
      <c r="Y122" s="148">
        <v>-0.10175913396481732</v>
      </c>
      <c r="Z122" s="148">
        <v>-0.13267629820435287</v>
      </c>
      <c r="AA122" s="147"/>
      <c r="AB122" s="144"/>
      <c r="AC122" s="144"/>
      <c r="AD122" s="147">
        <v>461.28571428571428</v>
      </c>
      <c r="AE122" s="147">
        <v>3826.7142857142858</v>
      </c>
      <c r="AF122" s="144"/>
    </row>
    <row r="123" spans="1:32" outlineLevel="1" x14ac:dyDescent="0.25">
      <c r="A123" s="169" t="s">
        <v>264</v>
      </c>
      <c r="B123" s="150">
        <v>605</v>
      </c>
      <c r="C123" s="150">
        <v>317</v>
      </c>
      <c r="D123" s="150">
        <v>345</v>
      </c>
      <c r="E123" s="150">
        <v>390</v>
      </c>
      <c r="F123" s="150">
        <v>320</v>
      </c>
      <c r="G123" s="150">
        <v>318</v>
      </c>
      <c r="H123" s="150">
        <v>335</v>
      </c>
      <c r="I123" s="150">
        <v>330</v>
      </c>
      <c r="J123" s="148">
        <v>-1.4925373134328358E-2</v>
      </c>
      <c r="K123" s="148">
        <v>-0.12167300380228138</v>
      </c>
      <c r="L123" s="147"/>
      <c r="M123" s="155">
        <v>9.1641210774784779E-2</v>
      </c>
      <c r="N123" s="144"/>
      <c r="P123" s="169" t="s">
        <v>264</v>
      </c>
      <c r="Q123" s="150">
        <v>4528</v>
      </c>
      <c r="R123" s="150">
        <v>3695</v>
      </c>
      <c r="S123" s="150">
        <v>3949</v>
      </c>
      <c r="T123" s="150">
        <v>3775</v>
      </c>
      <c r="U123" s="150">
        <v>3494</v>
      </c>
      <c r="V123" s="150">
        <v>3397</v>
      </c>
      <c r="W123" s="150">
        <v>3849</v>
      </c>
      <c r="X123" s="150">
        <v>3601</v>
      </c>
      <c r="Y123" s="148">
        <v>-6.4432320083138483E-2</v>
      </c>
      <c r="Z123" s="148">
        <v>-5.5457713493461271E-2</v>
      </c>
      <c r="AA123" s="147"/>
      <c r="AB123" s="144"/>
      <c r="AC123" s="144"/>
      <c r="AD123" s="147">
        <v>375.71428571428572</v>
      </c>
      <c r="AE123" s="147">
        <v>3812.4285714285716</v>
      </c>
      <c r="AF123" s="144"/>
    </row>
    <row r="124" spans="1:32" outlineLevel="1" x14ac:dyDescent="0.25">
      <c r="A124" s="169" t="s">
        <v>265</v>
      </c>
      <c r="B124" s="150">
        <v>853</v>
      </c>
      <c r="C124" s="150">
        <v>580</v>
      </c>
      <c r="D124" s="150">
        <v>493</v>
      </c>
      <c r="E124" s="150">
        <v>575</v>
      </c>
      <c r="F124" s="150">
        <v>510</v>
      </c>
      <c r="G124" s="150">
        <v>674</v>
      </c>
      <c r="H124" s="150">
        <v>949</v>
      </c>
      <c r="I124" s="150">
        <v>759</v>
      </c>
      <c r="J124" s="148">
        <v>-0.20021074815595363</v>
      </c>
      <c r="K124" s="148">
        <v>0.14652567975830816</v>
      </c>
      <c r="L124" s="147"/>
      <c r="M124" s="155">
        <v>0.10936599423631124</v>
      </c>
      <c r="N124" s="144"/>
      <c r="P124" s="169" t="s">
        <v>265</v>
      </c>
      <c r="Q124" s="150">
        <v>6517</v>
      </c>
      <c r="R124" s="150">
        <v>5572</v>
      </c>
      <c r="S124" s="150">
        <v>4744</v>
      </c>
      <c r="T124" s="150">
        <v>4965</v>
      </c>
      <c r="U124" s="150">
        <v>5614</v>
      </c>
      <c r="V124" s="150">
        <v>5973</v>
      </c>
      <c r="W124" s="150">
        <v>7161</v>
      </c>
      <c r="X124" s="150">
        <v>6940</v>
      </c>
      <c r="Y124" s="148">
        <v>-3.0861611506772798E-2</v>
      </c>
      <c r="Z124" s="148">
        <v>0.19814531643072059</v>
      </c>
      <c r="AA124" s="147"/>
      <c r="AB124" s="144"/>
      <c r="AC124" s="144"/>
      <c r="AD124" s="147">
        <v>662</v>
      </c>
      <c r="AE124" s="147">
        <v>5792.2857142857147</v>
      </c>
      <c r="AF124" s="144"/>
    </row>
    <row r="125" spans="1:32" outlineLevel="1" x14ac:dyDescent="0.25">
      <c r="A125" s="169" t="s">
        <v>266</v>
      </c>
      <c r="B125" s="150">
        <v>648</v>
      </c>
      <c r="C125" s="150">
        <v>348</v>
      </c>
      <c r="D125" s="150">
        <v>340</v>
      </c>
      <c r="E125" s="150">
        <v>354</v>
      </c>
      <c r="F125" s="150">
        <v>295</v>
      </c>
      <c r="G125" s="150">
        <v>244</v>
      </c>
      <c r="H125" s="150">
        <v>313</v>
      </c>
      <c r="I125" s="150">
        <v>203</v>
      </c>
      <c r="J125" s="148">
        <v>-0.3514376996805112</v>
      </c>
      <c r="K125" s="148">
        <v>-0.44099134539732499</v>
      </c>
      <c r="L125" s="147"/>
      <c r="M125" s="155">
        <v>5.7654075546719682E-2</v>
      </c>
      <c r="N125" s="144"/>
      <c r="P125" s="169" t="s">
        <v>266</v>
      </c>
      <c r="Q125" s="150">
        <v>5240</v>
      </c>
      <c r="R125" s="150">
        <v>4002</v>
      </c>
      <c r="S125" s="150">
        <v>4090</v>
      </c>
      <c r="T125" s="150">
        <v>4034</v>
      </c>
      <c r="U125" s="150">
        <v>3629</v>
      </c>
      <c r="V125" s="150">
        <v>3662</v>
      </c>
      <c r="W125" s="150">
        <v>3670</v>
      </c>
      <c r="X125" s="150">
        <v>3521</v>
      </c>
      <c r="Y125" s="148">
        <v>-4.0599455040871937E-2</v>
      </c>
      <c r="Z125" s="148">
        <v>-0.12991139195820245</v>
      </c>
      <c r="AA125" s="147"/>
      <c r="AB125" s="144"/>
      <c r="AC125" s="144"/>
      <c r="AD125" s="147">
        <v>363.14285714285717</v>
      </c>
      <c r="AE125" s="147">
        <v>4046.7142857142858</v>
      </c>
      <c r="AF125" s="144"/>
    </row>
    <row r="126" spans="1:32" outlineLevel="1" x14ac:dyDescent="0.25">
      <c r="A126" s="168" t="s">
        <v>272</v>
      </c>
      <c r="B126" s="170">
        <v>5092</v>
      </c>
      <c r="C126" s="170">
        <v>2757</v>
      </c>
      <c r="D126" s="170">
        <v>2959</v>
      </c>
      <c r="E126" s="170">
        <v>3180</v>
      </c>
      <c r="F126" s="170">
        <v>2788</v>
      </c>
      <c r="G126" s="170">
        <v>2820</v>
      </c>
      <c r="H126" s="170">
        <v>3314</v>
      </c>
      <c r="I126" s="170">
        <v>2784</v>
      </c>
      <c r="J126" s="171">
        <v>-0.15992757996378998</v>
      </c>
      <c r="K126" s="171">
        <v>-0.14936708860759487</v>
      </c>
      <c r="L126" s="147"/>
      <c r="M126" s="206">
        <v>9.2121372555507758E-2</v>
      </c>
      <c r="N126" s="144"/>
      <c r="P126" s="168" t="s">
        <v>272</v>
      </c>
      <c r="Q126" s="170">
        <v>36464</v>
      </c>
      <c r="R126" s="170">
        <v>28208</v>
      </c>
      <c r="S126" s="170">
        <v>29286</v>
      </c>
      <c r="T126" s="170">
        <v>27959</v>
      </c>
      <c r="U126" s="170">
        <v>26902</v>
      </c>
      <c r="V126" s="170">
        <v>27118</v>
      </c>
      <c r="W126" s="170">
        <v>30582</v>
      </c>
      <c r="X126" s="170">
        <v>30221</v>
      </c>
      <c r="Y126" s="171">
        <v>-1.1804329344058596E-2</v>
      </c>
      <c r="Z126" s="171">
        <v>2.4346428173678918E-2</v>
      </c>
      <c r="AA126" s="147"/>
      <c r="AB126" s="144"/>
      <c r="AC126" s="144"/>
      <c r="AD126" s="180">
        <v>3272.8571428571427</v>
      </c>
      <c r="AE126" s="180">
        <v>29502.714285714286</v>
      </c>
      <c r="AF126" s="144"/>
    </row>
    <row r="127" spans="1:32" outlineLevel="1" x14ac:dyDescent="0.25">
      <c r="A127" s="163" t="s">
        <v>273</v>
      </c>
      <c r="B127" s="163"/>
      <c r="C127" s="163"/>
      <c r="D127" s="163"/>
      <c r="E127" s="144"/>
      <c r="F127" s="144"/>
      <c r="G127" s="144"/>
      <c r="H127" s="144"/>
      <c r="I127" s="162"/>
      <c r="J127" s="162"/>
      <c r="K127" s="162"/>
      <c r="L127" s="162"/>
      <c r="M127" s="144"/>
      <c r="N127" s="144"/>
      <c r="O127" s="144"/>
      <c r="P127" s="163" t="s">
        <v>273</v>
      </c>
      <c r="Q127" s="163"/>
      <c r="R127" s="163"/>
      <c r="S127" s="163"/>
      <c r="T127" s="144"/>
      <c r="U127" s="144"/>
      <c r="V127" s="144"/>
      <c r="W127" s="144"/>
      <c r="X127" s="162"/>
      <c r="Y127" s="162"/>
      <c r="Z127" s="162"/>
      <c r="AA127" s="162"/>
      <c r="AB127" s="144"/>
      <c r="AC127" s="144"/>
      <c r="AD127" s="144"/>
      <c r="AE127" s="144"/>
      <c r="AF127" s="144"/>
    </row>
    <row r="128" spans="1:32" x14ac:dyDescent="0.25">
      <c r="A128" s="204"/>
      <c r="B128" s="204"/>
      <c r="C128" s="204"/>
      <c r="D128" s="20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row>
    <row r="129" spans="1:32" x14ac:dyDescent="0.25">
      <c r="A129" s="204"/>
      <c r="B129" s="204"/>
      <c r="C129" s="204"/>
      <c r="D129" s="20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row>
    <row r="130" spans="1:32" x14ac:dyDescent="0.25">
      <c r="A130" s="165" t="s">
        <v>250</v>
      </c>
      <c r="B130" s="165"/>
      <c r="C130" s="165"/>
      <c r="D130" s="165"/>
      <c r="E130" s="182"/>
      <c r="F130" s="144"/>
      <c r="G130" s="144"/>
      <c r="H130" s="144"/>
      <c r="I130" s="144"/>
      <c r="J130" s="144"/>
      <c r="K130" s="144"/>
      <c r="L130" s="144"/>
      <c r="M130" s="144"/>
      <c r="N130" s="144"/>
      <c r="O130" s="204"/>
      <c r="P130" s="165" t="s">
        <v>250</v>
      </c>
      <c r="Q130" s="165"/>
      <c r="R130" s="165"/>
      <c r="S130" s="165"/>
      <c r="T130" s="182"/>
      <c r="U130" s="144"/>
      <c r="V130" s="144"/>
      <c r="W130" s="144"/>
      <c r="X130" s="144"/>
      <c r="Y130" s="144"/>
      <c r="Z130" s="144"/>
      <c r="AA130" s="144"/>
      <c r="AB130" s="144"/>
      <c r="AC130" s="144"/>
      <c r="AD130" s="144"/>
      <c r="AE130" s="144"/>
      <c r="AF130" s="144"/>
    </row>
    <row r="131" spans="1:32" outlineLevel="1" x14ac:dyDescent="0.25">
      <c r="A131" s="166" t="s">
        <v>307</v>
      </c>
      <c r="B131" s="166"/>
      <c r="C131" s="166"/>
      <c r="D131" s="166"/>
      <c r="E131" s="167"/>
      <c r="F131" s="167"/>
      <c r="G131" s="167"/>
      <c r="H131" s="167"/>
      <c r="I131" s="167"/>
      <c r="J131" s="167"/>
      <c r="K131" s="167"/>
      <c r="L131" s="167"/>
      <c r="M131" s="144"/>
      <c r="N131" s="144"/>
      <c r="P131" s="166" t="s">
        <v>231</v>
      </c>
      <c r="Q131" s="166"/>
      <c r="R131" s="166"/>
      <c r="S131" s="166"/>
      <c r="T131" s="167"/>
      <c r="U131" s="167"/>
      <c r="V131" s="167"/>
      <c r="W131" s="167"/>
      <c r="X131" s="167"/>
      <c r="Y131" s="167"/>
      <c r="Z131" s="167"/>
      <c r="AA131" s="167"/>
      <c r="AB131" s="144"/>
      <c r="AC131" s="144"/>
      <c r="AD131" s="144"/>
      <c r="AE131" s="144"/>
      <c r="AF131" s="144"/>
    </row>
    <row r="132" spans="1:32" ht="31.5" outlineLevel="1" x14ac:dyDescent="0.25">
      <c r="A132" s="168" t="s">
        <v>257</v>
      </c>
      <c r="B132" s="141">
        <v>2019</v>
      </c>
      <c r="C132" s="141">
        <v>2020</v>
      </c>
      <c r="D132" s="141">
        <v>2021</v>
      </c>
      <c r="E132" s="141">
        <v>2022</v>
      </c>
      <c r="F132" s="141">
        <v>2023</v>
      </c>
      <c r="G132" s="141">
        <v>2024</v>
      </c>
      <c r="H132" s="141">
        <v>2025</v>
      </c>
      <c r="I132" s="141">
        <v>2026</v>
      </c>
      <c r="J132" s="142" t="s">
        <v>232</v>
      </c>
      <c r="K132" s="142" t="s">
        <v>258</v>
      </c>
      <c r="L132" s="143" t="s">
        <v>234</v>
      </c>
      <c r="M132" s="145" t="s">
        <v>287</v>
      </c>
      <c r="N132" s="144"/>
      <c r="P132" s="168" t="s">
        <v>257</v>
      </c>
      <c r="Q132" s="141">
        <v>2019</v>
      </c>
      <c r="R132" s="141">
        <v>2020</v>
      </c>
      <c r="S132" s="141">
        <v>2021</v>
      </c>
      <c r="T132" s="141">
        <v>2022</v>
      </c>
      <c r="U132" s="141">
        <v>2023</v>
      </c>
      <c r="V132" s="141">
        <v>2024</v>
      </c>
      <c r="W132" s="141">
        <v>2025</v>
      </c>
      <c r="X132" s="141">
        <v>2026</v>
      </c>
      <c r="Y132" s="142" t="s">
        <v>232</v>
      </c>
      <c r="Z132" s="142" t="s">
        <v>258</v>
      </c>
      <c r="AA132" s="143" t="s">
        <v>234</v>
      </c>
      <c r="AB132" s="144"/>
      <c r="AC132" s="144"/>
      <c r="AD132" s="145" t="s">
        <v>308</v>
      </c>
      <c r="AE132" s="145" t="s">
        <v>235</v>
      </c>
      <c r="AF132" s="144"/>
    </row>
    <row r="133" spans="1:32" outlineLevel="1" x14ac:dyDescent="0.25">
      <c r="A133" s="169" t="s">
        <v>259</v>
      </c>
      <c r="B133" s="150">
        <v>160</v>
      </c>
      <c r="C133" s="150">
        <v>98</v>
      </c>
      <c r="D133" s="150">
        <v>95</v>
      </c>
      <c r="E133" s="150">
        <v>112</v>
      </c>
      <c r="F133" s="150">
        <v>105</v>
      </c>
      <c r="G133" s="150">
        <v>117</v>
      </c>
      <c r="H133" s="150">
        <v>105</v>
      </c>
      <c r="I133" s="150">
        <v>143</v>
      </c>
      <c r="J133" s="148">
        <v>0.3619047619047619</v>
      </c>
      <c r="K133" s="148">
        <v>0.26388888888888895</v>
      </c>
      <c r="L133" s="147"/>
      <c r="M133" s="155">
        <v>0.13376987839101964</v>
      </c>
      <c r="N133" s="144"/>
      <c r="P133" s="169" t="s">
        <v>259</v>
      </c>
      <c r="Q133" s="150">
        <v>915</v>
      </c>
      <c r="R133" s="150">
        <v>732</v>
      </c>
      <c r="S133" s="150">
        <v>758</v>
      </c>
      <c r="T133" s="150">
        <v>741</v>
      </c>
      <c r="U133" s="150">
        <v>668</v>
      </c>
      <c r="V133" s="150">
        <v>678</v>
      </c>
      <c r="W133" s="150">
        <v>760</v>
      </c>
      <c r="X133" s="150">
        <v>1069</v>
      </c>
      <c r="Y133" s="148">
        <v>0.40657894736842104</v>
      </c>
      <c r="Z133" s="148">
        <v>0.42479055597867471</v>
      </c>
      <c r="AA133" s="147"/>
      <c r="AB133" s="144"/>
      <c r="AC133" s="144"/>
      <c r="AD133" s="147">
        <v>113.14285714285714</v>
      </c>
      <c r="AE133" s="147">
        <v>750.28571428571433</v>
      </c>
      <c r="AF133" s="144"/>
    </row>
    <row r="134" spans="1:32" outlineLevel="1" x14ac:dyDescent="0.25">
      <c r="A134" s="169" t="s">
        <v>260</v>
      </c>
      <c r="B134" s="150">
        <v>17</v>
      </c>
      <c r="C134" s="150">
        <v>22</v>
      </c>
      <c r="D134" s="150">
        <v>11</v>
      </c>
      <c r="E134" s="150">
        <v>14</v>
      </c>
      <c r="F134" s="150">
        <v>7</v>
      </c>
      <c r="G134" s="150">
        <v>6</v>
      </c>
      <c r="H134" s="150">
        <v>6</v>
      </c>
      <c r="I134" s="150">
        <v>1</v>
      </c>
      <c r="J134" s="148">
        <v>-0.83333333333333337</v>
      </c>
      <c r="K134" s="148">
        <v>-0.91566265060240959</v>
      </c>
      <c r="L134" s="147"/>
      <c r="M134" s="155">
        <v>2.7777777777777776E-2</v>
      </c>
      <c r="N134" s="144"/>
      <c r="P134" s="169" t="s">
        <v>260</v>
      </c>
      <c r="Q134" s="150">
        <v>111</v>
      </c>
      <c r="R134" s="150">
        <v>96</v>
      </c>
      <c r="S134" s="150">
        <v>61</v>
      </c>
      <c r="T134" s="150">
        <v>57</v>
      </c>
      <c r="U134" s="150">
        <v>51</v>
      </c>
      <c r="V134" s="150">
        <v>60</v>
      </c>
      <c r="W134" s="150">
        <v>71</v>
      </c>
      <c r="X134" s="150">
        <v>36</v>
      </c>
      <c r="Y134" s="148">
        <v>-0.49295774647887325</v>
      </c>
      <c r="Z134" s="148">
        <v>-0.50295857988165682</v>
      </c>
      <c r="AA134" s="147"/>
      <c r="AB134" s="144"/>
      <c r="AC134" s="144"/>
      <c r="AD134" s="147">
        <v>11.857142857142858</v>
      </c>
      <c r="AE134" s="147">
        <v>72.428571428571431</v>
      </c>
      <c r="AF134" s="144"/>
    </row>
    <row r="135" spans="1:32" outlineLevel="1" x14ac:dyDescent="0.25">
      <c r="A135" s="169" t="s">
        <v>261</v>
      </c>
      <c r="B135" s="150">
        <v>81</v>
      </c>
      <c r="C135" s="150">
        <v>39</v>
      </c>
      <c r="D135" s="150">
        <v>22</v>
      </c>
      <c r="E135" s="150">
        <v>24</v>
      </c>
      <c r="F135" s="150">
        <v>13</v>
      </c>
      <c r="G135" s="150">
        <v>11</v>
      </c>
      <c r="H135" s="150">
        <v>18</v>
      </c>
      <c r="I135" s="150">
        <v>8</v>
      </c>
      <c r="J135" s="148">
        <v>-0.55555555555555558</v>
      </c>
      <c r="K135" s="148">
        <v>-0.73076923076923073</v>
      </c>
      <c r="L135" s="147"/>
      <c r="M135" s="155">
        <v>5.4054054054054057E-2</v>
      </c>
      <c r="N135" s="144"/>
      <c r="P135" s="169" t="s">
        <v>261</v>
      </c>
      <c r="Q135" s="150">
        <v>180</v>
      </c>
      <c r="R135" s="150">
        <v>125</v>
      </c>
      <c r="S135" s="150">
        <v>102</v>
      </c>
      <c r="T135" s="150">
        <v>104</v>
      </c>
      <c r="U135" s="150">
        <v>116</v>
      </c>
      <c r="V135" s="150">
        <v>75</v>
      </c>
      <c r="W135" s="150">
        <v>132</v>
      </c>
      <c r="X135" s="150">
        <v>148</v>
      </c>
      <c r="Y135" s="148">
        <v>0.12121212121212122</v>
      </c>
      <c r="Z135" s="148">
        <v>0.24220623501199046</v>
      </c>
      <c r="AA135" s="147"/>
      <c r="AB135" s="144"/>
      <c r="AC135" s="144"/>
      <c r="AD135" s="147">
        <v>29.714285714285715</v>
      </c>
      <c r="AE135" s="147">
        <v>119.14285714285714</v>
      </c>
      <c r="AF135" s="144"/>
    </row>
    <row r="136" spans="1:32" outlineLevel="1" x14ac:dyDescent="0.25">
      <c r="A136" s="169" t="s">
        <v>262</v>
      </c>
      <c r="B136" s="150">
        <v>119</v>
      </c>
      <c r="C136" s="150">
        <v>65</v>
      </c>
      <c r="D136" s="150">
        <v>87</v>
      </c>
      <c r="E136" s="150">
        <v>59</v>
      </c>
      <c r="F136" s="150">
        <v>47</v>
      </c>
      <c r="G136" s="150">
        <v>50</v>
      </c>
      <c r="H136" s="150">
        <v>41</v>
      </c>
      <c r="I136" s="150">
        <v>56</v>
      </c>
      <c r="J136" s="148">
        <v>0.36585365853658536</v>
      </c>
      <c r="K136" s="148">
        <v>-0.16239316239316245</v>
      </c>
      <c r="L136" s="147"/>
      <c r="M136" s="155">
        <v>9.6054888507718691E-2</v>
      </c>
      <c r="N136" s="144"/>
      <c r="P136" s="169" t="s">
        <v>262</v>
      </c>
      <c r="Q136" s="150">
        <v>728</v>
      </c>
      <c r="R136" s="150">
        <v>609</v>
      </c>
      <c r="S136" s="150">
        <v>609</v>
      </c>
      <c r="T136" s="150">
        <v>565</v>
      </c>
      <c r="U136" s="150">
        <v>410</v>
      </c>
      <c r="V136" s="150">
        <v>391</v>
      </c>
      <c r="W136" s="150">
        <v>493</v>
      </c>
      <c r="X136" s="150">
        <v>583</v>
      </c>
      <c r="Y136" s="148">
        <v>0.18255578093306288</v>
      </c>
      <c r="Z136" s="148">
        <v>7.2536136662286491E-2</v>
      </c>
      <c r="AA136" s="147"/>
      <c r="AB136" s="144"/>
      <c r="AC136" s="144"/>
      <c r="AD136" s="147">
        <v>66.857142857142861</v>
      </c>
      <c r="AE136" s="147">
        <v>543.57142857142856</v>
      </c>
      <c r="AF136" s="144"/>
    </row>
    <row r="137" spans="1:32" outlineLevel="1" x14ac:dyDescent="0.25">
      <c r="A137" s="169" t="s">
        <v>53</v>
      </c>
      <c r="B137" s="150">
        <v>87</v>
      </c>
      <c r="C137" s="150">
        <v>37</v>
      </c>
      <c r="D137" s="150">
        <v>13</v>
      </c>
      <c r="E137" s="150">
        <v>21</v>
      </c>
      <c r="F137" s="150">
        <v>79</v>
      </c>
      <c r="G137" s="150">
        <v>67</v>
      </c>
      <c r="H137" s="150">
        <v>77</v>
      </c>
      <c r="I137" s="150">
        <v>109</v>
      </c>
      <c r="J137" s="148">
        <v>0.41558441558441561</v>
      </c>
      <c r="K137" s="148">
        <v>1.0026246719160103</v>
      </c>
      <c r="L137" s="147"/>
      <c r="M137" s="155">
        <v>0.1013953488372093</v>
      </c>
      <c r="N137" s="144"/>
      <c r="P137" s="169" t="s">
        <v>53</v>
      </c>
      <c r="Q137" s="150">
        <v>980</v>
      </c>
      <c r="R137" s="150">
        <v>515</v>
      </c>
      <c r="S137" s="150">
        <v>326</v>
      </c>
      <c r="T137" s="150">
        <v>444</v>
      </c>
      <c r="U137" s="150">
        <v>590</v>
      </c>
      <c r="V137" s="150">
        <v>741</v>
      </c>
      <c r="W137" s="150">
        <v>807</v>
      </c>
      <c r="X137" s="150">
        <v>1075</v>
      </c>
      <c r="Y137" s="148">
        <v>0.33209417596034696</v>
      </c>
      <c r="Z137" s="148">
        <v>0.70906200317965029</v>
      </c>
      <c r="AA137" s="147"/>
      <c r="AB137" s="144"/>
      <c r="AC137" s="144"/>
      <c r="AD137" s="147">
        <v>54.428571428571431</v>
      </c>
      <c r="AE137" s="147">
        <v>629</v>
      </c>
      <c r="AF137" s="144"/>
    </row>
    <row r="138" spans="1:32" outlineLevel="1" x14ac:dyDescent="0.25">
      <c r="A138" s="169" t="s">
        <v>11</v>
      </c>
      <c r="B138" s="150">
        <v>17</v>
      </c>
      <c r="C138" s="150">
        <v>13</v>
      </c>
      <c r="D138" s="150">
        <v>14</v>
      </c>
      <c r="E138" s="150">
        <v>8</v>
      </c>
      <c r="F138" s="150">
        <v>11</v>
      </c>
      <c r="G138" s="150">
        <v>25</v>
      </c>
      <c r="H138" s="150">
        <v>27</v>
      </c>
      <c r="I138" s="150">
        <v>24</v>
      </c>
      <c r="J138" s="148">
        <v>-0.1111111111111111</v>
      </c>
      <c r="K138" s="148">
        <v>0.46086956521739142</v>
      </c>
      <c r="L138" s="147"/>
      <c r="M138" s="155">
        <v>0.12307692307692308</v>
      </c>
      <c r="N138" s="144"/>
      <c r="P138" s="169" t="s">
        <v>11</v>
      </c>
      <c r="Q138" s="150">
        <v>141</v>
      </c>
      <c r="R138" s="150">
        <v>95</v>
      </c>
      <c r="S138" s="150">
        <v>119</v>
      </c>
      <c r="T138" s="150">
        <v>101</v>
      </c>
      <c r="U138" s="150">
        <v>117</v>
      </c>
      <c r="V138" s="150">
        <v>118</v>
      </c>
      <c r="W138" s="150">
        <v>145</v>
      </c>
      <c r="X138" s="150">
        <v>195</v>
      </c>
      <c r="Y138" s="148">
        <v>0.34482758620689657</v>
      </c>
      <c r="Z138" s="148">
        <v>0.63277511961722488</v>
      </c>
      <c r="AA138" s="147"/>
      <c r="AB138" s="144"/>
      <c r="AC138" s="144"/>
      <c r="AD138" s="147">
        <v>16.428571428571427</v>
      </c>
      <c r="AE138" s="147">
        <v>119.42857142857143</v>
      </c>
      <c r="AF138" s="144"/>
    </row>
    <row r="139" spans="1:32" outlineLevel="1" x14ac:dyDescent="0.25">
      <c r="A139" s="169" t="s">
        <v>263</v>
      </c>
      <c r="B139" s="150">
        <v>73</v>
      </c>
      <c r="C139" s="150">
        <v>66</v>
      </c>
      <c r="D139" s="150">
        <v>44</v>
      </c>
      <c r="E139" s="150">
        <v>68</v>
      </c>
      <c r="F139" s="150">
        <v>80</v>
      </c>
      <c r="G139" s="150">
        <v>56</v>
      </c>
      <c r="H139" s="150">
        <v>50</v>
      </c>
      <c r="I139" s="150">
        <v>31</v>
      </c>
      <c r="J139" s="148">
        <v>-0.38</v>
      </c>
      <c r="K139" s="148">
        <v>-0.50343249427917625</v>
      </c>
      <c r="L139" s="147"/>
      <c r="M139" s="155">
        <v>7.0938215102974822E-2</v>
      </c>
      <c r="N139" s="144"/>
      <c r="P139" s="169" t="s">
        <v>263</v>
      </c>
      <c r="Q139" s="150">
        <v>449</v>
      </c>
      <c r="R139" s="150">
        <v>349</v>
      </c>
      <c r="S139" s="150">
        <v>479</v>
      </c>
      <c r="T139" s="150">
        <v>370</v>
      </c>
      <c r="U139" s="150">
        <v>324</v>
      </c>
      <c r="V139" s="150">
        <v>367</v>
      </c>
      <c r="W139" s="150">
        <v>395</v>
      </c>
      <c r="X139" s="150">
        <v>437</v>
      </c>
      <c r="Y139" s="148">
        <v>0.10632911392405063</v>
      </c>
      <c r="Z139" s="148">
        <v>0.11928283937065491</v>
      </c>
      <c r="AA139" s="147"/>
      <c r="AB139" s="144"/>
      <c r="AC139" s="144"/>
      <c r="AD139" s="147">
        <v>62.428571428571431</v>
      </c>
      <c r="AE139" s="147">
        <v>390.42857142857144</v>
      </c>
      <c r="AF139" s="144"/>
    </row>
    <row r="140" spans="1:32" outlineLevel="1" x14ac:dyDescent="0.25">
      <c r="A140" s="169" t="s">
        <v>264</v>
      </c>
      <c r="B140" s="150">
        <v>119</v>
      </c>
      <c r="C140" s="150">
        <v>61</v>
      </c>
      <c r="D140" s="150">
        <v>59</v>
      </c>
      <c r="E140" s="150">
        <v>97</v>
      </c>
      <c r="F140" s="150">
        <v>51</v>
      </c>
      <c r="G140" s="150">
        <v>54</v>
      </c>
      <c r="H140" s="150">
        <v>60</v>
      </c>
      <c r="I140" s="150">
        <v>142</v>
      </c>
      <c r="J140" s="148">
        <v>1.3666666666666667</v>
      </c>
      <c r="K140" s="148">
        <v>0.98403193612774453</v>
      </c>
      <c r="L140" s="147"/>
      <c r="M140" s="155">
        <v>0.17509247842170161</v>
      </c>
      <c r="N140" s="144"/>
      <c r="P140" s="169" t="s">
        <v>264</v>
      </c>
      <c r="Q140" s="150">
        <v>859</v>
      </c>
      <c r="R140" s="150">
        <v>744</v>
      </c>
      <c r="S140" s="150">
        <v>781</v>
      </c>
      <c r="T140" s="150">
        <v>774</v>
      </c>
      <c r="U140" s="150">
        <v>605</v>
      </c>
      <c r="V140" s="150">
        <v>656</v>
      </c>
      <c r="W140" s="150">
        <v>798</v>
      </c>
      <c r="X140" s="150">
        <v>811</v>
      </c>
      <c r="Y140" s="148">
        <v>1.6290726817042606E-2</v>
      </c>
      <c r="Z140" s="148">
        <v>8.8173279662641296E-2</v>
      </c>
      <c r="AA140" s="147"/>
      <c r="AB140" s="144"/>
      <c r="AC140" s="144"/>
      <c r="AD140" s="147">
        <v>71.571428571428569</v>
      </c>
      <c r="AE140" s="147">
        <v>745.28571428571433</v>
      </c>
      <c r="AF140" s="144"/>
    </row>
    <row r="141" spans="1:32" outlineLevel="1" x14ac:dyDescent="0.25">
      <c r="A141" s="169" t="s">
        <v>265</v>
      </c>
      <c r="B141" s="150">
        <v>146</v>
      </c>
      <c r="C141" s="150">
        <v>105</v>
      </c>
      <c r="D141" s="150">
        <v>90</v>
      </c>
      <c r="E141" s="150">
        <v>99</v>
      </c>
      <c r="F141" s="150">
        <v>80</v>
      </c>
      <c r="G141" s="150">
        <v>117</v>
      </c>
      <c r="H141" s="150">
        <v>204</v>
      </c>
      <c r="I141" s="150">
        <v>224</v>
      </c>
      <c r="J141" s="148">
        <v>9.8039215686274508E-2</v>
      </c>
      <c r="K141" s="148">
        <v>0.8644470868014269</v>
      </c>
      <c r="L141" s="147"/>
      <c r="M141" s="155">
        <v>0.14052697616060225</v>
      </c>
      <c r="N141" s="144"/>
      <c r="P141" s="169" t="s">
        <v>265</v>
      </c>
      <c r="Q141" s="150">
        <v>1230</v>
      </c>
      <c r="R141" s="150">
        <v>987</v>
      </c>
      <c r="S141" s="150">
        <v>816</v>
      </c>
      <c r="T141" s="150">
        <v>711</v>
      </c>
      <c r="U141" s="150">
        <v>846</v>
      </c>
      <c r="V141" s="150">
        <v>928</v>
      </c>
      <c r="W141" s="150">
        <v>1406</v>
      </c>
      <c r="X141" s="150">
        <v>1594</v>
      </c>
      <c r="Y141" s="148">
        <v>0.1337126600284495</v>
      </c>
      <c r="Z141" s="148">
        <v>0.61149624494511845</v>
      </c>
      <c r="AA141" s="147"/>
      <c r="AB141" s="144"/>
      <c r="AC141" s="144"/>
      <c r="AD141" s="147">
        <v>120.14285714285714</v>
      </c>
      <c r="AE141" s="147">
        <v>989.14285714285711</v>
      </c>
      <c r="AF141" s="144"/>
    </row>
    <row r="142" spans="1:32" outlineLevel="1" x14ac:dyDescent="0.25">
      <c r="A142" s="169" t="s">
        <v>266</v>
      </c>
      <c r="B142" s="150">
        <v>222</v>
      </c>
      <c r="C142" s="150">
        <v>134</v>
      </c>
      <c r="D142" s="150">
        <v>150</v>
      </c>
      <c r="E142" s="150">
        <v>100</v>
      </c>
      <c r="F142" s="150">
        <v>105</v>
      </c>
      <c r="G142" s="150">
        <v>123</v>
      </c>
      <c r="H142" s="150">
        <v>133</v>
      </c>
      <c r="I142" s="150">
        <v>101</v>
      </c>
      <c r="J142" s="148">
        <v>-0.24060150375939848</v>
      </c>
      <c r="K142" s="148">
        <v>-0.26887280248190276</v>
      </c>
      <c r="L142" s="147"/>
      <c r="M142" s="155">
        <v>7.6747720364741645E-2</v>
      </c>
      <c r="N142" s="144"/>
      <c r="P142" s="169" t="s">
        <v>266</v>
      </c>
      <c r="Q142" s="150">
        <v>1779</v>
      </c>
      <c r="R142" s="150">
        <v>1296</v>
      </c>
      <c r="S142" s="150">
        <v>1342</v>
      </c>
      <c r="T142" s="150">
        <v>1343</v>
      </c>
      <c r="U142" s="150">
        <v>1104</v>
      </c>
      <c r="V142" s="150">
        <v>1281</v>
      </c>
      <c r="W142" s="150">
        <v>1214</v>
      </c>
      <c r="X142" s="150">
        <v>1316</v>
      </c>
      <c r="Y142" s="148">
        <v>8.4019769357495888E-2</v>
      </c>
      <c r="Z142" s="148">
        <v>-1.5706806282722512E-2</v>
      </c>
      <c r="AA142" s="147"/>
      <c r="AB142" s="144"/>
      <c r="AC142" s="144"/>
      <c r="AD142" s="147">
        <v>138.14285714285714</v>
      </c>
      <c r="AE142" s="147">
        <v>1337</v>
      </c>
      <c r="AF142" s="144"/>
    </row>
    <row r="143" spans="1:32" outlineLevel="1" x14ac:dyDescent="0.25">
      <c r="A143" s="168" t="s">
        <v>272</v>
      </c>
      <c r="B143" s="170">
        <v>1068</v>
      </c>
      <c r="C143" s="170">
        <v>660</v>
      </c>
      <c r="D143" s="170">
        <v>598</v>
      </c>
      <c r="E143" s="170">
        <v>611</v>
      </c>
      <c r="F143" s="170">
        <v>594</v>
      </c>
      <c r="G143" s="170">
        <v>643</v>
      </c>
      <c r="H143" s="170">
        <v>738</v>
      </c>
      <c r="I143" s="170">
        <v>851</v>
      </c>
      <c r="J143" s="171">
        <v>0.15311653116531165</v>
      </c>
      <c r="K143" s="171">
        <v>0.2127442996742672</v>
      </c>
      <c r="L143" s="147"/>
      <c r="M143" s="206">
        <v>0.1146900269541779</v>
      </c>
      <c r="N143" s="144"/>
      <c r="P143" s="168" t="s">
        <v>272</v>
      </c>
      <c r="Q143" s="170">
        <v>7584</v>
      </c>
      <c r="R143" s="170">
        <v>5676</v>
      </c>
      <c r="S143" s="170">
        <v>5517</v>
      </c>
      <c r="T143" s="170">
        <v>5325</v>
      </c>
      <c r="U143" s="170">
        <v>4926</v>
      </c>
      <c r="V143" s="170">
        <v>5420</v>
      </c>
      <c r="W143" s="170">
        <v>6381</v>
      </c>
      <c r="X143" s="170">
        <v>7420</v>
      </c>
      <c r="Y143" s="171">
        <v>0.16282714308102178</v>
      </c>
      <c r="Z143" s="171">
        <v>0.27213500208185365</v>
      </c>
      <c r="AA143" s="147"/>
      <c r="AB143" s="144"/>
      <c r="AC143" s="144"/>
      <c r="AD143" s="180">
        <v>701.71428571428567</v>
      </c>
      <c r="AE143" s="180">
        <v>5832.7142857142853</v>
      </c>
      <c r="AF143" s="144"/>
    </row>
    <row r="144" spans="1:32" outlineLevel="1" x14ac:dyDescent="0.25">
      <c r="A144" s="163" t="s">
        <v>273</v>
      </c>
      <c r="B144" s="163"/>
      <c r="C144" s="163"/>
      <c r="D144" s="163"/>
      <c r="E144" s="144"/>
      <c r="F144" s="144"/>
      <c r="G144" s="144"/>
      <c r="H144" s="144"/>
      <c r="I144" s="162"/>
      <c r="J144" s="162"/>
      <c r="K144" s="162"/>
      <c r="L144" s="162"/>
      <c r="M144" s="144"/>
      <c r="N144" s="144"/>
      <c r="O144" s="144"/>
      <c r="P144" s="163" t="s">
        <v>273</v>
      </c>
      <c r="Q144" s="163"/>
      <c r="R144" s="163"/>
      <c r="S144" s="163"/>
      <c r="T144" s="144"/>
      <c r="U144" s="144"/>
      <c r="V144" s="144"/>
      <c r="W144" s="144"/>
      <c r="X144" s="162"/>
      <c r="Y144" s="162"/>
      <c r="Z144" s="162"/>
      <c r="AA144" s="162"/>
      <c r="AB144" s="144"/>
      <c r="AC144" s="144"/>
      <c r="AD144" s="144"/>
      <c r="AE144" s="144"/>
      <c r="AF144" s="144"/>
    </row>
    <row r="145" spans="1:32" x14ac:dyDescent="0.25">
      <c r="A145" s="204"/>
      <c r="B145" s="204"/>
      <c r="C145" s="204"/>
      <c r="D145" s="20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row>
    <row r="146" spans="1:32" x14ac:dyDescent="0.25">
      <c r="A146" s="204"/>
      <c r="B146" s="204"/>
      <c r="C146" s="204"/>
      <c r="D146" s="20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row>
    <row r="147" spans="1:32" x14ac:dyDescent="0.25">
      <c r="A147" s="165" t="s">
        <v>251</v>
      </c>
      <c r="B147" s="165"/>
      <c r="C147" s="165"/>
      <c r="D147" s="165"/>
      <c r="E147" s="182"/>
      <c r="F147" s="144"/>
      <c r="G147" s="144"/>
      <c r="H147" s="144"/>
      <c r="I147" s="144"/>
      <c r="J147" s="144"/>
      <c r="K147" s="144"/>
      <c r="L147" s="144"/>
      <c r="M147" s="144"/>
      <c r="N147" s="144"/>
      <c r="O147" s="204"/>
      <c r="P147" s="165" t="s">
        <v>251</v>
      </c>
      <c r="Q147" s="165"/>
      <c r="R147" s="165"/>
      <c r="S147" s="165"/>
      <c r="T147" s="182"/>
      <c r="U147" s="144"/>
      <c r="V147" s="144"/>
      <c r="W147" s="144"/>
      <c r="X147" s="144"/>
      <c r="Y147" s="144"/>
      <c r="Z147" s="144"/>
      <c r="AA147" s="144"/>
      <c r="AB147" s="144"/>
      <c r="AC147" s="144"/>
      <c r="AD147" s="144"/>
      <c r="AE147" s="144"/>
      <c r="AF147" s="144"/>
    </row>
    <row r="148" spans="1:32" outlineLevel="1" x14ac:dyDescent="0.25">
      <c r="A148" s="166" t="s">
        <v>307</v>
      </c>
      <c r="B148" s="166"/>
      <c r="C148" s="166"/>
      <c r="D148" s="166"/>
      <c r="E148" s="167"/>
      <c r="F148" s="167"/>
      <c r="G148" s="167"/>
      <c r="H148" s="167"/>
      <c r="I148" s="167"/>
      <c r="J148" s="167"/>
      <c r="K148" s="167"/>
      <c r="L148" s="167"/>
      <c r="M148" s="144"/>
      <c r="N148" s="144"/>
      <c r="P148" s="166" t="s">
        <v>231</v>
      </c>
      <c r="Q148" s="166"/>
      <c r="R148" s="166"/>
      <c r="S148" s="166"/>
      <c r="T148" s="167"/>
      <c r="U148" s="167"/>
      <c r="V148" s="167"/>
      <c r="W148" s="167"/>
      <c r="X148" s="167"/>
      <c r="Y148" s="167"/>
      <c r="Z148" s="167"/>
      <c r="AA148" s="167"/>
      <c r="AB148" s="144"/>
      <c r="AC148" s="144"/>
      <c r="AD148" s="144"/>
      <c r="AE148" s="144"/>
      <c r="AF148" s="144"/>
    </row>
    <row r="149" spans="1:32" ht="31.5" outlineLevel="1" x14ac:dyDescent="0.25">
      <c r="A149" s="168" t="s">
        <v>257</v>
      </c>
      <c r="B149" s="141">
        <v>2019</v>
      </c>
      <c r="C149" s="141">
        <v>2020</v>
      </c>
      <c r="D149" s="141">
        <v>2021</v>
      </c>
      <c r="E149" s="141">
        <v>2022</v>
      </c>
      <c r="F149" s="141">
        <v>2023</v>
      </c>
      <c r="G149" s="141">
        <v>2024</v>
      </c>
      <c r="H149" s="141">
        <v>2025</v>
      </c>
      <c r="I149" s="141">
        <v>2026</v>
      </c>
      <c r="J149" s="142" t="s">
        <v>232</v>
      </c>
      <c r="K149" s="142" t="s">
        <v>274</v>
      </c>
      <c r="L149" s="143" t="s">
        <v>234</v>
      </c>
      <c r="M149" s="145" t="s">
        <v>287</v>
      </c>
      <c r="N149" s="144"/>
      <c r="P149" s="168" t="s">
        <v>257</v>
      </c>
      <c r="Q149" s="141">
        <v>2019</v>
      </c>
      <c r="R149" s="141">
        <v>2020</v>
      </c>
      <c r="S149" s="141">
        <v>2021</v>
      </c>
      <c r="T149" s="141">
        <v>2022</v>
      </c>
      <c r="U149" s="141">
        <v>2023</v>
      </c>
      <c r="V149" s="141">
        <v>2024</v>
      </c>
      <c r="W149" s="141">
        <v>2025</v>
      </c>
      <c r="X149" s="141">
        <v>2026</v>
      </c>
      <c r="Y149" s="142" t="s">
        <v>232</v>
      </c>
      <c r="Z149" s="142" t="s">
        <v>274</v>
      </c>
      <c r="AA149" s="143" t="s">
        <v>234</v>
      </c>
      <c r="AB149" s="144"/>
      <c r="AC149" s="144"/>
      <c r="AD149" s="183" t="s">
        <v>309</v>
      </c>
      <c r="AE149" s="183" t="s">
        <v>275</v>
      </c>
      <c r="AF149" s="144"/>
    </row>
    <row r="150" spans="1:32" outlineLevel="1" x14ac:dyDescent="0.25">
      <c r="A150" s="169" t="s">
        <v>259</v>
      </c>
      <c r="B150" s="150">
        <v>0</v>
      </c>
      <c r="C150" s="150">
        <v>888</v>
      </c>
      <c r="D150" s="150">
        <v>677</v>
      </c>
      <c r="E150" s="150">
        <v>625</v>
      </c>
      <c r="F150" s="150">
        <v>645</v>
      </c>
      <c r="G150" s="150">
        <v>541</v>
      </c>
      <c r="H150" s="150">
        <v>490</v>
      </c>
      <c r="I150" s="150">
        <v>609</v>
      </c>
      <c r="J150" s="148">
        <v>0.24285714285714285</v>
      </c>
      <c r="K150" s="148">
        <v>-5.4837040869115422E-2</v>
      </c>
      <c r="L150" s="147"/>
      <c r="M150" s="155">
        <v>6.2538508934072701E-2</v>
      </c>
      <c r="N150" s="144"/>
      <c r="P150" s="169" t="s">
        <v>259</v>
      </c>
      <c r="Q150" s="150">
        <v>0</v>
      </c>
      <c r="R150" s="150">
        <v>11806</v>
      </c>
      <c r="S150" s="150">
        <v>9626</v>
      </c>
      <c r="T150" s="150">
        <v>8678</v>
      </c>
      <c r="U150" s="150">
        <v>8521</v>
      </c>
      <c r="V150" s="150">
        <v>8308</v>
      </c>
      <c r="W150" s="150">
        <v>8613</v>
      </c>
      <c r="X150" s="150">
        <v>9738</v>
      </c>
      <c r="Y150" s="148">
        <v>0.13061650992685475</v>
      </c>
      <c r="Z150" s="148">
        <v>5.1771313364055369E-2</v>
      </c>
      <c r="AA150" s="147"/>
      <c r="AB150" s="144"/>
      <c r="AC150" s="144"/>
      <c r="AD150" s="147">
        <v>644.33333333333337</v>
      </c>
      <c r="AE150" s="147">
        <v>9258.6666666666661</v>
      </c>
      <c r="AF150" s="144"/>
    </row>
    <row r="151" spans="1:32" outlineLevel="1" x14ac:dyDescent="0.25">
      <c r="A151" s="169" t="s">
        <v>260</v>
      </c>
      <c r="B151" s="150">
        <v>0</v>
      </c>
      <c r="C151" s="150">
        <v>8</v>
      </c>
      <c r="D151" s="150">
        <v>0</v>
      </c>
      <c r="E151" s="150">
        <v>4</v>
      </c>
      <c r="F151" s="150">
        <v>2</v>
      </c>
      <c r="G151" s="150">
        <v>0</v>
      </c>
      <c r="H151" s="150">
        <v>5</v>
      </c>
      <c r="I151" s="150">
        <v>4</v>
      </c>
      <c r="J151" s="148">
        <v>-0.2</v>
      </c>
      <c r="K151" s="148">
        <v>0.26315789473684215</v>
      </c>
      <c r="L151" s="147"/>
      <c r="M151" s="155">
        <v>4.3956043956043959E-2</v>
      </c>
      <c r="N151" s="144"/>
      <c r="P151" s="169" t="s">
        <v>260</v>
      </c>
      <c r="Q151" s="150">
        <v>0</v>
      </c>
      <c r="R151" s="150">
        <v>125</v>
      </c>
      <c r="S151" s="150">
        <v>100</v>
      </c>
      <c r="T151" s="150">
        <v>102</v>
      </c>
      <c r="U151" s="150">
        <v>55</v>
      </c>
      <c r="V151" s="150">
        <v>60</v>
      </c>
      <c r="W151" s="150">
        <v>73</v>
      </c>
      <c r="X151" s="150">
        <v>91</v>
      </c>
      <c r="Y151" s="148">
        <v>0.24657534246575341</v>
      </c>
      <c r="Z151" s="148">
        <v>6.0194174757281609E-2</v>
      </c>
      <c r="AA151" s="147"/>
      <c r="AB151" s="144"/>
      <c r="AC151" s="144"/>
      <c r="AD151" s="147">
        <v>3.1666666666666665</v>
      </c>
      <c r="AE151" s="147">
        <v>85.833333333333329</v>
      </c>
      <c r="AF151" s="144"/>
    </row>
    <row r="152" spans="1:32" outlineLevel="1" x14ac:dyDescent="0.25">
      <c r="A152" s="169" t="s">
        <v>261</v>
      </c>
      <c r="B152" s="150">
        <v>0</v>
      </c>
      <c r="C152" s="150">
        <v>61</v>
      </c>
      <c r="D152" s="150">
        <v>44</v>
      </c>
      <c r="E152" s="150">
        <v>25</v>
      </c>
      <c r="F152" s="150">
        <v>23</v>
      </c>
      <c r="G152" s="150">
        <v>23</v>
      </c>
      <c r="H152" s="150">
        <v>13</v>
      </c>
      <c r="I152" s="150">
        <v>40</v>
      </c>
      <c r="J152" s="148">
        <v>2.0769230769230771</v>
      </c>
      <c r="K152" s="148">
        <v>0.26984126984126983</v>
      </c>
      <c r="L152" s="147"/>
      <c r="M152" s="155">
        <v>9.569377990430622E-2</v>
      </c>
      <c r="N152" s="144"/>
      <c r="P152" s="169" t="s">
        <v>261</v>
      </c>
      <c r="Q152" s="150">
        <v>0</v>
      </c>
      <c r="R152" s="150">
        <v>655</v>
      </c>
      <c r="S152" s="150">
        <v>558</v>
      </c>
      <c r="T152" s="150">
        <v>427</v>
      </c>
      <c r="U152" s="150">
        <v>379</v>
      </c>
      <c r="V152" s="150">
        <v>353</v>
      </c>
      <c r="W152" s="150">
        <v>342</v>
      </c>
      <c r="X152" s="150">
        <v>418</v>
      </c>
      <c r="Y152" s="148">
        <v>0.22222222222222221</v>
      </c>
      <c r="Z152" s="148">
        <v>-7.5902726602800258E-2</v>
      </c>
      <c r="AA152" s="147"/>
      <c r="AB152" s="144"/>
      <c r="AC152" s="144"/>
      <c r="AD152" s="147">
        <v>31.5</v>
      </c>
      <c r="AE152" s="147">
        <v>452.33333333333331</v>
      </c>
      <c r="AF152" s="144"/>
    </row>
    <row r="153" spans="1:32" outlineLevel="1" x14ac:dyDescent="0.25">
      <c r="A153" s="169" t="s">
        <v>262</v>
      </c>
      <c r="B153" s="150">
        <v>0</v>
      </c>
      <c r="C153" s="150">
        <v>1004</v>
      </c>
      <c r="D153" s="150">
        <v>563</v>
      </c>
      <c r="E153" s="150">
        <v>378</v>
      </c>
      <c r="F153" s="150">
        <v>272</v>
      </c>
      <c r="G153" s="150">
        <v>238</v>
      </c>
      <c r="H153" s="150">
        <v>202</v>
      </c>
      <c r="I153" s="150">
        <v>215</v>
      </c>
      <c r="J153" s="148">
        <v>6.4356435643564358E-2</v>
      </c>
      <c r="K153" s="148">
        <v>-0.51449002634550245</v>
      </c>
      <c r="L153" s="147"/>
      <c r="M153" s="155">
        <v>4.1650523053080202E-2</v>
      </c>
      <c r="N153" s="144"/>
      <c r="P153" s="169" t="s">
        <v>262</v>
      </c>
      <c r="Q153" s="150">
        <v>0</v>
      </c>
      <c r="R153" s="150">
        <v>13250</v>
      </c>
      <c r="S153" s="150">
        <v>9227</v>
      </c>
      <c r="T153" s="150">
        <v>6827</v>
      </c>
      <c r="U153" s="150">
        <v>5191</v>
      </c>
      <c r="V153" s="150">
        <v>4671</v>
      </c>
      <c r="W153" s="150">
        <v>4825</v>
      </c>
      <c r="X153" s="150">
        <v>5162</v>
      </c>
      <c r="Y153" s="148">
        <v>6.9844559585492225E-2</v>
      </c>
      <c r="Z153" s="148">
        <v>-0.29594689822918319</v>
      </c>
      <c r="AA153" s="147"/>
      <c r="AB153" s="144"/>
      <c r="AC153" s="144"/>
      <c r="AD153" s="147">
        <v>442.83333333333331</v>
      </c>
      <c r="AE153" s="147">
        <v>7331.833333333333</v>
      </c>
      <c r="AF153" s="144"/>
    </row>
    <row r="154" spans="1:32" outlineLevel="1" x14ac:dyDescent="0.25">
      <c r="A154" s="169" t="s">
        <v>53</v>
      </c>
      <c r="B154" s="150">
        <v>0</v>
      </c>
      <c r="C154" s="150">
        <v>197</v>
      </c>
      <c r="D154" s="150">
        <v>143</v>
      </c>
      <c r="E154" s="150">
        <v>137</v>
      </c>
      <c r="F154" s="150">
        <v>199</v>
      </c>
      <c r="G154" s="150">
        <v>102</v>
      </c>
      <c r="H154" s="150">
        <v>129</v>
      </c>
      <c r="I154" s="150">
        <v>117</v>
      </c>
      <c r="J154" s="148">
        <v>-9.3023255813953487E-2</v>
      </c>
      <c r="K154" s="148">
        <v>-0.22601984564498342</v>
      </c>
      <c r="L154" s="147"/>
      <c r="M154" s="155">
        <v>6.2768240343347645E-2</v>
      </c>
      <c r="N154" s="144"/>
      <c r="P154" s="169" t="s">
        <v>53</v>
      </c>
      <c r="Q154" s="150">
        <v>0</v>
      </c>
      <c r="R154" s="150">
        <v>4211</v>
      </c>
      <c r="S154" s="150">
        <v>4163</v>
      </c>
      <c r="T154" s="150">
        <v>3111</v>
      </c>
      <c r="U154" s="150">
        <v>2033</v>
      </c>
      <c r="V154" s="150">
        <v>2167</v>
      </c>
      <c r="W154" s="150">
        <v>2357</v>
      </c>
      <c r="X154" s="150">
        <v>1864</v>
      </c>
      <c r="Y154" s="148">
        <v>-0.20916419176919812</v>
      </c>
      <c r="Z154" s="148">
        <v>-0.38011306950448953</v>
      </c>
      <c r="AA154" s="147"/>
      <c r="AB154" s="144"/>
      <c r="AC154" s="144"/>
      <c r="AD154" s="147">
        <v>151.16666666666666</v>
      </c>
      <c r="AE154" s="147">
        <v>3007</v>
      </c>
      <c r="AF154" s="144"/>
    </row>
    <row r="155" spans="1:32" outlineLevel="1" x14ac:dyDescent="0.25">
      <c r="A155" s="169" t="s">
        <v>11</v>
      </c>
      <c r="B155" s="150">
        <v>0</v>
      </c>
      <c r="C155" s="150">
        <v>161</v>
      </c>
      <c r="D155" s="150">
        <v>88</v>
      </c>
      <c r="E155" s="150">
        <v>86</v>
      </c>
      <c r="F155" s="150">
        <v>81</v>
      </c>
      <c r="G155" s="150">
        <v>78</v>
      </c>
      <c r="H155" s="150">
        <v>65</v>
      </c>
      <c r="I155" s="150">
        <v>68</v>
      </c>
      <c r="J155" s="148">
        <v>4.6153846153846156E-2</v>
      </c>
      <c r="K155" s="148">
        <v>-0.27012522361359576</v>
      </c>
      <c r="L155" s="147"/>
      <c r="M155" s="155">
        <v>5.0860134629768135E-2</v>
      </c>
      <c r="N155" s="144"/>
      <c r="P155" s="169" t="s">
        <v>11</v>
      </c>
      <c r="Q155" s="150">
        <v>0</v>
      </c>
      <c r="R155" s="150">
        <v>1675</v>
      </c>
      <c r="S155" s="150">
        <v>1371</v>
      </c>
      <c r="T155" s="150">
        <v>1252</v>
      </c>
      <c r="U155" s="150">
        <v>1150</v>
      </c>
      <c r="V155" s="150">
        <v>1140</v>
      </c>
      <c r="W155" s="150">
        <v>1246</v>
      </c>
      <c r="X155" s="150">
        <v>1337</v>
      </c>
      <c r="Y155" s="148">
        <v>7.3033707865168537E-2</v>
      </c>
      <c r="Z155" s="148">
        <v>2.3997957620627973E-2</v>
      </c>
      <c r="AA155" s="147"/>
      <c r="AB155" s="144"/>
      <c r="AC155" s="144"/>
      <c r="AD155" s="147">
        <v>93.166666666666671</v>
      </c>
      <c r="AE155" s="147">
        <v>1305.6666666666667</v>
      </c>
      <c r="AF155" s="144"/>
    </row>
    <row r="156" spans="1:32" outlineLevel="1" x14ac:dyDescent="0.25">
      <c r="A156" s="169" t="s">
        <v>263</v>
      </c>
      <c r="B156" s="150">
        <v>0</v>
      </c>
      <c r="C156" s="150">
        <v>1317</v>
      </c>
      <c r="D156" s="150">
        <v>981</v>
      </c>
      <c r="E156" s="150">
        <v>787</v>
      </c>
      <c r="F156" s="150">
        <v>812</v>
      </c>
      <c r="G156" s="150">
        <v>813</v>
      </c>
      <c r="H156" s="150">
        <v>741</v>
      </c>
      <c r="I156" s="150">
        <v>855</v>
      </c>
      <c r="J156" s="148">
        <v>0.15384615384615385</v>
      </c>
      <c r="K156" s="148">
        <v>-5.8888277380297192E-2</v>
      </c>
      <c r="L156" s="147"/>
      <c r="M156" s="155">
        <v>5.7098971550687862E-2</v>
      </c>
      <c r="N156" s="144"/>
      <c r="P156" s="169" t="s">
        <v>263</v>
      </c>
      <c r="Q156" s="150">
        <v>0</v>
      </c>
      <c r="R156" s="150">
        <v>18754</v>
      </c>
      <c r="S156" s="150">
        <v>15246</v>
      </c>
      <c r="T156" s="150">
        <v>13944</v>
      </c>
      <c r="U156" s="150">
        <v>13737</v>
      </c>
      <c r="V156" s="150">
        <v>12767</v>
      </c>
      <c r="W156" s="150">
        <v>12983</v>
      </c>
      <c r="X156" s="150">
        <v>14974</v>
      </c>
      <c r="Y156" s="148">
        <v>0.15335438650543018</v>
      </c>
      <c r="Z156" s="148">
        <v>2.7598906566320826E-2</v>
      </c>
      <c r="AA156" s="147"/>
      <c r="AB156" s="144"/>
      <c r="AC156" s="144"/>
      <c r="AD156" s="147">
        <v>908.5</v>
      </c>
      <c r="AE156" s="147">
        <v>14571.833333333334</v>
      </c>
      <c r="AF156" s="144"/>
    </row>
    <row r="157" spans="1:32" outlineLevel="1" x14ac:dyDescent="0.25">
      <c r="A157" s="169" t="s">
        <v>264</v>
      </c>
      <c r="B157" s="150">
        <v>0</v>
      </c>
      <c r="C157" s="150">
        <v>541</v>
      </c>
      <c r="D157" s="150">
        <v>424</v>
      </c>
      <c r="E157" s="150">
        <v>424</v>
      </c>
      <c r="F157" s="150">
        <v>402</v>
      </c>
      <c r="G157" s="150">
        <v>334</v>
      </c>
      <c r="H157" s="150">
        <v>293</v>
      </c>
      <c r="I157" s="150">
        <v>215</v>
      </c>
      <c r="J157" s="148">
        <v>-0.26621160409556316</v>
      </c>
      <c r="K157" s="148">
        <v>-0.4665012406947891</v>
      </c>
      <c r="L157" s="147"/>
      <c r="M157" s="155">
        <v>3.0583214793741108E-2</v>
      </c>
      <c r="N157" s="144"/>
      <c r="P157" s="169" t="s">
        <v>264</v>
      </c>
      <c r="Q157" s="150">
        <v>0</v>
      </c>
      <c r="R157" s="150">
        <v>10740</v>
      </c>
      <c r="S157" s="150">
        <v>8328</v>
      </c>
      <c r="T157" s="150">
        <v>7400</v>
      </c>
      <c r="U157" s="150">
        <v>6638</v>
      </c>
      <c r="V157" s="150">
        <v>6901</v>
      </c>
      <c r="W157" s="150">
        <v>6408</v>
      </c>
      <c r="X157" s="150">
        <v>7030</v>
      </c>
      <c r="Y157" s="148">
        <v>9.7066167290886393E-2</v>
      </c>
      <c r="Z157" s="148">
        <v>-9.1242055370031203E-2</v>
      </c>
      <c r="AA157" s="147"/>
      <c r="AB157" s="144"/>
      <c r="AC157" s="144"/>
      <c r="AD157" s="147">
        <v>403</v>
      </c>
      <c r="AE157" s="147">
        <v>7735.833333333333</v>
      </c>
      <c r="AF157" s="144"/>
    </row>
    <row r="158" spans="1:32" outlineLevel="1" x14ac:dyDescent="0.25">
      <c r="A158" s="169" t="s">
        <v>265</v>
      </c>
      <c r="B158" s="150">
        <v>0</v>
      </c>
      <c r="C158" s="150">
        <v>876</v>
      </c>
      <c r="D158" s="150">
        <v>554</v>
      </c>
      <c r="E158" s="150">
        <v>508</v>
      </c>
      <c r="F158" s="150">
        <v>595</v>
      </c>
      <c r="G158" s="150">
        <v>421</v>
      </c>
      <c r="H158" s="150">
        <v>444</v>
      </c>
      <c r="I158" s="150">
        <v>500</v>
      </c>
      <c r="J158" s="148">
        <v>0.12612612612612611</v>
      </c>
      <c r="K158" s="148">
        <v>-0.1171277221895233</v>
      </c>
      <c r="L158" s="147"/>
      <c r="M158" s="155">
        <v>5.9004012272834555E-2</v>
      </c>
      <c r="N158" s="144"/>
      <c r="P158" s="169" t="s">
        <v>265</v>
      </c>
      <c r="Q158" s="150">
        <v>0</v>
      </c>
      <c r="R158" s="150">
        <v>10263</v>
      </c>
      <c r="S158" s="150">
        <v>8342</v>
      </c>
      <c r="T158" s="150">
        <v>7606</v>
      </c>
      <c r="U158" s="150">
        <v>7137</v>
      </c>
      <c r="V158" s="150">
        <v>7368</v>
      </c>
      <c r="W158" s="150">
        <v>7866</v>
      </c>
      <c r="X158" s="150">
        <v>8474</v>
      </c>
      <c r="Y158" s="148">
        <v>7.7294685990338161E-2</v>
      </c>
      <c r="Z158" s="148">
        <v>4.6560454489317032E-2</v>
      </c>
      <c r="AA158" s="147"/>
      <c r="AB158" s="144"/>
      <c r="AC158" s="144"/>
      <c r="AD158" s="147">
        <v>566.33333333333337</v>
      </c>
      <c r="AE158" s="147">
        <v>8097</v>
      </c>
      <c r="AF158" s="144"/>
    </row>
    <row r="159" spans="1:32" outlineLevel="1" x14ac:dyDescent="0.25">
      <c r="A159" s="169" t="s">
        <v>266</v>
      </c>
      <c r="B159" s="150">
        <v>0</v>
      </c>
      <c r="C159" s="150">
        <v>636</v>
      </c>
      <c r="D159" s="150">
        <v>309</v>
      </c>
      <c r="E159" s="150">
        <v>239</v>
      </c>
      <c r="F159" s="150">
        <v>213</v>
      </c>
      <c r="G159" s="150">
        <v>190</v>
      </c>
      <c r="H159" s="150">
        <v>192</v>
      </c>
      <c r="I159" s="150">
        <v>143</v>
      </c>
      <c r="J159" s="148">
        <v>-0.25520833333333331</v>
      </c>
      <c r="K159" s="148">
        <v>-0.51770657672849918</v>
      </c>
      <c r="L159" s="147"/>
      <c r="M159" s="155">
        <v>3.0143338954468801E-2</v>
      </c>
      <c r="N159" s="144"/>
      <c r="P159" s="169" t="s">
        <v>266</v>
      </c>
      <c r="Q159" s="150">
        <v>0</v>
      </c>
      <c r="R159" s="150">
        <v>7221</v>
      </c>
      <c r="S159" s="150">
        <v>6045</v>
      </c>
      <c r="T159" s="150">
        <v>4850</v>
      </c>
      <c r="U159" s="150">
        <v>4541</v>
      </c>
      <c r="V159" s="150">
        <v>4166</v>
      </c>
      <c r="W159" s="150">
        <v>4230</v>
      </c>
      <c r="X159" s="150">
        <v>4744</v>
      </c>
      <c r="Y159" s="148">
        <v>0.12151300236406619</v>
      </c>
      <c r="Z159" s="148">
        <v>-8.3373587093034496E-2</v>
      </c>
      <c r="AA159" s="147"/>
      <c r="AB159" s="144"/>
      <c r="AC159" s="144"/>
      <c r="AD159" s="147">
        <v>296.5</v>
      </c>
      <c r="AE159" s="147">
        <v>5175.5</v>
      </c>
      <c r="AF159" s="144"/>
    </row>
    <row r="160" spans="1:32" outlineLevel="1" x14ac:dyDescent="0.25">
      <c r="A160" s="168" t="s">
        <v>267</v>
      </c>
      <c r="B160" s="170">
        <v>0</v>
      </c>
      <c r="C160" s="170">
        <v>5689</v>
      </c>
      <c r="D160" s="170">
        <v>3783</v>
      </c>
      <c r="E160" s="170">
        <v>3213</v>
      </c>
      <c r="F160" s="170">
        <v>3244</v>
      </c>
      <c r="G160" s="170">
        <v>2740</v>
      </c>
      <c r="H160" s="170">
        <v>2574</v>
      </c>
      <c r="I160" s="170">
        <v>2766</v>
      </c>
      <c r="J160" s="171">
        <v>7.4592074592074592E-2</v>
      </c>
      <c r="K160" s="171">
        <v>-0.21875441321847197</v>
      </c>
      <c r="L160" s="147"/>
      <c r="M160" s="206">
        <v>5.138207757467677E-2</v>
      </c>
      <c r="N160" s="144"/>
      <c r="P160" s="168" t="s">
        <v>267</v>
      </c>
      <c r="Q160" s="170">
        <v>0</v>
      </c>
      <c r="R160" s="170">
        <v>78700</v>
      </c>
      <c r="S160" s="170">
        <v>63006</v>
      </c>
      <c r="T160" s="170">
        <v>54197</v>
      </c>
      <c r="U160" s="170">
        <v>49382</v>
      </c>
      <c r="V160" s="170">
        <v>47901</v>
      </c>
      <c r="W160" s="170">
        <v>48943</v>
      </c>
      <c r="X160" s="170">
        <v>53832</v>
      </c>
      <c r="Y160" s="171">
        <v>9.9891710765584452E-2</v>
      </c>
      <c r="Z160" s="171">
        <v>-5.5935042045544225E-2</v>
      </c>
      <c r="AA160" s="147"/>
      <c r="AB160" s="144"/>
      <c r="AC160" s="144"/>
      <c r="AD160" s="180">
        <v>3540.5</v>
      </c>
      <c r="AE160" s="180">
        <v>57021.5</v>
      </c>
      <c r="AF160" s="144"/>
    </row>
    <row r="161" spans="1:32" outlineLevel="1" x14ac:dyDescent="0.25">
      <c r="A161" s="163" t="s">
        <v>273</v>
      </c>
      <c r="B161" s="163"/>
      <c r="C161" s="163"/>
      <c r="D161" s="163"/>
      <c r="E161" s="144"/>
      <c r="F161" s="144"/>
      <c r="G161" s="144"/>
      <c r="H161" s="144"/>
      <c r="I161" s="162"/>
      <c r="J161" s="162"/>
      <c r="K161" s="162"/>
      <c r="L161" s="162"/>
      <c r="M161" s="144"/>
      <c r="N161" s="144"/>
      <c r="O161" s="144"/>
      <c r="P161" s="163" t="s">
        <v>273</v>
      </c>
      <c r="Q161" s="163"/>
      <c r="R161" s="163"/>
      <c r="S161" s="163"/>
      <c r="T161" s="144"/>
      <c r="U161" s="144"/>
      <c r="V161" s="144"/>
      <c r="W161" s="144"/>
      <c r="X161" s="162"/>
      <c r="Y161" s="162"/>
      <c r="Z161" s="162"/>
      <c r="AA161" s="162"/>
      <c r="AB161" s="144"/>
      <c r="AC161" s="144"/>
      <c r="AD161" s="144"/>
      <c r="AE161" s="144"/>
      <c r="AF161" s="144"/>
    </row>
    <row r="162" spans="1:32" x14ac:dyDescent="0.25">
      <c r="A162" s="204"/>
      <c r="B162" s="204"/>
      <c r="C162" s="204"/>
      <c r="D162" s="20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row>
    <row r="163" spans="1:32" x14ac:dyDescent="0.25">
      <c r="A163" s="209"/>
      <c r="B163" s="209"/>
      <c r="C163" s="209"/>
      <c r="D163" s="209"/>
      <c r="E163" s="167"/>
      <c r="F163" s="167"/>
      <c r="G163" s="167"/>
      <c r="H163" s="167"/>
      <c r="I163" s="167"/>
      <c r="J163" s="144"/>
      <c r="K163" s="144"/>
      <c r="L163" s="144"/>
      <c r="M163" s="144"/>
      <c r="N163" s="144"/>
      <c r="O163" s="144"/>
      <c r="P163" s="163"/>
      <c r="Q163" s="163"/>
      <c r="R163" s="163"/>
      <c r="S163" s="163"/>
      <c r="T163" s="144"/>
      <c r="U163" s="144"/>
      <c r="V163" s="144"/>
      <c r="W163" s="144"/>
      <c r="X163" s="162"/>
      <c r="Y163" s="162"/>
      <c r="Z163" s="162"/>
      <c r="AA163" s="162"/>
      <c r="AB163" s="144"/>
      <c r="AC163" s="144"/>
      <c r="AD163" s="144"/>
      <c r="AE163" s="144"/>
      <c r="AF163" s="144"/>
    </row>
    <row r="164" spans="1:32" x14ac:dyDescent="0.25">
      <c r="A164" s="204"/>
      <c r="B164" s="204"/>
      <c r="C164" s="204"/>
      <c r="D164" s="20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row>
    <row r="165" spans="1:32" x14ac:dyDescent="0.25">
      <c r="A165" s="210"/>
      <c r="B165" s="210"/>
      <c r="C165" s="210"/>
      <c r="D165" s="210"/>
      <c r="E165" s="184"/>
      <c r="F165" s="184"/>
      <c r="G165" s="184"/>
      <c r="H165" s="184"/>
      <c r="I165" s="184"/>
      <c r="J165" s="184"/>
      <c r="K165" s="184"/>
      <c r="L165" s="184"/>
      <c r="M165" s="184"/>
      <c r="N165" s="144"/>
      <c r="O165" s="184"/>
      <c r="P165" s="184"/>
      <c r="Q165" s="184"/>
      <c r="R165" s="184"/>
      <c r="S165" s="184"/>
      <c r="T165" s="184"/>
      <c r="U165" s="184"/>
      <c r="V165" s="184"/>
      <c r="W165" s="184"/>
      <c r="X165" s="184"/>
      <c r="Y165" s="184"/>
      <c r="Z165" s="185"/>
      <c r="AA165" s="184"/>
      <c r="AB165" s="144"/>
      <c r="AC165" s="144"/>
      <c r="AD165" s="144"/>
      <c r="AE165" s="144"/>
      <c r="AF165" s="144"/>
    </row>
    <row r="166" spans="1:32" x14ac:dyDescent="0.25">
      <c r="A166" s="186" t="s">
        <v>276</v>
      </c>
      <c r="B166" s="186"/>
      <c r="C166" s="186"/>
      <c r="D166" s="186"/>
      <c r="E166" s="144"/>
      <c r="F166" s="144"/>
      <c r="G166" s="144"/>
      <c r="H166" s="144"/>
      <c r="I166" s="144"/>
      <c r="J166" s="144"/>
      <c r="K166" s="144"/>
      <c r="L166" s="144"/>
      <c r="M166" s="144"/>
      <c r="N166" s="144"/>
      <c r="O166" s="204"/>
      <c r="P166" s="186" t="s">
        <v>276</v>
      </c>
      <c r="Q166" s="186"/>
      <c r="R166" s="186"/>
      <c r="S166" s="186"/>
      <c r="T166" s="144"/>
      <c r="U166" s="144"/>
      <c r="V166" s="144"/>
      <c r="W166" s="144"/>
      <c r="X166" s="144"/>
      <c r="Y166" s="144"/>
      <c r="Z166" s="144"/>
      <c r="AA166" s="144"/>
      <c r="AB166" s="144"/>
      <c r="AC166" s="144"/>
      <c r="AD166" s="144"/>
      <c r="AE166" s="144"/>
      <c r="AF166" s="144"/>
    </row>
    <row r="167" spans="1:32" x14ac:dyDescent="0.25">
      <c r="A167" s="187"/>
      <c r="B167" s="187"/>
      <c r="C167" s="187"/>
      <c r="D167" s="187"/>
      <c r="E167" s="167"/>
      <c r="F167" s="167"/>
      <c r="G167" s="167"/>
      <c r="H167" s="167"/>
      <c r="I167" s="167"/>
      <c r="J167" s="167"/>
      <c r="K167" s="167"/>
      <c r="L167" s="188"/>
      <c r="M167" s="211"/>
      <c r="N167" s="144"/>
      <c r="P167" s="187"/>
      <c r="Q167" s="187"/>
      <c r="R167" s="187"/>
      <c r="S167" s="187"/>
      <c r="T167" s="167"/>
      <c r="U167" s="144"/>
      <c r="V167" s="144"/>
      <c r="W167" s="144"/>
      <c r="X167" s="144"/>
      <c r="Y167" s="144"/>
      <c r="Z167" s="144"/>
      <c r="AA167" s="188"/>
      <c r="AB167" s="144"/>
      <c r="AC167" s="144"/>
      <c r="AD167" s="144"/>
      <c r="AE167" s="144"/>
      <c r="AF167" s="144"/>
    </row>
    <row r="168" spans="1:32" x14ac:dyDescent="0.25">
      <c r="A168" s="189" t="s">
        <v>277</v>
      </c>
      <c r="B168" s="189"/>
      <c r="C168" s="189"/>
      <c r="D168" s="189"/>
      <c r="E168" s="212" t="s">
        <v>294</v>
      </c>
      <c r="F168" s="167"/>
      <c r="G168" s="167"/>
      <c r="H168" s="167"/>
      <c r="I168" s="167"/>
      <c r="J168" s="167"/>
      <c r="K168" s="167"/>
      <c r="L168" s="188"/>
      <c r="M168" s="211"/>
      <c r="N168" s="144"/>
      <c r="O168" s="211"/>
      <c r="P168" s="189" t="s">
        <v>277</v>
      </c>
      <c r="Q168" s="189"/>
      <c r="R168" s="189"/>
      <c r="S168" s="189"/>
      <c r="T168" s="181"/>
      <c r="U168" s="144"/>
      <c r="V168" s="144"/>
      <c r="W168" s="144"/>
      <c r="X168" s="144"/>
      <c r="Y168" s="144"/>
      <c r="Z168" s="144"/>
      <c r="AA168" s="188"/>
      <c r="AB168" s="144"/>
      <c r="AC168" s="144"/>
      <c r="AD168" s="144"/>
      <c r="AE168" s="144"/>
      <c r="AF168" s="144"/>
    </row>
    <row r="169" spans="1:32" x14ac:dyDescent="0.25">
      <c r="A169" s="166" t="s">
        <v>307</v>
      </c>
      <c r="B169" s="166"/>
      <c r="C169" s="166"/>
      <c r="D169" s="166"/>
      <c r="E169" s="213"/>
      <c r="F169" s="167"/>
      <c r="G169" s="167"/>
      <c r="H169" s="167"/>
      <c r="I169" s="167"/>
      <c r="J169" s="167"/>
      <c r="K169" s="167"/>
      <c r="L169" s="167"/>
      <c r="M169" s="144"/>
      <c r="N169" s="144"/>
      <c r="P169" s="166" t="s">
        <v>231</v>
      </c>
      <c r="Q169" s="166"/>
      <c r="R169" s="166"/>
      <c r="S169" s="166"/>
      <c r="T169" s="162"/>
      <c r="U169" s="144"/>
      <c r="V169" s="144"/>
      <c r="W169" s="144"/>
      <c r="X169" s="144"/>
      <c r="Y169" s="144"/>
      <c r="Z169" s="144"/>
      <c r="AA169" s="167"/>
      <c r="AB169" s="144"/>
      <c r="AC169" s="144"/>
      <c r="AD169" s="144"/>
      <c r="AE169" s="144"/>
      <c r="AF169" s="144"/>
    </row>
    <row r="170" spans="1:32" ht="31.5" x14ac:dyDescent="0.25">
      <c r="A170" s="190"/>
      <c r="B170" s="141">
        <v>2019</v>
      </c>
      <c r="C170" s="141">
        <v>2020</v>
      </c>
      <c r="D170" s="141">
        <v>2021</v>
      </c>
      <c r="E170" s="141">
        <v>2022</v>
      </c>
      <c r="F170" s="141">
        <v>2023</v>
      </c>
      <c r="G170" s="141">
        <v>2024</v>
      </c>
      <c r="H170" s="141">
        <v>2025</v>
      </c>
      <c r="I170" s="141">
        <v>2026</v>
      </c>
      <c r="J170" s="142" t="s">
        <v>232</v>
      </c>
      <c r="K170" s="142" t="s">
        <v>233</v>
      </c>
      <c r="L170" s="143" t="s">
        <v>234</v>
      </c>
      <c r="M170" s="145" t="s">
        <v>287</v>
      </c>
      <c r="N170" s="144"/>
      <c r="P170" s="190"/>
      <c r="Q170" s="141">
        <v>2019</v>
      </c>
      <c r="R170" s="141">
        <v>2020</v>
      </c>
      <c r="S170" s="141">
        <v>2021</v>
      </c>
      <c r="T170" s="141">
        <v>2022</v>
      </c>
      <c r="U170" s="141">
        <v>2023</v>
      </c>
      <c r="V170" s="141">
        <v>2024</v>
      </c>
      <c r="W170" s="141">
        <v>2025</v>
      </c>
      <c r="X170" s="141">
        <v>2026</v>
      </c>
      <c r="Y170" s="142" t="s">
        <v>232</v>
      </c>
      <c r="Z170" s="142" t="s">
        <v>233</v>
      </c>
      <c r="AA170" s="143" t="s">
        <v>234</v>
      </c>
      <c r="AB170" s="144"/>
      <c r="AC170" s="144"/>
      <c r="AD170" s="145" t="s">
        <v>308</v>
      </c>
      <c r="AE170" s="145" t="s">
        <v>235</v>
      </c>
      <c r="AF170" s="144"/>
    </row>
    <row r="171" spans="1:32" x14ac:dyDescent="0.25">
      <c r="A171" s="146" t="s">
        <v>236</v>
      </c>
      <c r="B171" s="147">
        <v>300</v>
      </c>
      <c r="C171" s="147">
        <v>322</v>
      </c>
      <c r="D171" s="147">
        <v>223</v>
      </c>
      <c r="E171" s="147">
        <v>158</v>
      </c>
      <c r="F171" s="147">
        <v>175</v>
      </c>
      <c r="G171" s="147">
        <v>201</v>
      </c>
      <c r="H171" s="147">
        <v>145</v>
      </c>
      <c r="I171" s="147">
        <v>416</v>
      </c>
      <c r="J171" s="148">
        <v>1.8689655172413793</v>
      </c>
      <c r="K171" s="148">
        <v>0.91076115485564302</v>
      </c>
      <c r="L171" s="147"/>
      <c r="M171" s="155">
        <v>0.15339233038348082</v>
      </c>
      <c r="N171" s="144"/>
      <c r="P171" s="146" t="s">
        <v>236</v>
      </c>
      <c r="Q171" s="147">
        <v>3408</v>
      </c>
      <c r="R171" s="147">
        <v>3414</v>
      </c>
      <c r="S171" s="147">
        <v>3046</v>
      </c>
      <c r="T171" s="147">
        <v>2495</v>
      </c>
      <c r="U171" s="147">
        <v>2573</v>
      </c>
      <c r="V171" s="147">
        <v>2634</v>
      </c>
      <c r="W171" s="147">
        <v>2813</v>
      </c>
      <c r="X171" s="147">
        <v>2712</v>
      </c>
      <c r="Y171" s="148">
        <v>-3.5904728048346962E-2</v>
      </c>
      <c r="Z171" s="148">
        <v>-6.8635627728989776E-2</v>
      </c>
      <c r="AA171" s="147"/>
      <c r="AB171" s="144"/>
      <c r="AC171" s="144"/>
      <c r="AD171" s="147">
        <v>217.71428571428572</v>
      </c>
      <c r="AE171" s="147">
        <v>2911.8571428571427</v>
      </c>
      <c r="AF171" s="144"/>
    </row>
    <row r="172" spans="1:32" x14ac:dyDescent="0.25">
      <c r="A172" s="149" t="s">
        <v>237</v>
      </c>
      <c r="B172" s="150">
        <v>140</v>
      </c>
      <c r="C172" s="150">
        <v>138</v>
      </c>
      <c r="D172" s="150">
        <v>98</v>
      </c>
      <c r="E172" s="150">
        <v>79</v>
      </c>
      <c r="F172" s="150">
        <v>83</v>
      </c>
      <c r="G172" s="150">
        <v>87</v>
      </c>
      <c r="H172" s="150">
        <v>64</v>
      </c>
      <c r="I172" s="150">
        <v>102</v>
      </c>
      <c r="J172" s="148">
        <v>0.59375</v>
      </c>
      <c r="K172" s="148">
        <v>3.6284470246734375E-2</v>
      </c>
      <c r="L172" s="147"/>
      <c r="M172" s="155">
        <v>0.10770855332629356</v>
      </c>
      <c r="N172" s="144"/>
      <c r="P172" s="149" t="s">
        <v>237</v>
      </c>
      <c r="Q172" s="150">
        <v>1636</v>
      </c>
      <c r="R172" s="150">
        <v>1526</v>
      </c>
      <c r="S172" s="150">
        <v>1414</v>
      </c>
      <c r="T172" s="150">
        <v>1147</v>
      </c>
      <c r="U172" s="150">
        <v>1032</v>
      </c>
      <c r="V172" s="150">
        <v>1285</v>
      </c>
      <c r="W172" s="150">
        <v>1169</v>
      </c>
      <c r="X172" s="150">
        <v>947</v>
      </c>
      <c r="Y172" s="148">
        <v>-0.18990590248075279</v>
      </c>
      <c r="Z172" s="148">
        <v>-0.28016071234661749</v>
      </c>
      <c r="AA172" s="147"/>
      <c r="AB172" s="144"/>
      <c r="AC172" s="144"/>
      <c r="AD172" s="150">
        <v>98.428571428571431</v>
      </c>
      <c r="AE172" s="150">
        <v>1315.5714285714287</v>
      </c>
      <c r="AF172" s="144"/>
    </row>
    <row r="173" spans="1:32" x14ac:dyDescent="0.25">
      <c r="A173" s="146" t="s">
        <v>90</v>
      </c>
      <c r="B173" s="151">
        <v>0.5</v>
      </c>
      <c r="C173" s="151">
        <v>0.4437299035369775</v>
      </c>
      <c r="D173" s="151">
        <v>0.460093896713615</v>
      </c>
      <c r="E173" s="151">
        <v>0.53020134228187921</v>
      </c>
      <c r="F173" s="151">
        <v>0.50920245398773001</v>
      </c>
      <c r="G173" s="151">
        <v>0.46774193548387094</v>
      </c>
      <c r="H173" s="151">
        <v>0.47407407407407409</v>
      </c>
      <c r="I173" s="151">
        <v>0.27055702917771884</v>
      </c>
      <c r="J173" s="172">
        <v>-20.351704489635523</v>
      </c>
      <c r="K173" s="172">
        <v>-20.89140912119819</v>
      </c>
      <c r="L173" s="147"/>
      <c r="M173" s="203">
        <v>-11.518635167767833</v>
      </c>
      <c r="N173" s="144"/>
      <c r="P173" s="146" t="s">
        <v>90</v>
      </c>
      <c r="Q173" s="151">
        <v>0.52101910828025477</v>
      </c>
      <c r="R173" s="151">
        <v>0.47972335743476896</v>
      </c>
      <c r="S173" s="151">
        <v>0.49319846529473316</v>
      </c>
      <c r="T173" s="151">
        <v>0.48539991536182819</v>
      </c>
      <c r="U173" s="151">
        <v>0.44406196213425131</v>
      </c>
      <c r="V173" s="151">
        <v>0.518354175070593</v>
      </c>
      <c r="W173" s="151">
        <v>0.45257452574525747</v>
      </c>
      <c r="X173" s="151">
        <v>0.38574338085539717</v>
      </c>
      <c r="Y173" s="172">
        <v>-6.6831144889860301</v>
      </c>
      <c r="Z173" s="172">
        <v>-10.055328704342525</v>
      </c>
      <c r="AA173" s="147"/>
      <c r="AB173" s="144"/>
      <c r="AC173" s="144"/>
      <c r="AD173" s="151">
        <v>0.47947112038970074</v>
      </c>
      <c r="AE173" s="151">
        <v>0.48629666789882242</v>
      </c>
      <c r="AF173" s="144"/>
    </row>
    <row r="174" spans="1:32" x14ac:dyDescent="0.25">
      <c r="A174" s="149" t="s">
        <v>238</v>
      </c>
      <c r="B174" s="150">
        <v>93</v>
      </c>
      <c r="C174" s="150">
        <v>90</v>
      </c>
      <c r="D174" s="150">
        <v>61</v>
      </c>
      <c r="E174" s="150">
        <v>54</v>
      </c>
      <c r="F174" s="150">
        <v>63</v>
      </c>
      <c r="G174" s="150">
        <v>57</v>
      </c>
      <c r="H174" s="150">
        <v>46</v>
      </c>
      <c r="I174" s="150">
        <v>67</v>
      </c>
      <c r="J174" s="148">
        <v>0.45652173913043476</v>
      </c>
      <c r="K174" s="148">
        <v>1.0775862068965424E-2</v>
      </c>
      <c r="L174" s="147"/>
      <c r="M174" s="155">
        <v>0.10983606557377049</v>
      </c>
      <c r="N174" s="144"/>
      <c r="P174" s="149" t="s">
        <v>238</v>
      </c>
      <c r="Q174" s="150">
        <v>1157</v>
      </c>
      <c r="R174" s="150">
        <v>1031</v>
      </c>
      <c r="S174" s="150">
        <v>955</v>
      </c>
      <c r="T174" s="150">
        <v>781</v>
      </c>
      <c r="U174" s="150">
        <v>691</v>
      </c>
      <c r="V174" s="150">
        <v>974</v>
      </c>
      <c r="W174" s="150">
        <v>794</v>
      </c>
      <c r="X174" s="150">
        <v>610</v>
      </c>
      <c r="Y174" s="148">
        <v>-0.23173803526448364</v>
      </c>
      <c r="Z174" s="148">
        <v>-0.33103556321478933</v>
      </c>
      <c r="AA174" s="147"/>
      <c r="AB174" s="144"/>
      <c r="AC174" s="144"/>
      <c r="AD174" s="150">
        <v>66.285714285714292</v>
      </c>
      <c r="AE174" s="150">
        <v>911.85714285714289</v>
      </c>
      <c r="AF174" s="144"/>
    </row>
    <row r="175" spans="1:32" x14ac:dyDescent="0.25">
      <c r="A175" s="149" t="s">
        <v>239</v>
      </c>
      <c r="B175" s="153">
        <v>0.31</v>
      </c>
      <c r="C175" s="153">
        <v>0.27950310559006208</v>
      </c>
      <c r="D175" s="153">
        <v>0.273542600896861</v>
      </c>
      <c r="E175" s="153">
        <v>0.34177215189873417</v>
      </c>
      <c r="F175" s="153">
        <v>0.36</v>
      </c>
      <c r="G175" s="153">
        <v>0.28358208955223879</v>
      </c>
      <c r="H175" s="153">
        <v>0.31724137931034485</v>
      </c>
      <c r="I175" s="153">
        <v>0.16105769230769232</v>
      </c>
      <c r="J175" s="172">
        <v>-15.618368700265254</v>
      </c>
      <c r="K175" s="172">
        <v>-14.340424994952553</v>
      </c>
      <c r="L175" s="147"/>
      <c r="M175" s="203">
        <v>-6.3868561379623321</v>
      </c>
      <c r="N175" s="144"/>
      <c r="P175" s="149" t="s">
        <v>239</v>
      </c>
      <c r="Q175" s="153">
        <v>0.33949530516431925</v>
      </c>
      <c r="R175" s="153">
        <v>0.30199179847685997</v>
      </c>
      <c r="S175" s="153">
        <v>0.31352593565331582</v>
      </c>
      <c r="T175" s="153">
        <v>0.31302605210420842</v>
      </c>
      <c r="U175" s="153">
        <v>0.26855810338126701</v>
      </c>
      <c r="V175" s="153">
        <v>0.36977980258162491</v>
      </c>
      <c r="W175" s="153">
        <v>0.2822609313899751</v>
      </c>
      <c r="X175" s="153">
        <v>0.22492625368731564</v>
      </c>
      <c r="Y175" s="172">
        <v>-5.7334677702659462</v>
      </c>
      <c r="Z175" s="172">
        <v>-8.8226864106924676</v>
      </c>
      <c r="AA175" s="147"/>
      <c r="AB175" s="144"/>
      <c r="AC175" s="144"/>
      <c r="AD175" s="153">
        <v>0.30446194225721784</v>
      </c>
      <c r="AE175" s="153">
        <v>0.31315311779424032</v>
      </c>
      <c r="AF175" s="144"/>
    </row>
    <row r="176" spans="1:32" x14ac:dyDescent="0.25">
      <c r="A176" s="149" t="s">
        <v>240</v>
      </c>
      <c r="B176" s="153">
        <v>0.66428571428571426</v>
      </c>
      <c r="C176" s="153">
        <v>0.65217391304347827</v>
      </c>
      <c r="D176" s="153">
        <v>0.62244897959183676</v>
      </c>
      <c r="E176" s="153">
        <v>0.68354430379746833</v>
      </c>
      <c r="F176" s="153">
        <v>0.75903614457831325</v>
      </c>
      <c r="G176" s="153">
        <v>0.65517241379310343</v>
      </c>
      <c r="H176" s="153">
        <v>0.71875</v>
      </c>
      <c r="I176" s="153">
        <v>0.65686274509803921</v>
      </c>
      <c r="J176" s="172">
        <v>-6.1887254901960791</v>
      </c>
      <c r="K176" s="172">
        <v>-1.6577022681351306</v>
      </c>
      <c r="L176" s="147"/>
      <c r="M176" s="203">
        <v>1.2723357558440451</v>
      </c>
      <c r="N176" s="144"/>
      <c r="P176" s="149" t="s">
        <v>240</v>
      </c>
      <c r="Q176" s="153">
        <v>0.70721271393643037</v>
      </c>
      <c r="R176" s="153">
        <v>0.67562254259501964</v>
      </c>
      <c r="S176" s="153">
        <v>0.67538896746817534</v>
      </c>
      <c r="T176" s="153">
        <v>0.68090671316477769</v>
      </c>
      <c r="U176" s="153">
        <v>0.66957364341085268</v>
      </c>
      <c r="V176" s="153">
        <v>0.75797665369649803</v>
      </c>
      <c r="W176" s="153">
        <v>0.67921300256629602</v>
      </c>
      <c r="X176" s="153">
        <v>0.64413938753959876</v>
      </c>
      <c r="Y176" s="172">
        <v>-3.5073615026697258</v>
      </c>
      <c r="Z176" s="172">
        <v>-4.898690195980393</v>
      </c>
      <c r="AA176" s="147"/>
      <c r="AB176" s="144"/>
      <c r="AC176" s="144"/>
      <c r="AD176" s="153">
        <v>0.67343976777939052</v>
      </c>
      <c r="AE176" s="153">
        <v>0.69312628949940269</v>
      </c>
      <c r="AF176" s="144"/>
    </row>
    <row r="177" spans="1:32" ht="22.15" customHeight="1" x14ac:dyDescent="0.25">
      <c r="A177" s="154" t="s">
        <v>241</v>
      </c>
      <c r="B177" s="155">
        <v>0.11428571428571428</v>
      </c>
      <c r="C177" s="155">
        <v>0.10144927536231885</v>
      </c>
      <c r="D177" s="155">
        <v>8.1632653061224483E-2</v>
      </c>
      <c r="E177" s="155">
        <v>0.16455696202531644</v>
      </c>
      <c r="F177" s="155">
        <v>7.2289156626506021E-2</v>
      </c>
      <c r="G177" s="155">
        <v>9.1954022988505746E-2</v>
      </c>
      <c r="H177" s="155">
        <v>4.6875E-2</v>
      </c>
      <c r="I177" s="155">
        <v>0.14705882352941177</v>
      </c>
      <c r="J177" s="172">
        <v>10.018382352941178</v>
      </c>
      <c r="K177" s="172">
        <v>4.8365064458294205</v>
      </c>
      <c r="L177" s="147"/>
      <c r="M177" s="203">
        <v>-1.4504006460028558</v>
      </c>
      <c r="N177" s="144"/>
      <c r="P177" s="154" t="s">
        <v>241</v>
      </c>
      <c r="Q177" s="155">
        <v>0.14303178484107579</v>
      </c>
      <c r="R177" s="155">
        <v>0.15203145478374835</v>
      </c>
      <c r="S177" s="155">
        <v>0.14144271570014144</v>
      </c>
      <c r="T177" s="155">
        <v>0.16739319965126417</v>
      </c>
      <c r="U177" s="155">
        <v>0.15988372093023256</v>
      </c>
      <c r="V177" s="155">
        <v>0.11517509727626458</v>
      </c>
      <c r="W177" s="155">
        <v>0.1377245508982036</v>
      </c>
      <c r="X177" s="155">
        <v>0.16156282998944033</v>
      </c>
      <c r="Y177" s="172">
        <v>2.3838279091236729</v>
      </c>
      <c r="Z177" s="172">
        <v>1.6921718033744815</v>
      </c>
      <c r="AA177" s="147"/>
      <c r="AB177" s="144"/>
      <c r="AC177" s="144"/>
      <c r="AD177" s="151">
        <v>9.8693759071117562E-2</v>
      </c>
      <c r="AE177" s="151">
        <v>0.14464111195569551</v>
      </c>
      <c r="AF177" s="144"/>
    </row>
    <row r="178" spans="1:32" ht="22.15" customHeight="1" x14ac:dyDescent="0.25">
      <c r="A178" s="154" t="s">
        <v>242</v>
      </c>
      <c r="B178" s="155">
        <v>5.3333333333333337E-2</v>
      </c>
      <c r="C178" s="155">
        <v>4.3478260869565216E-2</v>
      </c>
      <c r="D178" s="155">
        <v>3.5874439461883408E-2</v>
      </c>
      <c r="E178" s="155">
        <v>8.2278481012658222E-2</v>
      </c>
      <c r="F178" s="155">
        <v>3.4285714285714287E-2</v>
      </c>
      <c r="G178" s="155">
        <v>3.9800995024875621E-2</v>
      </c>
      <c r="H178" s="155">
        <v>2.0689655172413793E-2</v>
      </c>
      <c r="I178" s="155">
        <v>3.6057692307692304E-2</v>
      </c>
      <c r="J178" s="172">
        <v>1.5368037135278512</v>
      </c>
      <c r="K178" s="172">
        <v>-0.85617302644861726</v>
      </c>
      <c r="L178" s="147"/>
      <c r="M178" s="203">
        <v>-2.0358236895847517</v>
      </c>
      <c r="N178" s="144"/>
      <c r="P178" s="154" t="s">
        <v>242</v>
      </c>
      <c r="Q178" s="155">
        <v>6.8661971830985921E-2</v>
      </c>
      <c r="R178" s="155">
        <v>6.795547744581136E-2</v>
      </c>
      <c r="S178" s="155">
        <v>6.5659881812212745E-2</v>
      </c>
      <c r="T178" s="155">
        <v>7.6953907815631259E-2</v>
      </c>
      <c r="U178" s="155">
        <v>6.4127477652545672E-2</v>
      </c>
      <c r="V178" s="155">
        <v>5.6188306757782837E-2</v>
      </c>
      <c r="W178" s="155">
        <v>5.723426946320654E-2</v>
      </c>
      <c r="X178" s="155">
        <v>5.641592920353982E-2</v>
      </c>
      <c r="Y178" s="172">
        <v>-8.1834025966671942E-2</v>
      </c>
      <c r="Z178" s="172">
        <v>-0.89326455891796042</v>
      </c>
      <c r="AA178" s="147"/>
      <c r="AB178" s="144"/>
      <c r="AC178" s="144"/>
      <c r="AD178" s="151">
        <v>4.4619422572178477E-2</v>
      </c>
      <c r="AE178" s="151">
        <v>6.5348574792719424E-2</v>
      </c>
      <c r="AF178" s="144"/>
    </row>
    <row r="179" spans="1:32" ht="22.15" customHeight="1" x14ac:dyDescent="0.25">
      <c r="A179" s="154" t="s">
        <v>243</v>
      </c>
      <c r="B179" s="155">
        <v>0.42666666666666669</v>
      </c>
      <c r="C179" s="155">
        <v>0.5</v>
      </c>
      <c r="D179" s="155">
        <v>0.47085201793721976</v>
      </c>
      <c r="E179" s="155">
        <v>0.4050632911392405</v>
      </c>
      <c r="F179" s="155">
        <v>0.37714285714285717</v>
      </c>
      <c r="G179" s="155">
        <v>0.42786069651741293</v>
      </c>
      <c r="H179" s="155">
        <v>0.44137931034482758</v>
      </c>
      <c r="I179" s="155">
        <v>0.64182692307692313</v>
      </c>
      <c r="J179" s="172">
        <v>20.044761273209556</v>
      </c>
      <c r="K179" s="172">
        <v>19.956970522915412</v>
      </c>
      <c r="L179" s="147"/>
      <c r="M179" s="203">
        <v>12.56027342863627</v>
      </c>
      <c r="N179" s="144"/>
      <c r="P179" s="154" t="s">
        <v>243</v>
      </c>
      <c r="Q179" s="155">
        <v>0.40933098591549294</v>
      </c>
      <c r="R179" s="155">
        <v>0.44961921499707086</v>
      </c>
      <c r="S179" s="155">
        <v>0.44550229809586345</v>
      </c>
      <c r="T179" s="155">
        <v>0.46012024048096195</v>
      </c>
      <c r="U179" s="155">
        <v>0.46638165565487755</v>
      </c>
      <c r="V179" s="155">
        <v>0.41571753986332571</v>
      </c>
      <c r="W179" s="155">
        <v>0.47458229648062566</v>
      </c>
      <c r="X179" s="155">
        <v>0.51622418879056042</v>
      </c>
      <c r="Y179" s="172">
        <v>4.1641892309934754</v>
      </c>
      <c r="Z179" s="172">
        <v>7.1490832562331015</v>
      </c>
      <c r="AA179" s="147"/>
      <c r="AB179" s="144"/>
      <c r="AC179" s="144"/>
      <c r="AD179" s="151">
        <v>0.442257217847769</v>
      </c>
      <c r="AE179" s="151">
        <v>0.4447333562282294</v>
      </c>
      <c r="AF179" s="144"/>
    </row>
    <row r="180" spans="1:32" ht="22.15" customHeight="1" x14ac:dyDescent="0.25">
      <c r="A180" s="154" t="s">
        <v>244</v>
      </c>
      <c r="B180" s="155">
        <v>0.04</v>
      </c>
      <c r="C180" s="155">
        <v>2.4844720496894408E-2</v>
      </c>
      <c r="D180" s="155">
        <v>3.5874439461883408E-2</v>
      </c>
      <c r="E180" s="155">
        <v>5.6962025316455694E-2</v>
      </c>
      <c r="F180" s="155">
        <v>7.4285714285714288E-2</v>
      </c>
      <c r="G180" s="155">
        <v>1.4925373134328358E-2</v>
      </c>
      <c r="H180" s="155">
        <v>1.3793103448275862E-2</v>
      </c>
      <c r="I180" s="155">
        <v>9.6153846153846159E-3</v>
      </c>
      <c r="J180" s="172">
        <v>-0.41777188328912462</v>
      </c>
      <c r="K180" s="172">
        <v>-2.6473854229759746</v>
      </c>
      <c r="L180" s="147"/>
      <c r="M180" s="203">
        <v>-0.43964147946448823</v>
      </c>
      <c r="N180" s="144"/>
      <c r="P180" s="154" t="s">
        <v>244</v>
      </c>
      <c r="Q180" s="155">
        <v>2.7582159624413145E-2</v>
      </c>
      <c r="R180" s="155">
        <v>2.5483304042179262E-2</v>
      </c>
      <c r="S180" s="155">
        <v>2.8562048588312541E-2</v>
      </c>
      <c r="T180" s="155">
        <v>2.525050100200401E-2</v>
      </c>
      <c r="U180" s="155">
        <v>2.7982899339292655E-2</v>
      </c>
      <c r="V180" s="155">
        <v>3.0372057706909643E-2</v>
      </c>
      <c r="W180" s="155">
        <v>1.5997156061144685E-2</v>
      </c>
      <c r="X180" s="155">
        <v>1.4011799410029498E-2</v>
      </c>
      <c r="Y180" s="172">
        <v>-0.19853566511151866</v>
      </c>
      <c r="Z180" s="172">
        <v>-1.1892140147444867</v>
      </c>
      <c r="AA180" s="147"/>
      <c r="AB180" s="144"/>
      <c r="AC180" s="144"/>
      <c r="AD180" s="151">
        <v>3.608923884514436E-2</v>
      </c>
      <c r="AE180" s="151">
        <v>2.5903939557474366E-2</v>
      </c>
      <c r="AF180" s="144"/>
    </row>
    <row r="181" spans="1:32" ht="22.15" customHeight="1" x14ac:dyDescent="0.25">
      <c r="A181" s="154" t="s">
        <v>245</v>
      </c>
      <c r="B181" s="155">
        <v>0</v>
      </c>
      <c r="C181" s="155">
        <v>0</v>
      </c>
      <c r="D181" s="155">
        <v>8.9686098654708519E-3</v>
      </c>
      <c r="E181" s="155">
        <v>0</v>
      </c>
      <c r="F181" s="155">
        <v>5.7142857142857143E-3</v>
      </c>
      <c r="G181" s="155">
        <v>4.9751243781094526E-3</v>
      </c>
      <c r="H181" s="155">
        <v>1.3793103448275862E-2</v>
      </c>
      <c r="I181" s="155">
        <v>7.2115384615384619E-3</v>
      </c>
      <c r="J181" s="172">
        <v>-0.65815649867374004</v>
      </c>
      <c r="K181" s="172">
        <v>0.32745305875227138</v>
      </c>
      <c r="L181" s="147"/>
      <c r="M181" s="203">
        <v>0.16805650102110284</v>
      </c>
      <c r="N181" s="144"/>
      <c r="P181" s="154" t="s">
        <v>245</v>
      </c>
      <c r="Q181" s="155">
        <v>1.1737089201877935E-3</v>
      </c>
      <c r="R181" s="155">
        <v>1.7574692442882249E-3</v>
      </c>
      <c r="S181" s="155">
        <v>1.969796454366382E-3</v>
      </c>
      <c r="T181" s="155">
        <v>8.0160320641282565E-4</v>
      </c>
      <c r="U181" s="155">
        <v>1.5546055188495919E-3</v>
      </c>
      <c r="V181" s="155">
        <v>1.5186028853454822E-3</v>
      </c>
      <c r="W181" s="155">
        <v>2.1329541414859582E-3</v>
      </c>
      <c r="X181" s="155">
        <v>5.5309734513274336E-3</v>
      </c>
      <c r="Y181" s="172">
        <v>0.33980193098414752</v>
      </c>
      <c r="Z181" s="172">
        <v>0.39610377205714115</v>
      </c>
      <c r="AA181" s="147"/>
      <c r="AB181" s="144"/>
      <c r="AC181" s="144"/>
      <c r="AD181" s="151">
        <v>3.937007874015748E-3</v>
      </c>
      <c r="AE181" s="151">
        <v>1.5699357307560223E-3</v>
      </c>
      <c r="AF181" s="144"/>
    </row>
    <row r="182" spans="1:32" ht="22.15" customHeight="1" x14ac:dyDescent="0.25">
      <c r="A182" s="154" t="s">
        <v>246</v>
      </c>
      <c r="B182" s="155">
        <v>0.04</v>
      </c>
      <c r="C182" s="155">
        <v>3.4161490683229816E-2</v>
      </c>
      <c r="D182" s="155">
        <v>2.6905829596412557E-2</v>
      </c>
      <c r="E182" s="155">
        <v>3.7974683544303799E-2</v>
      </c>
      <c r="F182" s="155">
        <v>0.04</v>
      </c>
      <c r="G182" s="155">
        <v>3.9800995024875621E-2</v>
      </c>
      <c r="H182" s="155">
        <v>4.8275862068965517E-2</v>
      </c>
      <c r="I182" s="155">
        <v>6.7307692307692304E-2</v>
      </c>
      <c r="J182" s="172">
        <v>1.9031830238726788</v>
      </c>
      <c r="K182" s="172">
        <v>2.9906117504542697</v>
      </c>
      <c r="L182" s="147"/>
      <c r="M182" s="203">
        <v>0.20422055820285834</v>
      </c>
      <c r="N182" s="144"/>
      <c r="P182" s="154" t="s">
        <v>246</v>
      </c>
      <c r="Q182" s="155">
        <v>4.3720657276995305E-2</v>
      </c>
      <c r="R182" s="155">
        <v>4.3057996485061513E-2</v>
      </c>
      <c r="S182" s="155">
        <v>3.7754432042022328E-2</v>
      </c>
      <c r="T182" s="155">
        <v>3.0460921843687375E-2</v>
      </c>
      <c r="U182" s="155">
        <v>5.7909055577147296E-2</v>
      </c>
      <c r="V182" s="155">
        <v>3.9104024297646166E-2</v>
      </c>
      <c r="W182" s="155">
        <v>5.6167792392463563E-2</v>
      </c>
      <c r="X182" s="155">
        <v>6.5265486725663721E-2</v>
      </c>
      <c r="Y182" s="172">
        <v>0.90976943332001581</v>
      </c>
      <c r="Z182" s="172">
        <v>2.1258225772908972</v>
      </c>
      <c r="AA182" s="147"/>
      <c r="AB182" s="144"/>
      <c r="AC182" s="144"/>
      <c r="AD182" s="151">
        <v>3.7401574803149609E-2</v>
      </c>
      <c r="AE182" s="151">
        <v>4.400726095275475E-2</v>
      </c>
      <c r="AF182" s="144"/>
    </row>
    <row r="183" spans="1:32" x14ac:dyDescent="0.25">
      <c r="A183" s="149" t="s">
        <v>247</v>
      </c>
      <c r="B183" s="150">
        <v>192.91666666666666</v>
      </c>
      <c r="C183" s="150">
        <v>236.07763975155294</v>
      </c>
      <c r="D183" s="150">
        <v>155.8565022421524</v>
      </c>
      <c r="E183" s="150">
        <v>186.14556962025316</v>
      </c>
      <c r="F183" s="150">
        <v>195.79428571428579</v>
      </c>
      <c r="G183" s="150">
        <v>184.41791044776124</v>
      </c>
      <c r="H183" s="150">
        <v>223.73103448275856</v>
      </c>
      <c r="I183" s="150">
        <v>310.55769230769209</v>
      </c>
      <c r="J183" s="177">
        <v>86.826657824933534</v>
      </c>
      <c r="K183" s="177">
        <v>112.5051988693719</v>
      </c>
      <c r="L183" s="147"/>
      <c r="M183" s="203">
        <v>86.767869298842498</v>
      </c>
      <c r="N183" s="144"/>
      <c r="P183" s="149" t="s">
        <v>247</v>
      </c>
      <c r="Q183" s="150">
        <v>224.91754694835672</v>
      </c>
      <c r="R183" s="150">
        <v>226.89425893380192</v>
      </c>
      <c r="S183" s="150">
        <v>162.87655942219291</v>
      </c>
      <c r="T183" s="150">
        <v>180.81242484969951</v>
      </c>
      <c r="U183" s="150">
        <v>186.23902059852298</v>
      </c>
      <c r="V183" s="150">
        <v>168.43394077448755</v>
      </c>
      <c r="W183" s="150">
        <v>201.25346605047994</v>
      </c>
      <c r="X183" s="150">
        <v>223.78982300884959</v>
      </c>
      <c r="Y183" s="177">
        <v>22.536356958369652</v>
      </c>
      <c r="Z183" s="177">
        <v>28.658635254348354</v>
      </c>
      <c r="AA183" s="147"/>
      <c r="AB183" s="144"/>
      <c r="AC183" s="144"/>
      <c r="AD183" s="150">
        <v>198.0524934383202</v>
      </c>
      <c r="AE183" s="150">
        <v>195.13118775450124</v>
      </c>
      <c r="AF183" s="144"/>
    </row>
    <row r="184" spans="1:32" x14ac:dyDescent="0.25">
      <c r="A184" s="149" t="s">
        <v>248</v>
      </c>
      <c r="B184" s="150">
        <v>213.07857142857131</v>
      </c>
      <c r="C184" s="150">
        <v>270.84057971014488</v>
      </c>
      <c r="D184" s="150">
        <v>158.30612244897952</v>
      </c>
      <c r="E184" s="150">
        <v>216.32911392405072</v>
      </c>
      <c r="F184" s="150">
        <v>242.86746987951798</v>
      </c>
      <c r="G184" s="150">
        <v>226.93103448275863</v>
      </c>
      <c r="H184" s="150">
        <v>272.5625</v>
      </c>
      <c r="I184" s="150">
        <v>310.03921568627442</v>
      </c>
      <c r="J184" s="177">
        <v>37.476715686274417</v>
      </c>
      <c r="K184" s="177">
        <v>81.94632744244285</v>
      </c>
      <c r="L184" s="147"/>
      <c r="M184" s="203">
        <v>64.125804915419195</v>
      </c>
      <c r="N184" s="144"/>
      <c r="P184" s="149" t="s">
        <v>248</v>
      </c>
      <c r="Q184" s="150">
        <v>239.69376528117357</v>
      </c>
      <c r="R184" s="150">
        <v>237.69134993446929</v>
      </c>
      <c r="S184" s="150">
        <v>172.63366336633663</v>
      </c>
      <c r="T184" s="150">
        <v>205.86137750653876</v>
      </c>
      <c r="U184" s="150">
        <v>206.87500000000003</v>
      </c>
      <c r="V184" s="150">
        <v>180.24435797665379</v>
      </c>
      <c r="W184" s="150">
        <v>215.81094952951236</v>
      </c>
      <c r="X184" s="150">
        <v>245.91341077085522</v>
      </c>
      <c r="Y184" s="177">
        <v>30.102461241342866</v>
      </c>
      <c r="Z184" s="177">
        <v>36.067064804952281</v>
      </c>
      <c r="AA184" s="147"/>
      <c r="AB184" s="144"/>
      <c r="AC184" s="144"/>
      <c r="AD184" s="150">
        <v>228.09288824383157</v>
      </c>
      <c r="AE184" s="150">
        <v>209.84634596590294</v>
      </c>
      <c r="AF184" s="144"/>
    </row>
    <row r="185" spans="1:32" x14ac:dyDescent="0.25">
      <c r="A185" s="146" t="s">
        <v>249</v>
      </c>
      <c r="B185" s="147">
        <v>339</v>
      </c>
      <c r="C185" s="147">
        <v>226</v>
      </c>
      <c r="D185" s="147">
        <v>177</v>
      </c>
      <c r="E185" s="147">
        <v>231</v>
      </c>
      <c r="F185" s="147">
        <v>194</v>
      </c>
      <c r="G185" s="147">
        <v>260</v>
      </c>
      <c r="H185" s="147">
        <v>433</v>
      </c>
      <c r="I185" s="147">
        <v>417</v>
      </c>
      <c r="J185" s="148">
        <v>-3.695150115473441E-2</v>
      </c>
      <c r="K185" s="148">
        <v>0.5693548387096774</v>
      </c>
      <c r="L185" s="147"/>
      <c r="M185" s="155">
        <v>9.6931659693165972E-2</v>
      </c>
      <c r="N185" s="144"/>
      <c r="P185" s="146" t="s">
        <v>249</v>
      </c>
      <c r="Q185" s="147">
        <v>4051</v>
      </c>
      <c r="R185" s="147">
        <v>3134</v>
      </c>
      <c r="S185" s="147">
        <v>2826</v>
      </c>
      <c r="T185" s="147">
        <v>2849</v>
      </c>
      <c r="U185" s="147">
        <v>2880</v>
      </c>
      <c r="V185" s="147">
        <v>3256</v>
      </c>
      <c r="W185" s="147">
        <v>3869</v>
      </c>
      <c r="X185" s="147">
        <v>4302</v>
      </c>
      <c r="Y185" s="148">
        <v>0.11191522357198243</v>
      </c>
      <c r="Z185" s="148">
        <v>0.31703476929805374</v>
      </c>
      <c r="AA185" s="147"/>
      <c r="AB185" s="144"/>
      <c r="AC185" s="144"/>
      <c r="AD185" s="147">
        <v>265.71428571428572</v>
      </c>
      <c r="AE185" s="147">
        <v>3266.4285714285716</v>
      </c>
      <c r="AF185" s="144"/>
    </row>
    <row r="186" spans="1:32" x14ac:dyDescent="0.25">
      <c r="A186" s="146" t="s">
        <v>250</v>
      </c>
      <c r="B186" s="150">
        <v>100</v>
      </c>
      <c r="C186" s="150">
        <v>52</v>
      </c>
      <c r="D186" s="150">
        <v>30</v>
      </c>
      <c r="E186" s="150">
        <v>37</v>
      </c>
      <c r="F186" s="150">
        <v>52</v>
      </c>
      <c r="G186" s="150">
        <v>86</v>
      </c>
      <c r="H186" s="150">
        <v>132</v>
      </c>
      <c r="I186" s="150">
        <v>171</v>
      </c>
      <c r="J186" s="148">
        <v>0.29545454545454547</v>
      </c>
      <c r="K186" s="148">
        <v>1.4478527607361962</v>
      </c>
      <c r="L186" s="147"/>
      <c r="M186" s="155">
        <v>0.125</v>
      </c>
      <c r="N186" s="144"/>
      <c r="P186" s="146" t="s">
        <v>250</v>
      </c>
      <c r="Q186" s="150">
        <v>1234</v>
      </c>
      <c r="R186" s="150">
        <v>837</v>
      </c>
      <c r="S186" s="150">
        <v>564</v>
      </c>
      <c r="T186" s="150">
        <v>626</v>
      </c>
      <c r="U186" s="150">
        <v>657</v>
      </c>
      <c r="V186" s="150">
        <v>829</v>
      </c>
      <c r="W186" s="150">
        <v>1091</v>
      </c>
      <c r="X186" s="150">
        <v>1368</v>
      </c>
      <c r="Y186" s="148">
        <v>0.25389550870760769</v>
      </c>
      <c r="Z186" s="148">
        <v>0.64028776978417268</v>
      </c>
      <c r="AA186" s="147"/>
      <c r="AB186" s="144"/>
      <c r="AC186" s="144"/>
      <c r="AD186" s="150">
        <v>69.857142857142861</v>
      </c>
      <c r="AE186" s="150">
        <v>834</v>
      </c>
      <c r="AF186" s="144"/>
    </row>
    <row r="187" spans="1:32" x14ac:dyDescent="0.25">
      <c r="A187" s="149" t="s">
        <v>251</v>
      </c>
      <c r="B187" s="147">
        <v>0</v>
      </c>
      <c r="C187" s="147">
        <v>256</v>
      </c>
      <c r="D187" s="147">
        <v>231</v>
      </c>
      <c r="E187" s="147">
        <v>217</v>
      </c>
      <c r="F187" s="147">
        <v>255</v>
      </c>
      <c r="G187" s="147">
        <v>149</v>
      </c>
      <c r="H187" s="147">
        <v>196</v>
      </c>
      <c r="I187" s="147">
        <v>145</v>
      </c>
      <c r="J187" s="148">
        <v>-0.26020408163265307</v>
      </c>
      <c r="K187" s="157">
        <v>-0.33282208588957057</v>
      </c>
      <c r="L187" s="147"/>
      <c r="M187" s="155">
        <v>4.9185888738127542E-2</v>
      </c>
      <c r="N187" s="144"/>
      <c r="P187" s="149" t="s">
        <v>251</v>
      </c>
      <c r="Q187" s="147">
        <v>0</v>
      </c>
      <c r="R187" s="147">
        <v>4678</v>
      </c>
      <c r="S187" s="147">
        <v>4720</v>
      </c>
      <c r="T187" s="147">
        <v>3769</v>
      </c>
      <c r="U187" s="147">
        <v>3055</v>
      </c>
      <c r="V187" s="147">
        <v>3238</v>
      </c>
      <c r="W187" s="147">
        <v>3433</v>
      </c>
      <c r="X187" s="147">
        <v>2948</v>
      </c>
      <c r="Y187" s="148">
        <v>-0.14127585202446841</v>
      </c>
      <c r="Z187" s="157">
        <v>-0.22736207574367712</v>
      </c>
      <c r="AA187" s="147"/>
      <c r="AB187" s="144"/>
      <c r="AC187" s="144"/>
      <c r="AD187" s="158">
        <v>217.33333333333334</v>
      </c>
      <c r="AE187" s="158">
        <v>3815.5</v>
      </c>
      <c r="AF187" s="144"/>
    </row>
    <row r="188" spans="1:32" x14ac:dyDescent="0.25">
      <c r="A188" s="159" t="s">
        <v>252</v>
      </c>
      <c r="B188" s="150">
        <v>75</v>
      </c>
      <c r="C188" s="150">
        <v>49</v>
      </c>
      <c r="D188" s="150">
        <v>88</v>
      </c>
      <c r="E188" s="150">
        <v>38</v>
      </c>
      <c r="F188" s="150">
        <v>55</v>
      </c>
      <c r="G188" s="150">
        <v>104</v>
      </c>
      <c r="H188" s="150">
        <v>39</v>
      </c>
      <c r="I188" s="150">
        <v>67</v>
      </c>
      <c r="J188" s="148">
        <v>0.71794871794871795</v>
      </c>
      <c r="K188" s="148">
        <v>4.6875E-2</v>
      </c>
      <c r="L188" s="147"/>
      <c r="M188" s="155">
        <v>7.2432432432432428E-2</v>
      </c>
      <c r="N188" s="144"/>
      <c r="P188" s="159" t="s">
        <v>252</v>
      </c>
      <c r="Q188" s="150">
        <v>936</v>
      </c>
      <c r="R188" s="150">
        <v>830</v>
      </c>
      <c r="S188" s="150">
        <v>990</v>
      </c>
      <c r="T188" s="150">
        <v>1095</v>
      </c>
      <c r="U188" s="150">
        <v>764</v>
      </c>
      <c r="V188" s="150">
        <v>850</v>
      </c>
      <c r="W188" s="150">
        <v>795</v>
      </c>
      <c r="X188" s="150">
        <v>925</v>
      </c>
      <c r="Y188" s="148">
        <v>0.16352201257861634</v>
      </c>
      <c r="Z188" s="148">
        <v>3.434504792332263E-2</v>
      </c>
      <c r="AA188" s="147"/>
      <c r="AB188" s="144"/>
      <c r="AC188" s="144"/>
      <c r="AD188" s="150">
        <v>64</v>
      </c>
      <c r="AE188" s="150">
        <v>894.28571428571433</v>
      </c>
      <c r="AF188" s="144"/>
    </row>
    <row r="189" spans="1:32" x14ac:dyDescent="0.25">
      <c r="A189" s="159" t="s">
        <v>253</v>
      </c>
      <c r="B189" s="150">
        <v>8</v>
      </c>
      <c r="C189" s="150">
        <v>16</v>
      </c>
      <c r="D189" s="150">
        <v>7</v>
      </c>
      <c r="E189" s="150">
        <v>4</v>
      </c>
      <c r="F189" s="150">
        <v>6</v>
      </c>
      <c r="G189" s="150">
        <v>6</v>
      </c>
      <c r="H189" s="150">
        <v>8</v>
      </c>
      <c r="I189" s="150">
        <v>1</v>
      </c>
      <c r="J189" s="148">
        <v>-0.875</v>
      </c>
      <c r="K189" s="148">
        <v>-0.87272727272727268</v>
      </c>
      <c r="L189" s="147"/>
      <c r="M189" s="155">
        <v>1.1363636363636364E-2</v>
      </c>
      <c r="N189" s="144"/>
      <c r="P189" s="159" t="s">
        <v>253</v>
      </c>
      <c r="Q189" s="150">
        <v>81</v>
      </c>
      <c r="R189" s="150">
        <v>104</v>
      </c>
      <c r="S189" s="150">
        <v>130</v>
      </c>
      <c r="T189" s="150">
        <v>115</v>
      </c>
      <c r="U189" s="150">
        <v>90</v>
      </c>
      <c r="V189" s="150">
        <v>81</v>
      </c>
      <c r="W189" s="150">
        <v>106</v>
      </c>
      <c r="X189" s="150">
        <v>88</v>
      </c>
      <c r="Y189" s="148">
        <v>-0.16981132075471697</v>
      </c>
      <c r="Z189" s="148">
        <v>-0.12871287128712872</v>
      </c>
      <c r="AA189" s="147"/>
      <c r="AB189" s="144"/>
      <c r="AC189" s="144"/>
      <c r="AD189" s="150">
        <v>7.8571428571428568</v>
      </c>
      <c r="AE189" s="150">
        <v>101</v>
      </c>
      <c r="AF189" s="144"/>
    </row>
    <row r="190" spans="1:32" x14ac:dyDescent="0.25">
      <c r="A190" s="159" t="s">
        <v>254</v>
      </c>
      <c r="B190" s="191">
        <v>9.6385542168674704E-2</v>
      </c>
      <c r="C190" s="191">
        <v>0.24615384615384617</v>
      </c>
      <c r="D190" s="191">
        <v>7.3684210526315783E-2</v>
      </c>
      <c r="E190" s="191">
        <v>9.5238095238095233E-2</v>
      </c>
      <c r="F190" s="191">
        <v>9.8360655737704916E-2</v>
      </c>
      <c r="G190" s="191">
        <v>5.4545454545454543E-2</v>
      </c>
      <c r="H190" s="191">
        <v>0.1702127659574468</v>
      </c>
      <c r="I190" s="191">
        <v>1.4705882352941176E-2</v>
      </c>
      <c r="J190" s="172">
        <v>-15.550688360450563</v>
      </c>
      <c r="K190" s="172">
        <v>-9.4638054028768561</v>
      </c>
      <c r="L190" s="147"/>
      <c r="M190" s="203">
        <v>-7.2164798792172347</v>
      </c>
      <c r="N190" s="144"/>
      <c r="P190" s="159" t="s">
        <v>254</v>
      </c>
      <c r="Q190" s="191">
        <v>7.9646017699115043E-2</v>
      </c>
      <c r="R190" s="191">
        <v>0.11134903640256959</v>
      </c>
      <c r="S190" s="191">
        <v>0.11607142857142858</v>
      </c>
      <c r="T190" s="191">
        <v>9.5041322314049589E-2</v>
      </c>
      <c r="U190" s="191">
        <v>0.1053864168618267</v>
      </c>
      <c r="V190" s="191">
        <v>8.7003222341568209E-2</v>
      </c>
      <c r="W190" s="191">
        <v>0.11764705882352941</v>
      </c>
      <c r="X190" s="191">
        <v>8.6870681145113524E-2</v>
      </c>
      <c r="Y190" s="172">
        <v>-3.0776377678415887</v>
      </c>
      <c r="Z190" s="172">
        <v>-1.4607717017653801</v>
      </c>
      <c r="AA190" s="147"/>
      <c r="AB190" s="144"/>
      <c r="AC190" s="144"/>
      <c r="AD190" s="191">
        <v>0.10934393638170974</v>
      </c>
      <c r="AE190" s="191">
        <v>0.10147839816276732</v>
      </c>
      <c r="AF190" s="144"/>
    </row>
    <row r="191" spans="1:32" x14ac:dyDescent="0.25">
      <c r="A191" s="161" t="s">
        <v>255</v>
      </c>
      <c r="B191" s="161"/>
      <c r="C191" s="161"/>
      <c r="D191" s="161"/>
      <c r="E191" s="144"/>
      <c r="F191" s="144"/>
      <c r="G191" s="144"/>
      <c r="H191" s="144"/>
      <c r="I191" s="144"/>
      <c r="J191" s="144"/>
      <c r="K191" s="144"/>
      <c r="L191" s="144"/>
      <c r="M191" s="144"/>
      <c r="N191" s="144"/>
      <c r="O191" s="204"/>
      <c r="P191" s="161" t="s">
        <v>255</v>
      </c>
      <c r="Q191" s="161"/>
      <c r="R191" s="161"/>
      <c r="S191" s="161"/>
      <c r="T191" s="144"/>
      <c r="U191" s="144"/>
      <c r="V191" s="144"/>
      <c r="W191" s="144"/>
      <c r="X191" s="144"/>
      <c r="Y191" s="144"/>
      <c r="Z191" s="144"/>
      <c r="AA191" s="144"/>
      <c r="AB191" s="144"/>
      <c r="AC191" s="144"/>
      <c r="AD191" s="144"/>
      <c r="AE191" s="144"/>
      <c r="AF191" s="144"/>
    </row>
    <row r="192" spans="1:32" x14ac:dyDescent="0.25">
      <c r="A192" s="187"/>
      <c r="B192" s="187"/>
      <c r="C192" s="187"/>
      <c r="D192" s="187"/>
      <c r="E192" s="167"/>
      <c r="F192" s="167"/>
      <c r="G192" s="167"/>
      <c r="H192" s="167"/>
      <c r="I192" s="167"/>
      <c r="J192" s="167"/>
      <c r="K192" s="167"/>
      <c r="L192" s="188"/>
      <c r="M192" s="211"/>
      <c r="N192" s="144"/>
      <c r="P192" s="187"/>
      <c r="Q192" s="187"/>
      <c r="R192" s="187"/>
      <c r="S192" s="187"/>
      <c r="T192" s="167"/>
      <c r="U192" s="144"/>
      <c r="V192" s="144"/>
      <c r="W192" s="144"/>
      <c r="X192" s="144"/>
      <c r="Y192" s="144"/>
      <c r="Z192" s="144"/>
      <c r="AA192" s="188"/>
      <c r="AB192" s="144"/>
      <c r="AC192" s="144"/>
      <c r="AD192" s="144"/>
      <c r="AE192" s="144"/>
      <c r="AF192" s="144"/>
    </row>
    <row r="193" spans="1:32" x14ac:dyDescent="0.25">
      <c r="A193" s="187"/>
      <c r="B193" s="187"/>
      <c r="C193" s="187"/>
      <c r="D193" s="187"/>
      <c r="E193" s="167"/>
      <c r="F193" s="167"/>
      <c r="G193" s="167"/>
      <c r="H193" s="167"/>
      <c r="I193" s="167"/>
      <c r="J193" s="167"/>
      <c r="K193" s="167"/>
      <c r="L193" s="188"/>
      <c r="M193" s="211"/>
      <c r="N193" s="144"/>
      <c r="P193" s="187"/>
      <c r="Q193" s="187"/>
      <c r="R193" s="187"/>
      <c r="S193" s="187"/>
      <c r="T193" s="167"/>
      <c r="U193" s="144"/>
      <c r="V193" s="144"/>
      <c r="W193" s="144"/>
      <c r="X193" s="144"/>
      <c r="Y193" s="144"/>
      <c r="Z193" s="144"/>
      <c r="AA193" s="188"/>
      <c r="AB193" s="144"/>
      <c r="AC193" s="144"/>
      <c r="AD193" s="144"/>
      <c r="AE193" s="144"/>
      <c r="AF193" s="144"/>
    </row>
    <row r="194" spans="1:32" x14ac:dyDescent="0.25">
      <c r="A194" s="189" t="s">
        <v>278</v>
      </c>
      <c r="B194" s="189"/>
      <c r="C194" s="189"/>
      <c r="D194" s="189"/>
      <c r="E194" s="212" t="s">
        <v>294</v>
      </c>
      <c r="F194" s="167"/>
      <c r="G194" s="167"/>
      <c r="H194" s="167"/>
      <c r="I194" s="167"/>
      <c r="J194" s="167"/>
      <c r="K194" s="167"/>
      <c r="L194" s="188"/>
      <c r="M194" s="211"/>
      <c r="N194" s="144"/>
      <c r="O194" s="211"/>
      <c r="P194" s="189" t="s">
        <v>278</v>
      </c>
      <c r="Q194" s="189"/>
      <c r="R194" s="189"/>
      <c r="S194" s="189"/>
      <c r="T194" s="181"/>
      <c r="U194" s="144"/>
      <c r="V194" s="144"/>
      <c r="W194" s="144"/>
      <c r="X194" s="144"/>
      <c r="Y194" s="144"/>
      <c r="Z194" s="144"/>
      <c r="AA194" s="188"/>
      <c r="AB194" s="144"/>
      <c r="AC194" s="144"/>
      <c r="AD194" s="144"/>
      <c r="AE194" s="144"/>
      <c r="AF194" s="144"/>
    </row>
    <row r="195" spans="1:32" x14ac:dyDescent="0.25">
      <c r="A195" s="166" t="s">
        <v>307</v>
      </c>
      <c r="B195" s="166"/>
      <c r="C195" s="166"/>
      <c r="D195" s="166"/>
      <c r="E195" s="213"/>
      <c r="F195" s="167"/>
      <c r="G195" s="167"/>
      <c r="H195" s="167"/>
      <c r="I195" s="167"/>
      <c r="J195" s="167"/>
      <c r="K195" s="167"/>
      <c r="L195" s="167"/>
      <c r="M195" s="144"/>
      <c r="N195" s="144"/>
      <c r="P195" s="166" t="s">
        <v>231</v>
      </c>
      <c r="Q195" s="166"/>
      <c r="R195" s="166"/>
      <c r="S195" s="166"/>
      <c r="T195" s="162"/>
      <c r="U195" s="144"/>
      <c r="V195" s="144"/>
      <c r="W195" s="144"/>
      <c r="X195" s="144"/>
      <c r="Y195" s="144"/>
      <c r="Z195" s="144"/>
      <c r="AA195" s="167"/>
      <c r="AB195" s="144"/>
      <c r="AC195" s="144"/>
      <c r="AD195" s="144"/>
      <c r="AE195" s="144"/>
      <c r="AF195" s="144"/>
    </row>
    <row r="196" spans="1:32" ht="31.5" x14ac:dyDescent="0.25">
      <c r="A196" s="190"/>
      <c r="B196" s="141">
        <v>2019</v>
      </c>
      <c r="C196" s="141">
        <v>2020</v>
      </c>
      <c r="D196" s="141">
        <v>2021</v>
      </c>
      <c r="E196" s="141">
        <v>2022</v>
      </c>
      <c r="F196" s="141">
        <v>2023</v>
      </c>
      <c r="G196" s="141">
        <v>2024</v>
      </c>
      <c r="H196" s="141">
        <v>2025</v>
      </c>
      <c r="I196" s="141">
        <v>2026</v>
      </c>
      <c r="J196" s="142" t="s">
        <v>232</v>
      </c>
      <c r="K196" s="142" t="s">
        <v>233</v>
      </c>
      <c r="L196" s="143" t="s">
        <v>234</v>
      </c>
      <c r="M196" s="145" t="s">
        <v>287</v>
      </c>
      <c r="N196" s="144"/>
      <c r="P196" s="190"/>
      <c r="Q196" s="141">
        <v>2019</v>
      </c>
      <c r="R196" s="141">
        <v>2020</v>
      </c>
      <c r="S196" s="141">
        <v>2021</v>
      </c>
      <c r="T196" s="141">
        <v>2022</v>
      </c>
      <c r="U196" s="141">
        <v>2023</v>
      </c>
      <c r="V196" s="141">
        <v>2024</v>
      </c>
      <c r="W196" s="141">
        <v>2025</v>
      </c>
      <c r="X196" s="141">
        <v>2026</v>
      </c>
      <c r="Y196" s="142" t="s">
        <v>232</v>
      </c>
      <c r="Z196" s="142" t="s">
        <v>233</v>
      </c>
      <c r="AA196" s="143" t="s">
        <v>234</v>
      </c>
      <c r="AB196" s="144"/>
      <c r="AC196" s="144"/>
      <c r="AD196" s="145" t="s">
        <v>308</v>
      </c>
      <c r="AE196" s="145" t="s">
        <v>235</v>
      </c>
      <c r="AF196" s="144"/>
    </row>
    <row r="197" spans="1:32" x14ac:dyDescent="0.25">
      <c r="A197" s="146" t="s">
        <v>236</v>
      </c>
      <c r="B197" s="147">
        <v>1511</v>
      </c>
      <c r="C197" s="147">
        <v>1802</v>
      </c>
      <c r="D197" s="147">
        <v>1016</v>
      </c>
      <c r="E197" s="147">
        <v>1132</v>
      </c>
      <c r="F197" s="147">
        <v>1523</v>
      </c>
      <c r="G197" s="147">
        <v>1329</v>
      </c>
      <c r="H197" s="147">
        <v>1116</v>
      </c>
      <c r="I197" s="147">
        <v>1649</v>
      </c>
      <c r="J197" s="148">
        <v>0.47759856630824371</v>
      </c>
      <c r="K197" s="148">
        <v>0.22420193021529325</v>
      </c>
      <c r="L197" s="147"/>
      <c r="M197" s="155">
        <v>9.2802071022567392E-2</v>
      </c>
      <c r="N197" s="144"/>
      <c r="P197" s="146" t="s">
        <v>236</v>
      </c>
      <c r="Q197" s="147">
        <v>16735</v>
      </c>
      <c r="R197" s="147">
        <v>19029</v>
      </c>
      <c r="S197" s="147">
        <v>13322</v>
      </c>
      <c r="T197" s="147">
        <v>12750</v>
      </c>
      <c r="U197" s="147">
        <v>15781</v>
      </c>
      <c r="V197" s="147">
        <v>15805</v>
      </c>
      <c r="W197" s="147">
        <v>15726</v>
      </c>
      <c r="X197" s="147">
        <v>17769</v>
      </c>
      <c r="Y197" s="148">
        <v>0.1299122472338802</v>
      </c>
      <c r="Z197" s="148">
        <v>0.13958111921427779</v>
      </c>
      <c r="AA197" s="147"/>
      <c r="AB197" s="144"/>
      <c r="AC197" s="144"/>
      <c r="AD197" s="147">
        <v>1347</v>
      </c>
      <c r="AE197" s="147">
        <v>15592.571428571429</v>
      </c>
      <c r="AF197" s="144"/>
    </row>
    <row r="198" spans="1:32" x14ac:dyDescent="0.25">
      <c r="A198" s="149" t="s">
        <v>237</v>
      </c>
      <c r="B198" s="150">
        <v>709</v>
      </c>
      <c r="C198" s="150">
        <v>959</v>
      </c>
      <c r="D198" s="150">
        <v>481</v>
      </c>
      <c r="E198" s="150">
        <v>502</v>
      </c>
      <c r="F198" s="150">
        <v>711</v>
      </c>
      <c r="G198" s="150">
        <v>551</v>
      </c>
      <c r="H198" s="150">
        <v>460</v>
      </c>
      <c r="I198" s="150">
        <v>726</v>
      </c>
      <c r="J198" s="148">
        <v>0.57826086956521738</v>
      </c>
      <c r="K198" s="148">
        <v>0.16213126000457362</v>
      </c>
      <c r="L198" s="147"/>
      <c r="M198" s="155">
        <v>8.8213851761846901E-2</v>
      </c>
      <c r="N198" s="144"/>
      <c r="P198" s="149" t="s">
        <v>237</v>
      </c>
      <c r="Q198" s="150">
        <v>8673</v>
      </c>
      <c r="R198" s="150">
        <v>9750</v>
      </c>
      <c r="S198" s="150">
        <v>7000</v>
      </c>
      <c r="T198" s="150">
        <v>6230</v>
      </c>
      <c r="U198" s="150">
        <v>7138</v>
      </c>
      <c r="V198" s="150">
        <v>6969</v>
      </c>
      <c r="W198" s="150">
        <v>6934</v>
      </c>
      <c r="X198" s="150">
        <v>8230</v>
      </c>
      <c r="Y198" s="148">
        <v>0.18690510527833862</v>
      </c>
      <c r="Z198" s="148">
        <v>9.329335408205873E-2</v>
      </c>
      <c r="AA198" s="147"/>
      <c r="AB198" s="144"/>
      <c r="AC198" s="144"/>
      <c r="AD198" s="150">
        <v>624.71428571428567</v>
      </c>
      <c r="AE198" s="150">
        <v>7527.7142857142853</v>
      </c>
      <c r="AF198" s="144"/>
    </row>
    <row r="199" spans="1:32" x14ac:dyDescent="0.25">
      <c r="A199" s="146" t="s">
        <v>90</v>
      </c>
      <c r="B199" s="151">
        <v>0.51080691642651299</v>
      </c>
      <c r="C199" s="151">
        <v>0.56478209658421674</v>
      </c>
      <c r="D199" s="151">
        <v>0.5368303571428571</v>
      </c>
      <c r="E199" s="151">
        <v>0.47992351816443596</v>
      </c>
      <c r="F199" s="151">
        <v>0.50713266761768905</v>
      </c>
      <c r="G199" s="151">
        <v>0.45612582781456956</v>
      </c>
      <c r="H199" s="151">
        <v>0.46700507614213199</v>
      </c>
      <c r="I199" s="151">
        <v>0.48561872909698994</v>
      </c>
      <c r="J199" s="172">
        <v>1.8613652954857951</v>
      </c>
      <c r="K199" s="172">
        <v>-2.1513359503265219</v>
      </c>
      <c r="L199" s="147"/>
      <c r="M199" s="203">
        <v>-2.5942683135730062</v>
      </c>
      <c r="N199" s="144"/>
      <c r="P199" s="146" t="s">
        <v>90</v>
      </c>
      <c r="Q199" s="151">
        <v>0.55800038602586377</v>
      </c>
      <c r="R199" s="151">
        <v>0.55081633805999664</v>
      </c>
      <c r="S199" s="151">
        <v>0.56887444128403086</v>
      </c>
      <c r="T199" s="151">
        <v>0.52904211956521741</v>
      </c>
      <c r="U199" s="151">
        <v>0.50038555906063797</v>
      </c>
      <c r="V199" s="151">
        <v>0.48953357684742904</v>
      </c>
      <c r="W199" s="151">
        <v>0.48663064074671908</v>
      </c>
      <c r="X199" s="151">
        <v>0.51156141223272</v>
      </c>
      <c r="Y199" s="172">
        <v>2.4930771486000927</v>
      </c>
      <c r="Z199" s="172">
        <v>-1.4983678948893742</v>
      </c>
      <c r="AA199" s="147"/>
      <c r="AB199" s="144"/>
      <c r="AC199" s="144"/>
      <c r="AD199" s="151">
        <v>0.50713208860025516</v>
      </c>
      <c r="AE199" s="151">
        <v>0.52654509118161374</v>
      </c>
      <c r="AF199" s="144"/>
    </row>
    <row r="200" spans="1:32" x14ac:dyDescent="0.25">
      <c r="A200" s="149" t="s">
        <v>238</v>
      </c>
      <c r="B200" s="150">
        <v>534</v>
      </c>
      <c r="C200" s="150">
        <v>733</v>
      </c>
      <c r="D200" s="150">
        <v>369</v>
      </c>
      <c r="E200" s="150">
        <v>372</v>
      </c>
      <c r="F200" s="150">
        <v>555</v>
      </c>
      <c r="G200" s="150">
        <v>390</v>
      </c>
      <c r="H200" s="150">
        <v>310</v>
      </c>
      <c r="I200" s="150">
        <v>582</v>
      </c>
      <c r="J200" s="148">
        <v>0.8774193548387097</v>
      </c>
      <c r="K200" s="148">
        <v>0.24854428440085805</v>
      </c>
      <c r="L200" s="147"/>
      <c r="M200" s="155">
        <v>8.5929425660711656E-2</v>
      </c>
      <c r="N200" s="144"/>
      <c r="P200" s="149" t="s">
        <v>238</v>
      </c>
      <c r="Q200" s="150">
        <v>6924</v>
      </c>
      <c r="R200" s="150">
        <v>7996</v>
      </c>
      <c r="S200" s="150">
        <v>5546</v>
      </c>
      <c r="T200" s="150">
        <v>4869</v>
      </c>
      <c r="U200" s="150">
        <v>5503</v>
      </c>
      <c r="V200" s="150">
        <v>5333</v>
      </c>
      <c r="W200" s="150">
        <v>5415</v>
      </c>
      <c r="X200" s="150">
        <v>6773</v>
      </c>
      <c r="Y200" s="148">
        <v>0.25078485687903973</v>
      </c>
      <c r="Z200" s="148">
        <v>0.14007117780022119</v>
      </c>
      <c r="AA200" s="147"/>
      <c r="AB200" s="144"/>
      <c r="AC200" s="144"/>
      <c r="AD200" s="150">
        <v>466.14285714285717</v>
      </c>
      <c r="AE200" s="150">
        <v>5940.8571428571431</v>
      </c>
      <c r="AF200" s="144"/>
    </row>
    <row r="201" spans="1:32" x14ac:dyDescent="0.25">
      <c r="A201" s="149" t="s">
        <v>239</v>
      </c>
      <c r="B201" s="153">
        <v>0.35340833884844475</v>
      </c>
      <c r="C201" s="153">
        <v>0.40677025527192007</v>
      </c>
      <c r="D201" s="153">
        <v>0.36318897637795278</v>
      </c>
      <c r="E201" s="153">
        <v>0.32862190812720848</v>
      </c>
      <c r="F201" s="153">
        <v>0.36441234405778067</v>
      </c>
      <c r="G201" s="153">
        <v>0.29345372460496616</v>
      </c>
      <c r="H201" s="153">
        <v>0.27777777777777779</v>
      </c>
      <c r="I201" s="153">
        <v>0.35294117647058826</v>
      </c>
      <c r="J201" s="172">
        <v>7.5163398692810466</v>
      </c>
      <c r="K201" s="172">
        <v>0.68811488960840439</v>
      </c>
      <c r="L201" s="147"/>
      <c r="M201" s="203">
        <v>-2.82282759465427</v>
      </c>
      <c r="N201" s="144"/>
      <c r="P201" s="149" t="s">
        <v>239</v>
      </c>
      <c r="Q201" s="153">
        <v>0.41374365103077382</v>
      </c>
      <c r="R201" s="153">
        <v>0.42020074622943926</v>
      </c>
      <c r="S201" s="153">
        <v>0.41630385827953759</v>
      </c>
      <c r="T201" s="153">
        <v>0.38188235294117645</v>
      </c>
      <c r="U201" s="153">
        <v>0.34871047462138016</v>
      </c>
      <c r="V201" s="153">
        <v>0.33742486554887696</v>
      </c>
      <c r="W201" s="153">
        <v>0.34433422357878674</v>
      </c>
      <c r="X201" s="153">
        <v>0.38116945241713096</v>
      </c>
      <c r="Y201" s="172">
        <v>3.6835228838344225</v>
      </c>
      <c r="Z201" s="172">
        <v>1.6384535149532864E-2</v>
      </c>
      <c r="AA201" s="147"/>
      <c r="AB201" s="144"/>
      <c r="AC201" s="144"/>
      <c r="AD201" s="153">
        <v>0.34606002757450421</v>
      </c>
      <c r="AE201" s="153">
        <v>0.38100560706563563</v>
      </c>
      <c r="AF201" s="144"/>
    </row>
    <row r="202" spans="1:32" x14ac:dyDescent="0.25">
      <c r="A202" s="149" t="s">
        <v>240</v>
      </c>
      <c r="B202" s="153">
        <v>0.75317348377997184</v>
      </c>
      <c r="C202" s="153">
        <v>0.76433785192909276</v>
      </c>
      <c r="D202" s="153">
        <v>0.76715176715176714</v>
      </c>
      <c r="E202" s="153">
        <v>0.74103585657370519</v>
      </c>
      <c r="F202" s="153">
        <v>0.78059071729957807</v>
      </c>
      <c r="G202" s="153">
        <v>0.7078039927404719</v>
      </c>
      <c r="H202" s="153">
        <v>0.67391304347826086</v>
      </c>
      <c r="I202" s="153">
        <v>0.80165289256198347</v>
      </c>
      <c r="J202" s="172">
        <v>12.77398490837226</v>
      </c>
      <c r="K202" s="172">
        <v>5.5483214995095675</v>
      </c>
      <c r="L202" s="147"/>
      <c r="M202" s="203">
        <v>-2.1311870499984953</v>
      </c>
      <c r="N202" s="144"/>
      <c r="P202" s="149" t="s">
        <v>240</v>
      </c>
      <c r="Q202" s="153">
        <v>0.79833967485299207</v>
      </c>
      <c r="R202" s="153">
        <v>0.8201025641025641</v>
      </c>
      <c r="S202" s="153">
        <v>0.79228571428571426</v>
      </c>
      <c r="T202" s="153">
        <v>0.78154093097913324</v>
      </c>
      <c r="U202" s="153">
        <v>0.77094424208461754</v>
      </c>
      <c r="V202" s="153">
        <v>0.76524608982637399</v>
      </c>
      <c r="W202" s="153">
        <v>0.78093452552639164</v>
      </c>
      <c r="X202" s="153">
        <v>0.82296476306196842</v>
      </c>
      <c r="Y202" s="172">
        <v>4.2030237535576775</v>
      </c>
      <c r="Z202" s="172">
        <v>3.3766751903202663</v>
      </c>
      <c r="AA202" s="147"/>
      <c r="AB202" s="144"/>
      <c r="AC202" s="144"/>
      <c r="AD202" s="153">
        <v>0.74616967756688779</v>
      </c>
      <c r="AE202" s="153">
        <v>0.78919801115876576</v>
      </c>
      <c r="AF202" s="144"/>
    </row>
    <row r="203" spans="1:32" ht="22.15" customHeight="1" x14ac:dyDescent="0.25">
      <c r="A203" s="154" t="s">
        <v>241</v>
      </c>
      <c r="B203" s="155">
        <v>3.3850493653032443E-2</v>
      </c>
      <c r="C203" s="155">
        <v>3.2325338894681963E-2</v>
      </c>
      <c r="D203" s="155">
        <v>5.1975051975051978E-2</v>
      </c>
      <c r="E203" s="155">
        <v>4.5816733067729085E-2</v>
      </c>
      <c r="F203" s="155">
        <v>2.8129395218002812E-2</v>
      </c>
      <c r="G203" s="155">
        <v>4.5372050816696916E-2</v>
      </c>
      <c r="H203" s="155">
        <v>4.5652173913043478E-2</v>
      </c>
      <c r="I203" s="155">
        <v>3.8567493112947659E-2</v>
      </c>
      <c r="J203" s="172">
        <v>-0.70846808000958195</v>
      </c>
      <c r="K203" s="172">
        <v>-7.8745167409077776E-3</v>
      </c>
      <c r="L203" s="147"/>
      <c r="M203" s="203">
        <v>2.9288800966698059E-2</v>
      </c>
      <c r="N203" s="144"/>
      <c r="P203" s="154" t="s">
        <v>241</v>
      </c>
      <c r="Q203" s="155">
        <v>3.8971520811714518E-2</v>
      </c>
      <c r="R203" s="155">
        <v>4.0717948717948718E-2</v>
      </c>
      <c r="S203" s="155">
        <v>4.7857142857142855E-2</v>
      </c>
      <c r="T203" s="155">
        <v>5.0561797752808987E-2</v>
      </c>
      <c r="U203" s="155">
        <v>5.0714485850378258E-2</v>
      </c>
      <c r="V203" s="155">
        <v>4.8213517003874301E-2</v>
      </c>
      <c r="W203" s="155">
        <v>5.2494952408422266E-2</v>
      </c>
      <c r="X203" s="155">
        <v>3.8274605103280679E-2</v>
      </c>
      <c r="Y203" s="172">
        <v>-1.4220347305141587</v>
      </c>
      <c r="Z203" s="172">
        <v>-0.81633195181183416</v>
      </c>
      <c r="AA203" s="147"/>
      <c r="AB203" s="144"/>
      <c r="AC203" s="144"/>
      <c r="AD203" s="151">
        <v>3.8646238280356737E-2</v>
      </c>
      <c r="AE203" s="151">
        <v>4.6437924621399021E-2</v>
      </c>
      <c r="AF203" s="144"/>
    </row>
    <row r="204" spans="1:32" ht="22.15" customHeight="1" x14ac:dyDescent="0.25">
      <c r="A204" s="154" t="s">
        <v>242</v>
      </c>
      <c r="B204" s="155">
        <v>1.5883520847121111E-2</v>
      </c>
      <c r="C204" s="155">
        <v>1.7203107658157604E-2</v>
      </c>
      <c r="D204" s="155">
        <v>2.4606299212598427E-2</v>
      </c>
      <c r="E204" s="155">
        <v>2.0318021201413426E-2</v>
      </c>
      <c r="F204" s="155">
        <v>1.3131976362442548E-2</v>
      </c>
      <c r="G204" s="155">
        <v>1.8811136192626036E-2</v>
      </c>
      <c r="H204" s="155">
        <v>1.8817204301075269E-2</v>
      </c>
      <c r="I204" s="155">
        <v>1.6979987871437233E-2</v>
      </c>
      <c r="J204" s="172">
        <v>-0.18372164296380361</v>
      </c>
      <c r="K204" s="172">
        <v>-9.43439851545054E-2</v>
      </c>
      <c r="L204" s="147"/>
      <c r="M204" s="203">
        <v>-7.4751508314659099E-2</v>
      </c>
      <c r="N204" s="144"/>
      <c r="P204" s="154" t="s">
        <v>242</v>
      </c>
      <c r="Q204" s="155">
        <v>2.0197191514789364E-2</v>
      </c>
      <c r="R204" s="155">
        <v>2.0862893478375111E-2</v>
      </c>
      <c r="S204" s="155">
        <v>2.5146374418255516E-2</v>
      </c>
      <c r="T204" s="155">
        <v>2.4705882352941175E-2</v>
      </c>
      <c r="U204" s="155">
        <v>2.293897725112477E-2</v>
      </c>
      <c r="V204" s="155">
        <v>2.1259095223030686E-2</v>
      </c>
      <c r="W204" s="155">
        <v>2.3146381788121582E-2</v>
      </c>
      <c r="X204" s="155">
        <v>1.7727502954583824E-2</v>
      </c>
      <c r="Y204" s="172">
        <v>-0.5418878833537758</v>
      </c>
      <c r="Z204" s="172">
        <v>-0.46915977160652023</v>
      </c>
      <c r="AA204" s="147"/>
      <c r="AB204" s="144"/>
      <c r="AC204" s="144"/>
      <c r="AD204" s="151">
        <v>1.7923427722982287E-2</v>
      </c>
      <c r="AE204" s="151">
        <v>2.2419100670649027E-2</v>
      </c>
      <c r="AF204" s="144"/>
    </row>
    <row r="205" spans="1:32" ht="22.15" customHeight="1" x14ac:dyDescent="0.25">
      <c r="A205" s="154" t="s">
        <v>243</v>
      </c>
      <c r="B205" s="155">
        <v>0.28590337524817999</v>
      </c>
      <c r="C205" s="155">
        <v>0.27302996670366259</v>
      </c>
      <c r="D205" s="155">
        <v>0.28543307086614172</v>
      </c>
      <c r="E205" s="155">
        <v>0.32685512367491165</v>
      </c>
      <c r="F205" s="155">
        <v>0.314510833880499</v>
      </c>
      <c r="G205" s="155">
        <v>0.29495861550037622</v>
      </c>
      <c r="H205" s="155">
        <v>0.25896057347670248</v>
      </c>
      <c r="I205" s="155">
        <v>0.26864766525166767</v>
      </c>
      <c r="J205" s="172">
        <v>0.96870917749651841</v>
      </c>
      <c r="K205" s="172">
        <v>-2.2369409729772585</v>
      </c>
      <c r="L205" s="147"/>
      <c r="M205" s="203">
        <v>0.25100097842806202</v>
      </c>
      <c r="N205" s="144"/>
      <c r="P205" s="154" t="s">
        <v>243</v>
      </c>
      <c r="Q205" s="155">
        <v>0.24625037346877801</v>
      </c>
      <c r="R205" s="155">
        <v>0.25003941352672238</v>
      </c>
      <c r="S205" s="155">
        <v>0.27540909773307309</v>
      </c>
      <c r="T205" s="155">
        <v>0.28094117647058825</v>
      </c>
      <c r="U205" s="155">
        <v>0.2975096635194221</v>
      </c>
      <c r="V205" s="155">
        <v>0.28149319835495096</v>
      </c>
      <c r="W205" s="155">
        <v>0.28258934249014372</v>
      </c>
      <c r="X205" s="155">
        <v>0.26613765546738705</v>
      </c>
      <c r="Y205" s="172">
        <v>-1.6451687022756678</v>
      </c>
      <c r="Z205" s="172">
        <v>-0.61348552520031352</v>
      </c>
      <c r="AA205" s="147"/>
      <c r="AB205" s="144"/>
      <c r="AC205" s="144"/>
      <c r="AD205" s="151">
        <v>0.29101707498144025</v>
      </c>
      <c r="AE205" s="151">
        <v>0.27227251071939018</v>
      </c>
      <c r="AF205" s="144"/>
    </row>
    <row r="206" spans="1:32" ht="22.15" customHeight="1" x14ac:dyDescent="0.25">
      <c r="A206" s="154" t="s">
        <v>244</v>
      </c>
      <c r="B206" s="155">
        <v>0.14096624751819986</v>
      </c>
      <c r="C206" s="155">
        <v>0.11598224195338513</v>
      </c>
      <c r="D206" s="155">
        <v>9.7440944881889757E-2</v>
      </c>
      <c r="E206" s="155">
        <v>0.12455830388692579</v>
      </c>
      <c r="F206" s="155">
        <v>0.10702560735390676</v>
      </c>
      <c r="G206" s="155">
        <v>0.1309255079006772</v>
      </c>
      <c r="H206" s="155">
        <v>0.11917562724014337</v>
      </c>
      <c r="I206" s="155">
        <v>7.6409945421467562E-2</v>
      </c>
      <c r="J206" s="172">
        <v>-4.2765681818675807</v>
      </c>
      <c r="K206" s="172">
        <v>-4.3645203586910846</v>
      </c>
      <c r="L206" s="147"/>
      <c r="M206" s="203">
        <v>-2.3764515718720403</v>
      </c>
      <c r="N206" s="144"/>
      <c r="P206" s="154" t="s">
        <v>244</v>
      </c>
      <c r="Q206" s="155">
        <v>0.13803406035255453</v>
      </c>
      <c r="R206" s="155">
        <v>0.12995953544589836</v>
      </c>
      <c r="S206" s="155">
        <v>9.8783966371415705E-2</v>
      </c>
      <c r="T206" s="155">
        <v>0.12901960784313726</v>
      </c>
      <c r="U206" s="155">
        <v>0.12147519168620494</v>
      </c>
      <c r="V206" s="155">
        <v>0.13565327428029106</v>
      </c>
      <c r="W206" s="155">
        <v>0.12450718555258806</v>
      </c>
      <c r="X206" s="155">
        <v>0.10017446114018796</v>
      </c>
      <c r="Y206" s="172">
        <v>-2.43327244124001</v>
      </c>
      <c r="Z206" s="172">
        <v>-2.5920382558276502</v>
      </c>
      <c r="AA206" s="147"/>
      <c r="AB206" s="144"/>
      <c r="AC206" s="144"/>
      <c r="AD206" s="151">
        <v>0.12005514900837841</v>
      </c>
      <c r="AE206" s="151">
        <v>0.12609484369846446</v>
      </c>
      <c r="AF206" s="144"/>
    </row>
    <row r="207" spans="1:32" ht="22.15" customHeight="1" x14ac:dyDescent="0.25">
      <c r="A207" s="154" t="s">
        <v>245</v>
      </c>
      <c r="B207" s="155">
        <v>1.5221707478491065E-2</v>
      </c>
      <c r="C207" s="155">
        <v>2.3862375138734741E-2</v>
      </c>
      <c r="D207" s="155">
        <v>2.3622047244094488E-2</v>
      </c>
      <c r="E207" s="155">
        <v>2.7385159010600707E-2</v>
      </c>
      <c r="F207" s="155">
        <v>3.0203545633617858E-2</v>
      </c>
      <c r="G207" s="155">
        <v>6.320541760722348E-2</v>
      </c>
      <c r="H207" s="155">
        <v>8.8709677419354843E-2</v>
      </c>
      <c r="I207" s="155">
        <v>8.9144936325045485E-2</v>
      </c>
      <c r="J207" s="172">
        <v>4.3525890569064141E-2</v>
      </c>
      <c r="K207" s="172">
        <v>5.2025411454963821</v>
      </c>
      <c r="L207" s="147"/>
      <c r="M207" s="203">
        <v>5.0031874250646249</v>
      </c>
      <c r="N207" s="144"/>
      <c r="P207" s="154" t="s">
        <v>245</v>
      </c>
      <c r="Q207" s="155">
        <v>2.7547057066029279E-2</v>
      </c>
      <c r="R207" s="155">
        <v>3.809974249829208E-2</v>
      </c>
      <c r="S207" s="155">
        <v>2.5897012460591503E-2</v>
      </c>
      <c r="T207" s="155">
        <v>2.3529411764705882E-2</v>
      </c>
      <c r="U207" s="155">
        <v>2.9782650022178569E-2</v>
      </c>
      <c r="V207" s="155">
        <v>4.1252768111357169E-2</v>
      </c>
      <c r="W207" s="155">
        <v>5.0871168765102379E-2</v>
      </c>
      <c r="X207" s="155">
        <v>3.9113062074399234E-2</v>
      </c>
      <c r="Y207" s="172">
        <v>-1.1758106690703145</v>
      </c>
      <c r="Z207" s="172">
        <v>0.47285566322472911</v>
      </c>
      <c r="AA207" s="147"/>
      <c r="AB207" s="144"/>
      <c r="AC207" s="144"/>
      <c r="AD207" s="151">
        <v>3.711952487008166E-2</v>
      </c>
      <c r="AE207" s="151">
        <v>3.4384505442151943E-2</v>
      </c>
      <c r="AF207" s="144"/>
    </row>
    <row r="208" spans="1:32" ht="22.15" customHeight="1" x14ac:dyDescent="0.25">
      <c r="A208" s="154" t="s">
        <v>246</v>
      </c>
      <c r="B208" s="155">
        <v>6.2210456651224356E-2</v>
      </c>
      <c r="C208" s="155">
        <v>4.8834628190899003E-2</v>
      </c>
      <c r="D208" s="155">
        <v>8.2677165354330714E-2</v>
      </c>
      <c r="E208" s="155">
        <v>6.5371024734982339E-2</v>
      </c>
      <c r="F208" s="155">
        <v>6.2376887721602103E-2</v>
      </c>
      <c r="G208" s="155">
        <v>7.5244544770504143E-2</v>
      </c>
      <c r="H208" s="155">
        <v>9.0501792114695334E-2</v>
      </c>
      <c r="I208" s="155">
        <v>7.6409945421467562E-2</v>
      </c>
      <c r="J208" s="172">
        <v>-1.4091846693227772</v>
      </c>
      <c r="K208" s="172">
        <v>0.89584659432620228</v>
      </c>
      <c r="L208" s="147"/>
      <c r="M208" s="203">
        <v>0.20669885865303161</v>
      </c>
      <c r="N208" s="144"/>
      <c r="P208" s="154" t="s">
        <v>246</v>
      </c>
      <c r="Q208" s="155">
        <v>4.3382133253659992E-2</v>
      </c>
      <c r="R208" s="155">
        <v>4.5982447842766304E-2</v>
      </c>
      <c r="S208" s="155">
        <v>4.9542110794175045E-2</v>
      </c>
      <c r="T208" s="155">
        <v>5.6627450980392159E-2</v>
      </c>
      <c r="U208" s="155">
        <v>6.7739686965338067E-2</v>
      </c>
      <c r="V208" s="155">
        <v>7.2951597595697568E-2</v>
      </c>
      <c r="W208" s="155">
        <v>6.8612488871931832E-2</v>
      </c>
      <c r="X208" s="155">
        <v>7.4342956834937246E-2</v>
      </c>
      <c r="Y208" s="172">
        <v>0.57304679630054145</v>
      </c>
      <c r="Z208" s="172">
        <v>1.6769753478027358</v>
      </c>
      <c r="AA208" s="147"/>
      <c r="AB208" s="144"/>
      <c r="AC208" s="144"/>
      <c r="AD208" s="151">
        <v>6.7451479478205539E-2</v>
      </c>
      <c r="AE208" s="151">
        <v>5.7573203356909887E-2</v>
      </c>
      <c r="AF208" s="144"/>
    </row>
    <row r="209" spans="1:32" x14ac:dyDescent="0.25">
      <c r="A209" s="149" t="s">
        <v>247</v>
      </c>
      <c r="B209" s="150">
        <v>131.91131700860348</v>
      </c>
      <c r="C209" s="150">
        <v>177.6659267480577</v>
      </c>
      <c r="D209" s="150">
        <v>146.89665354330711</v>
      </c>
      <c r="E209" s="150">
        <v>123.22968197879874</v>
      </c>
      <c r="F209" s="150">
        <v>135.02035456336162</v>
      </c>
      <c r="G209" s="150">
        <v>116.51768246802106</v>
      </c>
      <c r="H209" s="150">
        <v>108.12992831541222</v>
      </c>
      <c r="I209" s="150">
        <v>169.58944815039419</v>
      </c>
      <c r="J209" s="177">
        <v>61.459519834981975</v>
      </c>
      <c r="K209" s="177">
        <v>32.843663867861636</v>
      </c>
      <c r="L209" s="147"/>
      <c r="M209" s="203">
        <v>51.327418773389184</v>
      </c>
      <c r="N209" s="144"/>
      <c r="P209" s="149" t="s">
        <v>247</v>
      </c>
      <c r="Q209" s="150">
        <v>136.63955781296684</v>
      </c>
      <c r="R209" s="150">
        <v>137.42535078038782</v>
      </c>
      <c r="S209" s="150">
        <v>122.26535054796568</v>
      </c>
      <c r="T209" s="150">
        <v>113.39380392156859</v>
      </c>
      <c r="U209" s="150">
        <v>120.71636778404408</v>
      </c>
      <c r="V209" s="150">
        <v>104.92812401138879</v>
      </c>
      <c r="W209" s="150">
        <v>114.88038916444103</v>
      </c>
      <c r="X209" s="150">
        <v>118.26202937700501</v>
      </c>
      <c r="Y209" s="177">
        <v>3.3816402125639797</v>
      </c>
      <c r="Z209" s="177">
        <v>-4.0154562388560038</v>
      </c>
      <c r="AA209" s="147"/>
      <c r="AB209" s="144"/>
      <c r="AC209" s="144"/>
      <c r="AD209" s="150">
        <v>136.74578428253255</v>
      </c>
      <c r="AE209" s="150">
        <v>122.27748561586101</v>
      </c>
      <c r="AF209" s="144"/>
    </row>
    <row r="210" spans="1:32" x14ac:dyDescent="0.25">
      <c r="A210" s="149" t="s">
        <v>248</v>
      </c>
      <c r="B210" s="150">
        <v>162.36953455571225</v>
      </c>
      <c r="C210" s="150">
        <v>232.39416058394158</v>
      </c>
      <c r="D210" s="150">
        <v>169.44074844074825</v>
      </c>
      <c r="E210" s="150">
        <v>155.72310756972124</v>
      </c>
      <c r="F210" s="150">
        <v>165.9423347398029</v>
      </c>
      <c r="G210" s="150">
        <v>158.68602540834851</v>
      </c>
      <c r="H210" s="150">
        <v>144.28043478260869</v>
      </c>
      <c r="I210" s="150">
        <v>209.26033057851222</v>
      </c>
      <c r="J210" s="177">
        <v>64.979895795903531</v>
      </c>
      <c r="K210" s="177">
        <v>33.305608419811136</v>
      </c>
      <c r="L210" s="147"/>
      <c r="M210" s="203">
        <v>58.990342729180469</v>
      </c>
      <c r="N210" s="144"/>
      <c r="P210" s="149" t="s">
        <v>248</v>
      </c>
      <c r="Q210" s="150">
        <v>156.48599100657202</v>
      </c>
      <c r="R210" s="150">
        <v>160.12953846153849</v>
      </c>
      <c r="S210" s="150">
        <v>142.65557142857156</v>
      </c>
      <c r="T210" s="150">
        <v>137.39133226324236</v>
      </c>
      <c r="U210" s="150">
        <v>147.16615298402908</v>
      </c>
      <c r="V210" s="150">
        <v>131.93987659635533</v>
      </c>
      <c r="W210" s="150">
        <v>148.52797807903087</v>
      </c>
      <c r="X210" s="150">
        <v>150.26998784933176</v>
      </c>
      <c r="Y210" s="177">
        <v>1.7420097703008821</v>
      </c>
      <c r="Z210" s="177">
        <v>2.7606509229264589</v>
      </c>
      <c r="AA210" s="147"/>
      <c r="AB210" s="144"/>
      <c r="AC210" s="144"/>
      <c r="AD210" s="150">
        <v>175.95472215870109</v>
      </c>
      <c r="AE210" s="150">
        <v>147.5093369264053</v>
      </c>
      <c r="AF210" s="144"/>
    </row>
    <row r="211" spans="1:32" x14ac:dyDescent="0.25">
      <c r="A211" s="146" t="s">
        <v>249</v>
      </c>
      <c r="B211" s="147">
        <v>1316</v>
      </c>
      <c r="C211" s="147">
        <v>875</v>
      </c>
      <c r="D211" s="147">
        <v>723</v>
      </c>
      <c r="E211" s="147">
        <v>868</v>
      </c>
      <c r="F211" s="147">
        <v>826</v>
      </c>
      <c r="G211" s="147">
        <v>920</v>
      </c>
      <c r="H211" s="147">
        <v>1151</v>
      </c>
      <c r="I211" s="147">
        <v>909</v>
      </c>
      <c r="J211" s="148">
        <v>-0.21025195482189402</v>
      </c>
      <c r="K211" s="148">
        <v>-4.7312471926935135E-2</v>
      </c>
      <c r="L211" s="147"/>
      <c r="M211" s="155">
        <v>9.5623816536924047E-2</v>
      </c>
      <c r="N211" s="144"/>
      <c r="P211" s="146" t="s">
        <v>249</v>
      </c>
      <c r="Q211" s="147">
        <v>10070</v>
      </c>
      <c r="R211" s="147">
        <v>8083</v>
      </c>
      <c r="S211" s="147">
        <v>7267</v>
      </c>
      <c r="T211" s="147">
        <v>7783</v>
      </c>
      <c r="U211" s="147">
        <v>8570</v>
      </c>
      <c r="V211" s="147">
        <v>8858</v>
      </c>
      <c r="W211" s="147">
        <v>9768</v>
      </c>
      <c r="X211" s="147">
        <v>9506</v>
      </c>
      <c r="Y211" s="148">
        <v>-2.6822276822276822E-2</v>
      </c>
      <c r="Z211" s="148">
        <v>0.101706981903674</v>
      </c>
      <c r="AA211" s="147"/>
      <c r="AB211" s="144"/>
      <c r="AC211" s="144"/>
      <c r="AD211" s="147">
        <v>954.14285714285711</v>
      </c>
      <c r="AE211" s="147">
        <v>8628.4285714285706</v>
      </c>
      <c r="AF211" s="144"/>
    </row>
    <row r="212" spans="1:32" x14ac:dyDescent="0.25">
      <c r="A212" s="146" t="s">
        <v>250</v>
      </c>
      <c r="B212" s="150">
        <v>370</v>
      </c>
      <c r="C212" s="150">
        <v>245</v>
      </c>
      <c r="D212" s="150">
        <v>202</v>
      </c>
      <c r="E212" s="150">
        <v>207</v>
      </c>
      <c r="F212" s="150">
        <v>208</v>
      </c>
      <c r="G212" s="150">
        <v>216</v>
      </c>
      <c r="H212" s="150">
        <v>289</v>
      </c>
      <c r="I212" s="150">
        <v>303</v>
      </c>
      <c r="J212" s="148">
        <v>4.8442906574394463E-2</v>
      </c>
      <c r="K212" s="148">
        <v>0.22107081174438689</v>
      </c>
      <c r="L212" s="147"/>
      <c r="M212" s="155">
        <v>0.11263940520446096</v>
      </c>
      <c r="N212" s="144"/>
      <c r="P212" s="146" t="s">
        <v>250</v>
      </c>
      <c r="Q212" s="150">
        <v>2624</v>
      </c>
      <c r="R212" s="150">
        <v>1956</v>
      </c>
      <c r="S212" s="150">
        <v>1793</v>
      </c>
      <c r="T212" s="150">
        <v>1765</v>
      </c>
      <c r="U212" s="150">
        <v>1929</v>
      </c>
      <c r="V212" s="150">
        <v>2088</v>
      </c>
      <c r="W212" s="150">
        <v>2414</v>
      </c>
      <c r="X212" s="150">
        <v>2690</v>
      </c>
      <c r="Y212" s="148">
        <v>0.11433305716652858</v>
      </c>
      <c r="Z212" s="148">
        <v>0.29247031367973098</v>
      </c>
      <c r="AA212" s="147"/>
      <c r="AB212" s="144"/>
      <c r="AC212" s="144"/>
      <c r="AD212" s="150">
        <v>248.14285714285714</v>
      </c>
      <c r="AE212" s="150">
        <v>2081.2857142857142</v>
      </c>
      <c r="AF212" s="144"/>
    </row>
    <row r="213" spans="1:32" x14ac:dyDescent="0.25">
      <c r="A213" s="149" t="s">
        <v>251</v>
      </c>
      <c r="B213" s="147">
        <v>0</v>
      </c>
      <c r="C213" s="147">
        <v>1236</v>
      </c>
      <c r="D213" s="147">
        <v>804</v>
      </c>
      <c r="E213" s="147">
        <v>658</v>
      </c>
      <c r="F213" s="147">
        <v>816</v>
      </c>
      <c r="G213" s="147">
        <v>633</v>
      </c>
      <c r="H213" s="147">
        <v>611</v>
      </c>
      <c r="I213" s="147">
        <v>682</v>
      </c>
      <c r="J213" s="148">
        <v>0.11620294599018004</v>
      </c>
      <c r="K213" s="157">
        <v>-0.13997477931904162</v>
      </c>
      <c r="L213" s="147"/>
      <c r="M213" s="155">
        <v>5.3498588013806088E-2</v>
      </c>
      <c r="N213" s="144"/>
      <c r="P213" s="149" t="s">
        <v>251</v>
      </c>
      <c r="Q213" s="147">
        <v>0</v>
      </c>
      <c r="R213" s="147">
        <v>16781</v>
      </c>
      <c r="S213" s="147">
        <v>13899</v>
      </c>
      <c r="T213" s="147">
        <v>11837</v>
      </c>
      <c r="U213" s="147">
        <v>10650</v>
      </c>
      <c r="V213" s="147">
        <v>10681</v>
      </c>
      <c r="W213" s="147">
        <v>11677</v>
      </c>
      <c r="X213" s="147">
        <v>12748</v>
      </c>
      <c r="Y213" s="148">
        <v>9.1718763381005389E-2</v>
      </c>
      <c r="Z213" s="157">
        <v>1.2750744786494538E-2</v>
      </c>
      <c r="AA213" s="147"/>
      <c r="AB213" s="144"/>
      <c r="AC213" s="144"/>
      <c r="AD213" s="158">
        <v>793</v>
      </c>
      <c r="AE213" s="158">
        <v>12587.5</v>
      </c>
      <c r="AF213" s="144"/>
    </row>
    <row r="214" spans="1:32" x14ac:dyDescent="0.25">
      <c r="A214" s="159" t="s">
        <v>252</v>
      </c>
      <c r="B214" s="150">
        <v>460</v>
      </c>
      <c r="C214" s="150">
        <v>260</v>
      </c>
      <c r="D214" s="150">
        <v>436</v>
      </c>
      <c r="E214" s="150">
        <v>247</v>
      </c>
      <c r="F214" s="150">
        <v>259</v>
      </c>
      <c r="G214" s="150">
        <v>285</v>
      </c>
      <c r="H214" s="150">
        <v>247</v>
      </c>
      <c r="I214" s="150">
        <v>289</v>
      </c>
      <c r="J214" s="148">
        <v>0.17004048582995951</v>
      </c>
      <c r="K214" s="148">
        <v>-7.7939835916134959E-2</v>
      </c>
      <c r="L214" s="147"/>
      <c r="M214" s="155">
        <v>7.1375648308224252E-2</v>
      </c>
      <c r="N214" s="144"/>
      <c r="P214" s="159" t="s">
        <v>252</v>
      </c>
      <c r="Q214" s="150">
        <v>4971</v>
      </c>
      <c r="R214" s="150">
        <v>4800</v>
      </c>
      <c r="S214" s="150">
        <v>4665</v>
      </c>
      <c r="T214" s="150">
        <v>3585</v>
      </c>
      <c r="U214" s="150">
        <v>3820</v>
      </c>
      <c r="V214" s="150">
        <v>4011</v>
      </c>
      <c r="W214" s="150">
        <v>3788</v>
      </c>
      <c r="X214" s="150">
        <v>4049</v>
      </c>
      <c r="Y214" s="148">
        <v>6.8901795142555441E-2</v>
      </c>
      <c r="Z214" s="148">
        <v>-4.3758434547908322E-2</v>
      </c>
      <c r="AA214" s="147"/>
      <c r="AB214" s="144"/>
      <c r="AC214" s="144"/>
      <c r="AD214" s="150">
        <v>313.42857142857144</v>
      </c>
      <c r="AE214" s="150">
        <v>4234.2857142857147</v>
      </c>
      <c r="AF214" s="144"/>
    </row>
    <row r="215" spans="1:32" x14ac:dyDescent="0.25">
      <c r="A215" s="159" t="s">
        <v>253</v>
      </c>
      <c r="B215" s="150">
        <v>47</v>
      </c>
      <c r="C215" s="150">
        <v>32</v>
      </c>
      <c r="D215" s="150">
        <v>47</v>
      </c>
      <c r="E215" s="150">
        <v>49</v>
      </c>
      <c r="F215" s="150">
        <v>36</v>
      </c>
      <c r="G215" s="150">
        <v>26</v>
      </c>
      <c r="H215" s="150">
        <v>27</v>
      </c>
      <c r="I215" s="150">
        <v>30</v>
      </c>
      <c r="J215" s="148">
        <v>0.1111111111111111</v>
      </c>
      <c r="K215" s="148">
        <v>-0.20454545454545456</v>
      </c>
      <c r="L215" s="147"/>
      <c r="M215" s="155">
        <v>7.4257425742574254E-2</v>
      </c>
      <c r="N215" s="144"/>
      <c r="P215" s="159" t="s">
        <v>253</v>
      </c>
      <c r="Q215" s="150">
        <v>465</v>
      </c>
      <c r="R215" s="150">
        <v>449</v>
      </c>
      <c r="S215" s="150">
        <v>586</v>
      </c>
      <c r="T215" s="150">
        <v>429</v>
      </c>
      <c r="U215" s="150">
        <v>415</v>
      </c>
      <c r="V215" s="150">
        <v>472</v>
      </c>
      <c r="W215" s="150">
        <v>409</v>
      </c>
      <c r="X215" s="150">
        <v>404</v>
      </c>
      <c r="Y215" s="148">
        <v>-1.2224938875305624E-2</v>
      </c>
      <c r="Z215" s="148">
        <v>-0.12310077519379846</v>
      </c>
      <c r="AA215" s="147"/>
      <c r="AB215" s="144"/>
      <c r="AC215" s="144"/>
      <c r="AD215" s="150">
        <v>37.714285714285715</v>
      </c>
      <c r="AE215" s="150">
        <v>460.71428571428572</v>
      </c>
      <c r="AF215" s="144"/>
    </row>
    <row r="216" spans="1:32" x14ac:dyDescent="0.25">
      <c r="A216" s="159" t="s">
        <v>254</v>
      </c>
      <c r="B216" s="191">
        <v>9.270216962524655E-2</v>
      </c>
      <c r="C216" s="191">
        <v>0.1095890410958904</v>
      </c>
      <c r="D216" s="191">
        <v>9.7308488612836433E-2</v>
      </c>
      <c r="E216" s="191">
        <v>0.16554054054054054</v>
      </c>
      <c r="F216" s="191">
        <v>0.12203389830508475</v>
      </c>
      <c r="G216" s="191">
        <v>8.3601286173633438E-2</v>
      </c>
      <c r="H216" s="191">
        <v>9.8540145985401464E-2</v>
      </c>
      <c r="I216" s="191">
        <v>9.4043887147335428E-2</v>
      </c>
      <c r="J216" s="172">
        <v>-0.44962588380660362</v>
      </c>
      <c r="K216" s="172">
        <v>-1.3360506668775223</v>
      </c>
      <c r="L216" s="147"/>
      <c r="M216" s="203">
        <v>0.33185334531966454</v>
      </c>
      <c r="N216" s="144"/>
      <c r="P216" s="159" t="s">
        <v>254</v>
      </c>
      <c r="Q216" s="191">
        <v>8.5540838852097137E-2</v>
      </c>
      <c r="R216" s="191">
        <v>8.5540102876738425E-2</v>
      </c>
      <c r="S216" s="191">
        <v>0.111597790896972</v>
      </c>
      <c r="T216" s="191">
        <v>0.10687593423019431</v>
      </c>
      <c r="U216" s="191">
        <v>9.7992916174734351E-2</v>
      </c>
      <c r="V216" s="191">
        <v>0.10528663841177782</v>
      </c>
      <c r="W216" s="191">
        <v>9.7450559923755065E-2</v>
      </c>
      <c r="X216" s="191">
        <v>9.0725353694138783E-2</v>
      </c>
      <c r="Y216" s="172">
        <v>-0.67252062296162818</v>
      </c>
      <c r="Z216" s="172">
        <v>-0.74033546582117493</v>
      </c>
      <c r="AA216" s="147"/>
      <c r="AB216" s="144"/>
      <c r="AC216" s="144"/>
      <c r="AD216" s="191">
        <v>0.10740439381611065</v>
      </c>
      <c r="AE216" s="191">
        <v>9.8128708352350533E-2</v>
      </c>
      <c r="AF216" s="144"/>
    </row>
    <row r="217" spans="1:32" x14ac:dyDescent="0.25">
      <c r="A217" s="161" t="s">
        <v>255</v>
      </c>
      <c r="B217" s="161"/>
      <c r="C217" s="161"/>
      <c r="D217" s="161"/>
      <c r="E217" s="144"/>
      <c r="F217" s="144"/>
      <c r="G217" s="144"/>
      <c r="H217" s="144"/>
      <c r="I217" s="144"/>
      <c r="J217" s="144"/>
      <c r="K217" s="144"/>
      <c r="L217" s="144"/>
      <c r="M217" s="144"/>
      <c r="N217" s="144"/>
      <c r="O217" s="204"/>
      <c r="P217" s="161" t="s">
        <v>255</v>
      </c>
      <c r="Q217" s="161"/>
      <c r="R217" s="161"/>
      <c r="S217" s="161"/>
      <c r="T217" s="144"/>
      <c r="U217" s="144"/>
      <c r="V217" s="144"/>
      <c r="W217" s="144"/>
      <c r="X217" s="144"/>
      <c r="Y217" s="144"/>
      <c r="Z217" s="144"/>
      <c r="AA217" s="144"/>
      <c r="AB217" s="144"/>
      <c r="AC217" s="144"/>
      <c r="AD217" s="144"/>
      <c r="AE217" s="144"/>
      <c r="AF217" s="144"/>
    </row>
    <row r="218" spans="1:32" x14ac:dyDescent="0.25">
      <c r="A218" s="187"/>
      <c r="B218" s="187"/>
      <c r="C218" s="187"/>
      <c r="D218" s="187"/>
      <c r="E218" s="192"/>
      <c r="F218" s="192"/>
      <c r="G218" s="192"/>
      <c r="H218" s="192"/>
      <c r="I218" s="192"/>
      <c r="J218" s="167"/>
      <c r="K218" s="167"/>
      <c r="L218" s="188"/>
      <c r="M218" s="211"/>
      <c r="N218" s="144"/>
      <c r="P218" s="187"/>
      <c r="Q218" s="187"/>
      <c r="R218" s="187"/>
      <c r="S218" s="187"/>
      <c r="T218" s="192"/>
      <c r="U218" s="192"/>
      <c r="V218" s="192"/>
      <c r="W218" s="192"/>
      <c r="X218" s="192"/>
      <c r="Y218" s="144"/>
      <c r="Z218" s="144"/>
      <c r="AA218" s="188"/>
      <c r="AB218" s="144"/>
      <c r="AC218" s="144"/>
      <c r="AD218" s="144"/>
      <c r="AE218" s="144"/>
      <c r="AF218" s="144"/>
    </row>
    <row r="219" spans="1:32" x14ac:dyDescent="0.25">
      <c r="A219" s="187"/>
      <c r="B219" s="187"/>
      <c r="C219" s="187"/>
      <c r="D219" s="187"/>
      <c r="E219" s="167"/>
      <c r="F219" s="167"/>
      <c r="G219" s="167"/>
      <c r="H219" s="167"/>
      <c r="I219" s="167"/>
      <c r="J219" s="167"/>
      <c r="K219" s="167"/>
      <c r="L219" s="188"/>
      <c r="M219" s="211"/>
      <c r="N219" s="144"/>
      <c r="P219" s="187"/>
      <c r="Q219" s="187"/>
      <c r="R219" s="187"/>
      <c r="S219" s="187"/>
      <c r="T219" s="167"/>
      <c r="U219" s="144"/>
      <c r="V219" s="144"/>
      <c r="W219" s="144"/>
      <c r="X219" s="144"/>
      <c r="Y219" s="144"/>
      <c r="Z219" s="144"/>
      <c r="AA219" s="188"/>
      <c r="AB219" s="144"/>
      <c r="AC219" s="144"/>
      <c r="AD219" s="144"/>
      <c r="AE219" s="144"/>
      <c r="AF219" s="144"/>
    </row>
    <row r="220" spans="1:32" x14ac:dyDescent="0.25">
      <c r="A220" s="193" t="s">
        <v>279</v>
      </c>
      <c r="B220" s="193"/>
      <c r="C220" s="193"/>
      <c r="D220" s="193"/>
      <c r="E220" s="212" t="s">
        <v>294</v>
      </c>
      <c r="F220" s="167"/>
      <c r="G220" s="167"/>
      <c r="H220" s="167"/>
      <c r="I220" s="167"/>
      <c r="J220" s="167"/>
      <c r="K220" s="167"/>
      <c r="L220" s="188"/>
      <c r="M220" s="211"/>
      <c r="N220" s="144"/>
      <c r="O220" s="211"/>
      <c r="P220" s="193" t="s">
        <v>279</v>
      </c>
      <c r="Q220" s="193"/>
      <c r="R220" s="193"/>
      <c r="S220" s="193"/>
      <c r="T220" s="181"/>
      <c r="U220" s="144"/>
      <c r="V220" s="144"/>
      <c r="W220" s="144"/>
      <c r="X220" s="144"/>
      <c r="Y220" s="144"/>
      <c r="Z220" s="144"/>
      <c r="AA220" s="188"/>
      <c r="AB220" s="144"/>
      <c r="AC220" s="144"/>
      <c r="AD220" s="144"/>
      <c r="AE220" s="144"/>
      <c r="AF220" s="144"/>
    </row>
    <row r="221" spans="1:32" x14ac:dyDescent="0.25">
      <c r="A221" s="166" t="s">
        <v>307</v>
      </c>
      <c r="B221" s="166"/>
      <c r="C221" s="166"/>
      <c r="D221" s="166"/>
      <c r="E221" s="194" t="s">
        <v>280</v>
      </c>
      <c r="F221" s="167"/>
      <c r="G221" s="167"/>
      <c r="H221" s="167"/>
      <c r="I221" s="167"/>
      <c r="J221" s="167"/>
      <c r="K221" s="167"/>
      <c r="L221" s="167"/>
      <c r="M221" s="144"/>
      <c r="N221" s="144"/>
      <c r="P221" s="166" t="s">
        <v>231</v>
      </c>
      <c r="Q221" s="166"/>
      <c r="R221" s="166"/>
      <c r="S221" s="166"/>
      <c r="T221" s="194" t="s">
        <v>280</v>
      </c>
      <c r="U221" s="144"/>
      <c r="V221" s="144"/>
      <c r="W221" s="144"/>
      <c r="X221" s="144"/>
      <c r="Y221" s="144"/>
      <c r="Z221" s="144"/>
      <c r="AA221" s="167"/>
      <c r="AB221" s="144"/>
      <c r="AC221" s="144"/>
      <c r="AD221" s="144"/>
      <c r="AE221" s="144"/>
      <c r="AF221" s="144"/>
    </row>
    <row r="222" spans="1:32" ht="31.5" x14ac:dyDescent="0.25">
      <c r="A222" s="190"/>
      <c r="B222" s="141">
        <v>2019</v>
      </c>
      <c r="C222" s="141">
        <v>2020</v>
      </c>
      <c r="D222" s="141">
        <v>2021</v>
      </c>
      <c r="E222" s="141">
        <v>2022</v>
      </c>
      <c r="F222" s="141">
        <v>2023</v>
      </c>
      <c r="G222" s="141">
        <v>2024</v>
      </c>
      <c r="H222" s="141">
        <v>2025</v>
      </c>
      <c r="I222" s="141">
        <v>2026</v>
      </c>
      <c r="J222" s="142" t="s">
        <v>232</v>
      </c>
      <c r="K222" s="142" t="s">
        <v>233</v>
      </c>
      <c r="L222" s="143" t="s">
        <v>234</v>
      </c>
      <c r="M222" s="145" t="s">
        <v>287</v>
      </c>
      <c r="N222" s="144"/>
      <c r="P222" s="190"/>
      <c r="Q222" s="141">
        <v>2019</v>
      </c>
      <c r="R222" s="141">
        <v>2020</v>
      </c>
      <c r="S222" s="141">
        <v>2021</v>
      </c>
      <c r="T222" s="141">
        <v>2022</v>
      </c>
      <c r="U222" s="141">
        <v>2023</v>
      </c>
      <c r="V222" s="141">
        <v>2024</v>
      </c>
      <c r="W222" s="141">
        <v>2025</v>
      </c>
      <c r="X222" s="141">
        <v>2026</v>
      </c>
      <c r="Y222" s="142" t="s">
        <v>232</v>
      </c>
      <c r="Z222" s="142" t="s">
        <v>233</v>
      </c>
      <c r="AA222" s="143" t="s">
        <v>234</v>
      </c>
      <c r="AB222" s="144"/>
      <c r="AC222" s="144"/>
      <c r="AD222" s="145" t="s">
        <v>308</v>
      </c>
      <c r="AE222" s="145" t="s">
        <v>235</v>
      </c>
      <c r="AF222" s="144"/>
    </row>
    <row r="223" spans="1:32" x14ac:dyDescent="0.25">
      <c r="A223" s="146" t="s">
        <v>236</v>
      </c>
      <c r="B223" s="147">
        <v>8204</v>
      </c>
      <c r="C223" s="147">
        <v>8651</v>
      </c>
      <c r="D223" s="147">
        <v>6295</v>
      </c>
      <c r="E223" s="147">
        <v>6748</v>
      </c>
      <c r="F223" s="147">
        <v>8229</v>
      </c>
      <c r="G223" s="147">
        <v>7897</v>
      </c>
      <c r="H223" s="147">
        <v>7345</v>
      </c>
      <c r="I223" s="147">
        <v>8364</v>
      </c>
      <c r="J223" s="148">
        <v>0.13873383253914226</v>
      </c>
      <c r="K223" s="148">
        <v>9.7041353594783525E-2</v>
      </c>
      <c r="L223" s="147"/>
      <c r="M223" s="155">
        <v>9.047248182762202E-2</v>
      </c>
      <c r="N223" s="144"/>
      <c r="P223" s="146" t="s">
        <v>236</v>
      </c>
      <c r="Q223" s="147">
        <v>81692</v>
      </c>
      <c r="R223" s="147">
        <v>88641</v>
      </c>
      <c r="S223" s="147">
        <v>70790</v>
      </c>
      <c r="T223" s="147">
        <v>72069</v>
      </c>
      <c r="U223" s="147">
        <v>82950</v>
      </c>
      <c r="V223" s="147">
        <v>86655</v>
      </c>
      <c r="W223" s="147">
        <v>85141</v>
      </c>
      <c r="X223" s="147">
        <v>92448</v>
      </c>
      <c r="Y223" s="148">
        <v>8.5822341762488111E-2</v>
      </c>
      <c r="Z223" s="148">
        <v>0.13944832006310548</v>
      </c>
      <c r="AA223" s="147"/>
      <c r="AB223" s="144"/>
      <c r="AC223" s="144"/>
      <c r="AD223" s="147">
        <v>7624.1428571428569</v>
      </c>
      <c r="AE223" s="147">
        <v>81134</v>
      </c>
      <c r="AF223" s="144"/>
    </row>
    <row r="224" spans="1:32" x14ac:dyDescent="0.25">
      <c r="A224" s="149" t="s">
        <v>237</v>
      </c>
      <c r="B224" s="150">
        <v>3703</v>
      </c>
      <c r="C224" s="150">
        <v>4153</v>
      </c>
      <c r="D224" s="150">
        <v>2729</v>
      </c>
      <c r="E224" s="150">
        <v>2602</v>
      </c>
      <c r="F224" s="150">
        <v>3016</v>
      </c>
      <c r="G224" s="150">
        <v>2524</v>
      </c>
      <c r="H224" s="150">
        <v>2379</v>
      </c>
      <c r="I224" s="150">
        <v>2823</v>
      </c>
      <c r="J224" s="148">
        <v>0.18663303909205547</v>
      </c>
      <c r="K224" s="148">
        <v>-6.372595470482334E-2</v>
      </c>
      <c r="L224" s="147"/>
      <c r="M224" s="155">
        <v>8.2358432768328618E-2</v>
      </c>
      <c r="N224" s="144"/>
      <c r="P224" s="149" t="s">
        <v>237</v>
      </c>
      <c r="Q224" s="150">
        <v>40989</v>
      </c>
      <c r="R224" s="150">
        <v>44315</v>
      </c>
      <c r="S224" s="150">
        <v>35281</v>
      </c>
      <c r="T224" s="150">
        <v>32035</v>
      </c>
      <c r="U224" s="150">
        <v>33839</v>
      </c>
      <c r="V224" s="150">
        <v>31999</v>
      </c>
      <c r="W224" s="150">
        <v>31326</v>
      </c>
      <c r="X224" s="150">
        <v>34277</v>
      </c>
      <c r="Y224" s="148">
        <v>9.420289855072464E-2</v>
      </c>
      <c r="Z224" s="148">
        <v>-3.9414053742433487E-2</v>
      </c>
      <c r="AA224" s="147"/>
      <c r="AB224" s="144"/>
      <c r="AC224" s="144"/>
      <c r="AD224" s="150">
        <v>3015.1428571428573</v>
      </c>
      <c r="AE224" s="150">
        <v>35683.428571428572</v>
      </c>
      <c r="AF224" s="144"/>
    </row>
    <row r="225" spans="1:32" x14ac:dyDescent="0.25">
      <c r="A225" s="146" t="s">
        <v>90</v>
      </c>
      <c r="B225" s="151">
        <v>0.48704458766276471</v>
      </c>
      <c r="C225" s="151">
        <v>0.50351600387972839</v>
      </c>
      <c r="D225" s="151">
        <v>0.4591184387617766</v>
      </c>
      <c r="E225" s="151">
        <v>0.4047915370255134</v>
      </c>
      <c r="F225" s="151">
        <v>0.39291297550807713</v>
      </c>
      <c r="G225" s="151">
        <v>0.34020757514489824</v>
      </c>
      <c r="H225" s="151">
        <v>0.35192307692307695</v>
      </c>
      <c r="I225" s="151">
        <v>0.37455220910176462</v>
      </c>
      <c r="J225" s="172">
        <v>2.2629132178687672</v>
      </c>
      <c r="K225" s="172">
        <v>-4.6901893416256888</v>
      </c>
      <c r="L225" s="147"/>
      <c r="M225" s="203">
        <v>-3.9466222853399566</v>
      </c>
      <c r="N225" s="144"/>
      <c r="P225" s="146" t="s">
        <v>90</v>
      </c>
      <c r="Q225" s="151">
        <v>0.53871934390032328</v>
      </c>
      <c r="R225" s="151">
        <v>0.53200557036183338</v>
      </c>
      <c r="S225" s="151">
        <v>0.52912504874171395</v>
      </c>
      <c r="T225" s="151">
        <v>0.47674678175459484</v>
      </c>
      <c r="U225" s="151">
        <v>0.44496896696823057</v>
      </c>
      <c r="V225" s="151">
        <v>0.40753712524516672</v>
      </c>
      <c r="W225" s="151">
        <v>0.40137867411526534</v>
      </c>
      <c r="X225" s="151">
        <v>0.41401843195516419</v>
      </c>
      <c r="Y225" s="172">
        <v>1.2639757839898846</v>
      </c>
      <c r="Z225" s="172">
        <v>-6.0974389450927422</v>
      </c>
      <c r="AA225" s="147"/>
      <c r="AB225" s="144"/>
      <c r="AC225" s="144"/>
      <c r="AD225" s="151">
        <v>0.42145410251802151</v>
      </c>
      <c r="AE225" s="151">
        <v>0.47499282140609161</v>
      </c>
      <c r="AF225" s="144"/>
    </row>
    <row r="226" spans="1:32" x14ac:dyDescent="0.25">
      <c r="A226" s="149" t="s">
        <v>238</v>
      </c>
      <c r="B226" s="150">
        <v>3227</v>
      </c>
      <c r="C226" s="150">
        <v>3591</v>
      </c>
      <c r="D226" s="150">
        <v>2308</v>
      </c>
      <c r="E226" s="150">
        <v>2198</v>
      </c>
      <c r="F226" s="150">
        <v>2539</v>
      </c>
      <c r="G226" s="150">
        <v>2136</v>
      </c>
      <c r="H226" s="150">
        <v>1893</v>
      </c>
      <c r="I226" s="150">
        <v>2399</v>
      </c>
      <c r="J226" s="148">
        <v>0.26730058108821975</v>
      </c>
      <c r="K226" s="148">
        <v>-6.1424100156494521E-2</v>
      </c>
      <c r="L226" s="147"/>
      <c r="M226" s="155">
        <v>7.8676374130919588E-2</v>
      </c>
      <c r="N226" s="144"/>
      <c r="P226" s="149" t="s">
        <v>238</v>
      </c>
      <c r="Q226" s="150">
        <v>36446</v>
      </c>
      <c r="R226" s="150">
        <v>39336</v>
      </c>
      <c r="S226" s="150">
        <v>30921</v>
      </c>
      <c r="T226" s="150">
        <v>27729</v>
      </c>
      <c r="U226" s="150">
        <v>29351</v>
      </c>
      <c r="V226" s="150">
        <v>27825</v>
      </c>
      <c r="W226" s="150">
        <v>27315</v>
      </c>
      <c r="X226" s="150">
        <v>30492</v>
      </c>
      <c r="Y226" s="148">
        <v>0.11630971993410213</v>
      </c>
      <c r="Z226" s="148">
        <v>-2.5027064310282628E-2</v>
      </c>
      <c r="AA226" s="147"/>
      <c r="AB226" s="144"/>
      <c r="AC226" s="144"/>
      <c r="AD226" s="150">
        <v>2556</v>
      </c>
      <c r="AE226" s="150">
        <v>31274.714285714286</v>
      </c>
      <c r="AF226" s="144"/>
    </row>
    <row r="227" spans="1:32" x14ac:dyDescent="0.25">
      <c r="A227" s="149" t="s">
        <v>239</v>
      </c>
      <c r="B227" s="153">
        <v>0.39334470989761094</v>
      </c>
      <c r="C227" s="153">
        <v>0.41509652063345276</v>
      </c>
      <c r="D227" s="153">
        <v>0.36664019062748215</v>
      </c>
      <c r="E227" s="153">
        <v>0.32572614107883818</v>
      </c>
      <c r="F227" s="153">
        <v>0.30854295783205737</v>
      </c>
      <c r="G227" s="153">
        <v>0.27048246169431428</v>
      </c>
      <c r="H227" s="153">
        <v>0.25772634445200815</v>
      </c>
      <c r="I227" s="153">
        <v>0.28682448589191772</v>
      </c>
      <c r="J227" s="172">
        <v>2.9098141439909577</v>
      </c>
      <c r="K227" s="172">
        <v>-4.8426315134895592</v>
      </c>
      <c r="L227" s="147"/>
      <c r="M227" s="203">
        <v>-4.3004174544219342</v>
      </c>
      <c r="N227" s="144"/>
      <c r="P227" s="149" t="s">
        <v>239</v>
      </c>
      <c r="Q227" s="153">
        <v>0.44613915683298244</v>
      </c>
      <c r="R227" s="153">
        <v>0.44376755677395335</v>
      </c>
      <c r="S227" s="153">
        <v>0.43679898290719027</v>
      </c>
      <c r="T227" s="153">
        <v>0.38475627523623196</v>
      </c>
      <c r="U227" s="153">
        <v>0.3538396624472574</v>
      </c>
      <c r="V227" s="153">
        <v>0.32110091743119268</v>
      </c>
      <c r="W227" s="153">
        <v>0.32082075615743294</v>
      </c>
      <c r="X227" s="153">
        <v>0.32982866043613707</v>
      </c>
      <c r="Y227" s="172">
        <v>0.90079042787041264</v>
      </c>
      <c r="Z227" s="172">
        <v>-5.5641232404278593</v>
      </c>
      <c r="AA227" s="147"/>
      <c r="AB227" s="144"/>
      <c r="AC227" s="144"/>
      <c r="AD227" s="153">
        <v>0.33525080102681332</v>
      </c>
      <c r="AE227" s="153">
        <v>0.38546989284041566</v>
      </c>
      <c r="AF227" s="144"/>
    </row>
    <row r="228" spans="1:32" x14ac:dyDescent="0.25">
      <c r="A228" s="149" t="s">
        <v>240</v>
      </c>
      <c r="B228" s="153">
        <v>0.87145557655954631</v>
      </c>
      <c r="C228" s="153">
        <v>0.86467613773176022</v>
      </c>
      <c r="D228" s="153">
        <v>0.84573103700989372</v>
      </c>
      <c r="E228" s="153">
        <v>0.84473481936971562</v>
      </c>
      <c r="F228" s="153">
        <v>0.84184350132625996</v>
      </c>
      <c r="G228" s="153">
        <v>0.84627575277337563</v>
      </c>
      <c r="H228" s="153">
        <v>0.79571248423707441</v>
      </c>
      <c r="I228" s="153">
        <v>0.84980517180304638</v>
      </c>
      <c r="J228" s="172">
        <v>5.4092687565971964</v>
      </c>
      <c r="K228" s="172">
        <v>0.20841446069884695</v>
      </c>
      <c r="L228" s="147"/>
      <c r="M228" s="203">
        <v>-3.9770928789187532</v>
      </c>
      <c r="N228" s="144"/>
      <c r="P228" s="149" t="s">
        <v>240</v>
      </c>
      <c r="Q228" s="153">
        <v>0.88916538583522409</v>
      </c>
      <c r="R228" s="153">
        <v>0.88764526683967049</v>
      </c>
      <c r="S228" s="153">
        <v>0.87642073637368556</v>
      </c>
      <c r="T228" s="153">
        <v>0.86558451693460281</v>
      </c>
      <c r="U228" s="153">
        <v>0.86737196725671561</v>
      </c>
      <c r="V228" s="153">
        <v>0.86955842370074066</v>
      </c>
      <c r="W228" s="153">
        <v>0.87195939475196327</v>
      </c>
      <c r="X228" s="153">
        <v>0.88957610059223391</v>
      </c>
      <c r="Y228" s="172">
        <v>1.7616705840270641</v>
      </c>
      <c r="Z228" s="172">
        <v>1.3126848438372973</v>
      </c>
      <c r="AA228" s="147"/>
      <c r="AB228" s="144"/>
      <c r="AC228" s="144"/>
      <c r="AD228" s="153">
        <v>0.84772102719605791</v>
      </c>
      <c r="AE228" s="153">
        <v>0.87644925215386094</v>
      </c>
      <c r="AF228" s="144"/>
    </row>
    <row r="229" spans="1:32" ht="22.15" customHeight="1" x14ac:dyDescent="0.25">
      <c r="A229" s="154" t="s">
        <v>241</v>
      </c>
      <c r="B229" s="155">
        <v>4.4828517418309476E-2</v>
      </c>
      <c r="C229" s="155">
        <v>4.575006019744763E-2</v>
      </c>
      <c r="D229" s="155">
        <v>6.1561011359472333E-2</v>
      </c>
      <c r="E229" s="155">
        <v>5.0730207532667181E-2</v>
      </c>
      <c r="F229" s="155">
        <v>4.5755968169761276E-2</v>
      </c>
      <c r="G229" s="155">
        <v>4.7147385103011093E-2</v>
      </c>
      <c r="H229" s="155">
        <v>4.8339638503572931E-2</v>
      </c>
      <c r="I229" s="155">
        <v>5.136379737867517E-2</v>
      </c>
      <c r="J229" s="172">
        <v>0.30241588751022397</v>
      </c>
      <c r="K229" s="172">
        <v>0.26572684295611759</v>
      </c>
      <c r="L229" s="147"/>
      <c r="M229" s="203">
        <v>0.25847326997359421</v>
      </c>
      <c r="N229" s="144"/>
      <c r="P229" s="154" t="s">
        <v>241</v>
      </c>
      <c r="Q229" s="155">
        <v>4.2182048842372345E-2</v>
      </c>
      <c r="R229" s="155">
        <v>3.9693106171725147E-2</v>
      </c>
      <c r="S229" s="155">
        <v>5.1784246478274426E-2</v>
      </c>
      <c r="T229" s="155">
        <v>5.0476041829249259E-2</v>
      </c>
      <c r="U229" s="155">
        <v>5.434557758799019E-2</v>
      </c>
      <c r="V229" s="155">
        <v>4.7813994187318354E-2</v>
      </c>
      <c r="W229" s="155">
        <v>4.6638574985634937E-2</v>
      </c>
      <c r="X229" s="155">
        <v>4.8779064678939228E-2</v>
      </c>
      <c r="Y229" s="172">
        <v>0.21404896933042913</v>
      </c>
      <c r="Z229" s="172">
        <v>0.16863765964359456</v>
      </c>
      <c r="AA229" s="147"/>
      <c r="AB229" s="144"/>
      <c r="AC229" s="144"/>
      <c r="AD229" s="151">
        <v>4.8706528949113995E-2</v>
      </c>
      <c r="AE229" s="151">
        <v>4.7092688082503283E-2</v>
      </c>
      <c r="AF229" s="144"/>
    </row>
    <row r="230" spans="1:32" ht="22.15" customHeight="1" x14ac:dyDescent="0.25">
      <c r="A230" s="154" t="s">
        <v>242</v>
      </c>
      <c r="B230" s="155">
        <v>2.0234032179424672E-2</v>
      </c>
      <c r="C230" s="155">
        <v>2.1962778869494857E-2</v>
      </c>
      <c r="D230" s="155">
        <v>2.6687847498014297E-2</v>
      </c>
      <c r="E230" s="155">
        <v>1.956135151155898E-2</v>
      </c>
      <c r="F230" s="155">
        <v>1.6769959897921984E-2</v>
      </c>
      <c r="G230" s="155">
        <v>1.5069013549449157E-2</v>
      </c>
      <c r="H230" s="155">
        <v>1.5656909462219197E-2</v>
      </c>
      <c r="I230" s="155">
        <v>1.7336202773792445E-2</v>
      </c>
      <c r="J230" s="172">
        <v>0.16792933115732483</v>
      </c>
      <c r="K230" s="172">
        <v>-0.19259156844885805</v>
      </c>
      <c r="L230" s="147"/>
      <c r="M230" s="203">
        <v>-7.4964007840554875E-2</v>
      </c>
      <c r="N230" s="144"/>
      <c r="P230" s="154" t="s">
        <v>242</v>
      </c>
      <c r="Q230" s="155">
        <v>2.1164863144493954E-2</v>
      </c>
      <c r="R230" s="155">
        <v>1.9844090206563553E-2</v>
      </c>
      <c r="S230" s="155">
        <v>2.5808730046616754E-2</v>
      </c>
      <c r="T230" s="155">
        <v>2.2436831369937144E-2</v>
      </c>
      <c r="U230" s="155">
        <v>2.216998191681736E-2</v>
      </c>
      <c r="V230" s="155">
        <v>1.7656222953089839E-2</v>
      </c>
      <c r="W230" s="155">
        <v>1.7159770263445343E-2</v>
      </c>
      <c r="X230" s="155">
        <v>1.8085842852197994E-2</v>
      </c>
      <c r="Y230" s="172">
        <v>9.260725887526508E-2</v>
      </c>
      <c r="Z230" s="172">
        <v>-0.262592498161485</v>
      </c>
      <c r="AA230" s="147"/>
      <c r="AB230" s="144"/>
      <c r="AC230" s="144"/>
      <c r="AD230" s="151">
        <v>1.9262118458281026E-2</v>
      </c>
      <c r="AE230" s="151">
        <v>2.0711767833812844E-2</v>
      </c>
      <c r="AF230" s="144"/>
    </row>
    <row r="231" spans="1:32" ht="22.15" customHeight="1" x14ac:dyDescent="0.25">
      <c r="A231" s="154" t="s">
        <v>243</v>
      </c>
      <c r="B231" s="155">
        <v>0.13176499268649439</v>
      </c>
      <c r="C231" s="155">
        <v>0.1162871344353254</v>
      </c>
      <c r="D231" s="155">
        <v>0.11596505162827642</v>
      </c>
      <c r="E231" s="155">
        <v>0.11825726141078838</v>
      </c>
      <c r="F231" s="155">
        <v>0.10620974602017257</v>
      </c>
      <c r="G231" s="155">
        <v>8.7248322147651006E-2</v>
      </c>
      <c r="H231" s="155">
        <v>6.8754254594962566E-2</v>
      </c>
      <c r="I231" s="155">
        <v>7.0062171209947399E-2</v>
      </c>
      <c r="J231" s="172">
        <v>0.13079166149848331</v>
      </c>
      <c r="K231" s="172">
        <v>-3.6422866920802668</v>
      </c>
      <c r="L231" s="147"/>
      <c r="M231" s="203">
        <v>-1.5142484380222212</v>
      </c>
      <c r="N231" s="144"/>
      <c r="P231" s="154" t="s">
        <v>243</v>
      </c>
      <c r="Q231" s="155">
        <v>0.10433090143465701</v>
      </c>
      <c r="R231" s="155">
        <v>0.10806511659390124</v>
      </c>
      <c r="S231" s="155">
        <v>0.11710693600791072</v>
      </c>
      <c r="T231" s="155">
        <v>0.11082434888787135</v>
      </c>
      <c r="U231" s="155">
        <v>0.10341169379144062</v>
      </c>
      <c r="V231" s="155">
        <v>9.8840228492297039E-2</v>
      </c>
      <c r="W231" s="155">
        <v>8.7454927708154703E-2</v>
      </c>
      <c r="X231" s="155">
        <v>8.5204655590169612E-2</v>
      </c>
      <c r="Y231" s="172">
        <v>-0.22502721179850915</v>
      </c>
      <c r="Z231" s="172">
        <v>-1.8628861448662091</v>
      </c>
      <c r="AA231" s="147"/>
      <c r="AB231" s="144"/>
      <c r="AC231" s="144"/>
      <c r="AD231" s="151">
        <v>0.10648503813075007</v>
      </c>
      <c r="AE231" s="151">
        <v>0.1038335170388317</v>
      </c>
      <c r="AF231" s="144"/>
    </row>
    <row r="232" spans="1:32" ht="22.15" customHeight="1" x14ac:dyDescent="0.25">
      <c r="A232" s="154" t="s">
        <v>244</v>
      </c>
      <c r="B232" s="155">
        <v>0.31118966357874206</v>
      </c>
      <c r="C232" s="155">
        <v>0.29730666974916192</v>
      </c>
      <c r="D232" s="155">
        <v>0.32168387609213661</v>
      </c>
      <c r="E232" s="155">
        <v>0.36959098992294015</v>
      </c>
      <c r="F232" s="155">
        <v>0.34657917122372101</v>
      </c>
      <c r="G232" s="155">
        <v>0.3231606939344055</v>
      </c>
      <c r="H232" s="155">
        <v>0.34826412525527572</v>
      </c>
      <c r="I232" s="155">
        <v>0.2931611669057867</v>
      </c>
      <c r="J232" s="172">
        <v>-5.5102958349489031</v>
      </c>
      <c r="K232" s="172">
        <v>-3.6749455365569341</v>
      </c>
      <c r="L232" s="147"/>
      <c r="M232" s="203">
        <v>-4.3709289999716958</v>
      </c>
      <c r="N232" s="144"/>
      <c r="P232" s="154" t="s">
        <v>244</v>
      </c>
      <c r="Q232" s="155">
        <v>0.29351711305880623</v>
      </c>
      <c r="R232" s="155">
        <v>0.27286470143613001</v>
      </c>
      <c r="S232" s="155">
        <v>0.27385223901681027</v>
      </c>
      <c r="T232" s="155">
        <v>0.33125199461627053</v>
      </c>
      <c r="U232" s="155">
        <v>0.34103676913803493</v>
      </c>
      <c r="V232" s="155">
        <v>0.34407708730021347</v>
      </c>
      <c r="W232" s="155">
        <v>0.35952126472557289</v>
      </c>
      <c r="X232" s="155">
        <v>0.33687045690550366</v>
      </c>
      <c r="Y232" s="172">
        <v>-2.265080782006923</v>
      </c>
      <c r="Z232" s="172">
        <v>1.9673861502484291</v>
      </c>
      <c r="AA232" s="147"/>
      <c r="AB232" s="144"/>
      <c r="AC232" s="144"/>
      <c r="AD232" s="151">
        <v>0.32991062227135604</v>
      </c>
      <c r="AE232" s="151">
        <v>0.31719659540301937</v>
      </c>
      <c r="AF232" s="144"/>
    </row>
    <row r="233" spans="1:32" ht="22.15" customHeight="1" x14ac:dyDescent="0.25">
      <c r="A233" s="154" t="s">
        <v>245</v>
      </c>
      <c r="B233" s="155">
        <v>2.6694295465626523E-2</v>
      </c>
      <c r="C233" s="155">
        <v>6.0455438677609524E-2</v>
      </c>
      <c r="D233" s="155">
        <v>7.2915011914217634E-2</v>
      </c>
      <c r="E233" s="155">
        <v>7.9579134558387665E-2</v>
      </c>
      <c r="F233" s="155">
        <v>0.11204277554988455</v>
      </c>
      <c r="G233" s="155">
        <v>0.20906673420286184</v>
      </c>
      <c r="H233" s="155">
        <v>0.1778080326752893</v>
      </c>
      <c r="I233" s="155">
        <v>0.18125298900047823</v>
      </c>
      <c r="J233" s="172">
        <v>0.34449563251889304</v>
      </c>
      <c r="K233" s="172">
        <v>7.6004623844676171</v>
      </c>
      <c r="L233" s="147"/>
      <c r="M233" s="203">
        <v>9.3214307795909175</v>
      </c>
      <c r="N233" s="144"/>
      <c r="P233" s="154" t="s">
        <v>245</v>
      </c>
      <c r="Q233" s="155">
        <v>4.1680947950839736E-2</v>
      </c>
      <c r="R233" s="155">
        <v>6.1359867330016582E-2</v>
      </c>
      <c r="S233" s="155">
        <v>5.4075434383387487E-2</v>
      </c>
      <c r="T233" s="155">
        <v>5.0632033190414739E-2</v>
      </c>
      <c r="U233" s="155">
        <v>6.6606389391199519E-2</v>
      </c>
      <c r="V233" s="155">
        <v>9.7155386302002197E-2</v>
      </c>
      <c r="W233" s="155">
        <v>0.10013976814930527</v>
      </c>
      <c r="X233" s="155">
        <v>8.803868120456905E-2</v>
      </c>
      <c r="Y233" s="172">
        <v>-1.2101086944736217</v>
      </c>
      <c r="Z233" s="172">
        <v>1.97372116779658</v>
      </c>
      <c r="AA233" s="147"/>
      <c r="AB233" s="144"/>
      <c r="AC233" s="144"/>
      <c r="AD233" s="151">
        <v>0.10524836515580206</v>
      </c>
      <c r="AE233" s="151">
        <v>6.8301469526603251E-2</v>
      </c>
      <c r="AF233" s="144"/>
    </row>
    <row r="234" spans="1:32" ht="22.15" customHeight="1" x14ac:dyDescent="0.25">
      <c r="A234" s="154" t="s">
        <v>246</v>
      </c>
      <c r="B234" s="155">
        <v>6.4968308142369577E-2</v>
      </c>
      <c r="C234" s="155">
        <v>3.8261472662119989E-2</v>
      </c>
      <c r="D234" s="155">
        <v>4.6227164416203337E-2</v>
      </c>
      <c r="E234" s="155">
        <v>4.0456431535269712E-2</v>
      </c>
      <c r="F234" s="155">
        <v>5.7115080811763273E-2</v>
      </c>
      <c r="G234" s="155">
        <v>5.2424971508167661E-2</v>
      </c>
      <c r="H234" s="155">
        <v>6.9434989788972085E-2</v>
      </c>
      <c r="I234" s="155">
        <v>8.9311334289813485E-2</v>
      </c>
      <c r="J234" s="172">
        <v>1.9876344500841401</v>
      </c>
      <c r="K234" s="172">
        <v>3.6415458406810242</v>
      </c>
      <c r="L234" s="147"/>
      <c r="M234" s="203">
        <v>-0.25781603450082541</v>
      </c>
      <c r="N234" s="144"/>
      <c r="P234" s="154" t="s">
        <v>246</v>
      </c>
      <c r="Q234" s="155">
        <v>5.5586838368506093E-2</v>
      </c>
      <c r="R234" s="155">
        <v>4.7179070633228418E-2</v>
      </c>
      <c r="S234" s="155">
        <v>4.4582568159344541E-2</v>
      </c>
      <c r="T234" s="155">
        <v>5.2685620724583389E-2</v>
      </c>
      <c r="U234" s="155">
        <v>6.6751054852320676E-2</v>
      </c>
      <c r="V234" s="155">
        <v>7.8933702613813397E-2</v>
      </c>
      <c r="W234" s="155">
        <v>7.0565297565215346E-2</v>
      </c>
      <c r="X234" s="155">
        <v>9.1889494634821739E-2</v>
      </c>
      <c r="Y234" s="172">
        <v>2.1324197069606394</v>
      </c>
      <c r="Z234" s="172">
        <v>3.1905834446561752</v>
      </c>
      <c r="AA234" s="147"/>
      <c r="AB234" s="144"/>
      <c r="AC234" s="144"/>
      <c r="AD234" s="151">
        <v>5.2895875883003242E-2</v>
      </c>
      <c r="AE234" s="151">
        <v>5.9983660188259985E-2</v>
      </c>
      <c r="AF234" s="144"/>
    </row>
    <row r="235" spans="1:32" x14ac:dyDescent="0.25">
      <c r="A235" s="149" t="s">
        <v>247</v>
      </c>
      <c r="B235" s="150">
        <v>62.04839102876646</v>
      </c>
      <c r="C235" s="150">
        <v>101.59311062304928</v>
      </c>
      <c r="D235" s="150">
        <v>51.127084988085791</v>
      </c>
      <c r="E235" s="150">
        <v>56.711173681090699</v>
      </c>
      <c r="F235" s="150">
        <v>58.296512334427</v>
      </c>
      <c r="G235" s="150">
        <v>41.986577181208034</v>
      </c>
      <c r="H235" s="150">
        <v>45.047106875425456</v>
      </c>
      <c r="I235" s="150">
        <v>52.58536585365853</v>
      </c>
      <c r="J235" s="177">
        <v>7.538258978233074</v>
      </c>
      <c r="K235" s="177">
        <v>-14.200183810003878</v>
      </c>
      <c r="L235" s="147"/>
      <c r="M235" s="203">
        <v>7.5155103673310677</v>
      </c>
      <c r="N235" s="144"/>
      <c r="P235" s="149" t="s">
        <v>247</v>
      </c>
      <c r="Q235" s="150">
        <v>64.22778240219364</v>
      </c>
      <c r="R235" s="150">
        <v>72.985864329147915</v>
      </c>
      <c r="S235" s="150">
        <v>55.599110043791512</v>
      </c>
      <c r="T235" s="150">
        <v>51.469619392526603</v>
      </c>
      <c r="U235" s="150">
        <v>49.012019288728169</v>
      </c>
      <c r="V235" s="150">
        <v>40.740349662454548</v>
      </c>
      <c r="W235" s="150">
        <v>44.883722295956112</v>
      </c>
      <c r="X235" s="150">
        <v>45.069855486327462</v>
      </c>
      <c r="Y235" s="177">
        <v>0.18613319037135057</v>
      </c>
      <c r="Z235" s="177">
        <v>-9.1244544559549823</v>
      </c>
      <c r="AA235" s="147"/>
      <c r="AB235" s="144"/>
      <c r="AC235" s="144"/>
      <c r="AD235" s="150">
        <v>66.785549663662408</v>
      </c>
      <c r="AE235" s="150">
        <v>54.194309942282445</v>
      </c>
      <c r="AF235" s="144"/>
    </row>
    <row r="236" spans="1:32" x14ac:dyDescent="0.25">
      <c r="A236" s="149" t="s">
        <v>248</v>
      </c>
      <c r="B236" s="150">
        <v>94.452065892519627</v>
      </c>
      <c r="C236" s="150">
        <v>159.16542258608237</v>
      </c>
      <c r="D236" s="150">
        <v>82.09050934408215</v>
      </c>
      <c r="E236" s="150">
        <v>92.696003074558035</v>
      </c>
      <c r="F236" s="150">
        <v>102.24104774535814</v>
      </c>
      <c r="G236" s="150">
        <v>81.098652931854105</v>
      </c>
      <c r="H236" s="150">
        <v>86.115174443043415</v>
      </c>
      <c r="I236" s="150">
        <v>97.84590860786399</v>
      </c>
      <c r="J236" s="177">
        <v>11.730734164820575</v>
      </c>
      <c r="K236" s="177">
        <v>-6.1013101924771433</v>
      </c>
      <c r="L236" s="147"/>
      <c r="M236" s="203">
        <v>18.498853731416204</v>
      </c>
      <c r="N236" s="144"/>
      <c r="P236" s="149" t="s">
        <v>248</v>
      </c>
      <c r="Q236" s="150">
        <v>88.376784015223564</v>
      </c>
      <c r="R236" s="150">
        <v>103.08444093422092</v>
      </c>
      <c r="S236" s="150">
        <v>78.35444006689147</v>
      </c>
      <c r="T236" s="150">
        <v>77.118495395661029</v>
      </c>
      <c r="U236" s="150">
        <v>79.564348828275115</v>
      </c>
      <c r="V236" s="150">
        <v>70.45182661958188</v>
      </c>
      <c r="W236" s="150">
        <v>79.595990550979934</v>
      </c>
      <c r="X236" s="150">
        <v>79.347054876447785</v>
      </c>
      <c r="Y236" s="177">
        <v>-0.24893567453214871</v>
      </c>
      <c r="Z236" s="177">
        <v>-4.1881875730285429</v>
      </c>
      <c r="AA236" s="147"/>
      <c r="AB236" s="144"/>
      <c r="AC236" s="144"/>
      <c r="AD236" s="150">
        <v>103.94721880034113</v>
      </c>
      <c r="AE236" s="150">
        <v>83.535242449476328</v>
      </c>
      <c r="AF236" s="144"/>
    </row>
    <row r="237" spans="1:32" x14ac:dyDescent="0.25">
      <c r="A237" s="146" t="s">
        <v>249</v>
      </c>
      <c r="B237" s="147">
        <v>3431</v>
      </c>
      <c r="C237" s="147">
        <v>1656</v>
      </c>
      <c r="D237" s="147">
        <v>2059</v>
      </c>
      <c r="E237" s="147">
        <v>2081</v>
      </c>
      <c r="F237" s="147">
        <v>1768</v>
      </c>
      <c r="G237" s="147">
        <v>1640</v>
      </c>
      <c r="H237" s="147">
        <v>1730</v>
      </c>
      <c r="I237" s="147">
        <v>1458</v>
      </c>
      <c r="J237" s="148">
        <v>-0.15722543352601157</v>
      </c>
      <c r="K237" s="148">
        <v>-0.28952314653672129</v>
      </c>
      <c r="L237" s="147"/>
      <c r="M237" s="155">
        <v>8.8859093125304725E-2</v>
      </c>
      <c r="N237" s="144"/>
      <c r="P237" s="146" t="s">
        <v>249</v>
      </c>
      <c r="Q237" s="147">
        <v>22324</v>
      </c>
      <c r="R237" s="147">
        <v>16983</v>
      </c>
      <c r="S237" s="147">
        <v>19184</v>
      </c>
      <c r="T237" s="147">
        <v>17322</v>
      </c>
      <c r="U237" s="147">
        <v>15445</v>
      </c>
      <c r="V237" s="147">
        <v>14996</v>
      </c>
      <c r="W237" s="147">
        <v>16937</v>
      </c>
      <c r="X237" s="147">
        <v>16408</v>
      </c>
      <c r="Y237" s="148">
        <v>-3.1233394343744465E-2</v>
      </c>
      <c r="Z237" s="148">
        <v>-6.7659163412911685E-2</v>
      </c>
      <c r="AA237" s="147"/>
      <c r="AB237" s="144"/>
      <c r="AC237" s="144"/>
      <c r="AD237" s="147">
        <v>2052.1428571428573</v>
      </c>
      <c r="AE237" s="147">
        <v>17598.714285714286</v>
      </c>
      <c r="AF237" s="144"/>
    </row>
    <row r="238" spans="1:32" x14ac:dyDescent="0.25">
      <c r="A238" s="146" t="s">
        <v>250</v>
      </c>
      <c r="B238" s="150">
        <v>592</v>
      </c>
      <c r="C238" s="150">
        <v>363</v>
      </c>
      <c r="D238" s="150">
        <v>366</v>
      </c>
      <c r="E238" s="150">
        <v>367</v>
      </c>
      <c r="F238" s="150">
        <v>334</v>
      </c>
      <c r="G238" s="150">
        <v>341</v>
      </c>
      <c r="H238" s="150">
        <v>317</v>
      </c>
      <c r="I238" s="150">
        <v>377</v>
      </c>
      <c r="J238" s="148">
        <v>0.1892744479495268</v>
      </c>
      <c r="K238" s="148">
        <v>-1.5298507462686505E-2</v>
      </c>
      <c r="L238" s="147"/>
      <c r="M238" s="155">
        <v>0.11226920786182251</v>
      </c>
      <c r="N238" s="144"/>
      <c r="P238" s="146" t="s">
        <v>250</v>
      </c>
      <c r="Q238" s="150">
        <v>3712</v>
      </c>
      <c r="R238" s="150">
        <v>2876</v>
      </c>
      <c r="S238" s="150">
        <v>3154</v>
      </c>
      <c r="T238" s="150">
        <v>2931</v>
      </c>
      <c r="U238" s="150">
        <v>2336</v>
      </c>
      <c r="V238" s="150">
        <v>2499</v>
      </c>
      <c r="W238" s="150">
        <v>2873</v>
      </c>
      <c r="X238" s="150">
        <v>3358</v>
      </c>
      <c r="Y238" s="148">
        <v>0.16881308736512357</v>
      </c>
      <c r="Z238" s="148">
        <v>0.15332908100682013</v>
      </c>
      <c r="AA238" s="147"/>
      <c r="AB238" s="144"/>
      <c r="AC238" s="144"/>
      <c r="AD238" s="150">
        <v>382.85714285714283</v>
      </c>
      <c r="AE238" s="150">
        <v>2911.5714285714284</v>
      </c>
      <c r="AF238" s="144"/>
    </row>
    <row r="239" spans="1:32" x14ac:dyDescent="0.25">
      <c r="A239" s="149" t="s">
        <v>251</v>
      </c>
      <c r="B239" s="147">
        <v>0</v>
      </c>
      <c r="C239" s="147">
        <v>4197</v>
      </c>
      <c r="D239" s="147">
        <v>2748</v>
      </c>
      <c r="E239" s="147">
        <v>2338</v>
      </c>
      <c r="F239" s="147">
        <v>2173</v>
      </c>
      <c r="G239" s="147">
        <v>1958</v>
      </c>
      <c r="H239" s="147">
        <v>1767</v>
      </c>
      <c r="I239" s="147">
        <v>1939</v>
      </c>
      <c r="J239" s="148">
        <v>9.7340124504810416E-2</v>
      </c>
      <c r="K239" s="157">
        <v>-0.23364732231078317</v>
      </c>
      <c r="L239" s="147"/>
      <c r="M239" s="155">
        <v>5.0867021695217611E-2</v>
      </c>
      <c r="N239" s="144"/>
      <c r="P239" s="149" t="s">
        <v>251</v>
      </c>
      <c r="Q239" s="147">
        <v>0</v>
      </c>
      <c r="R239" s="147">
        <v>57225</v>
      </c>
      <c r="S239" s="147">
        <v>44353</v>
      </c>
      <c r="T239" s="147">
        <v>38574</v>
      </c>
      <c r="U239" s="147">
        <v>35656</v>
      </c>
      <c r="V239" s="147">
        <v>33969</v>
      </c>
      <c r="W239" s="147">
        <v>33799</v>
      </c>
      <c r="X239" s="147">
        <v>38119</v>
      </c>
      <c r="Y239" s="148">
        <v>0.1278144323796562</v>
      </c>
      <c r="Z239" s="157">
        <v>-6.1015863631884916E-2</v>
      </c>
      <c r="AA239" s="147"/>
      <c r="AB239" s="144"/>
      <c r="AC239" s="144"/>
      <c r="AD239" s="158">
        <v>2530.1666666666665</v>
      </c>
      <c r="AE239" s="158">
        <v>40596</v>
      </c>
      <c r="AF239" s="144"/>
    </row>
    <row r="240" spans="1:32" x14ac:dyDescent="0.25">
      <c r="A240" s="159" t="s">
        <v>252</v>
      </c>
      <c r="B240" s="150">
        <v>1321</v>
      </c>
      <c r="C240" s="150">
        <v>958</v>
      </c>
      <c r="D240" s="150">
        <v>1270</v>
      </c>
      <c r="E240" s="150">
        <v>1032</v>
      </c>
      <c r="F240" s="150">
        <v>897</v>
      </c>
      <c r="G240" s="150">
        <v>904</v>
      </c>
      <c r="H240" s="150">
        <v>823</v>
      </c>
      <c r="I240" s="150">
        <v>871</v>
      </c>
      <c r="J240" s="148">
        <v>5.8323207776427702E-2</v>
      </c>
      <c r="K240" s="148">
        <v>-0.15378209576682852</v>
      </c>
      <c r="L240" s="147"/>
      <c r="M240" s="155">
        <v>7.4374519682349927E-2</v>
      </c>
      <c r="N240" s="144"/>
      <c r="P240" s="159" t="s">
        <v>252</v>
      </c>
      <c r="Q240" s="150">
        <v>16137</v>
      </c>
      <c r="R240" s="150">
        <v>14829</v>
      </c>
      <c r="S240" s="150">
        <v>14987</v>
      </c>
      <c r="T240" s="150">
        <v>12305</v>
      </c>
      <c r="U240" s="150">
        <v>12073</v>
      </c>
      <c r="V240" s="150">
        <v>11874</v>
      </c>
      <c r="W240" s="150">
        <v>11144</v>
      </c>
      <c r="X240" s="150">
        <v>11711</v>
      </c>
      <c r="Y240" s="148">
        <v>5.0879396984924621E-2</v>
      </c>
      <c r="Z240" s="148">
        <v>-0.12182240838145031</v>
      </c>
      <c r="AA240" s="147"/>
      <c r="AB240" s="144"/>
      <c r="AC240" s="144"/>
      <c r="AD240" s="150">
        <v>1029.2857142857142</v>
      </c>
      <c r="AE240" s="150">
        <v>13335.571428571429</v>
      </c>
      <c r="AF240" s="144"/>
    </row>
    <row r="241" spans="1:32" x14ac:dyDescent="0.25">
      <c r="A241" s="159" t="s">
        <v>253</v>
      </c>
      <c r="B241" s="150">
        <v>79</v>
      </c>
      <c r="C241" s="150">
        <v>47</v>
      </c>
      <c r="D241" s="150">
        <v>63</v>
      </c>
      <c r="E241" s="150">
        <v>74</v>
      </c>
      <c r="F241" s="150">
        <v>68</v>
      </c>
      <c r="G241" s="150">
        <v>73</v>
      </c>
      <c r="H241" s="150">
        <v>30</v>
      </c>
      <c r="I241" s="150">
        <v>64</v>
      </c>
      <c r="J241" s="148">
        <v>1.1333333333333333</v>
      </c>
      <c r="K241" s="148">
        <v>3.2258064516129031E-2</v>
      </c>
      <c r="L241" s="147"/>
      <c r="M241" s="155">
        <v>7.5205640423031725E-2</v>
      </c>
      <c r="N241" s="144"/>
      <c r="P241" s="159" t="s">
        <v>253</v>
      </c>
      <c r="Q241" s="150">
        <v>907</v>
      </c>
      <c r="R241" s="150">
        <v>922</v>
      </c>
      <c r="S241" s="150">
        <v>1125</v>
      </c>
      <c r="T241" s="150">
        <v>961</v>
      </c>
      <c r="U241" s="150">
        <v>769</v>
      </c>
      <c r="V241" s="150">
        <v>746</v>
      </c>
      <c r="W241" s="150">
        <v>686</v>
      </c>
      <c r="X241" s="150">
        <v>851</v>
      </c>
      <c r="Y241" s="148">
        <v>0.24052478134110788</v>
      </c>
      <c r="Z241" s="148">
        <v>-2.5997383911052923E-2</v>
      </c>
      <c r="AA241" s="147"/>
      <c r="AB241" s="144"/>
      <c r="AC241" s="144"/>
      <c r="AD241" s="150">
        <v>62</v>
      </c>
      <c r="AE241" s="150">
        <v>873.71428571428567</v>
      </c>
      <c r="AF241" s="144"/>
    </row>
    <row r="242" spans="1:32" x14ac:dyDescent="0.25">
      <c r="A242" s="159" t="s">
        <v>254</v>
      </c>
      <c r="B242" s="191">
        <v>5.6428571428571425E-2</v>
      </c>
      <c r="C242" s="191">
        <v>4.6766169154228855E-2</v>
      </c>
      <c r="D242" s="191">
        <v>4.7261815453863466E-2</v>
      </c>
      <c r="E242" s="191">
        <v>6.6907775768535266E-2</v>
      </c>
      <c r="F242" s="191">
        <v>7.0466321243523311E-2</v>
      </c>
      <c r="G242" s="191">
        <v>7.4718526100307062E-2</v>
      </c>
      <c r="H242" s="191">
        <v>3.5169988276670575E-2</v>
      </c>
      <c r="I242" s="191">
        <v>6.8449197860962568E-2</v>
      </c>
      <c r="J242" s="172">
        <v>3.3279209584291993</v>
      </c>
      <c r="K242" s="172">
        <v>1.1635478787785445</v>
      </c>
      <c r="L242" s="147"/>
      <c r="M242" s="203">
        <v>7.0520805042284529E-2</v>
      </c>
      <c r="N242" s="144"/>
      <c r="P242" s="159" t="s">
        <v>254</v>
      </c>
      <c r="Q242" s="191">
        <v>5.3215207697723539E-2</v>
      </c>
      <c r="R242" s="191">
        <v>5.8535965970414577E-2</v>
      </c>
      <c r="S242" s="191">
        <v>6.9823733862959286E-2</v>
      </c>
      <c r="T242" s="191">
        <v>7.2440826172169459E-2</v>
      </c>
      <c r="U242" s="191">
        <v>5.9881638374085035E-2</v>
      </c>
      <c r="V242" s="191">
        <v>5.9112519809825674E-2</v>
      </c>
      <c r="W242" s="191">
        <v>5.7988165680473373E-2</v>
      </c>
      <c r="X242" s="191">
        <v>6.7743989810539723E-2</v>
      </c>
      <c r="Y242" s="172">
        <v>0.97558241300663495</v>
      </c>
      <c r="Z242" s="172">
        <v>0.62550238426113125</v>
      </c>
      <c r="AA242" s="147"/>
      <c r="AB242" s="144"/>
      <c r="AC242" s="144"/>
      <c r="AD242" s="191">
        <v>5.6813719073177123E-2</v>
      </c>
      <c r="AE242" s="191">
        <v>6.1488965967928411E-2</v>
      </c>
      <c r="AF242" s="144"/>
    </row>
    <row r="243" spans="1:32" x14ac:dyDescent="0.25">
      <c r="A243" s="161" t="s">
        <v>255</v>
      </c>
      <c r="B243" s="161"/>
      <c r="C243" s="161"/>
      <c r="D243" s="161"/>
      <c r="E243" s="144"/>
      <c r="F243" s="144"/>
      <c r="G243" s="144"/>
      <c r="H243" s="144"/>
      <c r="I243" s="144"/>
      <c r="J243" s="144"/>
      <c r="K243" s="144"/>
      <c r="L243" s="144"/>
      <c r="M243" s="144"/>
      <c r="N243" s="144"/>
      <c r="O243" s="204"/>
      <c r="P243" s="161" t="s">
        <v>255</v>
      </c>
      <c r="Q243" s="161"/>
      <c r="R243" s="161"/>
      <c r="S243" s="161"/>
      <c r="T243" s="144"/>
      <c r="U243" s="144"/>
      <c r="V243" s="144"/>
      <c r="W243" s="144"/>
      <c r="X243" s="144"/>
      <c r="Y243" s="144"/>
      <c r="Z243" s="144"/>
      <c r="AA243" s="144"/>
      <c r="AB243" s="144"/>
      <c r="AC243" s="144"/>
      <c r="AD243" s="144"/>
      <c r="AE243" s="144"/>
      <c r="AF243" s="144"/>
    </row>
    <row r="244" spans="1:32" x14ac:dyDescent="0.25">
      <c r="A244" s="161"/>
      <c r="B244" s="161"/>
      <c r="C244" s="161"/>
      <c r="D244" s="161"/>
      <c r="E244" s="144"/>
      <c r="F244" s="144"/>
      <c r="G244" s="144"/>
      <c r="H244" s="144"/>
      <c r="I244" s="144"/>
      <c r="J244" s="144"/>
      <c r="K244" s="144"/>
      <c r="L244" s="144"/>
      <c r="M244" s="144"/>
      <c r="N244" s="144"/>
      <c r="O244" s="204"/>
      <c r="P244" s="161"/>
      <c r="Q244" s="161"/>
      <c r="R244" s="161"/>
      <c r="S244" s="161"/>
      <c r="T244" s="144"/>
      <c r="U244" s="144"/>
      <c r="V244" s="144"/>
      <c r="W244" s="144"/>
      <c r="X244" s="144"/>
      <c r="Y244" s="144"/>
      <c r="Z244" s="144"/>
      <c r="AA244" s="144"/>
      <c r="AB244" s="144"/>
      <c r="AC244" s="144"/>
      <c r="AD244" s="144"/>
      <c r="AE244" s="144"/>
      <c r="AF244" s="144"/>
    </row>
    <row r="245" spans="1:32" x14ac:dyDescent="0.25">
      <c r="A245" s="204"/>
      <c r="B245" s="204"/>
      <c r="C245" s="204"/>
      <c r="D245" s="20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row>
    <row r="246" spans="1:32" x14ac:dyDescent="0.25">
      <c r="A246" s="189" t="s">
        <v>281</v>
      </c>
      <c r="B246" s="189"/>
      <c r="C246" s="189"/>
      <c r="D246" s="189"/>
      <c r="E246" s="181"/>
      <c r="F246" s="167"/>
      <c r="G246" s="167"/>
      <c r="H246" s="167"/>
      <c r="I246" s="167"/>
      <c r="J246" s="167"/>
      <c r="K246" s="167"/>
      <c r="L246" s="188"/>
      <c r="M246" s="211"/>
      <c r="N246" s="144"/>
      <c r="O246" s="211"/>
      <c r="P246" s="189" t="s">
        <v>281</v>
      </c>
      <c r="Q246" s="189"/>
      <c r="R246" s="189"/>
      <c r="S246" s="189"/>
      <c r="T246" s="181"/>
      <c r="U246" s="144"/>
      <c r="V246" s="144"/>
      <c r="W246" s="144"/>
      <c r="X246" s="144"/>
      <c r="Y246" s="144"/>
      <c r="Z246" s="144"/>
      <c r="AA246" s="188"/>
      <c r="AB246" s="144"/>
      <c r="AC246" s="144"/>
      <c r="AD246" s="144"/>
      <c r="AE246" s="144"/>
      <c r="AF246" s="144"/>
    </row>
    <row r="247" spans="1:32" x14ac:dyDescent="0.25">
      <c r="A247" s="166" t="s">
        <v>307</v>
      </c>
      <c r="B247" s="166"/>
      <c r="C247" s="166"/>
      <c r="D247" s="166"/>
      <c r="E247" s="213"/>
      <c r="F247" s="167"/>
      <c r="G247" s="167"/>
      <c r="H247" s="167"/>
      <c r="I247" s="167"/>
      <c r="J247" s="167"/>
      <c r="K247" s="167"/>
      <c r="L247" s="167"/>
      <c r="M247" s="144"/>
      <c r="N247" s="144"/>
      <c r="P247" s="166" t="s">
        <v>231</v>
      </c>
      <c r="Q247" s="166"/>
      <c r="R247" s="166"/>
      <c r="S247" s="166"/>
      <c r="T247" s="162"/>
      <c r="U247" s="144"/>
      <c r="V247" s="144"/>
      <c r="W247" s="144"/>
      <c r="X247" s="144"/>
      <c r="Y247" s="144"/>
      <c r="Z247" s="144"/>
      <c r="AA247" s="167"/>
      <c r="AB247" s="144"/>
      <c r="AC247" s="144"/>
      <c r="AD247" s="144"/>
      <c r="AE247" s="144"/>
      <c r="AF247" s="144"/>
    </row>
    <row r="248" spans="1:32" ht="31.5" x14ac:dyDescent="0.25">
      <c r="A248" s="190"/>
      <c r="B248" s="141">
        <v>2019</v>
      </c>
      <c r="C248" s="141">
        <v>2020</v>
      </c>
      <c r="D248" s="141">
        <v>2021</v>
      </c>
      <c r="E248" s="141">
        <v>2022</v>
      </c>
      <c r="F248" s="141">
        <v>2023</v>
      </c>
      <c r="G248" s="141">
        <v>2024</v>
      </c>
      <c r="H248" s="141">
        <v>2025</v>
      </c>
      <c r="I248" s="141">
        <v>2026</v>
      </c>
      <c r="J248" s="142" t="s">
        <v>232</v>
      </c>
      <c r="K248" s="142" t="s">
        <v>233</v>
      </c>
      <c r="L248" s="143" t="s">
        <v>234</v>
      </c>
      <c r="M248" s="145" t="s">
        <v>287</v>
      </c>
      <c r="N248" s="144"/>
      <c r="P248" s="190"/>
      <c r="Q248" s="141">
        <v>2019</v>
      </c>
      <c r="R248" s="141">
        <v>2020</v>
      </c>
      <c r="S248" s="141">
        <v>2021</v>
      </c>
      <c r="T248" s="141">
        <v>2022</v>
      </c>
      <c r="U248" s="141">
        <v>2023</v>
      </c>
      <c r="V248" s="141">
        <v>2024</v>
      </c>
      <c r="W248" s="141">
        <v>2025</v>
      </c>
      <c r="X248" s="141">
        <v>2026</v>
      </c>
      <c r="Y248" s="142" t="s">
        <v>232</v>
      </c>
      <c r="Z248" s="142" t="s">
        <v>233</v>
      </c>
      <c r="AA248" s="143" t="s">
        <v>234</v>
      </c>
      <c r="AB248" s="144"/>
      <c r="AC248" s="144"/>
      <c r="AD248" s="145" t="s">
        <v>308</v>
      </c>
      <c r="AE248" s="145" t="s">
        <v>235</v>
      </c>
      <c r="AF248" s="144"/>
    </row>
    <row r="249" spans="1:32" x14ac:dyDescent="0.25">
      <c r="A249" s="146" t="s">
        <v>236</v>
      </c>
      <c r="B249" s="147">
        <v>106</v>
      </c>
      <c r="C249" s="147">
        <v>111</v>
      </c>
      <c r="D249" s="147">
        <v>63</v>
      </c>
      <c r="E249" s="147">
        <v>31</v>
      </c>
      <c r="F249" s="147">
        <v>32</v>
      </c>
      <c r="G249" s="147">
        <v>77</v>
      </c>
      <c r="H249" s="147">
        <v>45</v>
      </c>
      <c r="I249" s="147">
        <v>238</v>
      </c>
      <c r="J249" s="148">
        <v>4.2888888888888888</v>
      </c>
      <c r="K249" s="148">
        <v>2.5827956989247309</v>
      </c>
      <c r="L249" s="147"/>
      <c r="M249" s="155">
        <v>0.22016651248843663</v>
      </c>
      <c r="N249" s="144"/>
      <c r="P249" s="146" t="s">
        <v>236</v>
      </c>
      <c r="Q249" s="147">
        <v>1195</v>
      </c>
      <c r="R249" s="147">
        <v>1342</v>
      </c>
      <c r="S249" s="147">
        <v>1044</v>
      </c>
      <c r="T249" s="147">
        <v>812</v>
      </c>
      <c r="U249" s="147">
        <v>923</v>
      </c>
      <c r="V249" s="147">
        <v>872</v>
      </c>
      <c r="W249" s="147">
        <v>1126</v>
      </c>
      <c r="X249" s="147">
        <v>1081</v>
      </c>
      <c r="Y249" s="148">
        <v>-3.9964476021314387E-2</v>
      </c>
      <c r="Z249" s="148">
        <v>3.4591194968553424E-2</v>
      </c>
      <c r="AA249" s="147"/>
      <c r="AB249" s="144"/>
      <c r="AC249" s="144"/>
      <c r="AD249" s="147">
        <v>66.428571428571431</v>
      </c>
      <c r="AE249" s="147">
        <v>1044.8571428571429</v>
      </c>
      <c r="AF249" s="144"/>
    </row>
    <row r="250" spans="1:32" x14ac:dyDescent="0.25">
      <c r="A250" s="149" t="s">
        <v>237</v>
      </c>
      <c r="B250" s="150">
        <v>37</v>
      </c>
      <c r="C250" s="150">
        <v>26</v>
      </c>
      <c r="D250" s="150">
        <v>16</v>
      </c>
      <c r="E250" s="150">
        <v>7</v>
      </c>
      <c r="F250" s="150">
        <v>4</v>
      </c>
      <c r="G250" s="150">
        <v>20</v>
      </c>
      <c r="H250" s="150">
        <v>16</v>
      </c>
      <c r="I250" s="150">
        <v>25</v>
      </c>
      <c r="J250" s="148">
        <v>0.5625</v>
      </c>
      <c r="K250" s="148">
        <v>0.3888888888888889</v>
      </c>
      <c r="L250" s="147"/>
      <c r="M250" s="155">
        <v>0.15923566878980891</v>
      </c>
      <c r="N250" s="144"/>
      <c r="P250" s="149" t="s">
        <v>237</v>
      </c>
      <c r="Q250" s="150">
        <v>304</v>
      </c>
      <c r="R250" s="150">
        <v>346</v>
      </c>
      <c r="S250" s="150">
        <v>217</v>
      </c>
      <c r="T250" s="150">
        <v>177</v>
      </c>
      <c r="U250" s="150">
        <v>164</v>
      </c>
      <c r="V250" s="150">
        <v>203</v>
      </c>
      <c r="W250" s="150">
        <v>252</v>
      </c>
      <c r="X250" s="150">
        <v>157</v>
      </c>
      <c r="Y250" s="148">
        <v>-0.37698412698412698</v>
      </c>
      <c r="Z250" s="148">
        <v>-0.33914612146722795</v>
      </c>
      <c r="AA250" s="147"/>
      <c r="AB250" s="144"/>
      <c r="AC250" s="144"/>
      <c r="AD250" s="150">
        <v>18</v>
      </c>
      <c r="AE250" s="150">
        <v>237.57142857142858</v>
      </c>
      <c r="AF250" s="144"/>
    </row>
    <row r="251" spans="1:32" x14ac:dyDescent="0.25">
      <c r="A251" s="146" t="s">
        <v>90</v>
      </c>
      <c r="B251" s="151">
        <v>0.38947368421052631</v>
      </c>
      <c r="C251" s="151">
        <v>0.24528301886792453</v>
      </c>
      <c r="D251" s="151">
        <v>0.2807017543859649</v>
      </c>
      <c r="E251" s="151">
        <v>0.28000000000000003</v>
      </c>
      <c r="F251" s="151">
        <v>0.14814814814814814</v>
      </c>
      <c r="G251" s="151">
        <v>0.27397260273972601</v>
      </c>
      <c r="H251" s="151">
        <v>0.37209302325581395</v>
      </c>
      <c r="I251" s="151">
        <v>0.11792452830188679</v>
      </c>
      <c r="J251" s="172">
        <v>-25.416849495392711</v>
      </c>
      <c r="K251" s="172">
        <v>-17.785011958543713</v>
      </c>
      <c r="L251" s="147"/>
      <c r="M251" s="203">
        <v>-4.7687286044104766</v>
      </c>
      <c r="N251" s="144"/>
      <c r="P251" s="146" t="s">
        <v>90</v>
      </c>
      <c r="Q251" s="151">
        <v>0.28760643330179753</v>
      </c>
      <c r="R251" s="151">
        <v>0.28061638280616386</v>
      </c>
      <c r="S251" s="151">
        <v>0.22627737226277372</v>
      </c>
      <c r="T251" s="151">
        <v>0.23381770145310435</v>
      </c>
      <c r="U251" s="151">
        <v>0.20398009950248755</v>
      </c>
      <c r="V251" s="151">
        <v>0.25343320848938827</v>
      </c>
      <c r="W251" s="151">
        <v>0.24778761061946902</v>
      </c>
      <c r="X251" s="151">
        <v>0.16561181434599156</v>
      </c>
      <c r="Y251" s="172">
        <v>-8.2175796273477459</v>
      </c>
      <c r="Z251" s="172">
        <v>-8.5293436106633678</v>
      </c>
      <c r="AA251" s="147"/>
      <c r="AB251" s="144"/>
      <c r="AC251" s="144"/>
      <c r="AD251" s="151">
        <v>0.29577464788732394</v>
      </c>
      <c r="AE251" s="151">
        <v>0.25090525045262524</v>
      </c>
      <c r="AF251" s="144"/>
    </row>
    <row r="252" spans="1:32" x14ac:dyDescent="0.25">
      <c r="A252" s="149" t="s">
        <v>238</v>
      </c>
      <c r="B252" s="150">
        <v>29</v>
      </c>
      <c r="C252" s="150">
        <v>13</v>
      </c>
      <c r="D252" s="150">
        <v>9</v>
      </c>
      <c r="E252" s="150">
        <v>2</v>
      </c>
      <c r="F252" s="150">
        <v>3</v>
      </c>
      <c r="G252" s="150">
        <v>10</v>
      </c>
      <c r="H252" s="150">
        <v>13</v>
      </c>
      <c r="I252" s="150">
        <v>11</v>
      </c>
      <c r="J252" s="148">
        <v>-0.15384615384615385</v>
      </c>
      <c r="K252" s="148">
        <v>-2.5316455696202597E-2</v>
      </c>
      <c r="L252" s="147"/>
      <c r="M252" s="155">
        <v>0.125</v>
      </c>
      <c r="N252" s="144"/>
      <c r="P252" s="149" t="s">
        <v>238</v>
      </c>
      <c r="Q252" s="150">
        <v>189</v>
      </c>
      <c r="R252" s="150">
        <v>211</v>
      </c>
      <c r="S252" s="150">
        <v>126</v>
      </c>
      <c r="T252" s="150">
        <v>98</v>
      </c>
      <c r="U252" s="150">
        <v>94</v>
      </c>
      <c r="V252" s="150">
        <v>117</v>
      </c>
      <c r="W252" s="150">
        <v>135</v>
      </c>
      <c r="X252" s="150">
        <v>88</v>
      </c>
      <c r="Y252" s="148">
        <v>-0.34814814814814815</v>
      </c>
      <c r="Z252" s="148">
        <v>-0.36494845360824746</v>
      </c>
      <c r="AA252" s="147"/>
      <c r="AB252" s="144"/>
      <c r="AC252" s="144"/>
      <c r="AD252" s="150">
        <v>11.285714285714286</v>
      </c>
      <c r="AE252" s="150">
        <v>138.57142857142858</v>
      </c>
      <c r="AF252" s="144"/>
    </row>
    <row r="253" spans="1:32" x14ac:dyDescent="0.25">
      <c r="A253" s="149" t="s">
        <v>239</v>
      </c>
      <c r="B253" s="153">
        <v>0.27358490566037735</v>
      </c>
      <c r="C253" s="153">
        <v>0.11711711711711711</v>
      </c>
      <c r="D253" s="153">
        <v>0.14285714285714285</v>
      </c>
      <c r="E253" s="153">
        <v>6.4516129032258063E-2</v>
      </c>
      <c r="F253" s="153">
        <v>9.375E-2</v>
      </c>
      <c r="G253" s="153">
        <v>0.12987012987012986</v>
      </c>
      <c r="H253" s="153">
        <v>0.28888888888888886</v>
      </c>
      <c r="I253" s="153">
        <v>4.6218487394957986E-2</v>
      </c>
      <c r="J253" s="172">
        <v>-24.267040149393086</v>
      </c>
      <c r="K253" s="172">
        <v>-12.367398572332158</v>
      </c>
      <c r="L253" s="147"/>
      <c r="M253" s="203">
        <v>-3.5187618062951356</v>
      </c>
      <c r="N253" s="144"/>
      <c r="P253" s="149" t="s">
        <v>239</v>
      </c>
      <c r="Q253" s="153">
        <v>0.15815899581589959</v>
      </c>
      <c r="R253" s="153">
        <v>0.15722801788375559</v>
      </c>
      <c r="S253" s="153">
        <v>0.1206896551724138</v>
      </c>
      <c r="T253" s="153">
        <v>0.1206896551724138</v>
      </c>
      <c r="U253" s="153">
        <v>0.10184182015167931</v>
      </c>
      <c r="V253" s="153">
        <v>0.13417431192660551</v>
      </c>
      <c r="W253" s="153">
        <v>0.11989342806394317</v>
      </c>
      <c r="X253" s="153">
        <v>8.1406105457909342E-2</v>
      </c>
      <c r="Y253" s="172">
        <v>-3.8487322606033825</v>
      </c>
      <c r="Z253" s="172">
        <v>-5.121626260334307</v>
      </c>
      <c r="AA253" s="147"/>
      <c r="AB253" s="144"/>
      <c r="AC253" s="144"/>
      <c r="AD253" s="153">
        <v>0.16989247311827957</v>
      </c>
      <c r="AE253" s="153">
        <v>0.13262236806125241</v>
      </c>
      <c r="AF253" s="144"/>
    </row>
    <row r="254" spans="1:32" x14ac:dyDescent="0.25">
      <c r="A254" s="149" t="s">
        <v>240</v>
      </c>
      <c r="B254" s="153">
        <v>0.78378378378378377</v>
      </c>
      <c r="C254" s="153">
        <v>0.5</v>
      </c>
      <c r="D254" s="153">
        <v>0.5625</v>
      </c>
      <c r="E254" s="153">
        <v>0.2857142857142857</v>
      </c>
      <c r="F254" s="153">
        <v>0.75</v>
      </c>
      <c r="G254" s="153">
        <v>0.5</v>
      </c>
      <c r="H254" s="153">
        <v>0.8125</v>
      </c>
      <c r="I254" s="153">
        <v>0.44</v>
      </c>
      <c r="J254" s="172">
        <v>-37.25</v>
      </c>
      <c r="K254" s="172">
        <v>-18.698412698412696</v>
      </c>
      <c r="L254" s="147"/>
      <c r="M254" s="203">
        <v>-12.050955414012737</v>
      </c>
      <c r="N254" s="144"/>
      <c r="P254" s="149" t="s">
        <v>240</v>
      </c>
      <c r="Q254" s="153">
        <v>0.62171052631578949</v>
      </c>
      <c r="R254" s="153">
        <v>0.60982658959537572</v>
      </c>
      <c r="S254" s="153">
        <v>0.58064516129032262</v>
      </c>
      <c r="T254" s="153">
        <v>0.5536723163841808</v>
      </c>
      <c r="U254" s="153">
        <v>0.57317073170731703</v>
      </c>
      <c r="V254" s="153">
        <v>0.57635467980295563</v>
      </c>
      <c r="W254" s="153">
        <v>0.5357142857142857</v>
      </c>
      <c r="X254" s="153">
        <v>0.56050955414012738</v>
      </c>
      <c r="Y254" s="172">
        <v>2.4795268425841677</v>
      </c>
      <c r="Z254" s="172">
        <v>-2.2773668950672454</v>
      </c>
      <c r="AA254" s="147"/>
      <c r="AB254" s="144"/>
      <c r="AC254" s="144"/>
      <c r="AD254" s="153">
        <v>0.62698412698412698</v>
      </c>
      <c r="AE254" s="153">
        <v>0.58328322309079983</v>
      </c>
      <c r="AF254" s="144"/>
    </row>
    <row r="255" spans="1:32" ht="22.15" customHeight="1" x14ac:dyDescent="0.25">
      <c r="A255" s="154" t="s">
        <v>241</v>
      </c>
      <c r="B255" s="155">
        <v>0.10810810810810811</v>
      </c>
      <c r="C255" s="155">
        <v>0.15384615384615385</v>
      </c>
      <c r="D255" s="155">
        <v>6.25E-2</v>
      </c>
      <c r="E255" s="155">
        <v>0.14285714285714285</v>
      </c>
      <c r="F255" s="155">
        <v>0</v>
      </c>
      <c r="G255" s="155">
        <v>0.1</v>
      </c>
      <c r="H255" s="155">
        <v>0</v>
      </c>
      <c r="I255" s="155">
        <v>0.24</v>
      </c>
      <c r="J255" s="172">
        <v>24</v>
      </c>
      <c r="K255" s="172">
        <v>14.476190476190476</v>
      </c>
      <c r="L255" s="147"/>
      <c r="M255" s="203">
        <v>-0.20382165605095648</v>
      </c>
      <c r="N255" s="144"/>
      <c r="P255" s="154" t="s">
        <v>241</v>
      </c>
      <c r="Q255" s="155">
        <v>0.21710526315789475</v>
      </c>
      <c r="R255" s="155">
        <v>0.18497109826589594</v>
      </c>
      <c r="S255" s="155">
        <v>0.24423963133640553</v>
      </c>
      <c r="T255" s="155">
        <v>0.25988700564971751</v>
      </c>
      <c r="U255" s="155">
        <v>0.27439024390243905</v>
      </c>
      <c r="V255" s="155">
        <v>0.23645320197044334</v>
      </c>
      <c r="W255" s="155">
        <v>0.23809523809523808</v>
      </c>
      <c r="X255" s="155">
        <v>0.24203821656050956</v>
      </c>
      <c r="Y255" s="172">
        <v>0.39429784652714739</v>
      </c>
      <c r="Z255" s="172">
        <v>1.2332864786606974</v>
      </c>
      <c r="AA255" s="147"/>
      <c r="AB255" s="144"/>
      <c r="AC255" s="144"/>
      <c r="AD255" s="151">
        <v>9.5238095238095233E-2</v>
      </c>
      <c r="AE255" s="151">
        <v>0.22970535177390258</v>
      </c>
      <c r="AF255" s="144"/>
    </row>
    <row r="256" spans="1:32" ht="22.15" customHeight="1" x14ac:dyDescent="0.25">
      <c r="A256" s="154" t="s">
        <v>242</v>
      </c>
      <c r="B256" s="155">
        <v>3.7735849056603772E-2</v>
      </c>
      <c r="C256" s="155">
        <v>3.6036036036036036E-2</v>
      </c>
      <c r="D256" s="155">
        <v>1.5873015873015872E-2</v>
      </c>
      <c r="E256" s="155">
        <v>3.2258064516129031E-2</v>
      </c>
      <c r="F256" s="155">
        <v>0</v>
      </c>
      <c r="G256" s="155">
        <v>2.5974025974025976E-2</v>
      </c>
      <c r="H256" s="155">
        <v>0</v>
      </c>
      <c r="I256" s="155">
        <v>2.5210084033613446E-2</v>
      </c>
      <c r="J256" s="172">
        <v>2.5210084033613445</v>
      </c>
      <c r="K256" s="172">
        <v>-5.9636757928977976E-2</v>
      </c>
      <c r="L256" s="147"/>
      <c r="M256" s="203">
        <v>-0.99425524141201338</v>
      </c>
      <c r="N256" s="144"/>
      <c r="P256" s="154" t="s">
        <v>242</v>
      </c>
      <c r="Q256" s="155">
        <v>5.5230125523012555E-2</v>
      </c>
      <c r="R256" s="155">
        <v>4.7690014903129657E-2</v>
      </c>
      <c r="S256" s="155">
        <v>5.0766283524904213E-2</v>
      </c>
      <c r="T256" s="155">
        <v>5.6650246305418719E-2</v>
      </c>
      <c r="U256" s="155">
        <v>4.8754062838569881E-2</v>
      </c>
      <c r="V256" s="155">
        <v>5.5045871559633031E-2</v>
      </c>
      <c r="W256" s="155">
        <v>5.328596802841918E-2</v>
      </c>
      <c r="X256" s="155">
        <v>3.515263644773358E-2</v>
      </c>
      <c r="Y256" s="172">
        <v>-1.8133331580685599</v>
      </c>
      <c r="Z256" s="172">
        <v>-1.7075966232058599</v>
      </c>
      <c r="AA256" s="147"/>
      <c r="AB256" s="144"/>
      <c r="AC256" s="144"/>
      <c r="AD256" s="151">
        <v>2.5806451612903226E-2</v>
      </c>
      <c r="AE256" s="151">
        <v>5.222860267979218E-2</v>
      </c>
      <c r="AF256" s="144"/>
    </row>
    <row r="257" spans="1:32" ht="22.15" customHeight="1" x14ac:dyDescent="0.25">
      <c r="A257" s="154" t="s">
        <v>243</v>
      </c>
      <c r="B257" s="155">
        <v>0.54716981132075471</v>
      </c>
      <c r="C257" s="155">
        <v>0.71171171171171166</v>
      </c>
      <c r="D257" s="155">
        <v>0.66666666666666663</v>
      </c>
      <c r="E257" s="155">
        <v>0.64516129032258063</v>
      </c>
      <c r="F257" s="155">
        <v>0.71875</v>
      </c>
      <c r="G257" s="155">
        <v>0.58441558441558439</v>
      </c>
      <c r="H257" s="155">
        <v>0.6</v>
      </c>
      <c r="I257" s="155">
        <v>0.80252100840336138</v>
      </c>
      <c r="J257" s="172">
        <v>20.252100840336141</v>
      </c>
      <c r="K257" s="172">
        <v>17.02629438872324</v>
      </c>
      <c r="L257" s="147"/>
      <c r="M257" s="203">
        <v>7.7266614323805438</v>
      </c>
      <c r="N257" s="144"/>
      <c r="P257" s="154" t="s">
        <v>243</v>
      </c>
      <c r="Q257" s="155">
        <v>0.63933054393305444</v>
      </c>
      <c r="R257" s="155">
        <v>0.65946348733233984</v>
      </c>
      <c r="S257" s="155">
        <v>0.71455938697318011</v>
      </c>
      <c r="T257" s="155">
        <v>0.73029556650246308</v>
      </c>
      <c r="U257" s="155">
        <v>0.68905742145178761</v>
      </c>
      <c r="V257" s="155">
        <v>0.67087155963302747</v>
      </c>
      <c r="W257" s="155">
        <v>0.67673179396092364</v>
      </c>
      <c r="X257" s="155">
        <v>0.72525439407955594</v>
      </c>
      <c r="Y257" s="172">
        <v>4.8522600118632297</v>
      </c>
      <c r="Z257" s="172">
        <v>4.5598938788333658</v>
      </c>
      <c r="AA257" s="147"/>
      <c r="AB257" s="144"/>
      <c r="AC257" s="144"/>
      <c r="AD257" s="151">
        <v>0.63225806451612898</v>
      </c>
      <c r="AE257" s="151">
        <v>0.67965545529122229</v>
      </c>
      <c r="AF257" s="144"/>
    </row>
    <row r="258" spans="1:32" ht="22.15" customHeight="1" x14ac:dyDescent="0.25">
      <c r="A258" s="154" t="s">
        <v>244</v>
      </c>
      <c r="B258" s="155">
        <v>0</v>
      </c>
      <c r="C258" s="155">
        <v>0</v>
      </c>
      <c r="D258" s="155">
        <v>0</v>
      </c>
      <c r="E258" s="155">
        <v>0</v>
      </c>
      <c r="F258" s="155">
        <v>0</v>
      </c>
      <c r="G258" s="155">
        <v>0</v>
      </c>
      <c r="H258" s="155">
        <v>0</v>
      </c>
      <c r="I258" s="155">
        <v>0</v>
      </c>
      <c r="J258" s="172">
        <v>0</v>
      </c>
      <c r="K258" s="172">
        <v>0</v>
      </c>
      <c r="L258" s="147"/>
      <c r="M258" s="203">
        <v>-9.2506938020351537E-2</v>
      </c>
      <c r="N258" s="144"/>
      <c r="P258" s="154" t="s">
        <v>244</v>
      </c>
      <c r="Q258" s="155">
        <v>0</v>
      </c>
      <c r="R258" s="155">
        <v>0</v>
      </c>
      <c r="S258" s="155">
        <v>0</v>
      </c>
      <c r="T258" s="155">
        <v>0</v>
      </c>
      <c r="U258" s="155">
        <v>2.1668472372697724E-3</v>
      </c>
      <c r="V258" s="155">
        <v>0</v>
      </c>
      <c r="W258" s="155">
        <v>0</v>
      </c>
      <c r="X258" s="155">
        <v>9.2506938020351531E-4</v>
      </c>
      <c r="Y258" s="172">
        <v>9.2506938020351537E-2</v>
      </c>
      <c r="Z258" s="172">
        <v>6.5162119863392265E-2</v>
      </c>
      <c r="AA258" s="147"/>
      <c r="AB258" s="144"/>
      <c r="AC258" s="144"/>
      <c r="AD258" s="151">
        <v>0</v>
      </c>
      <c r="AE258" s="151">
        <v>2.7344818156959256E-4</v>
      </c>
      <c r="AF258" s="144"/>
    </row>
    <row r="259" spans="1:32" ht="22.15" customHeight="1" x14ac:dyDescent="0.25">
      <c r="A259" s="154" t="s">
        <v>245</v>
      </c>
      <c r="B259" s="155">
        <v>0</v>
      </c>
      <c r="C259" s="155">
        <v>0</v>
      </c>
      <c r="D259" s="155">
        <v>0</v>
      </c>
      <c r="E259" s="155">
        <v>0</v>
      </c>
      <c r="F259" s="155">
        <v>0</v>
      </c>
      <c r="G259" s="155">
        <v>0</v>
      </c>
      <c r="H259" s="155">
        <v>0</v>
      </c>
      <c r="I259" s="155">
        <v>0</v>
      </c>
      <c r="J259" s="172">
        <v>0</v>
      </c>
      <c r="K259" s="172">
        <v>0</v>
      </c>
      <c r="L259" s="147"/>
      <c r="M259" s="203">
        <v>-0.18501387604070307</v>
      </c>
      <c r="N259" s="144"/>
      <c r="P259" s="154" t="s">
        <v>245</v>
      </c>
      <c r="Q259" s="155">
        <v>0</v>
      </c>
      <c r="R259" s="155">
        <v>7.4515648286140089E-4</v>
      </c>
      <c r="S259" s="155">
        <v>9.5785440613026815E-4</v>
      </c>
      <c r="T259" s="155">
        <v>0</v>
      </c>
      <c r="U259" s="155">
        <v>1.0834236186348862E-3</v>
      </c>
      <c r="V259" s="155">
        <v>0</v>
      </c>
      <c r="W259" s="155">
        <v>1.7761989342806395E-3</v>
      </c>
      <c r="X259" s="155">
        <v>1.8501387604070306E-3</v>
      </c>
      <c r="Y259" s="172">
        <v>7.3939826126391116E-3</v>
      </c>
      <c r="Z259" s="172">
        <v>0.11665183064830491</v>
      </c>
      <c r="AA259" s="147"/>
      <c r="AB259" s="144"/>
      <c r="AC259" s="144"/>
      <c r="AD259" s="151">
        <v>0</v>
      </c>
      <c r="AE259" s="151">
        <v>6.8362045392398143E-4</v>
      </c>
      <c r="AF259" s="144"/>
    </row>
    <row r="260" spans="1:32" ht="22.15" customHeight="1" x14ac:dyDescent="0.25">
      <c r="A260" s="154" t="s">
        <v>246</v>
      </c>
      <c r="B260" s="155">
        <v>5.6603773584905662E-2</v>
      </c>
      <c r="C260" s="155">
        <v>4.5045045045045043E-2</v>
      </c>
      <c r="D260" s="155">
        <v>6.3492063492063489E-2</v>
      </c>
      <c r="E260" s="155">
        <v>0.12903225806451613</v>
      </c>
      <c r="F260" s="155">
        <v>6.25E-2</v>
      </c>
      <c r="G260" s="155">
        <v>1.2987012987012988E-2</v>
      </c>
      <c r="H260" s="155">
        <v>4.4444444444444446E-2</v>
      </c>
      <c r="I260" s="155">
        <v>7.9831932773109238E-2</v>
      </c>
      <c r="J260" s="172">
        <v>3.5387488328664793</v>
      </c>
      <c r="K260" s="172">
        <v>2.8219029547302785</v>
      </c>
      <c r="L260" s="147"/>
      <c r="M260" s="203">
        <v>-1.9150490908666897</v>
      </c>
      <c r="N260" s="144"/>
      <c r="P260" s="154" t="s">
        <v>246</v>
      </c>
      <c r="Q260" s="155">
        <v>9.0376569037656909E-2</v>
      </c>
      <c r="R260" s="155">
        <v>6.7064083457526083E-2</v>
      </c>
      <c r="S260" s="155">
        <v>6.0344827586206899E-2</v>
      </c>
      <c r="T260" s="155">
        <v>5.5418719211822662E-2</v>
      </c>
      <c r="U260" s="155">
        <v>7.5839653304442034E-2</v>
      </c>
      <c r="V260" s="155">
        <v>6.5366972477064217E-2</v>
      </c>
      <c r="W260" s="155">
        <v>7.8152753108348141E-2</v>
      </c>
      <c r="X260" s="155">
        <v>9.8982423681776135E-2</v>
      </c>
      <c r="Y260" s="172">
        <v>2.0829670573427994</v>
      </c>
      <c r="Z260" s="172">
        <v>2.7749172382897274</v>
      </c>
      <c r="AA260" s="147"/>
      <c r="AB260" s="144"/>
      <c r="AC260" s="144"/>
      <c r="AD260" s="151">
        <v>5.1612903225806452E-2</v>
      </c>
      <c r="AE260" s="151">
        <v>7.1233251298878864E-2</v>
      </c>
      <c r="AF260" s="144"/>
    </row>
    <row r="261" spans="1:32" x14ac:dyDescent="0.25">
      <c r="A261" s="149" t="s">
        <v>247</v>
      </c>
      <c r="B261" s="150">
        <v>181.68867924528294</v>
      </c>
      <c r="C261" s="150">
        <v>252.46846846846856</v>
      </c>
      <c r="D261" s="150">
        <v>142.77777777777749</v>
      </c>
      <c r="E261" s="150">
        <v>110.74193548387096</v>
      </c>
      <c r="F261" s="150">
        <v>173.25000000000006</v>
      </c>
      <c r="G261" s="150">
        <v>175.27272727272737</v>
      </c>
      <c r="H261" s="150">
        <v>175.35555555555527</v>
      </c>
      <c r="I261" s="150">
        <v>328.92857142857105</v>
      </c>
      <c r="J261" s="177">
        <v>153.57301587301578</v>
      </c>
      <c r="K261" s="177">
        <v>142.60168970814098</v>
      </c>
      <c r="L261" s="147"/>
      <c r="M261" s="203">
        <v>94.173714814324939</v>
      </c>
      <c r="N261" s="144"/>
      <c r="P261" s="149" t="s">
        <v>247</v>
      </c>
      <c r="Q261" s="150">
        <v>210.08870292887039</v>
      </c>
      <c r="R261" s="150">
        <v>232.27943368107282</v>
      </c>
      <c r="S261" s="150">
        <v>162.34195402298843</v>
      </c>
      <c r="T261" s="150">
        <v>163.39655172413785</v>
      </c>
      <c r="U261" s="150">
        <v>163.72697724810362</v>
      </c>
      <c r="V261" s="150">
        <v>170.53211009174339</v>
      </c>
      <c r="W261" s="150">
        <v>184.31793960923625</v>
      </c>
      <c r="X261" s="150">
        <v>234.75485661424611</v>
      </c>
      <c r="Y261" s="177">
        <v>50.43691700500986</v>
      </c>
      <c r="Z261" s="177">
        <v>47.127839933907097</v>
      </c>
      <c r="AA261" s="147"/>
      <c r="AB261" s="144"/>
      <c r="AC261" s="144"/>
      <c r="AD261" s="150">
        <v>186.32688172043007</v>
      </c>
      <c r="AE261" s="150">
        <v>187.62701668033901</v>
      </c>
      <c r="AF261" s="144"/>
    </row>
    <row r="262" spans="1:32" x14ac:dyDescent="0.25">
      <c r="A262" s="149" t="s">
        <v>248</v>
      </c>
      <c r="B262" s="150">
        <v>177.62162162162139</v>
      </c>
      <c r="C262" s="150">
        <v>260.19230769230734</v>
      </c>
      <c r="D262" s="150">
        <v>87.3125</v>
      </c>
      <c r="E262" s="150">
        <v>94.285714285714292</v>
      </c>
      <c r="F262" s="150">
        <v>228.25</v>
      </c>
      <c r="G262" s="150">
        <v>204.3000000000001</v>
      </c>
      <c r="H262" s="150">
        <v>247.5</v>
      </c>
      <c r="I262" s="150">
        <v>329.91999999999985</v>
      </c>
      <c r="J262" s="177">
        <v>82.419999999999845</v>
      </c>
      <c r="K262" s="177">
        <v>136.64222222222219</v>
      </c>
      <c r="L262" s="147"/>
      <c r="M262" s="203">
        <v>61.837197452229304</v>
      </c>
      <c r="N262" s="144"/>
      <c r="P262" s="149" t="s">
        <v>248</v>
      </c>
      <c r="Q262" s="150">
        <v>220.50986842105286</v>
      </c>
      <c r="R262" s="150">
        <v>260.85260115606934</v>
      </c>
      <c r="S262" s="150">
        <v>186.2903225806453</v>
      </c>
      <c r="T262" s="150">
        <v>197.71751412429344</v>
      </c>
      <c r="U262" s="150">
        <v>188.24390243902454</v>
      </c>
      <c r="V262" s="150">
        <v>194.5221674876851</v>
      </c>
      <c r="W262" s="150">
        <v>191.9285714285713</v>
      </c>
      <c r="X262" s="150">
        <v>268.08280254777054</v>
      </c>
      <c r="Y262" s="177">
        <v>76.154231119199238</v>
      </c>
      <c r="Z262" s="177">
        <v>56.755682884511259</v>
      </c>
      <c r="AA262" s="147"/>
      <c r="AB262" s="144"/>
      <c r="AC262" s="144"/>
      <c r="AD262" s="150">
        <v>193.27777777777766</v>
      </c>
      <c r="AE262" s="150">
        <v>211.32711966325928</v>
      </c>
      <c r="AF262" s="144"/>
    </row>
    <row r="263" spans="1:32" x14ac:dyDescent="0.25">
      <c r="A263" s="146" t="s">
        <v>249</v>
      </c>
      <c r="B263" s="147">
        <v>140</v>
      </c>
      <c r="C263" s="147">
        <v>94</v>
      </c>
      <c r="D263" s="147">
        <v>61</v>
      </c>
      <c r="E263" s="147">
        <v>53</v>
      </c>
      <c r="F263" s="147">
        <v>54</v>
      </c>
      <c r="G263" s="147">
        <v>93</v>
      </c>
      <c r="H263" s="147">
        <v>216</v>
      </c>
      <c r="I263" s="147">
        <v>198</v>
      </c>
      <c r="J263" s="148">
        <v>-8.3333333333333329E-2</v>
      </c>
      <c r="K263" s="148">
        <v>0.949367088607595</v>
      </c>
      <c r="L263" s="147"/>
      <c r="M263" s="155">
        <v>0.10772578890097932</v>
      </c>
      <c r="N263" s="144"/>
      <c r="P263" s="146" t="s">
        <v>249</v>
      </c>
      <c r="Q263" s="147">
        <v>1639</v>
      </c>
      <c r="R263" s="147">
        <v>1291</v>
      </c>
      <c r="S263" s="147">
        <v>1020</v>
      </c>
      <c r="T263" s="147">
        <v>1036</v>
      </c>
      <c r="U263" s="147">
        <v>1091</v>
      </c>
      <c r="V263" s="147">
        <v>1277</v>
      </c>
      <c r="W263" s="147">
        <v>1682</v>
      </c>
      <c r="X263" s="147">
        <v>1838</v>
      </c>
      <c r="Y263" s="148">
        <v>9.2746730083234238E-2</v>
      </c>
      <c r="Z263" s="148">
        <v>0.42386011509517479</v>
      </c>
      <c r="AA263" s="147"/>
      <c r="AB263" s="144"/>
      <c r="AC263" s="144"/>
      <c r="AD263" s="147">
        <v>101.57142857142857</v>
      </c>
      <c r="AE263" s="147">
        <v>1290.8571428571429</v>
      </c>
      <c r="AF263" s="144"/>
    </row>
    <row r="264" spans="1:32" x14ac:dyDescent="0.25">
      <c r="A264" s="146" t="s">
        <v>250</v>
      </c>
      <c r="B264" s="150">
        <v>39</v>
      </c>
      <c r="C264" s="150">
        <v>21</v>
      </c>
      <c r="D264" s="150">
        <v>10</v>
      </c>
      <c r="E264" s="150">
        <v>9</v>
      </c>
      <c r="F264" s="150">
        <v>6</v>
      </c>
      <c r="G264" s="150">
        <v>23</v>
      </c>
      <c r="H264" s="150">
        <v>76</v>
      </c>
      <c r="I264" s="150">
        <v>78</v>
      </c>
      <c r="J264" s="148">
        <v>2.6315789473684209E-2</v>
      </c>
      <c r="K264" s="148">
        <v>1.9673913043478262</v>
      </c>
      <c r="L264" s="147"/>
      <c r="M264" s="155">
        <v>0.13310580204778158</v>
      </c>
      <c r="N264" s="144"/>
      <c r="P264" s="146" t="s">
        <v>250</v>
      </c>
      <c r="Q264" s="150">
        <v>532</v>
      </c>
      <c r="R264" s="150">
        <v>339</v>
      </c>
      <c r="S264" s="150">
        <v>206</v>
      </c>
      <c r="T264" s="150">
        <v>219</v>
      </c>
      <c r="U264" s="150">
        <v>204</v>
      </c>
      <c r="V264" s="150">
        <v>286</v>
      </c>
      <c r="W264" s="150">
        <v>487</v>
      </c>
      <c r="X264" s="150">
        <v>586</v>
      </c>
      <c r="Y264" s="148">
        <v>0.20328542094455851</v>
      </c>
      <c r="Z264" s="148">
        <v>0.80466344038715354</v>
      </c>
      <c r="AA264" s="147"/>
      <c r="AB264" s="144"/>
      <c r="AC264" s="144"/>
      <c r="AD264" s="150">
        <v>26.285714285714285</v>
      </c>
      <c r="AE264" s="150">
        <v>324.71428571428572</v>
      </c>
      <c r="AF264" s="144"/>
    </row>
    <row r="265" spans="1:32" x14ac:dyDescent="0.25">
      <c r="A265" s="149" t="s">
        <v>251</v>
      </c>
      <c r="B265" s="147">
        <v>0</v>
      </c>
      <c r="C265" s="147">
        <v>64</v>
      </c>
      <c r="D265" s="147">
        <v>63</v>
      </c>
      <c r="E265" s="147">
        <v>63</v>
      </c>
      <c r="F265" s="147">
        <v>20</v>
      </c>
      <c r="G265" s="147">
        <v>18</v>
      </c>
      <c r="H265" s="147">
        <v>43</v>
      </c>
      <c r="I265" s="147">
        <v>25</v>
      </c>
      <c r="J265" s="148">
        <v>-0.41860465116279072</v>
      </c>
      <c r="K265" s="157">
        <v>-0.44649446494464939</v>
      </c>
      <c r="L265" s="147"/>
      <c r="M265" s="155">
        <v>4.8543689320388349E-2</v>
      </c>
      <c r="N265" s="144"/>
      <c r="P265" s="149" t="s">
        <v>251</v>
      </c>
      <c r="Q265" s="147">
        <v>0</v>
      </c>
      <c r="R265" s="147">
        <v>828</v>
      </c>
      <c r="S265" s="147">
        <v>857</v>
      </c>
      <c r="T265" s="147">
        <v>661</v>
      </c>
      <c r="U265" s="147">
        <v>530</v>
      </c>
      <c r="V265" s="147">
        <v>582</v>
      </c>
      <c r="W265" s="147">
        <v>648</v>
      </c>
      <c r="X265" s="147">
        <v>515</v>
      </c>
      <c r="Y265" s="148">
        <v>-0.20524691358024691</v>
      </c>
      <c r="Z265" s="157">
        <v>-0.2474427666829031</v>
      </c>
      <c r="AA265" s="147"/>
      <c r="AB265" s="144"/>
      <c r="AC265" s="144"/>
      <c r="AD265" s="158">
        <v>45.166666666666664</v>
      </c>
      <c r="AE265" s="158">
        <v>684.33333333333337</v>
      </c>
      <c r="AF265" s="167"/>
    </row>
    <row r="266" spans="1:32" x14ac:dyDescent="0.25">
      <c r="A266" s="159" t="s">
        <v>252</v>
      </c>
      <c r="B266" s="150">
        <v>28</v>
      </c>
      <c r="C266" s="150">
        <v>8</v>
      </c>
      <c r="D266" s="150">
        <v>23</v>
      </c>
      <c r="E266" s="150">
        <v>4</v>
      </c>
      <c r="F266" s="150">
        <v>6</v>
      </c>
      <c r="G266" s="150">
        <v>7</v>
      </c>
      <c r="H266" s="150">
        <v>1</v>
      </c>
      <c r="I266" s="150">
        <v>3</v>
      </c>
      <c r="J266" s="148">
        <v>2</v>
      </c>
      <c r="K266" s="148">
        <v>-0.72727272727272729</v>
      </c>
      <c r="L266" s="147"/>
      <c r="M266" s="155">
        <v>2.0689655172413793E-2</v>
      </c>
      <c r="N266" s="144"/>
      <c r="P266" s="159" t="s">
        <v>252</v>
      </c>
      <c r="Q266" s="150">
        <v>171</v>
      </c>
      <c r="R266" s="150">
        <v>160</v>
      </c>
      <c r="S266" s="150">
        <v>196</v>
      </c>
      <c r="T266" s="150">
        <v>117</v>
      </c>
      <c r="U266" s="150">
        <v>131</v>
      </c>
      <c r="V266" s="150">
        <v>112</v>
      </c>
      <c r="W266" s="150">
        <v>123</v>
      </c>
      <c r="X266" s="150">
        <v>145</v>
      </c>
      <c r="Y266" s="148">
        <v>0.17886178861788618</v>
      </c>
      <c r="Z266" s="148">
        <v>4.9504950495050069E-3</v>
      </c>
      <c r="AA266" s="147"/>
      <c r="AB266" s="144"/>
      <c r="AC266" s="144"/>
      <c r="AD266" s="150">
        <v>11</v>
      </c>
      <c r="AE266" s="150">
        <v>144.28571428571428</v>
      </c>
      <c r="AF266" s="144"/>
    </row>
    <row r="267" spans="1:32" x14ac:dyDescent="0.25">
      <c r="A267" s="159" t="s">
        <v>253</v>
      </c>
      <c r="B267" s="150">
        <v>6</v>
      </c>
      <c r="C267" s="150">
        <v>9</v>
      </c>
      <c r="D267" s="150">
        <v>7</v>
      </c>
      <c r="E267" s="150">
        <v>3</v>
      </c>
      <c r="F267" s="150">
        <v>2</v>
      </c>
      <c r="G267" s="150">
        <v>1</v>
      </c>
      <c r="H267" s="150">
        <v>1</v>
      </c>
      <c r="I267" s="150">
        <v>0</v>
      </c>
      <c r="J267" s="148">
        <v>-1</v>
      </c>
      <c r="K267" s="148">
        <v>-1</v>
      </c>
      <c r="L267" s="147"/>
      <c r="M267" s="155">
        <v>0</v>
      </c>
      <c r="N267" s="144"/>
      <c r="P267" s="159" t="s">
        <v>253</v>
      </c>
      <c r="Q267" s="150">
        <v>19</v>
      </c>
      <c r="R267" s="150">
        <v>32</v>
      </c>
      <c r="S267" s="150">
        <v>49</v>
      </c>
      <c r="T267" s="150">
        <v>29</v>
      </c>
      <c r="U267" s="150">
        <v>36</v>
      </c>
      <c r="V267" s="150">
        <v>15</v>
      </c>
      <c r="W267" s="150">
        <v>25</v>
      </c>
      <c r="X267" s="150">
        <v>26</v>
      </c>
      <c r="Y267" s="148">
        <v>0.04</v>
      </c>
      <c r="Z267" s="148">
        <v>-0.11219512195121949</v>
      </c>
      <c r="AA267" s="147"/>
      <c r="AB267" s="144"/>
      <c r="AC267" s="144"/>
      <c r="AD267" s="150">
        <v>4.1428571428571432</v>
      </c>
      <c r="AE267" s="150">
        <v>29.285714285714285</v>
      </c>
      <c r="AF267" s="144"/>
    </row>
    <row r="268" spans="1:32" x14ac:dyDescent="0.25">
      <c r="A268" s="159" t="s">
        <v>254</v>
      </c>
      <c r="B268" s="191">
        <v>0.17647058823529413</v>
      </c>
      <c r="C268" s="191">
        <v>0.52941176470588236</v>
      </c>
      <c r="D268" s="191">
        <v>0.23333333333333334</v>
      </c>
      <c r="E268" s="191">
        <v>0.42857142857142855</v>
      </c>
      <c r="F268" s="191">
        <v>0.25</v>
      </c>
      <c r="G268" s="191">
        <v>0.125</v>
      </c>
      <c r="H268" s="191">
        <v>0.5</v>
      </c>
      <c r="I268" s="191">
        <v>0</v>
      </c>
      <c r="J268" s="172">
        <v>-50</v>
      </c>
      <c r="K268" s="172">
        <v>-27.358490566037741</v>
      </c>
      <c r="L268" s="147"/>
      <c r="M268" s="203">
        <v>-15.204678362573098</v>
      </c>
      <c r="N268" s="144"/>
      <c r="P268" s="159" t="s">
        <v>254</v>
      </c>
      <c r="Q268" s="191">
        <v>0.1</v>
      </c>
      <c r="R268" s="191">
        <v>0.16666666666666666</v>
      </c>
      <c r="S268" s="191">
        <v>0.2</v>
      </c>
      <c r="T268" s="191">
        <v>0.19863013698630136</v>
      </c>
      <c r="U268" s="191">
        <v>0.21556886227544911</v>
      </c>
      <c r="V268" s="191">
        <v>0.11811023622047244</v>
      </c>
      <c r="W268" s="191">
        <v>0.16891891891891891</v>
      </c>
      <c r="X268" s="191">
        <v>0.15204678362573099</v>
      </c>
      <c r="Y268" s="172">
        <v>-1.6872135293187929</v>
      </c>
      <c r="Z268" s="172">
        <v>-1.667749620965997</v>
      </c>
      <c r="AA268" s="147"/>
      <c r="AB268" s="144"/>
      <c r="AC268" s="144"/>
      <c r="AD268" s="191">
        <v>0.27358490566037741</v>
      </c>
      <c r="AE268" s="191">
        <v>0.16872427983539096</v>
      </c>
      <c r="AF268" s="144"/>
    </row>
    <row r="269" spans="1:32" x14ac:dyDescent="0.25">
      <c r="A269" s="161" t="s">
        <v>255</v>
      </c>
      <c r="B269" s="161"/>
      <c r="C269" s="161"/>
      <c r="D269" s="161"/>
      <c r="E269" s="144"/>
      <c r="F269" s="144"/>
      <c r="G269" s="144"/>
      <c r="H269" s="144"/>
      <c r="I269" s="144"/>
      <c r="J269" s="144"/>
      <c r="K269" s="144"/>
      <c r="L269" s="144"/>
      <c r="M269" s="144"/>
      <c r="N269" s="144"/>
      <c r="O269" s="204"/>
      <c r="P269" s="161" t="s">
        <v>255</v>
      </c>
      <c r="Q269" s="161"/>
      <c r="R269" s="161"/>
      <c r="S269" s="161"/>
      <c r="T269" s="144"/>
      <c r="U269" s="144"/>
      <c r="V269" s="144"/>
      <c r="W269" s="144"/>
      <c r="X269" s="144"/>
      <c r="Y269" s="144"/>
      <c r="Z269" s="144"/>
      <c r="AA269" s="144"/>
      <c r="AB269" s="144"/>
      <c r="AC269" s="144"/>
      <c r="AD269" s="144"/>
      <c r="AE269" s="144"/>
      <c r="AF269" s="144"/>
    </row>
    <row r="270" spans="1:32" x14ac:dyDescent="0.25">
      <c r="A270" s="161"/>
      <c r="B270" s="161"/>
      <c r="C270" s="161"/>
      <c r="D270" s="161"/>
      <c r="E270" s="144"/>
      <c r="F270" s="144"/>
      <c r="G270" s="144"/>
      <c r="H270" s="144"/>
      <c r="I270" s="144"/>
      <c r="J270" s="144"/>
      <c r="K270" s="144"/>
      <c r="L270" s="144"/>
      <c r="M270" s="144"/>
      <c r="N270" s="144"/>
      <c r="O270" s="204"/>
      <c r="P270" s="161"/>
      <c r="Q270" s="161"/>
      <c r="R270" s="161"/>
      <c r="S270" s="161"/>
      <c r="T270" s="144"/>
      <c r="U270" s="144"/>
      <c r="V270" s="144"/>
      <c r="W270" s="144"/>
      <c r="X270" s="144"/>
      <c r="Y270" s="144"/>
      <c r="Z270" s="144"/>
      <c r="AA270" s="144"/>
      <c r="AB270" s="144"/>
      <c r="AC270" s="144"/>
      <c r="AD270" s="144"/>
      <c r="AE270" s="144"/>
      <c r="AF270" s="144"/>
    </row>
    <row r="271" spans="1:32" x14ac:dyDescent="0.25">
      <c r="A271" s="161"/>
      <c r="B271" s="161"/>
      <c r="C271" s="161"/>
      <c r="D271" s="161"/>
      <c r="E271" s="144"/>
      <c r="F271" s="144"/>
      <c r="G271" s="144"/>
      <c r="H271" s="144"/>
      <c r="I271" s="144"/>
      <c r="J271" s="144"/>
      <c r="K271" s="144"/>
      <c r="L271" s="144"/>
      <c r="M271" s="144"/>
      <c r="N271" s="144"/>
      <c r="O271" s="204"/>
      <c r="P271" s="161"/>
      <c r="Q271" s="161"/>
      <c r="R271" s="161"/>
      <c r="S271" s="161"/>
      <c r="T271" s="144"/>
      <c r="U271" s="144"/>
      <c r="V271" s="144"/>
      <c r="W271" s="144"/>
      <c r="X271" s="144"/>
      <c r="Y271" s="144"/>
      <c r="Z271" s="144"/>
      <c r="AA271" s="144"/>
      <c r="AB271" s="144"/>
      <c r="AC271" s="144"/>
      <c r="AD271" s="144"/>
      <c r="AE271" s="144"/>
      <c r="AF271" s="144"/>
    </row>
    <row r="272" spans="1:32" x14ac:dyDescent="0.25">
      <c r="A272" s="189" t="s">
        <v>282</v>
      </c>
      <c r="B272" s="189"/>
      <c r="C272" s="189"/>
      <c r="D272" s="189"/>
      <c r="E272" s="181"/>
      <c r="F272" s="167"/>
      <c r="G272" s="167"/>
      <c r="H272" s="167"/>
      <c r="I272" s="167"/>
      <c r="J272" s="167"/>
      <c r="K272" s="167"/>
      <c r="L272" s="188"/>
      <c r="M272" s="211"/>
      <c r="N272" s="144"/>
      <c r="O272" s="211"/>
      <c r="P272" s="189" t="s">
        <v>282</v>
      </c>
      <c r="Q272" s="189"/>
      <c r="R272" s="189"/>
      <c r="S272" s="189"/>
      <c r="T272" s="181"/>
      <c r="U272" s="144"/>
      <c r="V272" s="144"/>
      <c r="W272" s="144"/>
      <c r="X272" s="144"/>
      <c r="Y272" s="144"/>
      <c r="Z272" s="144"/>
      <c r="AA272" s="188"/>
      <c r="AB272" s="144"/>
      <c r="AC272" s="144"/>
      <c r="AD272" s="144"/>
      <c r="AE272" s="144"/>
      <c r="AF272" s="144"/>
    </row>
    <row r="273" spans="1:32" x14ac:dyDescent="0.25">
      <c r="A273" s="166" t="s">
        <v>307</v>
      </c>
      <c r="B273" s="166"/>
      <c r="C273" s="166"/>
      <c r="D273" s="166"/>
      <c r="E273" s="213"/>
      <c r="F273" s="167"/>
      <c r="G273" s="167"/>
      <c r="H273" s="167"/>
      <c r="I273" s="167"/>
      <c r="J273" s="167"/>
      <c r="K273" s="167"/>
      <c r="L273" s="167"/>
      <c r="M273" s="144"/>
      <c r="N273" s="144"/>
      <c r="P273" s="166" t="s">
        <v>231</v>
      </c>
      <c r="Q273" s="166"/>
      <c r="R273" s="166"/>
      <c r="S273" s="166"/>
      <c r="T273" s="162"/>
      <c r="U273" s="144"/>
      <c r="V273" s="144"/>
      <c r="W273" s="144"/>
      <c r="X273" s="144"/>
      <c r="Y273" s="144"/>
      <c r="Z273" s="144"/>
      <c r="AA273" s="167"/>
      <c r="AB273" s="144"/>
      <c r="AC273" s="144"/>
      <c r="AD273" s="144"/>
      <c r="AE273" s="144"/>
      <c r="AF273" s="144"/>
    </row>
    <row r="274" spans="1:32" ht="31.5" x14ac:dyDescent="0.25">
      <c r="A274" s="190"/>
      <c r="B274" s="141">
        <v>2019</v>
      </c>
      <c r="C274" s="141">
        <v>2020</v>
      </c>
      <c r="D274" s="141">
        <v>2021</v>
      </c>
      <c r="E274" s="141">
        <v>2022</v>
      </c>
      <c r="F274" s="141">
        <v>2023</v>
      </c>
      <c r="G274" s="141">
        <v>2024</v>
      </c>
      <c r="H274" s="141">
        <v>2025</v>
      </c>
      <c r="I274" s="141">
        <v>2026</v>
      </c>
      <c r="J274" s="142" t="s">
        <v>232</v>
      </c>
      <c r="K274" s="142" t="s">
        <v>233</v>
      </c>
      <c r="L274" s="143" t="s">
        <v>234</v>
      </c>
      <c r="M274" s="145" t="s">
        <v>287</v>
      </c>
      <c r="N274" s="144"/>
      <c r="P274" s="190"/>
      <c r="Q274" s="141">
        <v>2019</v>
      </c>
      <c r="R274" s="141">
        <v>2020</v>
      </c>
      <c r="S274" s="141">
        <v>2021</v>
      </c>
      <c r="T274" s="141">
        <v>2022</v>
      </c>
      <c r="U274" s="141">
        <v>2023</v>
      </c>
      <c r="V274" s="141">
        <v>2024</v>
      </c>
      <c r="W274" s="141">
        <v>2025</v>
      </c>
      <c r="X274" s="141">
        <v>2026</v>
      </c>
      <c r="Y274" s="142" t="s">
        <v>232</v>
      </c>
      <c r="Z274" s="142" t="s">
        <v>233</v>
      </c>
      <c r="AA274" s="143" t="s">
        <v>234</v>
      </c>
      <c r="AB274" s="144"/>
      <c r="AC274" s="144"/>
      <c r="AD274" s="145" t="s">
        <v>308</v>
      </c>
      <c r="AE274" s="145" t="s">
        <v>235</v>
      </c>
      <c r="AF274" s="144"/>
    </row>
    <row r="275" spans="1:32" x14ac:dyDescent="0.25">
      <c r="A275" s="146" t="s">
        <v>236</v>
      </c>
      <c r="B275" s="147">
        <v>22</v>
      </c>
      <c r="C275" s="147">
        <v>29</v>
      </c>
      <c r="D275" s="147">
        <v>21</v>
      </c>
      <c r="E275" s="147">
        <v>20</v>
      </c>
      <c r="F275" s="147">
        <v>37</v>
      </c>
      <c r="G275" s="147">
        <v>21</v>
      </c>
      <c r="H275" s="147">
        <v>22</v>
      </c>
      <c r="I275" s="147">
        <v>35</v>
      </c>
      <c r="J275" s="148">
        <v>0.59090909090909094</v>
      </c>
      <c r="K275" s="148">
        <v>0.42441860465116271</v>
      </c>
      <c r="L275" s="147"/>
      <c r="M275" s="155">
        <v>9.2838196286472149E-2</v>
      </c>
      <c r="N275" s="144"/>
      <c r="P275" s="146" t="s">
        <v>236</v>
      </c>
      <c r="Q275" s="147">
        <v>359</v>
      </c>
      <c r="R275" s="147">
        <v>377</v>
      </c>
      <c r="S275" s="147">
        <v>301</v>
      </c>
      <c r="T275" s="147">
        <v>319</v>
      </c>
      <c r="U275" s="147">
        <v>306</v>
      </c>
      <c r="V275" s="147">
        <v>311</v>
      </c>
      <c r="W275" s="147">
        <v>394</v>
      </c>
      <c r="X275" s="147">
        <v>377</v>
      </c>
      <c r="Y275" s="148">
        <v>-4.3147208121827409E-2</v>
      </c>
      <c r="Z275" s="148">
        <v>0.11491339247993232</v>
      </c>
      <c r="AA275" s="147"/>
      <c r="AB275" s="144"/>
      <c r="AC275" s="144"/>
      <c r="AD275" s="147">
        <v>24.571428571428573</v>
      </c>
      <c r="AE275" s="147">
        <v>338.14285714285717</v>
      </c>
      <c r="AF275" s="144"/>
    </row>
    <row r="276" spans="1:32" x14ac:dyDescent="0.25">
      <c r="A276" s="149" t="s">
        <v>237</v>
      </c>
      <c r="B276" s="150">
        <v>20</v>
      </c>
      <c r="C276" s="150">
        <v>27</v>
      </c>
      <c r="D276" s="150">
        <v>19</v>
      </c>
      <c r="E276" s="150">
        <v>13</v>
      </c>
      <c r="F276" s="150">
        <v>31</v>
      </c>
      <c r="G276" s="150">
        <v>17</v>
      </c>
      <c r="H276" s="150">
        <v>17</v>
      </c>
      <c r="I276" s="150">
        <v>25</v>
      </c>
      <c r="J276" s="148">
        <v>0.47058823529411764</v>
      </c>
      <c r="K276" s="148">
        <v>0.21527777777777768</v>
      </c>
      <c r="L276" s="147"/>
      <c r="M276" s="155">
        <v>9.8425196850393706E-2</v>
      </c>
      <c r="N276" s="144"/>
      <c r="P276" s="149" t="s">
        <v>237</v>
      </c>
      <c r="Q276" s="150">
        <v>278</v>
      </c>
      <c r="R276" s="150">
        <v>286</v>
      </c>
      <c r="S276" s="150">
        <v>230</v>
      </c>
      <c r="T276" s="150">
        <v>245</v>
      </c>
      <c r="U276" s="150">
        <v>229</v>
      </c>
      <c r="V276" s="150">
        <v>235</v>
      </c>
      <c r="W276" s="150">
        <v>274</v>
      </c>
      <c r="X276" s="150">
        <v>254</v>
      </c>
      <c r="Y276" s="148">
        <v>-7.2992700729927001E-2</v>
      </c>
      <c r="Z276" s="148">
        <v>5.6274620146312411E-4</v>
      </c>
      <c r="AA276" s="147"/>
      <c r="AB276" s="144"/>
      <c r="AC276" s="144"/>
      <c r="AD276" s="150">
        <v>20.571428571428573</v>
      </c>
      <c r="AE276" s="150">
        <v>253.85714285714286</v>
      </c>
      <c r="AF276" s="144"/>
    </row>
    <row r="277" spans="1:32" x14ac:dyDescent="0.25">
      <c r="A277" s="146" t="s">
        <v>90</v>
      </c>
      <c r="B277" s="151">
        <v>0.90909090909090906</v>
      </c>
      <c r="C277" s="151">
        <v>0.93103448275862066</v>
      </c>
      <c r="D277" s="151">
        <v>0.90476190476190477</v>
      </c>
      <c r="E277" s="151">
        <v>0.65</v>
      </c>
      <c r="F277" s="151">
        <v>0.83783783783783783</v>
      </c>
      <c r="G277" s="151">
        <v>0.80952380952380953</v>
      </c>
      <c r="H277" s="151">
        <v>0.77272727272727271</v>
      </c>
      <c r="I277" s="151">
        <v>0.73529411764705888</v>
      </c>
      <c r="J277" s="172">
        <v>-3.7433155080213831</v>
      </c>
      <c r="K277" s="172">
        <v>-10.191518467852257</v>
      </c>
      <c r="L277" s="147"/>
      <c r="M277" s="203">
        <v>2.9738562091503273</v>
      </c>
      <c r="N277" s="144"/>
      <c r="P277" s="146" t="s">
        <v>90</v>
      </c>
      <c r="Q277" s="151">
        <v>0.80813953488372092</v>
      </c>
      <c r="R277" s="151">
        <v>0.79224376731301938</v>
      </c>
      <c r="S277" s="151">
        <v>0.7931034482758621</v>
      </c>
      <c r="T277" s="151">
        <v>0.78778135048231512</v>
      </c>
      <c r="U277" s="151">
        <v>0.77891156462585032</v>
      </c>
      <c r="V277" s="151">
        <v>0.77814569536423839</v>
      </c>
      <c r="W277" s="151">
        <v>0.72295514511873349</v>
      </c>
      <c r="X277" s="151">
        <v>0.7055555555555556</v>
      </c>
      <c r="Y277" s="172">
        <v>-1.7399589563177886</v>
      </c>
      <c r="Z277" s="172">
        <v>-7.3488723269521161</v>
      </c>
      <c r="AA277" s="147"/>
      <c r="AB277" s="144"/>
      <c r="AC277" s="144"/>
      <c r="AD277" s="151">
        <v>0.83720930232558144</v>
      </c>
      <c r="AE277" s="151">
        <v>0.77904427882507676</v>
      </c>
      <c r="AF277" s="144"/>
    </row>
    <row r="278" spans="1:32" x14ac:dyDescent="0.25">
      <c r="A278" s="149" t="s">
        <v>238</v>
      </c>
      <c r="B278" s="150">
        <v>18</v>
      </c>
      <c r="C278" s="150">
        <v>29</v>
      </c>
      <c r="D278" s="150">
        <v>17</v>
      </c>
      <c r="E278" s="150">
        <v>10</v>
      </c>
      <c r="F278" s="150">
        <v>30</v>
      </c>
      <c r="G278" s="150">
        <v>17</v>
      </c>
      <c r="H278" s="150">
        <v>15</v>
      </c>
      <c r="I278" s="150">
        <v>24</v>
      </c>
      <c r="J278" s="148">
        <v>0.6</v>
      </c>
      <c r="K278" s="148">
        <v>0.23529411764705893</v>
      </c>
      <c r="L278" s="147"/>
      <c r="M278" s="155">
        <v>0.10572687224669604</v>
      </c>
      <c r="N278" s="144"/>
      <c r="P278" s="149" t="s">
        <v>238</v>
      </c>
      <c r="Q278" s="150">
        <v>261</v>
      </c>
      <c r="R278" s="150">
        <v>277</v>
      </c>
      <c r="S278" s="150">
        <v>220</v>
      </c>
      <c r="T278" s="150">
        <v>241</v>
      </c>
      <c r="U278" s="150">
        <v>214</v>
      </c>
      <c r="V278" s="150">
        <v>228</v>
      </c>
      <c r="W278" s="150">
        <v>253</v>
      </c>
      <c r="X278" s="150">
        <v>227</v>
      </c>
      <c r="Y278" s="148">
        <v>-0.10276679841897234</v>
      </c>
      <c r="Z278" s="148">
        <v>-6.1983471074380167E-2</v>
      </c>
      <c r="AA278" s="147"/>
      <c r="AB278" s="144"/>
      <c r="AC278" s="144"/>
      <c r="AD278" s="150">
        <v>19.428571428571427</v>
      </c>
      <c r="AE278" s="150">
        <v>242</v>
      </c>
      <c r="AF278" s="144"/>
    </row>
    <row r="279" spans="1:32" x14ac:dyDescent="0.25">
      <c r="A279" s="149" t="s">
        <v>239</v>
      </c>
      <c r="B279" s="153">
        <v>0.81818181818181823</v>
      </c>
      <c r="C279" s="153">
        <v>1</v>
      </c>
      <c r="D279" s="153">
        <v>0.80952380952380953</v>
      </c>
      <c r="E279" s="153">
        <v>0.5</v>
      </c>
      <c r="F279" s="153">
        <v>0.81081081081081086</v>
      </c>
      <c r="G279" s="153">
        <v>0.80952380952380953</v>
      </c>
      <c r="H279" s="153">
        <v>0.68181818181818177</v>
      </c>
      <c r="I279" s="153">
        <v>0.68571428571428572</v>
      </c>
      <c r="J279" s="172">
        <v>0.38961038961039529</v>
      </c>
      <c r="K279" s="172">
        <v>-10.498338870431878</v>
      </c>
      <c r="L279" s="147"/>
      <c r="M279" s="203">
        <v>8.3592269799166345</v>
      </c>
      <c r="N279" s="144"/>
      <c r="P279" s="149" t="s">
        <v>239</v>
      </c>
      <c r="Q279" s="153">
        <v>0.72701949860724235</v>
      </c>
      <c r="R279" s="153">
        <v>0.73474801061007955</v>
      </c>
      <c r="S279" s="153">
        <v>0.73089700996677742</v>
      </c>
      <c r="T279" s="153">
        <v>0.75548589341692785</v>
      </c>
      <c r="U279" s="153">
        <v>0.69934640522875813</v>
      </c>
      <c r="V279" s="153">
        <v>0.73311897106109325</v>
      </c>
      <c r="W279" s="153">
        <v>0.64213197969543145</v>
      </c>
      <c r="X279" s="153">
        <v>0.60212201591511938</v>
      </c>
      <c r="Y279" s="172">
        <v>-4.000996378031207</v>
      </c>
      <c r="Z279" s="172">
        <v>-11.355183283857729</v>
      </c>
      <c r="AA279" s="147"/>
      <c r="AB279" s="144"/>
      <c r="AC279" s="144"/>
      <c r="AD279" s="153">
        <v>0.7906976744186045</v>
      </c>
      <c r="AE279" s="153">
        <v>0.71567384875369666</v>
      </c>
      <c r="AF279" s="144"/>
    </row>
    <row r="280" spans="1:32" x14ac:dyDescent="0.25">
      <c r="A280" s="149" t="s">
        <v>240</v>
      </c>
      <c r="B280" s="153">
        <v>0.9</v>
      </c>
      <c r="C280" s="153">
        <v>1.0740740740740742</v>
      </c>
      <c r="D280" s="153">
        <v>0.89473684210526316</v>
      </c>
      <c r="E280" s="153">
        <v>0.76923076923076927</v>
      </c>
      <c r="F280" s="153">
        <v>0.967741935483871</v>
      </c>
      <c r="G280" s="153">
        <v>1</v>
      </c>
      <c r="H280" s="153">
        <v>0.88235294117647056</v>
      </c>
      <c r="I280" s="153">
        <v>0.96</v>
      </c>
      <c r="J280" s="172">
        <v>7.7647058823529402</v>
      </c>
      <c r="K280" s="172">
        <v>1.5555555555555656</v>
      </c>
      <c r="L280" s="147"/>
      <c r="M280" s="203">
        <v>6.6299212598425195</v>
      </c>
      <c r="N280" s="144"/>
      <c r="P280" s="149" t="s">
        <v>240</v>
      </c>
      <c r="Q280" s="153">
        <v>0.9388489208633094</v>
      </c>
      <c r="R280" s="153">
        <v>0.96853146853146854</v>
      </c>
      <c r="S280" s="153">
        <v>0.95652173913043481</v>
      </c>
      <c r="T280" s="153">
        <v>0.98367346938775513</v>
      </c>
      <c r="U280" s="153">
        <v>0.93449781659388642</v>
      </c>
      <c r="V280" s="153">
        <v>0.97021276595744677</v>
      </c>
      <c r="W280" s="153">
        <v>0.92335766423357668</v>
      </c>
      <c r="X280" s="153">
        <v>0.89370078740157477</v>
      </c>
      <c r="Y280" s="172">
        <v>-2.965687683200191</v>
      </c>
      <c r="Z280" s="172">
        <v>-5.9591277876984599</v>
      </c>
      <c r="AA280" s="147"/>
      <c r="AB280" s="144"/>
      <c r="AC280" s="144"/>
      <c r="AD280" s="153">
        <v>0.94444444444444431</v>
      </c>
      <c r="AE280" s="153">
        <v>0.95329206527855936</v>
      </c>
      <c r="AF280" s="144"/>
    </row>
    <row r="281" spans="1:32" ht="22.15" customHeight="1" x14ac:dyDescent="0.25">
      <c r="A281" s="154" t="s">
        <v>241</v>
      </c>
      <c r="B281" s="155">
        <v>0</v>
      </c>
      <c r="C281" s="155">
        <v>0</v>
      </c>
      <c r="D281" s="155">
        <v>0.10526315789473684</v>
      </c>
      <c r="E281" s="155">
        <v>0.23076923076923078</v>
      </c>
      <c r="F281" s="155">
        <v>0</v>
      </c>
      <c r="G281" s="155">
        <v>0</v>
      </c>
      <c r="H281" s="155">
        <v>0</v>
      </c>
      <c r="I281" s="155">
        <v>0</v>
      </c>
      <c r="J281" s="172">
        <v>0</v>
      </c>
      <c r="K281" s="172">
        <v>-3.4722222222222223</v>
      </c>
      <c r="L281" s="147"/>
      <c r="M281" s="203">
        <v>-4.3307086614173231</v>
      </c>
      <c r="N281" s="144"/>
      <c r="P281" s="154" t="s">
        <v>241</v>
      </c>
      <c r="Q281" s="155">
        <v>2.8776978417266189E-2</v>
      </c>
      <c r="R281" s="155">
        <v>3.4965034965034968E-2</v>
      </c>
      <c r="S281" s="155">
        <v>5.2173913043478258E-2</v>
      </c>
      <c r="T281" s="155">
        <v>6.1224489795918366E-2</v>
      </c>
      <c r="U281" s="155">
        <v>3.9301310043668124E-2</v>
      </c>
      <c r="V281" s="155">
        <v>2.1276595744680851E-2</v>
      </c>
      <c r="W281" s="155">
        <v>3.2846715328467155E-2</v>
      </c>
      <c r="X281" s="155">
        <v>4.3307086614173228E-2</v>
      </c>
      <c r="Y281" s="172">
        <v>1.0460371285706074</v>
      </c>
      <c r="Z281" s="172">
        <v>0.50403449146797019</v>
      </c>
      <c r="AA281" s="147"/>
      <c r="AB281" s="144"/>
      <c r="AC281" s="144"/>
      <c r="AD281" s="151">
        <v>3.4722222222222224E-2</v>
      </c>
      <c r="AE281" s="151">
        <v>3.8266741699493526E-2</v>
      </c>
      <c r="AF281" s="144"/>
    </row>
    <row r="282" spans="1:32" ht="22.15" customHeight="1" x14ac:dyDescent="0.25">
      <c r="A282" s="154" t="s">
        <v>242</v>
      </c>
      <c r="B282" s="155">
        <v>0</v>
      </c>
      <c r="C282" s="155">
        <v>0</v>
      </c>
      <c r="D282" s="155">
        <v>9.5238095238095233E-2</v>
      </c>
      <c r="E282" s="155">
        <v>0.15</v>
      </c>
      <c r="F282" s="155">
        <v>0</v>
      </c>
      <c r="G282" s="155">
        <v>0</v>
      </c>
      <c r="H282" s="155">
        <v>0</v>
      </c>
      <c r="I282" s="155">
        <v>0</v>
      </c>
      <c r="J282" s="172">
        <v>0</v>
      </c>
      <c r="K282" s="172">
        <v>-2.9069767441860463</v>
      </c>
      <c r="L282" s="147"/>
      <c r="M282" s="203">
        <v>-2.9177718832891246</v>
      </c>
      <c r="N282" s="144"/>
      <c r="P282" s="154" t="s">
        <v>242</v>
      </c>
      <c r="Q282" s="155">
        <v>2.2284122562674095E-2</v>
      </c>
      <c r="R282" s="155">
        <v>2.6525198938992044E-2</v>
      </c>
      <c r="S282" s="155">
        <v>3.9867109634551492E-2</v>
      </c>
      <c r="T282" s="155">
        <v>4.7021943573667714E-2</v>
      </c>
      <c r="U282" s="155">
        <v>2.9411764705882353E-2</v>
      </c>
      <c r="V282" s="155">
        <v>1.607717041800643E-2</v>
      </c>
      <c r="W282" s="155">
        <v>2.2842639593908629E-2</v>
      </c>
      <c r="X282" s="155">
        <v>2.9177718832891247E-2</v>
      </c>
      <c r="Y282" s="172">
        <v>0.63350792389826194</v>
      </c>
      <c r="Z282" s="172">
        <v>4.4937071290814673E-2</v>
      </c>
      <c r="AA282" s="147"/>
      <c r="AB282" s="144"/>
      <c r="AC282" s="144"/>
      <c r="AD282" s="151">
        <v>2.9069767441860465E-2</v>
      </c>
      <c r="AE282" s="151">
        <v>2.8728348119983101E-2</v>
      </c>
      <c r="AF282" s="144"/>
    </row>
    <row r="283" spans="1:32" ht="22.15" customHeight="1" x14ac:dyDescent="0.25">
      <c r="A283" s="154" t="s">
        <v>243</v>
      </c>
      <c r="B283" s="155">
        <v>9.0909090909090912E-2</v>
      </c>
      <c r="C283" s="155">
        <v>0</v>
      </c>
      <c r="D283" s="155">
        <v>4.7619047619047616E-2</v>
      </c>
      <c r="E283" s="155">
        <v>0.25</v>
      </c>
      <c r="F283" s="155">
        <v>5.4054054054054057E-2</v>
      </c>
      <c r="G283" s="155">
        <v>0.14285714285714285</v>
      </c>
      <c r="H283" s="155">
        <v>0.13636363636363635</v>
      </c>
      <c r="I283" s="155">
        <v>0.14285714285714285</v>
      </c>
      <c r="J283" s="172">
        <v>0.64935064935064957</v>
      </c>
      <c r="K283" s="172">
        <v>4.9833887043189362</v>
      </c>
      <c r="L283" s="147"/>
      <c r="M283" s="203">
        <v>-7.4649488442591894</v>
      </c>
      <c r="N283" s="144"/>
      <c r="P283" s="154" t="s">
        <v>243</v>
      </c>
      <c r="Q283" s="155">
        <v>0.12534818941504178</v>
      </c>
      <c r="R283" s="155">
        <v>0.15649867374005305</v>
      </c>
      <c r="S283" s="155">
        <v>0.15614617940199335</v>
      </c>
      <c r="T283" s="155">
        <v>0.14420062695924765</v>
      </c>
      <c r="U283" s="155">
        <v>0.16993464052287582</v>
      </c>
      <c r="V283" s="155">
        <v>0.16077170418006431</v>
      </c>
      <c r="W283" s="155">
        <v>0.23096446700507614</v>
      </c>
      <c r="X283" s="155">
        <v>0.21750663129973474</v>
      </c>
      <c r="Y283" s="172">
        <v>-1.3457835705341399</v>
      </c>
      <c r="Z283" s="172">
        <v>5.2741105317478718</v>
      </c>
      <c r="AA283" s="147"/>
      <c r="AB283" s="144"/>
      <c r="AC283" s="144"/>
      <c r="AD283" s="151">
        <v>9.3023255813953487E-2</v>
      </c>
      <c r="AE283" s="151">
        <v>0.16476552598225602</v>
      </c>
      <c r="AF283" s="144"/>
    </row>
    <row r="284" spans="1:32" ht="22.15" customHeight="1" x14ac:dyDescent="0.25">
      <c r="A284" s="154" t="s">
        <v>244</v>
      </c>
      <c r="B284" s="155">
        <v>0</v>
      </c>
      <c r="C284" s="155">
        <v>0</v>
      </c>
      <c r="D284" s="155">
        <v>0</v>
      </c>
      <c r="E284" s="155">
        <v>0.05</v>
      </c>
      <c r="F284" s="155">
        <v>0.10810810810810811</v>
      </c>
      <c r="G284" s="155">
        <v>0</v>
      </c>
      <c r="H284" s="155">
        <v>0</v>
      </c>
      <c r="I284" s="155">
        <v>2.8571428571428571E-2</v>
      </c>
      <c r="J284" s="172">
        <v>2.8571428571428572</v>
      </c>
      <c r="K284" s="172">
        <v>-4.9833887043189418E-2</v>
      </c>
      <c r="L284" s="147"/>
      <c r="M284" s="203">
        <v>0.46987495263357337</v>
      </c>
      <c r="N284" s="144"/>
      <c r="P284" s="154" t="s">
        <v>244</v>
      </c>
      <c r="Q284" s="155">
        <v>3.8997214484679667E-2</v>
      </c>
      <c r="R284" s="155">
        <v>2.6525198938992044E-2</v>
      </c>
      <c r="S284" s="155">
        <v>3.3222591362126247E-3</v>
      </c>
      <c r="T284" s="155">
        <v>2.5078369905956112E-2</v>
      </c>
      <c r="U284" s="155">
        <v>2.6143790849673203E-2</v>
      </c>
      <c r="V284" s="155">
        <v>3.8585209003215437E-2</v>
      </c>
      <c r="W284" s="155">
        <v>2.7918781725888325E-2</v>
      </c>
      <c r="X284" s="155">
        <v>2.3872679045092837E-2</v>
      </c>
      <c r="Y284" s="172">
        <v>-0.40461026807954886</v>
      </c>
      <c r="Z284" s="172">
        <v>-0.31657662443030227</v>
      </c>
      <c r="AA284" s="147"/>
      <c r="AB284" s="144"/>
      <c r="AC284" s="144"/>
      <c r="AD284" s="151">
        <v>2.9069767441860465E-2</v>
      </c>
      <c r="AE284" s="151">
        <v>2.7038445289395859E-2</v>
      </c>
      <c r="AF284" s="144"/>
    </row>
    <row r="285" spans="1:32" ht="22.15" customHeight="1" x14ac:dyDescent="0.25">
      <c r="A285" s="154" t="s">
        <v>245</v>
      </c>
      <c r="B285" s="155">
        <v>0</v>
      </c>
      <c r="C285" s="155">
        <v>0</v>
      </c>
      <c r="D285" s="155">
        <v>9.5238095238095233E-2</v>
      </c>
      <c r="E285" s="155">
        <v>0</v>
      </c>
      <c r="F285" s="155">
        <v>0</v>
      </c>
      <c r="G285" s="155">
        <v>4.7619047619047616E-2</v>
      </c>
      <c r="H285" s="155">
        <v>9.0909090909090912E-2</v>
      </c>
      <c r="I285" s="155">
        <v>2.8571428571428571E-2</v>
      </c>
      <c r="J285" s="172">
        <v>-6.2337662337662341</v>
      </c>
      <c r="K285" s="172">
        <v>-4.9833887043189418E-2</v>
      </c>
      <c r="L285" s="147"/>
      <c r="M285" s="203">
        <v>0.46987495263357337</v>
      </c>
      <c r="N285" s="144"/>
      <c r="P285" s="154" t="s">
        <v>245</v>
      </c>
      <c r="Q285" s="155">
        <v>2.7855153203342618E-3</v>
      </c>
      <c r="R285" s="155">
        <v>0</v>
      </c>
      <c r="S285" s="155">
        <v>9.9667774086378731E-3</v>
      </c>
      <c r="T285" s="155">
        <v>0</v>
      </c>
      <c r="U285" s="155">
        <v>0</v>
      </c>
      <c r="V285" s="155">
        <v>1.2861736334405145E-2</v>
      </c>
      <c r="W285" s="155">
        <v>7.6142131979695434E-3</v>
      </c>
      <c r="X285" s="155">
        <v>2.3872679045092837E-2</v>
      </c>
      <c r="Y285" s="172">
        <v>1.6258465847123296</v>
      </c>
      <c r="Z285" s="172">
        <v>1.9225446260977923</v>
      </c>
      <c r="AA285" s="147"/>
      <c r="AB285" s="144"/>
      <c r="AC285" s="144"/>
      <c r="AD285" s="151">
        <v>2.9069767441860465E-2</v>
      </c>
      <c r="AE285" s="151">
        <v>4.647232784114913E-3</v>
      </c>
      <c r="AF285" s="144"/>
    </row>
    <row r="286" spans="1:32" ht="22.15" customHeight="1" x14ac:dyDescent="0.25">
      <c r="A286" s="154" t="s">
        <v>246</v>
      </c>
      <c r="B286" s="155">
        <v>0</v>
      </c>
      <c r="C286" s="155">
        <v>0</v>
      </c>
      <c r="D286" s="155">
        <v>0</v>
      </c>
      <c r="E286" s="155">
        <v>0</v>
      </c>
      <c r="F286" s="155">
        <v>0</v>
      </c>
      <c r="G286" s="155">
        <v>0</v>
      </c>
      <c r="H286" s="155">
        <v>0</v>
      </c>
      <c r="I286" s="155">
        <v>0</v>
      </c>
      <c r="J286" s="172">
        <v>0</v>
      </c>
      <c r="K286" s="172">
        <v>0</v>
      </c>
      <c r="L286" s="147"/>
      <c r="M286" s="203">
        <v>-0.2652519893899204</v>
      </c>
      <c r="N286" s="144"/>
      <c r="P286" s="154" t="s">
        <v>246</v>
      </c>
      <c r="Q286" s="155">
        <v>2.7855153203342618E-3</v>
      </c>
      <c r="R286" s="155">
        <v>0</v>
      </c>
      <c r="S286" s="155">
        <v>0</v>
      </c>
      <c r="T286" s="155">
        <v>0</v>
      </c>
      <c r="U286" s="155">
        <v>3.2679738562091504E-3</v>
      </c>
      <c r="V286" s="155">
        <v>3.2154340836012861E-3</v>
      </c>
      <c r="W286" s="155">
        <v>0</v>
      </c>
      <c r="X286" s="155">
        <v>2.6525198938992041E-3</v>
      </c>
      <c r="Y286" s="172">
        <v>0.2652519893899204</v>
      </c>
      <c r="Z286" s="172">
        <v>0.13850927709587732</v>
      </c>
      <c r="AA286" s="147"/>
      <c r="AB286" s="144"/>
      <c r="AC286" s="144"/>
      <c r="AD286" s="151">
        <v>0</v>
      </c>
      <c r="AE286" s="151">
        <v>1.2674271229404308E-3</v>
      </c>
      <c r="AF286" s="144"/>
    </row>
    <row r="287" spans="1:32" x14ac:dyDescent="0.25">
      <c r="A287" s="149" t="s">
        <v>247</v>
      </c>
      <c r="B287" s="150">
        <v>286.13636363636346</v>
      </c>
      <c r="C287" s="150">
        <v>362.931034482759</v>
      </c>
      <c r="D287" s="150">
        <v>252.23809523809524</v>
      </c>
      <c r="E287" s="150">
        <v>310.84999999999974</v>
      </c>
      <c r="F287" s="150">
        <v>261.48648648648651</v>
      </c>
      <c r="G287" s="150">
        <v>292.33333333333314</v>
      </c>
      <c r="H287" s="150">
        <v>327.59090909090901</v>
      </c>
      <c r="I287" s="150">
        <v>334.22857142857163</v>
      </c>
      <c r="J287" s="177">
        <v>6.6376623376626185</v>
      </c>
      <c r="K287" s="177">
        <v>35.652990033222807</v>
      </c>
      <c r="L287" s="147"/>
      <c r="M287" s="203">
        <v>87.546873815839916</v>
      </c>
      <c r="N287" s="144"/>
      <c r="P287" s="149" t="s">
        <v>247</v>
      </c>
      <c r="Q287" s="150">
        <v>275.66016713091898</v>
      </c>
      <c r="R287" s="150">
        <v>278.43766578249324</v>
      </c>
      <c r="S287" s="150">
        <v>232.61794019933546</v>
      </c>
      <c r="T287" s="150">
        <v>254.35423197492196</v>
      </c>
      <c r="U287" s="150">
        <v>233.90849673202587</v>
      </c>
      <c r="V287" s="150">
        <v>192.23151125401907</v>
      </c>
      <c r="W287" s="150">
        <v>265.36548223350241</v>
      </c>
      <c r="X287" s="150">
        <v>246.68169761273171</v>
      </c>
      <c r="Y287" s="177">
        <v>-18.683784620770695</v>
      </c>
      <c r="Z287" s="177">
        <v>-3.0031355093636591</v>
      </c>
      <c r="AA287" s="147"/>
      <c r="AB287" s="144"/>
      <c r="AC287" s="144"/>
      <c r="AD287" s="150">
        <v>298.57558139534882</v>
      </c>
      <c r="AE287" s="150">
        <v>249.68483312209537</v>
      </c>
      <c r="AF287" s="144"/>
    </row>
    <row r="288" spans="1:32" x14ac:dyDescent="0.25">
      <c r="A288" s="149" t="s">
        <v>248</v>
      </c>
      <c r="B288" s="150">
        <v>289.64999999999975</v>
      </c>
      <c r="C288" s="150">
        <v>384.25925925925901</v>
      </c>
      <c r="D288" s="150">
        <v>275.73684210526301</v>
      </c>
      <c r="E288" s="150">
        <v>306.38461538461576</v>
      </c>
      <c r="F288" s="150">
        <v>270.12903225806429</v>
      </c>
      <c r="G288" s="150">
        <v>338.8235294117647</v>
      </c>
      <c r="H288" s="150">
        <v>304</v>
      </c>
      <c r="I288" s="150">
        <v>372.43999999999971</v>
      </c>
      <c r="J288" s="177">
        <v>68.439999999999714</v>
      </c>
      <c r="K288" s="177">
        <v>62.078888888888685</v>
      </c>
      <c r="L288" s="147"/>
      <c r="M288" s="203">
        <v>97.573858267716503</v>
      </c>
      <c r="N288" s="144"/>
      <c r="P288" s="149" t="s">
        <v>248</v>
      </c>
      <c r="Q288" s="150">
        <v>280.37050359712208</v>
      </c>
      <c r="R288" s="150">
        <v>279.73076923076962</v>
      </c>
      <c r="S288" s="150">
        <v>251.59130434782628</v>
      </c>
      <c r="T288" s="150">
        <v>265.89387755102064</v>
      </c>
      <c r="U288" s="150">
        <v>244.61572052401721</v>
      </c>
      <c r="V288" s="150">
        <v>197.19574468085125</v>
      </c>
      <c r="W288" s="150">
        <v>261.18978102189772</v>
      </c>
      <c r="X288" s="150">
        <v>274.86614173228321</v>
      </c>
      <c r="Y288" s="177">
        <v>13.676360710385495</v>
      </c>
      <c r="Z288" s="177">
        <v>18.884149610729963</v>
      </c>
      <c r="AA288" s="147"/>
      <c r="AB288" s="144"/>
      <c r="AC288" s="144"/>
      <c r="AD288" s="150">
        <v>310.36111111111103</v>
      </c>
      <c r="AE288" s="150">
        <v>255.98199212155325</v>
      </c>
      <c r="AF288" s="144"/>
    </row>
    <row r="289" spans="1:32" x14ac:dyDescent="0.25">
      <c r="A289" s="146" t="s">
        <v>249</v>
      </c>
      <c r="B289" s="147">
        <v>29</v>
      </c>
      <c r="C289" s="147">
        <v>25</v>
      </c>
      <c r="D289" s="147">
        <v>33</v>
      </c>
      <c r="E289" s="147">
        <v>47</v>
      </c>
      <c r="F289" s="147">
        <v>27</v>
      </c>
      <c r="G289" s="147">
        <v>33</v>
      </c>
      <c r="H289" s="147">
        <v>42</v>
      </c>
      <c r="I289" s="147">
        <v>45</v>
      </c>
      <c r="J289" s="148">
        <v>7.1428571428571425E-2</v>
      </c>
      <c r="K289" s="148">
        <v>0.33474576271186435</v>
      </c>
      <c r="L289" s="147"/>
      <c r="M289" s="155">
        <v>7.2697899838449112E-2</v>
      </c>
      <c r="N289" s="144"/>
      <c r="P289" s="146" t="s">
        <v>249</v>
      </c>
      <c r="Q289" s="147">
        <v>484</v>
      </c>
      <c r="R289" s="147">
        <v>448</v>
      </c>
      <c r="S289" s="147">
        <v>526</v>
      </c>
      <c r="T289" s="147">
        <v>485</v>
      </c>
      <c r="U289" s="147">
        <v>358</v>
      </c>
      <c r="V289" s="147">
        <v>439</v>
      </c>
      <c r="W289" s="147">
        <v>566</v>
      </c>
      <c r="X289" s="147">
        <v>619</v>
      </c>
      <c r="Y289" s="148">
        <v>9.3639575971731448E-2</v>
      </c>
      <c r="Z289" s="148">
        <v>0.31064730792498491</v>
      </c>
      <c r="AA289" s="147"/>
      <c r="AB289" s="144"/>
      <c r="AC289" s="144"/>
      <c r="AD289" s="147">
        <v>33.714285714285715</v>
      </c>
      <c r="AE289" s="147">
        <v>472.28571428571428</v>
      </c>
      <c r="AF289" s="144"/>
    </row>
    <row r="290" spans="1:32" x14ac:dyDescent="0.25">
      <c r="A290" s="146" t="s">
        <v>250</v>
      </c>
      <c r="B290" s="150">
        <v>16</v>
      </c>
      <c r="C290" s="150">
        <v>7</v>
      </c>
      <c r="D290" s="150">
        <v>11</v>
      </c>
      <c r="E290" s="150">
        <v>13</v>
      </c>
      <c r="F290" s="150">
        <v>13</v>
      </c>
      <c r="G290" s="150">
        <v>14</v>
      </c>
      <c r="H290" s="150">
        <v>13</v>
      </c>
      <c r="I290" s="150">
        <v>24</v>
      </c>
      <c r="J290" s="148">
        <v>0.84615384615384615</v>
      </c>
      <c r="K290" s="148">
        <v>0.93103448275862066</v>
      </c>
      <c r="L290" s="147"/>
      <c r="M290" s="155">
        <v>0.10909090909090909</v>
      </c>
      <c r="N290" s="144"/>
      <c r="P290" s="146" t="s">
        <v>250</v>
      </c>
      <c r="Q290" s="150">
        <v>135</v>
      </c>
      <c r="R290" s="150">
        <v>115</v>
      </c>
      <c r="S290" s="150">
        <v>129</v>
      </c>
      <c r="T290" s="150">
        <v>146</v>
      </c>
      <c r="U290" s="150">
        <v>133</v>
      </c>
      <c r="V290" s="150">
        <v>124</v>
      </c>
      <c r="W290" s="150">
        <v>175</v>
      </c>
      <c r="X290" s="150">
        <v>220</v>
      </c>
      <c r="Y290" s="148">
        <v>0.25714285714285712</v>
      </c>
      <c r="Z290" s="148">
        <v>0.6091954022988505</v>
      </c>
      <c r="AA290" s="147"/>
      <c r="AB290" s="144"/>
      <c r="AC290" s="144"/>
      <c r="AD290" s="150">
        <v>12.428571428571429</v>
      </c>
      <c r="AE290" s="150">
        <v>136.71428571428572</v>
      </c>
      <c r="AF290" s="144"/>
    </row>
    <row r="291" spans="1:32" x14ac:dyDescent="0.25">
      <c r="A291" s="149" t="s">
        <v>251</v>
      </c>
      <c r="B291" s="147">
        <v>0</v>
      </c>
      <c r="C291" s="147">
        <v>65</v>
      </c>
      <c r="D291" s="147">
        <v>55</v>
      </c>
      <c r="E291" s="147">
        <v>57</v>
      </c>
      <c r="F291" s="147">
        <v>70</v>
      </c>
      <c r="G291" s="147">
        <v>74</v>
      </c>
      <c r="H291" s="147">
        <v>67</v>
      </c>
      <c r="I291" s="147">
        <v>57</v>
      </c>
      <c r="J291" s="148">
        <v>-0.14925373134328357</v>
      </c>
      <c r="K291" s="157">
        <v>-0.1185567010309279</v>
      </c>
      <c r="L291" s="147"/>
      <c r="M291" s="155">
        <v>5.1583710407239816E-2</v>
      </c>
      <c r="N291" s="144"/>
      <c r="P291" s="149" t="s">
        <v>251</v>
      </c>
      <c r="Q291" s="147">
        <v>0</v>
      </c>
      <c r="R291" s="147">
        <v>1107</v>
      </c>
      <c r="S291" s="147">
        <v>1016</v>
      </c>
      <c r="T291" s="147">
        <v>979</v>
      </c>
      <c r="U291" s="147">
        <v>975</v>
      </c>
      <c r="V291" s="147">
        <v>1016</v>
      </c>
      <c r="W291" s="147">
        <v>1035</v>
      </c>
      <c r="X291" s="147">
        <v>1105</v>
      </c>
      <c r="Y291" s="148">
        <v>6.7632850241545889E-2</v>
      </c>
      <c r="Z291" s="157">
        <v>8.1919060052219286E-2</v>
      </c>
      <c r="AA291" s="147"/>
      <c r="AB291" s="144"/>
      <c r="AC291" s="144"/>
      <c r="AD291" s="158">
        <v>64.666666666666671</v>
      </c>
      <c r="AE291" s="158">
        <v>1021.3333333333334</v>
      </c>
      <c r="AF291" s="144"/>
    </row>
    <row r="292" spans="1:32" x14ac:dyDescent="0.25">
      <c r="A292" s="159" t="s">
        <v>252</v>
      </c>
      <c r="B292" s="150">
        <v>18</v>
      </c>
      <c r="C292" s="150">
        <v>11</v>
      </c>
      <c r="D292" s="150">
        <v>28</v>
      </c>
      <c r="E292" s="150">
        <v>16</v>
      </c>
      <c r="F292" s="150">
        <v>26</v>
      </c>
      <c r="G292" s="150">
        <v>37</v>
      </c>
      <c r="H292" s="150">
        <v>13</v>
      </c>
      <c r="I292" s="150">
        <v>26</v>
      </c>
      <c r="J292" s="148">
        <v>1</v>
      </c>
      <c r="K292" s="148">
        <v>0.22147651006711416</v>
      </c>
      <c r="L292" s="147"/>
      <c r="M292" s="155">
        <v>6.0324825986078884E-2</v>
      </c>
      <c r="N292" s="144"/>
      <c r="P292" s="159" t="s">
        <v>252</v>
      </c>
      <c r="Q292" s="150">
        <v>311</v>
      </c>
      <c r="R292" s="150">
        <v>310</v>
      </c>
      <c r="S292" s="150">
        <v>329</v>
      </c>
      <c r="T292" s="150">
        <v>288</v>
      </c>
      <c r="U292" s="150">
        <v>250</v>
      </c>
      <c r="V292" s="150">
        <v>370</v>
      </c>
      <c r="W292" s="150">
        <v>299</v>
      </c>
      <c r="X292" s="150">
        <v>431</v>
      </c>
      <c r="Y292" s="148">
        <v>0.4414715719063545</v>
      </c>
      <c r="Z292" s="148">
        <v>0.39870190078813156</v>
      </c>
      <c r="AA292" s="147"/>
      <c r="AB292" s="144"/>
      <c r="AC292" s="144"/>
      <c r="AD292" s="150">
        <v>21.285714285714285</v>
      </c>
      <c r="AE292" s="150">
        <v>308.14285714285717</v>
      </c>
      <c r="AF292" s="144"/>
    </row>
    <row r="293" spans="1:32" x14ac:dyDescent="0.25">
      <c r="A293" s="159" t="s">
        <v>253</v>
      </c>
      <c r="B293" s="150">
        <v>0</v>
      </c>
      <c r="C293" s="150">
        <v>0</v>
      </c>
      <c r="D293" s="150">
        <v>0</v>
      </c>
      <c r="E293" s="150">
        <v>0</v>
      </c>
      <c r="F293" s="150">
        <v>0</v>
      </c>
      <c r="G293" s="150">
        <v>1</v>
      </c>
      <c r="H293" s="150">
        <v>0</v>
      </c>
      <c r="I293" s="150">
        <v>0</v>
      </c>
      <c r="J293" s="148" t="e">
        <v>#DIV/0!</v>
      </c>
      <c r="K293" s="148">
        <v>-1</v>
      </c>
      <c r="L293" s="147"/>
      <c r="M293" s="155">
        <v>0</v>
      </c>
      <c r="N293" s="144"/>
      <c r="P293" s="159" t="s">
        <v>253</v>
      </c>
      <c r="Q293" s="150">
        <v>24</v>
      </c>
      <c r="R293" s="150">
        <v>23</v>
      </c>
      <c r="S293" s="150">
        <v>20</v>
      </c>
      <c r="T293" s="150">
        <v>22</v>
      </c>
      <c r="U293" s="150">
        <v>7</v>
      </c>
      <c r="V293" s="150">
        <v>13</v>
      </c>
      <c r="W293" s="150">
        <v>15</v>
      </c>
      <c r="X293" s="150">
        <v>21</v>
      </c>
      <c r="Y293" s="148">
        <v>0.4</v>
      </c>
      <c r="Z293" s="148">
        <v>0.18548387096774185</v>
      </c>
      <c r="AA293" s="147"/>
      <c r="AB293" s="144"/>
      <c r="AC293" s="144"/>
      <c r="AD293" s="150">
        <v>0.14285714285714285</v>
      </c>
      <c r="AE293" s="150">
        <v>17.714285714285715</v>
      </c>
      <c r="AF293" s="144"/>
    </row>
    <row r="294" spans="1:32" x14ac:dyDescent="0.25">
      <c r="A294" s="159" t="s">
        <v>254</v>
      </c>
      <c r="B294" s="191">
        <v>0</v>
      </c>
      <c r="C294" s="191">
        <v>0</v>
      </c>
      <c r="D294" s="191">
        <v>0</v>
      </c>
      <c r="E294" s="191">
        <v>0</v>
      </c>
      <c r="F294" s="191">
        <v>0</v>
      </c>
      <c r="G294" s="191">
        <v>2.6315789473684209E-2</v>
      </c>
      <c r="H294" s="191">
        <v>0</v>
      </c>
      <c r="I294" s="191">
        <v>0</v>
      </c>
      <c r="J294" s="172">
        <v>0</v>
      </c>
      <c r="K294" s="172">
        <v>-0.66666666666666674</v>
      </c>
      <c r="L294" s="147"/>
      <c r="M294" s="203">
        <v>-4.6460176991150446</v>
      </c>
      <c r="N294" s="144"/>
      <c r="P294" s="159" t="s">
        <v>254</v>
      </c>
      <c r="Q294" s="191">
        <v>7.1641791044776124E-2</v>
      </c>
      <c r="R294" s="191">
        <v>6.9069069069069067E-2</v>
      </c>
      <c r="S294" s="191">
        <v>5.730659025787966E-2</v>
      </c>
      <c r="T294" s="191">
        <v>7.0967741935483872E-2</v>
      </c>
      <c r="U294" s="191">
        <v>2.7237354085603113E-2</v>
      </c>
      <c r="V294" s="191">
        <v>3.3942558746736295E-2</v>
      </c>
      <c r="W294" s="191">
        <v>4.7770700636942678E-2</v>
      </c>
      <c r="X294" s="191">
        <v>4.6460176991150445E-2</v>
      </c>
      <c r="Y294" s="172">
        <v>-0.13105236457922331</v>
      </c>
      <c r="Z294" s="172">
        <v>-0.79019448852195651</v>
      </c>
      <c r="AA294" s="147"/>
      <c r="AB294" s="144"/>
      <c r="AC294" s="144"/>
      <c r="AD294" s="191">
        <v>6.6666666666666671E-3</v>
      </c>
      <c r="AE294" s="191">
        <v>5.4362121876370011E-2</v>
      </c>
      <c r="AF294" s="144"/>
    </row>
    <row r="295" spans="1:32" x14ac:dyDescent="0.25">
      <c r="A295" s="161" t="s">
        <v>255</v>
      </c>
      <c r="B295" s="161"/>
      <c r="C295" s="161"/>
      <c r="D295" s="161"/>
      <c r="E295" s="144"/>
      <c r="F295" s="144"/>
      <c r="G295" s="144"/>
      <c r="H295" s="144"/>
      <c r="I295" s="144"/>
      <c r="J295" s="144"/>
      <c r="K295" s="144"/>
      <c r="L295" s="144"/>
      <c r="M295" s="144"/>
      <c r="N295" s="144"/>
      <c r="O295" s="204"/>
      <c r="P295" s="161" t="s">
        <v>255</v>
      </c>
      <c r="Q295" s="161"/>
      <c r="R295" s="161"/>
      <c r="S295" s="161"/>
      <c r="T295" s="144"/>
      <c r="U295" s="144"/>
      <c r="V295" s="144"/>
      <c r="W295" s="144"/>
      <c r="X295" s="144"/>
      <c r="Y295" s="144"/>
      <c r="Z295" s="144"/>
      <c r="AA295" s="144"/>
      <c r="AB295" s="144"/>
      <c r="AC295" s="144"/>
      <c r="AD295" s="144"/>
      <c r="AE295" s="144"/>
      <c r="AF295" s="144"/>
    </row>
    <row r="296" spans="1:32" x14ac:dyDescent="0.25">
      <c r="N296" s="144"/>
      <c r="AB296" s="144"/>
    </row>
    <row r="297" spans="1:32" x14ac:dyDescent="0.25">
      <c r="N297" s="144"/>
      <c r="AB297" s="144"/>
    </row>
    <row r="298" spans="1:32" x14ac:dyDescent="0.25">
      <c r="A298" s="195" t="s">
        <v>283</v>
      </c>
      <c r="B298" s="189" t="s">
        <v>284</v>
      </c>
      <c r="C298" s="189"/>
      <c r="D298" s="181"/>
      <c r="E298" s="181"/>
      <c r="F298" s="167"/>
      <c r="G298" s="167"/>
      <c r="H298" s="167"/>
      <c r="I298" s="167"/>
      <c r="J298" s="167"/>
      <c r="K298" s="167"/>
      <c r="L298" s="188"/>
      <c r="M298" s="211"/>
      <c r="N298" s="144"/>
      <c r="O298" s="211"/>
      <c r="P298" s="195" t="s">
        <v>283</v>
      </c>
      <c r="Q298" s="189" t="s">
        <v>284</v>
      </c>
      <c r="R298" s="189"/>
      <c r="S298" s="181"/>
      <c r="T298" s="181"/>
      <c r="U298" s="144"/>
      <c r="V298" s="144"/>
      <c r="W298" s="144"/>
      <c r="X298" s="144"/>
      <c r="Y298" s="144"/>
      <c r="Z298" s="144"/>
      <c r="AA298" s="188"/>
      <c r="AB298" s="144"/>
      <c r="AC298" s="144"/>
      <c r="AD298" s="144"/>
      <c r="AE298" s="144"/>
      <c r="AF298" s="144"/>
    </row>
    <row r="299" spans="1:32" x14ac:dyDescent="0.25">
      <c r="A299" s="166" t="s">
        <v>307</v>
      </c>
      <c r="B299" s="166"/>
      <c r="C299" s="166"/>
      <c r="D299" s="166"/>
      <c r="E299" s="213"/>
      <c r="F299" s="167"/>
      <c r="G299" s="167"/>
      <c r="H299" s="167"/>
      <c r="I299" s="167"/>
      <c r="J299" s="167"/>
      <c r="K299" s="167"/>
      <c r="L299" s="167"/>
      <c r="M299" s="144"/>
      <c r="N299" s="144"/>
      <c r="P299" s="166" t="s">
        <v>231</v>
      </c>
      <c r="Q299" s="166"/>
      <c r="R299" s="166"/>
      <c r="S299" s="166"/>
      <c r="T299" s="162"/>
      <c r="U299" s="144"/>
      <c r="V299" s="144"/>
      <c r="W299" s="144"/>
      <c r="X299" s="144"/>
      <c r="Y299" s="144"/>
      <c r="Z299" s="144"/>
      <c r="AA299" s="167"/>
      <c r="AB299" s="144"/>
      <c r="AC299" s="144"/>
      <c r="AD299" s="144"/>
      <c r="AE299" s="144"/>
      <c r="AF299" s="144"/>
    </row>
    <row r="300" spans="1:32" ht="31.5" x14ac:dyDescent="0.25">
      <c r="A300" s="190"/>
      <c r="B300" s="141">
        <v>2019</v>
      </c>
      <c r="C300" s="141">
        <v>2020</v>
      </c>
      <c r="D300" s="141">
        <v>2021</v>
      </c>
      <c r="E300" s="141">
        <v>2022</v>
      </c>
      <c r="F300" s="141">
        <v>2023</v>
      </c>
      <c r="G300" s="141">
        <v>2024</v>
      </c>
      <c r="H300" s="141">
        <v>2025</v>
      </c>
      <c r="I300" s="141">
        <v>2026</v>
      </c>
      <c r="J300" s="142" t="s">
        <v>232</v>
      </c>
      <c r="K300" s="142" t="s">
        <v>233</v>
      </c>
      <c r="L300" s="143" t="s">
        <v>234</v>
      </c>
      <c r="M300" s="145" t="s">
        <v>287</v>
      </c>
      <c r="N300" s="144"/>
      <c r="P300" s="190"/>
      <c r="Q300" s="141">
        <v>2019</v>
      </c>
      <c r="R300" s="141">
        <v>2020</v>
      </c>
      <c r="S300" s="141">
        <v>2021</v>
      </c>
      <c r="T300" s="141">
        <v>2022</v>
      </c>
      <c r="U300" s="141">
        <v>2023</v>
      </c>
      <c r="V300" s="141">
        <v>2024</v>
      </c>
      <c r="W300" s="141">
        <v>2025</v>
      </c>
      <c r="X300" s="141">
        <v>2026</v>
      </c>
      <c r="Y300" s="142" t="s">
        <v>232</v>
      </c>
      <c r="Z300" s="142" t="s">
        <v>233</v>
      </c>
      <c r="AA300" s="143" t="s">
        <v>234</v>
      </c>
      <c r="AB300" s="144"/>
      <c r="AC300" s="144"/>
      <c r="AD300" s="145" t="s">
        <v>308</v>
      </c>
      <c r="AE300" s="145" t="s">
        <v>235</v>
      </c>
      <c r="AF300" s="144"/>
    </row>
    <row r="301" spans="1:32" x14ac:dyDescent="0.25">
      <c r="A301" s="146" t="s">
        <v>236</v>
      </c>
      <c r="B301" s="147">
        <v>113</v>
      </c>
      <c r="C301" s="147">
        <v>155</v>
      </c>
      <c r="D301" s="147">
        <v>122</v>
      </c>
      <c r="E301" s="147">
        <v>89</v>
      </c>
      <c r="F301" s="147">
        <v>110</v>
      </c>
      <c r="G301" s="147">
        <v>77</v>
      </c>
      <c r="H301" s="147">
        <v>106</v>
      </c>
      <c r="I301" s="147">
        <v>142</v>
      </c>
      <c r="J301" s="148">
        <v>0.33962264150943394</v>
      </c>
      <c r="K301" s="148">
        <v>0.28756476683937815</v>
      </c>
      <c r="L301" s="147"/>
      <c r="M301" s="155">
        <v>6.5832174316179881E-2</v>
      </c>
      <c r="N301" s="144"/>
      <c r="P301" s="146" t="s">
        <v>236</v>
      </c>
      <c r="Q301" s="147">
        <v>1612</v>
      </c>
      <c r="R301" s="147">
        <v>2505</v>
      </c>
      <c r="S301" s="147">
        <v>1610</v>
      </c>
      <c r="T301" s="147">
        <v>1370</v>
      </c>
      <c r="U301" s="147">
        <v>1591</v>
      </c>
      <c r="V301" s="147">
        <v>1674</v>
      </c>
      <c r="W301" s="147">
        <v>1545</v>
      </c>
      <c r="X301" s="147">
        <v>2157</v>
      </c>
      <c r="Y301" s="148">
        <v>0.39611650485436894</v>
      </c>
      <c r="Z301" s="148">
        <v>0.26807760141093473</v>
      </c>
      <c r="AA301" s="147"/>
      <c r="AB301" s="144"/>
      <c r="AC301" s="144"/>
      <c r="AD301" s="147">
        <v>110.28571428571429</v>
      </c>
      <c r="AE301" s="147">
        <v>1701</v>
      </c>
      <c r="AF301" s="144"/>
    </row>
    <row r="302" spans="1:32" x14ac:dyDescent="0.25">
      <c r="A302" s="149" t="s">
        <v>237</v>
      </c>
      <c r="B302" s="150">
        <v>49</v>
      </c>
      <c r="C302" s="150">
        <v>75</v>
      </c>
      <c r="D302" s="150">
        <v>76</v>
      </c>
      <c r="E302" s="150">
        <v>33</v>
      </c>
      <c r="F302" s="150">
        <v>29</v>
      </c>
      <c r="G302" s="150">
        <v>21</v>
      </c>
      <c r="H302" s="150">
        <v>44</v>
      </c>
      <c r="I302" s="150">
        <v>44</v>
      </c>
      <c r="J302" s="148">
        <v>0</v>
      </c>
      <c r="K302" s="148">
        <v>-5.8103975535168217E-2</v>
      </c>
      <c r="L302" s="147"/>
      <c r="M302" s="155">
        <v>3.8194444444444448E-2</v>
      </c>
      <c r="N302" s="144"/>
      <c r="P302" s="149" t="s">
        <v>237</v>
      </c>
      <c r="Q302" s="150">
        <v>887</v>
      </c>
      <c r="R302" s="150">
        <v>1510</v>
      </c>
      <c r="S302" s="150">
        <v>936</v>
      </c>
      <c r="T302" s="150">
        <v>743</v>
      </c>
      <c r="U302" s="150">
        <v>680</v>
      </c>
      <c r="V302" s="150">
        <v>629</v>
      </c>
      <c r="W302" s="150">
        <v>635</v>
      </c>
      <c r="X302" s="150">
        <v>1152</v>
      </c>
      <c r="Y302" s="148">
        <v>0.81417322834645667</v>
      </c>
      <c r="Z302" s="148">
        <v>0.33953488372093021</v>
      </c>
      <c r="AA302" s="147"/>
      <c r="AB302" s="144"/>
      <c r="AC302" s="144"/>
      <c r="AD302" s="150">
        <v>46.714285714285715</v>
      </c>
      <c r="AE302" s="150">
        <v>860</v>
      </c>
      <c r="AF302" s="144"/>
    </row>
    <row r="303" spans="1:32" x14ac:dyDescent="0.25">
      <c r="A303" s="146" t="s">
        <v>90</v>
      </c>
      <c r="B303" s="151">
        <v>0.56321839080459768</v>
      </c>
      <c r="C303" s="151">
        <v>0.61475409836065575</v>
      </c>
      <c r="D303" s="151">
        <v>0.79166666666666663</v>
      </c>
      <c r="E303" s="151">
        <v>0.532258064516129</v>
      </c>
      <c r="F303" s="151">
        <v>0.35365853658536583</v>
      </c>
      <c r="G303" s="151">
        <v>0.375</v>
      </c>
      <c r="H303" s="151">
        <v>0.54320987654320985</v>
      </c>
      <c r="I303" s="151">
        <v>0.36363636363636365</v>
      </c>
      <c r="J303" s="172">
        <v>-17.95735129068462</v>
      </c>
      <c r="K303" s="172">
        <v>-19.438411417933597</v>
      </c>
      <c r="L303" s="147"/>
      <c r="M303" s="203">
        <v>-26.313186269660694</v>
      </c>
      <c r="N303" s="144"/>
      <c r="P303" s="146" t="s">
        <v>90</v>
      </c>
      <c r="Q303" s="151">
        <v>0.65124816446402345</v>
      </c>
      <c r="R303" s="151">
        <v>0.69266055045871555</v>
      </c>
      <c r="S303" s="151">
        <v>0.67144906743185084</v>
      </c>
      <c r="T303" s="151">
        <v>0.64273356401384085</v>
      </c>
      <c r="U303" s="151">
        <v>0.53501180173092056</v>
      </c>
      <c r="V303" s="151">
        <v>0.45945945945945948</v>
      </c>
      <c r="W303" s="151">
        <v>0.4945482866043614</v>
      </c>
      <c r="X303" s="151">
        <v>0.62676822633297058</v>
      </c>
      <c r="Y303" s="172">
        <v>13.221993972860918</v>
      </c>
      <c r="Z303" s="172">
        <v>2.5729887674823648</v>
      </c>
      <c r="AA303" s="147"/>
      <c r="AB303" s="144"/>
      <c r="AC303" s="144"/>
      <c r="AD303" s="151">
        <v>0.55802047781569963</v>
      </c>
      <c r="AE303" s="151">
        <v>0.60103833865814693</v>
      </c>
      <c r="AF303" s="144"/>
    </row>
    <row r="304" spans="1:32" x14ac:dyDescent="0.25">
      <c r="A304" s="149" t="s">
        <v>238</v>
      </c>
      <c r="B304" s="150">
        <v>44</v>
      </c>
      <c r="C304" s="150">
        <v>58</v>
      </c>
      <c r="D304" s="150">
        <v>71</v>
      </c>
      <c r="E304" s="150">
        <v>28</v>
      </c>
      <c r="F304" s="150">
        <v>25</v>
      </c>
      <c r="G304" s="150">
        <v>19</v>
      </c>
      <c r="H304" s="150">
        <v>40</v>
      </c>
      <c r="I304" s="150">
        <v>42</v>
      </c>
      <c r="J304" s="148">
        <v>0.05</v>
      </c>
      <c r="K304" s="148">
        <v>3.1578947368421026E-2</v>
      </c>
      <c r="L304" s="147"/>
      <c r="M304" s="155">
        <v>3.7906137184115521E-2</v>
      </c>
      <c r="N304" s="144"/>
      <c r="P304" s="149" t="s">
        <v>238</v>
      </c>
      <c r="Q304" s="150">
        <v>807</v>
      </c>
      <c r="R304" s="150">
        <v>1436</v>
      </c>
      <c r="S304" s="150">
        <v>903</v>
      </c>
      <c r="T304" s="150">
        <v>673</v>
      </c>
      <c r="U304" s="150">
        <v>552</v>
      </c>
      <c r="V304" s="150">
        <v>558</v>
      </c>
      <c r="W304" s="150">
        <v>602</v>
      </c>
      <c r="X304" s="150">
        <v>1108</v>
      </c>
      <c r="Y304" s="148">
        <v>0.84053156146179397</v>
      </c>
      <c r="Z304" s="148">
        <v>0.40227806906526853</v>
      </c>
      <c r="AA304" s="147"/>
      <c r="AB304" s="144"/>
      <c r="AC304" s="144"/>
      <c r="AD304" s="150">
        <v>40.714285714285715</v>
      </c>
      <c r="AE304" s="150">
        <v>790.14285714285711</v>
      </c>
      <c r="AF304" s="144"/>
    </row>
    <row r="305" spans="1:32" x14ac:dyDescent="0.25">
      <c r="A305" s="149" t="s">
        <v>239</v>
      </c>
      <c r="B305" s="153">
        <v>0.38938053097345132</v>
      </c>
      <c r="C305" s="153">
        <v>0.37419354838709679</v>
      </c>
      <c r="D305" s="153">
        <v>0.58196721311475408</v>
      </c>
      <c r="E305" s="153">
        <v>0.3146067415730337</v>
      </c>
      <c r="F305" s="153">
        <v>0.22727272727272727</v>
      </c>
      <c r="G305" s="153">
        <v>0.24675324675324675</v>
      </c>
      <c r="H305" s="153">
        <v>0.37735849056603776</v>
      </c>
      <c r="I305" s="153">
        <v>0.29577464788732394</v>
      </c>
      <c r="J305" s="172">
        <v>-8.1583842678713818</v>
      </c>
      <c r="K305" s="172">
        <v>-7.3396336568634588</v>
      </c>
      <c r="L305" s="147"/>
      <c r="M305" s="203">
        <v>-21.790175452343171</v>
      </c>
      <c r="N305" s="144"/>
      <c r="P305" s="149" t="s">
        <v>239</v>
      </c>
      <c r="Q305" s="153">
        <v>0.50062034739454098</v>
      </c>
      <c r="R305" s="153">
        <v>0.5732534930139721</v>
      </c>
      <c r="S305" s="153">
        <v>0.56086956521739129</v>
      </c>
      <c r="T305" s="153">
        <v>0.49124087591240878</v>
      </c>
      <c r="U305" s="153">
        <v>0.34695160276555626</v>
      </c>
      <c r="V305" s="153">
        <v>0.33333333333333331</v>
      </c>
      <c r="W305" s="153">
        <v>0.3896440129449838</v>
      </c>
      <c r="X305" s="153">
        <v>0.51367640241075563</v>
      </c>
      <c r="Y305" s="172">
        <v>12.403238946577183</v>
      </c>
      <c r="Z305" s="172">
        <v>4.9159731544878404</v>
      </c>
      <c r="AA305" s="147"/>
      <c r="AB305" s="144"/>
      <c r="AC305" s="144"/>
      <c r="AD305" s="153">
        <v>0.36917098445595853</v>
      </c>
      <c r="AE305" s="153">
        <v>0.46451667086587722</v>
      </c>
      <c r="AF305" s="144"/>
    </row>
    <row r="306" spans="1:32" x14ac:dyDescent="0.25">
      <c r="A306" s="149" t="s">
        <v>240</v>
      </c>
      <c r="B306" s="153">
        <v>0.89795918367346939</v>
      </c>
      <c r="C306" s="153">
        <v>0.77333333333333332</v>
      </c>
      <c r="D306" s="153">
        <v>0.93421052631578949</v>
      </c>
      <c r="E306" s="153">
        <v>0.84848484848484851</v>
      </c>
      <c r="F306" s="153">
        <v>0.86206896551724133</v>
      </c>
      <c r="G306" s="153">
        <v>0.90476190476190477</v>
      </c>
      <c r="H306" s="153">
        <v>0.90909090909090906</v>
      </c>
      <c r="I306" s="153">
        <v>0.95454545454545459</v>
      </c>
      <c r="J306" s="172">
        <v>4.5454545454545521</v>
      </c>
      <c r="K306" s="172">
        <v>8.2985821517931662</v>
      </c>
      <c r="L306" s="147"/>
      <c r="M306" s="203">
        <v>-0.72601010101009944</v>
      </c>
      <c r="N306" s="144"/>
      <c r="P306" s="149" t="s">
        <v>240</v>
      </c>
      <c r="Q306" s="153">
        <v>0.90980834272829758</v>
      </c>
      <c r="R306" s="153">
        <v>0.9509933774834437</v>
      </c>
      <c r="S306" s="153">
        <v>0.96474358974358976</v>
      </c>
      <c r="T306" s="153">
        <v>0.9057873485868102</v>
      </c>
      <c r="U306" s="153">
        <v>0.81176470588235294</v>
      </c>
      <c r="V306" s="153">
        <v>0.88712241653418122</v>
      </c>
      <c r="W306" s="153">
        <v>0.94803149606299209</v>
      </c>
      <c r="X306" s="153">
        <v>0.96180555555555558</v>
      </c>
      <c r="Y306" s="172">
        <v>1.3774059492563495</v>
      </c>
      <c r="Z306" s="172">
        <v>4.3034791435954229</v>
      </c>
      <c r="AA306" s="147"/>
      <c r="AB306" s="144"/>
      <c r="AC306" s="144"/>
      <c r="AD306" s="153">
        <v>0.87155963302752293</v>
      </c>
      <c r="AE306" s="153">
        <v>0.91877076411960135</v>
      </c>
      <c r="AF306" s="144"/>
    </row>
    <row r="307" spans="1:32" ht="22.15" customHeight="1" x14ac:dyDescent="0.25">
      <c r="A307" s="154" t="s">
        <v>241</v>
      </c>
      <c r="B307" s="155">
        <v>4.0816326530612242E-2</v>
      </c>
      <c r="C307" s="155">
        <v>0.04</v>
      </c>
      <c r="D307" s="155">
        <v>0</v>
      </c>
      <c r="E307" s="155">
        <v>0</v>
      </c>
      <c r="F307" s="155">
        <v>6.8965517241379309E-2</v>
      </c>
      <c r="G307" s="155">
        <v>4.7619047619047616E-2</v>
      </c>
      <c r="H307" s="155">
        <v>6.8181818181818177E-2</v>
      </c>
      <c r="I307" s="155">
        <v>0</v>
      </c>
      <c r="J307" s="172">
        <v>-6.8181818181818175</v>
      </c>
      <c r="K307" s="172">
        <v>-3.3639143730886847</v>
      </c>
      <c r="L307" s="147"/>
      <c r="M307" s="203">
        <v>-1.9097222222222223</v>
      </c>
      <c r="N307" s="144"/>
      <c r="P307" s="154" t="s">
        <v>241</v>
      </c>
      <c r="Q307" s="155">
        <v>1.5783540022547914E-2</v>
      </c>
      <c r="R307" s="155">
        <v>2.4503311258278145E-2</v>
      </c>
      <c r="S307" s="155">
        <v>2.7777777777777776E-2</v>
      </c>
      <c r="T307" s="155">
        <v>3.4993270524899055E-2</v>
      </c>
      <c r="U307" s="155">
        <v>3.6764705882352942E-2</v>
      </c>
      <c r="V307" s="155">
        <v>7.472178060413355E-2</v>
      </c>
      <c r="W307" s="155">
        <v>2.6771653543307086E-2</v>
      </c>
      <c r="X307" s="155">
        <v>1.9097222222222224E-2</v>
      </c>
      <c r="Y307" s="172">
        <v>-0.76744313210848625</v>
      </c>
      <c r="Z307" s="172">
        <v>-1.2796465485418969</v>
      </c>
      <c r="AA307" s="147"/>
      <c r="AB307" s="144"/>
      <c r="AC307" s="144"/>
      <c r="AD307" s="151">
        <v>3.3639143730886847E-2</v>
      </c>
      <c r="AE307" s="151">
        <v>3.1893687707641193E-2</v>
      </c>
      <c r="AF307" s="144"/>
    </row>
    <row r="308" spans="1:32" ht="22.15" customHeight="1" x14ac:dyDescent="0.25">
      <c r="A308" s="154" t="s">
        <v>242</v>
      </c>
      <c r="B308" s="155">
        <v>1.7699115044247787E-2</v>
      </c>
      <c r="C308" s="155">
        <v>1.935483870967742E-2</v>
      </c>
      <c r="D308" s="155">
        <v>0</v>
      </c>
      <c r="E308" s="155">
        <v>0</v>
      </c>
      <c r="F308" s="155">
        <v>1.8181818181818181E-2</v>
      </c>
      <c r="G308" s="155">
        <v>1.2987012987012988E-2</v>
      </c>
      <c r="H308" s="155">
        <v>2.8301886792452831E-2</v>
      </c>
      <c r="I308" s="155">
        <v>0</v>
      </c>
      <c r="J308" s="172">
        <v>-2.8301886792452833</v>
      </c>
      <c r="K308" s="172">
        <v>-1.4248704663212435</v>
      </c>
      <c r="L308" s="147"/>
      <c r="M308" s="203">
        <v>-1.0199350950394066</v>
      </c>
      <c r="N308" s="144"/>
      <c r="P308" s="154" t="s">
        <v>242</v>
      </c>
      <c r="Q308" s="155">
        <v>8.6848635235732014E-3</v>
      </c>
      <c r="R308" s="155">
        <v>1.4770459081836327E-2</v>
      </c>
      <c r="S308" s="155">
        <v>1.6149068322981366E-2</v>
      </c>
      <c r="T308" s="155">
        <v>1.8978102189781021E-2</v>
      </c>
      <c r="U308" s="155">
        <v>1.5713387806411062E-2</v>
      </c>
      <c r="V308" s="155">
        <v>2.8076463560334528E-2</v>
      </c>
      <c r="W308" s="155">
        <v>1.1003236245954692E-2</v>
      </c>
      <c r="X308" s="155">
        <v>1.0199350950394067E-2</v>
      </c>
      <c r="Y308" s="172">
        <v>-8.038852955606253E-2</v>
      </c>
      <c r="Z308" s="172">
        <v>-0.5925617555526822</v>
      </c>
      <c r="AA308" s="147"/>
      <c r="AB308" s="144"/>
      <c r="AC308" s="144"/>
      <c r="AD308" s="151">
        <v>1.4248704663212436E-2</v>
      </c>
      <c r="AE308" s="151">
        <v>1.6124968505920888E-2</v>
      </c>
      <c r="AF308" s="144"/>
    </row>
    <row r="309" spans="1:32" ht="22.15" customHeight="1" x14ac:dyDescent="0.25">
      <c r="A309" s="154" t="s">
        <v>243</v>
      </c>
      <c r="B309" s="155">
        <v>0.15929203539823009</v>
      </c>
      <c r="C309" s="155">
        <v>0.16129032258064516</v>
      </c>
      <c r="D309" s="155">
        <v>7.3770491803278687E-2</v>
      </c>
      <c r="E309" s="155">
        <v>0.10112359550561797</v>
      </c>
      <c r="F309" s="155">
        <v>0.11818181818181818</v>
      </c>
      <c r="G309" s="155">
        <v>6.4935064935064929E-2</v>
      </c>
      <c r="H309" s="155">
        <v>7.5471698113207544E-2</v>
      </c>
      <c r="I309" s="155">
        <v>0.11267605633802817</v>
      </c>
      <c r="J309" s="172">
        <v>3.7204358224820626</v>
      </c>
      <c r="K309" s="172">
        <v>-1.8244180106541386E-3</v>
      </c>
      <c r="L309" s="147"/>
      <c r="M309" s="203">
        <v>3.0617641873494099</v>
      </c>
      <c r="N309" s="144"/>
      <c r="P309" s="154" t="s">
        <v>243</v>
      </c>
      <c r="Q309" s="155">
        <v>0.13399503722084366</v>
      </c>
      <c r="R309" s="155">
        <v>0.10978043912175649</v>
      </c>
      <c r="S309" s="155">
        <v>0.11739130434782609</v>
      </c>
      <c r="T309" s="155">
        <v>0.11167883211678832</v>
      </c>
      <c r="U309" s="155">
        <v>0.14707730986800754</v>
      </c>
      <c r="V309" s="155">
        <v>0.13201911589008364</v>
      </c>
      <c r="W309" s="155">
        <v>0.13333333333333333</v>
      </c>
      <c r="X309" s="155">
        <v>8.2058414464534074E-2</v>
      </c>
      <c r="Y309" s="172">
        <v>-5.127491886879926</v>
      </c>
      <c r="Z309" s="172">
        <v>-4.3413996722162835</v>
      </c>
      <c r="AA309" s="147"/>
      <c r="AB309" s="144"/>
      <c r="AC309" s="144"/>
      <c r="AD309" s="151">
        <v>0.11269430051813471</v>
      </c>
      <c r="AE309" s="151">
        <v>0.12547241118669691</v>
      </c>
      <c r="AF309" s="144"/>
    </row>
    <row r="310" spans="1:32" ht="22.15" customHeight="1" x14ac:dyDescent="0.25">
      <c r="A310" s="154" t="s">
        <v>244</v>
      </c>
      <c r="B310" s="155">
        <v>0.10619469026548672</v>
      </c>
      <c r="C310" s="155">
        <v>5.8064516129032261E-2</v>
      </c>
      <c r="D310" s="155">
        <v>5.737704918032787E-2</v>
      </c>
      <c r="E310" s="155">
        <v>8.98876404494382E-2</v>
      </c>
      <c r="F310" s="155">
        <v>0.12727272727272726</v>
      </c>
      <c r="G310" s="155">
        <v>0.14285714285714285</v>
      </c>
      <c r="H310" s="155">
        <v>4.716981132075472E-2</v>
      </c>
      <c r="I310" s="155">
        <v>4.2253521126760563E-2</v>
      </c>
      <c r="J310" s="172">
        <v>-0.49162901939941578</v>
      </c>
      <c r="K310" s="172">
        <v>-4.3238706852514044</v>
      </c>
      <c r="L310" s="147"/>
      <c r="M310" s="203">
        <v>-2.4969473773563968</v>
      </c>
      <c r="N310" s="144"/>
      <c r="P310" s="154" t="s">
        <v>244</v>
      </c>
      <c r="Q310" s="155">
        <v>6.699751861042183E-2</v>
      </c>
      <c r="R310" s="155">
        <v>4.7105788423153695E-2</v>
      </c>
      <c r="S310" s="155">
        <v>6.273291925465839E-2</v>
      </c>
      <c r="T310" s="155">
        <v>0.10145985401459855</v>
      </c>
      <c r="U310" s="155">
        <v>0.10622250157133878</v>
      </c>
      <c r="V310" s="155">
        <v>0.12843488649940263</v>
      </c>
      <c r="W310" s="155">
        <v>0.1087378640776699</v>
      </c>
      <c r="X310" s="155">
        <v>6.7222994900324531E-2</v>
      </c>
      <c r="Y310" s="172">
        <v>-4.1514869177345375</v>
      </c>
      <c r="Z310" s="172">
        <v>-1.82729318654435</v>
      </c>
      <c r="AA310" s="147"/>
      <c r="AB310" s="144"/>
      <c r="AC310" s="144"/>
      <c r="AD310" s="151">
        <v>8.549222797927461E-2</v>
      </c>
      <c r="AE310" s="151">
        <v>8.5495926765768032E-2</v>
      </c>
      <c r="AF310" s="144"/>
    </row>
    <row r="311" spans="1:32" ht="22.15" customHeight="1" x14ac:dyDescent="0.25">
      <c r="A311" s="154" t="s">
        <v>245</v>
      </c>
      <c r="B311" s="155">
        <v>6.1946902654867256E-2</v>
      </c>
      <c r="C311" s="155">
        <v>7.7419354838709681E-2</v>
      </c>
      <c r="D311" s="155">
        <v>6.5573770491803282E-2</v>
      </c>
      <c r="E311" s="155">
        <v>0.12359550561797752</v>
      </c>
      <c r="F311" s="155">
        <v>0.22727272727272727</v>
      </c>
      <c r="G311" s="155">
        <v>0.25974025974025972</v>
      </c>
      <c r="H311" s="155">
        <v>0.22641509433962265</v>
      </c>
      <c r="I311" s="155">
        <v>0.38732394366197181</v>
      </c>
      <c r="J311" s="172">
        <v>16.090884932234918</v>
      </c>
      <c r="K311" s="172">
        <v>24.872290739254176</v>
      </c>
      <c r="L311" s="147"/>
      <c r="M311" s="203">
        <v>24.870549210888885</v>
      </c>
      <c r="N311" s="144"/>
      <c r="P311" s="154" t="s">
        <v>245</v>
      </c>
      <c r="Q311" s="155">
        <v>0.10421836228287841</v>
      </c>
      <c r="R311" s="155">
        <v>0.1125748502994012</v>
      </c>
      <c r="S311" s="155">
        <v>0.10745341614906832</v>
      </c>
      <c r="T311" s="155">
        <v>9.0510948905109495E-2</v>
      </c>
      <c r="U311" s="155">
        <v>0.11627906976744186</v>
      </c>
      <c r="V311" s="155">
        <v>0.17443249701314217</v>
      </c>
      <c r="W311" s="155">
        <v>0.17346278317152103</v>
      </c>
      <c r="X311" s="155">
        <v>0.13861845155308297</v>
      </c>
      <c r="Y311" s="172">
        <v>-3.4844331618438056</v>
      </c>
      <c r="Z311" s="172">
        <v>1.3314008788322758</v>
      </c>
      <c r="AA311" s="147"/>
      <c r="AB311" s="144"/>
      <c r="AC311" s="144"/>
      <c r="AD311" s="151">
        <v>0.13860103626943004</v>
      </c>
      <c r="AE311" s="151">
        <v>0.12530444276476022</v>
      </c>
      <c r="AF311" s="144"/>
    </row>
    <row r="312" spans="1:32" ht="22.15" customHeight="1" x14ac:dyDescent="0.25">
      <c r="A312" s="154" t="s">
        <v>246</v>
      </c>
      <c r="B312" s="155">
        <v>0.18584070796460178</v>
      </c>
      <c r="C312" s="155">
        <v>0.18709677419354839</v>
      </c>
      <c r="D312" s="155">
        <v>0.20491803278688525</v>
      </c>
      <c r="E312" s="155">
        <v>0.29213483146067415</v>
      </c>
      <c r="F312" s="155">
        <v>0.23636363636363636</v>
      </c>
      <c r="G312" s="155">
        <v>0.24675324675324675</v>
      </c>
      <c r="H312" s="155">
        <v>0.16981132075471697</v>
      </c>
      <c r="I312" s="155">
        <v>9.8591549295774641E-2</v>
      </c>
      <c r="J312" s="172">
        <v>-7.1219771458942329</v>
      </c>
      <c r="K312" s="172">
        <v>-11.384368386484713</v>
      </c>
      <c r="L312" s="147"/>
      <c r="M312" s="203">
        <v>-1.4064918019941628</v>
      </c>
      <c r="N312" s="144"/>
      <c r="P312" s="154" t="s">
        <v>246</v>
      </c>
      <c r="Q312" s="155">
        <v>0.11662531017369727</v>
      </c>
      <c r="R312" s="155">
        <v>9.9401197604790423E-2</v>
      </c>
      <c r="S312" s="155">
        <v>0.115527950310559</v>
      </c>
      <c r="T312" s="155">
        <v>0.13211678832116788</v>
      </c>
      <c r="U312" s="155">
        <v>0.14707730986800754</v>
      </c>
      <c r="V312" s="155">
        <v>0.13201911589008364</v>
      </c>
      <c r="W312" s="155">
        <v>0.13851132686084142</v>
      </c>
      <c r="X312" s="155">
        <v>0.11265646731571627</v>
      </c>
      <c r="Y312" s="172">
        <v>-2.5854859545125146</v>
      </c>
      <c r="Z312" s="172">
        <v>-1.1052275440645534</v>
      </c>
      <c r="AA312" s="147"/>
      <c r="AB312" s="144"/>
      <c r="AC312" s="144"/>
      <c r="AD312" s="151">
        <v>0.21243523316062177</v>
      </c>
      <c r="AE312" s="151">
        <v>0.1237087427563618</v>
      </c>
      <c r="AF312" s="144"/>
    </row>
    <row r="313" spans="1:32" x14ac:dyDescent="0.25">
      <c r="A313" s="149" t="s">
        <v>247</v>
      </c>
      <c r="B313" s="150">
        <v>206.99999999999994</v>
      </c>
      <c r="C313" s="150">
        <v>268.73548387096764</v>
      </c>
      <c r="D313" s="150">
        <v>151.56557377049171</v>
      </c>
      <c r="E313" s="150">
        <v>262.44943820224699</v>
      </c>
      <c r="F313" s="150">
        <v>175.29090909090931</v>
      </c>
      <c r="G313" s="150">
        <v>160.03896103896111</v>
      </c>
      <c r="H313" s="150">
        <v>164.56603773584919</v>
      </c>
      <c r="I313" s="150">
        <v>222.82394366197195</v>
      </c>
      <c r="J313" s="177">
        <v>58.25790592612276</v>
      </c>
      <c r="K313" s="177">
        <v>20.825238998759517</v>
      </c>
      <c r="L313" s="147"/>
      <c r="M313" s="203">
        <v>59.987596884039704</v>
      </c>
      <c r="N313" s="144"/>
      <c r="P313" s="149" t="s">
        <v>247</v>
      </c>
      <c r="Q313" s="150">
        <v>250.0403225806451</v>
      </c>
      <c r="R313" s="150">
        <v>200.0087824351296</v>
      </c>
      <c r="S313" s="150">
        <v>229.53043478260878</v>
      </c>
      <c r="T313" s="150">
        <v>216.9540145985402</v>
      </c>
      <c r="U313" s="150">
        <v>260.23004399748618</v>
      </c>
      <c r="V313" s="150">
        <v>181.36439665471903</v>
      </c>
      <c r="W313" s="150">
        <v>194.37605177993504</v>
      </c>
      <c r="X313" s="150">
        <v>162.83634677793225</v>
      </c>
      <c r="Y313" s="177">
        <v>-31.53970500200279</v>
      </c>
      <c r="Z313" s="177">
        <v>-54.581894592690048</v>
      </c>
      <c r="AA313" s="147"/>
      <c r="AB313" s="144"/>
      <c r="AC313" s="144"/>
      <c r="AD313" s="150">
        <v>201.99870466321244</v>
      </c>
      <c r="AE313" s="150">
        <v>217.4182413706223</v>
      </c>
      <c r="AF313" s="144"/>
    </row>
    <row r="314" spans="1:32" x14ac:dyDescent="0.25">
      <c r="A314" s="149" t="s">
        <v>248</v>
      </c>
      <c r="B314" s="150">
        <v>309.183673469388</v>
      </c>
      <c r="C314" s="150">
        <v>373.58666666666664</v>
      </c>
      <c r="D314" s="150">
        <v>157.59210526315786</v>
      </c>
      <c r="E314" s="150">
        <v>409.09090909090907</v>
      </c>
      <c r="F314" s="150">
        <v>243.37931034482759</v>
      </c>
      <c r="G314" s="150">
        <v>394.09523809523807</v>
      </c>
      <c r="H314" s="150">
        <v>228.20454545454541</v>
      </c>
      <c r="I314" s="150">
        <v>347.38636363636357</v>
      </c>
      <c r="J314" s="177">
        <v>119.18181818181816</v>
      </c>
      <c r="K314" s="177">
        <v>59.860369752571501</v>
      </c>
      <c r="L314" s="147"/>
      <c r="M314" s="203">
        <v>163.37855113636346</v>
      </c>
      <c r="N314" s="144"/>
      <c r="P314" s="149" t="s">
        <v>248</v>
      </c>
      <c r="Q314" s="150">
        <v>272.12965050732799</v>
      </c>
      <c r="R314" s="150">
        <v>201.6278145695365</v>
      </c>
      <c r="S314" s="150">
        <v>283.61004273504273</v>
      </c>
      <c r="T314" s="150">
        <v>251.37685060565306</v>
      </c>
      <c r="U314" s="150">
        <v>309.88235294117641</v>
      </c>
      <c r="V314" s="150">
        <v>253.8060413354529</v>
      </c>
      <c r="W314" s="150">
        <v>280.96535433070864</v>
      </c>
      <c r="X314" s="150">
        <v>184.00781250000011</v>
      </c>
      <c r="Y314" s="177">
        <v>-96.957541830708522</v>
      </c>
      <c r="Z314" s="177">
        <v>-72.943350290697595</v>
      </c>
      <c r="AA314" s="147"/>
      <c r="AB314" s="144"/>
      <c r="AC314" s="144"/>
      <c r="AD314" s="150">
        <v>287.52599388379207</v>
      </c>
      <c r="AE314" s="150">
        <v>256.95116279069771</v>
      </c>
      <c r="AF314" s="144"/>
    </row>
    <row r="315" spans="1:32" x14ac:dyDescent="0.25">
      <c r="A315" s="146" t="s">
        <v>249</v>
      </c>
      <c r="B315" s="147">
        <v>270</v>
      </c>
      <c r="C315" s="147">
        <v>185</v>
      </c>
      <c r="D315" s="147">
        <v>143</v>
      </c>
      <c r="E315" s="147">
        <v>148</v>
      </c>
      <c r="F315" s="147">
        <v>128</v>
      </c>
      <c r="G315" s="147">
        <v>148</v>
      </c>
      <c r="H315" s="147">
        <v>175</v>
      </c>
      <c r="I315" s="147">
        <v>147</v>
      </c>
      <c r="J315" s="148">
        <v>-0.16</v>
      </c>
      <c r="K315" s="148">
        <v>-0.14035087719298245</v>
      </c>
      <c r="L315" s="147"/>
      <c r="M315" s="155">
        <v>7.8191489361702129E-2</v>
      </c>
      <c r="N315" s="144"/>
      <c r="P315" s="146" t="s">
        <v>249</v>
      </c>
      <c r="Q315" s="147">
        <v>2494</v>
      </c>
      <c r="R315" s="147">
        <v>2005</v>
      </c>
      <c r="S315" s="147">
        <v>1768</v>
      </c>
      <c r="T315" s="147">
        <v>1804</v>
      </c>
      <c r="U315" s="147">
        <v>1888</v>
      </c>
      <c r="V315" s="147">
        <v>2008</v>
      </c>
      <c r="W315" s="147">
        <v>1972</v>
      </c>
      <c r="X315" s="147">
        <v>1880</v>
      </c>
      <c r="Y315" s="148">
        <v>-4.665314401622718E-2</v>
      </c>
      <c r="Z315" s="148">
        <v>-5.5886362005882748E-2</v>
      </c>
      <c r="AA315" s="147"/>
      <c r="AB315" s="144"/>
      <c r="AC315" s="144"/>
      <c r="AD315" s="147">
        <v>171</v>
      </c>
      <c r="AE315" s="147">
        <v>1991.2857142857142</v>
      </c>
      <c r="AF315" s="144"/>
    </row>
    <row r="316" spans="1:32" x14ac:dyDescent="0.25">
      <c r="A316" s="146" t="s">
        <v>250</v>
      </c>
      <c r="B316" s="150">
        <v>121</v>
      </c>
      <c r="C316" s="150">
        <v>89</v>
      </c>
      <c r="D316" s="150">
        <v>83</v>
      </c>
      <c r="E316" s="150">
        <v>64</v>
      </c>
      <c r="F316" s="150">
        <v>61</v>
      </c>
      <c r="G316" s="150">
        <v>80</v>
      </c>
      <c r="H316" s="150">
        <v>87</v>
      </c>
      <c r="I316" s="150">
        <v>85</v>
      </c>
      <c r="J316" s="148">
        <v>-2.2988505747126436E-2</v>
      </c>
      <c r="K316" s="148">
        <v>1.709401709401712E-2</v>
      </c>
      <c r="L316" s="147"/>
      <c r="M316" s="155">
        <v>9.5828635851183772E-2</v>
      </c>
      <c r="N316" s="144"/>
      <c r="P316" s="146" t="s">
        <v>250</v>
      </c>
      <c r="Q316" s="150">
        <v>1095</v>
      </c>
      <c r="R316" s="150">
        <v>884</v>
      </c>
      <c r="S316" s="150">
        <v>815</v>
      </c>
      <c r="T316" s="150">
        <v>797</v>
      </c>
      <c r="U316" s="150">
        <v>786</v>
      </c>
      <c r="V316" s="150">
        <v>888</v>
      </c>
      <c r="W316" s="150">
        <v>818</v>
      </c>
      <c r="X316" s="150">
        <v>887</v>
      </c>
      <c r="Y316" s="148">
        <v>8.4352078239608802E-2</v>
      </c>
      <c r="Z316" s="148">
        <v>2.0713463751438434E-2</v>
      </c>
      <c r="AA316" s="147"/>
      <c r="AB316" s="144"/>
      <c r="AC316" s="144"/>
      <c r="AD316" s="150">
        <v>83.571428571428569</v>
      </c>
      <c r="AE316" s="150">
        <v>869</v>
      </c>
      <c r="AF316" s="144"/>
    </row>
    <row r="317" spans="1:32" x14ac:dyDescent="0.25">
      <c r="A317" s="149" t="s">
        <v>251</v>
      </c>
      <c r="B317" s="147">
        <v>0</v>
      </c>
      <c r="C317" s="147">
        <v>222</v>
      </c>
      <c r="D317" s="147">
        <v>186</v>
      </c>
      <c r="E317" s="147">
        <v>90</v>
      </c>
      <c r="F317" s="147">
        <v>111</v>
      </c>
      <c r="G317" s="147">
        <v>91</v>
      </c>
      <c r="H317" s="147">
        <v>98</v>
      </c>
      <c r="I317" s="147">
        <v>81</v>
      </c>
      <c r="J317" s="148">
        <v>-0.17346938775510204</v>
      </c>
      <c r="K317" s="157">
        <v>-0.39097744360902253</v>
      </c>
      <c r="L317" s="147"/>
      <c r="M317" s="155">
        <v>2.7796842827728208E-2</v>
      </c>
      <c r="N317" s="144"/>
      <c r="P317" s="149" t="s">
        <v>251</v>
      </c>
      <c r="Q317" s="147">
        <v>0</v>
      </c>
      <c r="R317" s="147">
        <v>3781</v>
      </c>
      <c r="S317" s="147">
        <v>3391</v>
      </c>
      <c r="T317" s="147">
        <v>2566</v>
      </c>
      <c r="U317" s="147">
        <v>2191</v>
      </c>
      <c r="V317" s="147">
        <v>2117</v>
      </c>
      <c r="W317" s="147">
        <v>2602</v>
      </c>
      <c r="X317" s="147">
        <v>2914</v>
      </c>
      <c r="Y317" s="148">
        <v>0.11990776325903152</v>
      </c>
      <c r="Z317" s="157">
        <v>5.0216242191254264E-2</v>
      </c>
      <c r="AA317" s="147"/>
      <c r="AB317" s="144"/>
      <c r="AC317" s="144"/>
      <c r="AD317" s="158">
        <v>133</v>
      </c>
      <c r="AE317" s="158">
        <v>2774.6666666666665</v>
      </c>
      <c r="AF317" s="144"/>
    </row>
    <row r="318" spans="1:32" x14ac:dyDescent="0.25">
      <c r="A318" s="159" t="s">
        <v>252</v>
      </c>
      <c r="B318" s="150">
        <v>104</v>
      </c>
      <c r="C318" s="150">
        <v>26</v>
      </c>
      <c r="D318" s="150">
        <v>26</v>
      </c>
      <c r="E318" s="150">
        <v>40</v>
      </c>
      <c r="F318" s="150">
        <v>21</v>
      </c>
      <c r="G318" s="150">
        <v>9</v>
      </c>
      <c r="H318" s="150">
        <v>16</v>
      </c>
      <c r="I318" s="150">
        <v>39</v>
      </c>
      <c r="J318" s="148">
        <v>1.4375</v>
      </c>
      <c r="K318" s="148">
        <v>0.12809917355371908</v>
      </c>
      <c r="L318" s="147"/>
      <c r="M318" s="155">
        <v>9.0277777777777776E-2</v>
      </c>
      <c r="N318" s="144"/>
      <c r="P318" s="159" t="s">
        <v>252</v>
      </c>
      <c r="Q318" s="150">
        <v>848</v>
      </c>
      <c r="R318" s="150">
        <v>672</v>
      </c>
      <c r="S318" s="150">
        <v>927</v>
      </c>
      <c r="T318" s="150">
        <v>544</v>
      </c>
      <c r="U318" s="150">
        <v>839</v>
      </c>
      <c r="V318" s="150">
        <v>617</v>
      </c>
      <c r="W318" s="150">
        <v>659</v>
      </c>
      <c r="X318" s="150">
        <v>432</v>
      </c>
      <c r="Y318" s="148">
        <v>-0.34446130500758726</v>
      </c>
      <c r="Z318" s="148">
        <v>-0.40775558166862513</v>
      </c>
      <c r="AA318" s="147"/>
      <c r="AB318" s="144"/>
      <c r="AC318" s="144"/>
      <c r="AD318" s="150">
        <v>34.571428571428569</v>
      </c>
      <c r="AE318" s="150">
        <v>729.42857142857144</v>
      </c>
      <c r="AF318" s="144"/>
    </row>
    <row r="319" spans="1:32" x14ac:dyDescent="0.25">
      <c r="A319" s="159" t="s">
        <v>253</v>
      </c>
      <c r="B319" s="150">
        <v>6</v>
      </c>
      <c r="C319" s="150">
        <v>9</v>
      </c>
      <c r="D319" s="150">
        <v>2</v>
      </c>
      <c r="E319" s="150">
        <v>5</v>
      </c>
      <c r="F319" s="150">
        <v>1</v>
      </c>
      <c r="G319" s="150">
        <v>1</v>
      </c>
      <c r="H319" s="150">
        <v>4</v>
      </c>
      <c r="I319" s="150">
        <v>0</v>
      </c>
      <c r="J319" s="148">
        <v>-1</v>
      </c>
      <c r="K319" s="148">
        <v>-1</v>
      </c>
      <c r="L319" s="147"/>
      <c r="M319" s="155">
        <v>0</v>
      </c>
      <c r="N319" s="144"/>
      <c r="P319" s="159" t="s">
        <v>253</v>
      </c>
      <c r="Q319" s="150">
        <v>49</v>
      </c>
      <c r="R319" s="150">
        <v>44</v>
      </c>
      <c r="S319" s="150">
        <v>83</v>
      </c>
      <c r="T319" s="150">
        <v>27</v>
      </c>
      <c r="U319" s="150">
        <v>38</v>
      </c>
      <c r="V319" s="150">
        <v>69</v>
      </c>
      <c r="W319" s="150">
        <v>21</v>
      </c>
      <c r="X319" s="150">
        <v>39</v>
      </c>
      <c r="Y319" s="148">
        <v>0.8571428571428571</v>
      </c>
      <c r="Z319" s="148">
        <v>-0.17522658610271902</v>
      </c>
      <c r="AA319" s="147"/>
      <c r="AB319" s="144"/>
      <c r="AC319" s="144"/>
      <c r="AD319" s="150">
        <v>4</v>
      </c>
      <c r="AE319" s="150">
        <v>47.285714285714285</v>
      </c>
      <c r="AF319" s="144"/>
    </row>
    <row r="320" spans="1:32" x14ac:dyDescent="0.25">
      <c r="A320" s="159" t="s">
        <v>254</v>
      </c>
      <c r="B320" s="191">
        <v>5.4545454545454543E-2</v>
      </c>
      <c r="C320" s="191">
        <v>0.25714285714285712</v>
      </c>
      <c r="D320" s="191">
        <v>7.1428571428571425E-2</v>
      </c>
      <c r="E320" s="191">
        <v>0.1111111111111111</v>
      </c>
      <c r="F320" s="191">
        <v>4.5454545454545456E-2</v>
      </c>
      <c r="G320" s="191">
        <v>0.1</v>
      </c>
      <c r="H320" s="191">
        <v>0.2</v>
      </c>
      <c r="I320" s="191">
        <v>0</v>
      </c>
      <c r="J320" s="172">
        <v>-20</v>
      </c>
      <c r="K320" s="172">
        <v>-10.370370370370372</v>
      </c>
      <c r="L320" s="147"/>
      <c r="M320" s="203">
        <v>-8.2802547770700627</v>
      </c>
      <c r="N320" s="144"/>
      <c r="P320" s="159" t="s">
        <v>254</v>
      </c>
      <c r="Q320" s="191">
        <v>5.4626532887402456E-2</v>
      </c>
      <c r="R320" s="191">
        <v>6.1452513966480445E-2</v>
      </c>
      <c r="S320" s="191">
        <v>8.2178217821782182E-2</v>
      </c>
      <c r="T320" s="191">
        <v>4.7285464098073555E-2</v>
      </c>
      <c r="U320" s="191">
        <v>4.3329532497149374E-2</v>
      </c>
      <c r="V320" s="191">
        <v>0.10058309037900874</v>
      </c>
      <c r="W320" s="191">
        <v>3.0882352941176472E-2</v>
      </c>
      <c r="X320" s="191">
        <v>8.2802547770700632E-2</v>
      </c>
      <c r="Y320" s="172">
        <v>5.192019482952416</v>
      </c>
      <c r="Z320" s="172">
        <v>2.1923386468511934</v>
      </c>
      <c r="AA320" s="147"/>
      <c r="AB320" s="144"/>
      <c r="AC320" s="144"/>
      <c r="AD320" s="191">
        <v>0.10370370370370371</v>
      </c>
      <c r="AE320" s="191">
        <v>6.0879161302188699E-2</v>
      </c>
      <c r="AF320" s="144"/>
    </row>
    <row r="321" spans="1:32" x14ac:dyDescent="0.25">
      <c r="A321" s="161" t="s">
        <v>255</v>
      </c>
      <c r="B321" s="161"/>
      <c r="C321" s="161"/>
      <c r="D321" s="161"/>
      <c r="E321" s="144"/>
      <c r="F321" s="144"/>
      <c r="G321" s="144"/>
      <c r="H321" s="144"/>
      <c r="I321" s="144"/>
      <c r="J321" s="144"/>
      <c r="K321" s="144"/>
      <c r="L321" s="144"/>
      <c r="M321" s="144"/>
      <c r="N321" s="144"/>
      <c r="O321" s="204"/>
      <c r="P321" s="161" t="s">
        <v>255</v>
      </c>
      <c r="Q321" s="161"/>
      <c r="R321" s="161"/>
      <c r="S321" s="161"/>
      <c r="T321" s="144"/>
      <c r="U321" s="144"/>
      <c r="V321" s="144"/>
      <c r="W321" s="144"/>
      <c r="X321" s="144"/>
      <c r="Y321" s="144"/>
      <c r="Z321" s="144"/>
      <c r="AA321" s="144"/>
      <c r="AB321" s="144"/>
      <c r="AC321" s="144"/>
      <c r="AD321" s="144"/>
      <c r="AE321" s="144"/>
      <c r="AF321" s="144"/>
    </row>
    <row r="322" spans="1:32" x14ac:dyDescent="0.25">
      <c r="N322" s="144"/>
      <c r="AB322" s="144"/>
    </row>
    <row r="323" spans="1:32" x14ac:dyDescent="0.25">
      <c r="N323" s="144"/>
      <c r="AB323" s="144"/>
    </row>
    <row r="324" spans="1:32" x14ac:dyDescent="0.25">
      <c r="N324" s="144"/>
      <c r="AB324" s="144"/>
    </row>
    <row r="325" spans="1:32" x14ac:dyDescent="0.25">
      <c r="N325" s="144"/>
      <c r="AB325" s="144"/>
    </row>
    <row r="326" spans="1:32" x14ac:dyDescent="0.25">
      <c r="N326" s="144"/>
      <c r="AB326" s="144"/>
    </row>
    <row r="327" spans="1:32" x14ac:dyDescent="0.25">
      <c r="N327" s="144"/>
      <c r="AB327" s="144"/>
    </row>
    <row r="328" spans="1:32" s="196" customFormat="1" x14ac:dyDescent="0.25">
      <c r="N328" s="197"/>
      <c r="O328" s="214"/>
      <c r="AB328" s="197"/>
    </row>
    <row r="329" spans="1:32" x14ac:dyDescent="0.25">
      <c r="N329" s="144"/>
      <c r="AB329" s="144"/>
    </row>
    <row r="330" spans="1:32" x14ac:dyDescent="0.25">
      <c r="N330" s="144"/>
      <c r="AB330" s="144"/>
    </row>
    <row r="331" spans="1:32" x14ac:dyDescent="0.25">
      <c r="A331" s="189" t="s">
        <v>259</v>
      </c>
      <c r="B331" s="189"/>
      <c r="C331" s="189"/>
      <c r="D331" s="189"/>
      <c r="E331" s="181"/>
      <c r="F331" s="167"/>
      <c r="G331" s="167"/>
      <c r="H331" s="167"/>
      <c r="I331" s="167"/>
      <c r="J331" s="167"/>
      <c r="K331" s="167"/>
      <c r="L331" s="188"/>
      <c r="M331" s="211"/>
      <c r="N331" s="144"/>
      <c r="O331" s="211"/>
      <c r="P331" s="189" t="s">
        <v>259</v>
      </c>
      <c r="Q331" s="189"/>
      <c r="R331" s="189"/>
      <c r="S331" s="189"/>
      <c r="T331" s="181"/>
      <c r="U331" s="144"/>
      <c r="V331" s="144"/>
      <c r="W331" s="144"/>
      <c r="X331" s="144"/>
      <c r="Y331" s="144"/>
      <c r="Z331" s="144"/>
      <c r="AA331" s="188"/>
      <c r="AB331" s="144"/>
      <c r="AC331" s="144"/>
      <c r="AD331" s="144"/>
      <c r="AE331" s="144"/>
      <c r="AF331" s="144"/>
    </row>
    <row r="332" spans="1:32" x14ac:dyDescent="0.25">
      <c r="A332" s="166" t="s">
        <v>307</v>
      </c>
      <c r="B332" s="166"/>
      <c r="C332" s="166"/>
      <c r="D332" s="166"/>
      <c r="E332" s="213"/>
      <c r="F332" s="167"/>
      <c r="G332" s="167"/>
      <c r="H332" s="167"/>
      <c r="I332" s="167"/>
      <c r="J332" s="167"/>
      <c r="K332" s="167"/>
      <c r="L332" s="167"/>
      <c r="M332" s="144"/>
      <c r="N332" s="144"/>
      <c r="P332" s="166" t="s">
        <v>231</v>
      </c>
      <c r="Q332" s="166"/>
      <c r="R332" s="166"/>
      <c r="S332" s="166"/>
      <c r="T332" s="162"/>
      <c r="U332" s="144"/>
      <c r="V332" s="144"/>
      <c r="W332" s="144"/>
      <c r="X332" s="144"/>
      <c r="Y332" s="144"/>
      <c r="Z332" s="144"/>
      <c r="AA332" s="167"/>
      <c r="AB332" s="144"/>
      <c r="AC332" s="144"/>
      <c r="AD332" s="144"/>
      <c r="AE332" s="144"/>
      <c r="AF332" s="144"/>
    </row>
    <row r="333" spans="1:32" ht="31.5" x14ac:dyDescent="0.25">
      <c r="A333" s="190"/>
      <c r="B333" s="141">
        <v>2019</v>
      </c>
      <c r="C333" s="141">
        <v>2020</v>
      </c>
      <c r="D333" s="141">
        <v>2021</v>
      </c>
      <c r="E333" s="141">
        <v>2022</v>
      </c>
      <c r="F333" s="141">
        <v>2023</v>
      </c>
      <c r="G333" s="141">
        <v>2024</v>
      </c>
      <c r="H333" s="141">
        <v>2025</v>
      </c>
      <c r="I333" s="141">
        <v>2026</v>
      </c>
      <c r="J333" s="142" t="s">
        <v>232</v>
      </c>
      <c r="K333" s="142" t="s">
        <v>233</v>
      </c>
      <c r="L333" s="143" t="s">
        <v>234</v>
      </c>
      <c r="M333" s="145" t="s">
        <v>287</v>
      </c>
      <c r="N333" s="144"/>
      <c r="P333" s="190"/>
      <c r="Q333" s="141">
        <v>2019</v>
      </c>
      <c r="R333" s="141">
        <v>2020</v>
      </c>
      <c r="S333" s="141">
        <v>2021</v>
      </c>
      <c r="T333" s="141">
        <v>2022</v>
      </c>
      <c r="U333" s="141">
        <v>2023</v>
      </c>
      <c r="V333" s="141">
        <v>2024</v>
      </c>
      <c r="W333" s="141">
        <v>2025</v>
      </c>
      <c r="X333" s="141">
        <v>2026</v>
      </c>
      <c r="Y333" s="142" t="s">
        <v>232</v>
      </c>
      <c r="Z333" s="142" t="s">
        <v>233</v>
      </c>
      <c r="AA333" s="143" t="s">
        <v>234</v>
      </c>
      <c r="AB333" s="144"/>
      <c r="AC333" s="144"/>
      <c r="AD333" s="145" t="s">
        <v>308</v>
      </c>
      <c r="AE333" s="145" t="s">
        <v>235</v>
      </c>
      <c r="AF333" s="144"/>
    </row>
    <row r="334" spans="1:32" x14ac:dyDescent="0.25">
      <c r="A334" s="146" t="s">
        <v>236</v>
      </c>
      <c r="B334" s="147">
        <v>1215</v>
      </c>
      <c r="C334" s="147">
        <v>1352</v>
      </c>
      <c r="D334" s="147">
        <v>972</v>
      </c>
      <c r="E334" s="147">
        <v>1037</v>
      </c>
      <c r="F334" s="147">
        <v>1284</v>
      </c>
      <c r="G334" s="147">
        <v>1230</v>
      </c>
      <c r="H334" s="147">
        <v>1040</v>
      </c>
      <c r="I334" s="147">
        <v>1337</v>
      </c>
      <c r="J334" s="148">
        <v>0.28557692307692306</v>
      </c>
      <c r="K334" s="148">
        <v>0.15116851168511694</v>
      </c>
      <c r="L334" s="147"/>
      <c r="M334" s="155">
        <v>8.7100977198697069E-2</v>
      </c>
      <c r="N334" s="144"/>
      <c r="P334" s="146" t="s">
        <v>236</v>
      </c>
      <c r="Q334" s="147">
        <v>12909</v>
      </c>
      <c r="R334" s="147">
        <v>14576</v>
      </c>
      <c r="S334" s="147">
        <v>11804</v>
      </c>
      <c r="T334" s="147">
        <v>11312</v>
      </c>
      <c r="U334" s="147">
        <v>13326</v>
      </c>
      <c r="V334" s="147">
        <v>13708</v>
      </c>
      <c r="W334" s="147">
        <v>13724</v>
      </c>
      <c r="X334" s="147">
        <v>15350</v>
      </c>
      <c r="Y334" s="148">
        <v>0.11847857767414748</v>
      </c>
      <c r="Z334" s="148">
        <v>0.17612933591654906</v>
      </c>
      <c r="AA334" s="147"/>
      <c r="AB334" s="144"/>
      <c r="AC334" s="144"/>
      <c r="AD334" s="147">
        <v>1161.4285714285713</v>
      </c>
      <c r="AE334" s="147">
        <v>13051.285714285714</v>
      </c>
      <c r="AF334" s="144"/>
    </row>
    <row r="335" spans="1:32" x14ac:dyDescent="0.25">
      <c r="A335" s="149" t="s">
        <v>237</v>
      </c>
      <c r="B335" s="150">
        <v>738</v>
      </c>
      <c r="C335" s="150">
        <v>882</v>
      </c>
      <c r="D335" s="150">
        <v>536</v>
      </c>
      <c r="E335" s="150">
        <v>610</v>
      </c>
      <c r="F335" s="150">
        <v>709</v>
      </c>
      <c r="G335" s="150">
        <v>602</v>
      </c>
      <c r="H335" s="150">
        <v>536</v>
      </c>
      <c r="I335" s="150">
        <v>678</v>
      </c>
      <c r="J335" s="148">
        <v>0.26492537313432835</v>
      </c>
      <c r="K335" s="148">
        <v>2.8831562974203338E-2</v>
      </c>
      <c r="L335" s="147"/>
      <c r="M335" s="155">
        <v>8.8836477987421378E-2</v>
      </c>
      <c r="N335" s="144"/>
      <c r="P335" s="149" t="s">
        <v>237</v>
      </c>
      <c r="Q335" s="150">
        <v>8136</v>
      </c>
      <c r="R335" s="150">
        <v>8810</v>
      </c>
      <c r="S335" s="150">
        <v>6630</v>
      </c>
      <c r="T335" s="150">
        <v>6331</v>
      </c>
      <c r="U335" s="150">
        <v>7003</v>
      </c>
      <c r="V335" s="150">
        <v>6893</v>
      </c>
      <c r="W335" s="150">
        <v>6958</v>
      </c>
      <c r="X335" s="150">
        <v>7632</v>
      </c>
      <c r="Y335" s="148">
        <v>9.6866915780396662E-2</v>
      </c>
      <c r="Z335" s="148">
        <v>5.2461535430744097E-2</v>
      </c>
      <c r="AA335" s="147"/>
      <c r="AB335" s="144"/>
      <c r="AC335" s="144"/>
      <c r="AD335" s="150">
        <v>659</v>
      </c>
      <c r="AE335" s="150">
        <v>7251.5714285714284</v>
      </c>
      <c r="AF335" s="144"/>
    </row>
    <row r="336" spans="1:32" x14ac:dyDescent="0.25">
      <c r="A336" s="146" t="s">
        <v>90</v>
      </c>
      <c r="B336" s="151">
        <v>0.67335766423357668</v>
      </c>
      <c r="C336" s="151">
        <v>0.71129032258064517</v>
      </c>
      <c r="D336" s="151">
        <v>0.63058823529411767</v>
      </c>
      <c r="E336" s="151">
        <v>0.63607924921793535</v>
      </c>
      <c r="F336" s="151">
        <v>0.61759581881533099</v>
      </c>
      <c r="G336" s="151">
        <v>0.54234234234234235</v>
      </c>
      <c r="H336" s="151">
        <v>0.5968819599109132</v>
      </c>
      <c r="I336" s="151">
        <v>0.59007832898172319</v>
      </c>
      <c r="J336" s="172">
        <v>-0.68036309291900077</v>
      </c>
      <c r="K336" s="172">
        <v>-4.1752927010606626</v>
      </c>
      <c r="L336" s="147"/>
      <c r="M336" s="203">
        <v>-2.4760952416810644</v>
      </c>
      <c r="N336" s="144"/>
      <c r="P336" s="146" t="s">
        <v>90</v>
      </c>
      <c r="Q336" s="151">
        <v>0.71362161213928599</v>
      </c>
      <c r="R336" s="151">
        <v>0.68774395003903199</v>
      </c>
      <c r="S336" s="151">
        <v>0.65963585712864392</v>
      </c>
      <c r="T336" s="151">
        <v>0.66663156786353583</v>
      </c>
      <c r="U336" s="151">
        <v>0.6427719137218908</v>
      </c>
      <c r="V336" s="151">
        <v>0.61189525077674212</v>
      </c>
      <c r="W336" s="151">
        <v>0.61569772586496774</v>
      </c>
      <c r="X336" s="151">
        <v>0.61483928139853383</v>
      </c>
      <c r="Y336" s="172">
        <v>-8.5844446643390526E-2</v>
      </c>
      <c r="Z336" s="172">
        <v>-4.2516325957073553</v>
      </c>
      <c r="AA336" s="147"/>
      <c r="AB336" s="144"/>
      <c r="AC336" s="144"/>
      <c r="AD336" s="151">
        <v>0.63183125599232981</v>
      </c>
      <c r="AE336" s="151">
        <v>0.65735560735560739</v>
      </c>
      <c r="AF336" s="144"/>
    </row>
    <row r="337" spans="1:32" x14ac:dyDescent="0.25">
      <c r="A337" s="149" t="s">
        <v>238</v>
      </c>
      <c r="B337" s="150">
        <v>620</v>
      </c>
      <c r="C337" s="150">
        <v>732</v>
      </c>
      <c r="D337" s="150">
        <v>382</v>
      </c>
      <c r="E337" s="150">
        <v>483</v>
      </c>
      <c r="F337" s="150">
        <v>612</v>
      </c>
      <c r="G337" s="150">
        <v>487</v>
      </c>
      <c r="H337" s="150">
        <v>399</v>
      </c>
      <c r="I337" s="150">
        <v>560</v>
      </c>
      <c r="J337" s="148">
        <v>0.40350877192982454</v>
      </c>
      <c r="K337" s="148">
        <v>5.5181695827725537E-2</v>
      </c>
      <c r="L337" s="147"/>
      <c r="M337" s="155">
        <v>8.6286594761171037E-2</v>
      </c>
      <c r="N337" s="144"/>
      <c r="P337" s="149" t="s">
        <v>238</v>
      </c>
      <c r="Q337" s="150">
        <v>6771</v>
      </c>
      <c r="R337" s="150">
        <v>7220</v>
      </c>
      <c r="S337" s="150">
        <v>5097</v>
      </c>
      <c r="T337" s="150">
        <v>5099</v>
      </c>
      <c r="U337" s="150">
        <v>5802</v>
      </c>
      <c r="V337" s="150">
        <v>5799</v>
      </c>
      <c r="W337" s="150">
        <v>5703</v>
      </c>
      <c r="X337" s="150">
        <v>6490</v>
      </c>
      <c r="Y337" s="148">
        <v>0.13799754515167456</v>
      </c>
      <c r="Z337" s="148">
        <v>9.4936251235207561E-2</v>
      </c>
      <c r="AA337" s="147"/>
      <c r="AB337" s="144"/>
      <c r="AC337" s="144"/>
      <c r="AD337" s="150">
        <v>530.71428571428567</v>
      </c>
      <c r="AE337" s="150">
        <v>5927.2857142857147</v>
      </c>
      <c r="AF337" s="144"/>
    </row>
    <row r="338" spans="1:32" x14ac:dyDescent="0.25">
      <c r="A338" s="149" t="s">
        <v>239</v>
      </c>
      <c r="B338" s="153">
        <v>0.51028806584362141</v>
      </c>
      <c r="C338" s="153">
        <v>0.54142011834319526</v>
      </c>
      <c r="D338" s="153">
        <v>0.39300411522633744</v>
      </c>
      <c r="E338" s="153">
        <v>0.46576663452266154</v>
      </c>
      <c r="F338" s="153">
        <v>0.47663551401869159</v>
      </c>
      <c r="G338" s="153">
        <v>0.3959349593495935</v>
      </c>
      <c r="H338" s="153">
        <v>0.38365384615384618</v>
      </c>
      <c r="I338" s="153">
        <v>0.41884816753926701</v>
      </c>
      <c r="J338" s="172">
        <v>3.5194321385420837</v>
      </c>
      <c r="K338" s="172">
        <v>-3.8101401956427914</v>
      </c>
      <c r="L338" s="147"/>
      <c r="M338" s="203">
        <v>-0.39531353923290546</v>
      </c>
      <c r="N338" s="144"/>
      <c r="P338" s="149" t="s">
        <v>239</v>
      </c>
      <c r="Q338" s="153">
        <v>0.52451777829421331</v>
      </c>
      <c r="R338" s="153">
        <v>0.49533479692645443</v>
      </c>
      <c r="S338" s="153">
        <v>0.4318027787190783</v>
      </c>
      <c r="T338" s="153">
        <v>0.45076025459688829</v>
      </c>
      <c r="U338" s="153">
        <v>0.43538946420531294</v>
      </c>
      <c r="V338" s="153">
        <v>0.42303764225269913</v>
      </c>
      <c r="W338" s="153">
        <v>0.41554940250655786</v>
      </c>
      <c r="X338" s="153">
        <v>0.42280130293159607</v>
      </c>
      <c r="Y338" s="172">
        <v>0.72519004250382046</v>
      </c>
      <c r="Z338" s="172">
        <v>-3.135209191729682</v>
      </c>
      <c r="AA338" s="147"/>
      <c r="AB338" s="144"/>
      <c r="AC338" s="144"/>
      <c r="AD338" s="153">
        <v>0.45694956949569493</v>
      </c>
      <c r="AE338" s="153">
        <v>0.45415339484889289</v>
      </c>
      <c r="AF338" s="144"/>
    </row>
    <row r="339" spans="1:32" x14ac:dyDescent="0.25">
      <c r="A339" s="149" t="s">
        <v>240</v>
      </c>
      <c r="B339" s="153">
        <v>0.84010840108401086</v>
      </c>
      <c r="C339" s="153">
        <v>0.82993197278911568</v>
      </c>
      <c r="D339" s="153">
        <v>0.71268656716417911</v>
      </c>
      <c r="E339" s="153">
        <v>0.79180327868852463</v>
      </c>
      <c r="F339" s="153">
        <v>0.86318758815232721</v>
      </c>
      <c r="G339" s="153">
        <v>0.80897009966777411</v>
      </c>
      <c r="H339" s="153">
        <v>0.74440298507462688</v>
      </c>
      <c r="I339" s="153">
        <v>0.82595870206489674</v>
      </c>
      <c r="J339" s="172">
        <v>8.1555716990269858</v>
      </c>
      <c r="K339" s="172">
        <v>2.0625946808014106</v>
      </c>
      <c r="L339" s="147"/>
      <c r="M339" s="203">
        <v>-2.440817424537578</v>
      </c>
      <c r="N339" s="144"/>
      <c r="P339" s="149" t="s">
        <v>240</v>
      </c>
      <c r="Q339" s="153">
        <v>0.83222713864306785</v>
      </c>
      <c r="R339" s="153">
        <v>0.81952326901248584</v>
      </c>
      <c r="S339" s="153">
        <v>0.76877828054298647</v>
      </c>
      <c r="T339" s="153">
        <v>0.80540199020691838</v>
      </c>
      <c r="U339" s="153">
        <v>0.82850207054119662</v>
      </c>
      <c r="V339" s="153">
        <v>0.84128826345567964</v>
      </c>
      <c r="W339" s="153">
        <v>0.81963207818338601</v>
      </c>
      <c r="X339" s="153">
        <v>0.85036687631027252</v>
      </c>
      <c r="Y339" s="172">
        <v>3.0734798126886509</v>
      </c>
      <c r="Z339" s="172">
        <v>3.2987392060553233</v>
      </c>
      <c r="AA339" s="147"/>
      <c r="AB339" s="144"/>
      <c r="AC339" s="144"/>
      <c r="AD339" s="153">
        <v>0.80533275525688264</v>
      </c>
      <c r="AE339" s="153">
        <v>0.81737948424971929</v>
      </c>
      <c r="AF339" s="144"/>
    </row>
    <row r="340" spans="1:32" ht="22.15" customHeight="1" x14ac:dyDescent="0.25">
      <c r="A340" s="154" t="s">
        <v>241</v>
      </c>
      <c r="B340" s="155">
        <v>4.6070460704607047E-2</v>
      </c>
      <c r="C340" s="155">
        <v>3.8548752834467119E-2</v>
      </c>
      <c r="D340" s="155">
        <v>9.1417910447761194E-2</v>
      </c>
      <c r="E340" s="155">
        <v>7.5409836065573776E-2</v>
      </c>
      <c r="F340" s="155">
        <v>4.5133991537376586E-2</v>
      </c>
      <c r="G340" s="155">
        <v>5.4817275747508304E-2</v>
      </c>
      <c r="H340" s="155">
        <v>7.4626865671641784E-2</v>
      </c>
      <c r="I340" s="155">
        <v>5.7522123893805309E-2</v>
      </c>
      <c r="J340" s="172">
        <v>-1.7104741777836476</v>
      </c>
      <c r="K340" s="172">
        <v>-5.7455939255931371E-2</v>
      </c>
      <c r="L340" s="147"/>
      <c r="M340" s="203">
        <v>-0.83845847015825359</v>
      </c>
      <c r="N340" s="144"/>
      <c r="P340" s="154" t="s">
        <v>241</v>
      </c>
      <c r="Q340" s="155">
        <v>4.990167158308751E-2</v>
      </c>
      <c r="R340" s="155">
        <v>5.0737797956867198E-2</v>
      </c>
      <c r="S340" s="155">
        <v>8.1146304675716444E-2</v>
      </c>
      <c r="T340" s="155">
        <v>7.2026536092244506E-2</v>
      </c>
      <c r="U340" s="155">
        <v>6.9970012851635011E-2</v>
      </c>
      <c r="V340" s="155">
        <v>6.223705208182214E-2</v>
      </c>
      <c r="W340" s="155">
        <v>6.0074734118999711E-2</v>
      </c>
      <c r="X340" s="155">
        <v>6.5906708595387845E-2</v>
      </c>
      <c r="Y340" s="172">
        <v>0.58319744763881343</v>
      </c>
      <c r="Z340" s="172">
        <v>0.31813879752266988</v>
      </c>
      <c r="AA340" s="147"/>
      <c r="AB340" s="144"/>
      <c r="AC340" s="144"/>
      <c r="AD340" s="151">
        <v>5.8096683286364623E-2</v>
      </c>
      <c r="AE340" s="151">
        <v>6.2725320620161146E-2</v>
      </c>
      <c r="AF340" s="144"/>
    </row>
    <row r="341" spans="1:32" ht="22.15" customHeight="1" x14ac:dyDescent="0.25">
      <c r="A341" s="154" t="s">
        <v>242</v>
      </c>
      <c r="B341" s="155">
        <v>2.7983539094650206E-2</v>
      </c>
      <c r="C341" s="155">
        <v>2.514792899408284E-2</v>
      </c>
      <c r="D341" s="155">
        <v>5.0411522633744855E-2</v>
      </c>
      <c r="E341" s="155">
        <v>4.4358727097396335E-2</v>
      </c>
      <c r="F341" s="155">
        <v>2.4922118380062305E-2</v>
      </c>
      <c r="G341" s="155">
        <v>2.6829268292682926E-2</v>
      </c>
      <c r="H341" s="155">
        <v>3.8461538461538464E-2</v>
      </c>
      <c r="I341" s="155">
        <v>2.9169783096484669E-2</v>
      </c>
      <c r="J341" s="172">
        <v>-0.92917553650537954</v>
      </c>
      <c r="K341" s="172">
        <v>-0.37945465468117617</v>
      </c>
      <c r="L341" s="147"/>
      <c r="M341" s="203">
        <v>-0.3598946545209144</v>
      </c>
      <c r="N341" s="144"/>
      <c r="P341" s="154" t="s">
        <v>242</v>
      </c>
      <c r="Q341" s="155">
        <v>3.145092571074444E-2</v>
      </c>
      <c r="R341" s="155">
        <v>3.0666849615806804E-2</v>
      </c>
      <c r="S341" s="155">
        <v>4.5577770247373771E-2</v>
      </c>
      <c r="T341" s="155">
        <v>4.0311173974540308E-2</v>
      </c>
      <c r="U341" s="155">
        <v>3.6770223622992648E-2</v>
      </c>
      <c r="V341" s="155">
        <v>3.1295593813831339E-2</v>
      </c>
      <c r="W341" s="155">
        <v>3.0457592538618478E-2</v>
      </c>
      <c r="X341" s="155">
        <v>3.2768729641693813E-2</v>
      </c>
      <c r="Y341" s="172">
        <v>0.23111371030753342</v>
      </c>
      <c r="Z341" s="172">
        <v>-0.20827901866755857</v>
      </c>
      <c r="AA341" s="147"/>
      <c r="AB341" s="144"/>
      <c r="AC341" s="144"/>
      <c r="AD341" s="151">
        <v>3.2964329643296431E-2</v>
      </c>
      <c r="AE341" s="151">
        <v>3.4851519828369398E-2</v>
      </c>
      <c r="AF341" s="144"/>
    </row>
    <row r="342" spans="1:32" ht="22.15" customHeight="1" x14ac:dyDescent="0.25">
      <c r="A342" s="154" t="s">
        <v>243</v>
      </c>
      <c r="B342" s="155">
        <v>0.23045267489711935</v>
      </c>
      <c r="C342" s="155">
        <v>0.20931952662721892</v>
      </c>
      <c r="D342" s="155">
        <v>0.24074074074074073</v>
      </c>
      <c r="E342" s="155">
        <v>0.2420443587270974</v>
      </c>
      <c r="F342" s="155">
        <v>0.23909657320872274</v>
      </c>
      <c r="G342" s="155">
        <v>0.20894308943089432</v>
      </c>
      <c r="H342" s="155">
        <v>0.17115384615384616</v>
      </c>
      <c r="I342" s="155">
        <v>0.17576664173522813</v>
      </c>
      <c r="J342" s="172">
        <v>0.46127955813819732</v>
      </c>
      <c r="K342" s="172">
        <v>-4.4405559986789083</v>
      </c>
      <c r="L342" s="147"/>
      <c r="M342" s="203">
        <v>-0.71649543559770823</v>
      </c>
      <c r="N342" s="144"/>
      <c r="P342" s="154" t="s">
        <v>243</v>
      </c>
      <c r="Q342" s="155">
        <v>0.17600123944534821</v>
      </c>
      <c r="R342" s="155">
        <v>0.18015916575192095</v>
      </c>
      <c r="S342" s="155">
        <v>0.2153507285665876</v>
      </c>
      <c r="T342" s="155">
        <v>0.20827439886845828</v>
      </c>
      <c r="U342" s="155">
        <v>0.20066036319975986</v>
      </c>
      <c r="V342" s="155">
        <v>0.20674058943682522</v>
      </c>
      <c r="W342" s="155">
        <v>0.1890119498688429</v>
      </c>
      <c r="X342" s="155">
        <v>0.18293159609120521</v>
      </c>
      <c r="Y342" s="172">
        <v>-0.6080353777637687</v>
      </c>
      <c r="Z342" s="172">
        <v>-1.297685299427076</v>
      </c>
      <c r="AA342" s="147"/>
      <c r="AB342" s="144"/>
      <c r="AC342" s="144"/>
      <c r="AD342" s="151">
        <v>0.22017220172201721</v>
      </c>
      <c r="AE342" s="151">
        <v>0.19590844908547597</v>
      </c>
      <c r="AF342" s="144"/>
    </row>
    <row r="343" spans="1:32" ht="22.15" customHeight="1" x14ac:dyDescent="0.25">
      <c r="A343" s="154" t="s">
        <v>244</v>
      </c>
      <c r="B343" s="155">
        <v>4.1975308641975309E-2</v>
      </c>
      <c r="C343" s="155">
        <v>3.5502958579881658E-2</v>
      </c>
      <c r="D343" s="155">
        <v>4.6296296296296294E-2</v>
      </c>
      <c r="E343" s="155">
        <v>3.7608486017357765E-2</v>
      </c>
      <c r="F343" s="155">
        <v>3.1931464174454825E-2</v>
      </c>
      <c r="G343" s="155">
        <v>2.8455284552845527E-2</v>
      </c>
      <c r="H343" s="155">
        <v>3.2692307692307694E-2</v>
      </c>
      <c r="I343" s="155">
        <v>4.113687359760658E-2</v>
      </c>
      <c r="J343" s="172">
        <v>0.84445659052988853</v>
      </c>
      <c r="K343" s="172">
        <v>0.50975132040026461</v>
      </c>
      <c r="L343" s="147"/>
      <c r="M343" s="203">
        <v>-0.81790873144455412</v>
      </c>
      <c r="N343" s="144"/>
      <c r="P343" s="154" t="s">
        <v>244</v>
      </c>
      <c r="Q343" s="155">
        <v>3.6563637772096987E-2</v>
      </c>
      <c r="R343" s="155">
        <v>2.9912184412733259E-2</v>
      </c>
      <c r="S343" s="155">
        <v>3.8546255506607931E-2</v>
      </c>
      <c r="T343" s="155">
        <v>4.2344413012729842E-2</v>
      </c>
      <c r="U343" s="155">
        <v>4.044724598529191E-2</v>
      </c>
      <c r="V343" s="155">
        <v>3.9028304639626497E-2</v>
      </c>
      <c r="W343" s="155">
        <v>4.2698921597201983E-2</v>
      </c>
      <c r="X343" s="155">
        <v>4.931596091205212E-2</v>
      </c>
      <c r="Y343" s="172">
        <v>0.66170393148501372</v>
      </c>
      <c r="Z343" s="172">
        <v>1.0983667432482511</v>
      </c>
      <c r="AA343" s="147"/>
      <c r="AB343" s="144"/>
      <c r="AC343" s="144"/>
      <c r="AD343" s="151">
        <v>3.6039360393603934E-2</v>
      </c>
      <c r="AE343" s="151">
        <v>3.833229347956961E-2</v>
      </c>
      <c r="AF343" s="144"/>
    </row>
    <row r="344" spans="1:32" ht="22.15" customHeight="1" x14ac:dyDescent="0.25">
      <c r="A344" s="154" t="s">
        <v>245</v>
      </c>
      <c r="B344" s="155">
        <v>2.6337448559670781E-2</v>
      </c>
      <c r="C344" s="155">
        <v>2.8106508875739646E-2</v>
      </c>
      <c r="D344" s="155">
        <v>4.3209876543209874E-2</v>
      </c>
      <c r="E344" s="155">
        <v>5.8823529411764705E-2</v>
      </c>
      <c r="F344" s="155">
        <v>7.0093457943925228E-2</v>
      </c>
      <c r="G344" s="155">
        <v>0.17560975609756097</v>
      </c>
      <c r="H344" s="155">
        <v>0.1423076923076923</v>
      </c>
      <c r="I344" s="155">
        <v>0.11368735976065819</v>
      </c>
      <c r="J344" s="172">
        <v>-2.8620332547034111</v>
      </c>
      <c r="K344" s="172">
        <v>3.6565588542946017</v>
      </c>
      <c r="L344" s="147"/>
      <c r="M344" s="203">
        <v>5.4534265298117477</v>
      </c>
      <c r="N344" s="144"/>
      <c r="P344" s="154" t="s">
        <v>245</v>
      </c>
      <c r="Q344" s="155">
        <v>4.2296072507552872E-2</v>
      </c>
      <c r="R344" s="155">
        <v>6.7508232711306251E-2</v>
      </c>
      <c r="S344" s="155">
        <v>4.0325313453066759E-2</v>
      </c>
      <c r="T344" s="155">
        <v>3.4741867043847241E-2</v>
      </c>
      <c r="U344" s="155">
        <v>5.4705087798289059E-2</v>
      </c>
      <c r="V344" s="155">
        <v>8.0026262036766854E-2</v>
      </c>
      <c r="W344" s="155">
        <v>8.1317400174876125E-2</v>
      </c>
      <c r="X344" s="155">
        <v>5.9153094462540717E-2</v>
      </c>
      <c r="Y344" s="172">
        <v>-2.2164305712335408</v>
      </c>
      <c r="Z344" s="172">
        <v>6.9142128310573786E-2</v>
      </c>
      <c r="AA344" s="147"/>
      <c r="AB344" s="144"/>
      <c r="AC344" s="144"/>
      <c r="AD344" s="151">
        <v>7.7121771217712173E-2</v>
      </c>
      <c r="AE344" s="151">
        <v>5.8461673179434979E-2</v>
      </c>
      <c r="AF344" s="144"/>
    </row>
    <row r="345" spans="1:32" ht="22.15" customHeight="1" x14ac:dyDescent="0.25">
      <c r="A345" s="154" t="s">
        <v>246</v>
      </c>
      <c r="B345" s="155">
        <v>7.407407407407407E-2</v>
      </c>
      <c r="C345" s="155">
        <v>5.5473372781065088E-2</v>
      </c>
      <c r="D345" s="155">
        <v>9.4650205761316872E-2</v>
      </c>
      <c r="E345" s="155">
        <v>5.6894889103182258E-2</v>
      </c>
      <c r="F345" s="155">
        <v>8.3333333333333329E-2</v>
      </c>
      <c r="G345" s="155">
        <v>8.8617886178861793E-2</v>
      </c>
      <c r="H345" s="155">
        <v>0.12403846153846154</v>
      </c>
      <c r="I345" s="155">
        <v>0.11593118922961855</v>
      </c>
      <c r="J345" s="172">
        <v>-0.81072723088429921</v>
      </c>
      <c r="K345" s="172">
        <v>3.4627376191488173</v>
      </c>
      <c r="L345" s="147"/>
      <c r="M345" s="203">
        <v>-3.8922230965821187</v>
      </c>
      <c r="N345" s="144"/>
      <c r="P345" s="154" t="s">
        <v>246</v>
      </c>
      <c r="Q345" s="155">
        <v>6.7394840808738088E-2</v>
      </c>
      <c r="R345" s="155">
        <v>8.232711306256861E-2</v>
      </c>
      <c r="S345" s="155">
        <v>0.11089461199593358</v>
      </c>
      <c r="T345" s="155">
        <v>0.11271216407355021</v>
      </c>
      <c r="U345" s="155">
        <v>0.13169743358847366</v>
      </c>
      <c r="V345" s="155">
        <v>0.13488473883863436</v>
      </c>
      <c r="W345" s="155">
        <v>0.1409938793354707</v>
      </c>
      <c r="X345" s="155">
        <v>0.15485342019543974</v>
      </c>
      <c r="Y345" s="172">
        <v>1.3859540859969044</v>
      </c>
      <c r="Z345" s="172">
        <v>4.3282584262472001</v>
      </c>
      <c r="AA345" s="147"/>
      <c r="AB345" s="144"/>
      <c r="AC345" s="144"/>
      <c r="AD345" s="151">
        <v>8.1303813038130376E-2</v>
      </c>
      <c r="AE345" s="151">
        <v>0.11157083593296774</v>
      </c>
      <c r="AF345" s="144"/>
    </row>
    <row r="346" spans="1:32" x14ac:dyDescent="0.25">
      <c r="A346" s="149" t="s">
        <v>247</v>
      </c>
      <c r="B346" s="150">
        <v>95.096296296296302</v>
      </c>
      <c r="C346" s="150">
        <v>163.46819526627218</v>
      </c>
      <c r="D346" s="150">
        <v>84.389917695473216</v>
      </c>
      <c r="E346" s="150">
        <v>95.664416586306643</v>
      </c>
      <c r="F346" s="150">
        <v>97.767133956386246</v>
      </c>
      <c r="G346" s="150">
        <v>69.986178861788559</v>
      </c>
      <c r="H346" s="150">
        <v>80.683653846153788</v>
      </c>
      <c r="I346" s="150">
        <v>109.12565445026181</v>
      </c>
      <c r="J346" s="177">
        <v>28.442000604108017</v>
      </c>
      <c r="K346" s="177">
        <v>9.0876470701879981</v>
      </c>
      <c r="L346" s="147"/>
      <c r="M346" s="203">
        <v>30.834449238535413</v>
      </c>
      <c r="N346" s="144"/>
      <c r="P346" s="149" t="s">
        <v>247</v>
      </c>
      <c r="Q346" s="150">
        <v>94.582461848322893</v>
      </c>
      <c r="R346" s="150">
        <v>103.59069703622383</v>
      </c>
      <c r="S346" s="150">
        <v>81.835055913249732</v>
      </c>
      <c r="T346" s="150">
        <v>77.125618811881182</v>
      </c>
      <c r="U346" s="150">
        <v>76.288908899894949</v>
      </c>
      <c r="V346" s="150">
        <v>66.627954479136264</v>
      </c>
      <c r="W346" s="150">
        <v>75.456718157971451</v>
      </c>
      <c r="X346" s="150">
        <v>78.291205211726393</v>
      </c>
      <c r="Y346" s="177">
        <v>2.8344870537549411</v>
      </c>
      <c r="Z346" s="177">
        <v>-4.1840736332697048</v>
      </c>
      <c r="AA346" s="147"/>
      <c r="AB346" s="144"/>
      <c r="AC346" s="144"/>
      <c r="AD346" s="150">
        <v>100.03800738007381</v>
      </c>
      <c r="AE346" s="150">
        <v>82.475278844996097</v>
      </c>
      <c r="AF346" s="144"/>
    </row>
    <row r="347" spans="1:32" x14ac:dyDescent="0.25">
      <c r="A347" s="149" t="s">
        <v>248</v>
      </c>
      <c r="B347" s="150">
        <v>102.92818428184283</v>
      </c>
      <c r="C347" s="150">
        <v>172.01473922902488</v>
      </c>
      <c r="D347" s="150">
        <v>107.83582089552255</v>
      </c>
      <c r="E347" s="150">
        <v>105.59999999999997</v>
      </c>
      <c r="F347" s="150">
        <v>109.5768688293371</v>
      </c>
      <c r="G347" s="150">
        <v>87.637873754152722</v>
      </c>
      <c r="H347" s="150">
        <v>105.22201492537327</v>
      </c>
      <c r="I347" s="150">
        <v>120.83923303834817</v>
      </c>
      <c r="J347" s="177">
        <v>15.617218112974896</v>
      </c>
      <c r="K347" s="177">
        <v>4.485233471905488</v>
      </c>
      <c r="L347" s="147"/>
      <c r="M347" s="203">
        <v>27.520836811933066</v>
      </c>
      <c r="N347" s="144"/>
      <c r="P347" s="149" t="s">
        <v>248</v>
      </c>
      <c r="Q347" s="150">
        <v>94.126720747295934</v>
      </c>
      <c r="R347" s="150">
        <v>112.11691259931891</v>
      </c>
      <c r="S347" s="150">
        <v>90.335746606334865</v>
      </c>
      <c r="T347" s="150">
        <v>86.461854367398558</v>
      </c>
      <c r="U347" s="150">
        <v>90.520205626160177</v>
      </c>
      <c r="V347" s="150">
        <v>76.420136370230651</v>
      </c>
      <c r="W347" s="150">
        <v>93.68827249209545</v>
      </c>
      <c r="X347" s="150">
        <v>93.318396226415103</v>
      </c>
      <c r="Y347" s="177">
        <v>-0.36987626568034671</v>
      </c>
      <c r="Z347" s="177">
        <v>0.4825379887917336</v>
      </c>
      <c r="AA347" s="147"/>
      <c r="AB347" s="144"/>
      <c r="AC347" s="144"/>
      <c r="AD347" s="150">
        <v>116.35399956644268</v>
      </c>
      <c r="AE347" s="150">
        <v>92.83585823762337</v>
      </c>
      <c r="AF347" s="144"/>
    </row>
    <row r="348" spans="1:32" x14ac:dyDescent="0.25">
      <c r="A348" s="146" t="s">
        <v>249</v>
      </c>
      <c r="B348" s="147">
        <v>777</v>
      </c>
      <c r="C348" s="147">
        <v>403</v>
      </c>
      <c r="D348" s="147">
        <v>498</v>
      </c>
      <c r="E348" s="147">
        <v>546</v>
      </c>
      <c r="F348" s="147">
        <v>430</v>
      </c>
      <c r="G348" s="147">
        <v>478</v>
      </c>
      <c r="H348" s="147">
        <v>522</v>
      </c>
      <c r="I348" s="147">
        <v>468</v>
      </c>
      <c r="J348" s="148">
        <v>-0.10344827586206896</v>
      </c>
      <c r="K348" s="148">
        <v>-0.10344827586206896</v>
      </c>
      <c r="L348" s="147"/>
      <c r="M348" s="155">
        <v>0.10086206896551723</v>
      </c>
      <c r="N348" s="144"/>
      <c r="P348" s="146" t="s">
        <v>249</v>
      </c>
      <c r="Q348" s="147">
        <v>4782</v>
      </c>
      <c r="R348" s="147">
        <v>3850</v>
      </c>
      <c r="S348" s="147">
        <v>3973</v>
      </c>
      <c r="T348" s="147">
        <v>4063</v>
      </c>
      <c r="U348" s="147">
        <v>3768</v>
      </c>
      <c r="V348" s="147">
        <v>3768</v>
      </c>
      <c r="W348" s="147">
        <v>4257</v>
      </c>
      <c r="X348" s="147">
        <v>4640</v>
      </c>
      <c r="Y348" s="148">
        <v>8.9969462062485323E-2</v>
      </c>
      <c r="Z348" s="148">
        <v>0.14121077966339909</v>
      </c>
      <c r="AA348" s="147"/>
      <c r="AB348" s="144"/>
      <c r="AC348" s="144"/>
      <c r="AD348" s="147">
        <v>522</v>
      </c>
      <c r="AE348" s="147">
        <v>4065.8571428571427</v>
      </c>
      <c r="AF348" s="144"/>
    </row>
    <row r="349" spans="1:32" x14ac:dyDescent="0.25">
      <c r="A349" s="146" t="s">
        <v>250</v>
      </c>
      <c r="B349" s="147">
        <v>160</v>
      </c>
      <c r="C349" s="147">
        <v>98</v>
      </c>
      <c r="D349" s="147">
        <v>95</v>
      </c>
      <c r="E349" s="147">
        <v>112</v>
      </c>
      <c r="F349" s="147">
        <v>105</v>
      </c>
      <c r="G349" s="147">
        <v>117</v>
      </c>
      <c r="H349" s="147">
        <v>105</v>
      </c>
      <c r="I349" s="147">
        <v>143</v>
      </c>
      <c r="J349" s="148">
        <v>0.3619047619047619</v>
      </c>
      <c r="K349" s="148">
        <v>0.26388888888888895</v>
      </c>
      <c r="L349" s="147"/>
      <c r="M349" s="155">
        <v>0.13376987839101964</v>
      </c>
      <c r="N349" s="144"/>
      <c r="P349" s="146" t="s">
        <v>250</v>
      </c>
      <c r="Q349" s="147">
        <v>915</v>
      </c>
      <c r="R349" s="147">
        <v>732</v>
      </c>
      <c r="S349" s="147">
        <v>758</v>
      </c>
      <c r="T349" s="147">
        <v>741</v>
      </c>
      <c r="U349" s="147">
        <v>668</v>
      </c>
      <c r="V349" s="147">
        <v>678</v>
      </c>
      <c r="W349" s="147">
        <v>760</v>
      </c>
      <c r="X349" s="147">
        <v>1069</v>
      </c>
      <c r="Y349" s="148">
        <v>0.40657894736842104</v>
      </c>
      <c r="Z349" s="148">
        <v>0.42479055597867471</v>
      </c>
      <c r="AA349" s="147"/>
      <c r="AB349" s="144"/>
      <c r="AC349" s="144"/>
      <c r="AD349" s="150">
        <v>113.14285714285714</v>
      </c>
      <c r="AE349" s="150">
        <v>750.28571428571433</v>
      </c>
      <c r="AF349" s="144"/>
    </row>
    <row r="350" spans="1:32" x14ac:dyDescent="0.25">
      <c r="A350" s="149" t="s">
        <v>251</v>
      </c>
      <c r="B350" s="150">
        <v>0</v>
      </c>
      <c r="C350" s="150">
        <v>888</v>
      </c>
      <c r="D350" s="150">
        <v>677</v>
      </c>
      <c r="E350" s="150">
        <v>625</v>
      </c>
      <c r="F350" s="150">
        <v>645</v>
      </c>
      <c r="G350" s="150">
        <v>541</v>
      </c>
      <c r="H350" s="150">
        <v>490</v>
      </c>
      <c r="I350" s="150">
        <v>609</v>
      </c>
      <c r="J350" s="148">
        <v>0.24285714285714285</v>
      </c>
      <c r="K350" s="157">
        <v>-5.4837040869115422E-2</v>
      </c>
      <c r="L350" s="147"/>
      <c r="M350" s="155">
        <v>6.2538508934072701E-2</v>
      </c>
      <c r="N350" s="144"/>
      <c r="P350" s="149" t="s">
        <v>251</v>
      </c>
      <c r="Q350" s="150">
        <v>0</v>
      </c>
      <c r="R350" s="150">
        <v>11806</v>
      </c>
      <c r="S350" s="150">
        <v>9626</v>
      </c>
      <c r="T350" s="150">
        <v>8678</v>
      </c>
      <c r="U350" s="150">
        <v>8521</v>
      </c>
      <c r="V350" s="150">
        <v>8308</v>
      </c>
      <c r="W350" s="150">
        <v>8613</v>
      </c>
      <c r="X350" s="150">
        <v>9738</v>
      </c>
      <c r="Y350" s="148">
        <v>0.13061650992685475</v>
      </c>
      <c r="Z350" s="157">
        <v>5.1771313364055369E-2</v>
      </c>
      <c r="AA350" s="147"/>
      <c r="AB350" s="144"/>
      <c r="AC350" s="144"/>
      <c r="AD350" s="158">
        <v>644.33333333333337</v>
      </c>
      <c r="AE350" s="158">
        <v>9258.6666666666661</v>
      </c>
      <c r="AF350" s="144"/>
    </row>
    <row r="351" spans="1:32" x14ac:dyDescent="0.25">
      <c r="A351" s="159" t="s">
        <v>252</v>
      </c>
      <c r="B351" s="147">
        <v>272</v>
      </c>
      <c r="C351" s="147">
        <v>192</v>
      </c>
      <c r="D351" s="147">
        <v>211</v>
      </c>
      <c r="E351" s="147">
        <v>199</v>
      </c>
      <c r="F351" s="147">
        <v>195</v>
      </c>
      <c r="G351" s="147">
        <v>161</v>
      </c>
      <c r="H351" s="147">
        <v>179</v>
      </c>
      <c r="I351" s="147">
        <v>225</v>
      </c>
      <c r="J351" s="148">
        <v>0.25698324022346369</v>
      </c>
      <c r="K351" s="148">
        <v>0.11781405251951743</v>
      </c>
      <c r="L351" s="147"/>
      <c r="M351" s="155">
        <v>8.6206896551724144E-2</v>
      </c>
      <c r="N351" s="144"/>
      <c r="P351" s="159" t="s">
        <v>252</v>
      </c>
      <c r="Q351" s="147">
        <v>2848</v>
      </c>
      <c r="R351" s="147">
        <v>2677</v>
      </c>
      <c r="S351" s="147">
        <v>2620</v>
      </c>
      <c r="T351" s="147">
        <v>2185</v>
      </c>
      <c r="U351" s="147">
        <v>2280</v>
      </c>
      <c r="V351" s="147">
        <v>2397</v>
      </c>
      <c r="W351" s="147">
        <v>2239</v>
      </c>
      <c r="X351" s="147">
        <v>2610</v>
      </c>
      <c r="Y351" s="148">
        <v>0.16569897275569451</v>
      </c>
      <c r="Z351" s="148">
        <v>5.937608720862806E-2</v>
      </c>
      <c r="AA351" s="147"/>
      <c r="AB351" s="144"/>
      <c r="AC351" s="144"/>
      <c r="AD351" s="150">
        <v>201.28571428571428</v>
      </c>
      <c r="AE351" s="150">
        <v>2463.7142857142858</v>
      </c>
      <c r="AF351" s="144"/>
    </row>
    <row r="352" spans="1:32" x14ac:dyDescent="0.25">
      <c r="A352" s="159" t="s">
        <v>253</v>
      </c>
      <c r="B352" s="147">
        <v>28</v>
      </c>
      <c r="C352" s="147">
        <v>18</v>
      </c>
      <c r="D352" s="147">
        <v>22</v>
      </c>
      <c r="E352" s="147">
        <v>26</v>
      </c>
      <c r="F352" s="147">
        <v>21</v>
      </c>
      <c r="G352" s="147">
        <v>34</v>
      </c>
      <c r="H352" s="147">
        <v>11</v>
      </c>
      <c r="I352" s="147">
        <v>20</v>
      </c>
      <c r="J352" s="148">
        <v>0.81818181818181823</v>
      </c>
      <c r="K352" s="148">
        <v>-0.12500000000000003</v>
      </c>
      <c r="L352" s="147"/>
      <c r="M352" s="155">
        <v>7.1428571428571425E-2</v>
      </c>
      <c r="N352" s="144"/>
      <c r="P352" s="159" t="s">
        <v>253</v>
      </c>
      <c r="Q352" s="147">
        <v>259</v>
      </c>
      <c r="R352" s="147">
        <v>312</v>
      </c>
      <c r="S352" s="147">
        <v>362</v>
      </c>
      <c r="T352" s="147">
        <v>301</v>
      </c>
      <c r="U352" s="147">
        <v>253</v>
      </c>
      <c r="V352" s="147">
        <v>268</v>
      </c>
      <c r="W352" s="147">
        <v>261</v>
      </c>
      <c r="X352" s="147">
        <v>280</v>
      </c>
      <c r="Y352" s="148">
        <v>7.2796934865900387E-2</v>
      </c>
      <c r="Z352" s="148">
        <v>-2.7777777777777776E-2</v>
      </c>
      <c r="AA352" s="147"/>
      <c r="AB352" s="144"/>
      <c r="AC352" s="144"/>
      <c r="AD352" s="150">
        <v>22.857142857142858</v>
      </c>
      <c r="AE352" s="150">
        <v>288</v>
      </c>
      <c r="AF352" s="144"/>
    </row>
    <row r="353" spans="1:32" x14ac:dyDescent="0.25">
      <c r="A353" s="159" t="s">
        <v>254</v>
      </c>
      <c r="B353" s="160">
        <v>9.3333333333333338E-2</v>
      </c>
      <c r="C353" s="160">
        <v>8.5714285714285715E-2</v>
      </c>
      <c r="D353" s="160">
        <v>9.4420600858369105E-2</v>
      </c>
      <c r="E353" s="160">
        <v>0.11555555555555555</v>
      </c>
      <c r="F353" s="160">
        <v>9.7222222222222224E-2</v>
      </c>
      <c r="G353" s="160">
        <v>0.17435897435897435</v>
      </c>
      <c r="H353" s="160">
        <v>5.7894736842105263E-2</v>
      </c>
      <c r="I353" s="160">
        <v>8.1632653061224483E-2</v>
      </c>
      <c r="J353" s="172">
        <v>2.3737916219119222</v>
      </c>
      <c r="K353" s="172">
        <v>-2.0343127690846909</v>
      </c>
      <c r="L353" s="147"/>
      <c r="M353" s="203">
        <v>-1.5253160087564444</v>
      </c>
      <c r="N353" s="144"/>
      <c r="P353" s="159" t="s">
        <v>254</v>
      </c>
      <c r="Q353" s="160">
        <v>8.3360154489861601E-2</v>
      </c>
      <c r="R353" s="160">
        <v>0.10438273670123788</v>
      </c>
      <c r="S353" s="160">
        <v>0.12139503688799463</v>
      </c>
      <c r="T353" s="160">
        <v>0.12107803700724054</v>
      </c>
      <c r="U353" s="160">
        <v>9.9881563363600476E-2</v>
      </c>
      <c r="V353" s="160">
        <v>0.10056285178236397</v>
      </c>
      <c r="W353" s="160">
        <v>0.10440000000000001</v>
      </c>
      <c r="X353" s="160">
        <v>9.6885813148788927E-2</v>
      </c>
      <c r="Y353" s="172">
        <v>-0.75141868512110799</v>
      </c>
      <c r="Z353" s="172">
        <v>-0.77762157163341061</v>
      </c>
      <c r="AA353" s="147"/>
      <c r="AB353" s="144"/>
      <c r="AC353" s="144"/>
      <c r="AD353" s="191">
        <v>0.10197578075207139</v>
      </c>
      <c r="AE353" s="191">
        <v>0.10466202886512303</v>
      </c>
      <c r="AF353" s="144"/>
    </row>
    <row r="354" spans="1:32" x14ac:dyDescent="0.25">
      <c r="A354" s="161" t="s">
        <v>255</v>
      </c>
      <c r="B354" s="161"/>
      <c r="C354" s="161"/>
      <c r="D354" s="161"/>
      <c r="E354" s="144"/>
      <c r="F354" s="144"/>
      <c r="G354" s="144"/>
      <c r="H354" s="144"/>
      <c r="I354" s="144"/>
      <c r="J354" s="144"/>
      <c r="K354" s="144"/>
      <c r="L354" s="144"/>
      <c r="M354" s="144"/>
      <c r="N354" s="144"/>
      <c r="O354" s="204"/>
      <c r="P354" s="161" t="s">
        <v>255</v>
      </c>
      <c r="Q354" s="161"/>
      <c r="R354" s="161"/>
      <c r="S354" s="161"/>
      <c r="T354" s="144"/>
      <c r="U354" s="144"/>
      <c r="V354" s="144"/>
      <c r="W354" s="144"/>
      <c r="X354" s="144"/>
      <c r="Y354" s="144"/>
      <c r="Z354" s="144"/>
      <c r="AA354" s="144"/>
      <c r="AB354" s="144"/>
      <c r="AC354" s="144"/>
      <c r="AD354" s="144"/>
      <c r="AE354" s="144"/>
      <c r="AF354" s="144"/>
    </row>
    <row r="357" spans="1:32" x14ac:dyDescent="0.25">
      <c r="A357" s="189" t="s">
        <v>260</v>
      </c>
      <c r="B357" s="189"/>
      <c r="C357" s="189"/>
      <c r="D357" s="189"/>
      <c r="E357" s="181"/>
      <c r="F357" s="167"/>
      <c r="G357" s="167"/>
      <c r="H357" s="167"/>
      <c r="I357" s="167"/>
      <c r="J357" s="167"/>
      <c r="K357" s="167"/>
      <c r="L357" s="188"/>
      <c r="M357" s="211"/>
      <c r="N357" s="144"/>
      <c r="O357" s="211"/>
      <c r="P357" s="189" t="s">
        <v>260</v>
      </c>
      <c r="Q357" s="189"/>
      <c r="R357" s="189"/>
      <c r="S357" s="189"/>
      <c r="T357" s="181"/>
      <c r="U357" s="144"/>
      <c r="V357" s="144"/>
      <c r="W357" s="144"/>
      <c r="X357" s="144"/>
      <c r="Y357" s="144"/>
      <c r="Z357" s="144"/>
      <c r="AA357" s="188"/>
      <c r="AB357" s="144"/>
      <c r="AC357" s="144"/>
      <c r="AD357" s="144"/>
      <c r="AE357" s="144"/>
      <c r="AF357" s="144"/>
    </row>
    <row r="358" spans="1:32" x14ac:dyDescent="0.25">
      <c r="A358" s="166" t="s">
        <v>307</v>
      </c>
      <c r="B358" s="166"/>
      <c r="C358" s="166"/>
      <c r="D358" s="166"/>
      <c r="E358" s="213"/>
      <c r="F358" s="167"/>
      <c r="G358" s="167"/>
      <c r="H358" s="167"/>
      <c r="I358" s="167"/>
      <c r="J358" s="167"/>
      <c r="K358" s="167"/>
      <c r="L358" s="167"/>
      <c r="M358" s="144"/>
      <c r="N358" s="144"/>
      <c r="P358" s="166" t="s">
        <v>231</v>
      </c>
      <c r="Q358" s="166"/>
      <c r="R358" s="166"/>
      <c r="S358" s="166"/>
      <c r="T358" s="162"/>
      <c r="U358" s="144"/>
      <c r="V358" s="144"/>
      <c r="W358" s="144"/>
      <c r="X358" s="144"/>
      <c r="Y358" s="144"/>
      <c r="Z358" s="144"/>
      <c r="AA358" s="167"/>
      <c r="AB358" s="144"/>
      <c r="AC358" s="144"/>
      <c r="AD358" s="144"/>
      <c r="AE358" s="144"/>
      <c r="AF358" s="144"/>
    </row>
    <row r="359" spans="1:32" ht="31.5" x14ac:dyDescent="0.25">
      <c r="A359" s="190"/>
      <c r="B359" s="141">
        <v>2019</v>
      </c>
      <c r="C359" s="141">
        <v>2020</v>
      </c>
      <c r="D359" s="141">
        <v>2021</v>
      </c>
      <c r="E359" s="141">
        <v>2022</v>
      </c>
      <c r="F359" s="141">
        <v>2023</v>
      </c>
      <c r="G359" s="141">
        <v>2024</v>
      </c>
      <c r="H359" s="141">
        <v>2025</v>
      </c>
      <c r="I359" s="141">
        <v>2026</v>
      </c>
      <c r="J359" s="142" t="s">
        <v>232</v>
      </c>
      <c r="K359" s="142" t="s">
        <v>233</v>
      </c>
      <c r="L359" s="143" t="s">
        <v>234</v>
      </c>
      <c r="M359" s="145" t="s">
        <v>287</v>
      </c>
      <c r="N359" s="144"/>
      <c r="P359" s="190"/>
      <c r="Q359" s="141">
        <v>2019</v>
      </c>
      <c r="R359" s="141">
        <v>2020</v>
      </c>
      <c r="S359" s="141">
        <v>2021</v>
      </c>
      <c r="T359" s="141">
        <v>2022</v>
      </c>
      <c r="U359" s="141">
        <v>2023</v>
      </c>
      <c r="V359" s="141">
        <v>2024</v>
      </c>
      <c r="W359" s="141">
        <v>2025</v>
      </c>
      <c r="X359" s="141">
        <v>2026</v>
      </c>
      <c r="Y359" s="142" t="s">
        <v>232</v>
      </c>
      <c r="Z359" s="142" t="s">
        <v>233</v>
      </c>
      <c r="AA359" s="143" t="s">
        <v>234</v>
      </c>
      <c r="AB359" s="144"/>
      <c r="AC359" s="144"/>
      <c r="AD359" s="145" t="s">
        <v>308</v>
      </c>
      <c r="AE359" s="145" t="s">
        <v>235</v>
      </c>
      <c r="AF359" s="144"/>
    </row>
    <row r="360" spans="1:32" x14ac:dyDescent="0.25">
      <c r="A360" s="146" t="s">
        <v>236</v>
      </c>
      <c r="B360" s="147">
        <v>45</v>
      </c>
      <c r="C360" s="147">
        <v>35</v>
      </c>
      <c r="D360" s="147">
        <v>44</v>
      </c>
      <c r="E360" s="147">
        <v>27</v>
      </c>
      <c r="F360" s="147">
        <v>27</v>
      </c>
      <c r="G360" s="147">
        <v>35</v>
      </c>
      <c r="H360" s="147">
        <v>32</v>
      </c>
      <c r="I360" s="147">
        <v>31</v>
      </c>
      <c r="J360" s="148">
        <v>-3.125E-2</v>
      </c>
      <c r="K360" s="148">
        <v>-0.11428571428571428</v>
      </c>
      <c r="L360" s="147"/>
      <c r="M360" s="155">
        <v>9.6875000000000003E-2</v>
      </c>
      <c r="N360" s="144"/>
      <c r="P360" s="146" t="s">
        <v>236</v>
      </c>
      <c r="Q360" s="147">
        <v>335</v>
      </c>
      <c r="R360" s="147">
        <v>314</v>
      </c>
      <c r="S360" s="147">
        <v>298</v>
      </c>
      <c r="T360" s="147">
        <v>235</v>
      </c>
      <c r="U360" s="147">
        <v>305</v>
      </c>
      <c r="V360" s="147">
        <v>292</v>
      </c>
      <c r="W360" s="147">
        <v>283</v>
      </c>
      <c r="X360" s="147">
        <v>320</v>
      </c>
      <c r="Y360" s="148">
        <v>0.13074204946996468</v>
      </c>
      <c r="Z360" s="148">
        <v>8.6323957322987449E-2</v>
      </c>
      <c r="AA360" s="147"/>
      <c r="AB360" s="144"/>
      <c r="AC360" s="144"/>
      <c r="AD360" s="147">
        <v>35</v>
      </c>
      <c r="AE360" s="147">
        <v>294.57142857142856</v>
      </c>
      <c r="AF360" s="144"/>
    </row>
    <row r="361" spans="1:32" x14ac:dyDescent="0.25">
      <c r="A361" s="149" t="s">
        <v>237</v>
      </c>
      <c r="B361" s="150">
        <v>8</v>
      </c>
      <c r="C361" s="150">
        <v>8</v>
      </c>
      <c r="D361" s="150">
        <v>12</v>
      </c>
      <c r="E361" s="150">
        <v>4</v>
      </c>
      <c r="F361" s="150">
        <v>7</v>
      </c>
      <c r="G361" s="150">
        <v>3</v>
      </c>
      <c r="H361" s="150">
        <v>3</v>
      </c>
      <c r="I361" s="150">
        <v>2</v>
      </c>
      <c r="J361" s="148">
        <v>-0.33333333333333331</v>
      </c>
      <c r="K361" s="148">
        <v>-0.68888888888888888</v>
      </c>
      <c r="L361" s="147"/>
      <c r="M361" s="155">
        <v>3.5714285714285712E-2</v>
      </c>
      <c r="N361" s="144"/>
      <c r="P361" s="149" t="s">
        <v>237</v>
      </c>
      <c r="Q361" s="150">
        <v>124</v>
      </c>
      <c r="R361" s="150">
        <v>95</v>
      </c>
      <c r="S361" s="150">
        <v>94</v>
      </c>
      <c r="T361" s="150">
        <v>72</v>
      </c>
      <c r="U361" s="150">
        <v>59</v>
      </c>
      <c r="V361" s="150">
        <v>52</v>
      </c>
      <c r="W361" s="150">
        <v>45</v>
      </c>
      <c r="X361" s="150">
        <v>56</v>
      </c>
      <c r="Y361" s="148">
        <v>0.24444444444444444</v>
      </c>
      <c r="Z361" s="148">
        <v>-0.27541589648798526</v>
      </c>
      <c r="AA361" s="147"/>
      <c r="AB361" s="144"/>
      <c r="AC361" s="144"/>
      <c r="AD361" s="150">
        <v>6.4285714285714288</v>
      </c>
      <c r="AE361" s="150">
        <v>77.285714285714292</v>
      </c>
      <c r="AF361" s="144"/>
    </row>
    <row r="362" spans="1:32" x14ac:dyDescent="0.25">
      <c r="A362" s="146" t="s">
        <v>90</v>
      </c>
      <c r="B362" s="151">
        <v>0.42105263157894735</v>
      </c>
      <c r="C362" s="151">
        <v>0.66666666666666663</v>
      </c>
      <c r="D362" s="151">
        <v>0.8571428571428571</v>
      </c>
      <c r="E362" s="151">
        <v>1</v>
      </c>
      <c r="F362" s="151">
        <v>0.7</v>
      </c>
      <c r="G362" s="151">
        <v>0.6</v>
      </c>
      <c r="H362" s="151">
        <v>0.5</v>
      </c>
      <c r="I362" s="151">
        <v>0.66666666666666663</v>
      </c>
      <c r="J362" s="172">
        <v>16.666666666666664</v>
      </c>
      <c r="K362" s="172">
        <v>2.3809523809523725</v>
      </c>
      <c r="L362" s="147"/>
      <c r="M362" s="203">
        <v>17.971014492753618</v>
      </c>
      <c r="N362" s="144"/>
      <c r="P362" s="146" t="s">
        <v>90</v>
      </c>
      <c r="Q362" s="151">
        <v>0.72514619883040932</v>
      </c>
      <c r="R362" s="151">
        <v>0.62091503267973858</v>
      </c>
      <c r="S362" s="151">
        <v>0.67625899280575541</v>
      </c>
      <c r="T362" s="151">
        <v>0.62608695652173918</v>
      </c>
      <c r="U362" s="151">
        <v>0.50862068965517238</v>
      </c>
      <c r="V362" s="151">
        <v>0.46846846846846846</v>
      </c>
      <c r="W362" s="151">
        <v>0.39823008849557523</v>
      </c>
      <c r="X362" s="151">
        <v>0.48695652173913045</v>
      </c>
      <c r="Y362" s="172">
        <v>8.8726433243555221</v>
      </c>
      <c r="Z362" s="172">
        <v>-10.236809699725297</v>
      </c>
      <c r="AA362" s="147"/>
      <c r="AB362" s="144"/>
      <c r="AC362" s="144"/>
      <c r="AD362" s="151">
        <v>0.6428571428571429</v>
      </c>
      <c r="AE362" s="151">
        <v>0.58932461873638342</v>
      </c>
      <c r="AF362" s="144"/>
    </row>
    <row r="363" spans="1:32" x14ac:dyDescent="0.25">
      <c r="A363" s="149" t="s">
        <v>238</v>
      </c>
      <c r="B363" s="150">
        <v>1</v>
      </c>
      <c r="C363" s="150">
        <v>0</v>
      </c>
      <c r="D363" s="150">
        <v>7</v>
      </c>
      <c r="E363" s="150">
        <v>4</v>
      </c>
      <c r="F363" s="150">
        <v>4</v>
      </c>
      <c r="G363" s="150">
        <v>2</v>
      </c>
      <c r="H363" s="150">
        <v>3</v>
      </c>
      <c r="I363" s="150">
        <v>2</v>
      </c>
      <c r="J363" s="148">
        <v>-0.33333333333333331</v>
      </c>
      <c r="K363" s="148">
        <v>-0.33333333333333331</v>
      </c>
      <c r="L363" s="147"/>
      <c r="M363" s="155">
        <v>5.7142857142857141E-2</v>
      </c>
      <c r="N363" s="144"/>
      <c r="P363" s="149" t="s">
        <v>238</v>
      </c>
      <c r="Q363" s="150">
        <v>62</v>
      </c>
      <c r="R363" s="150">
        <v>42</v>
      </c>
      <c r="S363" s="150">
        <v>53</v>
      </c>
      <c r="T363" s="150">
        <v>38</v>
      </c>
      <c r="U363" s="150">
        <v>37</v>
      </c>
      <c r="V363" s="150">
        <v>28</v>
      </c>
      <c r="W363" s="150">
        <v>25</v>
      </c>
      <c r="X363" s="150">
        <v>35</v>
      </c>
      <c r="Y363" s="148">
        <v>0.4</v>
      </c>
      <c r="Z363" s="148">
        <v>-0.14035087719298248</v>
      </c>
      <c r="AA363" s="147"/>
      <c r="AB363" s="144"/>
      <c r="AC363" s="144"/>
      <c r="AD363" s="150">
        <v>3</v>
      </c>
      <c r="AE363" s="150">
        <v>40.714285714285715</v>
      </c>
      <c r="AF363" s="144"/>
    </row>
    <row r="364" spans="1:32" x14ac:dyDescent="0.25">
      <c r="A364" s="149" t="s">
        <v>239</v>
      </c>
      <c r="B364" s="153">
        <v>2.2222222222222223E-2</v>
      </c>
      <c r="C364" s="153">
        <v>0</v>
      </c>
      <c r="D364" s="153">
        <v>0.15909090909090909</v>
      </c>
      <c r="E364" s="153">
        <v>0.14814814814814814</v>
      </c>
      <c r="F364" s="153">
        <v>0.14814814814814814</v>
      </c>
      <c r="G364" s="153">
        <v>5.7142857142857141E-2</v>
      </c>
      <c r="H364" s="153">
        <v>9.375E-2</v>
      </c>
      <c r="I364" s="153">
        <v>6.4516129032258063E-2</v>
      </c>
      <c r="J364" s="172">
        <v>-2.9233870967741939</v>
      </c>
      <c r="K364" s="172">
        <v>-2.1198156682027651</v>
      </c>
      <c r="L364" s="147"/>
      <c r="M364" s="203">
        <v>-4.4858870967741939</v>
      </c>
      <c r="N364" s="144"/>
      <c r="P364" s="149" t="s">
        <v>239</v>
      </c>
      <c r="Q364" s="153">
        <v>0.18507462686567164</v>
      </c>
      <c r="R364" s="153">
        <v>0.13375796178343949</v>
      </c>
      <c r="S364" s="153">
        <v>0.17785234899328858</v>
      </c>
      <c r="T364" s="153">
        <v>0.16170212765957448</v>
      </c>
      <c r="U364" s="153">
        <v>0.12131147540983607</v>
      </c>
      <c r="V364" s="153">
        <v>9.5890410958904104E-2</v>
      </c>
      <c r="W364" s="153">
        <v>8.8339222614840993E-2</v>
      </c>
      <c r="X364" s="153">
        <v>0.109375</v>
      </c>
      <c r="Y364" s="172">
        <v>2.1035777385159009</v>
      </c>
      <c r="Z364" s="172">
        <v>-2.8840324927255105</v>
      </c>
      <c r="AA364" s="147"/>
      <c r="AB364" s="144"/>
      <c r="AC364" s="144"/>
      <c r="AD364" s="153">
        <v>8.5714285714285715E-2</v>
      </c>
      <c r="AE364" s="153">
        <v>0.13821532492725511</v>
      </c>
      <c r="AF364" s="144"/>
    </row>
    <row r="365" spans="1:32" x14ac:dyDescent="0.25">
      <c r="A365" s="149" t="s">
        <v>240</v>
      </c>
      <c r="B365" s="153">
        <v>0.125</v>
      </c>
      <c r="C365" s="153">
        <v>0</v>
      </c>
      <c r="D365" s="153">
        <v>0.58333333333333337</v>
      </c>
      <c r="E365" s="153">
        <v>1</v>
      </c>
      <c r="F365" s="153">
        <v>0.5714285714285714</v>
      </c>
      <c r="G365" s="153">
        <v>0.66666666666666663</v>
      </c>
      <c r="H365" s="153">
        <v>1</v>
      </c>
      <c r="I365" s="153">
        <v>1</v>
      </c>
      <c r="J365" s="172">
        <v>0</v>
      </c>
      <c r="K365" s="172">
        <v>53.333333333333336</v>
      </c>
      <c r="L365" s="147"/>
      <c r="M365" s="203">
        <v>37.5</v>
      </c>
      <c r="N365" s="144"/>
      <c r="P365" s="149" t="s">
        <v>240</v>
      </c>
      <c r="Q365" s="153">
        <v>0.5</v>
      </c>
      <c r="R365" s="153">
        <v>0.44210526315789472</v>
      </c>
      <c r="S365" s="153">
        <v>0.56382978723404253</v>
      </c>
      <c r="T365" s="153">
        <v>0.52777777777777779</v>
      </c>
      <c r="U365" s="153">
        <v>0.6271186440677966</v>
      </c>
      <c r="V365" s="153">
        <v>0.53846153846153844</v>
      </c>
      <c r="W365" s="153">
        <v>0.55555555555555558</v>
      </c>
      <c r="X365" s="153">
        <v>0.625</v>
      </c>
      <c r="Y365" s="172">
        <v>6.944444444444442</v>
      </c>
      <c r="Z365" s="172">
        <v>9.8197781885397397</v>
      </c>
      <c r="AA365" s="147"/>
      <c r="AB365" s="144"/>
      <c r="AC365" s="144"/>
      <c r="AD365" s="153">
        <v>0.46666666666666667</v>
      </c>
      <c r="AE365" s="153">
        <v>0.52680221811460259</v>
      </c>
      <c r="AF365" s="144"/>
    </row>
    <row r="366" spans="1:32" ht="22.15" customHeight="1" x14ac:dyDescent="0.25">
      <c r="A366" s="154" t="s">
        <v>241</v>
      </c>
      <c r="B366" s="155">
        <v>0.625</v>
      </c>
      <c r="C366" s="155">
        <v>0.5</v>
      </c>
      <c r="D366" s="155">
        <v>0.33333333333333331</v>
      </c>
      <c r="E366" s="155">
        <v>0</v>
      </c>
      <c r="F366" s="155">
        <v>0</v>
      </c>
      <c r="G366" s="155">
        <v>0.33333333333333331</v>
      </c>
      <c r="H366" s="155">
        <v>0</v>
      </c>
      <c r="I366" s="155">
        <v>0</v>
      </c>
      <c r="J366" s="172">
        <v>0</v>
      </c>
      <c r="K366" s="172">
        <v>-31.111111111111111</v>
      </c>
      <c r="L366" s="147"/>
      <c r="M366" s="203">
        <v>-19.642857142857142</v>
      </c>
      <c r="N366" s="144"/>
      <c r="P366" s="154" t="s">
        <v>241</v>
      </c>
      <c r="Q366" s="155">
        <v>0.23387096774193547</v>
      </c>
      <c r="R366" s="155">
        <v>0.26315789473684209</v>
      </c>
      <c r="S366" s="155">
        <v>0.30851063829787234</v>
      </c>
      <c r="T366" s="155">
        <v>0.29166666666666669</v>
      </c>
      <c r="U366" s="155">
        <v>0.2711864406779661</v>
      </c>
      <c r="V366" s="155">
        <v>0.42307692307692307</v>
      </c>
      <c r="W366" s="155">
        <v>0.42222222222222222</v>
      </c>
      <c r="X366" s="155">
        <v>0.19642857142857142</v>
      </c>
      <c r="Y366" s="172">
        <v>-22.579365079365079</v>
      </c>
      <c r="Z366" s="172">
        <v>-10.116847108529178</v>
      </c>
      <c r="AA366" s="147"/>
      <c r="AB366" s="144"/>
      <c r="AC366" s="144"/>
      <c r="AD366" s="151">
        <v>0.31111111111111112</v>
      </c>
      <c r="AE366" s="151">
        <v>0.29759704251386321</v>
      </c>
      <c r="AF366" s="144"/>
    </row>
    <row r="367" spans="1:32" ht="22.15" customHeight="1" x14ac:dyDescent="0.25">
      <c r="A367" s="154" t="s">
        <v>242</v>
      </c>
      <c r="B367" s="155">
        <v>0.1111111111111111</v>
      </c>
      <c r="C367" s="155">
        <v>0.11428571428571428</v>
      </c>
      <c r="D367" s="155">
        <v>9.0909090909090912E-2</v>
      </c>
      <c r="E367" s="155">
        <v>0</v>
      </c>
      <c r="F367" s="155">
        <v>0</v>
      </c>
      <c r="G367" s="155">
        <v>2.8571428571428571E-2</v>
      </c>
      <c r="H367" s="155">
        <v>0</v>
      </c>
      <c r="I367" s="155">
        <v>0</v>
      </c>
      <c r="J367" s="172">
        <v>0</v>
      </c>
      <c r="K367" s="172">
        <v>-5.7142857142857144</v>
      </c>
      <c r="L367" s="147"/>
      <c r="M367" s="203">
        <v>-3.4375000000000004</v>
      </c>
      <c r="N367" s="144"/>
      <c r="P367" s="154" t="s">
        <v>242</v>
      </c>
      <c r="Q367" s="155">
        <v>8.6567164179104483E-2</v>
      </c>
      <c r="R367" s="155">
        <v>7.9617834394904455E-2</v>
      </c>
      <c r="S367" s="155">
        <v>9.7315436241610737E-2</v>
      </c>
      <c r="T367" s="155">
        <v>8.9361702127659579E-2</v>
      </c>
      <c r="U367" s="155">
        <v>5.2459016393442623E-2</v>
      </c>
      <c r="V367" s="155">
        <v>7.5342465753424653E-2</v>
      </c>
      <c r="W367" s="155">
        <v>6.7137809187279157E-2</v>
      </c>
      <c r="X367" s="155">
        <v>3.4375000000000003E-2</v>
      </c>
      <c r="Y367" s="172">
        <v>-3.2762809187279154</v>
      </c>
      <c r="Z367" s="172">
        <v>-4.3704534432589721</v>
      </c>
      <c r="AA367" s="147"/>
      <c r="AB367" s="144"/>
      <c r="AC367" s="144"/>
      <c r="AD367" s="151">
        <v>5.7142857142857141E-2</v>
      </c>
      <c r="AE367" s="151">
        <v>7.807953443258972E-2</v>
      </c>
      <c r="AF367" s="144"/>
    </row>
    <row r="368" spans="1:32" ht="22.15" customHeight="1" x14ac:dyDescent="0.25">
      <c r="A368" s="154" t="s">
        <v>243</v>
      </c>
      <c r="B368" s="155">
        <v>0.17777777777777778</v>
      </c>
      <c r="C368" s="155">
        <v>0.11428571428571428</v>
      </c>
      <c r="D368" s="155">
        <v>4.5454545454545456E-2</v>
      </c>
      <c r="E368" s="155">
        <v>0</v>
      </c>
      <c r="F368" s="155">
        <v>0.1111111111111111</v>
      </c>
      <c r="G368" s="155">
        <v>2.8571428571428571E-2</v>
      </c>
      <c r="H368" s="155">
        <v>3.125E-2</v>
      </c>
      <c r="I368" s="155">
        <v>3.2258064516129031E-2</v>
      </c>
      <c r="J368" s="172">
        <v>0.10080645161290314</v>
      </c>
      <c r="K368" s="172">
        <v>-4.5292955892034232</v>
      </c>
      <c r="L368" s="147"/>
      <c r="M368" s="203">
        <v>-6.461693548387097</v>
      </c>
      <c r="N368" s="144"/>
      <c r="P368" s="154" t="s">
        <v>243</v>
      </c>
      <c r="Q368" s="155">
        <v>9.8507462686567168E-2</v>
      </c>
      <c r="R368" s="155">
        <v>9.8726114649681534E-2</v>
      </c>
      <c r="S368" s="155">
        <v>0.11073825503355705</v>
      </c>
      <c r="T368" s="155">
        <v>0.11914893617021277</v>
      </c>
      <c r="U368" s="155">
        <v>0.10819672131147541</v>
      </c>
      <c r="V368" s="155">
        <v>9.9315068493150679E-2</v>
      </c>
      <c r="W368" s="155">
        <v>0.12014134275618374</v>
      </c>
      <c r="X368" s="155">
        <v>9.6875000000000003E-2</v>
      </c>
      <c r="Y368" s="172">
        <v>-2.3266342756183738</v>
      </c>
      <c r="Z368" s="172">
        <v>-1.030249757516974</v>
      </c>
      <c r="AA368" s="147"/>
      <c r="AB368" s="144"/>
      <c r="AC368" s="144"/>
      <c r="AD368" s="151">
        <v>7.7551020408163265E-2</v>
      </c>
      <c r="AE368" s="151">
        <v>0.10717749757516974</v>
      </c>
      <c r="AF368" s="144"/>
    </row>
    <row r="369" spans="1:32" ht="22.15" customHeight="1" x14ac:dyDescent="0.25">
      <c r="A369" s="154" t="s">
        <v>244</v>
      </c>
      <c r="B369" s="155">
        <v>0</v>
      </c>
      <c r="C369" s="155">
        <v>0</v>
      </c>
      <c r="D369" s="155">
        <v>0</v>
      </c>
      <c r="E369" s="155">
        <v>0</v>
      </c>
      <c r="F369" s="155">
        <v>0</v>
      </c>
      <c r="G369" s="155">
        <v>0</v>
      </c>
      <c r="H369" s="155">
        <v>0</v>
      </c>
      <c r="I369" s="155">
        <v>0</v>
      </c>
      <c r="J369" s="172">
        <v>0</v>
      </c>
      <c r="K369" s="172">
        <v>0</v>
      </c>
      <c r="L369" s="147"/>
      <c r="M369" s="203">
        <v>0</v>
      </c>
      <c r="N369" s="144"/>
      <c r="P369" s="154" t="s">
        <v>244</v>
      </c>
      <c r="Q369" s="155">
        <v>0</v>
      </c>
      <c r="R369" s="155">
        <v>0</v>
      </c>
      <c r="S369" s="155">
        <v>6.7114093959731542E-3</v>
      </c>
      <c r="T369" s="155">
        <v>8.5106382978723406E-3</v>
      </c>
      <c r="U369" s="155">
        <v>3.2786885245901639E-3</v>
      </c>
      <c r="V369" s="155">
        <v>3.4246575342465752E-3</v>
      </c>
      <c r="W369" s="155">
        <v>3.5335689045936395E-3</v>
      </c>
      <c r="X369" s="155">
        <v>0</v>
      </c>
      <c r="Y369" s="172">
        <v>-0.35335689045936397</v>
      </c>
      <c r="Z369" s="172">
        <v>-0.33947623666343357</v>
      </c>
      <c r="AA369" s="147"/>
      <c r="AB369" s="144"/>
      <c r="AC369" s="144"/>
      <c r="AD369" s="151">
        <v>0</v>
      </c>
      <c r="AE369" s="151">
        <v>3.3947623666343357E-3</v>
      </c>
      <c r="AF369" s="144"/>
    </row>
    <row r="370" spans="1:32" ht="22.15" customHeight="1" x14ac:dyDescent="0.25">
      <c r="A370" s="154" t="s">
        <v>245</v>
      </c>
      <c r="B370" s="155">
        <v>4.4444444444444446E-2</v>
      </c>
      <c r="C370" s="155">
        <v>0</v>
      </c>
      <c r="D370" s="155">
        <v>0</v>
      </c>
      <c r="E370" s="155">
        <v>0</v>
      </c>
      <c r="F370" s="155">
        <v>0</v>
      </c>
      <c r="G370" s="155">
        <v>2.8571428571428571E-2</v>
      </c>
      <c r="H370" s="155">
        <v>3.125E-2</v>
      </c>
      <c r="I370" s="155">
        <v>0</v>
      </c>
      <c r="J370" s="172">
        <v>-3.125</v>
      </c>
      <c r="K370" s="172">
        <v>-1.6326530612244898</v>
      </c>
      <c r="L370" s="147"/>
      <c r="M370" s="203">
        <v>-5.9375</v>
      </c>
      <c r="N370" s="144"/>
      <c r="P370" s="154" t="s">
        <v>245</v>
      </c>
      <c r="Q370" s="155">
        <v>3.2835820895522387E-2</v>
      </c>
      <c r="R370" s="155">
        <v>4.4585987261146494E-2</v>
      </c>
      <c r="S370" s="155">
        <v>3.3557046979865771E-3</v>
      </c>
      <c r="T370" s="155">
        <v>1.7021276595744681E-2</v>
      </c>
      <c r="U370" s="155">
        <v>2.9508196721311476E-2</v>
      </c>
      <c r="V370" s="155">
        <v>7.8767123287671229E-2</v>
      </c>
      <c r="W370" s="155">
        <v>9.187279151943463E-2</v>
      </c>
      <c r="X370" s="155">
        <v>5.9374999999999997E-2</v>
      </c>
      <c r="Y370" s="172">
        <v>-3.2497791519434633</v>
      </c>
      <c r="Z370" s="172">
        <v>1.6697987390882636</v>
      </c>
      <c r="AA370" s="147"/>
      <c r="AB370" s="144"/>
      <c r="AC370" s="144"/>
      <c r="AD370" s="151">
        <v>1.6326530612244899E-2</v>
      </c>
      <c r="AE370" s="151">
        <v>4.2677012609117361E-2</v>
      </c>
      <c r="AF370" s="144"/>
    </row>
    <row r="371" spans="1:32" ht="22.15" customHeight="1" x14ac:dyDescent="0.25">
      <c r="A371" s="154" t="s">
        <v>246</v>
      </c>
      <c r="B371" s="155">
        <v>0.48888888888888887</v>
      </c>
      <c r="C371" s="155">
        <v>0.5714285714285714</v>
      </c>
      <c r="D371" s="155">
        <v>0.63636363636363635</v>
      </c>
      <c r="E371" s="155">
        <v>0.81481481481481477</v>
      </c>
      <c r="F371" s="155">
        <v>0.48148148148148145</v>
      </c>
      <c r="G371" s="155">
        <v>0.7142857142857143</v>
      </c>
      <c r="H371" s="155">
        <v>0.6875</v>
      </c>
      <c r="I371" s="155">
        <v>0.64516129032258063</v>
      </c>
      <c r="J371" s="172">
        <v>-4.2338709677419377</v>
      </c>
      <c r="K371" s="172">
        <v>2.4753127057274504</v>
      </c>
      <c r="L371" s="147"/>
      <c r="M371" s="203">
        <v>31.703629032258064</v>
      </c>
      <c r="N371" s="144"/>
      <c r="P371" s="154" t="s">
        <v>246</v>
      </c>
      <c r="Q371" s="155">
        <v>0.17910447761194029</v>
      </c>
      <c r="R371" s="155">
        <v>0.16878980891719744</v>
      </c>
      <c r="S371" s="155">
        <v>0.21140939597315436</v>
      </c>
      <c r="T371" s="155">
        <v>0.26382978723404255</v>
      </c>
      <c r="U371" s="155">
        <v>0.24590163934426229</v>
      </c>
      <c r="V371" s="155">
        <v>0.25684931506849318</v>
      </c>
      <c r="W371" s="155">
        <v>0.28621908127208479</v>
      </c>
      <c r="X371" s="155">
        <v>0.328125</v>
      </c>
      <c r="Y371" s="172">
        <v>4.1905918727915212</v>
      </c>
      <c r="Z371" s="172">
        <v>10.067592143549952</v>
      </c>
      <c r="AA371" s="147"/>
      <c r="AB371" s="144"/>
      <c r="AC371" s="144"/>
      <c r="AD371" s="151">
        <v>0.62040816326530612</v>
      </c>
      <c r="AE371" s="151">
        <v>0.22744907856450047</v>
      </c>
      <c r="AF371" s="144"/>
    </row>
    <row r="372" spans="1:32" x14ac:dyDescent="0.25">
      <c r="A372" s="149" t="s">
        <v>247</v>
      </c>
      <c r="B372" s="150">
        <v>183.0000000000004</v>
      </c>
      <c r="C372" s="150">
        <v>151.51428571428613</v>
      </c>
      <c r="D372" s="150">
        <v>265.81818181818204</v>
      </c>
      <c r="E372" s="150">
        <v>127.22222222222226</v>
      </c>
      <c r="F372" s="150">
        <v>303.22222222222217</v>
      </c>
      <c r="G372" s="150">
        <v>64.799999999999969</v>
      </c>
      <c r="H372" s="150">
        <v>74.437499999999929</v>
      </c>
      <c r="I372" s="150">
        <v>125.38709677419357</v>
      </c>
      <c r="J372" s="177">
        <v>50.949596774193637</v>
      </c>
      <c r="K372" s="177">
        <v>-44.025148123765803</v>
      </c>
      <c r="L372" s="147"/>
      <c r="M372" s="203">
        <v>-33.891028225806423</v>
      </c>
      <c r="N372" s="144"/>
      <c r="P372" s="149" t="s">
        <v>247</v>
      </c>
      <c r="Q372" s="150">
        <v>219.69850746268639</v>
      </c>
      <c r="R372" s="150">
        <v>183.33121019108307</v>
      </c>
      <c r="S372" s="150">
        <v>204.39597315436279</v>
      </c>
      <c r="T372" s="150">
        <v>151.44680851063836</v>
      </c>
      <c r="U372" s="150">
        <v>115.76721311475417</v>
      </c>
      <c r="V372" s="150">
        <v>92.869863013698591</v>
      </c>
      <c r="W372" s="150">
        <v>114.51943462897535</v>
      </c>
      <c r="X372" s="150">
        <v>159.27812499999999</v>
      </c>
      <c r="Y372" s="177">
        <v>44.758690371024642</v>
      </c>
      <c r="Z372" s="177">
        <v>2.8760881425799596</v>
      </c>
      <c r="AA372" s="147"/>
      <c r="AB372" s="144"/>
      <c r="AC372" s="144"/>
      <c r="AD372" s="150">
        <v>169.41224489795937</v>
      </c>
      <c r="AE372" s="150">
        <v>156.40203685742003</v>
      </c>
      <c r="AF372" s="144"/>
    </row>
    <row r="373" spans="1:32" x14ac:dyDescent="0.25">
      <c r="A373" s="149" t="s">
        <v>248</v>
      </c>
      <c r="B373" s="150">
        <v>337.87499999999977</v>
      </c>
      <c r="C373" s="150">
        <v>332.25</v>
      </c>
      <c r="D373" s="150">
        <v>574.16666666666663</v>
      </c>
      <c r="E373" s="150">
        <v>584.25</v>
      </c>
      <c r="F373" s="150">
        <v>716.42857142857144</v>
      </c>
      <c r="G373" s="150">
        <v>320.66666666666669</v>
      </c>
      <c r="H373" s="150">
        <v>399</v>
      </c>
      <c r="I373" s="150">
        <v>1132</v>
      </c>
      <c r="J373" s="177">
        <v>733</v>
      </c>
      <c r="K373" s="177">
        <v>648.4</v>
      </c>
      <c r="L373" s="147"/>
      <c r="M373" s="203">
        <v>573.78571428571433</v>
      </c>
      <c r="N373" s="144"/>
      <c r="P373" s="149" t="s">
        <v>248</v>
      </c>
      <c r="Q373" s="150">
        <v>334.16935483870969</v>
      </c>
      <c r="R373" s="150">
        <v>317.7157894736842</v>
      </c>
      <c r="S373" s="150">
        <v>361.81914893617022</v>
      </c>
      <c r="T373" s="150">
        <v>257.74999999999994</v>
      </c>
      <c r="U373" s="150">
        <v>202.03389830508496</v>
      </c>
      <c r="V373" s="150">
        <v>193.8846153846151</v>
      </c>
      <c r="W373" s="150">
        <v>188.22222222222206</v>
      </c>
      <c r="X373" s="150">
        <v>558.21428571428567</v>
      </c>
      <c r="Y373" s="177">
        <v>369.99206349206361</v>
      </c>
      <c r="Z373" s="177">
        <v>272.3344335885925</v>
      </c>
      <c r="AA373" s="147"/>
      <c r="AB373" s="144"/>
      <c r="AC373" s="144"/>
      <c r="AD373" s="150">
        <v>483.6</v>
      </c>
      <c r="AE373" s="150">
        <v>285.87985212569316</v>
      </c>
      <c r="AF373" s="144"/>
    </row>
    <row r="374" spans="1:32" x14ac:dyDescent="0.25">
      <c r="A374" s="146" t="s">
        <v>249</v>
      </c>
      <c r="B374" s="147">
        <v>38</v>
      </c>
      <c r="C374" s="147">
        <v>40</v>
      </c>
      <c r="D374" s="147">
        <v>30</v>
      </c>
      <c r="E374" s="147">
        <v>23</v>
      </c>
      <c r="F374" s="147">
        <v>11</v>
      </c>
      <c r="G374" s="147">
        <v>12</v>
      </c>
      <c r="H374" s="147">
        <v>7</v>
      </c>
      <c r="I374" s="147">
        <v>5</v>
      </c>
      <c r="J374" s="148">
        <v>-0.2857142857142857</v>
      </c>
      <c r="K374" s="148">
        <v>-0.78260869565217395</v>
      </c>
      <c r="L374" s="147"/>
      <c r="M374" s="155">
        <v>3.787878787878788E-2</v>
      </c>
      <c r="N374" s="144"/>
      <c r="P374" s="146" t="s">
        <v>249</v>
      </c>
      <c r="Q374" s="147">
        <v>322</v>
      </c>
      <c r="R374" s="147">
        <v>238</v>
      </c>
      <c r="S374" s="147">
        <v>193</v>
      </c>
      <c r="T374" s="147">
        <v>170</v>
      </c>
      <c r="U374" s="147">
        <v>173</v>
      </c>
      <c r="V374" s="147">
        <v>216</v>
      </c>
      <c r="W374" s="147">
        <v>163</v>
      </c>
      <c r="X374" s="147">
        <v>132</v>
      </c>
      <c r="Y374" s="148">
        <v>-0.19018404907975461</v>
      </c>
      <c r="Z374" s="148">
        <v>-0.37355932203389836</v>
      </c>
      <c r="AA374" s="147"/>
      <c r="AB374" s="144"/>
      <c r="AC374" s="144"/>
      <c r="AD374" s="147">
        <v>23</v>
      </c>
      <c r="AE374" s="147">
        <v>210.71428571428572</v>
      </c>
      <c r="AF374" s="144"/>
    </row>
    <row r="375" spans="1:32" x14ac:dyDescent="0.25">
      <c r="A375" s="146" t="s">
        <v>250</v>
      </c>
      <c r="B375" s="147">
        <v>17</v>
      </c>
      <c r="C375" s="147">
        <v>22</v>
      </c>
      <c r="D375" s="147">
        <v>11</v>
      </c>
      <c r="E375" s="147">
        <v>14</v>
      </c>
      <c r="F375" s="147">
        <v>7</v>
      </c>
      <c r="G375" s="147">
        <v>6</v>
      </c>
      <c r="H375" s="147">
        <v>6</v>
      </c>
      <c r="I375" s="147">
        <v>1</v>
      </c>
      <c r="J375" s="148">
        <v>-0.83333333333333337</v>
      </c>
      <c r="K375" s="148">
        <v>-0.91566265060240959</v>
      </c>
      <c r="L375" s="147"/>
      <c r="M375" s="155">
        <v>2.7777777777777776E-2</v>
      </c>
      <c r="N375" s="144"/>
      <c r="P375" s="146" t="s">
        <v>250</v>
      </c>
      <c r="Q375" s="147">
        <v>111</v>
      </c>
      <c r="R375" s="147">
        <v>96</v>
      </c>
      <c r="S375" s="147">
        <v>61</v>
      </c>
      <c r="T375" s="147">
        <v>57</v>
      </c>
      <c r="U375" s="147">
        <v>51</v>
      </c>
      <c r="V375" s="147">
        <v>60</v>
      </c>
      <c r="W375" s="147">
        <v>71</v>
      </c>
      <c r="X375" s="147">
        <v>36</v>
      </c>
      <c r="Y375" s="148">
        <v>-0.49295774647887325</v>
      </c>
      <c r="Z375" s="148">
        <v>-0.50295857988165682</v>
      </c>
      <c r="AA375" s="147"/>
      <c r="AB375" s="144"/>
      <c r="AC375" s="144"/>
      <c r="AD375" s="150">
        <v>11.857142857142858</v>
      </c>
      <c r="AE375" s="150">
        <v>72.428571428571431</v>
      </c>
      <c r="AF375" s="144"/>
    </row>
    <row r="376" spans="1:32" x14ac:dyDescent="0.25">
      <c r="A376" s="149" t="s">
        <v>251</v>
      </c>
      <c r="B376" s="150">
        <v>0</v>
      </c>
      <c r="C376" s="150">
        <v>8</v>
      </c>
      <c r="D376" s="150">
        <v>0</v>
      </c>
      <c r="E376" s="150">
        <v>4</v>
      </c>
      <c r="F376" s="150">
        <v>2</v>
      </c>
      <c r="G376" s="150">
        <v>0</v>
      </c>
      <c r="H376" s="150">
        <v>5</v>
      </c>
      <c r="I376" s="150">
        <v>4</v>
      </c>
      <c r="J376" s="148">
        <v>-0.2</v>
      </c>
      <c r="K376" s="157">
        <v>0.26315789473684215</v>
      </c>
      <c r="L376" s="147"/>
      <c r="M376" s="155">
        <v>4.3956043956043959E-2</v>
      </c>
      <c r="N376" s="144"/>
      <c r="P376" s="149" t="s">
        <v>251</v>
      </c>
      <c r="Q376" s="150">
        <v>0</v>
      </c>
      <c r="R376" s="150">
        <v>125</v>
      </c>
      <c r="S376" s="150">
        <v>100</v>
      </c>
      <c r="T376" s="150">
        <v>102</v>
      </c>
      <c r="U376" s="150">
        <v>55</v>
      </c>
      <c r="V376" s="150">
        <v>60</v>
      </c>
      <c r="W376" s="150">
        <v>73</v>
      </c>
      <c r="X376" s="150">
        <v>91</v>
      </c>
      <c r="Y376" s="148">
        <v>0.24657534246575341</v>
      </c>
      <c r="Z376" s="157">
        <v>6.0194174757281609E-2</v>
      </c>
      <c r="AA376" s="147"/>
      <c r="AB376" s="144"/>
      <c r="AC376" s="144"/>
      <c r="AD376" s="158">
        <v>3.1666666666666665</v>
      </c>
      <c r="AE376" s="158">
        <v>85.833333333333329</v>
      </c>
      <c r="AF376" s="144"/>
    </row>
    <row r="377" spans="1:32" x14ac:dyDescent="0.25">
      <c r="A377" s="159" t="s">
        <v>252</v>
      </c>
      <c r="B377" s="147">
        <v>0</v>
      </c>
      <c r="C377" s="147">
        <v>0</v>
      </c>
      <c r="D377" s="147">
        <v>0</v>
      </c>
      <c r="E377" s="147">
        <v>0</v>
      </c>
      <c r="F377" s="147">
        <v>0</v>
      </c>
      <c r="G377" s="147">
        <v>0</v>
      </c>
      <c r="H377" s="147">
        <v>0</v>
      </c>
      <c r="I377" s="147">
        <v>0</v>
      </c>
      <c r="J377" s="148" t="e">
        <v>#DIV/0!</v>
      </c>
      <c r="K377" s="148" t="e">
        <v>#DIV/0!</v>
      </c>
      <c r="L377" s="147"/>
      <c r="M377" s="155">
        <v>0</v>
      </c>
      <c r="N377" s="144"/>
      <c r="P377" s="159" t="s">
        <v>252</v>
      </c>
      <c r="Q377" s="147">
        <v>6</v>
      </c>
      <c r="R377" s="147">
        <v>31</v>
      </c>
      <c r="S377" s="147">
        <v>9</v>
      </c>
      <c r="T377" s="147">
        <v>6</v>
      </c>
      <c r="U377" s="147">
        <v>0</v>
      </c>
      <c r="V377" s="147">
        <v>1</v>
      </c>
      <c r="W377" s="147">
        <v>9</v>
      </c>
      <c r="X377" s="147">
        <v>4</v>
      </c>
      <c r="Y377" s="148">
        <v>-0.55555555555555558</v>
      </c>
      <c r="Z377" s="148">
        <v>-0.54838709677419362</v>
      </c>
      <c r="AA377" s="147"/>
      <c r="AB377" s="144"/>
      <c r="AC377" s="144"/>
      <c r="AD377" s="150">
        <v>0</v>
      </c>
      <c r="AE377" s="150">
        <v>8.8571428571428577</v>
      </c>
      <c r="AF377" s="144"/>
    </row>
    <row r="378" spans="1:32" x14ac:dyDescent="0.25">
      <c r="A378" s="159" t="s">
        <v>253</v>
      </c>
      <c r="B378" s="147">
        <v>3</v>
      </c>
      <c r="C378" s="147">
        <v>0</v>
      </c>
      <c r="D378" s="147">
        <v>0</v>
      </c>
      <c r="E378" s="147">
        <v>0</v>
      </c>
      <c r="F378" s="147">
        <v>0</v>
      </c>
      <c r="G378" s="147">
        <v>0</v>
      </c>
      <c r="H378" s="147">
        <v>0</v>
      </c>
      <c r="I378" s="147">
        <v>0</v>
      </c>
      <c r="J378" s="148" t="e">
        <v>#DIV/0!</v>
      </c>
      <c r="K378" s="148">
        <v>-1</v>
      </c>
      <c r="L378" s="147"/>
      <c r="M378" s="155">
        <v>0</v>
      </c>
      <c r="N378" s="144"/>
      <c r="P378" s="159" t="s">
        <v>253</v>
      </c>
      <c r="Q378" s="147">
        <v>3</v>
      </c>
      <c r="R378" s="147">
        <v>14</v>
      </c>
      <c r="S378" s="147">
        <v>0</v>
      </c>
      <c r="T378" s="147">
        <v>1</v>
      </c>
      <c r="U378" s="147">
        <v>0</v>
      </c>
      <c r="V378" s="147">
        <v>1</v>
      </c>
      <c r="W378" s="147">
        <v>6</v>
      </c>
      <c r="X378" s="147">
        <v>2</v>
      </c>
      <c r="Y378" s="148">
        <v>-0.66666666666666663</v>
      </c>
      <c r="Z378" s="148">
        <v>-0.44</v>
      </c>
      <c r="AA378" s="147"/>
      <c r="AB378" s="144"/>
      <c r="AC378" s="144"/>
      <c r="AD378" s="150">
        <v>0.42857142857142855</v>
      </c>
      <c r="AE378" s="150">
        <v>3.5714285714285716</v>
      </c>
      <c r="AF378" s="144"/>
    </row>
    <row r="379" spans="1:32" x14ac:dyDescent="0.25">
      <c r="A379" s="159" t="s">
        <v>254</v>
      </c>
      <c r="B379" s="160">
        <v>1</v>
      </c>
      <c r="C379" s="160" t="s">
        <v>285</v>
      </c>
      <c r="D379" s="160" t="s">
        <v>285</v>
      </c>
      <c r="E379" s="160" t="s">
        <v>285</v>
      </c>
      <c r="F379" s="160" t="s">
        <v>285</v>
      </c>
      <c r="G379" s="160" t="s">
        <v>285</v>
      </c>
      <c r="H379" s="160" t="s">
        <v>285</v>
      </c>
      <c r="I379" s="160" t="s">
        <v>285</v>
      </c>
      <c r="J379" s="172" t="e">
        <v>#VALUE!</v>
      </c>
      <c r="K379" s="172" t="e">
        <v>#VALUE!</v>
      </c>
      <c r="L379" s="147"/>
      <c r="M379" s="203" t="e">
        <v>#VALUE!</v>
      </c>
      <c r="N379" s="144"/>
      <c r="P379" s="159" t="s">
        <v>254</v>
      </c>
      <c r="Q379" s="160">
        <v>0.33333333333333331</v>
      </c>
      <c r="R379" s="160">
        <v>0.31111111111111112</v>
      </c>
      <c r="S379" s="160">
        <v>0</v>
      </c>
      <c r="T379" s="160">
        <v>0.14285714285714285</v>
      </c>
      <c r="U379" s="160" t="s">
        <v>285</v>
      </c>
      <c r="V379" s="160">
        <v>0.5</v>
      </c>
      <c r="W379" s="160">
        <v>0.4</v>
      </c>
      <c r="X379" s="160">
        <v>0.33333333333333331</v>
      </c>
      <c r="Y379" s="172">
        <v>-6.6666666666666705</v>
      </c>
      <c r="Z379" s="172">
        <v>4.5977011494252871</v>
      </c>
      <c r="AA379" s="147"/>
      <c r="AB379" s="144"/>
      <c r="AC379" s="144"/>
      <c r="AD379" s="191">
        <v>1</v>
      </c>
      <c r="AE379" s="191">
        <v>0.28735632183908044</v>
      </c>
      <c r="AF379" s="144"/>
    </row>
    <row r="380" spans="1:32" x14ac:dyDescent="0.25">
      <c r="A380" s="161" t="s">
        <v>255</v>
      </c>
      <c r="B380" s="161"/>
      <c r="C380" s="161"/>
      <c r="D380" s="161"/>
      <c r="E380" s="144"/>
      <c r="F380" s="144"/>
      <c r="G380" s="144"/>
      <c r="H380" s="144"/>
      <c r="I380" s="144"/>
      <c r="J380" s="144"/>
      <c r="K380" s="144"/>
      <c r="L380" s="144"/>
      <c r="M380" s="144"/>
      <c r="N380" s="144"/>
      <c r="O380" s="204"/>
      <c r="P380" s="161" t="s">
        <v>255</v>
      </c>
      <c r="Q380" s="161"/>
      <c r="R380" s="161"/>
      <c r="S380" s="161"/>
      <c r="T380" s="144"/>
      <c r="U380" s="144"/>
      <c r="V380" s="144"/>
      <c r="W380" s="144"/>
      <c r="X380" s="144"/>
      <c r="Y380" s="144"/>
      <c r="Z380" s="144"/>
      <c r="AA380" s="144"/>
      <c r="AB380" s="144"/>
      <c r="AC380" s="144"/>
      <c r="AD380" s="144"/>
      <c r="AE380" s="144"/>
      <c r="AF380" s="144"/>
    </row>
    <row r="383" spans="1:32" x14ac:dyDescent="0.25">
      <c r="A383" s="189" t="s">
        <v>261</v>
      </c>
      <c r="B383" s="189"/>
      <c r="C383" s="189"/>
      <c r="D383" s="189"/>
      <c r="E383" s="181"/>
      <c r="F383" s="167"/>
      <c r="G383" s="167"/>
      <c r="H383" s="167"/>
      <c r="I383" s="167"/>
      <c r="J383" s="167"/>
      <c r="K383" s="167"/>
      <c r="L383" s="188"/>
      <c r="M383" s="211"/>
      <c r="N383" s="144"/>
      <c r="O383" s="211"/>
      <c r="P383" s="189" t="s">
        <v>261</v>
      </c>
      <c r="Q383" s="189"/>
      <c r="R383" s="189"/>
      <c r="S383" s="189"/>
      <c r="T383" s="181"/>
      <c r="U383" s="144"/>
      <c r="V383" s="144"/>
      <c r="W383" s="144"/>
      <c r="X383" s="144"/>
      <c r="Y383" s="144"/>
      <c r="Z383" s="144"/>
      <c r="AA383" s="188"/>
      <c r="AB383" s="144"/>
      <c r="AC383" s="144"/>
      <c r="AD383" s="144"/>
      <c r="AE383" s="144"/>
      <c r="AF383" s="144"/>
    </row>
    <row r="384" spans="1:32" x14ac:dyDescent="0.25">
      <c r="A384" s="166" t="s">
        <v>307</v>
      </c>
      <c r="B384" s="166"/>
      <c r="C384" s="166"/>
      <c r="D384" s="166"/>
      <c r="E384" s="213"/>
      <c r="F384" s="167"/>
      <c r="G384" s="167"/>
      <c r="H384" s="167"/>
      <c r="I384" s="167"/>
      <c r="J384" s="167"/>
      <c r="K384" s="167"/>
      <c r="L384" s="167"/>
      <c r="M384" s="144"/>
      <c r="N384" s="144"/>
      <c r="P384" s="166" t="s">
        <v>231</v>
      </c>
      <c r="Q384" s="166"/>
      <c r="R384" s="166"/>
      <c r="S384" s="166"/>
      <c r="T384" s="162"/>
      <c r="U384" s="144"/>
      <c r="V384" s="144"/>
      <c r="W384" s="144"/>
      <c r="X384" s="144"/>
      <c r="Y384" s="144"/>
      <c r="Z384" s="144"/>
      <c r="AA384" s="167"/>
      <c r="AB384" s="144"/>
      <c r="AC384" s="144"/>
      <c r="AD384" s="144"/>
      <c r="AE384" s="144"/>
      <c r="AF384" s="144"/>
    </row>
    <row r="385" spans="1:32" ht="31.5" x14ac:dyDescent="0.25">
      <c r="A385" s="190"/>
      <c r="B385" s="141">
        <v>2019</v>
      </c>
      <c r="C385" s="141">
        <v>2020</v>
      </c>
      <c r="D385" s="141">
        <v>2021</v>
      </c>
      <c r="E385" s="141">
        <v>2022</v>
      </c>
      <c r="F385" s="141">
        <v>2023</v>
      </c>
      <c r="G385" s="141">
        <v>2024</v>
      </c>
      <c r="H385" s="141">
        <v>2025</v>
      </c>
      <c r="I385" s="141">
        <v>2026</v>
      </c>
      <c r="J385" s="142" t="s">
        <v>232</v>
      </c>
      <c r="K385" s="142" t="s">
        <v>233</v>
      </c>
      <c r="L385" s="143" t="s">
        <v>234</v>
      </c>
      <c r="M385" s="145" t="s">
        <v>287</v>
      </c>
      <c r="N385" s="144"/>
      <c r="P385" s="190"/>
      <c r="Q385" s="141">
        <v>2019</v>
      </c>
      <c r="R385" s="141">
        <v>2020</v>
      </c>
      <c r="S385" s="141">
        <v>2021</v>
      </c>
      <c r="T385" s="141">
        <v>2022</v>
      </c>
      <c r="U385" s="141">
        <v>2023</v>
      </c>
      <c r="V385" s="141">
        <v>2024</v>
      </c>
      <c r="W385" s="141">
        <v>2025</v>
      </c>
      <c r="X385" s="141">
        <v>2026</v>
      </c>
      <c r="Y385" s="142" t="s">
        <v>232</v>
      </c>
      <c r="Z385" s="142" t="s">
        <v>233</v>
      </c>
      <c r="AA385" s="143" t="s">
        <v>234</v>
      </c>
      <c r="AB385" s="144"/>
      <c r="AC385" s="144"/>
      <c r="AD385" s="145" t="s">
        <v>308</v>
      </c>
      <c r="AE385" s="145" t="s">
        <v>235</v>
      </c>
      <c r="AF385" s="144"/>
    </row>
    <row r="386" spans="1:32" x14ac:dyDescent="0.25">
      <c r="A386" s="146" t="s">
        <v>236</v>
      </c>
      <c r="B386" s="147">
        <v>75</v>
      </c>
      <c r="C386" s="147">
        <v>86</v>
      </c>
      <c r="D386" s="147">
        <v>72</v>
      </c>
      <c r="E386" s="147">
        <v>75</v>
      </c>
      <c r="F386" s="147">
        <v>94</v>
      </c>
      <c r="G386" s="147">
        <v>37</v>
      </c>
      <c r="H386" s="147">
        <v>42</v>
      </c>
      <c r="I386" s="147">
        <v>94</v>
      </c>
      <c r="J386" s="148">
        <v>1.2380952380952381</v>
      </c>
      <c r="K386" s="148">
        <v>0.36798336798336811</v>
      </c>
      <c r="L386" s="147"/>
      <c r="M386" s="155">
        <v>0.11562115621156212</v>
      </c>
      <c r="N386" s="144"/>
      <c r="P386" s="146" t="s">
        <v>236</v>
      </c>
      <c r="Q386" s="147">
        <v>648</v>
      </c>
      <c r="R386" s="147">
        <v>849</v>
      </c>
      <c r="S386" s="147">
        <v>1022</v>
      </c>
      <c r="T386" s="147">
        <v>685</v>
      </c>
      <c r="U386" s="147">
        <v>809</v>
      </c>
      <c r="V386" s="147">
        <v>743</v>
      </c>
      <c r="W386" s="147">
        <v>677</v>
      </c>
      <c r="X386" s="147">
        <v>813</v>
      </c>
      <c r="Y386" s="148">
        <v>0.20088626292466766</v>
      </c>
      <c r="Z386" s="148">
        <v>4.7487575924903415E-2</v>
      </c>
      <c r="AA386" s="147"/>
      <c r="AB386" s="144"/>
      <c r="AC386" s="144"/>
      <c r="AD386" s="147">
        <v>68.714285714285708</v>
      </c>
      <c r="AE386" s="147">
        <v>776.14285714285711</v>
      </c>
      <c r="AF386" s="144"/>
    </row>
    <row r="387" spans="1:32" x14ac:dyDescent="0.25">
      <c r="A387" s="149" t="s">
        <v>237</v>
      </c>
      <c r="B387" s="150">
        <v>39</v>
      </c>
      <c r="C387" s="150">
        <v>49</v>
      </c>
      <c r="D387" s="150">
        <v>34</v>
      </c>
      <c r="E387" s="150">
        <v>28</v>
      </c>
      <c r="F387" s="150">
        <v>50</v>
      </c>
      <c r="G387" s="150">
        <v>18</v>
      </c>
      <c r="H387" s="150">
        <v>10</v>
      </c>
      <c r="I387" s="150">
        <v>52</v>
      </c>
      <c r="J387" s="148">
        <v>4.2</v>
      </c>
      <c r="K387" s="148">
        <v>0.59649122807017552</v>
      </c>
      <c r="L387" s="147"/>
      <c r="M387" s="155">
        <v>0.11040339702760085</v>
      </c>
      <c r="N387" s="144"/>
      <c r="P387" s="149" t="s">
        <v>237</v>
      </c>
      <c r="Q387" s="150">
        <v>381</v>
      </c>
      <c r="R387" s="150">
        <v>538</v>
      </c>
      <c r="S387" s="150">
        <v>613</v>
      </c>
      <c r="T387" s="150">
        <v>366</v>
      </c>
      <c r="U387" s="150">
        <v>441</v>
      </c>
      <c r="V387" s="150">
        <v>438</v>
      </c>
      <c r="W387" s="150">
        <v>355</v>
      </c>
      <c r="X387" s="150">
        <v>471</v>
      </c>
      <c r="Y387" s="148">
        <v>0.3267605633802817</v>
      </c>
      <c r="Z387" s="148">
        <v>5.268199233716471E-2</v>
      </c>
      <c r="AA387" s="147"/>
      <c r="AB387" s="144"/>
      <c r="AC387" s="144"/>
      <c r="AD387" s="150">
        <v>32.571428571428569</v>
      </c>
      <c r="AE387" s="150">
        <v>447.42857142857144</v>
      </c>
      <c r="AF387" s="144"/>
    </row>
    <row r="388" spans="1:32" x14ac:dyDescent="0.25">
      <c r="A388" s="146" t="s">
        <v>90</v>
      </c>
      <c r="B388" s="151">
        <v>0.54166666666666663</v>
      </c>
      <c r="C388" s="151">
        <v>0.620253164556962</v>
      </c>
      <c r="D388" s="151">
        <v>0.56666666666666665</v>
      </c>
      <c r="E388" s="151">
        <v>0.4</v>
      </c>
      <c r="F388" s="151">
        <v>0.57471264367816088</v>
      </c>
      <c r="G388" s="151">
        <v>0.6428571428571429</v>
      </c>
      <c r="H388" s="151">
        <v>0.32258064516129031</v>
      </c>
      <c r="I388" s="151">
        <v>0.60465116279069764</v>
      </c>
      <c r="J388" s="172">
        <v>28.207051762940733</v>
      </c>
      <c r="K388" s="172">
        <v>7.0693317357442336</v>
      </c>
      <c r="L388" s="147"/>
      <c r="M388" s="203">
        <v>-4.5004009623095476</v>
      </c>
      <c r="N388" s="144"/>
      <c r="P388" s="146" t="s">
        <v>90</v>
      </c>
      <c r="Q388" s="151">
        <v>0.62254901960784315</v>
      </c>
      <c r="R388" s="151">
        <v>0.68710089399744567</v>
      </c>
      <c r="S388" s="151">
        <v>0.64526315789473687</v>
      </c>
      <c r="T388" s="151">
        <v>0.5903225806451613</v>
      </c>
      <c r="U388" s="151">
        <v>0.62376237623762376</v>
      </c>
      <c r="V388" s="151">
        <v>0.64506627393225335</v>
      </c>
      <c r="W388" s="151">
        <v>0.58872305140961856</v>
      </c>
      <c r="X388" s="151">
        <v>0.64965517241379311</v>
      </c>
      <c r="Y388" s="172">
        <v>6.0932121004174551</v>
      </c>
      <c r="Z388" s="172">
        <v>1.7438781618476229</v>
      </c>
      <c r="AA388" s="147"/>
      <c r="AB388" s="144"/>
      <c r="AC388" s="144"/>
      <c r="AD388" s="151">
        <v>0.53395784543325531</v>
      </c>
      <c r="AE388" s="151">
        <v>0.63221639079531688</v>
      </c>
      <c r="AF388" s="144"/>
    </row>
    <row r="389" spans="1:32" x14ac:dyDescent="0.25">
      <c r="A389" s="149" t="s">
        <v>238</v>
      </c>
      <c r="B389" s="150">
        <v>36</v>
      </c>
      <c r="C389" s="150">
        <v>43</v>
      </c>
      <c r="D389" s="150">
        <v>30</v>
      </c>
      <c r="E389" s="150">
        <v>22</v>
      </c>
      <c r="F389" s="150">
        <v>44</v>
      </c>
      <c r="G389" s="150">
        <v>17</v>
      </c>
      <c r="H389" s="150">
        <v>9</v>
      </c>
      <c r="I389" s="150">
        <v>49</v>
      </c>
      <c r="J389" s="148">
        <v>4.4444444444444446</v>
      </c>
      <c r="K389" s="148">
        <v>0.70646766169154218</v>
      </c>
      <c r="L389" s="147"/>
      <c r="M389" s="155">
        <v>0.11316397228637413</v>
      </c>
      <c r="N389" s="144"/>
      <c r="P389" s="149" t="s">
        <v>238</v>
      </c>
      <c r="Q389" s="150">
        <v>324</v>
      </c>
      <c r="R389" s="150">
        <v>458</v>
      </c>
      <c r="S389" s="150">
        <v>549</v>
      </c>
      <c r="T389" s="150">
        <v>305</v>
      </c>
      <c r="U389" s="150">
        <v>408</v>
      </c>
      <c r="V389" s="150">
        <v>405</v>
      </c>
      <c r="W389" s="150">
        <v>314</v>
      </c>
      <c r="X389" s="150">
        <v>433</v>
      </c>
      <c r="Y389" s="148">
        <v>0.37898089171974525</v>
      </c>
      <c r="Z389" s="148">
        <v>9.6996018820123028E-2</v>
      </c>
      <c r="AA389" s="147"/>
      <c r="AB389" s="144"/>
      <c r="AC389" s="144"/>
      <c r="AD389" s="150">
        <v>28.714285714285715</v>
      </c>
      <c r="AE389" s="150">
        <v>394.71428571428572</v>
      </c>
      <c r="AF389" s="144"/>
    </row>
    <row r="390" spans="1:32" x14ac:dyDescent="0.25">
      <c r="A390" s="149" t="s">
        <v>239</v>
      </c>
      <c r="B390" s="153">
        <v>0.48</v>
      </c>
      <c r="C390" s="153">
        <v>0.5</v>
      </c>
      <c r="D390" s="153">
        <v>0.41666666666666669</v>
      </c>
      <c r="E390" s="153">
        <v>0.29333333333333333</v>
      </c>
      <c r="F390" s="153">
        <v>0.46808510638297873</v>
      </c>
      <c r="G390" s="153">
        <v>0.45945945945945948</v>
      </c>
      <c r="H390" s="153">
        <v>0.21428571428571427</v>
      </c>
      <c r="I390" s="153">
        <v>0.52127659574468088</v>
      </c>
      <c r="J390" s="172">
        <v>30.69908814589666</v>
      </c>
      <c r="K390" s="172">
        <v>10.339717786526293</v>
      </c>
      <c r="L390" s="147"/>
      <c r="M390" s="203">
        <v>-1.1318730208578653</v>
      </c>
      <c r="N390" s="144"/>
      <c r="P390" s="149" t="s">
        <v>239</v>
      </c>
      <c r="Q390" s="153">
        <v>0.5</v>
      </c>
      <c r="R390" s="153">
        <v>0.53945818610129559</v>
      </c>
      <c r="S390" s="153">
        <v>0.53718199608610573</v>
      </c>
      <c r="T390" s="153">
        <v>0.44525547445255476</v>
      </c>
      <c r="U390" s="153">
        <v>0.50432632880098882</v>
      </c>
      <c r="V390" s="153">
        <v>0.54508748317631228</v>
      </c>
      <c r="W390" s="153">
        <v>0.46381093057607092</v>
      </c>
      <c r="X390" s="153">
        <v>0.53259532595325954</v>
      </c>
      <c r="Y390" s="172">
        <v>6.8784395377188616</v>
      </c>
      <c r="Z390" s="172">
        <v>2.4036518664468765</v>
      </c>
      <c r="AA390" s="147"/>
      <c r="AB390" s="144"/>
      <c r="AC390" s="144"/>
      <c r="AD390" s="153">
        <v>0.41787941787941796</v>
      </c>
      <c r="AE390" s="153">
        <v>0.50855880728879077</v>
      </c>
      <c r="AF390" s="144"/>
    </row>
    <row r="391" spans="1:32" x14ac:dyDescent="0.25">
      <c r="A391" s="149" t="s">
        <v>240</v>
      </c>
      <c r="B391" s="153">
        <v>0.92307692307692313</v>
      </c>
      <c r="C391" s="153">
        <v>0.87755102040816324</v>
      </c>
      <c r="D391" s="153">
        <v>0.88235294117647056</v>
      </c>
      <c r="E391" s="153">
        <v>0.7857142857142857</v>
      </c>
      <c r="F391" s="153">
        <v>0.88</v>
      </c>
      <c r="G391" s="153">
        <v>0.94444444444444442</v>
      </c>
      <c r="H391" s="153">
        <v>0.9</v>
      </c>
      <c r="I391" s="153">
        <v>0.94230769230769229</v>
      </c>
      <c r="J391" s="172">
        <v>4.2307692307692264</v>
      </c>
      <c r="K391" s="172">
        <v>6.0728744939271166</v>
      </c>
      <c r="L391" s="147"/>
      <c r="M391" s="203">
        <v>2.2987097827862124</v>
      </c>
      <c r="N391" s="144"/>
      <c r="P391" s="149" t="s">
        <v>240</v>
      </c>
      <c r="Q391" s="153">
        <v>0.85039370078740162</v>
      </c>
      <c r="R391" s="153">
        <v>0.85130111524163565</v>
      </c>
      <c r="S391" s="153">
        <v>0.89559543230016314</v>
      </c>
      <c r="T391" s="153">
        <v>0.83333333333333337</v>
      </c>
      <c r="U391" s="153">
        <v>0.92517006802721091</v>
      </c>
      <c r="V391" s="153">
        <v>0.92465753424657537</v>
      </c>
      <c r="W391" s="153">
        <v>0.88450704225352117</v>
      </c>
      <c r="X391" s="153">
        <v>0.91932059447983017</v>
      </c>
      <c r="Y391" s="172">
        <v>3.4813552226308997</v>
      </c>
      <c r="Z391" s="172">
        <v>3.713668643385315</v>
      </c>
      <c r="AA391" s="147"/>
      <c r="AB391" s="144"/>
      <c r="AC391" s="144"/>
      <c r="AD391" s="153">
        <v>0.88157894736842113</v>
      </c>
      <c r="AE391" s="153">
        <v>0.88218390804597702</v>
      </c>
      <c r="AF391" s="144"/>
    </row>
    <row r="392" spans="1:32" ht="22.15" customHeight="1" x14ac:dyDescent="0.25">
      <c r="A392" s="154" t="s">
        <v>241</v>
      </c>
      <c r="B392" s="155">
        <v>2.564102564102564E-2</v>
      </c>
      <c r="C392" s="155">
        <v>6.1224489795918366E-2</v>
      </c>
      <c r="D392" s="155">
        <v>2.9411764705882353E-2</v>
      </c>
      <c r="E392" s="155">
        <v>0.21428571428571427</v>
      </c>
      <c r="F392" s="155">
        <v>0.02</v>
      </c>
      <c r="G392" s="155">
        <v>0</v>
      </c>
      <c r="H392" s="155">
        <v>0</v>
      </c>
      <c r="I392" s="155">
        <v>1.9230769230769232E-2</v>
      </c>
      <c r="J392" s="172">
        <v>1.9230769230769231</v>
      </c>
      <c r="K392" s="172">
        <v>-3.3400809716599187</v>
      </c>
      <c r="L392" s="147"/>
      <c r="M392" s="203">
        <v>-1.6862649028254122</v>
      </c>
      <c r="N392" s="144"/>
      <c r="P392" s="154" t="s">
        <v>241</v>
      </c>
      <c r="Q392" s="155">
        <v>8.6614173228346455E-2</v>
      </c>
      <c r="R392" s="155">
        <v>5.3903345724907063E-2</v>
      </c>
      <c r="S392" s="155">
        <v>4.730831973898858E-2</v>
      </c>
      <c r="T392" s="155">
        <v>9.2896174863387984E-2</v>
      </c>
      <c r="U392" s="155">
        <v>3.8548752834467119E-2</v>
      </c>
      <c r="V392" s="155">
        <v>3.8812785388127852E-2</v>
      </c>
      <c r="W392" s="155">
        <v>5.0704225352112678E-2</v>
      </c>
      <c r="X392" s="155">
        <v>3.6093418259023353E-2</v>
      </c>
      <c r="Y392" s="172">
        <v>-1.4610807093089324</v>
      </c>
      <c r="Z392" s="172">
        <v>-2.041999170266247</v>
      </c>
      <c r="AA392" s="147"/>
      <c r="AB392" s="144"/>
      <c r="AC392" s="144"/>
      <c r="AD392" s="151">
        <v>5.2631578947368418E-2</v>
      </c>
      <c r="AE392" s="151">
        <v>5.6513409961685822E-2</v>
      </c>
      <c r="AF392" s="144"/>
    </row>
    <row r="393" spans="1:32" ht="22.15" customHeight="1" x14ac:dyDescent="0.25">
      <c r="A393" s="154" t="s">
        <v>242</v>
      </c>
      <c r="B393" s="155">
        <v>1.3333333333333334E-2</v>
      </c>
      <c r="C393" s="155">
        <v>3.4883720930232558E-2</v>
      </c>
      <c r="D393" s="155">
        <v>1.3888888888888888E-2</v>
      </c>
      <c r="E393" s="155">
        <v>0.08</v>
      </c>
      <c r="F393" s="155">
        <v>1.0638297872340425E-2</v>
      </c>
      <c r="G393" s="155">
        <v>0</v>
      </c>
      <c r="H393" s="155">
        <v>0</v>
      </c>
      <c r="I393" s="155">
        <v>1.0638297872340425E-2</v>
      </c>
      <c r="J393" s="172">
        <v>1.0638297872340425</v>
      </c>
      <c r="K393" s="172">
        <v>-1.4309727075684524</v>
      </c>
      <c r="L393" s="147"/>
      <c r="M393" s="203">
        <v>-1.0271911229750597</v>
      </c>
      <c r="N393" s="144"/>
      <c r="P393" s="154" t="s">
        <v>242</v>
      </c>
      <c r="Q393" s="155">
        <v>5.0925925925925923E-2</v>
      </c>
      <c r="R393" s="155">
        <v>3.4157832744405182E-2</v>
      </c>
      <c r="S393" s="155">
        <v>2.8375733855185908E-2</v>
      </c>
      <c r="T393" s="155">
        <v>4.9635036496350364E-2</v>
      </c>
      <c r="U393" s="155">
        <v>2.1013597033374538E-2</v>
      </c>
      <c r="V393" s="155">
        <v>2.2880215343203229E-2</v>
      </c>
      <c r="W393" s="155">
        <v>2.6587887740029542E-2</v>
      </c>
      <c r="X393" s="155">
        <v>2.0910209102091022E-2</v>
      </c>
      <c r="Y393" s="172">
        <v>-0.56776786379385202</v>
      </c>
      <c r="Z393" s="172">
        <v>-1.1668476706854316</v>
      </c>
      <c r="AA393" s="147"/>
      <c r="AB393" s="144"/>
      <c r="AC393" s="144"/>
      <c r="AD393" s="151">
        <v>2.4948024948024949E-2</v>
      </c>
      <c r="AE393" s="151">
        <v>3.2578685808945337E-2</v>
      </c>
      <c r="AF393" s="144"/>
    </row>
    <row r="394" spans="1:32" ht="22.15" customHeight="1" x14ac:dyDescent="0.25">
      <c r="A394" s="154" t="s">
        <v>243</v>
      </c>
      <c r="B394" s="155">
        <v>0.17333333333333334</v>
      </c>
      <c r="C394" s="155">
        <v>0.1744186046511628</v>
      </c>
      <c r="D394" s="155">
        <v>0.125</v>
      </c>
      <c r="E394" s="155">
        <v>0.22666666666666666</v>
      </c>
      <c r="F394" s="155">
        <v>0.37234042553191488</v>
      </c>
      <c r="G394" s="155">
        <v>8.1081081081081086E-2</v>
      </c>
      <c r="H394" s="155">
        <v>4.7619047619047616E-2</v>
      </c>
      <c r="I394" s="155">
        <v>0.1276595744680851</v>
      </c>
      <c r="J394" s="172">
        <v>8.0040526849037477</v>
      </c>
      <c r="K394" s="172">
        <v>-6.7766620958110337</v>
      </c>
      <c r="L394" s="147"/>
      <c r="M394" s="203">
        <v>1.2038418256522978</v>
      </c>
      <c r="N394" s="144"/>
      <c r="P394" s="154" t="s">
        <v>243</v>
      </c>
      <c r="Q394" s="155">
        <v>0.18055555555555555</v>
      </c>
      <c r="R394" s="155">
        <v>0.14840989399293286</v>
      </c>
      <c r="S394" s="155">
        <v>0.17318982387475537</v>
      </c>
      <c r="T394" s="155">
        <v>0.17372262773722627</v>
      </c>
      <c r="U394" s="155">
        <v>0.21384425216316441</v>
      </c>
      <c r="V394" s="155">
        <v>0.17496635262449528</v>
      </c>
      <c r="W394" s="155">
        <v>0.15952732644017725</v>
      </c>
      <c r="X394" s="155">
        <v>0.11562115621156212</v>
      </c>
      <c r="Y394" s="172">
        <v>-4.3906170228615133</v>
      </c>
      <c r="Z394" s="172">
        <v>-5.9236197000291382</v>
      </c>
      <c r="AA394" s="147"/>
      <c r="AB394" s="144"/>
      <c r="AC394" s="144"/>
      <c r="AD394" s="151">
        <v>0.19542619542619544</v>
      </c>
      <c r="AE394" s="151">
        <v>0.1748573532118535</v>
      </c>
      <c r="AF394" s="144"/>
    </row>
    <row r="395" spans="1:32" ht="22.15" customHeight="1" x14ac:dyDescent="0.25">
      <c r="A395" s="154" t="s">
        <v>244</v>
      </c>
      <c r="B395" s="155">
        <v>0.24</v>
      </c>
      <c r="C395" s="155">
        <v>0.15116279069767441</v>
      </c>
      <c r="D395" s="155">
        <v>0.125</v>
      </c>
      <c r="E395" s="155">
        <v>0.28000000000000003</v>
      </c>
      <c r="F395" s="155">
        <v>1.0638297872340425E-2</v>
      </c>
      <c r="G395" s="155">
        <v>0.13513513513513514</v>
      </c>
      <c r="H395" s="155">
        <v>0.21428571428571427</v>
      </c>
      <c r="I395" s="155">
        <v>0.10638297872340426</v>
      </c>
      <c r="J395" s="172">
        <v>-10.790273556231002</v>
      </c>
      <c r="K395" s="172">
        <v>-5.1621179280753759</v>
      </c>
      <c r="L395" s="147"/>
      <c r="M395" s="203">
        <v>-2.153830048938786</v>
      </c>
      <c r="N395" s="144"/>
      <c r="P395" s="154" t="s">
        <v>244</v>
      </c>
      <c r="Q395" s="155">
        <v>0.15432098765432098</v>
      </c>
      <c r="R395" s="155">
        <v>0.11778563015312132</v>
      </c>
      <c r="S395" s="155">
        <v>0.12720156555772993</v>
      </c>
      <c r="T395" s="155">
        <v>0.14890510948905109</v>
      </c>
      <c r="U395" s="155">
        <v>9.7651421508034617E-2</v>
      </c>
      <c r="V395" s="155">
        <v>0.12382234185733512</v>
      </c>
      <c r="W395" s="155">
        <v>0.14623338257016247</v>
      </c>
      <c r="X395" s="155">
        <v>0.12792127921279212</v>
      </c>
      <c r="Y395" s="172">
        <v>-1.8312103357370351</v>
      </c>
      <c r="Z395" s="172">
        <v>-0.1289101792177505</v>
      </c>
      <c r="AA395" s="147"/>
      <c r="AB395" s="144"/>
      <c r="AC395" s="144"/>
      <c r="AD395" s="151">
        <v>0.15800415800415801</v>
      </c>
      <c r="AE395" s="151">
        <v>0.12921038100496962</v>
      </c>
      <c r="AF395" s="144"/>
    </row>
    <row r="396" spans="1:32" ht="22.15" customHeight="1" x14ac:dyDescent="0.25">
      <c r="A396" s="154" t="s">
        <v>245</v>
      </c>
      <c r="B396" s="155">
        <v>0.04</v>
      </c>
      <c r="C396" s="155">
        <v>2.3255813953488372E-2</v>
      </c>
      <c r="D396" s="155">
        <v>0.125</v>
      </c>
      <c r="E396" s="155">
        <v>5.3333333333333337E-2</v>
      </c>
      <c r="F396" s="155">
        <v>1.0638297872340425E-2</v>
      </c>
      <c r="G396" s="155">
        <v>8.1081081081081086E-2</v>
      </c>
      <c r="H396" s="155">
        <v>0.21428571428571427</v>
      </c>
      <c r="I396" s="155">
        <v>0.1276595744680851</v>
      </c>
      <c r="J396" s="172">
        <v>-8.6626139817629184</v>
      </c>
      <c r="K396" s="172">
        <v>6.321051001902064</v>
      </c>
      <c r="L396" s="147"/>
      <c r="M396" s="203">
        <v>7.2309020962550044</v>
      </c>
      <c r="N396" s="144"/>
      <c r="P396" s="154" t="s">
        <v>245</v>
      </c>
      <c r="Q396" s="155">
        <v>2.3148148148148147E-2</v>
      </c>
      <c r="R396" s="155">
        <v>3.5335689045936397E-2</v>
      </c>
      <c r="S396" s="155">
        <v>3.131115459882583E-2</v>
      </c>
      <c r="T396" s="155">
        <v>4.8175182481751823E-2</v>
      </c>
      <c r="U396" s="155">
        <v>1.73053152039555E-2</v>
      </c>
      <c r="V396" s="155">
        <v>2.6917900403768506E-2</v>
      </c>
      <c r="W396" s="155">
        <v>5.3175775480059084E-2</v>
      </c>
      <c r="X396" s="155">
        <v>5.5350553505535055E-2</v>
      </c>
      <c r="Y396" s="172">
        <v>0.21747780254759708</v>
      </c>
      <c r="Z396" s="172">
        <v>2.2219686581183868</v>
      </c>
      <c r="AA396" s="147"/>
      <c r="AB396" s="144"/>
      <c r="AC396" s="144"/>
      <c r="AD396" s="151">
        <v>6.4449064449064453E-2</v>
      </c>
      <c r="AE396" s="151">
        <v>3.3130866924351188E-2</v>
      </c>
      <c r="AF396" s="144"/>
    </row>
    <row r="397" spans="1:32" ht="22.15" customHeight="1" x14ac:dyDescent="0.25">
      <c r="A397" s="154" t="s">
        <v>246</v>
      </c>
      <c r="B397" s="155">
        <v>0.04</v>
      </c>
      <c r="C397" s="155">
        <v>9.3023255813953487E-2</v>
      </c>
      <c r="D397" s="155">
        <v>0.1388888888888889</v>
      </c>
      <c r="E397" s="155">
        <v>0.04</v>
      </c>
      <c r="F397" s="155">
        <v>4.2553191489361701E-2</v>
      </c>
      <c r="G397" s="155">
        <v>0.10810810810810811</v>
      </c>
      <c r="H397" s="155">
        <v>0.14285714285714285</v>
      </c>
      <c r="I397" s="155">
        <v>4.2553191489361701E-2</v>
      </c>
      <c r="J397" s="172">
        <v>-10.030395136778115</v>
      </c>
      <c r="K397" s="172">
        <v>-3.6448887512717305</v>
      </c>
      <c r="L397" s="147"/>
      <c r="M397" s="203">
        <v>-2.8787521917772376</v>
      </c>
      <c r="N397" s="144"/>
      <c r="P397" s="154" t="s">
        <v>246</v>
      </c>
      <c r="Q397" s="155">
        <v>4.3209876543209874E-2</v>
      </c>
      <c r="R397" s="155">
        <v>6.1248527679623084E-2</v>
      </c>
      <c r="S397" s="155">
        <v>5.0880626223091974E-2</v>
      </c>
      <c r="T397" s="155">
        <v>6.8613138686131392E-2</v>
      </c>
      <c r="U397" s="155">
        <v>6.1804697156983932E-2</v>
      </c>
      <c r="V397" s="155">
        <v>4.8452220726783311E-2</v>
      </c>
      <c r="W397" s="155">
        <v>7.5332348596750365E-2</v>
      </c>
      <c r="X397" s="155">
        <v>7.1340713407134076E-2</v>
      </c>
      <c r="Y397" s="172">
        <v>-0.39916351896162883</v>
      </c>
      <c r="Z397" s="172">
        <v>1.3177635917717547</v>
      </c>
      <c r="AA397" s="147"/>
      <c r="AB397" s="144"/>
      <c r="AC397" s="144"/>
      <c r="AD397" s="151">
        <v>7.9002079002079006E-2</v>
      </c>
      <c r="AE397" s="151">
        <v>5.8163077489416529E-2</v>
      </c>
      <c r="AF397" s="144"/>
    </row>
    <row r="398" spans="1:32" x14ac:dyDescent="0.25">
      <c r="A398" s="149" t="s">
        <v>247</v>
      </c>
      <c r="B398" s="150">
        <v>169.22666666666663</v>
      </c>
      <c r="C398" s="150">
        <v>194.44186046511612</v>
      </c>
      <c r="D398" s="150">
        <v>246.80555555555554</v>
      </c>
      <c r="E398" s="150">
        <v>104.1466666666667</v>
      </c>
      <c r="F398" s="150">
        <v>246.10638297872325</v>
      </c>
      <c r="G398" s="150">
        <v>102.3513513513513</v>
      </c>
      <c r="H398" s="150">
        <v>62.261904761904759</v>
      </c>
      <c r="I398" s="150">
        <v>246.46808510638314</v>
      </c>
      <c r="J398" s="177">
        <v>184.20618034447838</v>
      </c>
      <c r="K398" s="177">
        <v>70.727960366258458</v>
      </c>
      <c r="L398" s="147"/>
      <c r="M398" s="203">
        <v>132.12983172384941</v>
      </c>
      <c r="N398" s="144"/>
      <c r="P398" s="149" t="s">
        <v>247</v>
      </c>
      <c r="Q398" s="150">
        <v>145.89043209876544</v>
      </c>
      <c r="R398" s="150">
        <v>135.32862190812722</v>
      </c>
      <c r="S398" s="150">
        <v>104.62426614481413</v>
      </c>
      <c r="T398" s="150">
        <v>128.20583941605835</v>
      </c>
      <c r="U398" s="150">
        <v>116.71446229913469</v>
      </c>
      <c r="V398" s="150">
        <v>119.21803499327052</v>
      </c>
      <c r="W398" s="150">
        <v>115.47710487444608</v>
      </c>
      <c r="X398" s="150">
        <v>114.33825338253372</v>
      </c>
      <c r="Y398" s="177">
        <v>-1.1388514919123622</v>
      </c>
      <c r="Z398" s="177">
        <v>-8.1276034184970314</v>
      </c>
      <c r="AA398" s="147"/>
      <c r="AB398" s="144"/>
      <c r="AC398" s="144"/>
      <c r="AD398" s="150">
        <v>175.74012474012468</v>
      </c>
      <c r="AE398" s="150">
        <v>122.46585680103075</v>
      </c>
      <c r="AF398" s="144"/>
    </row>
    <row r="399" spans="1:32" x14ac:dyDescent="0.25">
      <c r="A399" s="149" t="s">
        <v>248</v>
      </c>
      <c r="B399" s="150">
        <v>221.92307692307693</v>
      </c>
      <c r="C399" s="150">
        <v>249.265306122449</v>
      </c>
      <c r="D399" s="150">
        <v>366.70588235294122</v>
      </c>
      <c r="E399" s="150">
        <v>145.07142857142858</v>
      </c>
      <c r="F399" s="150">
        <v>246.11999999999972</v>
      </c>
      <c r="G399" s="150">
        <v>131.33333333333334</v>
      </c>
      <c r="H399" s="150">
        <v>130.19999999999999</v>
      </c>
      <c r="I399" s="150">
        <v>292.86538461538481</v>
      </c>
      <c r="J399" s="177">
        <v>162.66538461538482</v>
      </c>
      <c r="K399" s="177">
        <v>58.782051282051555</v>
      </c>
      <c r="L399" s="147"/>
      <c r="M399" s="203">
        <v>162.52143557079893</v>
      </c>
      <c r="N399" s="144"/>
      <c r="P399" s="149" t="s">
        <v>248</v>
      </c>
      <c r="Q399" s="150">
        <v>142.28871391076117</v>
      </c>
      <c r="R399" s="150">
        <v>146.20074349442379</v>
      </c>
      <c r="S399" s="150">
        <v>105.18433931484505</v>
      </c>
      <c r="T399" s="150">
        <v>147.61475409836069</v>
      </c>
      <c r="U399" s="150">
        <v>127.59637188208617</v>
      </c>
      <c r="V399" s="150">
        <v>116.76027397260277</v>
      </c>
      <c r="W399" s="150">
        <v>135.18873239436616</v>
      </c>
      <c r="X399" s="150">
        <v>130.34394904458588</v>
      </c>
      <c r="Y399" s="177">
        <v>-4.8447833497802719</v>
      </c>
      <c r="Z399" s="177">
        <v>0.46655440857054487</v>
      </c>
      <c r="AA399" s="147"/>
      <c r="AB399" s="144"/>
      <c r="AC399" s="144"/>
      <c r="AD399" s="150">
        <v>234.08333333333326</v>
      </c>
      <c r="AE399" s="150">
        <v>129.87739463601534</v>
      </c>
      <c r="AF399" s="144"/>
    </row>
    <row r="400" spans="1:32" x14ac:dyDescent="0.25">
      <c r="A400" s="146" t="s">
        <v>249</v>
      </c>
      <c r="B400" s="147">
        <v>163</v>
      </c>
      <c r="C400" s="147">
        <v>75</v>
      </c>
      <c r="D400" s="147">
        <v>55</v>
      </c>
      <c r="E400" s="147">
        <v>55</v>
      </c>
      <c r="F400" s="147">
        <v>45</v>
      </c>
      <c r="G400" s="147">
        <v>25</v>
      </c>
      <c r="H400" s="147">
        <v>39</v>
      </c>
      <c r="I400" s="147">
        <v>21</v>
      </c>
      <c r="J400" s="148">
        <v>-0.46153846153846156</v>
      </c>
      <c r="K400" s="148">
        <v>-0.67833698030634582</v>
      </c>
      <c r="L400" s="147"/>
      <c r="M400" s="155">
        <v>5.0602409638554217E-2</v>
      </c>
      <c r="N400" s="144"/>
      <c r="P400" s="146" t="s">
        <v>249</v>
      </c>
      <c r="Q400" s="147">
        <v>602</v>
      </c>
      <c r="R400" s="147">
        <v>446</v>
      </c>
      <c r="S400" s="147">
        <v>467</v>
      </c>
      <c r="T400" s="147">
        <v>374</v>
      </c>
      <c r="U400" s="147">
        <v>356</v>
      </c>
      <c r="V400" s="147">
        <v>335</v>
      </c>
      <c r="W400" s="147">
        <v>379</v>
      </c>
      <c r="X400" s="147">
        <v>415</v>
      </c>
      <c r="Y400" s="148">
        <v>9.498680738786279E-2</v>
      </c>
      <c r="Z400" s="148">
        <v>-1.8249408583981094E-2</v>
      </c>
      <c r="AA400" s="147"/>
      <c r="AB400" s="144"/>
      <c r="AC400" s="144"/>
      <c r="AD400" s="147">
        <v>65.285714285714292</v>
      </c>
      <c r="AE400" s="147">
        <v>422.71428571428572</v>
      </c>
      <c r="AF400" s="144"/>
    </row>
    <row r="401" spans="1:32" x14ac:dyDescent="0.25">
      <c r="A401" s="146" t="s">
        <v>250</v>
      </c>
      <c r="B401" s="147">
        <v>81</v>
      </c>
      <c r="C401" s="147">
        <v>39</v>
      </c>
      <c r="D401" s="147">
        <v>22</v>
      </c>
      <c r="E401" s="147">
        <v>24</v>
      </c>
      <c r="F401" s="147">
        <v>13</v>
      </c>
      <c r="G401" s="147">
        <v>11</v>
      </c>
      <c r="H401" s="147">
        <v>18</v>
      </c>
      <c r="I401" s="147">
        <v>8</v>
      </c>
      <c r="J401" s="148">
        <v>-0.55555555555555558</v>
      </c>
      <c r="K401" s="148">
        <v>-0.73076923076923073</v>
      </c>
      <c r="L401" s="147"/>
      <c r="M401" s="155">
        <v>5.4054054054054057E-2</v>
      </c>
      <c r="N401" s="144"/>
      <c r="P401" s="146" t="s">
        <v>250</v>
      </c>
      <c r="Q401" s="147">
        <v>180</v>
      </c>
      <c r="R401" s="147">
        <v>125</v>
      </c>
      <c r="S401" s="147">
        <v>102</v>
      </c>
      <c r="T401" s="147">
        <v>104</v>
      </c>
      <c r="U401" s="147">
        <v>116</v>
      </c>
      <c r="V401" s="147">
        <v>75</v>
      </c>
      <c r="W401" s="147">
        <v>132</v>
      </c>
      <c r="X401" s="147">
        <v>148</v>
      </c>
      <c r="Y401" s="148">
        <v>0.12121212121212122</v>
      </c>
      <c r="Z401" s="148">
        <v>0.24220623501199046</v>
      </c>
      <c r="AA401" s="147"/>
      <c r="AB401" s="144"/>
      <c r="AC401" s="144"/>
      <c r="AD401" s="150">
        <v>29.714285714285715</v>
      </c>
      <c r="AE401" s="150">
        <v>119.14285714285714</v>
      </c>
      <c r="AF401" s="144"/>
    </row>
    <row r="402" spans="1:32" x14ac:dyDescent="0.25">
      <c r="A402" s="149" t="s">
        <v>251</v>
      </c>
      <c r="B402" s="150">
        <v>0</v>
      </c>
      <c r="C402" s="150">
        <v>61</v>
      </c>
      <c r="D402" s="150">
        <v>44</v>
      </c>
      <c r="E402" s="150">
        <v>25</v>
      </c>
      <c r="F402" s="150">
        <v>23</v>
      </c>
      <c r="G402" s="150">
        <v>23</v>
      </c>
      <c r="H402" s="150">
        <v>13</v>
      </c>
      <c r="I402" s="150">
        <v>40</v>
      </c>
      <c r="J402" s="148">
        <v>2.0769230769230771</v>
      </c>
      <c r="K402" s="157">
        <v>0.26984126984126983</v>
      </c>
      <c r="L402" s="147"/>
      <c r="M402" s="155">
        <v>9.569377990430622E-2</v>
      </c>
      <c r="N402" s="144"/>
      <c r="P402" s="149" t="s">
        <v>251</v>
      </c>
      <c r="Q402" s="150">
        <v>0</v>
      </c>
      <c r="R402" s="150">
        <v>655</v>
      </c>
      <c r="S402" s="150">
        <v>558</v>
      </c>
      <c r="T402" s="150">
        <v>427</v>
      </c>
      <c r="U402" s="150">
        <v>379</v>
      </c>
      <c r="V402" s="150">
        <v>353</v>
      </c>
      <c r="W402" s="150">
        <v>342</v>
      </c>
      <c r="X402" s="150">
        <v>418</v>
      </c>
      <c r="Y402" s="148">
        <v>0.22222222222222221</v>
      </c>
      <c r="Z402" s="157">
        <v>-7.5902726602800258E-2</v>
      </c>
      <c r="AA402" s="147"/>
      <c r="AB402" s="144"/>
      <c r="AC402" s="144"/>
      <c r="AD402" s="158">
        <v>31.5</v>
      </c>
      <c r="AE402" s="158">
        <v>452.33333333333331</v>
      </c>
      <c r="AF402" s="144"/>
    </row>
    <row r="403" spans="1:32" x14ac:dyDescent="0.25">
      <c r="A403" s="159" t="s">
        <v>252</v>
      </c>
      <c r="B403" s="147">
        <v>0</v>
      </c>
      <c r="C403" s="147">
        <v>3</v>
      </c>
      <c r="D403" s="147">
        <v>4</v>
      </c>
      <c r="E403" s="147">
        <v>8</v>
      </c>
      <c r="F403" s="147">
        <v>2</v>
      </c>
      <c r="G403" s="147">
        <v>2</v>
      </c>
      <c r="H403" s="147">
        <v>4</v>
      </c>
      <c r="I403" s="147">
        <v>5</v>
      </c>
      <c r="J403" s="148">
        <v>0.25</v>
      </c>
      <c r="K403" s="148">
        <v>0.52173913043478271</v>
      </c>
      <c r="L403" s="147"/>
      <c r="M403" s="155">
        <v>7.4626865671641784E-2</v>
      </c>
      <c r="N403" s="144"/>
      <c r="P403" s="159" t="s">
        <v>252</v>
      </c>
      <c r="Q403" s="147">
        <v>37</v>
      </c>
      <c r="R403" s="147">
        <v>71</v>
      </c>
      <c r="S403" s="147">
        <v>75</v>
      </c>
      <c r="T403" s="147">
        <v>63</v>
      </c>
      <c r="U403" s="147">
        <v>60</v>
      </c>
      <c r="V403" s="147">
        <v>61</v>
      </c>
      <c r="W403" s="147">
        <v>73</v>
      </c>
      <c r="X403" s="147">
        <v>67</v>
      </c>
      <c r="Y403" s="148">
        <v>-8.2191780821917804E-2</v>
      </c>
      <c r="Z403" s="148">
        <v>6.5909090909090959E-2</v>
      </c>
      <c r="AA403" s="147"/>
      <c r="AB403" s="144"/>
      <c r="AC403" s="144"/>
      <c r="AD403" s="150">
        <v>3.2857142857142856</v>
      </c>
      <c r="AE403" s="150">
        <v>62.857142857142854</v>
      </c>
      <c r="AF403" s="144"/>
    </row>
    <row r="404" spans="1:32" x14ac:dyDescent="0.25">
      <c r="A404" s="159" t="s">
        <v>253</v>
      </c>
      <c r="B404" s="147">
        <v>0</v>
      </c>
      <c r="C404" s="147">
        <v>0</v>
      </c>
      <c r="D404" s="147">
        <v>5</v>
      </c>
      <c r="E404" s="147">
        <v>0</v>
      </c>
      <c r="F404" s="147">
        <v>0</v>
      </c>
      <c r="G404" s="147">
        <v>2</v>
      </c>
      <c r="H404" s="147">
        <v>0</v>
      </c>
      <c r="I404" s="147">
        <v>0</v>
      </c>
      <c r="J404" s="148" t="e">
        <v>#DIV/0!</v>
      </c>
      <c r="K404" s="148">
        <v>-1</v>
      </c>
      <c r="L404" s="147"/>
      <c r="M404" s="155">
        <v>0</v>
      </c>
      <c r="N404" s="144"/>
      <c r="P404" s="159" t="s">
        <v>253</v>
      </c>
      <c r="Q404" s="147">
        <v>3</v>
      </c>
      <c r="R404" s="147">
        <v>18</v>
      </c>
      <c r="S404" s="147">
        <v>15</v>
      </c>
      <c r="T404" s="147">
        <v>10</v>
      </c>
      <c r="U404" s="147">
        <v>13</v>
      </c>
      <c r="V404" s="147">
        <v>13</v>
      </c>
      <c r="W404" s="147">
        <v>9</v>
      </c>
      <c r="X404" s="147">
        <v>11</v>
      </c>
      <c r="Y404" s="148">
        <v>0.22222222222222221</v>
      </c>
      <c r="Z404" s="148">
        <v>-4.9382716049382692E-2</v>
      </c>
      <c r="AA404" s="147"/>
      <c r="AB404" s="144"/>
      <c r="AC404" s="144"/>
      <c r="AD404" s="150">
        <v>1</v>
      </c>
      <c r="AE404" s="150">
        <v>11.571428571428571</v>
      </c>
      <c r="AF404" s="144"/>
    </row>
    <row r="405" spans="1:32" x14ac:dyDescent="0.25">
      <c r="A405" s="159" t="s">
        <v>254</v>
      </c>
      <c r="B405" s="160" t="s">
        <v>285</v>
      </c>
      <c r="C405" s="160">
        <v>0</v>
      </c>
      <c r="D405" s="160">
        <v>0.55555555555555558</v>
      </c>
      <c r="E405" s="160">
        <v>0</v>
      </c>
      <c r="F405" s="160">
        <v>0</v>
      </c>
      <c r="G405" s="160">
        <v>0.5</v>
      </c>
      <c r="H405" s="160">
        <v>0</v>
      </c>
      <c r="I405" s="160">
        <v>0</v>
      </c>
      <c r="J405" s="172">
        <v>0</v>
      </c>
      <c r="K405" s="172">
        <v>-23.333333333333332</v>
      </c>
      <c r="L405" s="147"/>
      <c r="M405" s="203">
        <v>-14.102564102564102</v>
      </c>
      <c r="N405" s="144"/>
      <c r="P405" s="159" t="s">
        <v>254</v>
      </c>
      <c r="Q405" s="160">
        <v>7.4999999999999997E-2</v>
      </c>
      <c r="R405" s="160">
        <v>0.20224719101123595</v>
      </c>
      <c r="S405" s="160">
        <v>0.16666666666666666</v>
      </c>
      <c r="T405" s="160">
        <v>0.13698630136986301</v>
      </c>
      <c r="U405" s="160">
        <v>0.17808219178082191</v>
      </c>
      <c r="V405" s="160">
        <v>0.17567567567567569</v>
      </c>
      <c r="W405" s="160">
        <v>0.10975609756097561</v>
      </c>
      <c r="X405" s="160">
        <v>0.14102564102564102</v>
      </c>
      <c r="Y405" s="172">
        <v>3.1269543464665412</v>
      </c>
      <c r="Z405" s="172">
        <v>-1.4444608494512512</v>
      </c>
      <c r="AA405" s="147"/>
      <c r="AB405" s="144"/>
      <c r="AC405" s="144"/>
      <c r="AD405" s="191">
        <v>0.23333333333333334</v>
      </c>
      <c r="AE405" s="191">
        <v>0.15547024952015354</v>
      </c>
      <c r="AF405" s="144"/>
    </row>
    <row r="406" spans="1:32" x14ac:dyDescent="0.25">
      <c r="A406" s="161" t="s">
        <v>255</v>
      </c>
      <c r="B406" s="161"/>
      <c r="C406" s="161"/>
      <c r="D406" s="161"/>
      <c r="E406" s="144"/>
      <c r="F406" s="144"/>
      <c r="G406" s="144"/>
      <c r="H406" s="144"/>
      <c r="I406" s="144"/>
      <c r="J406" s="144"/>
      <c r="K406" s="144"/>
      <c r="L406" s="144"/>
      <c r="M406" s="144"/>
      <c r="N406" s="144"/>
      <c r="O406" s="204"/>
      <c r="P406" s="161" t="s">
        <v>255</v>
      </c>
      <c r="Q406" s="161"/>
      <c r="R406" s="161"/>
      <c r="S406" s="161"/>
      <c r="T406" s="144"/>
      <c r="U406" s="144"/>
      <c r="V406" s="144"/>
      <c r="W406" s="144"/>
      <c r="X406" s="144"/>
      <c r="Y406" s="144"/>
      <c r="Z406" s="144"/>
      <c r="AA406" s="144"/>
      <c r="AB406" s="144"/>
      <c r="AC406" s="144"/>
      <c r="AD406" s="144"/>
      <c r="AE406" s="144"/>
      <c r="AF406" s="144"/>
    </row>
    <row r="409" spans="1:32" x14ac:dyDescent="0.25">
      <c r="A409" s="189" t="s">
        <v>262</v>
      </c>
      <c r="B409" s="189"/>
      <c r="C409" s="189"/>
      <c r="D409" s="189"/>
      <c r="E409" s="181"/>
      <c r="F409" s="167"/>
      <c r="G409" s="167"/>
      <c r="H409" s="167"/>
      <c r="I409" s="167"/>
      <c r="J409" s="167"/>
      <c r="K409" s="167"/>
      <c r="L409" s="188"/>
      <c r="M409" s="211"/>
      <c r="N409" s="144"/>
      <c r="O409" s="211"/>
      <c r="P409" s="189" t="s">
        <v>262</v>
      </c>
      <c r="Q409" s="189"/>
      <c r="R409" s="189"/>
      <c r="S409" s="189"/>
      <c r="T409" s="181"/>
      <c r="U409" s="144"/>
      <c r="V409" s="144"/>
      <c r="W409" s="144"/>
      <c r="X409" s="144"/>
      <c r="Y409" s="144"/>
      <c r="Z409" s="144"/>
      <c r="AA409" s="188"/>
      <c r="AB409" s="144"/>
      <c r="AC409" s="144"/>
      <c r="AD409" s="144"/>
      <c r="AE409" s="144"/>
      <c r="AF409" s="144"/>
    </row>
    <row r="410" spans="1:32" x14ac:dyDescent="0.25">
      <c r="A410" s="166" t="s">
        <v>307</v>
      </c>
      <c r="B410" s="166"/>
      <c r="C410" s="166"/>
      <c r="D410" s="166"/>
      <c r="E410" s="213"/>
      <c r="F410" s="167"/>
      <c r="G410" s="167"/>
      <c r="H410" s="167"/>
      <c r="I410" s="167"/>
      <c r="J410" s="167"/>
      <c r="K410" s="167"/>
      <c r="L410" s="167"/>
      <c r="M410" s="144"/>
      <c r="N410" s="144"/>
      <c r="P410" s="166" t="s">
        <v>231</v>
      </c>
      <c r="Q410" s="166"/>
      <c r="R410" s="166"/>
      <c r="S410" s="166"/>
      <c r="T410" s="162"/>
      <c r="U410" s="144"/>
      <c r="V410" s="144"/>
      <c r="W410" s="144"/>
      <c r="X410" s="144"/>
      <c r="Y410" s="144"/>
      <c r="Z410" s="144"/>
      <c r="AA410" s="167"/>
      <c r="AB410" s="144"/>
      <c r="AC410" s="144"/>
      <c r="AD410" s="144"/>
      <c r="AE410" s="144"/>
      <c r="AF410" s="144"/>
    </row>
    <row r="411" spans="1:32" ht="31.5" x14ac:dyDescent="0.25">
      <c r="A411" s="190"/>
      <c r="B411" s="141">
        <v>2019</v>
      </c>
      <c r="C411" s="141">
        <v>2020</v>
      </c>
      <c r="D411" s="141">
        <v>2021</v>
      </c>
      <c r="E411" s="141">
        <v>2022</v>
      </c>
      <c r="F411" s="141">
        <v>2023</v>
      </c>
      <c r="G411" s="141">
        <v>2024</v>
      </c>
      <c r="H411" s="141">
        <v>2025</v>
      </c>
      <c r="I411" s="141">
        <v>2026</v>
      </c>
      <c r="J411" s="142" t="s">
        <v>232</v>
      </c>
      <c r="K411" s="142" t="s">
        <v>233</v>
      </c>
      <c r="L411" s="143" t="s">
        <v>234</v>
      </c>
      <c r="M411" s="145" t="s">
        <v>287</v>
      </c>
      <c r="N411" s="144"/>
      <c r="P411" s="190"/>
      <c r="Q411" s="141">
        <v>2019</v>
      </c>
      <c r="R411" s="141">
        <v>2020</v>
      </c>
      <c r="S411" s="141">
        <v>2021</v>
      </c>
      <c r="T411" s="141">
        <v>2022</v>
      </c>
      <c r="U411" s="141">
        <v>2023</v>
      </c>
      <c r="V411" s="141">
        <v>2024</v>
      </c>
      <c r="W411" s="141">
        <v>2025</v>
      </c>
      <c r="X411" s="141">
        <v>2026</v>
      </c>
      <c r="Y411" s="142" t="s">
        <v>232</v>
      </c>
      <c r="Z411" s="142" t="s">
        <v>233</v>
      </c>
      <c r="AA411" s="143" t="s">
        <v>234</v>
      </c>
      <c r="AB411" s="144"/>
      <c r="AC411" s="144"/>
      <c r="AD411" s="145" t="s">
        <v>308</v>
      </c>
      <c r="AE411" s="145" t="s">
        <v>235</v>
      </c>
      <c r="AF411" s="144"/>
    </row>
    <row r="412" spans="1:32" x14ac:dyDescent="0.25">
      <c r="A412" s="146" t="s">
        <v>236</v>
      </c>
      <c r="B412" s="147">
        <v>1305</v>
      </c>
      <c r="C412" s="147">
        <v>1192</v>
      </c>
      <c r="D412" s="147">
        <v>690</v>
      </c>
      <c r="E412" s="147">
        <v>490</v>
      </c>
      <c r="F412" s="147">
        <v>596</v>
      </c>
      <c r="G412" s="147">
        <v>611</v>
      </c>
      <c r="H412" s="147">
        <v>538</v>
      </c>
      <c r="I412" s="147">
        <v>527</v>
      </c>
      <c r="J412" s="148">
        <v>-2.0446096654275093E-2</v>
      </c>
      <c r="K412" s="148">
        <v>-0.31962375507192914</v>
      </c>
      <c r="L412" s="147"/>
      <c r="M412" s="155">
        <v>8.9140730717185382E-2</v>
      </c>
      <c r="N412" s="144"/>
      <c r="P412" s="146" t="s">
        <v>236</v>
      </c>
      <c r="Q412" s="147">
        <v>11856</v>
      </c>
      <c r="R412" s="147">
        <v>11965</v>
      </c>
      <c r="S412" s="147">
        <v>8987</v>
      </c>
      <c r="T412" s="147">
        <v>6063</v>
      </c>
      <c r="U412" s="147">
        <v>6174</v>
      </c>
      <c r="V412" s="147">
        <v>6520</v>
      </c>
      <c r="W412" s="147">
        <v>6169</v>
      </c>
      <c r="X412" s="147">
        <v>5912</v>
      </c>
      <c r="Y412" s="148">
        <v>-4.1659912465553575E-2</v>
      </c>
      <c r="Z412" s="148">
        <v>-0.28319534416461706</v>
      </c>
      <c r="AA412" s="147"/>
      <c r="AB412" s="144"/>
      <c r="AC412" s="144"/>
      <c r="AD412" s="147">
        <v>774.57142857142856</v>
      </c>
      <c r="AE412" s="147">
        <v>8247.7142857142862</v>
      </c>
      <c r="AF412" s="144"/>
    </row>
    <row r="413" spans="1:32" x14ac:dyDescent="0.25">
      <c r="A413" s="149" t="s">
        <v>237</v>
      </c>
      <c r="B413" s="150">
        <v>971</v>
      </c>
      <c r="C413" s="150">
        <v>907</v>
      </c>
      <c r="D413" s="150">
        <v>472</v>
      </c>
      <c r="E413" s="150">
        <v>280</v>
      </c>
      <c r="F413" s="150">
        <v>316</v>
      </c>
      <c r="G413" s="150">
        <v>258</v>
      </c>
      <c r="H413" s="150">
        <v>248</v>
      </c>
      <c r="I413" s="150">
        <v>269</v>
      </c>
      <c r="J413" s="148">
        <v>8.4677419354838704E-2</v>
      </c>
      <c r="K413" s="148">
        <v>-0.45451911935110084</v>
      </c>
      <c r="L413" s="147"/>
      <c r="M413" s="155">
        <v>7.5967240892403282E-2</v>
      </c>
      <c r="N413" s="144"/>
      <c r="P413" s="149" t="s">
        <v>237</v>
      </c>
      <c r="Q413" s="150">
        <v>9272</v>
      </c>
      <c r="R413" s="150">
        <v>9101</v>
      </c>
      <c r="S413" s="150">
        <v>6471</v>
      </c>
      <c r="T413" s="150">
        <v>4067</v>
      </c>
      <c r="U413" s="150">
        <v>3751</v>
      </c>
      <c r="V413" s="150">
        <v>3588</v>
      </c>
      <c r="W413" s="150">
        <v>3719</v>
      </c>
      <c r="X413" s="150">
        <v>3541</v>
      </c>
      <c r="Y413" s="148">
        <v>-4.7862328582952404E-2</v>
      </c>
      <c r="Z413" s="148">
        <v>-0.37984437939403043</v>
      </c>
      <c r="AA413" s="147"/>
      <c r="AB413" s="144"/>
      <c r="AC413" s="144"/>
      <c r="AD413" s="150">
        <v>493.14285714285717</v>
      </c>
      <c r="AE413" s="150">
        <v>5709.8571428571431</v>
      </c>
      <c r="AF413" s="144"/>
    </row>
    <row r="414" spans="1:32" x14ac:dyDescent="0.25">
      <c r="A414" s="146" t="s">
        <v>90</v>
      </c>
      <c r="B414" s="151">
        <v>0.74980694980694984</v>
      </c>
      <c r="C414" s="151">
        <v>0.76411120471777594</v>
      </c>
      <c r="D414" s="151">
        <v>0.68804664723032072</v>
      </c>
      <c r="E414" s="151">
        <v>0.57494866529774125</v>
      </c>
      <c r="F414" s="151">
        <v>0.53288364249578413</v>
      </c>
      <c r="G414" s="151">
        <v>0.42574257425742573</v>
      </c>
      <c r="H414" s="151">
        <v>0.4679245283018868</v>
      </c>
      <c r="I414" s="151">
        <v>0.51830443159922923</v>
      </c>
      <c r="J414" s="172">
        <v>5.0379903297342432</v>
      </c>
      <c r="K414" s="172">
        <v>-12.285455799958211</v>
      </c>
      <c r="L414" s="147"/>
      <c r="M414" s="203">
        <v>-10.18356734795799</v>
      </c>
      <c r="N414" s="144"/>
      <c r="P414" s="146" t="s">
        <v>90</v>
      </c>
      <c r="Q414" s="151">
        <v>0.79254637148474227</v>
      </c>
      <c r="R414" s="151">
        <v>0.76912025690864527</v>
      </c>
      <c r="S414" s="151">
        <v>0.72797840026999661</v>
      </c>
      <c r="T414" s="151">
        <v>0.68375924680564892</v>
      </c>
      <c r="U414" s="151">
        <v>0.62673350041771092</v>
      </c>
      <c r="V414" s="151">
        <v>0.56512836667191679</v>
      </c>
      <c r="W414" s="151">
        <v>0.61828761429758938</v>
      </c>
      <c r="X414" s="151">
        <v>0.62014010507880912</v>
      </c>
      <c r="Y414" s="172">
        <v>0.185249078121974</v>
      </c>
      <c r="Z414" s="172">
        <v>-8.4556816533377432</v>
      </c>
      <c r="AA414" s="147"/>
      <c r="AB414" s="144"/>
      <c r="AC414" s="144"/>
      <c r="AD414" s="151">
        <v>0.64115898959881135</v>
      </c>
      <c r="AE414" s="151">
        <v>0.70469692161218656</v>
      </c>
      <c r="AF414" s="144"/>
    </row>
    <row r="415" spans="1:32" x14ac:dyDescent="0.25">
      <c r="A415" s="149" t="s">
        <v>238</v>
      </c>
      <c r="B415" s="150">
        <v>869</v>
      </c>
      <c r="C415" s="150">
        <v>822</v>
      </c>
      <c r="D415" s="150">
        <v>420</v>
      </c>
      <c r="E415" s="150">
        <v>264</v>
      </c>
      <c r="F415" s="150">
        <v>296</v>
      </c>
      <c r="G415" s="150">
        <v>225</v>
      </c>
      <c r="H415" s="150">
        <v>212</v>
      </c>
      <c r="I415" s="150">
        <v>241</v>
      </c>
      <c r="J415" s="148">
        <v>0.13679245283018868</v>
      </c>
      <c r="K415" s="148">
        <v>-0.4572072072072072</v>
      </c>
      <c r="L415" s="147"/>
      <c r="M415" s="155">
        <v>7.5265459088069961E-2</v>
      </c>
      <c r="N415" s="144"/>
      <c r="P415" s="149" t="s">
        <v>238</v>
      </c>
      <c r="Q415" s="150">
        <v>8501</v>
      </c>
      <c r="R415" s="150">
        <v>8397</v>
      </c>
      <c r="S415" s="150">
        <v>5831</v>
      </c>
      <c r="T415" s="150">
        <v>3672</v>
      </c>
      <c r="U415" s="150">
        <v>3365</v>
      </c>
      <c r="V415" s="150">
        <v>3219</v>
      </c>
      <c r="W415" s="150">
        <v>3310</v>
      </c>
      <c r="X415" s="150">
        <v>3202</v>
      </c>
      <c r="Y415" s="148">
        <v>-3.2628398791540787E-2</v>
      </c>
      <c r="Z415" s="148">
        <v>-0.3824493731918997</v>
      </c>
      <c r="AA415" s="147"/>
      <c r="AB415" s="144"/>
      <c r="AC415" s="144"/>
      <c r="AD415" s="150">
        <v>444</v>
      </c>
      <c r="AE415" s="150">
        <v>5185</v>
      </c>
      <c r="AF415" s="144"/>
    </row>
    <row r="416" spans="1:32" x14ac:dyDescent="0.25">
      <c r="A416" s="149" t="s">
        <v>239</v>
      </c>
      <c r="B416" s="153">
        <v>0.66590038314176248</v>
      </c>
      <c r="C416" s="153">
        <v>0.68959731543624159</v>
      </c>
      <c r="D416" s="153">
        <v>0.60869565217391308</v>
      </c>
      <c r="E416" s="153">
        <v>0.53877551020408165</v>
      </c>
      <c r="F416" s="153">
        <v>0.49664429530201343</v>
      </c>
      <c r="G416" s="153">
        <v>0.36824877250409166</v>
      </c>
      <c r="H416" s="153">
        <v>0.39405204460966542</v>
      </c>
      <c r="I416" s="153">
        <v>0.45730550284629978</v>
      </c>
      <c r="J416" s="172">
        <v>6.3253458236634366</v>
      </c>
      <c r="K416" s="172">
        <v>-11.591471109689467</v>
      </c>
      <c r="L416" s="147"/>
      <c r="M416" s="203">
        <v>-8.4304781321494549</v>
      </c>
      <c r="N416" s="144"/>
      <c r="P416" s="149" t="s">
        <v>239</v>
      </c>
      <c r="Q416" s="153">
        <v>0.71702091767881238</v>
      </c>
      <c r="R416" s="153">
        <v>0.70179690764730462</v>
      </c>
      <c r="S416" s="153">
        <v>0.64882608211861581</v>
      </c>
      <c r="T416" s="153">
        <v>0.60564077189510146</v>
      </c>
      <c r="U416" s="153">
        <v>0.54502753482345323</v>
      </c>
      <c r="V416" s="153">
        <v>0.49371165644171777</v>
      </c>
      <c r="W416" s="153">
        <v>0.53655373642405579</v>
      </c>
      <c r="X416" s="153">
        <v>0.54161028416779433</v>
      </c>
      <c r="Y416" s="172">
        <v>0.50565477437385375</v>
      </c>
      <c r="Z416" s="172">
        <v>-8.7048738245341752</v>
      </c>
      <c r="AA416" s="147"/>
      <c r="AB416" s="144"/>
      <c r="AC416" s="144"/>
      <c r="AD416" s="153">
        <v>0.57322021394319445</v>
      </c>
      <c r="AE416" s="153">
        <v>0.62865902241313609</v>
      </c>
      <c r="AF416" s="144"/>
    </row>
    <row r="417" spans="1:32" x14ac:dyDescent="0.25">
      <c r="A417" s="149" t="s">
        <v>240</v>
      </c>
      <c r="B417" s="153">
        <v>0.89495365602471677</v>
      </c>
      <c r="C417" s="153">
        <v>0.906284454244763</v>
      </c>
      <c r="D417" s="153">
        <v>0.88983050847457623</v>
      </c>
      <c r="E417" s="153">
        <v>0.94285714285714284</v>
      </c>
      <c r="F417" s="153">
        <v>0.93670886075949367</v>
      </c>
      <c r="G417" s="153">
        <v>0.87209302325581395</v>
      </c>
      <c r="H417" s="153">
        <v>0.85483870967741937</v>
      </c>
      <c r="I417" s="153">
        <v>0.89591078066914498</v>
      </c>
      <c r="J417" s="172">
        <v>4.1072070991725607</v>
      </c>
      <c r="K417" s="172">
        <v>-0.44368438963242607</v>
      </c>
      <c r="L417" s="147"/>
      <c r="M417" s="203">
        <v>-0.83535514404285971</v>
      </c>
      <c r="N417" s="144"/>
      <c r="P417" s="149" t="s">
        <v>240</v>
      </c>
      <c r="Q417" s="153">
        <v>0.91684641932700606</v>
      </c>
      <c r="R417" s="153">
        <v>0.92264586309196794</v>
      </c>
      <c r="S417" s="153">
        <v>0.90109720290526962</v>
      </c>
      <c r="T417" s="153">
        <v>0.90287681337595282</v>
      </c>
      <c r="U417" s="153">
        <v>0.89709410823780322</v>
      </c>
      <c r="V417" s="153">
        <v>0.89715719063545152</v>
      </c>
      <c r="W417" s="153">
        <v>0.89002420005377791</v>
      </c>
      <c r="X417" s="153">
        <v>0.90426433210957358</v>
      </c>
      <c r="Y417" s="172">
        <v>1.4240132055795662</v>
      </c>
      <c r="Z417" s="172">
        <v>-0.38144289302322054</v>
      </c>
      <c r="AA417" s="147"/>
      <c r="AB417" s="144"/>
      <c r="AC417" s="144"/>
      <c r="AD417" s="153">
        <v>0.90034762456546924</v>
      </c>
      <c r="AE417" s="153">
        <v>0.90807876103980578</v>
      </c>
      <c r="AF417" s="144"/>
    </row>
    <row r="418" spans="1:32" ht="22.15" customHeight="1" x14ac:dyDescent="0.25">
      <c r="A418" s="154" t="s">
        <v>241</v>
      </c>
      <c r="B418" s="155">
        <v>5.5612770339855816E-2</v>
      </c>
      <c r="C418" s="155">
        <v>6.0639470782800443E-2</v>
      </c>
      <c r="D418" s="155">
        <v>7.6271186440677971E-2</v>
      </c>
      <c r="E418" s="155">
        <v>2.5000000000000001E-2</v>
      </c>
      <c r="F418" s="155">
        <v>6.3291139240506328E-3</v>
      </c>
      <c r="G418" s="155">
        <v>3.4883720930232558E-2</v>
      </c>
      <c r="H418" s="155">
        <v>4.0322580645161289E-2</v>
      </c>
      <c r="I418" s="155">
        <v>2.6022304832713755E-2</v>
      </c>
      <c r="J418" s="172">
        <v>-1.4300275812447534</v>
      </c>
      <c r="K418" s="172">
        <v>-2.4093570022442674</v>
      </c>
      <c r="L418" s="147"/>
      <c r="M418" s="203">
        <v>-2.3963574862287658</v>
      </c>
      <c r="N418" s="144"/>
      <c r="P418" s="154" t="s">
        <v>241</v>
      </c>
      <c r="Q418" s="155">
        <v>4.885677308024159E-2</v>
      </c>
      <c r="R418" s="155">
        <v>4.0874629161630593E-2</v>
      </c>
      <c r="S418" s="155">
        <v>6.1041570081903876E-2</v>
      </c>
      <c r="T418" s="155">
        <v>5.261863781657241E-2</v>
      </c>
      <c r="U418" s="155">
        <v>4.9320181284990668E-2</v>
      </c>
      <c r="V418" s="155">
        <v>4.5707915273132664E-2</v>
      </c>
      <c r="W418" s="155">
        <v>5.8080129066953479E-2</v>
      </c>
      <c r="X418" s="155">
        <v>4.9985879695001414E-2</v>
      </c>
      <c r="Y418" s="172">
        <v>-0.80942493719520647</v>
      </c>
      <c r="Z418" s="172">
        <v>-2.7880969513581488E-3</v>
      </c>
      <c r="AA418" s="147"/>
      <c r="AB418" s="144"/>
      <c r="AC418" s="144"/>
      <c r="AD418" s="151">
        <v>5.011587485515643E-2</v>
      </c>
      <c r="AE418" s="151">
        <v>5.0013760664514996E-2</v>
      </c>
      <c r="AF418" s="144"/>
    </row>
    <row r="419" spans="1:32" ht="22.15" customHeight="1" x14ac:dyDescent="0.25">
      <c r="A419" s="154" t="s">
        <v>242</v>
      </c>
      <c r="B419" s="155">
        <v>4.1379310344827586E-2</v>
      </c>
      <c r="C419" s="155">
        <v>4.6140939597315439E-2</v>
      </c>
      <c r="D419" s="155">
        <v>5.2173913043478258E-2</v>
      </c>
      <c r="E419" s="155">
        <v>1.4285714285714285E-2</v>
      </c>
      <c r="F419" s="155">
        <v>3.3557046979865771E-3</v>
      </c>
      <c r="G419" s="155">
        <v>1.4729950900163666E-2</v>
      </c>
      <c r="H419" s="155">
        <v>1.858736059479554E-2</v>
      </c>
      <c r="I419" s="155">
        <v>1.3282732447817837E-2</v>
      </c>
      <c r="J419" s="172">
        <v>-0.53046281469777035</v>
      </c>
      <c r="K419" s="172">
        <v>-1.8624312922894077</v>
      </c>
      <c r="L419" s="147"/>
      <c r="M419" s="203">
        <v>-1.6656374453400025</v>
      </c>
      <c r="N419" s="144"/>
      <c r="P419" s="154" t="s">
        <v>242</v>
      </c>
      <c r="Q419" s="155">
        <v>3.8208502024291498E-2</v>
      </c>
      <c r="R419" s="155">
        <v>3.109068115336398E-2</v>
      </c>
      <c r="S419" s="155">
        <v>4.3952375653722044E-2</v>
      </c>
      <c r="T419" s="155">
        <v>3.529605805706746E-2</v>
      </c>
      <c r="U419" s="155">
        <v>2.9964366699060576E-2</v>
      </c>
      <c r="V419" s="155">
        <v>2.5153374233128835E-2</v>
      </c>
      <c r="W419" s="155">
        <v>3.5013778570270708E-2</v>
      </c>
      <c r="X419" s="155">
        <v>2.9939106901217861E-2</v>
      </c>
      <c r="Y419" s="172">
        <v>-0.50746716690528471</v>
      </c>
      <c r="Z419" s="172">
        <v>-0.4685204596339903</v>
      </c>
      <c r="AA419" s="147"/>
      <c r="AB419" s="144"/>
      <c r="AC419" s="144"/>
      <c r="AD419" s="151">
        <v>3.1907045370711914E-2</v>
      </c>
      <c r="AE419" s="151">
        <v>3.4624311497557764E-2</v>
      </c>
      <c r="AF419" s="144"/>
    </row>
    <row r="420" spans="1:32" ht="22.15" customHeight="1" x14ac:dyDescent="0.25">
      <c r="A420" s="154" t="s">
        <v>243</v>
      </c>
      <c r="B420" s="155">
        <v>0.19233716475095786</v>
      </c>
      <c r="C420" s="155">
        <v>0.15855704697986578</v>
      </c>
      <c r="D420" s="155">
        <v>0.15362318840579711</v>
      </c>
      <c r="E420" s="155">
        <v>0.17755102040816326</v>
      </c>
      <c r="F420" s="155">
        <v>0.14261744966442952</v>
      </c>
      <c r="G420" s="155">
        <v>0.10310965630114566</v>
      </c>
      <c r="H420" s="155">
        <v>9.4795539033457249E-2</v>
      </c>
      <c r="I420" s="155">
        <v>8.7286527514231493E-2</v>
      </c>
      <c r="J420" s="172">
        <v>-0.75090115192257556</v>
      </c>
      <c r="K420" s="172">
        <v>-6.6162384326417714</v>
      </c>
      <c r="L420" s="147"/>
      <c r="M420" s="203">
        <v>-6.1732417005389619</v>
      </c>
      <c r="N420" s="144"/>
      <c r="P420" s="154" t="s">
        <v>243</v>
      </c>
      <c r="Q420" s="155">
        <v>0.14456815114709851</v>
      </c>
      <c r="R420" s="155">
        <v>0.13781863769327204</v>
      </c>
      <c r="S420" s="155">
        <v>0.16457104706798709</v>
      </c>
      <c r="T420" s="155">
        <v>0.16707900379350157</v>
      </c>
      <c r="U420" s="155">
        <v>0.15808228053126011</v>
      </c>
      <c r="V420" s="155">
        <v>0.14877300613496933</v>
      </c>
      <c r="W420" s="155">
        <v>0.15010536553736423</v>
      </c>
      <c r="X420" s="155">
        <v>0.14901894451962111</v>
      </c>
      <c r="Y420" s="172">
        <v>-0.10864210177431166</v>
      </c>
      <c r="Z420" s="172">
        <v>-0.21398180812726431</v>
      </c>
      <c r="AA420" s="147"/>
      <c r="AB420" s="144"/>
      <c r="AC420" s="144"/>
      <c r="AD420" s="151">
        <v>0.15344891184064921</v>
      </c>
      <c r="AE420" s="151">
        <v>0.15115876260089375</v>
      </c>
      <c r="AF420" s="144"/>
    </row>
    <row r="421" spans="1:32" ht="22.15" customHeight="1" x14ac:dyDescent="0.25">
      <c r="A421" s="154" t="s">
        <v>244</v>
      </c>
      <c r="B421" s="155">
        <v>4.2911877394636012E-2</v>
      </c>
      <c r="C421" s="155">
        <v>4.4463087248322146E-2</v>
      </c>
      <c r="D421" s="155">
        <v>6.8115942028985507E-2</v>
      </c>
      <c r="E421" s="155">
        <v>8.1632653061224483E-2</v>
      </c>
      <c r="F421" s="155">
        <v>0.16107382550335569</v>
      </c>
      <c r="G421" s="155">
        <v>0.15711947626841244</v>
      </c>
      <c r="H421" s="155">
        <v>0.21375464684014869</v>
      </c>
      <c r="I421" s="155">
        <v>0.15559772296015181</v>
      </c>
      <c r="J421" s="172">
        <v>-5.8156923879996878</v>
      </c>
      <c r="K421" s="172">
        <v>6.2827527460336245</v>
      </c>
      <c r="L421" s="147"/>
      <c r="M421" s="203">
        <v>3.9393392784238408</v>
      </c>
      <c r="N421" s="144"/>
      <c r="P421" s="154" t="s">
        <v>244</v>
      </c>
      <c r="Q421" s="155">
        <v>5.0775978407557355E-2</v>
      </c>
      <c r="R421" s="155">
        <v>5.2569995821145007E-2</v>
      </c>
      <c r="S421" s="155">
        <v>6.2979859797485258E-2</v>
      </c>
      <c r="T421" s="155">
        <v>9.0714167903678047E-2</v>
      </c>
      <c r="U421" s="155">
        <v>0.12196307094266277</v>
      </c>
      <c r="V421" s="155">
        <v>0.11779141104294479</v>
      </c>
      <c r="W421" s="155">
        <v>0.12903225806451613</v>
      </c>
      <c r="X421" s="155">
        <v>0.1162043301759134</v>
      </c>
      <c r="Y421" s="172">
        <v>-1.2827927888602721</v>
      </c>
      <c r="Z421" s="172">
        <v>3.542004362033091</v>
      </c>
      <c r="AA421" s="147"/>
      <c r="AB421" s="144"/>
      <c r="AC421" s="144"/>
      <c r="AD421" s="151">
        <v>9.2770195499815564E-2</v>
      </c>
      <c r="AE421" s="151">
        <v>8.0784286555582493E-2</v>
      </c>
      <c r="AF421" s="144"/>
    </row>
    <row r="422" spans="1:32" ht="22.15" customHeight="1" x14ac:dyDescent="0.25">
      <c r="A422" s="154" t="s">
        <v>245</v>
      </c>
      <c r="B422" s="155">
        <v>1.532567049808429E-2</v>
      </c>
      <c r="C422" s="155">
        <v>3.6912751677852351E-2</v>
      </c>
      <c r="D422" s="155">
        <v>8.6956521739130432E-2</v>
      </c>
      <c r="E422" s="155">
        <v>0.15918367346938775</v>
      </c>
      <c r="F422" s="155">
        <v>0.16442953020134229</v>
      </c>
      <c r="G422" s="155">
        <v>0.31096563011456629</v>
      </c>
      <c r="H422" s="155">
        <v>0.21561338289962825</v>
      </c>
      <c r="I422" s="155">
        <v>0.22580645161290322</v>
      </c>
      <c r="J422" s="172">
        <v>1.0193068713274966</v>
      </c>
      <c r="K422" s="172">
        <v>11.403957592127652</v>
      </c>
      <c r="L422" s="147"/>
      <c r="M422" s="203">
        <v>13.548168841939848</v>
      </c>
      <c r="N422" s="144"/>
      <c r="P422" s="154" t="s">
        <v>245</v>
      </c>
      <c r="Q422" s="155">
        <v>1.6531713900134953E-2</v>
      </c>
      <c r="R422" s="155">
        <v>4.2206435436690344E-2</v>
      </c>
      <c r="S422" s="155">
        <v>4.2394569934349619E-2</v>
      </c>
      <c r="T422" s="155">
        <v>5.591291439881247E-2</v>
      </c>
      <c r="U422" s="155">
        <v>8.5843861354065437E-2</v>
      </c>
      <c r="V422" s="155">
        <v>0.15950920245398773</v>
      </c>
      <c r="W422" s="155">
        <v>9.2721672880531694E-2</v>
      </c>
      <c r="X422" s="155">
        <v>9.0324763193504742E-2</v>
      </c>
      <c r="Y422" s="172">
        <v>-0.23969096870269518</v>
      </c>
      <c r="Z422" s="172">
        <v>2.8610695226622145</v>
      </c>
      <c r="AA422" s="147"/>
      <c r="AB422" s="144"/>
      <c r="AC422" s="144"/>
      <c r="AD422" s="151">
        <v>0.1117668756916267</v>
      </c>
      <c r="AE422" s="151">
        <v>6.1714067966882599E-2</v>
      </c>
      <c r="AF422" s="144"/>
    </row>
    <row r="423" spans="1:32" ht="22.15" customHeight="1" x14ac:dyDescent="0.25">
      <c r="A423" s="154" t="s">
        <v>246</v>
      </c>
      <c r="B423" s="155">
        <v>5.3639846743295016E-3</v>
      </c>
      <c r="C423" s="155">
        <v>0</v>
      </c>
      <c r="D423" s="155">
        <v>5.7971014492753624E-3</v>
      </c>
      <c r="E423" s="155">
        <v>2.0408163265306124E-3</v>
      </c>
      <c r="F423" s="155">
        <v>1.6778523489932886E-3</v>
      </c>
      <c r="G423" s="155">
        <v>3.2733224222585926E-3</v>
      </c>
      <c r="H423" s="155">
        <v>5.5762081784386614E-3</v>
      </c>
      <c r="I423" s="155">
        <v>1.1385199240986717E-2</v>
      </c>
      <c r="J423" s="172">
        <v>0.58089910625480556</v>
      </c>
      <c r="K423" s="172">
        <v>0.80653910521265182</v>
      </c>
      <c r="L423" s="147"/>
      <c r="M423" s="203">
        <v>-1.3141187768485543</v>
      </c>
      <c r="N423" s="144"/>
      <c r="P423" s="154" t="s">
        <v>246</v>
      </c>
      <c r="Q423" s="155">
        <v>4.9763832658569502E-3</v>
      </c>
      <c r="R423" s="155">
        <v>3.8445465942331799E-3</v>
      </c>
      <c r="S423" s="155">
        <v>5.1185045065094024E-3</v>
      </c>
      <c r="T423" s="155">
        <v>1.0720765297707406E-2</v>
      </c>
      <c r="U423" s="155">
        <v>1.6034985422740525E-2</v>
      </c>
      <c r="V423" s="155">
        <v>1.6257668711656442E-2</v>
      </c>
      <c r="W423" s="155">
        <v>1.3130166963851516E-2</v>
      </c>
      <c r="X423" s="155">
        <v>2.452638700947226E-2</v>
      </c>
      <c r="Y423" s="172">
        <v>1.1396220045620744</v>
      </c>
      <c r="Z423" s="172">
        <v>1.5831337298729888</v>
      </c>
      <c r="AA423" s="147"/>
      <c r="AB423" s="144"/>
      <c r="AC423" s="144"/>
      <c r="AD423" s="151">
        <v>3.3198081888601992E-3</v>
      </c>
      <c r="AE423" s="151">
        <v>8.695049710742371E-3</v>
      </c>
      <c r="AF423" s="144"/>
    </row>
    <row r="424" spans="1:32" x14ac:dyDescent="0.25">
      <c r="A424" s="149" t="s">
        <v>247</v>
      </c>
      <c r="B424" s="150">
        <v>105.7249042145595</v>
      </c>
      <c r="C424" s="150">
        <v>183.24664429530208</v>
      </c>
      <c r="D424" s="150">
        <v>90.698550724637698</v>
      </c>
      <c r="E424" s="150">
        <v>117.57551020408174</v>
      </c>
      <c r="F424" s="150">
        <v>99.414429530201403</v>
      </c>
      <c r="G424" s="150">
        <v>58.718494271685763</v>
      </c>
      <c r="H424" s="150">
        <v>72.355018587360561</v>
      </c>
      <c r="I424" s="150">
        <v>103.17267552182157</v>
      </c>
      <c r="J424" s="177">
        <v>30.817656934461013</v>
      </c>
      <c r="K424" s="177">
        <v>-9.4518172852607307</v>
      </c>
      <c r="L424" s="147"/>
      <c r="M424" s="203">
        <v>12.757587565123359</v>
      </c>
      <c r="N424" s="144"/>
      <c r="P424" s="149" t="s">
        <v>247</v>
      </c>
      <c r="Q424" s="150">
        <v>102.16843792172757</v>
      </c>
      <c r="R424" s="150">
        <v>117.95904722106143</v>
      </c>
      <c r="S424" s="150">
        <v>85.59140981417606</v>
      </c>
      <c r="T424" s="150">
        <v>98.58304469734469</v>
      </c>
      <c r="U424" s="150">
        <v>83.267735665694843</v>
      </c>
      <c r="V424" s="150">
        <v>63.155674846625722</v>
      </c>
      <c r="W424" s="150">
        <v>83.532339114929471</v>
      </c>
      <c r="X424" s="150">
        <v>90.415087956698216</v>
      </c>
      <c r="Y424" s="177">
        <v>6.8827488417687448</v>
      </c>
      <c r="Z424" s="177">
        <v>-3.650609898984797</v>
      </c>
      <c r="AA424" s="147"/>
      <c r="AB424" s="144"/>
      <c r="AC424" s="144"/>
      <c r="AD424" s="150">
        <v>112.62449280708231</v>
      </c>
      <c r="AE424" s="150">
        <v>94.065697855683013</v>
      </c>
      <c r="AF424" s="144"/>
    </row>
    <row r="425" spans="1:32" x14ac:dyDescent="0.25">
      <c r="A425" s="149" t="s">
        <v>248</v>
      </c>
      <c r="B425" s="150">
        <v>113.10813594232758</v>
      </c>
      <c r="C425" s="150">
        <v>202.02535832414532</v>
      </c>
      <c r="D425" s="150">
        <v>106.65889830508472</v>
      </c>
      <c r="E425" s="150">
        <v>144.19285714285721</v>
      </c>
      <c r="F425" s="150">
        <v>148.70253164556965</v>
      </c>
      <c r="G425" s="150">
        <v>101.44186046511614</v>
      </c>
      <c r="H425" s="150">
        <v>101.20967741935499</v>
      </c>
      <c r="I425" s="150">
        <v>156.89219330854991</v>
      </c>
      <c r="J425" s="177">
        <v>55.682515889194917</v>
      </c>
      <c r="K425" s="177">
        <v>17.250246610983282</v>
      </c>
      <c r="L425" s="147"/>
      <c r="M425" s="203">
        <v>45.336700509905313</v>
      </c>
      <c r="N425" s="144"/>
      <c r="P425" s="149" t="s">
        <v>248</v>
      </c>
      <c r="Q425" s="150">
        <v>105.49169542709214</v>
      </c>
      <c r="R425" s="150">
        <v>124.77134380837273</v>
      </c>
      <c r="S425" s="150">
        <v>92.658012671920758</v>
      </c>
      <c r="T425" s="150">
        <v>114.94492254733218</v>
      </c>
      <c r="U425" s="150">
        <v>102.5003998933618</v>
      </c>
      <c r="V425" s="150">
        <v>85.496655518394647</v>
      </c>
      <c r="W425" s="150">
        <v>100.22075826835149</v>
      </c>
      <c r="X425" s="150">
        <v>111.55549279864459</v>
      </c>
      <c r="Y425" s="177">
        <v>11.334734530293105</v>
      </c>
      <c r="Z425" s="177">
        <v>5.3557880274469909</v>
      </c>
      <c r="AA425" s="147"/>
      <c r="AB425" s="144"/>
      <c r="AC425" s="144"/>
      <c r="AD425" s="150">
        <v>139.64194669756662</v>
      </c>
      <c r="AE425" s="150">
        <v>106.1997047711976</v>
      </c>
      <c r="AF425" s="144"/>
    </row>
    <row r="426" spans="1:32" x14ac:dyDescent="0.25">
      <c r="A426" s="146" t="s">
        <v>249</v>
      </c>
      <c r="B426" s="147">
        <v>793</v>
      </c>
      <c r="C426" s="147">
        <v>297</v>
      </c>
      <c r="D426" s="147">
        <v>434</v>
      </c>
      <c r="E426" s="147">
        <v>266</v>
      </c>
      <c r="F426" s="147">
        <v>182</v>
      </c>
      <c r="G426" s="147">
        <v>174</v>
      </c>
      <c r="H426" s="147">
        <v>218</v>
      </c>
      <c r="I426" s="147">
        <v>178</v>
      </c>
      <c r="J426" s="148">
        <v>-0.1834862385321101</v>
      </c>
      <c r="K426" s="148">
        <v>-0.47292724196277497</v>
      </c>
      <c r="L426" s="147"/>
      <c r="M426" s="155">
        <v>7.2861236185018413E-2</v>
      </c>
      <c r="N426" s="144"/>
      <c r="P426" s="146" t="s">
        <v>249</v>
      </c>
      <c r="Q426" s="147">
        <v>5037</v>
      </c>
      <c r="R426" s="147">
        <v>3463</v>
      </c>
      <c r="S426" s="147">
        <v>4106</v>
      </c>
      <c r="T426" s="147">
        <v>2627</v>
      </c>
      <c r="U426" s="147">
        <v>1933</v>
      </c>
      <c r="V426" s="147">
        <v>1999</v>
      </c>
      <c r="W426" s="147">
        <v>2487</v>
      </c>
      <c r="X426" s="147">
        <v>2443</v>
      </c>
      <c r="Y426" s="148">
        <v>-1.7691998391636508E-2</v>
      </c>
      <c r="Z426" s="148">
        <v>-0.21018843524847594</v>
      </c>
      <c r="AA426" s="147"/>
      <c r="AB426" s="144"/>
      <c r="AC426" s="144"/>
      <c r="AD426" s="147">
        <v>337.71428571428572</v>
      </c>
      <c r="AE426" s="147">
        <v>3093.1428571428573</v>
      </c>
      <c r="AF426" s="144"/>
    </row>
    <row r="427" spans="1:32" x14ac:dyDescent="0.25">
      <c r="A427" s="146" t="s">
        <v>250</v>
      </c>
      <c r="B427" s="147">
        <v>119</v>
      </c>
      <c r="C427" s="147">
        <v>65</v>
      </c>
      <c r="D427" s="147">
        <v>87</v>
      </c>
      <c r="E427" s="147">
        <v>59</v>
      </c>
      <c r="F427" s="147">
        <v>47</v>
      </c>
      <c r="G427" s="147">
        <v>50</v>
      </c>
      <c r="H427" s="147">
        <v>41</v>
      </c>
      <c r="I427" s="147">
        <v>56</v>
      </c>
      <c r="J427" s="148">
        <v>0.36585365853658536</v>
      </c>
      <c r="K427" s="148">
        <v>-0.16239316239316245</v>
      </c>
      <c r="L427" s="147"/>
      <c r="M427" s="155">
        <v>9.6054888507718691E-2</v>
      </c>
      <c r="N427" s="144"/>
      <c r="P427" s="146" t="s">
        <v>250</v>
      </c>
      <c r="Q427" s="147">
        <v>728</v>
      </c>
      <c r="R427" s="147">
        <v>609</v>
      </c>
      <c r="S427" s="147">
        <v>609</v>
      </c>
      <c r="T427" s="147">
        <v>565</v>
      </c>
      <c r="U427" s="147">
        <v>410</v>
      </c>
      <c r="V427" s="147">
        <v>391</v>
      </c>
      <c r="W427" s="147">
        <v>493</v>
      </c>
      <c r="X427" s="147">
        <v>583</v>
      </c>
      <c r="Y427" s="148">
        <v>0.18255578093306288</v>
      </c>
      <c r="Z427" s="148">
        <v>7.2536136662286491E-2</v>
      </c>
      <c r="AA427" s="147"/>
      <c r="AB427" s="144"/>
      <c r="AC427" s="144"/>
      <c r="AD427" s="150">
        <v>66.857142857142861</v>
      </c>
      <c r="AE427" s="150">
        <v>543.57142857142856</v>
      </c>
      <c r="AF427" s="144"/>
    </row>
    <row r="428" spans="1:32" x14ac:dyDescent="0.25">
      <c r="A428" s="149" t="s">
        <v>251</v>
      </c>
      <c r="B428" s="150">
        <v>0</v>
      </c>
      <c r="C428" s="150">
        <v>1004</v>
      </c>
      <c r="D428" s="150">
        <v>563</v>
      </c>
      <c r="E428" s="150">
        <v>378</v>
      </c>
      <c r="F428" s="150">
        <v>272</v>
      </c>
      <c r="G428" s="150">
        <v>238</v>
      </c>
      <c r="H428" s="150">
        <v>202</v>
      </c>
      <c r="I428" s="150">
        <v>215</v>
      </c>
      <c r="J428" s="148">
        <v>6.4356435643564358E-2</v>
      </c>
      <c r="K428" s="157">
        <v>-0.51449002634550245</v>
      </c>
      <c r="L428" s="147"/>
      <c r="M428" s="155">
        <v>4.1650523053080202E-2</v>
      </c>
      <c r="N428" s="144"/>
      <c r="P428" s="149" t="s">
        <v>251</v>
      </c>
      <c r="Q428" s="150">
        <v>0</v>
      </c>
      <c r="R428" s="150">
        <v>13250</v>
      </c>
      <c r="S428" s="150">
        <v>9227</v>
      </c>
      <c r="T428" s="150">
        <v>6827</v>
      </c>
      <c r="U428" s="150">
        <v>5191</v>
      </c>
      <c r="V428" s="150">
        <v>4671</v>
      </c>
      <c r="W428" s="150">
        <v>4825</v>
      </c>
      <c r="X428" s="150">
        <v>5162</v>
      </c>
      <c r="Y428" s="148">
        <v>6.9844559585492225E-2</v>
      </c>
      <c r="Z428" s="157">
        <v>-0.29594689822918319</v>
      </c>
      <c r="AA428" s="147"/>
      <c r="AB428" s="144"/>
      <c r="AC428" s="144"/>
      <c r="AD428" s="158">
        <v>442.83333333333331</v>
      </c>
      <c r="AE428" s="158">
        <v>7331.833333333333</v>
      </c>
      <c r="AF428" s="144"/>
    </row>
    <row r="429" spans="1:32" x14ac:dyDescent="0.25">
      <c r="A429" s="159" t="s">
        <v>252</v>
      </c>
      <c r="B429" s="147">
        <v>403</v>
      </c>
      <c r="C429" s="147">
        <v>221</v>
      </c>
      <c r="D429" s="147">
        <v>262</v>
      </c>
      <c r="E429" s="147">
        <v>177</v>
      </c>
      <c r="F429" s="147">
        <v>89</v>
      </c>
      <c r="G429" s="147">
        <v>94</v>
      </c>
      <c r="H429" s="147">
        <v>58</v>
      </c>
      <c r="I429" s="147">
        <v>81</v>
      </c>
      <c r="J429" s="148">
        <v>0.39655172413793105</v>
      </c>
      <c r="K429" s="148">
        <v>-0.56518404907975461</v>
      </c>
      <c r="L429" s="147"/>
      <c r="M429" s="155">
        <v>4.72027972027972E-2</v>
      </c>
      <c r="N429" s="144"/>
      <c r="P429" s="159" t="s">
        <v>252</v>
      </c>
      <c r="Q429" s="147">
        <v>4536</v>
      </c>
      <c r="R429" s="147">
        <v>3956</v>
      </c>
      <c r="S429" s="147">
        <v>3540</v>
      </c>
      <c r="T429" s="147">
        <v>2505</v>
      </c>
      <c r="U429" s="147">
        <v>1717</v>
      </c>
      <c r="V429" s="147">
        <v>1746</v>
      </c>
      <c r="W429" s="147">
        <v>1594</v>
      </c>
      <c r="X429" s="147">
        <v>1716</v>
      </c>
      <c r="Y429" s="148">
        <v>7.6537013801756593E-2</v>
      </c>
      <c r="Z429" s="148">
        <v>-0.38695519036439729</v>
      </c>
      <c r="AA429" s="147"/>
      <c r="AB429" s="144"/>
      <c r="AC429" s="144"/>
      <c r="AD429" s="150">
        <v>186.28571428571428</v>
      </c>
      <c r="AE429" s="150">
        <v>2799.1428571428573</v>
      </c>
      <c r="AF429" s="144"/>
    </row>
    <row r="430" spans="1:32" x14ac:dyDescent="0.25">
      <c r="A430" s="159" t="s">
        <v>253</v>
      </c>
      <c r="B430" s="147">
        <v>11</v>
      </c>
      <c r="C430" s="147">
        <v>5</v>
      </c>
      <c r="D430" s="147">
        <v>7</v>
      </c>
      <c r="E430" s="147">
        <v>3</v>
      </c>
      <c r="F430" s="147">
        <v>6</v>
      </c>
      <c r="G430" s="147">
        <v>3</v>
      </c>
      <c r="H430" s="147">
        <v>1</v>
      </c>
      <c r="I430" s="147">
        <v>2</v>
      </c>
      <c r="J430" s="148">
        <v>1</v>
      </c>
      <c r="K430" s="148">
        <v>-0.61111111111111116</v>
      </c>
      <c r="L430" s="147"/>
      <c r="M430" s="155">
        <v>3.3898305084745763E-2</v>
      </c>
      <c r="N430" s="144"/>
      <c r="P430" s="159" t="s">
        <v>253</v>
      </c>
      <c r="Q430" s="147">
        <v>123</v>
      </c>
      <c r="R430" s="147">
        <v>134</v>
      </c>
      <c r="S430" s="147">
        <v>137</v>
      </c>
      <c r="T430" s="147">
        <v>132</v>
      </c>
      <c r="U430" s="147">
        <v>69</v>
      </c>
      <c r="V430" s="147">
        <v>73</v>
      </c>
      <c r="W430" s="147">
        <v>56</v>
      </c>
      <c r="X430" s="147">
        <v>59</v>
      </c>
      <c r="Y430" s="148">
        <v>5.3571428571428568E-2</v>
      </c>
      <c r="Z430" s="148">
        <v>-0.42955801104972374</v>
      </c>
      <c r="AA430" s="147"/>
      <c r="AB430" s="144"/>
      <c r="AC430" s="144"/>
      <c r="AD430" s="150">
        <v>5.1428571428571432</v>
      </c>
      <c r="AE430" s="150">
        <v>103.42857142857143</v>
      </c>
      <c r="AF430" s="144"/>
    </row>
    <row r="431" spans="1:32" x14ac:dyDescent="0.25">
      <c r="A431" s="159" t="s">
        <v>254</v>
      </c>
      <c r="B431" s="160">
        <v>2.6570048309178744E-2</v>
      </c>
      <c r="C431" s="160">
        <v>2.2123893805309734E-2</v>
      </c>
      <c r="D431" s="160">
        <v>2.6022304832713755E-2</v>
      </c>
      <c r="E431" s="160">
        <v>1.6666666666666666E-2</v>
      </c>
      <c r="F431" s="160">
        <v>6.3157894736842107E-2</v>
      </c>
      <c r="G431" s="160">
        <v>3.0927835051546393E-2</v>
      </c>
      <c r="H431" s="160">
        <v>1.6949152542372881E-2</v>
      </c>
      <c r="I431" s="160">
        <v>2.4096385542168676E-2</v>
      </c>
      <c r="J431" s="172">
        <v>0.71472329997957951</v>
      </c>
      <c r="K431" s="172">
        <v>-0.27692860996223723</v>
      </c>
      <c r="L431" s="147"/>
      <c r="M431" s="203">
        <v>-0.91430510775496332</v>
      </c>
      <c r="N431" s="144"/>
      <c r="P431" s="159" t="s">
        <v>254</v>
      </c>
      <c r="Q431" s="160">
        <v>2.6400515132002575E-2</v>
      </c>
      <c r="R431" s="160">
        <v>3.2762836185819072E-2</v>
      </c>
      <c r="S431" s="160">
        <v>3.7258634756595049E-2</v>
      </c>
      <c r="T431" s="160">
        <v>5.0056882821387941E-2</v>
      </c>
      <c r="U431" s="160">
        <v>3.8633818589025759E-2</v>
      </c>
      <c r="V431" s="160">
        <v>4.0131940626717974E-2</v>
      </c>
      <c r="W431" s="160">
        <v>3.3939393939393943E-2</v>
      </c>
      <c r="X431" s="160">
        <v>3.3239436619718309E-2</v>
      </c>
      <c r="Y431" s="172">
        <v>-6.9995731967563424E-2</v>
      </c>
      <c r="Z431" s="172">
        <v>-0.23939918673374985</v>
      </c>
      <c r="AA431" s="147"/>
      <c r="AB431" s="144"/>
      <c r="AC431" s="144"/>
      <c r="AD431" s="191">
        <v>2.6865671641791048E-2</v>
      </c>
      <c r="AE431" s="191">
        <v>3.5633428487055807E-2</v>
      </c>
      <c r="AF431" s="144"/>
    </row>
    <row r="432" spans="1:32" x14ac:dyDescent="0.25">
      <c r="A432" s="161" t="s">
        <v>255</v>
      </c>
      <c r="B432" s="161"/>
      <c r="C432" s="161"/>
      <c r="D432" s="161"/>
      <c r="E432" s="144"/>
      <c r="F432" s="144"/>
      <c r="G432" s="144"/>
      <c r="H432" s="144"/>
      <c r="I432" s="144"/>
      <c r="J432" s="144"/>
      <c r="K432" s="144"/>
      <c r="L432" s="144"/>
      <c r="M432" s="144"/>
      <c r="N432" s="144"/>
      <c r="O432" s="204"/>
      <c r="P432" s="161" t="s">
        <v>255</v>
      </c>
      <c r="Q432" s="161"/>
      <c r="R432" s="161"/>
      <c r="S432" s="161"/>
      <c r="T432" s="144"/>
      <c r="U432" s="144"/>
      <c r="V432" s="144"/>
      <c r="W432" s="144"/>
      <c r="X432" s="144"/>
      <c r="Y432" s="144"/>
      <c r="Z432" s="144"/>
      <c r="AA432" s="144"/>
      <c r="AB432" s="144"/>
      <c r="AC432" s="144"/>
      <c r="AD432" s="144"/>
      <c r="AE432" s="144"/>
      <c r="AF432" s="144"/>
    </row>
    <row r="435" spans="1:32" x14ac:dyDescent="0.25">
      <c r="A435" s="189" t="s">
        <v>53</v>
      </c>
      <c r="B435" s="189"/>
      <c r="C435" s="189"/>
      <c r="D435" s="189"/>
      <c r="E435" s="181"/>
      <c r="F435" s="167"/>
      <c r="G435" s="167"/>
      <c r="H435" s="167"/>
      <c r="I435" s="167"/>
      <c r="J435" s="167"/>
      <c r="K435" s="167"/>
      <c r="L435" s="188"/>
      <c r="M435" s="211"/>
      <c r="N435" s="144"/>
      <c r="O435" s="211"/>
      <c r="P435" s="189" t="s">
        <v>53</v>
      </c>
      <c r="Q435" s="189"/>
      <c r="R435" s="189"/>
      <c r="S435" s="189"/>
      <c r="T435" s="181"/>
      <c r="U435" s="144"/>
      <c r="V435" s="144"/>
      <c r="W435" s="144"/>
      <c r="X435" s="144"/>
      <c r="Y435" s="144"/>
      <c r="Z435" s="144"/>
      <c r="AA435" s="188"/>
      <c r="AB435" s="144"/>
      <c r="AC435" s="144"/>
      <c r="AD435" s="144"/>
      <c r="AE435" s="144"/>
      <c r="AF435" s="144"/>
    </row>
    <row r="436" spans="1:32" x14ac:dyDescent="0.25">
      <c r="A436" s="166" t="s">
        <v>307</v>
      </c>
      <c r="B436" s="166"/>
      <c r="C436" s="166"/>
      <c r="D436" s="166"/>
      <c r="E436" s="213"/>
      <c r="F436" s="167"/>
      <c r="G436" s="167"/>
      <c r="H436" s="167"/>
      <c r="I436" s="167"/>
      <c r="J436" s="167"/>
      <c r="K436" s="167"/>
      <c r="L436" s="167"/>
      <c r="M436" s="144"/>
      <c r="N436" s="144"/>
      <c r="P436" s="166" t="s">
        <v>231</v>
      </c>
      <c r="Q436" s="166"/>
      <c r="R436" s="166"/>
      <c r="S436" s="166"/>
      <c r="T436" s="162"/>
      <c r="U436" s="144"/>
      <c r="V436" s="144"/>
      <c r="W436" s="144"/>
      <c r="X436" s="144"/>
      <c r="Y436" s="144"/>
      <c r="Z436" s="144"/>
      <c r="AA436" s="167"/>
      <c r="AB436" s="144"/>
      <c r="AC436" s="144"/>
      <c r="AD436" s="144"/>
      <c r="AE436" s="144"/>
      <c r="AF436" s="144"/>
    </row>
    <row r="437" spans="1:32" ht="31.5" x14ac:dyDescent="0.25">
      <c r="A437" s="190"/>
      <c r="B437" s="141">
        <v>2019</v>
      </c>
      <c r="C437" s="141">
        <v>2020</v>
      </c>
      <c r="D437" s="141">
        <v>2021</v>
      </c>
      <c r="E437" s="141">
        <v>2022</v>
      </c>
      <c r="F437" s="141">
        <v>2023</v>
      </c>
      <c r="G437" s="141">
        <v>2024</v>
      </c>
      <c r="H437" s="141">
        <v>2025</v>
      </c>
      <c r="I437" s="141">
        <v>2026</v>
      </c>
      <c r="J437" s="142" t="s">
        <v>232</v>
      </c>
      <c r="K437" s="142" t="s">
        <v>233</v>
      </c>
      <c r="L437" s="143" t="s">
        <v>234</v>
      </c>
      <c r="M437" s="145" t="s">
        <v>287</v>
      </c>
      <c r="N437" s="144"/>
      <c r="P437" s="190"/>
      <c r="Q437" s="141">
        <v>2019</v>
      </c>
      <c r="R437" s="141">
        <v>2020</v>
      </c>
      <c r="S437" s="141">
        <v>2021</v>
      </c>
      <c r="T437" s="141">
        <v>2022</v>
      </c>
      <c r="U437" s="141">
        <v>2023</v>
      </c>
      <c r="V437" s="141">
        <v>2024</v>
      </c>
      <c r="W437" s="141">
        <v>2025</v>
      </c>
      <c r="X437" s="141">
        <v>2026</v>
      </c>
      <c r="Y437" s="142" t="s">
        <v>232</v>
      </c>
      <c r="Z437" s="142" t="s">
        <v>233</v>
      </c>
      <c r="AA437" s="143" t="s">
        <v>234</v>
      </c>
      <c r="AB437" s="144"/>
      <c r="AC437" s="144"/>
      <c r="AD437" s="145" t="s">
        <v>308</v>
      </c>
      <c r="AE437" s="145" t="s">
        <v>235</v>
      </c>
      <c r="AF437" s="144"/>
    </row>
    <row r="438" spans="1:32" x14ac:dyDescent="0.25">
      <c r="A438" s="146" t="s">
        <v>236</v>
      </c>
      <c r="B438" s="147">
        <v>256</v>
      </c>
      <c r="C438" s="147">
        <v>283</v>
      </c>
      <c r="D438" s="147">
        <v>216</v>
      </c>
      <c r="E438" s="147">
        <v>175</v>
      </c>
      <c r="F438" s="147">
        <v>199</v>
      </c>
      <c r="G438" s="147">
        <v>201</v>
      </c>
      <c r="H438" s="147">
        <v>124</v>
      </c>
      <c r="I438" s="147">
        <v>253</v>
      </c>
      <c r="J438" s="148">
        <v>1.0403225806451613</v>
      </c>
      <c r="K438" s="148">
        <v>0.21801925722145801</v>
      </c>
      <c r="L438" s="147"/>
      <c r="M438" s="155">
        <v>0.11254448398576512</v>
      </c>
      <c r="N438" s="144"/>
      <c r="P438" s="146" t="s">
        <v>236</v>
      </c>
      <c r="Q438" s="147">
        <v>3058</v>
      </c>
      <c r="R438" s="147">
        <v>2798</v>
      </c>
      <c r="S438" s="147">
        <v>2668</v>
      </c>
      <c r="T438" s="147">
        <v>2221</v>
      </c>
      <c r="U438" s="147">
        <v>2390</v>
      </c>
      <c r="V438" s="147">
        <v>2332</v>
      </c>
      <c r="W438" s="147">
        <v>2360</v>
      </c>
      <c r="X438" s="147">
        <v>2248</v>
      </c>
      <c r="Y438" s="148">
        <v>-4.7457627118644069E-2</v>
      </c>
      <c r="Z438" s="148">
        <v>-0.1172939922589331</v>
      </c>
      <c r="AA438" s="147"/>
      <c r="AB438" s="144"/>
      <c r="AC438" s="144"/>
      <c r="AD438" s="147">
        <v>207.71428571428572</v>
      </c>
      <c r="AE438" s="147">
        <v>2546.7142857142858</v>
      </c>
      <c r="AF438" s="144"/>
    </row>
    <row r="439" spans="1:32" x14ac:dyDescent="0.25">
      <c r="A439" s="149" t="s">
        <v>237</v>
      </c>
      <c r="B439" s="150">
        <v>132</v>
      </c>
      <c r="C439" s="150">
        <v>140</v>
      </c>
      <c r="D439" s="150">
        <v>91</v>
      </c>
      <c r="E439" s="150">
        <v>93</v>
      </c>
      <c r="F439" s="150">
        <v>92</v>
      </c>
      <c r="G439" s="150">
        <v>85</v>
      </c>
      <c r="H439" s="150">
        <v>40</v>
      </c>
      <c r="I439" s="150">
        <v>103</v>
      </c>
      <c r="J439" s="148">
        <v>1.575</v>
      </c>
      <c r="K439" s="148">
        <v>7.1322436849925758E-2</v>
      </c>
      <c r="L439" s="147"/>
      <c r="M439" s="155">
        <v>9.8095238095238096E-2</v>
      </c>
      <c r="N439" s="144"/>
      <c r="P439" s="149" t="s">
        <v>237</v>
      </c>
      <c r="Q439" s="150">
        <v>1873</v>
      </c>
      <c r="R439" s="150">
        <v>1530</v>
      </c>
      <c r="S439" s="150">
        <v>1525</v>
      </c>
      <c r="T439" s="150">
        <v>1178</v>
      </c>
      <c r="U439" s="150">
        <v>1165</v>
      </c>
      <c r="V439" s="150">
        <v>1283</v>
      </c>
      <c r="W439" s="150">
        <v>1179</v>
      </c>
      <c r="X439" s="150">
        <v>1050</v>
      </c>
      <c r="Y439" s="148">
        <v>-0.10941475826972011</v>
      </c>
      <c r="Z439" s="148">
        <v>-0.24483715195725875</v>
      </c>
      <c r="AA439" s="147"/>
      <c r="AB439" s="144"/>
      <c r="AC439" s="144"/>
      <c r="AD439" s="150">
        <v>96.142857142857139</v>
      </c>
      <c r="AE439" s="150">
        <v>1390.4285714285713</v>
      </c>
      <c r="AF439" s="144"/>
    </row>
    <row r="440" spans="1:32" x14ac:dyDescent="0.25">
      <c r="A440" s="146" t="s">
        <v>90</v>
      </c>
      <c r="B440" s="151">
        <v>0.54320987654320985</v>
      </c>
      <c r="C440" s="151">
        <v>0.51470588235294112</v>
      </c>
      <c r="D440" s="151">
        <v>0.45049504950495051</v>
      </c>
      <c r="E440" s="151">
        <v>0.5535714285714286</v>
      </c>
      <c r="F440" s="151">
        <v>0.50273224043715847</v>
      </c>
      <c r="G440" s="151">
        <v>0.47752808988764045</v>
      </c>
      <c r="H440" s="151">
        <v>0.37037037037037035</v>
      </c>
      <c r="I440" s="151">
        <v>0.44978165938864628</v>
      </c>
      <c r="J440" s="172">
        <v>7.941128901827593</v>
      </c>
      <c r="K440" s="172">
        <v>-4.726413086246156</v>
      </c>
      <c r="L440" s="147"/>
      <c r="M440" s="203">
        <v>-6.7459719921698582</v>
      </c>
      <c r="N440" s="144"/>
      <c r="P440" s="146" t="s">
        <v>90</v>
      </c>
      <c r="Q440" s="151">
        <v>0.6476486860304288</v>
      </c>
      <c r="R440" s="151">
        <v>0.5889145496535797</v>
      </c>
      <c r="S440" s="151">
        <v>0.60781187724192909</v>
      </c>
      <c r="T440" s="151">
        <v>0.5655304848775804</v>
      </c>
      <c r="U440" s="151">
        <v>0.53391384051329061</v>
      </c>
      <c r="V440" s="151">
        <v>0.59124423963133643</v>
      </c>
      <c r="W440" s="151">
        <v>0.54913833255705635</v>
      </c>
      <c r="X440" s="151">
        <v>0.51724137931034486</v>
      </c>
      <c r="Y440" s="172">
        <v>-3.189695324671149</v>
      </c>
      <c r="Z440" s="172">
        <v>-6.9755786119966912</v>
      </c>
      <c r="AA440" s="147"/>
      <c r="AB440" s="144"/>
      <c r="AC440" s="144"/>
      <c r="AD440" s="151">
        <v>0.49704579025110784</v>
      </c>
      <c r="AE440" s="151">
        <v>0.58699716543031177</v>
      </c>
      <c r="AF440" s="144"/>
    </row>
    <row r="441" spans="1:32" x14ac:dyDescent="0.25">
      <c r="A441" s="149" t="s">
        <v>238</v>
      </c>
      <c r="B441" s="150">
        <v>90</v>
      </c>
      <c r="C441" s="150">
        <v>85</v>
      </c>
      <c r="D441" s="150">
        <v>51</v>
      </c>
      <c r="E441" s="150">
        <v>70</v>
      </c>
      <c r="F441" s="150">
        <v>59</v>
      </c>
      <c r="G441" s="150">
        <v>57</v>
      </c>
      <c r="H441" s="150">
        <v>26</v>
      </c>
      <c r="I441" s="150">
        <v>71</v>
      </c>
      <c r="J441" s="148">
        <v>1.7307692307692308</v>
      </c>
      <c r="K441" s="148">
        <v>0.13470319634703201</v>
      </c>
      <c r="L441" s="147"/>
      <c r="M441" s="155">
        <v>0.1001410437235543</v>
      </c>
      <c r="N441" s="144"/>
      <c r="P441" s="149" t="s">
        <v>238</v>
      </c>
      <c r="Q441" s="150">
        <v>1380</v>
      </c>
      <c r="R441" s="150">
        <v>1053</v>
      </c>
      <c r="S441" s="150">
        <v>1043</v>
      </c>
      <c r="T441" s="150">
        <v>736</v>
      </c>
      <c r="U441" s="150">
        <v>774</v>
      </c>
      <c r="V441" s="150">
        <v>957</v>
      </c>
      <c r="W441" s="150">
        <v>829</v>
      </c>
      <c r="X441" s="150">
        <v>709</v>
      </c>
      <c r="Y441" s="148">
        <v>-0.14475271411338964</v>
      </c>
      <c r="Z441" s="148">
        <v>-0.26712935617247491</v>
      </c>
      <c r="AA441" s="147"/>
      <c r="AB441" s="144"/>
      <c r="AC441" s="144"/>
      <c r="AD441" s="150">
        <v>62.571428571428569</v>
      </c>
      <c r="AE441" s="150">
        <v>967.42857142857144</v>
      </c>
      <c r="AF441" s="144"/>
    </row>
    <row r="442" spans="1:32" x14ac:dyDescent="0.25">
      <c r="A442" s="149" t="s">
        <v>239</v>
      </c>
      <c r="B442" s="153">
        <v>0.3515625</v>
      </c>
      <c r="C442" s="153">
        <v>0.30035335689045939</v>
      </c>
      <c r="D442" s="153">
        <v>0.2361111111111111</v>
      </c>
      <c r="E442" s="153">
        <v>0.4</v>
      </c>
      <c r="F442" s="153">
        <v>0.29648241206030151</v>
      </c>
      <c r="G442" s="153">
        <v>0.28358208955223879</v>
      </c>
      <c r="H442" s="153">
        <v>0.20967741935483872</v>
      </c>
      <c r="I442" s="153">
        <v>0.28063241106719367</v>
      </c>
      <c r="J442" s="172">
        <v>7.0954991712354945</v>
      </c>
      <c r="K442" s="172">
        <v>-2.0605553169395052</v>
      </c>
      <c r="L442" s="147"/>
      <c r="M442" s="203">
        <v>-3.475904800753943</v>
      </c>
      <c r="N442" s="144"/>
      <c r="P442" s="149" t="s">
        <v>239</v>
      </c>
      <c r="Q442" s="153">
        <v>0.4512753433616743</v>
      </c>
      <c r="R442" s="153">
        <v>0.37634024303073627</v>
      </c>
      <c r="S442" s="153">
        <v>0.39092953523238383</v>
      </c>
      <c r="T442" s="153">
        <v>0.33138226024313372</v>
      </c>
      <c r="U442" s="153">
        <v>0.32384937238493722</v>
      </c>
      <c r="V442" s="153">
        <v>0.41037735849056606</v>
      </c>
      <c r="W442" s="153">
        <v>0.35127118644067795</v>
      </c>
      <c r="X442" s="153">
        <v>0.31539145907473309</v>
      </c>
      <c r="Y442" s="172">
        <v>-3.5879727365944856</v>
      </c>
      <c r="Z442" s="172">
        <v>-6.4481766930764186</v>
      </c>
      <c r="AA442" s="147"/>
      <c r="AB442" s="144"/>
      <c r="AC442" s="144"/>
      <c r="AD442" s="153">
        <v>0.30123796423658872</v>
      </c>
      <c r="AE442" s="153">
        <v>0.37987322600549728</v>
      </c>
      <c r="AF442" s="144"/>
    </row>
    <row r="443" spans="1:32" x14ac:dyDescent="0.25">
      <c r="A443" s="149" t="s">
        <v>240</v>
      </c>
      <c r="B443" s="153">
        <v>0.68181818181818177</v>
      </c>
      <c r="C443" s="153">
        <v>0.6071428571428571</v>
      </c>
      <c r="D443" s="153">
        <v>0.56043956043956045</v>
      </c>
      <c r="E443" s="153">
        <v>0.75268817204301075</v>
      </c>
      <c r="F443" s="153">
        <v>0.64130434782608692</v>
      </c>
      <c r="G443" s="153">
        <v>0.6705882352941176</v>
      </c>
      <c r="H443" s="153">
        <v>0.65</v>
      </c>
      <c r="I443" s="153">
        <v>0.68932038834951459</v>
      </c>
      <c r="J443" s="172">
        <v>3.9320388349514568</v>
      </c>
      <c r="K443" s="172">
        <v>3.8503152093942505</v>
      </c>
      <c r="L443" s="147"/>
      <c r="M443" s="203">
        <v>1.4082293111419397</v>
      </c>
      <c r="N443" s="144"/>
      <c r="P443" s="149" t="s">
        <v>240</v>
      </c>
      <c r="Q443" s="153">
        <v>0.73678590496529628</v>
      </c>
      <c r="R443" s="153">
        <v>0.68823529411764706</v>
      </c>
      <c r="S443" s="153">
        <v>0.68393442622950817</v>
      </c>
      <c r="T443" s="153">
        <v>0.62478777589134127</v>
      </c>
      <c r="U443" s="153">
        <v>0.66437768240343342</v>
      </c>
      <c r="V443" s="153">
        <v>0.74590802805923617</v>
      </c>
      <c r="W443" s="153">
        <v>0.70313825275657338</v>
      </c>
      <c r="X443" s="153">
        <v>0.67523809523809519</v>
      </c>
      <c r="Y443" s="172">
        <v>-2.7900157518478186</v>
      </c>
      <c r="Z443" s="172">
        <v>-2.0539157407543418</v>
      </c>
      <c r="AA443" s="147"/>
      <c r="AB443" s="144"/>
      <c r="AC443" s="144"/>
      <c r="AD443" s="153">
        <v>0.65081723625557208</v>
      </c>
      <c r="AE443" s="153">
        <v>0.69577725264563861</v>
      </c>
      <c r="AF443" s="144"/>
    </row>
    <row r="444" spans="1:32" ht="22.15" customHeight="1" x14ac:dyDescent="0.25">
      <c r="A444" s="154" t="s">
        <v>241</v>
      </c>
      <c r="B444" s="155">
        <v>0.10606060606060606</v>
      </c>
      <c r="C444" s="155">
        <v>8.5714285714285715E-2</v>
      </c>
      <c r="D444" s="155">
        <v>0.15384615384615385</v>
      </c>
      <c r="E444" s="155">
        <v>0.10752688172043011</v>
      </c>
      <c r="F444" s="155">
        <v>8.6956521739130432E-2</v>
      </c>
      <c r="G444" s="155">
        <v>0.14117647058823529</v>
      </c>
      <c r="H444" s="155">
        <v>0.125</v>
      </c>
      <c r="I444" s="155">
        <v>0.14563106796116504</v>
      </c>
      <c r="J444" s="172">
        <v>2.0631067961165037</v>
      </c>
      <c r="K444" s="172">
        <v>3.4189760383156118</v>
      </c>
      <c r="L444" s="147"/>
      <c r="M444" s="203">
        <v>1.8012020342117407</v>
      </c>
      <c r="N444" s="144"/>
      <c r="P444" s="154" t="s">
        <v>241</v>
      </c>
      <c r="Q444" s="155">
        <v>0.11372130272290443</v>
      </c>
      <c r="R444" s="155">
        <v>0.13398692810457516</v>
      </c>
      <c r="S444" s="155">
        <v>0.11803278688524591</v>
      </c>
      <c r="T444" s="155">
        <v>0.15110356536502548</v>
      </c>
      <c r="U444" s="155">
        <v>0.14163090128755365</v>
      </c>
      <c r="V444" s="155">
        <v>0.10911925175370225</v>
      </c>
      <c r="W444" s="155">
        <v>0.11874469889737066</v>
      </c>
      <c r="X444" s="155">
        <v>0.12761904761904763</v>
      </c>
      <c r="Y444" s="172">
        <v>0.88743487216769723</v>
      </c>
      <c r="Z444" s="172">
        <v>0.21695459237840997</v>
      </c>
      <c r="AA444" s="147"/>
      <c r="AB444" s="144"/>
      <c r="AC444" s="144"/>
      <c r="AD444" s="151">
        <v>0.11144130757800892</v>
      </c>
      <c r="AE444" s="151">
        <v>0.12544950169526353</v>
      </c>
      <c r="AF444" s="144"/>
    </row>
    <row r="445" spans="1:32" ht="22.15" customHeight="1" x14ac:dyDescent="0.25">
      <c r="A445" s="154" t="s">
        <v>242</v>
      </c>
      <c r="B445" s="155">
        <v>5.46875E-2</v>
      </c>
      <c r="C445" s="155">
        <v>4.2402826855123678E-2</v>
      </c>
      <c r="D445" s="155">
        <v>6.4814814814814811E-2</v>
      </c>
      <c r="E445" s="155">
        <v>5.7142857142857141E-2</v>
      </c>
      <c r="F445" s="155">
        <v>4.0201005025125629E-2</v>
      </c>
      <c r="G445" s="155">
        <v>5.9701492537313432E-2</v>
      </c>
      <c r="H445" s="155">
        <v>4.0322580645161289E-2</v>
      </c>
      <c r="I445" s="155">
        <v>5.9288537549407112E-2</v>
      </c>
      <c r="J445" s="172">
        <v>1.8965956904245824</v>
      </c>
      <c r="K445" s="172">
        <v>0.7706694358210413</v>
      </c>
      <c r="L445" s="147"/>
      <c r="M445" s="203">
        <v>-3.2000337585979394E-2</v>
      </c>
      <c r="N445" s="144"/>
      <c r="P445" s="154" t="s">
        <v>242</v>
      </c>
      <c r="Q445" s="155">
        <v>6.9653368214519298E-2</v>
      </c>
      <c r="R445" s="155">
        <v>7.3266619013581127E-2</v>
      </c>
      <c r="S445" s="155">
        <v>6.7466266866566718E-2</v>
      </c>
      <c r="T445" s="155">
        <v>8.0144079243583966E-2</v>
      </c>
      <c r="U445" s="155">
        <v>6.903765690376569E-2</v>
      </c>
      <c r="V445" s="155">
        <v>6.0034305317324184E-2</v>
      </c>
      <c r="W445" s="155">
        <v>5.9322033898305086E-2</v>
      </c>
      <c r="X445" s="155">
        <v>5.9608540925266906E-2</v>
      </c>
      <c r="Y445" s="172">
        <v>2.8650702696182001E-2</v>
      </c>
      <c r="Z445" s="172">
        <v>-0.88830729189020574</v>
      </c>
      <c r="AA445" s="147"/>
      <c r="AB445" s="144"/>
      <c r="AC445" s="144"/>
      <c r="AD445" s="151">
        <v>5.15818431911967E-2</v>
      </c>
      <c r="AE445" s="151">
        <v>6.8491613844168964E-2</v>
      </c>
      <c r="AF445" s="144"/>
    </row>
    <row r="446" spans="1:32" ht="22.15" customHeight="1" x14ac:dyDescent="0.25">
      <c r="A446" s="154" t="s">
        <v>243</v>
      </c>
      <c r="B446" s="155">
        <v>0.3671875</v>
      </c>
      <c r="C446" s="155">
        <v>0.39929328621908128</v>
      </c>
      <c r="D446" s="155">
        <v>0.42129629629629628</v>
      </c>
      <c r="E446" s="155">
        <v>0.33714285714285713</v>
      </c>
      <c r="F446" s="155">
        <v>0.35175879396984927</v>
      </c>
      <c r="G446" s="155">
        <v>0.36815920398009949</v>
      </c>
      <c r="H446" s="155">
        <v>0.40322580645161288</v>
      </c>
      <c r="I446" s="155">
        <v>0.43478260869565216</v>
      </c>
      <c r="J446" s="172">
        <v>3.1556802244039286</v>
      </c>
      <c r="K446" s="172">
        <v>5.5828000717660418</v>
      </c>
      <c r="L446" s="147"/>
      <c r="M446" s="203">
        <v>7.4907163855794492</v>
      </c>
      <c r="N446" s="144"/>
      <c r="P446" s="154" t="s">
        <v>243</v>
      </c>
      <c r="Q446" s="155">
        <v>0.26684107259646828</v>
      </c>
      <c r="R446" s="155">
        <v>0.3041458184417441</v>
      </c>
      <c r="S446" s="155">
        <v>0.29910044977511246</v>
      </c>
      <c r="T446" s="155">
        <v>0.32913102206213418</v>
      </c>
      <c r="U446" s="155">
        <v>0.34435146443514647</v>
      </c>
      <c r="V446" s="155">
        <v>0.307032590051458</v>
      </c>
      <c r="W446" s="155">
        <v>0.33008474576271185</v>
      </c>
      <c r="X446" s="155">
        <v>0.35987544483985767</v>
      </c>
      <c r="Y446" s="172">
        <v>2.9790699077145821</v>
      </c>
      <c r="Z446" s="172">
        <v>5.0569336128352624</v>
      </c>
      <c r="AA446" s="147"/>
      <c r="AB446" s="144"/>
      <c r="AC446" s="144"/>
      <c r="AD446" s="151">
        <v>0.37895460797799174</v>
      </c>
      <c r="AE446" s="151">
        <v>0.30930610871150505</v>
      </c>
      <c r="AF446" s="144"/>
    </row>
    <row r="447" spans="1:32" ht="22.15" customHeight="1" x14ac:dyDescent="0.25">
      <c r="A447" s="154" t="s">
        <v>244</v>
      </c>
      <c r="B447" s="155">
        <v>6.25E-2</v>
      </c>
      <c r="C447" s="155">
        <v>5.6537102473498232E-2</v>
      </c>
      <c r="D447" s="155">
        <v>6.9444444444444448E-2</v>
      </c>
      <c r="E447" s="155">
        <v>0.10285714285714286</v>
      </c>
      <c r="F447" s="155">
        <v>9.0452261306532666E-2</v>
      </c>
      <c r="G447" s="155">
        <v>6.965174129353234E-2</v>
      </c>
      <c r="H447" s="155">
        <v>8.0645161290322578E-2</v>
      </c>
      <c r="I447" s="155">
        <v>3.1620553359683792E-2</v>
      </c>
      <c r="J447" s="172">
        <v>-4.9024607930638791</v>
      </c>
      <c r="K447" s="172">
        <v>-4.1969542926423493</v>
      </c>
      <c r="L447" s="147"/>
      <c r="M447" s="203">
        <v>-0.39666352524158555</v>
      </c>
      <c r="N447" s="144"/>
      <c r="P447" s="154" t="s">
        <v>244</v>
      </c>
      <c r="Q447" s="155">
        <v>5.1667756703727925E-2</v>
      </c>
      <c r="R447" s="155">
        <v>5.5396711937097928E-2</v>
      </c>
      <c r="S447" s="155">
        <v>6.2593703148425786E-2</v>
      </c>
      <c r="T447" s="155">
        <v>5.8532192705988292E-2</v>
      </c>
      <c r="U447" s="155">
        <v>6.1506276150627613E-2</v>
      </c>
      <c r="V447" s="155">
        <v>5.6603773584905662E-2</v>
      </c>
      <c r="W447" s="155">
        <v>4.7457627118644069E-2</v>
      </c>
      <c r="X447" s="155">
        <v>3.5587188612099648E-2</v>
      </c>
      <c r="Y447" s="172">
        <v>-1.1870438506544421</v>
      </c>
      <c r="Z447" s="172">
        <v>-2.0563593908795625</v>
      </c>
      <c r="AA447" s="147"/>
      <c r="AB447" s="144"/>
      <c r="AC447" s="144"/>
      <c r="AD447" s="151">
        <v>7.3590096286107284E-2</v>
      </c>
      <c r="AE447" s="151">
        <v>5.6150782520895275E-2</v>
      </c>
      <c r="AF447" s="144"/>
    </row>
    <row r="448" spans="1:32" ht="22.15" customHeight="1" x14ac:dyDescent="0.25">
      <c r="A448" s="154" t="s">
        <v>245</v>
      </c>
      <c r="B448" s="155">
        <v>3.90625E-3</v>
      </c>
      <c r="C448" s="155">
        <v>7.0671378091872791E-3</v>
      </c>
      <c r="D448" s="155">
        <v>0</v>
      </c>
      <c r="E448" s="155">
        <v>0</v>
      </c>
      <c r="F448" s="155">
        <v>1.0050251256281407E-2</v>
      </c>
      <c r="G448" s="155">
        <v>4.9751243781094526E-3</v>
      </c>
      <c r="H448" s="155">
        <v>3.2258064516129031E-2</v>
      </c>
      <c r="I448" s="155">
        <v>1.5810276679841896E-2</v>
      </c>
      <c r="J448" s="172">
        <v>-1.6447787836287135</v>
      </c>
      <c r="K448" s="172">
        <v>0.89326975876823367</v>
      </c>
      <c r="L448" s="147"/>
      <c r="M448" s="203">
        <v>0.29099208079557748</v>
      </c>
      <c r="N448" s="144"/>
      <c r="P448" s="154" t="s">
        <v>245</v>
      </c>
      <c r="Q448" s="155">
        <v>6.5402223675604968E-3</v>
      </c>
      <c r="R448" s="155">
        <v>1.143674052894925E-2</v>
      </c>
      <c r="S448" s="155">
        <v>5.2473763118440781E-3</v>
      </c>
      <c r="T448" s="155">
        <v>9.4552003601981096E-3</v>
      </c>
      <c r="U448" s="155">
        <v>1.00418410041841E-2</v>
      </c>
      <c r="V448" s="155">
        <v>1.4579759862778732E-2</v>
      </c>
      <c r="W448" s="155">
        <v>1.4406779661016949E-2</v>
      </c>
      <c r="X448" s="155">
        <v>1.2900355871886121E-2</v>
      </c>
      <c r="Y448" s="172">
        <v>-0.15064237891308283</v>
      </c>
      <c r="Z448" s="172">
        <v>0.28594067497679854</v>
      </c>
      <c r="AA448" s="147"/>
      <c r="AB448" s="144"/>
      <c r="AC448" s="144"/>
      <c r="AD448" s="151">
        <v>6.8775790921595595E-3</v>
      </c>
      <c r="AE448" s="151">
        <v>1.0040949122118135E-2</v>
      </c>
      <c r="AF448" s="144"/>
    </row>
    <row r="449" spans="1:32" ht="22.15" customHeight="1" x14ac:dyDescent="0.25">
      <c r="A449" s="154" t="s">
        <v>246</v>
      </c>
      <c r="B449" s="155">
        <v>3.515625E-2</v>
      </c>
      <c r="C449" s="155">
        <v>3.8869257950530034E-2</v>
      </c>
      <c r="D449" s="155">
        <v>5.0925925925925923E-2</v>
      </c>
      <c r="E449" s="155">
        <v>2.8571428571428571E-2</v>
      </c>
      <c r="F449" s="155">
        <v>5.5276381909547742E-2</v>
      </c>
      <c r="G449" s="155">
        <v>7.9601990049751242E-2</v>
      </c>
      <c r="H449" s="155">
        <v>0.10483870967741936</v>
      </c>
      <c r="I449" s="155">
        <v>8.3003952569169967E-2</v>
      </c>
      <c r="J449" s="172">
        <v>-2.183475710824939</v>
      </c>
      <c r="K449" s="172">
        <v>3.073435146875731</v>
      </c>
      <c r="L449" s="147"/>
      <c r="M449" s="203">
        <v>0.87156963414119626</v>
      </c>
      <c r="N449" s="144"/>
      <c r="P449" s="154" t="s">
        <v>246</v>
      </c>
      <c r="Q449" s="155">
        <v>2.4198822759973839E-2</v>
      </c>
      <c r="R449" s="155">
        <v>4.1458184417441028E-2</v>
      </c>
      <c r="S449" s="155">
        <v>3.823088455772114E-2</v>
      </c>
      <c r="T449" s="155">
        <v>3.7820801440792438E-2</v>
      </c>
      <c r="U449" s="155">
        <v>6.0251046025104602E-2</v>
      </c>
      <c r="V449" s="155">
        <v>4.8885077186963978E-2</v>
      </c>
      <c r="W449" s="155">
        <v>6.3983050847457631E-2</v>
      </c>
      <c r="X449" s="155">
        <v>7.4288256227758004E-2</v>
      </c>
      <c r="Y449" s="172">
        <v>1.0305205380300373</v>
      </c>
      <c r="Z449" s="172">
        <v>3.0253926278804166</v>
      </c>
      <c r="AA449" s="147"/>
      <c r="AB449" s="144"/>
      <c r="AC449" s="144"/>
      <c r="AD449" s="151">
        <v>5.2269601100412656E-2</v>
      </c>
      <c r="AE449" s="151">
        <v>4.4034329948953836E-2</v>
      </c>
      <c r="AF449" s="144"/>
    </row>
    <row r="450" spans="1:32" x14ac:dyDescent="0.25">
      <c r="A450" s="149" t="s">
        <v>247</v>
      </c>
      <c r="B450" s="150">
        <v>204.62890625000011</v>
      </c>
      <c r="C450" s="150">
        <v>212.47349823321554</v>
      </c>
      <c r="D450" s="150">
        <v>133.47685185185193</v>
      </c>
      <c r="E450" s="150">
        <v>158.53142857142862</v>
      </c>
      <c r="F450" s="150">
        <v>171.03015075376896</v>
      </c>
      <c r="G450" s="150">
        <v>187.54228855721385</v>
      </c>
      <c r="H450" s="150">
        <v>203.68548387096774</v>
      </c>
      <c r="I450" s="150">
        <v>260.89328063241106</v>
      </c>
      <c r="J450" s="177">
        <v>57.207796761443319</v>
      </c>
      <c r="K450" s="177">
        <v>77.896719421957101</v>
      </c>
      <c r="L450" s="147"/>
      <c r="M450" s="203">
        <v>58.300309102161947</v>
      </c>
      <c r="N450" s="144"/>
      <c r="P450" s="149" t="s">
        <v>247</v>
      </c>
      <c r="Q450" s="150">
        <v>221.61870503597115</v>
      </c>
      <c r="R450" s="150">
        <v>211.64867762687638</v>
      </c>
      <c r="S450" s="150">
        <v>140.10194902548716</v>
      </c>
      <c r="T450" s="150">
        <v>158.36605132823067</v>
      </c>
      <c r="U450" s="150">
        <v>181.26610878661072</v>
      </c>
      <c r="V450" s="150">
        <v>165.36921097770164</v>
      </c>
      <c r="W450" s="150">
        <v>185.2686440677966</v>
      </c>
      <c r="X450" s="150">
        <v>202.59297153024912</v>
      </c>
      <c r="Y450" s="177">
        <v>17.324327462452516</v>
      </c>
      <c r="Z450" s="177">
        <v>20.199579484475862</v>
      </c>
      <c r="AA450" s="147"/>
      <c r="AB450" s="144"/>
      <c r="AC450" s="144"/>
      <c r="AD450" s="150">
        <v>182.99656121045396</v>
      </c>
      <c r="AE450" s="150">
        <v>182.39339204577325</v>
      </c>
      <c r="AF450" s="144"/>
    </row>
    <row r="451" spans="1:32" x14ac:dyDescent="0.25">
      <c r="A451" s="149" t="s">
        <v>248</v>
      </c>
      <c r="B451" s="150">
        <v>233.78787878787884</v>
      </c>
      <c r="C451" s="150">
        <v>274.10714285714295</v>
      </c>
      <c r="D451" s="150">
        <v>122.92307692307691</v>
      </c>
      <c r="E451" s="150">
        <v>185.82795698924724</v>
      </c>
      <c r="F451" s="150">
        <v>197.304347826087</v>
      </c>
      <c r="G451" s="150">
        <v>235.72941176470596</v>
      </c>
      <c r="H451" s="150">
        <v>254.27499999999995</v>
      </c>
      <c r="I451" s="150">
        <v>271.58252427184465</v>
      </c>
      <c r="J451" s="177">
        <v>17.307524271844699</v>
      </c>
      <c r="K451" s="177">
        <v>54.549834821621772</v>
      </c>
      <c r="L451" s="147"/>
      <c r="M451" s="203">
        <v>41.66157189089239</v>
      </c>
      <c r="N451" s="144"/>
      <c r="P451" s="149" t="s">
        <v>248</v>
      </c>
      <c r="Q451" s="150">
        <v>241.47624132407904</v>
      </c>
      <c r="R451" s="150">
        <v>232.33529411764701</v>
      </c>
      <c r="S451" s="150">
        <v>144.02360655737709</v>
      </c>
      <c r="T451" s="150">
        <v>176.84889643463512</v>
      </c>
      <c r="U451" s="150">
        <v>207.6575107296137</v>
      </c>
      <c r="V451" s="150">
        <v>184.12704598597037</v>
      </c>
      <c r="W451" s="150">
        <v>209.15182357930445</v>
      </c>
      <c r="X451" s="150">
        <v>229.92095238095226</v>
      </c>
      <c r="Y451" s="177">
        <v>20.76912880164781</v>
      </c>
      <c r="Z451" s="177">
        <v>28.496109064400343</v>
      </c>
      <c r="AA451" s="147"/>
      <c r="AB451" s="144"/>
      <c r="AC451" s="144"/>
      <c r="AD451" s="150">
        <v>217.03268945022288</v>
      </c>
      <c r="AE451" s="150">
        <v>201.42484331655191</v>
      </c>
      <c r="AF451" s="144"/>
    </row>
    <row r="452" spans="1:32" x14ac:dyDescent="0.25">
      <c r="A452" s="146" t="s">
        <v>249</v>
      </c>
      <c r="B452" s="147">
        <v>255</v>
      </c>
      <c r="C452" s="147">
        <v>154</v>
      </c>
      <c r="D452" s="147">
        <v>114</v>
      </c>
      <c r="E452" s="147">
        <v>200</v>
      </c>
      <c r="F452" s="147">
        <v>238</v>
      </c>
      <c r="G452" s="147">
        <v>227</v>
      </c>
      <c r="H452" s="147">
        <v>293</v>
      </c>
      <c r="I452" s="147">
        <v>281</v>
      </c>
      <c r="J452" s="148">
        <v>-4.0955631399317405E-2</v>
      </c>
      <c r="K452" s="148">
        <v>0.32815665091154617</v>
      </c>
      <c r="L452" s="147"/>
      <c r="M452" s="155">
        <v>8.5228996057021542E-2</v>
      </c>
      <c r="N452" s="144"/>
      <c r="P452" s="146" t="s">
        <v>249</v>
      </c>
      <c r="Q452" s="147">
        <v>2997</v>
      </c>
      <c r="R452" s="147">
        <v>1934</v>
      </c>
      <c r="S452" s="147">
        <v>1865</v>
      </c>
      <c r="T452" s="147">
        <v>2214</v>
      </c>
      <c r="U452" s="147">
        <v>2438</v>
      </c>
      <c r="V452" s="147">
        <v>2578</v>
      </c>
      <c r="W452" s="147">
        <v>2733</v>
      </c>
      <c r="X452" s="147">
        <v>3297</v>
      </c>
      <c r="Y452" s="148">
        <v>0.20636663007683864</v>
      </c>
      <c r="Z452" s="148">
        <v>0.37711080613401743</v>
      </c>
      <c r="AA452" s="147"/>
      <c r="AB452" s="144"/>
      <c r="AC452" s="144"/>
      <c r="AD452" s="147">
        <v>211.57142857142858</v>
      </c>
      <c r="AE452" s="147">
        <v>2394.1428571428573</v>
      </c>
      <c r="AF452" s="144"/>
    </row>
    <row r="453" spans="1:32" x14ac:dyDescent="0.25">
      <c r="A453" s="146" t="s">
        <v>250</v>
      </c>
      <c r="B453" s="147">
        <v>87</v>
      </c>
      <c r="C453" s="147">
        <v>37</v>
      </c>
      <c r="D453" s="147">
        <v>13</v>
      </c>
      <c r="E453" s="147">
        <v>21</v>
      </c>
      <c r="F453" s="147">
        <v>79</v>
      </c>
      <c r="G453" s="147">
        <v>67</v>
      </c>
      <c r="H453" s="147">
        <v>77</v>
      </c>
      <c r="I453" s="147">
        <v>109</v>
      </c>
      <c r="J453" s="148">
        <v>0.41558441558441561</v>
      </c>
      <c r="K453" s="148">
        <v>1.0026246719160103</v>
      </c>
      <c r="L453" s="147"/>
      <c r="M453" s="155">
        <v>0.1013953488372093</v>
      </c>
      <c r="N453" s="144"/>
      <c r="P453" s="146" t="s">
        <v>250</v>
      </c>
      <c r="Q453" s="147">
        <v>980</v>
      </c>
      <c r="R453" s="147">
        <v>515</v>
      </c>
      <c r="S453" s="147">
        <v>326</v>
      </c>
      <c r="T453" s="147">
        <v>444</v>
      </c>
      <c r="U453" s="147">
        <v>590</v>
      </c>
      <c r="V453" s="147">
        <v>741</v>
      </c>
      <c r="W453" s="147">
        <v>807</v>
      </c>
      <c r="X453" s="147">
        <v>1075</v>
      </c>
      <c r="Y453" s="148">
        <v>0.33209417596034696</v>
      </c>
      <c r="Z453" s="148">
        <v>0.70906200317965029</v>
      </c>
      <c r="AA453" s="147"/>
      <c r="AB453" s="144"/>
      <c r="AC453" s="144"/>
      <c r="AD453" s="150">
        <v>54.428571428571431</v>
      </c>
      <c r="AE453" s="150">
        <v>629</v>
      </c>
      <c r="AF453" s="144"/>
    </row>
    <row r="454" spans="1:32" x14ac:dyDescent="0.25">
      <c r="A454" s="149" t="s">
        <v>251</v>
      </c>
      <c r="B454" s="150">
        <v>0</v>
      </c>
      <c r="C454" s="150">
        <v>197</v>
      </c>
      <c r="D454" s="150">
        <v>143</v>
      </c>
      <c r="E454" s="150">
        <v>137</v>
      </c>
      <c r="F454" s="150">
        <v>199</v>
      </c>
      <c r="G454" s="150">
        <v>102</v>
      </c>
      <c r="H454" s="150">
        <v>129</v>
      </c>
      <c r="I454" s="150">
        <v>117</v>
      </c>
      <c r="J454" s="148">
        <v>-9.3023255813953487E-2</v>
      </c>
      <c r="K454" s="157">
        <v>-0.22601984564498342</v>
      </c>
      <c r="L454" s="147"/>
      <c r="M454" s="155">
        <v>6.2768240343347645E-2</v>
      </c>
      <c r="N454" s="144"/>
      <c r="P454" s="149" t="s">
        <v>251</v>
      </c>
      <c r="Q454" s="150">
        <v>0</v>
      </c>
      <c r="R454" s="150">
        <v>4211</v>
      </c>
      <c r="S454" s="150">
        <v>4163</v>
      </c>
      <c r="T454" s="150">
        <v>3111</v>
      </c>
      <c r="U454" s="150">
        <v>2033</v>
      </c>
      <c r="V454" s="150">
        <v>2167</v>
      </c>
      <c r="W454" s="150">
        <v>2357</v>
      </c>
      <c r="X454" s="150">
        <v>1864</v>
      </c>
      <c r="Y454" s="148">
        <v>-0.20916419176919812</v>
      </c>
      <c r="Z454" s="157">
        <v>-0.38011306950448953</v>
      </c>
      <c r="AA454" s="147"/>
      <c r="AB454" s="144"/>
      <c r="AC454" s="144"/>
      <c r="AD454" s="158">
        <v>151.16666666666666</v>
      </c>
      <c r="AE454" s="158">
        <v>3007</v>
      </c>
      <c r="AF454" s="144"/>
    </row>
    <row r="455" spans="1:32" x14ac:dyDescent="0.25">
      <c r="A455" s="159" t="s">
        <v>252</v>
      </c>
      <c r="B455" s="147">
        <v>63</v>
      </c>
      <c r="C455" s="147">
        <v>52</v>
      </c>
      <c r="D455" s="147">
        <v>56</v>
      </c>
      <c r="E455" s="147">
        <v>33</v>
      </c>
      <c r="F455" s="147">
        <v>35</v>
      </c>
      <c r="G455" s="147">
        <v>87</v>
      </c>
      <c r="H455" s="147">
        <v>53</v>
      </c>
      <c r="I455" s="147">
        <v>53</v>
      </c>
      <c r="J455" s="148">
        <v>0</v>
      </c>
      <c r="K455" s="148">
        <v>-2.1108179419525121E-2</v>
      </c>
      <c r="L455" s="147"/>
      <c r="M455" s="155">
        <v>8.48E-2</v>
      </c>
      <c r="N455" s="144"/>
      <c r="P455" s="159" t="s">
        <v>252</v>
      </c>
      <c r="Q455" s="147">
        <v>770</v>
      </c>
      <c r="R455" s="147">
        <v>837</v>
      </c>
      <c r="S455" s="147">
        <v>692</v>
      </c>
      <c r="T455" s="147">
        <v>1149</v>
      </c>
      <c r="U455" s="147">
        <v>602</v>
      </c>
      <c r="V455" s="147">
        <v>613</v>
      </c>
      <c r="W455" s="147">
        <v>629</v>
      </c>
      <c r="X455" s="147">
        <v>625</v>
      </c>
      <c r="Y455" s="148">
        <v>-6.3593004769475362E-3</v>
      </c>
      <c r="Z455" s="148">
        <v>-0.17328042328042328</v>
      </c>
      <c r="AA455" s="147"/>
      <c r="AB455" s="144"/>
      <c r="AC455" s="144"/>
      <c r="AD455" s="150">
        <v>54.142857142857146</v>
      </c>
      <c r="AE455" s="150">
        <v>756</v>
      </c>
      <c r="AF455" s="144"/>
    </row>
    <row r="456" spans="1:32" x14ac:dyDescent="0.25">
      <c r="A456" s="159" t="s">
        <v>253</v>
      </c>
      <c r="B456" s="147">
        <v>5</v>
      </c>
      <c r="C456" s="147">
        <v>9</v>
      </c>
      <c r="D456" s="147">
        <v>0</v>
      </c>
      <c r="E456" s="147">
        <v>2</v>
      </c>
      <c r="F456" s="147">
        <v>7</v>
      </c>
      <c r="G456" s="147">
        <v>4</v>
      </c>
      <c r="H456" s="147">
        <v>9</v>
      </c>
      <c r="I456" s="147">
        <v>2</v>
      </c>
      <c r="J456" s="148">
        <v>-0.77777777777777779</v>
      </c>
      <c r="K456" s="148">
        <v>-0.61111111111111116</v>
      </c>
      <c r="L456" s="147"/>
      <c r="M456" s="155">
        <v>2.9850746268656716E-2</v>
      </c>
      <c r="N456" s="144"/>
      <c r="P456" s="159" t="s">
        <v>253</v>
      </c>
      <c r="Q456" s="147">
        <v>46</v>
      </c>
      <c r="R456" s="147">
        <v>61</v>
      </c>
      <c r="S456" s="147">
        <v>76</v>
      </c>
      <c r="T456" s="147">
        <v>75</v>
      </c>
      <c r="U456" s="147">
        <v>61</v>
      </c>
      <c r="V456" s="147">
        <v>66</v>
      </c>
      <c r="W456" s="147">
        <v>80</v>
      </c>
      <c r="X456" s="147">
        <v>67</v>
      </c>
      <c r="Y456" s="148">
        <v>-0.16250000000000001</v>
      </c>
      <c r="Z456" s="148">
        <v>8.6021505376343774E-3</v>
      </c>
      <c r="AA456" s="147"/>
      <c r="AB456" s="144"/>
      <c r="AC456" s="144"/>
      <c r="AD456" s="150">
        <v>5.1428571428571432</v>
      </c>
      <c r="AE456" s="150">
        <v>66.428571428571431</v>
      </c>
      <c r="AF456" s="144"/>
    </row>
    <row r="457" spans="1:32" x14ac:dyDescent="0.25">
      <c r="A457" s="159" t="s">
        <v>254</v>
      </c>
      <c r="B457" s="160">
        <v>7.3529411764705885E-2</v>
      </c>
      <c r="C457" s="160">
        <v>0.14754098360655737</v>
      </c>
      <c r="D457" s="160">
        <v>0</v>
      </c>
      <c r="E457" s="160">
        <v>5.7142857142857141E-2</v>
      </c>
      <c r="F457" s="160">
        <v>0.16666666666666666</v>
      </c>
      <c r="G457" s="160">
        <v>4.3956043956043959E-2</v>
      </c>
      <c r="H457" s="160">
        <v>0.14516129032258066</v>
      </c>
      <c r="I457" s="160">
        <v>3.6363636363636362E-2</v>
      </c>
      <c r="J457" s="172">
        <v>-10.879765395894429</v>
      </c>
      <c r="K457" s="172">
        <v>-5.0383351588170866</v>
      </c>
      <c r="L457" s="147"/>
      <c r="M457" s="203">
        <v>-6.0457172884918542</v>
      </c>
      <c r="N457" s="144"/>
      <c r="P457" s="159" t="s">
        <v>254</v>
      </c>
      <c r="Q457" s="160">
        <v>5.6372549019607844E-2</v>
      </c>
      <c r="R457" s="160">
        <v>6.7928730512249444E-2</v>
      </c>
      <c r="S457" s="160">
        <v>9.8958333333333329E-2</v>
      </c>
      <c r="T457" s="160">
        <v>6.1274509803921566E-2</v>
      </c>
      <c r="U457" s="160">
        <v>9.2006033182503777E-2</v>
      </c>
      <c r="V457" s="160">
        <v>9.720176730486009E-2</v>
      </c>
      <c r="W457" s="160">
        <v>0.11283497884344147</v>
      </c>
      <c r="X457" s="160">
        <v>9.6820809248554907E-2</v>
      </c>
      <c r="Y457" s="172">
        <v>-1.6014169594886565</v>
      </c>
      <c r="Z457" s="172">
        <v>1.6049574230316235</v>
      </c>
      <c r="AA457" s="147"/>
      <c r="AB457" s="144"/>
      <c r="AC457" s="144"/>
      <c r="AD457" s="191">
        <v>8.6746987951807228E-2</v>
      </c>
      <c r="AE457" s="191">
        <v>8.0771235018238671E-2</v>
      </c>
      <c r="AF457" s="144"/>
    </row>
    <row r="458" spans="1:32" x14ac:dyDescent="0.25">
      <c r="A458" s="161" t="s">
        <v>255</v>
      </c>
      <c r="B458" s="161"/>
      <c r="C458" s="161"/>
      <c r="D458" s="161"/>
      <c r="E458" s="144"/>
      <c r="F458" s="144"/>
      <c r="G458" s="144"/>
      <c r="H458" s="144"/>
      <c r="I458" s="144"/>
      <c r="J458" s="144"/>
      <c r="K458" s="144"/>
      <c r="L458" s="144"/>
      <c r="M458" s="144"/>
      <c r="N458" s="144"/>
      <c r="O458" s="204"/>
      <c r="P458" s="161" t="s">
        <v>255</v>
      </c>
      <c r="Q458" s="161"/>
      <c r="R458" s="161"/>
      <c r="S458" s="161"/>
      <c r="T458" s="144"/>
      <c r="U458" s="144"/>
      <c r="V458" s="144"/>
      <c r="W458" s="144"/>
      <c r="X458" s="144"/>
      <c r="Y458" s="144"/>
      <c r="Z458" s="144"/>
      <c r="AA458" s="144"/>
      <c r="AB458" s="144"/>
      <c r="AC458" s="144"/>
      <c r="AD458" s="144"/>
      <c r="AE458" s="144"/>
      <c r="AF458" s="144"/>
    </row>
    <row r="461" spans="1:32" x14ac:dyDescent="0.25">
      <c r="A461" s="189" t="s">
        <v>11</v>
      </c>
      <c r="B461" s="189"/>
      <c r="C461" s="189"/>
      <c r="D461" s="189"/>
      <c r="E461" s="181"/>
      <c r="F461" s="167"/>
      <c r="G461" s="167"/>
      <c r="H461" s="167"/>
      <c r="I461" s="167"/>
      <c r="J461" s="167"/>
      <c r="K461" s="167"/>
      <c r="L461" s="188"/>
      <c r="M461" s="211"/>
      <c r="N461" s="144"/>
      <c r="O461" s="211"/>
      <c r="P461" s="189" t="s">
        <v>11</v>
      </c>
      <c r="Q461" s="189"/>
      <c r="R461" s="189"/>
      <c r="S461" s="189"/>
      <c r="T461" s="181"/>
      <c r="U461" s="144"/>
      <c r="V461" s="144"/>
      <c r="W461" s="144"/>
      <c r="X461" s="144"/>
      <c r="Y461" s="144"/>
      <c r="Z461" s="144"/>
      <c r="AA461" s="188"/>
      <c r="AB461" s="144"/>
      <c r="AC461" s="144"/>
      <c r="AD461" s="144"/>
      <c r="AE461" s="144"/>
      <c r="AF461" s="144"/>
    </row>
    <row r="462" spans="1:32" x14ac:dyDescent="0.25">
      <c r="A462" s="166" t="s">
        <v>307</v>
      </c>
      <c r="B462" s="166"/>
      <c r="C462" s="166"/>
      <c r="D462" s="166"/>
      <c r="E462" s="213"/>
      <c r="F462" s="167"/>
      <c r="G462" s="167"/>
      <c r="H462" s="167"/>
      <c r="I462" s="167"/>
      <c r="J462" s="167"/>
      <c r="K462" s="167"/>
      <c r="L462" s="167"/>
      <c r="M462" s="144"/>
      <c r="N462" s="144"/>
      <c r="P462" s="166" t="s">
        <v>231</v>
      </c>
      <c r="Q462" s="166"/>
      <c r="R462" s="166"/>
      <c r="S462" s="166"/>
      <c r="T462" s="162"/>
      <c r="U462" s="144"/>
      <c r="V462" s="144"/>
      <c r="W462" s="144"/>
      <c r="X462" s="144"/>
      <c r="Y462" s="144"/>
      <c r="Z462" s="144"/>
      <c r="AA462" s="167"/>
      <c r="AB462" s="144"/>
      <c r="AC462" s="144"/>
      <c r="AD462" s="144"/>
      <c r="AE462" s="144"/>
      <c r="AF462" s="144"/>
    </row>
    <row r="463" spans="1:32" ht="31.5" x14ac:dyDescent="0.25">
      <c r="A463" s="190"/>
      <c r="B463" s="141">
        <v>2019</v>
      </c>
      <c r="C463" s="141">
        <v>2020</v>
      </c>
      <c r="D463" s="141">
        <v>2021</v>
      </c>
      <c r="E463" s="141">
        <v>2022</v>
      </c>
      <c r="F463" s="141">
        <v>2023</v>
      </c>
      <c r="G463" s="141">
        <v>2024</v>
      </c>
      <c r="H463" s="141">
        <v>2025</v>
      </c>
      <c r="I463" s="141">
        <v>2026</v>
      </c>
      <c r="J463" s="142" t="s">
        <v>232</v>
      </c>
      <c r="K463" s="142" t="s">
        <v>233</v>
      </c>
      <c r="L463" s="143" t="s">
        <v>234</v>
      </c>
      <c r="M463" s="145" t="s">
        <v>287</v>
      </c>
      <c r="N463" s="144"/>
      <c r="P463" s="190"/>
      <c r="Q463" s="141">
        <v>2019</v>
      </c>
      <c r="R463" s="141">
        <v>2020</v>
      </c>
      <c r="S463" s="141">
        <v>2021</v>
      </c>
      <c r="T463" s="141">
        <v>2022</v>
      </c>
      <c r="U463" s="141">
        <v>2023</v>
      </c>
      <c r="V463" s="141">
        <v>2024</v>
      </c>
      <c r="W463" s="141">
        <v>2025</v>
      </c>
      <c r="X463" s="141">
        <v>2026</v>
      </c>
      <c r="Y463" s="142" t="s">
        <v>232</v>
      </c>
      <c r="Z463" s="142" t="s">
        <v>233</v>
      </c>
      <c r="AA463" s="143" t="s">
        <v>234</v>
      </c>
      <c r="AB463" s="144"/>
      <c r="AC463" s="144"/>
      <c r="AD463" s="145" t="s">
        <v>308</v>
      </c>
      <c r="AE463" s="145" t="s">
        <v>235</v>
      </c>
      <c r="AF463" s="144"/>
    </row>
    <row r="464" spans="1:32" x14ac:dyDescent="0.25">
      <c r="A464" s="146" t="s">
        <v>236</v>
      </c>
      <c r="B464" s="147">
        <v>675</v>
      </c>
      <c r="C464" s="147">
        <v>761</v>
      </c>
      <c r="D464" s="147">
        <v>561</v>
      </c>
      <c r="E464" s="147">
        <v>725</v>
      </c>
      <c r="F464" s="147">
        <v>760</v>
      </c>
      <c r="G464" s="147">
        <v>701</v>
      </c>
      <c r="H464" s="147">
        <v>684</v>
      </c>
      <c r="I464" s="147">
        <v>723</v>
      </c>
      <c r="J464" s="148">
        <v>5.701754385964912E-2</v>
      </c>
      <c r="K464" s="148">
        <v>3.9860283542223061E-2</v>
      </c>
      <c r="L464" s="147"/>
      <c r="M464" s="155">
        <v>9.8273752888405605E-2</v>
      </c>
      <c r="N464" s="144"/>
      <c r="P464" s="146" t="s">
        <v>236</v>
      </c>
      <c r="Q464" s="147">
        <v>5545</v>
      </c>
      <c r="R464" s="147">
        <v>7081</v>
      </c>
      <c r="S464" s="147">
        <v>5662</v>
      </c>
      <c r="T464" s="147">
        <v>5708</v>
      </c>
      <c r="U464" s="147">
        <v>7037</v>
      </c>
      <c r="V464" s="147">
        <v>6454</v>
      </c>
      <c r="W464" s="147">
        <v>6947</v>
      </c>
      <c r="X464" s="147">
        <v>7357</v>
      </c>
      <c r="Y464" s="148">
        <v>5.9018281272491722E-2</v>
      </c>
      <c r="Z464" s="148">
        <v>0.15899986496826762</v>
      </c>
      <c r="AA464" s="147"/>
      <c r="AB464" s="144"/>
      <c r="AC464" s="144"/>
      <c r="AD464" s="147">
        <v>695.28571428571433</v>
      </c>
      <c r="AE464" s="147">
        <v>6347.7142857142853</v>
      </c>
      <c r="AF464" s="144"/>
    </row>
    <row r="465" spans="1:32" x14ac:dyDescent="0.25">
      <c r="A465" s="149" t="s">
        <v>237</v>
      </c>
      <c r="B465" s="150">
        <v>133</v>
      </c>
      <c r="C465" s="150">
        <v>167</v>
      </c>
      <c r="D465" s="150">
        <v>78</v>
      </c>
      <c r="E465" s="150">
        <v>128</v>
      </c>
      <c r="F465" s="150">
        <v>134</v>
      </c>
      <c r="G465" s="150">
        <v>98</v>
      </c>
      <c r="H465" s="150">
        <v>83</v>
      </c>
      <c r="I465" s="150">
        <v>120</v>
      </c>
      <c r="J465" s="148">
        <v>0.44578313253012047</v>
      </c>
      <c r="K465" s="148">
        <v>2.3142509135200922E-2</v>
      </c>
      <c r="L465" s="147"/>
      <c r="M465" s="155">
        <v>0.10362694300518134</v>
      </c>
      <c r="N465" s="144"/>
      <c r="P465" s="149" t="s">
        <v>237</v>
      </c>
      <c r="Q465" s="150">
        <v>1228</v>
      </c>
      <c r="R465" s="150">
        <v>1410</v>
      </c>
      <c r="S465" s="150">
        <v>1006</v>
      </c>
      <c r="T465" s="150">
        <v>963</v>
      </c>
      <c r="U465" s="150">
        <v>1061</v>
      </c>
      <c r="V465" s="150">
        <v>951</v>
      </c>
      <c r="W465" s="150">
        <v>1007</v>
      </c>
      <c r="X465" s="150">
        <v>1158</v>
      </c>
      <c r="Y465" s="148">
        <v>0.1499503475670308</v>
      </c>
      <c r="Z465" s="148">
        <v>6.294256490952016E-2</v>
      </c>
      <c r="AA465" s="147"/>
      <c r="AB465" s="144"/>
      <c r="AC465" s="144"/>
      <c r="AD465" s="150">
        <v>117.28571428571429</v>
      </c>
      <c r="AE465" s="150">
        <v>1089.4285714285713</v>
      </c>
      <c r="AF465" s="144"/>
    </row>
    <row r="466" spans="1:32" x14ac:dyDescent="0.25">
      <c r="A466" s="146" t="s">
        <v>90</v>
      </c>
      <c r="B466" s="151">
        <v>0.20556414219474498</v>
      </c>
      <c r="C466" s="151">
        <v>0.22148541114058357</v>
      </c>
      <c r="D466" s="151">
        <v>0.14716981132075471</v>
      </c>
      <c r="E466" s="151">
        <v>0.18338108882521489</v>
      </c>
      <c r="F466" s="151">
        <v>0.18482758620689654</v>
      </c>
      <c r="G466" s="151">
        <v>0.14454277286135694</v>
      </c>
      <c r="H466" s="151">
        <v>0.1273006134969325</v>
      </c>
      <c r="I466" s="151">
        <v>0.17751479289940827</v>
      </c>
      <c r="J466" s="172">
        <v>5.0214179402475771</v>
      </c>
      <c r="K466" s="172">
        <v>0.22372523357874485</v>
      </c>
      <c r="L466" s="147"/>
      <c r="M466" s="203">
        <v>0.67938729524821273</v>
      </c>
      <c r="N466" s="144"/>
      <c r="P466" s="146" t="s">
        <v>90</v>
      </c>
      <c r="Q466" s="151">
        <v>0.23004870738104158</v>
      </c>
      <c r="R466" s="151">
        <v>0.20467411815938452</v>
      </c>
      <c r="S466" s="151">
        <v>0.18691936083240432</v>
      </c>
      <c r="T466" s="151">
        <v>0.17810245977436656</v>
      </c>
      <c r="U466" s="151">
        <v>0.15895131086142322</v>
      </c>
      <c r="V466" s="151">
        <v>0.16020889487870621</v>
      </c>
      <c r="W466" s="151">
        <v>0.15276092233009708</v>
      </c>
      <c r="X466" s="151">
        <v>0.17072091994692615</v>
      </c>
      <c r="Y466" s="172">
        <v>1.7959997616829066</v>
      </c>
      <c r="Z466" s="172">
        <v>-0.99086544153278167</v>
      </c>
      <c r="AA466" s="147"/>
      <c r="AB466" s="144"/>
      <c r="AC466" s="144"/>
      <c r="AD466" s="151">
        <v>0.17527754056362083</v>
      </c>
      <c r="AE466" s="151">
        <v>0.18062957436225396</v>
      </c>
      <c r="AF466" s="144"/>
    </row>
    <row r="467" spans="1:32" x14ac:dyDescent="0.25">
      <c r="A467" s="149" t="s">
        <v>238</v>
      </c>
      <c r="B467" s="150">
        <v>92</v>
      </c>
      <c r="C467" s="150">
        <v>105</v>
      </c>
      <c r="D467" s="150">
        <v>49</v>
      </c>
      <c r="E467" s="150">
        <v>81</v>
      </c>
      <c r="F467" s="150">
        <v>90</v>
      </c>
      <c r="G467" s="150">
        <v>57</v>
      </c>
      <c r="H467" s="150">
        <v>49</v>
      </c>
      <c r="I467" s="150">
        <v>63</v>
      </c>
      <c r="J467" s="148">
        <v>0.2857142857142857</v>
      </c>
      <c r="K467" s="148">
        <v>-0.15678776290630969</v>
      </c>
      <c r="L467" s="147"/>
      <c r="M467" s="155">
        <v>7.3684210526315783E-2</v>
      </c>
      <c r="N467" s="144"/>
      <c r="P467" s="149" t="s">
        <v>238</v>
      </c>
      <c r="Q467" s="150">
        <v>928</v>
      </c>
      <c r="R467" s="150">
        <v>1049</v>
      </c>
      <c r="S467" s="150">
        <v>707</v>
      </c>
      <c r="T467" s="150">
        <v>680</v>
      </c>
      <c r="U467" s="150">
        <v>763</v>
      </c>
      <c r="V467" s="150">
        <v>663</v>
      </c>
      <c r="W467" s="150">
        <v>759</v>
      </c>
      <c r="X467" s="150">
        <v>855</v>
      </c>
      <c r="Y467" s="148">
        <v>0.12648221343873517</v>
      </c>
      <c r="Z467" s="148">
        <v>7.8572715804649557E-2</v>
      </c>
      <c r="AA467" s="147"/>
      <c r="AB467" s="144"/>
      <c r="AC467" s="144"/>
      <c r="AD467" s="150">
        <v>74.714285714285708</v>
      </c>
      <c r="AE467" s="150">
        <v>792.71428571428567</v>
      </c>
      <c r="AF467" s="144"/>
    </row>
    <row r="468" spans="1:32" x14ac:dyDescent="0.25">
      <c r="A468" s="149" t="s">
        <v>239</v>
      </c>
      <c r="B468" s="153">
        <v>0.1362962962962963</v>
      </c>
      <c r="C468" s="153">
        <v>0.13797634691195795</v>
      </c>
      <c r="D468" s="153">
        <v>8.7344028520499106E-2</v>
      </c>
      <c r="E468" s="153">
        <v>0.11172413793103449</v>
      </c>
      <c r="F468" s="153">
        <v>0.11842105263157894</v>
      </c>
      <c r="G468" s="153">
        <v>8.1312410841654775E-2</v>
      </c>
      <c r="H468" s="153">
        <v>7.1637426900584791E-2</v>
      </c>
      <c r="I468" s="153">
        <v>8.7136929460580909E-2</v>
      </c>
      <c r="J468" s="172">
        <v>1.5499502559996117</v>
      </c>
      <c r="K468" s="172">
        <v>-2.0321463800154635</v>
      </c>
      <c r="L468" s="147"/>
      <c r="M468" s="203">
        <v>-2.9078919390853093</v>
      </c>
      <c r="N468" s="144"/>
      <c r="P468" s="149" t="s">
        <v>239</v>
      </c>
      <c r="Q468" s="153">
        <v>0.16735798016230838</v>
      </c>
      <c r="R468" s="153">
        <v>0.14814291766699619</v>
      </c>
      <c r="S468" s="153">
        <v>0.1248675379724479</v>
      </c>
      <c r="T468" s="153">
        <v>0.11913104414856342</v>
      </c>
      <c r="U468" s="153">
        <v>0.10842688645729714</v>
      </c>
      <c r="V468" s="153">
        <v>0.10272699101332507</v>
      </c>
      <c r="W468" s="153">
        <v>0.10925579386785662</v>
      </c>
      <c r="X468" s="153">
        <v>0.116215848851434</v>
      </c>
      <c r="Y468" s="172">
        <v>0.69600549835773795</v>
      </c>
      <c r="Z468" s="172">
        <v>-0.86659983826660048</v>
      </c>
      <c r="AA468" s="147"/>
      <c r="AB468" s="144"/>
      <c r="AC468" s="144"/>
      <c r="AD468" s="153">
        <v>0.10745839326073554</v>
      </c>
      <c r="AE468" s="153">
        <v>0.12488184723410001</v>
      </c>
      <c r="AF468" s="144"/>
    </row>
    <row r="469" spans="1:32" x14ac:dyDescent="0.25">
      <c r="A469" s="149" t="s">
        <v>240</v>
      </c>
      <c r="B469" s="153">
        <v>0.69172932330827064</v>
      </c>
      <c r="C469" s="153">
        <v>0.62874251497005984</v>
      </c>
      <c r="D469" s="153">
        <v>0.62820512820512819</v>
      </c>
      <c r="E469" s="153">
        <v>0.6328125</v>
      </c>
      <c r="F469" s="153">
        <v>0.67164179104477617</v>
      </c>
      <c r="G469" s="153">
        <v>0.58163265306122447</v>
      </c>
      <c r="H469" s="153">
        <v>0.59036144578313254</v>
      </c>
      <c r="I469" s="153">
        <v>0.52500000000000002</v>
      </c>
      <c r="J469" s="172">
        <v>-6.5361445783132517</v>
      </c>
      <c r="K469" s="172">
        <v>-11.20280146163215</v>
      </c>
      <c r="L469" s="147"/>
      <c r="M469" s="203">
        <v>-21.334196891191702</v>
      </c>
      <c r="N469" s="144"/>
      <c r="P469" s="149" t="s">
        <v>240</v>
      </c>
      <c r="Q469" s="153">
        <v>0.75570032573289903</v>
      </c>
      <c r="R469" s="153">
        <v>0.74397163120567378</v>
      </c>
      <c r="S469" s="153">
        <v>0.70278330019880719</v>
      </c>
      <c r="T469" s="153">
        <v>0.70612668743509865</v>
      </c>
      <c r="U469" s="153">
        <v>0.71913289349670118</v>
      </c>
      <c r="V469" s="153">
        <v>0.69716088328075709</v>
      </c>
      <c r="W469" s="153">
        <v>0.7537239324726912</v>
      </c>
      <c r="X469" s="153">
        <v>0.73834196891191706</v>
      </c>
      <c r="Y469" s="172">
        <v>-1.5381963560774148</v>
      </c>
      <c r="Z469" s="172">
        <v>1.0699692489152812</v>
      </c>
      <c r="AA469" s="147"/>
      <c r="AB469" s="144"/>
      <c r="AC469" s="144"/>
      <c r="AD469" s="153">
        <v>0.63702801461632153</v>
      </c>
      <c r="AE469" s="153">
        <v>0.72764227642276424</v>
      </c>
      <c r="AF469" s="144"/>
    </row>
    <row r="470" spans="1:32" ht="22.15" customHeight="1" x14ac:dyDescent="0.25">
      <c r="A470" s="154" t="s">
        <v>241</v>
      </c>
      <c r="B470" s="155">
        <v>3.7593984962406013E-2</v>
      </c>
      <c r="C470" s="155">
        <v>6.5868263473053898E-2</v>
      </c>
      <c r="D470" s="155">
        <v>3.8461538461538464E-2</v>
      </c>
      <c r="E470" s="155">
        <v>4.6875E-2</v>
      </c>
      <c r="F470" s="155">
        <v>3.7313432835820892E-2</v>
      </c>
      <c r="G470" s="155">
        <v>3.0612244897959183E-2</v>
      </c>
      <c r="H470" s="155">
        <v>1.2048192771084338E-2</v>
      </c>
      <c r="I470" s="155">
        <v>8.3333333333333332E-3</v>
      </c>
      <c r="J470" s="172">
        <v>-0.37148594377510047</v>
      </c>
      <c r="K470" s="172">
        <v>-3.3079577750710518</v>
      </c>
      <c r="L470" s="147"/>
      <c r="M470" s="203">
        <v>-2.0164075993091535</v>
      </c>
      <c r="N470" s="144"/>
      <c r="P470" s="154" t="s">
        <v>241</v>
      </c>
      <c r="Q470" s="155">
        <v>3.2573289902280131E-2</v>
      </c>
      <c r="R470" s="155">
        <v>4.9645390070921988E-2</v>
      </c>
      <c r="S470" s="155">
        <v>5.4671968190854868E-2</v>
      </c>
      <c r="T470" s="155">
        <v>3.4267912772585667E-2</v>
      </c>
      <c r="U470" s="155">
        <v>4.429783223374175E-2</v>
      </c>
      <c r="V470" s="155">
        <v>3.1545741324921134E-2</v>
      </c>
      <c r="W470" s="155">
        <v>2.6812313803376366E-2</v>
      </c>
      <c r="X470" s="155">
        <v>2.8497409326424871E-2</v>
      </c>
      <c r="Y470" s="172">
        <v>0.16850955230485049</v>
      </c>
      <c r="Z470" s="172">
        <v>-1.1103954429148171</v>
      </c>
      <c r="AA470" s="147"/>
      <c r="AB470" s="144"/>
      <c r="AC470" s="144"/>
      <c r="AD470" s="151">
        <v>4.1412911084043852E-2</v>
      </c>
      <c r="AE470" s="151">
        <v>3.9601363755573042E-2</v>
      </c>
      <c r="AF470" s="144"/>
    </row>
    <row r="471" spans="1:32" ht="22.15" customHeight="1" x14ac:dyDescent="0.25">
      <c r="A471" s="154" t="s">
        <v>242</v>
      </c>
      <c r="B471" s="155">
        <v>7.4074074074074077E-3</v>
      </c>
      <c r="C471" s="155">
        <v>1.4454664914586071E-2</v>
      </c>
      <c r="D471" s="155">
        <v>5.3475935828877002E-3</v>
      </c>
      <c r="E471" s="155">
        <v>8.2758620689655175E-3</v>
      </c>
      <c r="F471" s="155">
        <v>6.5789473684210523E-3</v>
      </c>
      <c r="G471" s="155">
        <v>4.2796005706134095E-3</v>
      </c>
      <c r="H471" s="155">
        <v>1.4619883040935672E-3</v>
      </c>
      <c r="I471" s="155">
        <v>1.3831258644536654E-3</v>
      </c>
      <c r="J471" s="172">
        <v>-7.8862439639901805E-3</v>
      </c>
      <c r="K471" s="172">
        <v>-0.56026970243895646</v>
      </c>
      <c r="L471" s="147"/>
      <c r="M471" s="203">
        <v>-0.31023981263034367</v>
      </c>
      <c r="N471" s="144"/>
      <c r="P471" s="154" t="s">
        <v>242</v>
      </c>
      <c r="Q471" s="155">
        <v>7.2137060414788094E-3</v>
      </c>
      <c r="R471" s="155">
        <v>9.8856093772066098E-3</v>
      </c>
      <c r="S471" s="155">
        <v>9.7138820204874608E-3</v>
      </c>
      <c r="T471" s="155">
        <v>5.7813594954449895E-3</v>
      </c>
      <c r="U471" s="155">
        <v>6.6789825209606366E-3</v>
      </c>
      <c r="V471" s="155">
        <v>4.6482801363495509E-3</v>
      </c>
      <c r="W471" s="155">
        <v>3.8865697423348207E-3</v>
      </c>
      <c r="X471" s="155">
        <v>4.4855239907571022E-3</v>
      </c>
      <c r="Y471" s="172">
        <v>5.9895424842228151E-2</v>
      </c>
      <c r="Z471" s="172">
        <v>-0.23110732095849781</v>
      </c>
      <c r="AA471" s="147"/>
      <c r="AB471" s="144"/>
      <c r="AC471" s="144"/>
      <c r="AD471" s="151">
        <v>6.98582288884323E-3</v>
      </c>
      <c r="AE471" s="151">
        <v>6.7965972003420803E-3</v>
      </c>
      <c r="AF471" s="144"/>
    </row>
    <row r="472" spans="1:32" ht="22.15" customHeight="1" x14ac:dyDescent="0.25">
      <c r="A472" s="154" t="s">
        <v>243</v>
      </c>
      <c r="B472" s="155">
        <v>7.407407407407407E-2</v>
      </c>
      <c r="C472" s="155">
        <v>9.329829172141918E-2</v>
      </c>
      <c r="D472" s="155">
        <v>7.6648841354723704E-2</v>
      </c>
      <c r="E472" s="155">
        <v>7.4482758620689649E-2</v>
      </c>
      <c r="F472" s="155">
        <v>7.4999999999999997E-2</v>
      </c>
      <c r="G472" s="155">
        <v>7.2753209700427965E-2</v>
      </c>
      <c r="H472" s="155">
        <v>8.0409356725146194E-2</v>
      </c>
      <c r="I472" s="155">
        <v>7.4688796680497924E-2</v>
      </c>
      <c r="J472" s="172">
        <v>-0.57205600446482707</v>
      </c>
      <c r="K472" s="172">
        <v>-0.35935127503629732</v>
      </c>
      <c r="L472" s="147"/>
      <c r="M472" s="203">
        <v>0.82214866356426775</v>
      </c>
      <c r="N472" s="144"/>
      <c r="P472" s="154" t="s">
        <v>243</v>
      </c>
      <c r="Q472" s="155">
        <v>8.5662759242560865E-2</v>
      </c>
      <c r="R472" s="155">
        <v>7.9649766982064676E-2</v>
      </c>
      <c r="S472" s="155">
        <v>7.9653832567997171E-2</v>
      </c>
      <c r="T472" s="155">
        <v>8.2866152768044848E-2</v>
      </c>
      <c r="U472" s="155">
        <v>7.4179337785988342E-2</v>
      </c>
      <c r="V472" s="155">
        <v>8.0105361016423918E-2</v>
      </c>
      <c r="W472" s="155">
        <v>7.4564560241831002E-2</v>
      </c>
      <c r="X472" s="155">
        <v>6.6467310044855246E-2</v>
      </c>
      <c r="Y472" s="172">
        <v>-0.8097250196975756</v>
      </c>
      <c r="Z472" s="172">
        <v>-1.2751306329992842</v>
      </c>
      <c r="AA472" s="147"/>
      <c r="AB472" s="144"/>
      <c r="AC472" s="144"/>
      <c r="AD472" s="151">
        <v>7.8282309430860897E-2</v>
      </c>
      <c r="AE472" s="151">
        <v>7.9218616374848089E-2</v>
      </c>
      <c r="AF472" s="144"/>
    </row>
    <row r="473" spans="1:32" ht="22.15" customHeight="1" x14ac:dyDescent="0.25">
      <c r="A473" s="154" t="s">
        <v>244</v>
      </c>
      <c r="B473" s="155">
        <v>0.66222222222222227</v>
      </c>
      <c r="C473" s="155">
        <v>0.63074901445466491</v>
      </c>
      <c r="D473" s="155">
        <v>0.65953654188948307</v>
      </c>
      <c r="E473" s="155">
        <v>0.65931034482758621</v>
      </c>
      <c r="F473" s="155">
        <v>0.61184210526315785</v>
      </c>
      <c r="G473" s="155">
        <v>0.63908701854493577</v>
      </c>
      <c r="H473" s="155">
        <v>0.61695906432748537</v>
      </c>
      <c r="I473" s="155">
        <v>0.53388658367911479</v>
      </c>
      <c r="J473" s="172">
        <v>-8.3072480648370579</v>
      </c>
      <c r="K473" s="172">
        <v>-10.51107452709571</v>
      </c>
      <c r="L473" s="147"/>
      <c r="M473" s="203">
        <v>-7.3018404767262846</v>
      </c>
      <c r="N473" s="144"/>
      <c r="P473" s="154" t="s">
        <v>244</v>
      </c>
      <c r="Q473" s="155">
        <v>0.64364292155094682</v>
      </c>
      <c r="R473" s="155">
        <v>0.65188532693122436</v>
      </c>
      <c r="S473" s="155">
        <v>0.65312610385022962</v>
      </c>
      <c r="T473" s="155">
        <v>0.66012613875262793</v>
      </c>
      <c r="U473" s="155">
        <v>0.67670882478328831</v>
      </c>
      <c r="V473" s="155">
        <v>0.61574217539510379</v>
      </c>
      <c r="W473" s="155">
        <v>0.64027637829278827</v>
      </c>
      <c r="X473" s="155">
        <v>0.60690498844637764</v>
      </c>
      <c r="Y473" s="172">
        <v>-3.3371389846410637</v>
      </c>
      <c r="Z473" s="172">
        <v>-4.2035012453833893</v>
      </c>
      <c r="AA473" s="147"/>
      <c r="AB473" s="144"/>
      <c r="AC473" s="144"/>
      <c r="AD473" s="151">
        <v>0.63899732895007189</v>
      </c>
      <c r="AE473" s="151">
        <v>0.64894000090021153</v>
      </c>
      <c r="AF473" s="144"/>
    </row>
    <row r="474" spans="1:32" ht="22.15" customHeight="1" x14ac:dyDescent="0.25">
      <c r="A474" s="154" t="s">
        <v>245</v>
      </c>
      <c r="B474" s="155">
        <v>1.3333333333333334E-2</v>
      </c>
      <c r="C474" s="155">
        <v>4.862023653088042E-2</v>
      </c>
      <c r="D474" s="155">
        <v>6.7736185383244205E-2</v>
      </c>
      <c r="E474" s="155">
        <v>4.8275862068965517E-2</v>
      </c>
      <c r="F474" s="155">
        <v>8.2894736842105257E-2</v>
      </c>
      <c r="G474" s="155">
        <v>0.10984308131241084</v>
      </c>
      <c r="H474" s="155">
        <v>0.13157894736842105</v>
      </c>
      <c r="I474" s="155">
        <v>0.12033195020746888</v>
      </c>
      <c r="J474" s="172">
        <v>-1.1246997160952164</v>
      </c>
      <c r="K474" s="172">
        <v>4.8624532907283964</v>
      </c>
      <c r="L474" s="147"/>
      <c r="M474" s="203">
        <v>4.9107266233022777</v>
      </c>
      <c r="N474" s="144"/>
      <c r="P474" s="154" t="s">
        <v>245</v>
      </c>
      <c r="Q474" s="155">
        <v>2.7772768259693416E-2</v>
      </c>
      <c r="R474" s="155">
        <v>4.1519559384267761E-2</v>
      </c>
      <c r="S474" s="155">
        <v>3.6559519604380079E-2</v>
      </c>
      <c r="T474" s="155">
        <v>3.7491240364400838E-2</v>
      </c>
      <c r="U474" s="155">
        <v>4.6894983657808725E-2</v>
      </c>
      <c r="V474" s="155">
        <v>7.3597768825534551E-2</v>
      </c>
      <c r="W474" s="155">
        <v>8.6800057578810999E-2</v>
      </c>
      <c r="X474" s="155">
        <v>7.1224683974446104E-2</v>
      </c>
      <c r="Y474" s="172">
        <v>-1.5575373604364895</v>
      </c>
      <c r="Z474" s="172">
        <v>1.9980141506966247</v>
      </c>
      <c r="AA474" s="147"/>
      <c r="AB474" s="144"/>
      <c r="AC474" s="144"/>
      <c r="AD474" s="151">
        <v>7.1707417300184914E-2</v>
      </c>
      <c r="AE474" s="151">
        <v>5.1244542467479857E-2</v>
      </c>
      <c r="AF474" s="144"/>
    </row>
    <row r="475" spans="1:32" ht="22.15" customHeight="1" x14ac:dyDescent="0.25">
      <c r="A475" s="154" t="s">
        <v>246</v>
      </c>
      <c r="B475" s="155">
        <v>3.5555555555555556E-2</v>
      </c>
      <c r="C475" s="155">
        <v>6.5703022339027592E-3</v>
      </c>
      <c r="D475" s="155">
        <v>4.8128342245989303E-2</v>
      </c>
      <c r="E475" s="155">
        <v>3.5862068965517239E-2</v>
      </c>
      <c r="F475" s="155">
        <v>4.0789473684210528E-2</v>
      </c>
      <c r="G475" s="155">
        <v>2.710413694721826E-2</v>
      </c>
      <c r="H475" s="155">
        <v>3.9473684210526314E-2</v>
      </c>
      <c r="I475" s="155">
        <v>6.0857538035961271E-2</v>
      </c>
      <c r="J475" s="172">
        <v>2.138385382543496</v>
      </c>
      <c r="K475" s="172">
        <v>2.8188542761664994</v>
      </c>
      <c r="L475" s="147"/>
      <c r="M475" s="203">
        <v>-1.0503070907901721</v>
      </c>
      <c r="N475" s="144"/>
      <c r="P475" s="154" t="s">
        <v>246</v>
      </c>
      <c r="Q475" s="155">
        <v>2.5969341749323714E-2</v>
      </c>
      <c r="R475" s="155">
        <v>2.0618556701030927E-2</v>
      </c>
      <c r="S475" s="155">
        <v>3.8855528081949843E-2</v>
      </c>
      <c r="T475" s="155">
        <v>4.3973370707778556E-2</v>
      </c>
      <c r="U475" s="155">
        <v>4.3058121358533465E-2</v>
      </c>
      <c r="V475" s="155">
        <v>6.9414316702819959E-2</v>
      </c>
      <c r="W475" s="155">
        <v>4.0880955808262558E-2</v>
      </c>
      <c r="X475" s="155">
        <v>7.1360608943862994E-2</v>
      </c>
      <c r="Y475" s="172">
        <v>3.0479653135600437</v>
      </c>
      <c r="Z475" s="172">
        <v>3.0941110361696187</v>
      </c>
      <c r="AA475" s="147"/>
      <c r="AB475" s="144"/>
      <c r="AC475" s="144"/>
      <c r="AD475" s="151">
        <v>3.2668995274296279E-2</v>
      </c>
      <c r="AE475" s="151">
        <v>4.0419498582166806E-2</v>
      </c>
      <c r="AF475" s="144"/>
    </row>
    <row r="476" spans="1:32" x14ac:dyDescent="0.25">
      <c r="A476" s="149" t="s">
        <v>247</v>
      </c>
      <c r="B476" s="150">
        <v>40.573333333333338</v>
      </c>
      <c r="C476" s="150">
        <v>56.834428383705642</v>
      </c>
      <c r="D476" s="150">
        <v>34.896613190730825</v>
      </c>
      <c r="E476" s="150">
        <v>35.137931034482762</v>
      </c>
      <c r="F476" s="150">
        <v>38.890789473684222</v>
      </c>
      <c r="G476" s="150">
        <v>27.664764621968601</v>
      </c>
      <c r="H476" s="150">
        <v>36.915204678362585</v>
      </c>
      <c r="I476" s="150">
        <v>44.286307053941911</v>
      </c>
      <c r="J476" s="177">
        <v>7.3711023755793263</v>
      </c>
      <c r="K476" s="177">
        <v>5.2704862197524704</v>
      </c>
      <c r="L476" s="147"/>
      <c r="M476" s="203">
        <v>10.596351909181848</v>
      </c>
      <c r="N476" s="144"/>
      <c r="P476" s="149" t="s">
        <v>247</v>
      </c>
      <c r="Q476" s="150">
        <v>48.781424706943191</v>
      </c>
      <c r="R476" s="150">
        <v>42.672503883632245</v>
      </c>
      <c r="S476" s="150">
        <v>32.102260685270238</v>
      </c>
      <c r="T476" s="150">
        <v>35.714786264891387</v>
      </c>
      <c r="U476" s="150">
        <v>30.122921699587888</v>
      </c>
      <c r="V476" s="150">
        <v>28.453517198636504</v>
      </c>
      <c r="W476" s="150">
        <v>39.50453433136606</v>
      </c>
      <c r="X476" s="150">
        <v>33.689955144760063</v>
      </c>
      <c r="Y476" s="177">
        <v>-5.8145791866059966</v>
      </c>
      <c r="Z476" s="177">
        <v>-2.9561266844698082</v>
      </c>
      <c r="AA476" s="147"/>
      <c r="AB476" s="144"/>
      <c r="AC476" s="144"/>
      <c r="AD476" s="150">
        <v>39.015820834189441</v>
      </c>
      <c r="AE476" s="150">
        <v>36.646081829229871</v>
      </c>
      <c r="AF476" s="144"/>
    </row>
    <row r="477" spans="1:32" x14ac:dyDescent="0.25">
      <c r="A477" s="149" t="s">
        <v>248</v>
      </c>
      <c r="B477" s="150">
        <v>125.31578947368449</v>
      </c>
      <c r="C477" s="150">
        <v>168.24550898203611</v>
      </c>
      <c r="D477" s="150">
        <v>120.71794871794883</v>
      </c>
      <c r="E477" s="150">
        <v>86.601562499999915</v>
      </c>
      <c r="F477" s="150">
        <v>120.38059701492543</v>
      </c>
      <c r="G477" s="150">
        <v>86.88775510204087</v>
      </c>
      <c r="H477" s="150">
        <v>112.36144578313238</v>
      </c>
      <c r="I477" s="150">
        <v>144.00000000000006</v>
      </c>
      <c r="J477" s="177">
        <v>31.638554216867675</v>
      </c>
      <c r="K477" s="177">
        <v>23.1266747868453</v>
      </c>
      <c r="L477" s="147"/>
      <c r="M477" s="203">
        <v>31.482728842832671</v>
      </c>
      <c r="N477" s="144"/>
      <c r="P477" s="149" t="s">
        <v>248</v>
      </c>
      <c r="Q477" s="150">
        <v>121.71661237785004</v>
      </c>
      <c r="R477" s="150">
        <v>120.71276595744671</v>
      </c>
      <c r="S477" s="150">
        <v>95.372763419483235</v>
      </c>
      <c r="T477" s="150">
        <v>109.57632398753876</v>
      </c>
      <c r="U477" s="150">
        <v>106.75683317624876</v>
      </c>
      <c r="V477" s="150">
        <v>92.769716088328082</v>
      </c>
      <c r="W477" s="150">
        <v>117.40218470705076</v>
      </c>
      <c r="X477" s="150">
        <v>112.51727115716739</v>
      </c>
      <c r="Y477" s="177">
        <v>-4.8849135498833789</v>
      </c>
      <c r="Z477" s="177">
        <v>2.2554038610750951</v>
      </c>
      <c r="AA477" s="147"/>
      <c r="AB477" s="144"/>
      <c r="AC477" s="144"/>
      <c r="AD477" s="150">
        <v>120.87332521315476</v>
      </c>
      <c r="AE477" s="150">
        <v>110.26186729609229</v>
      </c>
      <c r="AF477" s="144"/>
    </row>
    <row r="478" spans="1:32" x14ac:dyDescent="0.25">
      <c r="A478" s="146" t="s">
        <v>249</v>
      </c>
      <c r="B478" s="147">
        <v>156</v>
      </c>
      <c r="C478" s="147">
        <v>69</v>
      </c>
      <c r="D478" s="147">
        <v>64</v>
      </c>
      <c r="E478" s="147">
        <v>76</v>
      </c>
      <c r="F478" s="147">
        <v>82</v>
      </c>
      <c r="G478" s="147">
        <v>113</v>
      </c>
      <c r="H478" s="147">
        <v>114</v>
      </c>
      <c r="I478" s="147">
        <v>105</v>
      </c>
      <c r="J478" s="148">
        <v>-7.8947368421052627E-2</v>
      </c>
      <c r="K478" s="148">
        <v>9.0504451038575601E-2</v>
      </c>
      <c r="L478" s="147"/>
      <c r="M478" s="155">
        <v>0.11290322580645161</v>
      </c>
      <c r="N478" s="144"/>
      <c r="P478" s="146" t="s">
        <v>249</v>
      </c>
      <c r="Q478" s="147">
        <v>909</v>
      </c>
      <c r="R478" s="147">
        <v>741</v>
      </c>
      <c r="S478" s="147">
        <v>838</v>
      </c>
      <c r="T478" s="147">
        <v>793</v>
      </c>
      <c r="U478" s="147">
        <v>873</v>
      </c>
      <c r="V478" s="147">
        <v>775</v>
      </c>
      <c r="W478" s="147">
        <v>1044</v>
      </c>
      <c r="X478" s="147">
        <v>930</v>
      </c>
      <c r="Y478" s="148">
        <v>-0.10919540229885058</v>
      </c>
      <c r="Z478" s="148">
        <v>8.9904570567553937E-2</v>
      </c>
      <c r="AA478" s="147"/>
      <c r="AB478" s="144"/>
      <c r="AC478" s="144"/>
      <c r="AD478" s="147">
        <v>96.285714285714292</v>
      </c>
      <c r="AE478" s="147">
        <v>853.28571428571433</v>
      </c>
      <c r="AF478" s="144"/>
    </row>
    <row r="479" spans="1:32" x14ac:dyDescent="0.25">
      <c r="A479" s="146" t="s">
        <v>250</v>
      </c>
      <c r="B479" s="147">
        <v>17</v>
      </c>
      <c r="C479" s="147">
        <v>13</v>
      </c>
      <c r="D479" s="147">
        <v>14</v>
      </c>
      <c r="E479" s="147">
        <v>8</v>
      </c>
      <c r="F479" s="147">
        <v>11</v>
      </c>
      <c r="G479" s="147">
        <v>25</v>
      </c>
      <c r="H479" s="147">
        <v>27</v>
      </c>
      <c r="I479" s="147">
        <v>24</v>
      </c>
      <c r="J479" s="148">
        <v>-0.1111111111111111</v>
      </c>
      <c r="K479" s="148">
        <v>0.46086956521739142</v>
      </c>
      <c r="L479" s="147"/>
      <c r="M479" s="155">
        <v>0.12307692307692308</v>
      </c>
      <c r="N479" s="144"/>
      <c r="P479" s="146" t="s">
        <v>250</v>
      </c>
      <c r="Q479" s="147">
        <v>141</v>
      </c>
      <c r="R479" s="147">
        <v>95</v>
      </c>
      <c r="S479" s="147">
        <v>119</v>
      </c>
      <c r="T479" s="147">
        <v>101</v>
      </c>
      <c r="U479" s="147">
        <v>117</v>
      </c>
      <c r="V479" s="147">
        <v>118</v>
      </c>
      <c r="W479" s="147">
        <v>145</v>
      </c>
      <c r="X479" s="147">
        <v>195</v>
      </c>
      <c r="Y479" s="148">
        <v>0.34482758620689657</v>
      </c>
      <c r="Z479" s="148">
        <v>0.63277511961722488</v>
      </c>
      <c r="AA479" s="147"/>
      <c r="AB479" s="144"/>
      <c r="AC479" s="144"/>
      <c r="AD479" s="150">
        <v>16.428571428571427</v>
      </c>
      <c r="AE479" s="150">
        <v>119.42857142857143</v>
      </c>
      <c r="AF479" s="144"/>
    </row>
    <row r="480" spans="1:32" x14ac:dyDescent="0.25">
      <c r="A480" s="149" t="s">
        <v>251</v>
      </c>
      <c r="B480" s="150">
        <v>0</v>
      </c>
      <c r="C480" s="150">
        <v>161</v>
      </c>
      <c r="D480" s="150">
        <v>88</v>
      </c>
      <c r="E480" s="150">
        <v>86</v>
      </c>
      <c r="F480" s="150">
        <v>81</v>
      </c>
      <c r="G480" s="150">
        <v>78</v>
      </c>
      <c r="H480" s="150">
        <v>65</v>
      </c>
      <c r="I480" s="150">
        <v>68</v>
      </c>
      <c r="J480" s="148">
        <v>4.6153846153846156E-2</v>
      </c>
      <c r="K480" s="157">
        <v>-0.27012522361359576</v>
      </c>
      <c r="L480" s="147"/>
      <c r="M480" s="155">
        <v>5.0860134629768135E-2</v>
      </c>
      <c r="N480" s="144"/>
      <c r="P480" s="149" t="s">
        <v>251</v>
      </c>
      <c r="Q480" s="150">
        <v>0</v>
      </c>
      <c r="R480" s="150">
        <v>1675</v>
      </c>
      <c r="S480" s="150">
        <v>1371</v>
      </c>
      <c r="T480" s="150">
        <v>1252</v>
      </c>
      <c r="U480" s="150">
        <v>1150</v>
      </c>
      <c r="V480" s="150">
        <v>1140</v>
      </c>
      <c r="W480" s="150">
        <v>1246</v>
      </c>
      <c r="X480" s="150">
        <v>1337</v>
      </c>
      <c r="Y480" s="148">
        <v>7.3033707865168537E-2</v>
      </c>
      <c r="Z480" s="157">
        <v>2.3997957620627973E-2</v>
      </c>
      <c r="AA480" s="147"/>
      <c r="AB480" s="144"/>
      <c r="AC480" s="144"/>
      <c r="AD480" s="158">
        <v>93.166666666666671</v>
      </c>
      <c r="AE480" s="158">
        <v>1305.6666666666667</v>
      </c>
      <c r="AF480" s="144"/>
    </row>
    <row r="481" spans="1:32" x14ac:dyDescent="0.25">
      <c r="A481" s="159" t="s">
        <v>252</v>
      </c>
      <c r="B481" s="147">
        <v>42</v>
      </c>
      <c r="C481" s="147">
        <v>32</v>
      </c>
      <c r="D481" s="147">
        <v>43</v>
      </c>
      <c r="E481" s="147">
        <v>26</v>
      </c>
      <c r="F481" s="147">
        <v>23</v>
      </c>
      <c r="G481" s="147">
        <v>30</v>
      </c>
      <c r="H481" s="147">
        <v>43</v>
      </c>
      <c r="I481" s="147">
        <v>32</v>
      </c>
      <c r="J481" s="148">
        <v>-0.2558139534883721</v>
      </c>
      <c r="K481" s="148">
        <v>-6.2761506276150708E-2</v>
      </c>
      <c r="L481" s="147"/>
      <c r="M481" s="155">
        <v>7.6923076923076927E-2</v>
      </c>
      <c r="N481" s="144"/>
      <c r="P481" s="159" t="s">
        <v>252</v>
      </c>
      <c r="Q481" s="147">
        <v>472</v>
      </c>
      <c r="R481" s="147">
        <v>445</v>
      </c>
      <c r="S481" s="147">
        <v>499</v>
      </c>
      <c r="T481" s="147">
        <v>345</v>
      </c>
      <c r="U481" s="147">
        <v>316</v>
      </c>
      <c r="V481" s="147">
        <v>354</v>
      </c>
      <c r="W481" s="147">
        <v>403</v>
      </c>
      <c r="X481" s="147">
        <v>416</v>
      </c>
      <c r="Y481" s="148">
        <v>3.2258064516129031E-2</v>
      </c>
      <c r="Z481" s="148">
        <v>2.7522935779816574E-2</v>
      </c>
      <c r="AA481" s="147"/>
      <c r="AB481" s="144"/>
      <c r="AC481" s="144"/>
      <c r="AD481" s="150">
        <v>34.142857142857146</v>
      </c>
      <c r="AE481" s="150">
        <v>404.85714285714283</v>
      </c>
      <c r="AF481" s="144"/>
    </row>
    <row r="482" spans="1:32" x14ac:dyDescent="0.25">
      <c r="A482" s="159" t="s">
        <v>253</v>
      </c>
      <c r="B482" s="147">
        <v>3</v>
      </c>
      <c r="C482" s="147">
        <v>3</v>
      </c>
      <c r="D482" s="147">
        <v>2</v>
      </c>
      <c r="E482" s="147">
        <v>10</v>
      </c>
      <c r="F482" s="147">
        <v>3</v>
      </c>
      <c r="G482" s="147">
        <v>3</v>
      </c>
      <c r="H482" s="147">
        <v>3</v>
      </c>
      <c r="I482" s="147">
        <v>6</v>
      </c>
      <c r="J482" s="148">
        <v>1</v>
      </c>
      <c r="K482" s="148">
        <v>0.55555555555555558</v>
      </c>
      <c r="L482" s="147"/>
      <c r="M482" s="155">
        <v>4.195804195804196E-2</v>
      </c>
      <c r="N482" s="144"/>
      <c r="P482" s="159" t="s">
        <v>253</v>
      </c>
      <c r="Q482" s="147">
        <v>58</v>
      </c>
      <c r="R482" s="147">
        <v>56</v>
      </c>
      <c r="S482" s="147">
        <v>95</v>
      </c>
      <c r="T482" s="147">
        <v>73</v>
      </c>
      <c r="U482" s="147">
        <v>36</v>
      </c>
      <c r="V482" s="147">
        <v>41</v>
      </c>
      <c r="W482" s="147">
        <v>51</v>
      </c>
      <c r="X482" s="147">
        <v>143</v>
      </c>
      <c r="Y482" s="148">
        <v>1.803921568627451</v>
      </c>
      <c r="Z482" s="148">
        <v>1.4414634146341465</v>
      </c>
      <c r="AA482" s="147"/>
      <c r="AB482" s="144"/>
      <c r="AC482" s="144"/>
      <c r="AD482" s="150">
        <v>3.8571428571428572</v>
      </c>
      <c r="AE482" s="150">
        <v>58.571428571428569</v>
      </c>
      <c r="AF482" s="144"/>
    </row>
    <row r="483" spans="1:32" x14ac:dyDescent="0.25">
      <c r="A483" s="159" t="s">
        <v>254</v>
      </c>
      <c r="B483" s="160">
        <v>6.6666666666666666E-2</v>
      </c>
      <c r="C483" s="160">
        <v>8.5714285714285715E-2</v>
      </c>
      <c r="D483" s="160">
        <v>4.4444444444444446E-2</v>
      </c>
      <c r="E483" s="160">
        <v>0.27777777777777779</v>
      </c>
      <c r="F483" s="160">
        <v>0.11538461538461539</v>
      </c>
      <c r="G483" s="160">
        <v>9.0909090909090912E-2</v>
      </c>
      <c r="H483" s="160">
        <v>6.5217391304347824E-2</v>
      </c>
      <c r="I483" s="160">
        <v>0.15789473684210525</v>
      </c>
      <c r="J483" s="172">
        <v>9.2677345537757425</v>
      </c>
      <c r="K483" s="172">
        <v>5.6390977443609005</v>
      </c>
      <c r="L483" s="147"/>
      <c r="M483" s="203">
        <v>-9.7919216646266847</v>
      </c>
      <c r="N483" s="144"/>
      <c r="P483" s="159" t="s">
        <v>254</v>
      </c>
      <c r="Q483" s="160">
        <v>0.10943396226415095</v>
      </c>
      <c r="R483" s="160">
        <v>0.11177644710578842</v>
      </c>
      <c r="S483" s="160">
        <v>0.15993265993265993</v>
      </c>
      <c r="T483" s="160">
        <v>0.17464114832535885</v>
      </c>
      <c r="U483" s="160">
        <v>0.10227272727272728</v>
      </c>
      <c r="V483" s="160">
        <v>0.10379746835443038</v>
      </c>
      <c r="W483" s="160">
        <v>0.11233480176211454</v>
      </c>
      <c r="X483" s="160">
        <v>0.2558139534883721</v>
      </c>
      <c r="Y483" s="172">
        <v>14.347915172625758</v>
      </c>
      <c r="Z483" s="172">
        <v>12.942677716284805</v>
      </c>
      <c r="AA483" s="147"/>
      <c r="AB483" s="144"/>
      <c r="AC483" s="144"/>
      <c r="AD483" s="191">
        <v>0.10150375939849625</v>
      </c>
      <c r="AE483" s="191">
        <v>0.12638717632552404</v>
      </c>
      <c r="AF483" s="144"/>
    </row>
    <row r="484" spans="1:32" x14ac:dyDescent="0.25">
      <c r="A484" s="161" t="s">
        <v>255</v>
      </c>
      <c r="B484" s="161"/>
      <c r="C484" s="161"/>
      <c r="D484" s="161"/>
      <c r="E484" s="144"/>
      <c r="F484" s="144"/>
      <c r="G484" s="144"/>
      <c r="H484" s="144"/>
      <c r="I484" s="144"/>
      <c r="J484" s="144"/>
      <c r="K484" s="144"/>
      <c r="L484" s="144"/>
      <c r="M484" s="144"/>
      <c r="N484" s="144"/>
      <c r="O484" s="204"/>
      <c r="P484" s="161" t="s">
        <v>255</v>
      </c>
      <c r="Q484" s="161"/>
      <c r="R484" s="161"/>
      <c r="S484" s="161"/>
      <c r="T484" s="144"/>
      <c r="U484" s="144"/>
      <c r="V484" s="144"/>
      <c r="W484" s="144"/>
      <c r="X484" s="144"/>
      <c r="Y484" s="144"/>
      <c r="Z484" s="144"/>
      <c r="AA484" s="144"/>
      <c r="AB484" s="144"/>
      <c r="AC484" s="144"/>
      <c r="AD484" s="144"/>
      <c r="AE484" s="144"/>
      <c r="AF484" s="144"/>
    </row>
    <row r="487" spans="1:32" x14ac:dyDescent="0.25">
      <c r="A487" s="189" t="s">
        <v>263</v>
      </c>
      <c r="B487" s="189"/>
      <c r="C487" s="189"/>
      <c r="D487" s="189"/>
      <c r="E487" s="181"/>
      <c r="F487" s="167"/>
      <c r="G487" s="167"/>
      <c r="H487" s="167"/>
      <c r="I487" s="167"/>
      <c r="J487" s="167"/>
      <c r="K487" s="167"/>
      <c r="L487" s="188"/>
      <c r="M487" s="211"/>
      <c r="N487" s="144"/>
      <c r="O487" s="211"/>
      <c r="P487" s="189" t="s">
        <v>263</v>
      </c>
      <c r="Q487" s="189"/>
      <c r="R487" s="189"/>
      <c r="S487" s="189"/>
      <c r="T487" s="181"/>
      <c r="U487" s="144"/>
      <c r="V487" s="144"/>
      <c r="W487" s="144"/>
      <c r="X487" s="144"/>
      <c r="Y487" s="144"/>
      <c r="Z487" s="144"/>
      <c r="AA487" s="188"/>
      <c r="AB487" s="144"/>
      <c r="AC487" s="144"/>
      <c r="AD487" s="144"/>
      <c r="AE487" s="144"/>
      <c r="AF487" s="144"/>
    </row>
    <row r="488" spans="1:32" x14ac:dyDescent="0.25">
      <c r="A488" s="166" t="s">
        <v>307</v>
      </c>
      <c r="B488" s="166"/>
      <c r="C488" s="166"/>
      <c r="D488" s="166"/>
      <c r="E488" s="213"/>
      <c r="F488" s="167"/>
      <c r="G488" s="167"/>
      <c r="H488" s="167"/>
      <c r="I488" s="167"/>
      <c r="J488" s="167"/>
      <c r="K488" s="167"/>
      <c r="L488" s="167"/>
      <c r="M488" s="144"/>
      <c r="N488" s="144"/>
      <c r="P488" s="166" t="s">
        <v>231</v>
      </c>
      <c r="Q488" s="166"/>
      <c r="R488" s="166"/>
      <c r="S488" s="166"/>
      <c r="T488" s="162"/>
      <c r="U488" s="144"/>
      <c r="V488" s="144"/>
      <c r="W488" s="144"/>
      <c r="X488" s="144"/>
      <c r="Y488" s="144"/>
      <c r="Z488" s="144"/>
      <c r="AA488" s="167"/>
      <c r="AB488" s="144"/>
      <c r="AC488" s="144"/>
      <c r="AD488" s="144"/>
      <c r="AE488" s="144"/>
      <c r="AF488" s="144"/>
    </row>
    <row r="489" spans="1:32" ht="31.5" x14ac:dyDescent="0.25">
      <c r="A489" s="190"/>
      <c r="B489" s="141">
        <v>2019</v>
      </c>
      <c r="C489" s="141">
        <v>2020</v>
      </c>
      <c r="D489" s="141">
        <v>2021</v>
      </c>
      <c r="E489" s="141">
        <v>2022</v>
      </c>
      <c r="F489" s="141">
        <v>2023</v>
      </c>
      <c r="G489" s="141">
        <v>2024</v>
      </c>
      <c r="H489" s="141">
        <v>2025</v>
      </c>
      <c r="I489" s="141">
        <v>2026</v>
      </c>
      <c r="J489" s="142" t="s">
        <v>232</v>
      </c>
      <c r="K489" s="142" t="s">
        <v>233</v>
      </c>
      <c r="L489" s="143" t="s">
        <v>234</v>
      </c>
      <c r="M489" s="145" t="s">
        <v>287</v>
      </c>
      <c r="N489" s="144"/>
      <c r="P489" s="190"/>
      <c r="Q489" s="141">
        <v>2019</v>
      </c>
      <c r="R489" s="141">
        <v>2020</v>
      </c>
      <c r="S489" s="141">
        <v>2021</v>
      </c>
      <c r="T489" s="141">
        <v>2022</v>
      </c>
      <c r="U489" s="141">
        <v>2023</v>
      </c>
      <c r="V489" s="141">
        <v>2024</v>
      </c>
      <c r="W489" s="141">
        <v>2025</v>
      </c>
      <c r="X489" s="141">
        <v>2026</v>
      </c>
      <c r="Y489" s="142" t="s">
        <v>232</v>
      </c>
      <c r="Z489" s="142" t="s">
        <v>233</v>
      </c>
      <c r="AA489" s="143" t="s">
        <v>234</v>
      </c>
      <c r="AB489" s="144"/>
      <c r="AC489" s="144"/>
      <c r="AD489" s="145" t="s">
        <v>308</v>
      </c>
      <c r="AE489" s="145" t="s">
        <v>235</v>
      </c>
      <c r="AF489" s="144"/>
    </row>
    <row r="490" spans="1:32" x14ac:dyDescent="0.25">
      <c r="A490" s="146" t="s">
        <v>236</v>
      </c>
      <c r="B490" s="147">
        <v>1347</v>
      </c>
      <c r="C490" s="147">
        <v>1716</v>
      </c>
      <c r="D490" s="147">
        <v>1364</v>
      </c>
      <c r="E490" s="147">
        <v>1277</v>
      </c>
      <c r="F490" s="147">
        <v>1511</v>
      </c>
      <c r="G490" s="147">
        <v>1367</v>
      </c>
      <c r="H490" s="147">
        <v>1288</v>
      </c>
      <c r="I490" s="147">
        <v>1680</v>
      </c>
      <c r="J490" s="148">
        <v>0.30434782608695654</v>
      </c>
      <c r="K490" s="148">
        <v>0.19148936170212766</v>
      </c>
      <c r="L490" s="147"/>
      <c r="M490" s="155">
        <v>8.9167241653840032E-2</v>
      </c>
      <c r="N490" s="144"/>
      <c r="P490" s="146" t="s">
        <v>236</v>
      </c>
      <c r="Q490" s="147">
        <v>17298</v>
      </c>
      <c r="R490" s="147">
        <v>20039</v>
      </c>
      <c r="S490" s="147">
        <v>16891</v>
      </c>
      <c r="T490" s="147">
        <v>16358</v>
      </c>
      <c r="U490" s="147">
        <v>18199</v>
      </c>
      <c r="V490" s="147">
        <v>16976</v>
      </c>
      <c r="W490" s="147">
        <v>16991</v>
      </c>
      <c r="X490" s="147">
        <v>18841</v>
      </c>
      <c r="Y490" s="148">
        <v>0.10888117238538049</v>
      </c>
      <c r="Z490" s="148">
        <v>7.4418339416058396E-2</v>
      </c>
      <c r="AA490" s="147"/>
      <c r="AB490" s="144"/>
      <c r="AC490" s="144"/>
      <c r="AD490" s="147">
        <v>1410</v>
      </c>
      <c r="AE490" s="147">
        <v>17536</v>
      </c>
      <c r="AF490" s="144"/>
    </row>
    <row r="491" spans="1:32" x14ac:dyDescent="0.25">
      <c r="A491" s="149" t="s">
        <v>237</v>
      </c>
      <c r="B491" s="150">
        <v>1115</v>
      </c>
      <c r="C491" s="150">
        <v>1450</v>
      </c>
      <c r="D491" s="150">
        <v>1158</v>
      </c>
      <c r="E491" s="150">
        <v>1060</v>
      </c>
      <c r="F491" s="150">
        <v>1227</v>
      </c>
      <c r="G491" s="150">
        <v>1114</v>
      </c>
      <c r="H491" s="150">
        <v>1069</v>
      </c>
      <c r="I491" s="150">
        <v>1390</v>
      </c>
      <c r="J491" s="148">
        <v>0.30028063610851263</v>
      </c>
      <c r="K491" s="148">
        <v>0.18759917002319063</v>
      </c>
      <c r="L491" s="147"/>
      <c r="M491" s="155">
        <v>9.0388867212901541E-2</v>
      </c>
      <c r="N491" s="144"/>
      <c r="P491" s="149" t="s">
        <v>237</v>
      </c>
      <c r="Q491" s="150">
        <v>14465</v>
      </c>
      <c r="R491" s="150">
        <v>16545</v>
      </c>
      <c r="S491" s="150">
        <v>14341</v>
      </c>
      <c r="T491" s="150">
        <v>13650</v>
      </c>
      <c r="U491" s="150">
        <v>14844</v>
      </c>
      <c r="V491" s="150">
        <v>13660</v>
      </c>
      <c r="W491" s="150">
        <v>13858</v>
      </c>
      <c r="X491" s="150">
        <v>15378</v>
      </c>
      <c r="Y491" s="148">
        <v>0.10968393707605716</v>
      </c>
      <c r="Z491" s="148">
        <v>6.1985142507621181E-2</v>
      </c>
      <c r="AA491" s="147"/>
      <c r="AB491" s="144"/>
      <c r="AC491" s="144"/>
      <c r="AD491" s="150">
        <v>1170.4285714285713</v>
      </c>
      <c r="AE491" s="150">
        <v>14480.428571428571</v>
      </c>
      <c r="AF491" s="144"/>
    </row>
    <row r="492" spans="1:32" x14ac:dyDescent="0.25">
      <c r="A492" s="146" t="s">
        <v>90</v>
      </c>
      <c r="B492" s="151">
        <v>0.8389766741911211</v>
      </c>
      <c r="C492" s="151">
        <v>0.85646780862374483</v>
      </c>
      <c r="D492" s="151">
        <v>0.85841363973313567</v>
      </c>
      <c r="E492" s="151">
        <v>0.83927157561361831</v>
      </c>
      <c r="F492" s="151">
        <v>0.82459677419354838</v>
      </c>
      <c r="G492" s="151">
        <v>0.82396449704142016</v>
      </c>
      <c r="H492" s="151">
        <v>0.8484126984126984</v>
      </c>
      <c r="I492" s="151">
        <v>0.84963325183374083</v>
      </c>
      <c r="J492" s="172">
        <v>0.12205534210424362</v>
      </c>
      <c r="K492" s="172">
        <v>0.79443264176733974</v>
      </c>
      <c r="L492" s="147"/>
      <c r="M492" s="203">
        <v>1.47798316383011</v>
      </c>
      <c r="N492" s="144"/>
      <c r="P492" s="146" t="s">
        <v>90</v>
      </c>
      <c r="Q492" s="151">
        <v>0.84943331963121738</v>
      </c>
      <c r="R492" s="151">
        <v>0.83993298812062134</v>
      </c>
      <c r="S492" s="151">
        <v>0.86013314940322683</v>
      </c>
      <c r="T492" s="151">
        <v>0.84803677932405563</v>
      </c>
      <c r="U492" s="151">
        <v>0.83337076128452725</v>
      </c>
      <c r="V492" s="151">
        <v>0.82195077922859383</v>
      </c>
      <c r="W492" s="151">
        <v>0.82967131652996473</v>
      </c>
      <c r="X492" s="151">
        <v>0.83485342019543973</v>
      </c>
      <c r="Y492" s="172">
        <v>0.51821036654750019</v>
      </c>
      <c r="Z492" s="172">
        <v>-0.54267754441192917</v>
      </c>
      <c r="AA492" s="147"/>
      <c r="AB492" s="144"/>
      <c r="AC492" s="144"/>
      <c r="AD492" s="151">
        <v>0.84168892541606743</v>
      </c>
      <c r="AE492" s="151">
        <v>0.84028019563955902</v>
      </c>
      <c r="AF492" s="144"/>
    </row>
    <row r="493" spans="1:32" x14ac:dyDescent="0.25">
      <c r="A493" s="149" t="s">
        <v>238</v>
      </c>
      <c r="B493" s="150">
        <v>1039</v>
      </c>
      <c r="C493" s="150">
        <v>1334</v>
      </c>
      <c r="D493" s="150">
        <v>1074</v>
      </c>
      <c r="E493" s="150">
        <v>975</v>
      </c>
      <c r="F493" s="150">
        <v>1119</v>
      </c>
      <c r="G493" s="150">
        <v>1038</v>
      </c>
      <c r="H493" s="150">
        <v>980</v>
      </c>
      <c r="I493" s="150">
        <v>1280</v>
      </c>
      <c r="J493" s="148">
        <v>0.30612244897959184</v>
      </c>
      <c r="K493" s="148">
        <v>0.18534197645191158</v>
      </c>
      <c r="L493" s="147"/>
      <c r="M493" s="155">
        <v>8.9068262473035981E-2</v>
      </c>
      <c r="N493" s="144"/>
      <c r="P493" s="149" t="s">
        <v>238</v>
      </c>
      <c r="Q493" s="150">
        <v>13503</v>
      </c>
      <c r="R493" s="150">
        <v>15376</v>
      </c>
      <c r="S493" s="150">
        <v>13324</v>
      </c>
      <c r="T493" s="150">
        <v>12549</v>
      </c>
      <c r="U493" s="150">
        <v>13691</v>
      </c>
      <c r="V493" s="150">
        <v>12681</v>
      </c>
      <c r="W493" s="150">
        <v>12914</v>
      </c>
      <c r="X493" s="150">
        <v>14371</v>
      </c>
      <c r="Y493" s="148">
        <v>0.11282329255072016</v>
      </c>
      <c r="Z493" s="148">
        <v>6.9748399583147241E-2</v>
      </c>
      <c r="AA493" s="147"/>
      <c r="AB493" s="144"/>
      <c r="AC493" s="144"/>
      <c r="AD493" s="150">
        <v>1079.8571428571429</v>
      </c>
      <c r="AE493" s="150">
        <v>13434</v>
      </c>
      <c r="AF493" s="144"/>
    </row>
    <row r="494" spans="1:32" x14ac:dyDescent="0.25">
      <c r="A494" s="149" t="s">
        <v>239</v>
      </c>
      <c r="B494" s="153">
        <v>0.77134372680029695</v>
      </c>
      <c r="C494" s="153">
        <v>0.77738927738927743</v>
      </c>
      <c r="D494" s="153">
        <v>0.78739002932551316</v>
      </c>
      <c r="E494" s="153">
        <v>0.76350822239624117</v>
      </c>
      <c r="F494" s="153">
        <v>0.74056915949702184</v>
      </c>
      <c r="G494" s="153">
        <v>0.75932699341623999</v>
      </c>
      <c r="H494" s="153">
        <v>0.76086956521739135</v>
      </c>
      <c r="I494" s="153">
        <v>0.76190476190476186</v>
      </c>
      <c r="J494" s="172">
        <v>0.10351966873705098</v>
      </c>
      <c r="K494" s="172">
        <v>-0.3951367781155124</v>
      </c>
      <c r="L494" s="147"/>
      <c r="M494" s="203">
        <v>-8.4668440912805121E-2</v>
      </c>
      <c r="N494" s="144"/>
      <c r="P494" s="149" t="s">
        <v>239</v>
      </c>
      <c r="Q494" s="153">
        <v>0.78061047519944504</v>
      </c>
      <c r="R494" s="153">
        <v>0.76730375767253856</v>
      </c>
      <c r="S494" s="153">
        <v>0.78882244982535077</v>
      </c>
      <c r="T494" s="153">
        <v>0.76714757305294046</v>
      </c>
      <c r="U494" s="153">
        <v>0.75229408209242266</v>
      </c>
      <c r="V494" s="153">
        <v>0.74699575871819035</v>
      </c>
      <c r="W494" s="153">
        <v>0.76004943793773172</v>
      </c>
      <c r="X494" s="153">
        <v>0.76275144631388991</v>
      </c>
      <c r="Y494" s="172">
        <v>0.27020083761581937</v>
      </c>
      <c r="Z494" s="172">
        <v>-0.33297580656721504</v>
      </c>
      <c r="AA494" s="147"/>
      <c r="AB494" s="144"/>
      <c r="AC494" s="144"/>
      <c r="AD494" s="153">
        <v>0.76585612968591699</v>
      </c>
      <c r="AE494" s="153">
        <v>0.76608120437956206</v>
      </c>
      <c r="AF494" s="144"/>
    </row>
    <row r="495" spans="1:32" x14ac:dyDescent="0.25">
      <c r="A495" s="149" t="s">
        <v>240</v>
      </c>
      <c r="B495" s="153">
        <v>0.93183856502242157</v>
      </c>
      <c r="C495" s="153">
        <v>0.92</v>
      </c>
      <c r="D495" s="153">
        <v>0.92746113989637302</v>
      </c>
      <c r="E495" s="153">
        <v>0.91981132075471694</v>
      </c>
      <c r="F495" s="153">
        <v>0.91198044009779955</v>
      </c>
      <c r="G495" s="153">
        <v>0.93177737881508083</v>
      </c>
      <c r="H495" s="153">
        <v>0.91674462114125355</v>
      </c>
      <c r="I495" s="153">
        <v>0.92086330935251803</v>
      </c>
      <c r="J495" s="172">
        <v>0.41186882112644874</v>
      </c>
      <c r="K495" s="172">
        <v>-0.17535587055804713</v>
      </c>
      <c r="L495" s="147"/>
      <c r="M495" s="203">
        <v>-1.3653532889646103</v>
      </c>
      <c r="N495" s="144"/>
      <c r="P495" s="149" t="s">
        <v>240</v>
      </c>
      <c r="Q495" s="153">
        <v>0.93349464223988943</v>
      </c>
      <c r="R495" s="153">
        <v>0.92934421275309764</v>
      </c>
      <c r="S495" s="153">
        <v>0.92908444320479744</v>
      </c>
      <c r="T495" s="153">
        <v>0.91934065934065934</v>
      </c>
      <c r="U495" s="153">
        <v>0.92232551872810564</v>
      </c>
      <c r="V495" s="153">
        <v>0.9283308931185944</v>
      </c>
      <c r="W495" s="153">
        <v>0.93188050223697505</v>
      </c>
      <c r="X495" s="153">
        <v>0.93451684224216414</v>
      </c>
      <c r="Y495" s="172">
        <v>0.26363400051890862</v>
      </c>
      <c r="Z495" s="172">
        <v>0.67818699149835293</v>
      </c>
      <c r="AA495" s="147"/>
      <c r="AB495" s="144"/>
      <c r="AC495" s="144"/>
      <c r="AD495" s="153">
        <v>0.9226168680580985</v>
      </c>
      <c r="AE495" s="153">
        <v>0.92773497232718061</v>
      </c>
      <c r="AF495" s="144"/>
    </row>
    <row r="496" spans="1:32" ht="22.15" customHeight="1" x14ac:dyDescent="0.25">
      <c r="A496" s="154" t="s">
        <v>241</v>
      </c>
      <c r="B496" s="155">
        <v>4.8430493273542603E-2</v>
      </c>
      <c r="C496" s="155">
        <v>5.3103448275862067E-2</v>
      </c>
      <c r="D496" s="155">
        <v>5.6131260794473233E-2</v>
      </c>
      <c r="E496" s="155">
        <v>5.849056603773585E-2</v>
      </c>
      <c r="F496" s="155">
        <v>6.7644661776691123E-2</v>
      </c>
      <c r="G496" s="155">
        <v>5.7450628366247758E-2</v>
      </c>
      <c r="H496" s="155">
        <v>5.3320860617399442E-2</v>
      </c>
      <c r="I496" s="155">
        <v>5.6834532374100723E-2</v>
      </c>
      <c r="J496" s="172">
        <v>0.3513671756701281</v>
      </c>
      <c r="K496" s="172">
        <v>4.4493149530174664E-2</v>
      </c>
      <c r="L496" s="147"/>
      <c r="M496" s="203">
        <v>0.57875821855196341</v>
      </c>
      <c r="N496" s="144"/>
      <c r="P496" s="154" t="s">
        <v>241</v>
      </c>
      <c r="Q496" s="155">
        <v>4.2309021776702385E-2</v>
      </c>
      <c r="R496" s="155">
        <v>4.2852825627077665E-2</v>
      </c>
      <c r="S496" s="155">
        <v>4.8183529739906562E-2</v>
      </c>
      <c r="T496" s="155">
        <v>5.4432234432234432E-2</v>
      </c>
      <c r="U496" s="155">
        <v>6.4470493128536782E-2</v>
      </c>
      <c r="V496" s="155">
        <v>5.6076134699853585E-2</v>
      </c>
      <c r="W496" s="155">
        <v>5.1017462837350265E-2</v>
      </c>
      <c r="X496" s="155">
        <v>5.1046950188581089E-2</v>
      </c>
      <c r="Y496" s="172">
        <v>2.9487351230823855E-3</v>
      </c>
      <c r="Z496" s="172">
        <v>-1.058373177081906E-2</v>
      </c>
      <c r="AA496" s="147"/>
      <c r="AB496" s="144"/>
      <c r="AC496" s="144"/>
      <c r="AD496" s="151">
        <v>5.6389600878798976E-2</v>
      </c>
      <c r="AE496" s="151">
        <v>5.115278750628928E-2</v>
      </c>
      <c r="AF496" s="144"/>
    </row>
    <row r="497" spans="1:32" ht="22.15" customHeight="1" x14ac:dyDescent="0.25">
      <c r="A497" s="154" t="s">
        <v>242</v>
      </c>
      <c r="B497" s="155">
        <v>4.0089086859688199E-2</v>
      </c>
      <c r="C497" s="155">
        <v>4.4871794871794872E-2</v>
      </c>
      <c r="D497" s="155">
        <v>4.7653958944281524E-2</v>
      </c>
      <c r="E497" s="155">
        <v>4.8551292090837903E-2</v>
      </c>
      <c r="F497" s="155">
        <v>5.4930509596293843E-2</v>
      </c>
      <c r="G497" s="155">
        <v>4.6817849305047551E-2</v>
      </c>
      <c r="H497" s="155">
        <v>4.4254658385093168E-2</v>
      </c>
      <c r="I497" s="155">
        <v>4.7023809523809523E-2</v>
      </c>
      <c r="J497" s="172">
        <v>0.27691511387163553</v>
      </c>
      <c r="K497" s="172">
        <v>2.1529888551165277E-2</v>
      </c>
      <c r="L497" s="147"/>
      <c r="M497" s="203">
        <v>0.53593543462711746</v>
      </c>
      <c r="N497" s="144"/>
      <c r="P497" s="154" t="s">
        <v>242</v>
      </c>
      <c r="Q497" s="155">
        <v>3.5379812695109258E-2</v>
      </c>
      <c r="R497" s="155">
        <v>3.5381007036279256E-2</v>
      </c>
      <c r="S497" s="155">
        <v>4.0909360014208751E-2</v>
      </c>
      <c r="T497" s="155">
        <v>4.5421200635774546E-2</v>
      </c>
      <c r="U497" s="155">
        <v>5.2585306884993681E-2</v>
      </c>
      <c r="V497" s="155">
        <v>4.5122525918944389E-2</v>
      </c>
      <c r="W497" s="155">
        <v>4.1610264257548116E-2</v>
      </c>
      <c r="X497" s="155">
        <v>4.1664455177538348E-2</v>
      </c>
      <c r="Y497" s="172">
        <v>5.41909199902324E-3</v>
      </c>
      <c r="Z497" s="172">
        <v>-5.7518246584017246E-2</v>
      </c>
      <c r="AA497" s="147"/>
      <c r="AB497" s="144"/>
      <c r="AC497" s="144"/>
      <c r="AD497" s="151">
        <v>4.6808510638297871E-2</v>
      </c>
      <c r="AE497" s="151">
        <v>4.2239637643378521E-2</v>
      </c>
      <c r="AF497" s="144"/>
    </row>
    <row r="498" spans="1:32" ht="22.15" customHeight="1" x14ac:dyDescent="0.25">
      <c r="A498" s="154" t="s">
        <v>243</v>
      </c>
      <c r="B498" s="155">
        <v>0.13214550853749071</v>
      </c>
      <c r="C498" s="155">
        <v>0.10780885780885781</v>
      </c>
      <c r="D498" s="155">
        <v>0.13123167155425219</v>
      </c>
      <c r="E498" s="155">
        <v>0.12920908379013313</v>
      </c>
      <c r="F498" s="155">
        <v>0.13103904698874919</v>
      </c>
      <c r="G498" s="155">
        <v>0.12143379663496708</v>
      </c>
      <c r="H498" s="155">
        <v>8.3074534161490687E-2</v>
      </c>
      <c r="I498" s="155">
        <v>8.7499999999999994E-2</v>
      </c>
      <c r="J498" s="172">
        <v>0.44254658385093071</v>
      </c>
      <c r="K498" s="172">
        <v>-3.185157041540021</v>
      </c>
      <c r="L498" s="147"/>
      <c r="M498" s="203">
        <v>-1.2972374077809046</v>
      </c>
      <c r="N498" s="144"/>
      <c r="P498" s="154" t="s">
        <v>243</v>
      </c>
      <c r="Q498" s="155">
        <v>0.10683315990287895</v>
      </c>
      <c r="R498" s="155">
        <v>0.10873796097609661</v>
      </c>
      <c r="S498" s="155">
        <v>0.10940737670949026</v>
      </c>
      <c r="T498" s="155">
        <v>0.11419488935077637</v>
      </c>
      <c r="U498" s="155">
        <v>0.11901752843562834</v>
      </c>
      <c r="V498" s="155">
        <v>0.12329170593779454</v>
      </c>
      <c r="W498" s="155">
        <v>0.10399623329998234</v>
      </c>
      <c r="X498" s="155">
        <v>0.10047237407780904</v>
      </c>
      <c r="Y498" s="172">
        <v>-0.35238592221732978</v>
      </c>
      <c r="Z498" s="172">
        <v>-1.1696877747008476</v>
      </c>
      <c r="AA498" s="147"/>
      <c r="AB498" s="144"/>
      <c r="AC498" s="144"/>
      <c r="AD498" s="151">
        <v>0.1193515704154002</v>
      </c>
      <c r="AE498" s="151">
        <v>0.11216925182481752</v>
      </c>
      <c r="AF498" s="144"/>
    </row>
    <row r="499" spans="1:32" ht="22.15" customHeight="1" x14ac:dyDescent="0.25">
      <c r="A499" s="154" t="s">
        <v>244</v>
      </c>
      <c r="B499" s="155">
        <v>2.5983667409057165E-2</v>
      </c>
      <c r="C499" s="155">
        <v>1.5151515151515152E-2</v>
      </c>
      <c r="D499" s="155">
        <v>5.8651026392961877E-3</v>
      </c>
      <c r="E499" s="155">
        <v>1.7227877838684416E-2</v>
      </c>
      <c r="F499" s="155">
        <v>1.3236267372600927E-2</v>
      </c>
      <c r="G499" s="155">
        <v>1.6093635698610095E-2</v>
      </c>
      <c r="H499" s="155">
        <v>2.251552795031056E-2</v>
      </c>
      <c r="I499" s="155">
        <v>1.488095238095238E-2</v>
      </c>
      <c r="J499" s="172">
        <v>-0.76345755693581796</v>
      </c>
      <c r="K499" s="172">
        <v>-0.15324214792299917</v>
      </c>
      <c r="L499" s="147"/>
      <c r="M499" s="203">
        <v>-1.091385681176563</v>
      </c>
      <c r="N499" s="144"/>
      <c r="P499" s="154" t="s">
        <v>244</v>
      </c>
      <c r="Q499" s="155">
        <v>2.8616024973985431E-2</v>
      </c>
      <c r="R499" s="155">
        <v>2.3554069564349519E-2</v>
      </c>
      <c r="S499" s="155">
        <v>1.8767390918240482E-2</v>
      </c>
      <c r="T499" s="155">
        <v>2.5981171292334026E-2</v>
      </c>
      <c r="U499" s="155">
        <v>2.6430023627671849E-2</v>
      </c>
      <c r="V499" s="155">
        <v>2.8451932139491046E-2</v>
      </c>
      <c r="W499" s="155">
        <v>2.4248131363663116E-2</v>
      </c>
      <c r="X499" s="155">
        <v>2.579480919271801E-2</v>
      </c>
      <c r="Y499" s="172">
        <v>0.15466778290548938</v>
      </c>
      <c r="Z499" s="172">
        <v>6.6283578291613174E-2</v>
      </c>
      <c r="AA499" s="147"/>
      <c r="AB499" s="144"/>
      <c r="AC499" s="144"/>
      <c r="AD499" s="151">
        <v>1.6413373860182372E-2</v>
      </c>
      <c r="AE499" s="151">
        <v>2.5131973409801878E-2</v>
      </c>
      <c r="AF499" s="144"/>
    </row>
    <row r="500" spans="1:32" ht="22.15" customHeight="1" x14ac:dyDescent="0.25">
      <c r="A500" s="154" t="s">
        <v>245</v>
      </c>
      <c r="B500" s="155">
        <v>3.7119524870081661E-3</v>
      </c>
      <c r="C500" s="155">
        <v>1.9230769230769232E-2</v>
      </c>
      <c r="D500" s="155">
        <v>8.0645161290322578E-3</v>
      </c>
      <c r="E500" s="155">
        <v>1.4878621769772905E-2</v>
      </c>
      <c r="F500" s="155">
        <v>3.4414295168762411E-2</v>
      </c>
      <c r="G500" s="155">
        <v>4.242867593269934E-2</v>
      </c>
      <c r="H500" s="155">
        <v>4.192546583850932E-2</v>
      </c>
      <c r="I500" s="155">
        <v>4.1666666666666664E-2</v>
      </c>
      <c r="J500" s="172">
        <v>-2.5879917184265522E-2</v>
      </c>
      <c r="K500" s="172">
        <v>1.8161094224924008</v>
      </c>
      <c r="L500" s="147"/>
      <c r="M500" s="203">
        <v>1.0988889478619319</v>
      </c>
      <c r="N500" s="144"/>
      <c r="P500" s="154" t="s">
        <v>245</v>
      </c>
      <c r="Q500" s="155">
        <v>1.9539831194357728E-2</v>
      </c>
      <c r="R500" s="155">
        <v>3.1538499925145964E-2</v>
      </c>
      <c r="S500" s="155">
        <v>1.6813687762713872E-2</v>
      </c>
      <c r="T500" s="155">
        <v>1.944002934344052E-2</v>
      </c>
      <c r="U500" s="155">
        <v>2.4396944887081707E-2</v>
      </c>
      <c r="V500" s="155">
        <v>3.6345428840716308E-2</v>
      </c>
      <c r="W500" s="155">
        <v>3.7843564239891707E-2</v>
      </c>
      <c r="X500" s="155">
        <v>3.0677777188047345E-2</v>
      </c>
      <c r="Y500" s="172">
        <v>-0.71657870518443623</v>
      </c>
      <c r="Z500" s="172">
        <v>0.39898209836677845</v>
      </c>
      <c r="AA500" s="147"/>
      <c r="AB500" s="144"/>
      <c r="AC500" s="144"/>
      <c r="AD500" s="151">
        <v>2.3505572441742655E-2</v>
      </c>
      <c r="AE500" s="151">
        <v>2.6687956204379561E-2</v>
      </c>
      <c r="AF500" s="144"/>
    </row>
    <row r="501" spans="1:32" ht="22.15" customHeight="1" x14ac:dyDescent="0.25">
      <c r="A501" s="154" t="s">
        <v>246</v>
      </c>
      <c r="B501" s="155">
        <v>3.7119524870081661E-3</v>
      </c>
      <c r="C501" s="155">
        <v>4.079254079254079E-3</v>
      </c>
      <c r="D501" s="155">
        <v>1.4662756598240469E-3</v>
      </c>
      <c r="E501" s="155">
        <v>3.1323414252153485E-3</v>
      </c>
      <c r="F501" s="155">
        <v>7.9417604235605555E-3</v>
      </c>
      <c r="G501" s="155">
        <v>8.778346744696415E-3</v>
      </c>
      <c r="H501" s="155">
        <v>6.987577639751553E-3</v>
      </c>
      <c r="I501" s="155">
        <v>1.4285714285714285E-2</v>
      </c>
      <c r="J501" s="172">
        <v>0.72981366459627328</v>
      </c>
      <c r="K501" s="172">
        <v>0.91185410334346495</v>
      </c>
      <c r="L501" s="147"/>
      <c r="M501" s="203">
        <v>0.25559759491079487</v>
      </c>
      <c r="N501" s="144"/>
      <c r="P501" s="154" t="s">
        <v>246</v>
      </c>
      <c r="Q501" s="155">
        <v>5.7810151462596828E-3</v>
      </c>
      <c r="R501" s="155">
        <v>7.8846249812864911E-3</v>
      </c>
      <c r="S501" s="155">
        <v>4.9138594517790539E-3</v>
      </c>
      <c r="T501" s="155">
        <v>6.2966132779068342E-3</v>
      </c>
      <c r="U501" s="155">
        <v>1.0659926369580746E-2</v>
      </c>
      <c r="V501" s="155">
        <v>1.0779924599434497E-2</v>
      </c>
      <c r="W501" s="155">
        <v>7.5922547230886936E-3</v>
      </c>
      <c r="X501" s="155">
        <v>1.1729738336606337E-2</v>
      </c>
      <c r="Y501" s="172">
        <v>0.41374836135176429</v>
      </c>
      <c r="Z501" s="172">
        <v>0.39905568976073791</v>
      </c>
      <c r="AA501" s="147"/>
      <c r="AB501" s="144"/>
      <c r="AC501" s="144"/>
      <c r="AD501" s="151">
        <v>5.1671732522796353E-3</v>
      </c>
      <c r="AE501" s="151">
        <v>7.7391814389989573E-3</v>
      </c>
      <c r="AF501" s="144"/>
    </row>
    <row r="502" spans="1:32" x14ac:dyDescent="0.25">
      <c r="A502" s="149" t="s">
        <v>247</v>
      </c>
      <c r="B502" s="150">
        <v>72.821083890126118</v>
      </c>
      <c r="C502" s="150">
        <v>115.95687645687639</v>
      </c>
      <c r="D502" s="150">
        <v>62.869501466275722</v>
      </c>
      <c r="E502" s="150">
        <v>76.062646828504313</v>
      </c>
      <c r="F502" s="150">
        <v>93.084712111184487</v>
      </c>
      <c r="G502" s="150">
        <v>76.452084857351778</v>
      </c>
      <c r="H502" s="150">
        <v>67.402173913043569</v>
      </c>
      <c r="I502" s="150">
        <v>79.173214285714195</v>
      </c>
      <c r="J502" s="177">
        <v>11.771040372670626</v>
      </c>
      <c r="K502" s="177">
        <v>-3.0895010131712723</v>
      </c>
      <c r="L502" s="147"/>
      <c r="M502" s="203">
        <v>17.11477789698742</v>
      </c>
      <c r="N502" s="144"/>
      <c r="P502" s="149" t="s">
        <v>247</v>
      </c>
      <c r="Q502" s="150">
        <v>73.18140825528971</v>
      </c>
      <c r="R502" s="150">
        <v>77.267727930535528</v>
      </c>
      <c r="S502" s="150">
        <v>59.765674027588709</v>
      </c>
      <c r="T502" s="150">
        <v>61.998838488812801</v>
      </c>
      <c r="U502" s="150">
        <v>64.927358646079526</v>
      </c>
      <c r="V502" s="150">
        <v>56.439502827521139</v>
      </c>
      <c r="W502" s="150">
        <v>58.512035783650113</v>
      </c>
      <c r="X502" s="150">
        <v>62.058436388726776</v>
      </c>
      <c r="Y502" s="177">
        <v>3.5464006050766628</v>
      </c>
      <c r="Z502" s="177">
        <v>-2.8842692291043335</v>
      </c>
      <c r="AA502" s="147"/>
      <c r="AB502" s="144"/>
      <c r="AC502" s="144"/>
      <c r="AD502" s="150">
        <v>82.262715298885468</v>
      </c>
      <c r="AE502" s="150">
        <v>64.942705617831109</v>
      </c>
      <c r="AF502" s="144"/>
    </row>
    <row r="503" spans="1:32" x14ac:dyDescent="0.25">
      <c r="A503" s="149" t="s">
        <v>248</v>
      </c>
      <c r="B503" s="150">
        <v>73.575784753363209</v>
      </c>
      <c r="C503" s="150">
        <v>121.65172413793114</v>
      </c>
      <c r="D503" s="150">
        <v>61.008635578583799</v>
      </c>
      <c r="E503" s="150">
        <v>75.528301886792477</v>
      </c>
      <c r="F503" s="150">
        <v>95.796251018745039</v>
      </c>
      <c r="G503" s="150">
        <v>76.394973070017812</v>
      </c>
      <c r="H503" s="150">
        <v>68.451824134705362</v>
      </c>
      <c r="I503" s="150">
        <v>80.176978417266255</v>
      </c>
      <c r="J503" s="177">
        <v>11.725154282560894</v>
      </c>
      <c r="K503" s="177">
        <v>-3.4262194345585044</v>
      </c>
      <c r="L503" s="147"/>
      <c r="M503" s="203">
        <v>15.759954096808414</v>
      </c>
      <c r="N503" s="144"/>
      <c r="P503" s="149" t="s">
        <v>248</v>
      </c>
      <c r="Q503" s="150">
        <v>72.290563428966465</v>
      </c>
      <c r="R503" s="150">
        <v>78.092233303112749</v>
      </c>
      <c r="S503" s="150">
        <v>60.310089951886127</v>
      </c>
      <c r="T503" s="150">
        <v>62.863296703296768</v>
      </c>
      <c r="U503" s="150">
        <v>66.752627324171442</v>
      </c>
      <c r="V503" s="150">
        <v>57.263469985358739</v>
      </c>
      <c r="W503" s="150">
        <v>60.340813970269799</v>
      </c>
      <c r="X503" s="150">
        <v>64.417024320457841</v>
      </c>
      <c r="Y503" s="177">
        <v>4.0762103501880418</v>
      </c>
      <c r="Z503" s="177">
        <v>-1.3861583004196092</v>
      </c>
      <c r="AA503" s="147"/>
      <c r="AB503" s="144"/>
      <c r="AC503" s="144"/>
      <c r="AD503" s="150">
        <v>83.60319785182476</v>
      </c>
      <c r="AE503" s="150">
        <v>65.80318262087745</v>
      </c>
      <c r="AF503" s="144"/>
    </row>
    <row r="504" spans="1:32" x14ac:dyDescent="0.25">
      <c r="A504" s="146" t="s">
        <v>249</v>
      </c>
      <c r="B504" s="147">
        <v>623</v>
      </c>
      <c r="C504" s="147">
        <v>340</v>
      </c>
      <c r="D504" s="147">
        <v>457</v>
      </c>
      <c r="E504" s="147">
        <v>557</v>
      </c>
      <c r="F504" s="147">
        <v>472</v>
      </c>
      <c r="G504" s="147">
        <v>395</v>
      </c>
      <c r="H504" s="147">
        <v>385</v>
      </c>
      <c r="I504" s="147">
        <v>325</v>
      </c>
      <c r="J504" s="148">
        <v>-0.15584415584415584</v>
      </c>
      <c r="K504" s="148">
        <v>-0.29544750696810157</v>
      </c>
      <c r="L504" s="147"/>
      <c r="M504" s="155">
        <v>9.7921060560409764E-2</v>
      </c>
      <c r="N504" s="144"/>
      <c r="P504" s="146" t="s">
        <v>249</v>
      </c>
      <c r="Q504" s="147">
        <v>4405</v>
      </c>
      <c r="R504" s="147">
        <v>3399</v>
      </c>
      <c r="S504" s="147">
        <v>4248</v>
      </c>
      <c r="T504" s="147">
        <v>4120</v>
      </c>
      <c r="U504" s="147">
        <v>3527</v>
      </c>
      <c r="V504" s="147">
        <v>3393</v>
      </c>
      <c r="W504" s="147">
        <v>3695</v>
      </c>
      <c r="X504" s="147">
        <v>3319</v>
      </c>
      <c r="Y504" s="148">
        <v>-0.10175913396481732</v>
      </c>
      <c r="Z504" s="148">
        <v>-0.13267629820435287</v>
      </c>
      <c r="AA504" s="147"/>
      <c r="AB504" s="144"/>
      <c r="AC504" s="144"/>
      <c r="AD504" s="147">
        <v>461.28571428571428</v>
      </c>
      <c r="AE504" s="147">
        <v>3826.7142857142858</v>
      </c>
      <c r="AF504" s="144"/>
    </row>
    <row r="505" spans="1:32" x14ac:dyDescent="0.25">
      <c r="A505" s="146" t="s">
        <v>250</v>
      </c>
      <c r="B505" s="147">
        <v>73</v>
      </c>
      <c r="C505" s="147">
        <v>66</v>
      </c>
      <c r="D505" s="147">
        <v>44</v>
      </c>
      <c r="E505" s="147">
        <v>68</v>
      </c>
      <c r="F505" s="147">
        <v>80</v>
      </c>
      <c r="G505" s="147">
        <v>56</v>
      </c>
      <c r="H505" s="147">
        <v>50</v>
      </c>
      <c r="I505" s="147">
        <v>31</v>
      </c>
      <c r="J505" s="148">
        <v>-0.38</v>
      </c>
      <c r="K505" s="148">
        <v>-0.50343249427917625</v>
      </c>
      <c r="L505" s="147"/>
      <c r="M505" s="155">
        <v>7.0938215102974822E-2</v>
      </c>
      <c r="N505" s="144"/>
      <c r="P505" s="146" t="s">
        <v>250</v>
      </c>
      <c r="Q505" s="147">
        <v>449</v>
      </c>
      <c r="R505" s="147">
        <v>349</v>
      </c>
      <c r="S505" s="147">
        <v>479</v>
      </c>
      <c r="T505" s="147">
        <v>370</v>
      </c>
      <c r="U505" s="147">
        <v>324</v>
      </c>
      <c r="V505" s="147">
        <v>367</v>
      </c>
      <c r="W505" s="147">
        <v>395</v>
      </c>
      <c r="X505" s="147">
        <v>437</v>
      </c>
      <c r="Y505" s="148">
        <v>0.10632911392405063</v>
      </c>
      <c r="Z505" s="148">
        <v>0.11928283937065491</v>
      </c>
      <c r="AA505" s="147"/>
      <c r="AB505" s="144"/>
      <c r="AC505" s="144"/>
      <c r="AD505" s="150">
        <v>62.428571428571431</v>
      </c>
      <c r="AE505" s="150">
        <v>390.42857142857144</v>
      </c>
      <c r="AF505" s="144"/>
    </row>
    <row r="506" spans="1:32" x14ac:dyDescent="0.25">
      <c r="A506" s="149" t="s">
        <v>251</v>
      </c>
      <c r="B506" s="150">
        <v>0</v>
      </c>
      <c r="C506" s="150">
        <v>1317</v>
      </c>
      <c r="D506" s="150">
        <v>981</v>
      </c>
      <c r="E506" s="150">
        <v>787</v>
      </c>
      <c r="F506" s="150">
        <v>812</v>
      </c>
      <c r="G506" s="150">
        <v>813</v>
      </c>
      <c r="H506" s="150">
        <v>741</v>
      </c>
      <c r="I506" s="150">
        <v>855</v>
      </c>
      <c r="J506" s="148">
        <v>0.15384615384615385</v>
      </c>
      <c r="K506" s="157">
        <v>-5.8888277380297192E-2</v>
      </c>
      <c r="L506" s="147"/>
      <c r="M506" s="155">
        <v>5.7098971550687862E-2</v>
      </c>
      <c r="N506" s="144"/>
      <c r="P506" s="149" t="s">
        <v>251</v>
      </c>
      <c r="Q506" s="150">
        <v>0</v>
      </c>
      <c r="R506" s="150">
        <v>18754</v>
      </c>
      <c r="S506" s="150">
        <v>15246</v>
      </c>
      <c r="T506" s="150">
        <v>13944</v>
      </c>
      <c r="U506" s="150">
        <v>13737</v>
      </c>
      <c r="V506" s="150">
        <v>12767</v>
      </c>
      <c r="W506" s="150">
        <v>12983</v>
      </c>
      <c r="X506" s="150">
        <v>14974</v>
      </c>
      <c r="Y506" s="148">
        <v>0.15335438650543018</v>
      </c>
      <c r="Z506" s="157">
        <v>2.7598906566320826E-2</v>
      </c>
      <c r="AA506" s="147"/>
      <c r="AB506" s="144"/>
      <c r="AC506" s="144"/>
      <c r="AD506" s="158">
        <v>908.5</v>
      </c>
      <c r="AE506" s="158">
        <v>14571.833333333334</v>
      </c>
      <c r="AF506" s="144"/>
    </row>
    <row r="507" spans="1:32" x14ac:dyDescent="0.25">
      <c r="A507" s="159" t="s">
        <v>252</v>
      </c>
      <c r="B507" s="147">
        <v>392</v>
      </c>
      <c r="C507" s="147">
        <v>335</v>
      </c>
      <c r="D507" s="147">
        <v>544</v>
      </c>
      <c r="E507" s="147">
        <v>441</v>
      </c>
      <c r="F507" s="147">
        <v>490</v>
      </c>
      <c r="G507" s="147">
        <v>549</v>
      </c>
      <c r="H507" s="147">
        <v>480</v>
      </c>
      <c r="I507" s="147">
        <v>431</v>
      </c>
      <c r="J507" s="148">
        <v>-0.10208333333333333</v>
      </c>
      <c r="K507" s="148">
        <v>-6.6233364283503529E-2</v>
      </c>
      <c r="L507" s="147"/>
      <c r="M507" s="155">
        <v>8.4526377721121787E-2</v>
      </c>
      <c r="N507" s="144"/>
      <c r="P507" s="159" t="s">
        <v>252</v>
      </c>
      <c r="Q507" s="147">
        <v>5387</v>
      </c>
      <c r="R507" s="147">
        <v>5016</v>
      </c>
      <c r="S507" s="147">
        <v>5663</v>
      </c>
      <c r="T507" s="147">
        <v>5134</v>
      </c>
      <c r="U507" s="147">
        <v>5668</v>
      </c>
      <c r="V507" s="147">
        <v>5621</v>
      </c>
      <c r="W507" s="147">
        <v>5047</v>
      </c>
      <c r="X507" s="147">
        <v>5099</v>
      </c>
      <c r="Y507" s="148">
        <v>1.0303150386368139E-2</v>
      </c>
      <c r="Z507" s="148">
        <v>-4.9099531116794611E-2</v>
      </c>
      <c r="AA507" s="147"/>
      <c r="AB507" s="144"/>
      <c r="AC507" s="144"/>
      <c r="AD507" s="150">
        <v>461.57142857142856</v>
      </c>
      <c r="AE507" s="150">
        <v>5362.2857142857147</v>
      </c>
      <c r="AF507" s="144"/>
    </row>
    <row r="508" spans="1:32" x14ac:dyDescent="0.25">
      <c r="A508" s="159" t="s">
        <v>253</v>
      </c>
      <c r="B508" s="147">
        <v>12</v>
      </c>
      <c r="C508" s="147">
        <v>7</v>
      </c>
      <c r="D508" s="147">
        <v>13</v>
      </c>
      <c r="E508" s="147">
        <v>22</v>
      </c>
      <c r="F508" s="147">
        <v>15</v>
      </c>
      <c r="G508" s="147">
        <v>11</v>
      </c>
      <c r="H508" s="147">
        <v>11</v>
      </c>
      <c r="I508" s="147">
        <v>19</v>
      </c>
      <c r="J508" s="148">
        <v>0.72727272727272729</v>
      </c>
      <c r="K508" s="148">
        <v>0.46153846153846156</v>
      </c>
      <c r="L508" s="147"/>
      <c r="M508" s="155">
        <v>0.11515151515151516</v>
      </c>
      <c r="N508" s="144"/>
      <c r="P508" s="159" t="s">
        <v>253</v>
      </c>
      <c r="Q508" s="147">
        <v>156</v>
      </c>
      <c r="R508" s="147">
        <v>166</v>
      </c>
      <c r="S508" s="147">
        <v>202</v>
      </c>
      <c r="T508" s="147">
        <v>195</v>
      </c>
      <c r="U508" s="147">
        <v>169</v>
      </c>
      <c r="V508" s="147">
        <v>165</v>
      </c>
      <c r="W508" s="147">
        <v>152</v>
      </c>
      <c r="X508" s="147">
        <v>165</v>
      </c>
      <c r="Y508" s="148">
        <v>8.5526315789473686E-2</v>
      </c>
      <c r="Z508" s="148">
        <v>-4.1493775933609936E-2</v>
      </c>
      <c r="AA508" s="147"/>
      <c r="AB508" s="144"/>
      <c r="AC508" s="144"/>
      <c r="AD508" s="150">
        <v>13</v>
      </c>
      <c r="AE508" s="150">
        <v>172.14285714285714</v>
      </c>
      <c r="AF508" s="144"/>
    </row>
    <row r="509" spans="1:32" x14ac:dyDescent="0.25">
      <c r="A509" s="159" t="s">
        <v>254</v>
      </c>
      <c r="B509" s="160">
        <v>2.9702970297029702E-2</v>
      </c>
      <c r="C509" s="160">
        <v>2.046783625730994E-2</v>
      </c>
      <c r="D509" s="160">
        <v>2.333931777378815E-2</v>
      </c>
      <c r="E509" s="160">
        <v>4.7516198704103674E-2</v>
      </c>
      <c r="F509" s="160">
        <v>2.9702970297029702E-2</v>
      </c>
      <c r="G509" s="160">
        <v>1.9642857142857142E-2</v>
      </c>
      <c r="H509" s="160">
        <v>2.2403258655804479E-2</v>
      </c>
      <c r="I509" s="160">
        <v>4.2222222222222223E-2</v>
      </c>
      <c r="J509" s="172">
        <v>1.9818963566417744</v>
      </c>
      <c r="K509" s="172">
        <v>1.482908555756238</v>
      </c>
      <c r="L509" s="147"/>
      <c r="M509" s="203">
        <v>1.0877237419790611</v>
      </c>
      <c r="N509" s="144"/>
      <c r="P509" s="159" t="s">
        <v>254</v>
      </c>
      <c r="Q509" s="160">
        <v>2.814360454627458E-2</v>
      </c>
      <c r="R509" s="160">
        <v>3.2033963720571206E-2</v>
      </c>
      <c r="S509" s="160">
        <v>3.4441602728047742E-2</v>
      </c>
      <c r="T509" s="160">
        <v>3.6592231187840121E-2</v>
      </c>
      <c r="U509" s="160">
        <v>2.8953229398663696E-2</v>
      </c>
      <c r="V509" s="160">
        <v>2.8517110266159697E-2</v>
      </c>
      <c r="W509" s="160">
        <v>2.9236391613771878E-2</v>
      </c>
      <c r="X509" s="160">
        <v>3.1344984802431614E-2</v>
      </c>
      <c r="Y509" s="172">
        <v>0.21085931886597359</v>
      </c>
      <c r="Z509" s="172">
        <v>2.4098645442820893E-2</v>
      </c>
      <c r="AA509" s="147"/>
      <c r="AB509" s="144"/>
      <c r="AC509" s="144"/>
      <c r="AD509" s="191">
        <v>2.7393136664659843E-2</v>
      </c>
      <c r="AE509" s="191">
        <v>3.1103998348003405E-2</v>
      </c>
      <c r="AF509" s="144"/>
    </row>
    <row r="510" spans="1:32" x14ac:dyDescent="0.25">
      <c r="A510" s="161" t="s">
        <v>255</v>
      </c>
      <c r="B510" s="161"/>
      <c r="C510" s="161"/>
      <c r="D510" s="161"/>
      <c r="E510" s="144"/>
      <c r="F510" s="144"/>
      <c r="G510" s="144"/>
      <c r="H510" s="144"/>
      <c r="I510" s="144"/>
      <c r="J510" s="144"/>
      <c r="K510" s="144"/>
      <c r="L510" s="144"/>
      <c r="M510" s="144"/>
      <c r="N510" s="144"/>
      <c r="O510" s="204"/>
      <c r="P510" s="161" t="s">
        <v>255</v>
      </c>
      <c r="Q510" s="161"/>
      <c r="R510" s="161"/>
      <c r="S510" s="161"/>
      <c r="T510" s="144"/>
      <c r="U510" s="144"/>
      <c r="V510" s="144"/>
      <c r="W510" s="144"/>
      <c r="X510" s="144"/>
      <c r="Y510" s="144"/>
      <c r="Z510" s="144"/>
      <c r="AA510" s="144"/>
      <c r="AB510" s="144"/>
      <c r="AC510" s="144"/>
      <c r="AD510" s="144"/>
      <c r="AE510" s="144"/>
      <c r="AF510" s="144"/>
    </row>
    <row r="513" spans="1:32" x14ac:dyDescent="0.25">
      <c r="A513" s="189" t="s">
        <v>264</v>
      </c>
      <c r="B513" s="189"/>
      <c r="C513" s="189"/>
      <c r="D513" s="189"/>
      <c r="E513" s="181"/>
      <c r="F513" s="167"/>
      <c r="G513" s="167"/>
      <c r="H513" s="167"/>
      <c r="I513" s="167"/>
      <c r="J513" s="167"/>
      <c r="K513" s="167"/>
      <c r="L513" s="188"/>
      <c r="M513" s="211"/>
      <c r="N513" s="144"/>
      <c r="O513" s="211"/>
      <c r="P513" s="189" t="s">
        <v>264</v>
      </c>
      <c r="Q513" s="189"/>
      <c r="R513" s="189"/>
      <c r="S513" s="189"/>
      <c r="T513" s="181"/>
      <c r="U513" s="144"/>
      <c r="V513" s="144"/>
      <c r="W513" s="144"/>
      <c r="X513" s="144"/>
      <c r="Y513" s="144"/>
      <c r="Z513" s="144"/>
      <c r="AA513" s="188"/>
      <c r="AB513" s="144"/>
      <c r="AC513" s="144"/>
      <c r="AD513" s="144"/>
      <c r="AE513" s="144"/>
      <c r="AF513" s="144"/>
    </row>
    <row r="514" spans="1:32" x14ac:dyDescent="0.25">
      <c r="A514" s="166" t="s">
        <v>307</v>
      </c>
      <c r="B514" s="166"/>
      <c r="C514" s="166"/>
      <c r="D514" s="166"/>
      <c r="E514" s="213"/>
      <c r="F514" s="167"/>
      <c r="G514" s="167"/>
      <c r="H514" s="167"/>
      <c r="I514" s="167"/>
      <c r="J514" s="167"/>
      <c r="K514" s="167"/>
      <c r="L514" s="167"/>
      <c r="M514" s="144"/>
      <c r="N514" s="144"/>
      <c r="P514" s="166" t="s">
        <v>231</v>
      </c>
      <c r="Q514" s="166"/>
      <c r="R514" s="166"/>
      <c r="S514" s="166"/>
      <c r="T514" s="162"/>
      <c r="U514" s="144"/>
      <c r="V514" s="144"/>
      <c r="W514" s="144"/>
      <c r="X514" s="144"/>
      <c r="Y514" s="144"/>
      <c r="Z514" s="144"/>
      <c r="AA514" s="167"/>
      <c r="AB514" s="144"/>
      <c r="AC514" s="144"/>
      <c r="AD514" s="144"/>
      <c r="AE514" s="144"/>
      <c r="AF514" s="144"/>
    </row>
    <row r="515" spans="1:32" ht="31.5" x14ac:dyDescent="0.25">
      <c r="A515" s="190"/>
      <c r="B515" s="141">
        <v>2019</v>
      </c>
      <c r="C515" s="141">
        <v>2020</v>
      </c>
      <c r="D515" s="141">
        <v>2021</v>
      </c>
      <c r="E515" s="141">
        <v>2022</v>
      </c>
      <c r="F515" s="141">
        <v>2023</v>
      </c>
      <c r="G515" s="141">
        <v>2024</v>
      </c>
      <c r="H515" s="141">
        <v>2025</v>
      </c>
      <c r="I515" s="141">
        <v>2026</v>
      </c>
      <c r="J515" s="142" t="s">
        <v>232</v>
      </c>
      <c r="K515" s="142" t="s">
        <v>233</v>
      </c>
      <c r="L515" s="143" t="s">
        <v>234</v>
      </c>
      <c r="M515" s="145" t="s">
        <v>287</v>
      </c>
      <c r="N515" s="144"/>
      <c r="P515" s="190"/>
      <c r="Q515" s="141">
        <v>2019</v>
      </c>
      <c r="R515" s="141">
        <v>2020</v>
      </c>
      <c r="S515" s="141">
        <v>2021</v>
      </c>
      <c r="T515" s="141">
        <v>2022</v>
      </c>
      <c r="U515" s="141">
        <v>2023</v>
      </c>
      <c r="V515" s="141">
        <v>2024</v>
      </c>
      <c r="W515" s="141">
        <v>2025</v>
      </c>
      <c r="X515" s="141">
        <v>2026</v>
      </c>
      <c r="Y515" s="142" t="s">
        <v>232</v>
      </c>
      <c r="Z515" s="142" t="s">
        <v>233</v>
      </c>
      <c r="AA515" s="143" t="s">
        <v>234</v>
      </c>
      <c r="AB515" s="144"/>
      <c r="AC515" s="144"/>
      <c r="AD515" s="145" t="s">
        <v>308</v>
      </c>
      <c r="AE515" s="145" t="s">
        <v>235</v>
      </c>
      <c r="AF515" s="144"/>
    </row>
    <row r="516" spans="1:32" x14ac:dyDescent="0.25">
      <c r="A516" s="146" t="s">
        <v>236</v>
      </c>
      <c r="B516" s="147">
        <v>3209</v>
      </c>
      <c r="C516" s="147">
        <v>3023</v>
      </c>
      <c r="D516" s="147">
        <v>2212</v>
      </c>
      <c r="E516" s="147">
        <v>2768</v>
      </c>
      <c r="F516" s="147">
        <v>3532</v>
      </c>
      <c r="G516" s="147">
        <v>3292</v>
      </c>
      <c r="H516" s="147">
        <v>3049</v>
      </c>
      <c r="I516" s="147">
        <v>3124</v>
      </c>
      <c r="J516" s="148">
        <v>2.4598228927517219E-2</v>
      </c>
      <c r="K516" s="148">
        <v>3.713540431586429E-2</v>
      </c>
      <c r="L516" s="147"/>
      <c r="M516" s="155">
        <v>8.9229099425894715E-2</v>
      </c>
      <c r="N516" s="144"/>
      <c r="P516" s="146" t="s">
        <v>236</v>
      </c>
      <c r="Q516" s="147">
        <v>29719</v>
      </c>
      <c r="R516" s="147">
        <v>30357</v>
      </c>
      <c r="S516" s="147">
        <v>22700</v>
      </c>
      <c r="T516" s="147">
        <v>28141</v>
      </c>
      <c r="U516" s="147">
        <v>32999</v>
      </c>
      <c r="V516" s="147">
        <v>35838</v>
      </c>
      <c r="W516" s="147">
        <v>34289</v>
      </c>
      <c r="X516" s="147">
        <v>35011</v>
      </c>
      <c r="Y516" s="148">
        <v>2.105631543643734E-2</v>
      </c>
      <c r="Z516" s="148">
        <v>0.14498955817289053</v>
      </c>
      <c r="AA516" s="147"/>
      <c r="AB516" s="144"/>
      <c r="AC516" s="144"/>
      <c r="AD516" s="147">
        <v>3012.1428571428573</v>
      </c>
      <c r="AE516" s="147">
        <v>30577.571428571428</v>
      </c>
      <c r="AF516" s="144"/>
    </row>
    <row r="517" spans="1:32" x14ac:dyDescent="0.25">
      <c r="A517" s="149" t="s">
        <v>237</v>
      </c>
      <c r="B517" s="150">
        <v>717</v>
      </c>
      <c r="C517" s="150">
        <v>641</v>
      </c>
      <c r="D517" s="150">
        <v>426</v>
      </c>
      <c r="E517" s="150">
        <v>457</v>
      </c>
      <c r="F517" s="150">
        <v>635</v>
      </c>
      <c r="G517" s="150">
        <v>476</v>
      </c>
      <c r="H517" s="150">
        <v>453</v>
      </c>
      <c r="I517" s="150">
        <v>346</v>
      </c>
      <c r="J517" s="148">
        <v>-0.23620309050772628</v>
      </c>
      <c r="K517" s="148">
        <v>-0.36346911957950062</v>
      </c>
      <c r="L517" s="147"/>
      <c r="M517" s="155">
        <v>5.8823529411764705E-2</v>
      </c>
      <c r="N517" s="144"/>
      <c r="P517" s="149" t="s">
        <v>237</v>
      </c>
      <c r="Q517" s="150">
        <v>7240</v>
      </c>
      <c r="R517" s="150">
        <v>7407</v>
      </c>
      <c r="S517" s="150">
        <v>5905</v>
      </c>
      <c r="T517" s="150">
        <v>6187</v>
      </c>
      <c r="U517" s="150">
        <v>6401</v>
      </c>
      <c r="V517" s="150">
        <v>6379</v>
      </c>
      <c r="W517" s="150">
        <v>5385</v>
      </c>
      <c r="X517" s="150">
        <v>5882</v>
      </c>
      <c r="Y517" s="148">
        <v>9.2293407613741871E-2</v>
      </c>
      <c r="Z517" s="148">
        <v>-8.3066096561553573E-2</v>
      </c>
      <c r="AA517" s="147"/>
      <c r="AB517" s="144"/>
      <c r="AC517" s="144"/>
      <c r="AD517" s="150">
        <v>543.57142857142856</v>
      </c>
      <c r="AE517" s="150">
        <v>6414.8571428571431</v>
      </c>
      <c r="AF517" s="144"/>
    </row>
    <row r="518" spans="1:32" x14ac:dyDescent="0.25">
      <c r="A518" s="146" t="s">
        <v>90</v>
      </c>
      <c r="B518" s="151">
        <v>0.23979933110367893</v>
      </c>
      <c r="C518" s="151">
        <v>0.2204264099037139</v>
      </c>
      <c r="D518" s="151">
        <v>0.19749652294853964</v>
      </c>
      <c r="E518" s="151">
        <v>0.17148217636022514</v>
      </c>
      <c r="F518" s="151">
        <v>0.18870728083209509</v>
      </c>
      <c r="G518" s="151">
        <v>0.15275994865211809</v>
      </c>
      <c r="H518" s="151">
        <v>0.16143977191732004</v>
      </c>
      <c r="I518" s="151">
        <v>0.1211484593837535</v>
      </c>
      <c r="J518" s="172">
        <v>-4.0291312533566535</v>
      </c>
      <c r="K518" s="172">
        <v>-6.9034976413717377</v>
      </c>
      <c r="L518" s="147"/>
      <c r="M518" s="203">
        <v>-6.2394461950536755</v>
      </c>
      <c r="N518" s="144"/>
      <c r="P518" s="146" t="s">
        <v>90</v>
      </c>
      <c r="Q518" s="151">
        <v>0.26333975921143565</v>
      </c>
      <c r="R518" s="151">
        <v>0.25994034041059833</v>
      </c>
      <c r="S518" s="151">
        <v>0.2713570148430679</v>
      </c>
      <c r="T518" s="151">
        <v>0.23304079249689255</v>
      </c>
      <c r="U518" s="151">
        <v>0.20886902042680938</v>
      </c>
      <c r="V518" s="151">
        <v>0.19705909610453801</v>
      </c>
      <c r="W518" s="151">
        <v>0.1704059998101326</v>
      </c>
      <c r="X518" s="151">
        <v>0.18354292133429026</v>
      </c>
      <c r="Y518" s="172">
        <v>1.3136921524157659</v>
      </c>
      <c r="Z518" s="172">
        <v>-4.2200608597942448</v>
      </c>
      <c r="AA518" s="147"/>
      <c r="AB518" s="144"/>
      <c r="AC518" s="144"/>
      <c r="AD518" s="151">
        <v>0.19018343579747088</v>
      </c>
      <c r="AE518" s="151">
        <v>0.22574352993223271</v>
      </c>
      <c r="AF518" s="144"/>
    </row>
    <row r="519" spans="1:32" x14ac:dyDescent="0.25">
      <c r="A519" s="149" t="s">
        <v>238</v>
      </c>
      <c r="B519" s="150">
        <v>596</v>
      </c>
      <c r="C519" s="150">
        <v>510</v>
      </c>
      <c r="D519" s="150">
        <v>325</v>
      </c>
      <c r="E519" s="150">
        <v>330</v>
      </c>
      <c r="F519" s="150">
        <v>430</v>
      </c>
      <c r="G519" s="150">
        <v>348</v>
      </c>
      <c r="H519" s="150">
        <v>255</v>
      </c>
      <c r="I519" s="150">
        <v>245</v>
      </c>
      <c r="J519" s="148">
        <v>-3.9215686274509803E-2</v>
      </c>
      <c r="K519" s="148">
        <v>-0.38618468146027207</v>
      </c>
      <c r="L519" s="147"/>
      <c r="M519" s="155">
        <v>4.9226441631504921E-2</v>
      </c>
      <c r="N519" s="144"/>
      <c r="P519" s="149" t="s">
        <v>238</v>
      </c>
      <c r="Q519" s="150">
        <v>6227</v>
      </c>
      <c r="R519" s="150">
        <v>6425</v>
      </c>
      <c r="S519" s="150">
        <v>5110</v>
      </c>
      <c r="T519" s="150">
        <v>5031</v>
      </c>
      <c r="U519" s="150">
        <v>5004</v>
      </c>
      <c r="V519" s="150">
        <v>4950</v>
      </c>
      <c r="W519" s="150">
        <v>4219</v>
      </c>
      <c r="X519" s="150">
        <v>4977</v>
      </c>
      <c r="Y519" s="148">
        <v>0.17966342735245319</v>
      </c>
      <c r="Z519" s="148">
        <v>-5.7539360493426436E-2</v>
      </c>
      <c r="AA519" s="147"/>
      <c r="AB519" s="144"/>
      <c r="AC519" s="144"/>
      <c r="AD519" s="150">
        <v>399.14285714285717</v>
      </c>
      <c r="AE519" s="150">
        <v>5280.8571428571431</v>
      </c>
      <c r="AF519" s="144"/>
    </row>
    <row r="520" spans="1:32" x14ac:dyDescent="0.25">
      <c r="A520" s="149" t="s">
        <v>239</v>
      </c>
      <c r="B520" s="153">
        <v>0.18572764100966033</v>
      </c>
      <c r="C520" s="153">
        <v>0.16870658286470394</v>
      </c>
      <c r="D520" s="153">
        <v>0.14692585895117541</v>
      </c>
      <c r="E520" s="153">
        <v>0.11921965317919075</v>
      </c>
      <c r="F520" s="153">
        <v>0.1217440543601359</v>
      </c>
      <c r="G520" s="153">
        <v>0.10571081409477522</v>
      </c>
      <c r="H520" s="153">
        <v>8.3633978353558541E-2</v>
      </c>
      <c r="I520" s="153">
        <v>7.8425096030729835E-2</v>
      </c>
      <c r="J520" s="172">
        <v>-0.52088823228287062</v>
      </c>
      <c r="K520" s="172">
        <v>-5.4086167900975175</v>
      </c>
      <c r="L520" s="147"/>
      <c r="M520" s="203">
        <v>-6.3730226582163265</v>
      </c>
      <c r="N520" s="144"/>
      <c r="P520" s="149" t="s">
        <v>239</v>
      </c>
      <c r="Q520" s="153">
        <v>0.2095292573774353</v>
      </c>
      <c r="R520" s="153">
        <v>0.2116480548143756</v>
      </c>
      <c r="S520" s="153">
        <v>0.2251101321585903</v>
      </c>
      <c r="T520" s="153">
        <v>0.17877829501439182</v>
      </c>
      <c r="U520" s="153">
        <v>0.15164095881693385</v>
      </c>
      <c r="V520" s="153">
        <v>0.13812154696132597</v>
      </c>
      <c r="W520" s="153">
        <v>0.12304237510571904</v>
      </c>
      <c r="X520" s="153">
        <v>0.1421553226128931</v>
      </c>
      <c r="Y520" s="172">
        <v>1.9112947507174058</v>
      </c>
      <c r="Z520" s="172">
        <v>-3.0548293015742272</v>
      </c>
      <c r="AA520" s="147"/>
      <c r="AB520" s="144"/>
      <c r="AC520" s="144"/>
      <c r="AD520" s="153">
        <v>0.13251126393170501</v>
      </c>
      <c r="AE520" s="153">
        <v>0.17270361562863537</v>
      </c>
      <c r="AF520" s="144"/>
    </row>
    <row r="521" spans="1:32" x14ac:dyDescent="0.25">
      <c r="A521" s="149" t="s">
        <v>240</v>
      </c>
      <c r="B521" s="153">
        <v>0.83124128312412826</v>
      </c>
      <c r="C521" s="153">
        <v>0.79563182527301091</v>
      </c>
      <c r="D521" s="153">
        <v>0.76291079812206575</v>
      </c>
      <c r="E521" s="153">
        <v>0.72210065645514221</v>
      </c>
      <c r="F521" s="153">
        <v>0.67716535433070868</v>
      </c>
      <c r="G521" s="153">
        <v>0.73109243697478987</v>
      </c>
      <c r="H521" s="153">
        <v>0.5629139072847682</v>
      </c>
      <c r="I521" s="153">
        <v>0.70809248554913296</v>
      </c>
      <c r="J521" s="172">
        <v>14.517857826436476</v>
      </c>
      <c r="K521" s="172">
        <v>-2.6204492111839506</v>
      </c>
      <c r="L521" s="147"/>
      <c r="M521" s="203">
        <v>-13.80482828969738</v>
      </c>
      <c r="N521" s="144"/>
      <c r="P521" s="149" t="s">
        <v>240</v>
      </c>
      <c r="Q521" s="153">
        <v>0.86008287292817676</v>
      </c>
      <c r="R521" s="153">
        <v>0.86742270824895373</v>
      </c>
      <c r="S521" s="153">
        <v>0.86536833192209994</v>
      </c>
      <c r="T521" s="153">
        <v>0.813156618716664</v>
      </c>
      <c r="U521" s="153">
        <v>0.78175285111701298</v>
      </c>
      <c r="V521" s="153">
        <v>0.77598369650415422</v>
      </c>
      <c r="W521" s="153">
        <v>0.78347260909935001</v>
      </c>
      <c r="X521" s="153">
        <v>0.84614076844610675</v>
      </c>
      <c r="Y521" s="172">
        <v>6.2668159346756731</v>
      </c>
      <c r="Z521" s="172">
        <v>2.2917892978442378</v>
      </c>
      <c r="AA521" s="147"/>
      <c r="AB521" s="144"/>
      <c r="AC521" s="144"/>
      <c r="AD521" s="153">
        <v>0.73429697766097246</v>
      </c>
      <c r="AE521" s="153">
        <v>0.82322287546766437</v>
      </c>
      <c r="AF521" s="144"/>
    </row>
    <row r="522" spans="1:32" ht="22.15" customHeight="1" x14ac:dyDescent="0.25">
      <c r="A522" s="154" t="s">
        <v>241</v>
      </c>
      <c r="B522" s="155">
        <v>2.5104602510460251E-2</v>
      </c>
      <c r="C522" s="155">
        <v>1.2480499219968799E-2</v>
      </c>
      <c r="D522" s="155">
        <v>2.3474178403755867E-2</v>
      </c>
      <c r="E522" s="155">
        <v>2.6258205689277898E-2</v>
      </c>
      <c r="F522" s="155">
        <v>1.5748031496062992E-2</v>
      </c>
      <c r="G522" s="155">
        <v>1.4705882352941176E-2</v>
      </c>
      <c r="H522" s="155">
        <v>1.7660044150110375E-2</v>
      </c>
      <c r="I522" s="155">
        <v>2.8901734104046242E-2</v>
      </c>
      <c r="J522" s="172">
        <v>1.1241689953935867</v>
      </c>
      <c r="K522" s="172">
        <v>0.9716451581050185</v>
      </c>
      <c r="L522" s="147"/>
      <c r="M522" s="203">
        <v>0.91805508330499819</v>
      </c>
      <c r="N522" s="144"/>
      <c r="P522" s="154" t="s">
        <v>241</v>
      </c>
      <c r="Q522" s="155">
        <v>2.0580110497237569E-2</v>
      </c>
      <c r="R522" s="155">
        <v>2.227622519238558E-2</v>
      </c>
      <c r="S522" s="155">
        <v>2.1845893310753598E-2</v>
      </c>
      <c r="T522" s="155">
        <v>2.4082754161952481E-2</v>
      </c>
      <c r="U522" s="155">
        <v>2.2340259334478987E-2</v>
      </c>
      <c r="V522" s="155">
        <v>2.1633484872237027E-2</v>
      </c>
      <c r="W522" s="155">
        <v>2.0055710306406686E-2</v>
      </c>
      <c r="X522" s="155">
        <v>1.972118327099626E-2</v>
      </c>
      <c r="Y522" s="172">
        <v>-3.3452703541042572E-2</v>
      </c>
      <c r="Z522" s="172">
        <v>-0.21254228220021382</v>
      </c>
      <c r="AA522" s="147"/>
      <c r="AB522" s="144"/>
      <c r="AC522" s="144"/>
      <c r="AD522" s="151">
        <v>1.9185282522996058E-2</v>
      </c>
      <c r="AE522" s="151">
        <v>2.1846606092998398E-2</v>
      </c>
      <c r="AF522" s="144"/>
    </row>
    <row r="523" spans="1:32" ht="22.15" customHeight="1" x14ac:dyDescent="0.25">
      <c r="A523" s="154" t="s">
        <v>242</v>
      </c>
      <c r="B523" s="155">
        <v>5.6092240573387348E-3</v>
      </c>
      <c r="C523" s="155">
        <v>2.6463777704267286E-3</v>
      </c>
      <c r="D523" s="155">
        <v>4.5207956600361665E-3</v>
      </c>
      <c r="E523" s="155">
        <v>4.335260115606936E-3</v>
      </c>
      <c r="F523" s="155">
        <v>2.8312570781426952E-3</v>
      </c>
      <c r="G523" s="155">
        <v>2.1263669501822599E-3</v>
      </c>
      <c r="H523" s="155">
        <v>2.6238110856018366E-3</v>
      </c>
      <c r="I523" s="155">
        <v>3.201024327784891E-3</v>
      </c>
      <c r="J523" s="172">
        <v>5.7721324218305448E-2</v>
      </c>
      <c r="K523" s="172">
        <v>-2.6115257522672838E-2</v>
      </c>
      <c r="L523" s="147"/>
      <c r="M523" s="203">
        <v>-1.1222008111516895E-2</v>
      </c>
      <c r="N523" s="144"/>
      <c r="P523" s="154" t="s">
        <v>242</v>
      </c>
      <c r="Q523" s="155">
        <v>5.013627645613917E-3</v>
      </c>
      <c r="R523" s="155">
        <v>5.4353196956220973E-3</v>
      </c>
      <c r="S523" s="155">
        <v>5.6828193832599121E-3</v>
      </c>
      <c r="T523" s="155">
        <v>5.2947656444333894E-3</v>
      </c>
      <c r="U523" s="155">
        <v>4.3334646504439526E-3</v>
      </c>
      <c r="V523" s="155">
        <v>3.850661309224845E-3</v>
      </c>
      <c r="W523" s="155">
        <v>3.1496981539269153E-3</v>
      </c>
      <c r="X523" s="155">
        <v>3.31324440890006E-3</v>
      </c>
      <c r="Y523" s="172">
        <v>1.6354625497314468E-2</v>
      </c>
      <c r="Z523" s="172">
        <v>-0.12699468190307761</v>
      </c>
      <c r="AA523" s="147"/>
      <c r="AB523" s="144"/>
      <c r="AC523" s="144"/>
      <c r="AD523" s="151">
        <v>3.4621769030116194E-3</v>
      </c>
      <c r="AE523" s="151">
        <v>4.583191227930836E-3</v>
      </c>
      <c r="AF523" s="144"/>
    </row>
    <row r="524" spans="1:32" ht="22.15" customHeight="1" x14ac:dyDescent="0.25">
      <c r="A524" s="154" t="s">
        <v>243</v>
      </c>
      <c r="B524" s="155">
        <v>8.943596135867872E-2</v>
      </c>
      <c r="C524" s="155">
        <v>7.7406549784981807E-2</v>
      </c>
      <c r="D524" s="155">
        <v>6.1030741410488247E-2</v>
      </c>
      <c r="E524" s="155">
        <v>8.2731213872832374E-2</v>
      </c>
      <c r="F524" s="155">
        <v>5.6908267270668174E-2</v>
      </c>
      <c r="G524" s="155">
        <v>5.1640340218712028E-2</v>
      </c>
      <c r="H524" s="155">
        <v>4.0013119055428009E-2</v>
      </c>
      <c r="I524" s="155">
        <v>3.1370038412291933E-2</v>
      </c>
      <c r="J524" s="172">
        <v>-0.86430806431360763</v>
      </c>
      <c r="K524" s="172">
        <v>-3.3984479017160276</v>
      </c>
      <c r="L524" s="147"/>
      <c r="M524" s="203">
        <v>-1.4958258408707181</v>
      </c>
      <c r="N524" s="144"/>
      <c r="P524" s="154" t="s">
        <v>243</v>
      </c>
      <c r="Q524" s="155">
        <v>6.6724990746660384E-2</v>
      </c>
      <c r="R524" s="155">
        <v>7.3590934545574332E-2</v>
      </c>
      <c r="S524" s="155">
        <v>7.3480176211453738E-2</v>
      </c>
      <c r="T524" s="155">
        <v>7.0217831633559574E-2</v>
      </c>
      <c r="U524" s="155">
        <v>6.0274553774356796E-2</v>
      </c>
      <c r="V524" s="155">
        <v>5.5416038841453207E-2</v>
      </c>
      <c r="W524" s="155">
        <v>4.6166409052465808E-2</v>
      </c>
      <c r="X524" s="155">
        <v>4.6328296820999114E-2</v>
      </c>
      <c r="Y524" s="172">
        <v>1.6188776853330589E-2</v>
      </c>
      <c r="Z524" s="172">
        <v>-1.6364713461981408</v>
      </c>
      <c r="AA524" s="147"/>
      <c r="AB524" s="144"/>
      <c r="AC524" s="144"/>
      <c r="AD524" s="151">
        <v>6.5354517429452211E-2</v>
      </c>
      <c r="AE524" s="151">
        <v>6.2693010282980521E-2</v>
      </c>
      <c r="AF524" s="144"/>
    </row>
    <row r="525" spans="1:32" ht="22.15" customHeight="1" x14ac:dyDescent="0.25">
      <c r="A525" s="154" t="s">
        <v>244</v>
      </c>
      <c r="B525" s="155">
        <v>0.57993144281707698</v>
      </c>
      <c r="C525" s="155">
        <v>0.60800529275554083</v>
      </c>
      <c r="D525" s="155">
        <v>0.62703435804701624</v>
      </c>
      <c r="E525" s="155">
        <v>0.64848265895953761</v>
      </c>
      <c r="F525" s="155">
        <v>0.60362400906002267</v>
      </c>
      <c r="G525" s="155">
        <v>0.58019441069258815</v>
      </c>
      <c r="H525" s="155">
        <v>0.59494916366021644</v>
      </c>
      <c r="I525" s="155">
        <v>0.57202304737516008</v>
      </c>
      <c r="J525" s="172">
        <v>-2.2926116285056364</v>
      </c>
      <c r="K525" s="172">
        <v>-3.2055681579072792</v>
      </c>
      <c r="L525" s="147"/>
      <c r="M525" s="203">
        <v>-4.3640601192432964</v>
      </c>
      <c r="N525" s="144"/>
      <c r="P525" s="154" t="s">
        <v>244</v>
      </c>
      <c r="Q525" s="155">
        <v>0.59837141222786772</v>
      </c>
      <c r="R525" s="155">
        <v>0.57713212768060085</v>
      </c>
      <c r="S525" s="155">
        <v>0.58013215859030842</v>
      </c>
      <c r="T525" s="155">
        <v>0.61824384350236306</v>
      </c>
      <c r="U525" s="155">
        <v>0.61717021727931154</v>
      </c>
      <c r="V525" s="155">
        <v>0.60128913443830567</v>
      </c>
      <c r="W525" s="155">
        <v>0.64040946076001048</v>
      </c>
      <c r="X525" s="155">
        <v>0.61566364856759304</v>
      </c>
      <c r="Y525" s="172">
        <v>-2.4745812192417449</v>
      </c>
      <c r="Z525" s="172">
        <v>0.95050729542817125</v>
      </c>
      <c r="AA525" s="147"/>
      <c r="AB525" s="144"/>
      <c r="AC525" s="144"/>
      <c r="AD525" s="151">
        <v>0.60407872895423287</v>
      </c>
      <c r="AE525" s="151">
        <v>0.60615857561331132</v>
      </c>
      <c r="AF525" s="144"/>
    </row>
    <row r="526" spans="1:32" ht="22.15" customHeight="1" x14ac:dyDescent="0.25">
      <c r="A526" s="154" t="s">
        <v>245</v>
      </c>
      <c r="B526" s="155">
        <v>2.4618261140542226E-2</v>
      </c>
      <c r="C526" s="155">
        <v>5.9874297055904732E-2</v>
      </c>
      <c r="D526" s="155">
        <v>8.9511754068716087E-2</v>
      </c>
      <c r="E526" s="155">
        <v>6.6473988439306353E-2</v>
      </c>
      <c r="F526" s="155">
        <v>0.10787089467723669</v>
      </c>
      <c r="G526" s="155">
        <v>0.16798298906439854</v>
      </c>
      <c r="H526" s="155">
        <v>0.13479829452279435</v>
      </c>
      <c r="I526" s="155">
        <v>0.16997439180537771</v>
      </c>
      <c r="J526" s="172">
        <v>3.5176097282583365</v>
      </c>
      <c r="K526" s="172">
        <v>7.5736782130253211</v>
      </c>
      <c r="L526" s="147"/>
      <c r="M526" s="203">
        <v>10.525187602462308</v>
      </c>
      <c r="N526" s="144"/>
      <c r="P526" s="154" t="s">
        <v>245</v>
      </c>
      <c r="Q526" s="155">
        <v>3.1091221104344022E-2</v>
      </c>
      <c r="R526" s="155">
        <v>4.2527258951806833E-2</v>
      </c>
      <c r="S526" s="155">
        <v>4.2995594713656389E-2</v>
      </c>
      <c r="T526" s="155">
        <v>3.5997299314167938E-2</v>
      </c>
      <c r="U526" s="155">
        <v>5.6607775993211915E-2</v>
      </c>
      <c r="V526" s="155">
        <v>6.6995926111948212E-2</v>
      </c>
      <c r="W526" s="155">
        <v>7.6730146694275136E-2</v>
      </c>
      <c r="X526" s="155">
        <v>6.4722515780754622E-2</v>
      </c>
      <c r="Y526" s="172">
        <v>-1.2007630913520515</v>
      </c>
      <c r="Z526" s="172">
        <v>1.2845089282340751</v>
      </c>
      <c r="AA526" s="147"/>
      <c r="AB526" s="144"/>
      <c r="AC526" s="144"/>
      <c r="AD526" s="151">
        <v>9.4237609675124498E-2</v>
      </c>
      <c r="AE526" s="151">
        <v>5.187742649841387E-2</v>
      </c>
      <c r="AF526" s="144"/>
    </row>
    <row r="527" spans="1:32" ht="22.15" customHeight="1" x14ac:dyDescent="0.25">
      <c r="A527" s="154" t="s">
        <v>246</v>
      </c>
      <c r="B527" s="155">
        <v>6.2636335306949203E-2</v>
      </c>
      <c r="C527" s="155">
        <v>3.4733708236850812E-2</v>
      </c>
      <c r="D527" s="155">
        <v>2.0795660036166366E-2</v>
      </c>
      <c r="E527" s="155">
        <v>3.3598265895953758E-2</v>
      </c>
      <c r="F527" s="155">
        <v>3.9637599093997736E-2</v>
      </c>
      <c r="G527" s="155">
        <v>4.526123936816525E-2</v>
      </c>
      <c r="H527" s="155">
        <v>7.1826828468350284E-2</v>
      </c>
      <c r="I527" s="155">
        <v>8.1946222791293211E-2</v>
      </c>
      <c r="J527" s="172">
        <v>1.0119394322942927</v>
      </c>
      <c r="K527" s="172">
        <v>3.6748214728689463</v>
      </c>
      <c r="L527" s="147"/>
      <c r="M527" s="203">
        <v>0.35994175015271329</v>
      </c>
      <c r="N527" s="144"/>
      <c r="P527" s="154" t="s">
        <v>246</v>
      </c>
      <c r="Q527" s="155">
        <v>6.9282277331000369E-2</v>
      </c>
      <c r="R527" s="155">
        <v>5.4188490298777876E-2</v>
      </c>
      <c r="S527" s="155">
        <v>3.1762114537444937E-2</v>
      </c>
      <c r="T527" s="155">
        <v>4.7688426139796028E-2</v>
      </c>
      <c r="U527" s="155">
        <v>6.3153428891784602E-2</v>
      </c>
      <c r="V527" s="155">
        <v>8.8397790055248615E-2</v>
      </c>
      <c r="W527" s="155">
        <v>7.0722389104377503E-2</v>
      </c>
      <c r="X527" s="155">
        <v>7.8346805289766078E-2</v>
      </c>
      <c r="Y527" s="172">
        <v>0.76244161853885739</v>
      </c>
      <c r="Z527" s="172">
        <v>1.5536996045829117</v>
      </c>
      <c r="AA527" s="147"/>
      <c r="AB527" s="144"/>
      <c r="AC527" s="144"/>
      <c r="AD527" s="151">
        <v>4.5198008062603746E-2</v>
      </c>
      <c r="AE527" s="151">
        <v>6.2809809243936962E-2</v>
      </c>
      <c r="AF527" s="144"/>
    </row>
    <row r="528" spans="1:32" x14ac:dyDescent="0.25">
      <c r="A528" s="149" t="s">
        <v>247</v>
      </c>
      <c r="B528" s="150">
        <v>35.497351199750689</v>
      </c>
      <c r="C528" s="150">
        <v>46.960304333443581</v>
      </c>
      <c r="D528" s="150">
        <v>27.247739602169997</v>
      </c>
      <c r="E528" s="150">
        <v>27.015173410404639</v>
      </c>
      <c r="F528" s="150">
        <v>29.10419026047564</v>
      </c>
      <c r="G528" s="150">
        <v>24.98511543134871</v>
      </c>
      <c r="H528" s="150">
        <v>28.410298458510983</v>
      </c>
      <c r="I528" s="150">
        <v>20.939820742637639</v>
      </c>
      <c r="J528" s="177">
        <v>-7.4704777158733435</v>
      </c>
      <c r="K528" s="177">
        <v>-10.484983620653793</v>
      </c>
      <c r="L528" s="147"/>
      <c r="M528" s="203">
        <v>-4.9122543194856796</v>
      </c>
      <c r="N528" s="144"/>
      <c r="P528" s="149" t="s">
        <v>247</v>
      </c>
      <c r="Q528" s="150">
        <v>39.56960193815403</v>
      </c>
      <c r="R528" s="150">
        <v>45.819712092762785</v>
      </c>
      <c r="S528" s="150">
        <v>37.223392070484572</v>
      </c>
      <c r="T528" s="150">
        <v>28.835968871042258</v>
      </c>
      <c r="U528" s="150">
        <v>26.790326979605457</v>
      </c>
      <c r="V528" s="150">
        <v>25.345080640660758</v>
      </c>
      <c r="W528" s="150">
        <v>26.828224795123802</v>
      </c>
      <c r="X528" s="150">
        <v>25.852075062123319</v>
      </c>
      <c r="Y528" s="177">
        <v>-0.97614973300048291</v>
      </c>
      <c r="Z528" s="177">
        <v>-6.5509747923451727</v>
      </c>
      <c r="AA528" s="147"/>
      <c r="AB528" s="144"/>
      <c r="AC528" s="144"/>
      <c r="AD528" s="150">
        <v>31.424804363291432</v>
      </c>
      <c r="AE528" s="150">
        <v>32.403049854468492</v>
      </c>
      <c r="AF528" s="144"/>
    </row>
    <row r="529" spans="1:32" x14ac:dyDescent="0.25">
      <c r="A529" s="149" t="s">
        <v>248</v>
      </c>
      <c r="B529" s="150">
        <v>86.564853556485318</v>
      </c>
      <c r="C529" s="150">
        <v>132.17004680187213</v>
      </c>
      <c r="D529" s="150">
        <v>81.906103286384976</v>
      </c>
      <c r="E529" s="150">
        <v>64.7549234135668</v>
      </c>
      <c r="F529" s="150">
        <v>71.502362204724363</v>
      </c>
      <c r="G529" s="150">
        <v>78.699579831932738</v>
      </c>
      <c r="H529" s="150">
        <v>94.465783664459408</v>
      </c>
      <c r="I529" s="150">
        <v>76.15317919075143</v>
      </c>
      <c r="J529" s="177">
        <v>-18.312604473707978</v>
      </c>
      <c r="K529" s="177">
        <v>-12.396360888092232</v>
      </c>
      <c r="L529" s="147"/>
      <c r="M529" s="203">
        <v>-5.7193131587896033</v>
      </c>
      <c r="N529" s="144"/>
      <c r="P529" s="149" t="s">
        <v>248</v>
      </c>
      <c r="Q529" s="150">
        <v>85.649861878453024</v>
      </c>
      <c r="R529" s="150">
        <v>107.04158228702578</v>
      </c>
      <c r="S529" s="150">
        <v>85.66011854360714</v>
      </c>
      <c r="T529" s="150">
        <v>64.540003232584468</v>
      </c>
      <c r="U529" s="150">
        <v>68.260584283705683</v>
      </c>
      <c r="V529" s="150">
        <v>76.472487850760302</v>
      </c>
      <c r="W529" s="150">
        <v>93.711420612813328</v>
      </c>
      <c r="X529" s="150">
        <v>81.872492349541034</v>
      </c>
      <c r="Y529" s="177">
        <v>-11.838928263272294</v>
      </c>
      <c r="Z529" s="177">
        <v>-1.5829681884956699</v>
      </c>
      <c r="AA529" s="147"/>
      <c r="AB529" s="144"/>
      <c r="AC529" s="144"/>
      <c r="AD529" s="150">
        <v>88.549540078843663</v>
      </c>
      <c r="AE529" s="150">
        <v>83.455460538036704</v>
      </c>
      <c r="AF529" s="144"/>
    </row>
    <row r="530" spans="1:32" x14ac:dyDescent="0.25">
      <c r="A530" s="146" t="s">
        <v>249</v>
      </c>
      <c r="B530" s="147">
        <v>605</v>
      </c>
      <c r="C530" s="147">
        <v>317</v>
      </c>
      <c r="D530" s="147">
        <v>345</v>
      </c>
      <c r="E530" s="147">
        <v>390</v>
      </c>
      <c r="F530" s="147">
        <v>320</v>
      </c>
      <c r="G530" s="147">
        <v>318</v>
      </c>
      <c r="H530" s="147">
        <v>335</v>
      </c>
      <c r="I530" s="147">
        <v>330</v>
      </c>
      <c r="J530" s="148">
        <v>-1.4925373134328358E-2</v>
      </c>
      <c r="K530" s="148">
        <v>-0.12167300380228138</v>
      </c>
      <c r="L530" s="147"/>
      <c r="M530" s="155">
        <v>9.1641210774784779E-2</v>
      </c>
      <c r="N530" s="144"/>
      <c r="P530" s="146" t="s">
        <v>249</v>
      </c>
      <c r="Q530" s="147">
        <v>4528</v>
      </c>
      <c r="R530" s="147">
        <v>3695</v>
      </c>
      <c r="S530" s="147">
        <v>3949</v>
      </c>
      <c r="T530" s="147">
        <v>3775</v>
      </c>
      <c r="U530" s="147">
        <v>3494</v>
      </c>
      <c r="V530" s="147">
        <v>3397</v>
      </c>
      <c r="W530" s="147">
        <v>3849</v>
      </c>
      <c r="X530" s="147">
        <v>3601</v>
      </c>
      <c r="Y530" s="148">
        <v>-6.4432320083138483E-2</v>
      </c>
      <c r="Z530" s="148">
        <v>-5.5457713493461271E-2</v>
      </c>
      <c r="AA530" s="147"/>
      <c r="AB530" s="144"/>
      <c r="AC530" s="144"/>
      <c r="AD530" s="147">
        <v>375.71428571428572</v>
      </c>
      <c r="AE530" s="147">
        <v>3812.4285714285716</v>
      </c>
      <c r="AF530" s="144"/>
    </row>
    <row r="531" spans="1:32" x14ac:dyDescent="0.25">
      <c r="A531" s="146" t="s">
        <v>250</v>
      </c>
      <c r="B531" s="147">
        <v>119</v>
      </c>
      <c r="C531" s="147">
        <v>61</v>
      </c>
      <c r="D531" s="147">
        <v>59</v>
      </c>
      <c r="E531" s="147">
        <v>97</v>
      </c>
      <c r="F531" s="147">
        <v>51</v>
      </c>
      <c r="G531" s="147">
        <v>54</v>
      </c>
      <c r="H531" s="147">
        <v>60</v>
      </c>
      <c r="I531" s="147">
        <v>142</v>
      </c>
      <c r="J531" s="148">
        <v>1.3666666666666667</v>
      </c>
      <c r="K531" s="148">
        <v>0.98403193612774453</v>
      </c>
      <c r="L531" s="147"/>
      <c r="M531" s="155">
        <v>0.17509247842170161</v>
      </c>
      <c r="N531" s="144"/>
      <c r="P531" s="146" t="s">
        <v>250</v>
      </c>
      <c r="Q531" s="147">
        <v>859</v>
      </c>
      <c r="R531" s="147">
        <v>744</v>
      </c>
      <c r="S531" s="147">
        <v>781</v>
      </c>
      <c r="T531" s="147">
        <v>774</v>
      </c>
      <c r="U531" s="147">
        <v>605</v>
      </c>
      <c r="V531" s="147">
        <v>656</v>
      </c>
      <c r="W531" s="147">
        <v>798</v>
      </c>
      <c r="X531" s="147">
        <v>811</v>
      </c>
      <c r="Y531" s="148">
        <v>1.6290726817042606E-2</v>
      </c>
      <c r="Z531" s="148">
        <v>8.8173279662641296E-2</v>
      </c>
      <c r="AA531" s="147"/>
      <c r="AB531" s="144"/>
      <c r="AC531" s="144"/>
      <c r="AD531" s="150">
        <v>71.571428571428569</v>
      </c>
      <c r="AE531" s="150">
        <v>745.28571428571433</v>
      </c>
      <c r="AF531" s="144"/>
    </row>
    <row r="532" spans="1:32" x14ac:dyDescent="0.25">
      <c r="A532" s="149" t="s">
        <v>251</v>
      </c>
      <c r="B532" s="150">
        <v>0</v>
      </c>
      <c r="C532" s="150">
        <v>541</v>
      </c>
      <c r="D532" s="150">
        <v>424</v>
      </c>
      <c r="E532" s="150">
        <v>424</v>
      </c>
      <c r="F532" s="150">
        <v>402</v>
      </c>
      <c r="G532" s="150">
        <v>334</v>
      </c>
      <c r="H532" s="150">
        <v>293</v>
      </c>
      <c r="I532" s="150">
        <v>215</v>
      </c>
      <c r="J532" s="148">
        <v>-0.26621160409556316</v>
      </c>
      <c r="K532" s="157">
        <v>-0.4665012406947891</v>
      </c>
      <c r="L532" s="147"/>
      <c r="M532" s="155">
        <v>3.0583214793741108E-2</v>
      </c>
      <c r="N532" s="144"/>
      <c r="P532" s="149" t="s">
        <v>251</v>
      </c>
      <c r="Q532" s="150">
        <v>0</v>
      </c>
      <c r="R532" s="150">
        <v>10740</v>
      </c>
      <c r="S532" s="150">
        <v>8328</v>
      </c>
      <c r="T532" s="150">
        <v>7400</v>
      </c>
      <c r="U532" s="150">
        <v>6638</v>
      </c>
      <c r="V532" s="150">
        <v>6901</v>
      </c>
      <c r="W532" s="150">
        <v>6408</v>
      </c>
      <c r="X532" s="150">
        <v>7030</v>
      </c>
      <c r="Y532" s="148">
        <v>9.7066167290886393E-2</v>
      </c>
      <c r="Z532" s="157">
        <v>-9.1242055370031203E-2</v>
      </c>
      <c r="AA532" s="147"/>
      <c r="AB532" s="144"/>
      <c r="AC532" s="144"/>
      <c r="AD532" s="158">
        <v>403</v>
      </c>
      <c r="AE532" s="158">
        <v>7735.833333333333</v>
      </c>
      <c r="AF532" s="144"/>
    </row>
    <row r="533" spans="1:32" x14ac:dyDescent="0.25">
      <c r="A533" s="159" t="s">
        <v>252</v>
      </c>
      <c r="B533" s="147">
        <v>291</v>
      </c>
      <c r="C533" s="147">
        <v>123</v>
      </c>
      <c r="D533" s="147">
        <v>241</v>
      </c>
      <c r="E533" s="147">
        <v>143</v>
      </c>
      <c r="F533" s="147">
        <v>105</v>
      </c>
      <c r="G533" s="147">
        <v>117</v>
      </c>
      <c r="H533" s="147">
        <v>84</v>
      </c>
      <c r="I533" s="147">
        <v>105</v>
      </c>
      <c r="J533" s="148">
        <v>0.25</v>
      </c>
      <c r="K533" s="148">
        <v>-0.33423913043478265</v>
      </c>
      <c r="L533" s="147"/>
      <c r="M533" s="155">
        <v>4.9668874172185427E-2</v>
      </c>
      <c r="N533" s="144"/>
      <c r="P533" s="159" t="s">
        <v>252</v>
      </c>
      <c r="Q533" s="147">
        <v>3016</v>
      </c>
      <c r="R533" s="147">
        <v>2664</v>
      </c>
      <c r="S533" s="147">
        <v>2445</v>
      </c>
      <c r="T533" s="147">
        <v>1857</v>
      </c>
      <c r="U533" s="147">
        <v>1886</v>
      </c>
      <c r="V533" s="147">
        <v>1855</v>
      </c>
      <c r="W533" s="147">
        <v>1865</v>
      </c>
      <c r="X533" s="147">
        <v>2114</v>
      </c>
      <c r="Y533" s="148">
        <v>0.13351206434316354</v>
      </c>
      <c r="Z533" s="148">
        <v>-5.068001026430579E-2</v>
      </c>
      <c r="AA533" s="147"/>
      <c r="AB533" s="144"/>
      <c r="AC533" s="144"/>
      <c r="AD533" s="150">
        <v>157.71428571428572</v>
      </c>
      <c r="AE533" s="150">
        <v>2226.8571428571427</v>
      </c>
      <c r="AF533" s="144"/>
    </row>
    <row r="534" spans="1:32" x14ac:dyDescent="0.25">
      <c r="A534" s="159" t="s">
        <v>253</v>
      </c>
      <c r="B534" s="147">
        <v>25</v>
      </c>
      <c r="C534" s="147">
        <v>14</v>
      </c>
      <c r="D534" s="147">
        <v>18</v>
      </c>
      <c r="E534" s="147">
        <v>16</v>
      </c>
      <c r="F534" s="147">
        <v>26</v>
      </c>
      <c r="G534" s="147">
        <v>27</v>
      </c>
      <c r="H534" s="147">
        <v>4</v>
      </c>
      <c r="I534" s="147">
        <v>20</v>
      </c>
      <c r="J534" s="148">
        <v>4</v>
      </c>
      <c r="K534" s="148">
        <v>7.692307692307683E-2</v>
      </c>
      <c r="L534" s="147"/>
      <c r="M534" s="155">
        <v>9.0909090909090912E-2</v>
      </c>
      <c r="N534" s="144"/>
      <c r="P534" s="159" t="s">
        <v>253</v>
      </c>
      <c r="Q534" s="147">
        <v>336</v>
      </c>
      <c r="R534" s="147">
        <v>253</v>
      </c>
      <c r="S534" s="147">
        <v>310</v>
      </c>
      <c r="T534" s="147">
        <v>283</v>
      </c>
      <c r="U534" s="147">
        <v>235</v>
      </c>
      <c r="V534" s="147">
        <v>229</v>
      </c>
      <c r="W534" s="147">
        <v>165</v>
      </c>
      <c r="X534" s="147">
        <v>220</v>
      </c>
      <c r="Y534" s="148">
        <v>0.33333333333333331</v>
      </c>
      <c r="Z534" s="148">
        <v>-0.14964108227498621</v>
      </c>
      <c r="AA534" s="147"/>
      <c r="AB534" s="144"/>
      <c r="AC534" s="144"/>
      <c r="AD534" s="150">
        <v>18.571428571428573</v>
      </c>
      <c r="AE534" s="150">
        <v>258.71428571428572</v>
      </c>
      <c r="AF534" s="144"/>
    </row>
    <row r="535" spans="1:32" x14ac:dyDescent="0.25">
      <c r="A535" s="159" t="s">
        <v>254</v>
      </c>
      <c r="B535" s="160">
        <v>7.9113924050632917E-2</v>
      </c>
      <c r="C535" s="160">
        <v>0.10218978102189781</v>
      </c>
      <c r="D535" s="160">
        <v>6.9498069498069498E-2</v>
      </c>
      <c r="E535" s="160">
        <v>0.10062893081761007</v>
      </c>
      <c r="F535" s="160">
        <v>0.19847328244274809</v>
      </c>
      <c r="G535" s="160">
        <v>0.1875</v>
      </c>
      <c r="H535" s="160">
        <v>4.5454545454545456E-2</v>
      </c>
      <c r="I535" s="160">
        <v>0.16</v>
      </c>
      <c r="J535" s="172">
        <v>11.454545454545455</v>
      </c>
      <c r="K535" s="172">
        <v>5.4651539708265808</v>
      </c>
      <c r="L535" s="147"/>
      <c r="M535" s="203">
        <v>6.5741216795201369</v>
      </c>
      <c r="N535" s="144"/>
      <c r="P535" s="159" t="s">
        <v>254</v>
      </c>
      <c r="Q535" s="160">
        <v>0.10023866348448687</v>
      </c>
      <c r="R535" s="160">
        <v>8.6732944806307846E-2</v>
      </c>
      <c r="S535" s="160">
        <v>0.11252268602540835</v>
      </c>
      <c r="T535" s="160">
        <v>0.13224299065420561</v>
      </c>
      <c r="U535" s="160">
        <v>0.1107967939651108</v>
      </c>
      <c r="V535" s="160">
        <v>0.10988483685220729</v>
      </c>
      <c r="W535" s="160">
        <v>8.1280788177339899E-2</v>
      </c>
      <c r="X535" s="160">
        <v>9.4258783204798635E-2</v>
      </c>
      <c r="Y535" s="172">
        <v>1.2977995027458735</v>
      </c>
      <c r="Z535" s="172">
        <v>-0.98276585447272113</v>
      </c>
      <c r="AA535" s="147"/>
      <c r="AB535" s="144"/>
      <c r="AC535" s="144"/>
      <c r="AD535" s="191">
        <v>0.1053484602917342</v>
      </c>
      <c r="AE535" s="191">
        <v>0.10408644174952585</v>
      </c>
      <c r="AF535" s="144"/>
    </row>
    <row r="536" spans="1:32" x14ac:dyDescent="0.25">
      <c r="A536" s="161" t="s">
        <v>255</v>
      </c>
      <c r="B536" s="161"/>
      <c r="C536" s="161"/>
      <c r="D536" s="161"/>
      <c r="E536" s="144"/>
      <c r="F536" s="144"/>
      <c r="G536" s="144"/>
      <c r="H536" s="144"/>
      <c r="I536" s="144"/>
      <c r="J536" s="144"/>
      <c r="K536" s="144"/>
      <c r="L536" s="144"/>
      <c r="M536" s="144"/>
      <c r="N536" s="144"/>
      <c r="O536" s="204"/>
      <c r="P536" s="161" t="s">
        <v>255</v>
      </c>
      <c r="Q536" s="161"/>
      <c r="R536" s="161"/>
      <c r="S536" s="161"/>
      <c r="T536" s="144"/>
      <c r="U536" s="144"/>
      <c r="V536" s="144"/>
      <c r="W536" s="144"/>
      <c r="X536" s="144"/>
      <c r="Y536" s="144"/>
      <c r="Z536" s="144"/>
      <c r="AA536" s="144"/>
      <c r="AB536" s="144"/>
      <c r="AC536" s="144"/>
      <c r="AD536" s="144"/>
      <c r="AE536" s="144"/>
      <c r="AF536" s="144"/>
    </row>
    <row r="539" spans="1:32" x14ac:dyDescent="0.25">
      <c r="A539" s="189" t="s">
        <v>265</v>
      </c>
      <c r="B539" s="189"/>
      <c r="C539" s="189"/>
      <c r="D539" s="189"/>
      <c r="E539" s="181"/>
      <c r="F539" s="167"/>
      <c r="G539" s="167"/>
      <c r="H539" s="167"/>
      <c r="I539" s="167"/>
      <c r="J539" s="167"/>
      <c r="K539" s="167"/>
      <c r="L539" s="188"/>
      <c r="M539" s="211"/>
      <c r="N539" s="144"/>
      <c r="O539" s="211"/>
      <c r="P539" s="189" t="s">
        <v>265</v>
      </c>
      <c r="Q539" s="189"/>
      <c r="R539" s="189"/>
      <c r="S539" s="189"/>
      <c r="T539" s="181"/>
      <c r="U539" s="144"/>
      <c r="V539" s="144"/>
      <c r="W539" s="144"/>
      <c r="X539" s="144"/>
      <c r="Y539" s="144"/>
      <c r="Z539" s="144"/>
      <c r="AA539" s="188"/>
      <c r="AB539" s="144"/>
      <c r="AC539" s="144"/>
      <c r="AD539" s="144"/>
      <c r="AE539" s="144"/>
      <c r="AF539" s="144"/>
    </row>
    <row r="540" spans="1:32" x14ac:dyDescent="0.25">
      <c r="A540" s="166" t="s">
        <v>307</v>
      </c>
      <c r="B540" s="166"/>
      <c r="C540" s="166"/>
      <c r="D540" s="166"/>
      <c r="E540" s="213"/>
      <c r="F540" s="167"/>
      <c r="G540" s="167"/>
      <c r="H540" s="167"/>
      <c r="I540" s="167"/>
      <c r="J540" s="167"/>
      <c r="K540" s="167"/>
      <c r="L540" s="167"/>
      <c r="M540" s="144"/>
      <c r="N540" s="144"/>
      <c r="P540" s="166" t="s">
        <v>231</v>
      </c>
      <c r="Q540" s="166"/>
      <c r="R540" s="166"/>
      <c r="S540" s="166"/>
      <c r="T540" s="162"/>
      <c r="U540" s="144"/>
      <c r="V540" s="144"/>
      <c r="W540" s="144"/>
      <c r="X540" s="144"/>
      <c r="Y540" s="144"/>
      <c r="Z540" s="144"/>
      <c r="AA540" s="167"/>
      <c r="AB540" s="144"/>
      <c r="AC540" s="144"/>
      <c r="AD540" s="144"/>
      <c r="AE540" s="144"/>
      <c r="AF540" s="144"/>
    </row>
    <row r="541" spans="1:32" ht="31.5" x14ac:dyDescent="0.25">
      <c r="A541" s="190"/>
      <c r="B541" s="141">
        <v>2019</v>
      </c>
      <c r="C541" s="141">
        <v>2020</v>
      </c>
      <c r="D541" s="141">
        <v>2021</v>
      </c>
      <c r="E541" s="141">
        <v>2022</v>
      </c>
      <c r="F541" s="141">
        <v>2023</v>
      </c>
      <c r="G541" s="141">
        <v>2024</v>
      </c>
      <c r="H541" s="141">
        <v>2025</v>
      </c>
      <c r="I541" s="141">
        <v>2026</v>
      </c>
      <c r="J541" s="142" t="s">
        <v>232</v>
      </c>
      <c r="K541" s="142" t="s">
        <v>233</v>
      </c>
      <c r="L541" s="143" t="s">
        <v>234</v>
      </c>
      <c r="M541" s="145" t="s">
        <v>287</v>
      </c>
      <c r="N541" s="144"/>
      <c r="P541" s="190"/>
      <c r="Q541" s="141">
        <v>2019</v>
      </c>
      <c r="R541" s="141">
        <v>2020</v>
      </c>
      <c r="S541" s="141">
        <v>2021</v>
      </c>
      <c r="T541" s="141">
        <v>2022</v>
      </c>
      <c r="U541" s="141">
        <v>2023</v>
      </c>
      <c r="V541" s="141">
        <v>2024</v>
      </c>
      <c r="W541" s="141">
        <v>2025</v>
      </c>
      <c r="X541" s="141">
        <v>2026</v>
      </c>
      <c r="Y541" s="142" t="s">
        <v>232</v>
      </c>
      <c r="Z541" s="142" t="s">
        <v>233</v>
      </c>
      <c r="AA541" s="143" t="s">
        <v>234</v>
      </c>
      <c r="AB541" s="144"/>
      <c r="AC541" s="144"/>
      <c r="AD541" s="145" t="s">
        <v>308</v>
      </c>
      <c r="AE541" s="145" t="s">
        <v>235</v>
      </c>
      <c r="AF541" s="144"/>
    </row>
    <row r="542" spans="1:32" x14ac:dyDescent="0.25">
      <c r="A542" s="146" t="s">
        <v>236</v>
      </c>
      <c r="B542" s="147">
        <v>1109</v>
      </c>
      <c r="C542" s="147">
        <v>1346</v>
      </c>
      <c r="D542" s="147">
        <v>686</v>
      </c>
      <c r="E542" s="147">
        <v>785</v>
      </c>
      <c r="F542" s="147">
        <v>1097</v>
      </c>
      <c r="G542" s="147">
        <v>958</v>
      </c>
      <c r="H542" s="147">
        <v>811</v>
      </c>
      <c r="I542" s="147">
        <v>1377</v>
      </c>
      <c r="J542" s="148">
        <v>0.69790382244143034</v>
      </c>
      <c r="K542" s="148">
        <v>0.41916961130742042</v>
      </c>
      <c r="L542" s="147"/>
      <c r="M542" s="155">
        <v>0.1087505923234876</v>
      </c>
      <c r="N542" s="144"/>
      <c r="P542" s="146" t="s">
        <v>236</v>
      </c>
      <c r="Q542" s="147">
        <v>11823</v>
      </c>
      <c r="R542" s="147">
        <v>13216</v>
      </c>
      <c r="S542" s="147">
        <v>9209</v>
      </c>
      <c r="T542" s="147">
        <v>9024</v>
      </c>
      <c r="U542" s="147">
        <v>11275</v>
      </c>
      <c r="V542" s="147">
        <v>11078</v>
      </c>
      <c r="W542" s="147">
        <v>11554</v>
      </c>
      <c r="X542" s="147">
        <v>12662</v>
      </c>
      <c r="Y542" s="148">
        <v>9.5897524666782072E-2</v>
      </c>
      <c r="Z542" s="148">
        <v>0.14842120265875425</v>
      </c>
      <c r="AA542" s="147"/>
      <c r="AB542" s="144"/>
      <c r="AC542" s="144"/>
      <c r="AD542" s="147">
        <v>970.28571428571433</v>
      </c>
      <c r="AE542" s="147">
        <v>11025.571428571429</v>
      </c>
      <c r="AF542" s="144"/>
    </row>
    <row r="543" spans="1:32" x14ac:dyDescent="0.25">
      <c r="A543" s="149" t="s">
        <v>237</v>
      </c>
      <c r="B543" s="150">
        <v>578</v>
      </c>
      <c r="C543" s="150">
        <v>753</v>
      </c>
      <c r="D543" s="150">
        <v>324</v>
      </c>
      <c r="E543" s="150">
        <v>389</v>
      </c>
      <c r="F543" s="150">
        <v>534</v>
      </c>
      <c r="G543" s="150">
        <v>430</v>
      </c>
      <c r="H543" s="150">
        <v>370</v>
      </c>
      <c r="I543" s="150">
        <v>583</v>
      </c>
      <c r="J543" s="148">
        <v>0.57567567567567568</v>
      </c>
      <c r="K543" s="148">
        <v>0.20811130846654829</v>
      </c>
      <c r="L543" s="147"/>
      <c r="M543" s="155">
        <v>0.1000514844688519</v>
      </c>
      <c r="N543" s="144"/>
      <c r="P543" s="149" t="s">
        <v>237</v>
      </c>
      <c r="Q543" s="150">
        <v>6329</v>
      </c>
      <c r="R543" s="150">
        <v>6840</v>
      </c>
      <c r="S543" s="150">
        <v>4665</v>
      </c>
      <c r="T543" s="150">
        <v>4553</v>
      </c>
      <c r="U543" s="150">
        <v>5246</v>
      </c>
      <c r="V543" s="150">
        <v>5203</v>
      </c>
      <c r="W543" s="150">
        <v>5212</v>
      </c>
      <c r="X543" s="150">
        <v>5827</v>
      </c>
      <c r="Y543" s="148">
        <v>0.11799693016116654</v>
      </c>
      <c r="Z543" s="148">
        <v>7.2040580319596273E-2</v>
      </c>
      <c r="AA543" s="147"/>
      <c r="AB543" s="144"/>
      <c r="AC543" s="144"/>
      <c r="AD543" s="150">
        <v>482.57142857142856</v>
      </c>
      <c r="AE543" s="150">
        <v>5435.4285714285716</v>
      </c>
      <c r="AF543" s="144"/>
    </row>
    <row r="544" spans="1:32" x14ac:dyDescent="0.25">
      <c r="A544" s="146" t="s">
        <v>90</v>
      </c>
      <c r="B544" s="151">
        <v>0.55470249520153547</v>
      </c>
      <c r="C544" s="151">
        <v>0.57656967840735074</v>
      </c>
      <c r="D544" s="151">
        <v>0.50783699059561127</v>
      </c>
      <c r="E544" s="151">
        <v>0.51523178807947023</v>
      </c>
      <c r="F544" s="151">
        <v>0.51744186046511631</v>
      </c>
      <c r="G544" s="151">
        <v>0.47356828193832601</v>
      </c>
      <c r="H544" s="151">
        <v>0.49267643142476697</v>
      </c>
      <c r="I544" s="151">
        <v>0.45905511811023619</v>
      </c>
      <c r="J544" s="172">
        <v>-3.3621313314530776</v>
      </c>
      <c r="K544" s="172">
        <v>-6.6131449053942912</v>
      </c>
      <c r="L544" s="147"/>
      <c r="M544" s="203">
        <v>-4.0773325876725552</v>
      </c>
      <c r="N544" s="144"/>
      <c r="P544" s="146" t="s">
        <v>90</v>
      </c>
      <c r="Q544" s="151">
        <v>0.57043713384407391</v>
      </c>
      <c r="R544" s="151">
        <v>0.5477258167841127</v>
      </c>
      <c r="S544" s="151">
        <v>0.53880803880803885</v>
      </c>
      <c r="T544" s="151">
        <v>0.53476626732440691</v>
      </c>
      <c r="U544" s="151">
        <v>0.50563855421686743</v>
      </c>
      <c r="V544" s="151">
        <v>0.50994805449377634</v>
      </c>
      <c r="W544" s="151">
        <v>0.48966553927095074</v>
      </c>
      <c r="X544" s="151">
        <v>0.49982844398696175</v>
      </c>
      <c r="Y544" s="172">
        <v>1.0162904716011001</v>
      </c>
      <c r="Z544" s="172">
        <v>-2.8784863041672439</v>
      </c>
      <c r="AA544" s="147"/>
      <c r="AB544" s="144"/>
      <c r="AC544" s="144"/>
      <c r="AD544" s="151">
        <v>0.52518656716417911</v>
      </c>
      <c r="AE544" s="151">
        <v>0.52861330702863418</v>
      </c>
      <c r="AF544" s="144"/>
    </row>
    <row r="545" spans="1:32" x14ac:dyDescent="0.25">
      <c r="A545" s="149" t="s">
        <v>238</v>
      </c>
      <c r="B545" s="150">
        <v>416</v>
      </c>
      <c r="C545" s="150">
        <v>576</v>
      </c>
      <c r="D545" s="150">
        <v>243</v>
      </c>
      <c r="E545" s="150">
        <v>278</v>
      </c>
      <c r="F545" s="150">
        <v>416</v>
      </c>
      <c r="G545" s="150">
        <v>285</v>
      </c>
      <c r="H545" s="150">
        <v>238</v>
      </c>
      <c r="I545" s="150">
        <v>445</v>
      </c>
      <c r="J545" s="148">
        <v>0.86974789915966388</v>
      </c>
      <c r="K545" s="148">
        <v>0.27039151712887444</v>
      </c>
      <c r="L545" s="147"/>
      <c r="M545" s="155">
        <v>9.771629336846728E-2</v>
      </c>
      <c r="N545" s="144"/>
      <c r="P545" s="149" t="s">
        <v>238</v>
      </c>
      <c r="Q545" s="150">
        <v>4816</v>
      </c>
      <c r="R545" s="150">
        <v>5284</v>
      </c>
      <c r="S545" s="150">
        <v>3452</v>
      </c>
      <c r="T545" s="150">
        <v>3451</v>
      </c>
      <c r="U545" s="150">
        <v>3945</v>
      </c>
      <c r="V545" s="150">
        <v>3870</v>
      </c>
      <c r="W545" s="150">
        <v>3885</v>
      </c>
      <c r="X545" s="150">
        <v>4554</v>
      </c>
      <c r="Y545" s="148">
        <v>0.17220077220077221</v>
      </c>
      <c r="Z545" s="148">
        <v>0.11061561509249901</v>
      </c>
      <c r="AA545" s="147"/>
      <c r="AB545" s="144"/>
      <c r="AC545" s="144"/>
      <c r="AD545" s="150">
        <v>350.28571428571428</v>
      </c>
      <c r="AE545" s="150">
        <v>4100.4285714285716</v>
      </c>
      <c r="AF545" s="144"/>
    </row>
    <row r="546" spans="1:32" x14ac:dyDescent="0.25">
      <c r="A546" s="149" t="s">
        <v>239</v>
      </c>
      <c r="B546" s="153">
        <v>0.37511271415689812</v>
      </c>
      <c r="C546" s="153">
        <v>0.42793462109955421</v>
      </c>
      <c r="D546" s="153">
        <v>0.35422740524781343</v>
      </c>
      <c r="E546" s="153">
        <v>0.35414012738853501</v>
      </c>
      <c r="F546" s="153">
        <v>0.37921604375569734</v>
      </c>
      <c r="G546" s="153">
        <v>0.29749478079331942</v>
      </c>
      <c r="H546" s="153">
        <v>0.29346485819975338</v>
      </c>
      <c r="I546" s="153">
        <v>0.32316630355846043</v>
      </c>
      <c r="J546" s="172">
        <v>2.9701445358707055</v>
      </c>
      <c r="K546" s="172">
        <v>-3.7846652860856365</v>
      </c>
      <c r="L546" s="147"/>
      <c r="M546" s="203">
        <v>-3.6492518112681562</v>
      </c>
      <c r="N546" s="144"/>
      <c r="P546" s="149" t="s">
        <v>239</v>
      </c>
      <c r="Q546" s="153">
        <v>0.40734162226169329</v>
      </c>
      <c r="R546" s="153">
        <v>0.39981840193704599</v>
      </c>
      <c r="S546" s="153">
        <v>0.37485068954283851</v>
      </c>
      <c r="T546" s="153">
        <v>0.38242464539007093</v>
      </c>
      <c r="U546" s="153">
        <v>0.34988913525498894</v>
      </c>
      <c r="V546" s="153">
        <v>0.34934103628813867</v>
      </c>
      <c r="W546" s="153">
        <v>0.33624718712134327</v>
      </c>
      <c r="X546" s="153">
        <v>0.35965882167114199</v>
      </c>
      <c r="Y546" s="172">
        <v>2.3411634549798723</v>
      </c>
      <c r="Z546" s="172">
        <v>-1.2242861429183238</v>
      </c>
      <c r="AA546" s="147"/>
      <c r="AB546" s="144"/>
      <c r="AC546" s="144"/>
      <c r="AD546" s="153">
        <v>0.3610129564193168</v>
      </c>
      <c r="AE546" s="153">
        <v>0.37190168310032523</v>
      </c>
      <c r="AF546" s="144"/>
    </row>
    <row r="547" spans="1:32" x14ac:dyDescent="0.25">
      <c r="A547" s="149" t="s">
        <v>240</v>
      </c>
      <c r="B547" s="153">
        <v>0.7197231833910035</v>
      </c>
      <c r="C547" s="153">
        <v>0.76494023904382469</v>
      </c>
      <c r="D547" s="153">
        <v>0.75</v>
      </c>
      <c r="E547" s="153">
        <v>0.71465295629820047</v>
      </c>
      <c r="F547" s="153">
        <v>0.77902621722846443</v>
      </c>
      <c r="G547" s="153">
        <v>0.66279069767441856</v>
      </c>
      <c r="H547" s="153">
        <v>0.64324324324324322</v>
      </c>
      <c r="I547" s="153">
        <v>0.76329331046312177</v>
      </c>
      <c r="J547" s="172">
        <v>12.005006721987854</v>
      </c>
      <c r="K547" s="172">
        <v>3.7420012653767154</v>
      </c>
      <c r="L547" s="147"/>
      <c r="M547" s="203">
        <v>-1.8240926708664729</v>
      </c>
      <c r="N547" s="144"/>
      <c r="P547" s="149" t="s">
        <v>240</v>
      </c>
      <c r="Q547" s="153">
        <v>0.76094169695054514</v>
      </c>
      <c r="R547" s="153">
        <v>0.77251461988304093</v>
      </c>
      <c r="S547" s="153">
        <v>0.73997856377277604</v>
      </c>
      <c r="T547" s="153">
        <v>0.7579617834394905</v>
      </c>
      <c r="U547" s="153">
        <v>0.75200152497140682</v>
      </c>
      <c r="V547" s="153">
        <v>0.74380165289256195</v>
      </c>
      <c r="W547" s="153">
        <v>0.74539524174980809</v>
      </c>
      <c r="X547" s="153">
        <v>0.78153423717178649</v>
      </c>
      <c r="Y547" s="172">
        <v>3.6138995421978404</v>
      </c>
      <c r="Z547" s="172">
        <v>2.7145044572963961</v>
      </c>
      <c r="AA547" s="147"/>
      <c r="AB547" s="144"/>
      <c r="AC547" s="144"/>
      <c r="AD547" s="153">
        <v>0.72587329780935461</v>
      </c>
      <c r="AE547" s="153">
        <v>0.75438919259882253</v>
      </c>
      <c r="AF547" s="144"/>
    </row>
    <row r="548" spans="1:32" ht="22.15" customHeight="1" x14ac:dyDescent="0.25">
      <c r="A548" s="154" t="s">
        <v>241</v>
      </c>
      <c r="B548" s="155">
        <v>2.5951557093425604E-2</v>
      </c>
      <c r="C548" s="155">
        <v>2.7888446215139442E-2</v>
      </c>
      <c r="D548" s="155">
        <v>3.3950617283950615E-2</v>
      </c>
      <c r="E548" s="155">
        <v>4.3701799485861184E-2</v>
      </c>
      <c r="F548" s="155">
        <v>2.6217228464419477E-2</v>
      </c>
      <c r="G548" s="155">
        <v>4.1860465116279069E-2</v>
      </c>
      <c r="H548" s="155">
        <v>3.5135135135135137E-2</v>
      </c>
      <c r="I548" s="155">
        <v>4.2881646655231559E-2</v>
      </c>
      <c r="J548" s="172">
        <v>0.77465115200964219</v>
      </c>
      <c r="K548" s="172">
        <v>1.0614032682466608</v>
      </c>
      <c r="L548" s="147"/>
      <c r="M548" s="203">
        <v>-7.0853697270734789E-2</v>
      </c>
      <c r="N548" s="144"/>
      <c r="P548" s="154" t="s">
        <v>241</v>
      </c>
      <c r="Q548" s="155">
        <v>4.1396745141412547E-2</v>
      </c>
      <c r="R548" s="155">
        <v>4.2543859649122807E-2</v>
      </c>
      <c r="S548" s="155">
        <v>5.1446945337620578E-2</v>
      </c>
      <c r="T548" s="155">
        <v>4.6782341313419726E-2</v>
      </c>
      <c r="U548" s="155">
        <v>5.1277163553183375E-2</v>
      </c>
      <c r="V548" s="155">
        <v>4.2283298097251586E-2</v>
      </c>
      <c r="W548" s="155">
        <v>5.698388334612433E-2</v>
      </c>
      <c r="X548" s="155">
        <v>4.3590183627938907E-2</v>
      </c>
      <c r="Y548" s="172">
        <v>-1.3393699718185423</v>
      </c>
      <c r="Z548" s="172">
        <v>-0.35082183905640396</v>
      </c>
      <c r="AA548" s="147"/>
      <c r="AB548" s="144"/>
      <c r="AC548" s="144"/>
      <c r="AD548" s="151">
        <v>3.2267613972764952E-2</v>
      </c>
      <c r="AE548" s="151">
        <v>4.7098402018502947E-2</v>
      </c>
      <c r="AF548" s="144"/>
    </row>
    <row r="549" spans="1:32" ht="22.15" customHeight="1" x14ac:dyDescent="0.25">
      <c r="A549" s="154" t="s">
        <v>242</v>
      </c>
      <c r="B549" s="155">
        <v>1.3525698827772768E-2</v>
      </c>
      <c r="C549" s="155">
        <v>1.5601783060921248E-2</v>
      </c>
      <c r="D549" s="155">
        <v>1.6034985422740525E-2</v>
      </c>
      <c r="E549" s="155">
        <v>2.1656050955414011E-2</v>
      </c>
      <c r="F549" s="155">
        <v>1.276207839562443E-2</v>
      </c>
      <c r="G549" s="155">
        <v>1.8789144050104383E-2</v>
      </c>
      <c r="H549" s="155">
        <v>1.6029593094944512E-2</v>
      </c>
      <c r="I549" s="155">
        <v>1.8155410312273058E-2</v>
      </c>
      <c r="J549" s="172">
        <v>0.21258172173285461</v>
      </c>
      <c r="K549" s="172">
        <v>0.21071182039102793</v>
      </c>
      <c r="L549" s="147"/>
      <c r="M549" s="203">
        <v>-0.19046118011371466</v>
      </c>
      <c r="N549" s="144"/>
      <c r="P549" s="154" t="s">
        <v>242</v>
      </c>
      <c r="Q549" s="155">
        <v>2.2160196227691786E-2</v>
      </c>
      <c r="R549" s="155">
        <v>2.2018765133171914E-2</v>
      </c>
      <c r="S549" s="155">
        <v>2.6061461613638832E-2</v>
      </c>
      <c r="T549" s="155">
        <v>2.360372340425532E-2</v>
      </c>
      <c r="U549" s="155">
        <v>2.3858093126385808E-2</v>
      </c>
      <c r="V549" s="155">
        <v>1.9859180357465245E-2</v>
      </c>
      <c r="W549" s="155">
        <v>2.5705383416998441E-2</v>
      </c>
      <c r="X549" s="155">
        <v>2.0060022113410205E-2</v>
      </c>
      <c r="Y549" s="172">
        <v>-0.56453613035882355</v>
      </c>
      <c r="Z549" s="172">
        <v>-0.31587291012984581</v>
      </c>
      <c r="AA549" s="147"/>
      <c r="AB549" s="144"/>
      <c r="AC549" s="144"/>
      <c r="AD549" s="151">
        <v>1.6048292108362779E-2</v>
      </c>
      <c r="AE549" s="151">
        <v>2.3218751214708663E-2</v>
      </c>
      <c r="AF549" s="144"/>
    </row>
    <row r="550" spans="1:32" ht="22.15" customHeight="1" x14ac:dyDescent="0.25">
      <c r="A550" s="154" t="s">
        <v>243</v>
      </c>
      <c r="B550" s="155">
        <v>0.35707844905320107</v>
      </c>
      <c r="C550" s="155">
        <v>0.34323922734026746</v>
      </c>
      <c r="D550" s="155">
        <v>0.4008746355685131</v>
      </c>
      <c r="E550" s="155">
        <v>0.41146496815286626</v>
      </c>
      <c r="F550" s="155">
        <v>0.37283500455788515</v>
      </c>
      <c r="G550" s="155">
        <v>0.38726513569937371</v>
      </c>
      <c r="H550" s="155">
        <v>0.33415536374845867</v>
      </c>
      <c r="I550" s="155">
        <v>0.39941902687000724</v>
      </c>
      <c r="J550" s="172">
        <v>6.5263663121548579</v>
      </c>
      <c r="K550" s="172">
        <v>3.0308308377663296</v>
      </c>
      <c r="L550" s="147"/>
      <c r="M550" s="203">
        <v>2.6729088471649955</v>
      </c>
      <c r="N550" s="144"/>
      <c r="P550" s="154" t="s">
        <v>243</v>
      </c>
      <c r="Q550" s="155">
        <v>0.34297555611942826</v>
      </c>
      <c r="R550" s="155">
        <v>0.35298123486682809</v>
      </c>
      <c r="S550" s="155">
        <v>0.39276794440221524</v>
      </c>
      <c r="T550" s="155">
        <v>0.38453014184397161</v>
      </c>
      <c r="U550" s="155">
        <v>0.38784922394678495</v>
      </c>
      <c r="V550" s="155">
        <v>0.37940061382921103</v>
      </c>
      <c r="W550" s="155">
        <v>0.37649298944088627</v>
      </c>
      <c r="X550" s="155">
        <v>0.37268993839835729</v>
      </c>
      <c r="Y550" s="172">
        <v>-0.38030510425289821</v>
      </c>
      <c r="Z550" s="172">
        <v>3.9954852546442154E-2</v>
      </c>
      <c r="AA550" s="147"/>
      <c r="AB550" s="144"/>
      <c r="AC550" s="144"/>
      <c r="AD550" s="151">
        <v>0.36911071849234395</v>
      </c>
      <c r="AE550" s="151">
        <v>0.37229038987289287</v>
      </c>
      <c r="AF550" s="144"/>
    </row>
    <row r="551" spans="1:32" ht="22.15" customHeight="1" x14ac:dyDescent="0.25">
      <c r="A551" s="154" t="s">
        <v>244</v>
      </c>
      <c r="B551" s="155">
        <v>5.229936880072137E-2</v>
      </c>
      <c r="C551" s="155">
        <v>5.423476968796434E-2</v>
      </c>
      <c r="D551" s="155">
        <v>4.5189504373177841E-2</v>
      </c>
      <c r="E551" s="155">
        <v>3.949044585987261E-2</v>
      </c>
      <c r="F551" s="155">
        <v>7.0191431175934363E-2</v>
      </c>
      <c r="G551" s="155">
        <v>4.5929018789144051E-2</v>
      </c>
      <c r="H551" s="155">
        <v>6.6584463625154133E-2</v>
      </c>
      <c r="I551" s="155">
        <v>2.3238925199709513E-2</v>
      </c>
      <c r="J551" s="172">
        <v>-4.3345538425444623</v>
      </c>
      <c r="K551" s="172">
        <v>-3.0942464670726295</v>
      </c>
      <c r="L551" s="147"/>
      <c r="M551" s="203">
        <v>-1.1826625266251631</v>
      </c>
      <c r="N551" s="144"/>
      <c r="P551" s="154" t="s">
        <v>244</v>
      </c>
      <c r="Q551" s="155">
        <v>4.5250782373340098E-2</v>
      </c>
      <c r="R551" s="155">
        <v>5.4857748184019367E-2</v>
      </c>
      <c r="S551" s="155">
        <v>3.3228363557389513E-2</v>
      </c>
      <c r="T551" s="155">
        <v>4.7539893617021274E-2</v>
      </c>
      <c r="U551" s="155">
        <v>5.0110864745011086E-2</v>
      </c>
      <c r="V551" s="155">
        <v>5.1543599927784796E-2</v>
      </c>
      <c r="W551" s="155">
        <v>5.3747619871905836E-2</v>
      </c>
      <c r="X551" s="155">
        <v>3.5065550465961146E-2</v>
      </c>
      <c r="Y551" s="172">
        <v>-1.868206940594469</v>
      </c>
      <c r="Z551" s="172">
        <v>-1.3548709889835122</v>
      </c>
      <c r="AA551" s="147"/>
      <c r="AB551" s="144"/>
      <c r="AC551" s="144"/>
      <c r="AD551" s="151">
        <v>5.418138987043581E-2</v>
      </c>
      <c r="AE551" s="151">
        <v>4.8614260355796267E-2</v>
      </c>
      <c r="AF551" s="144"/>
    </row>
    <row r="552" spans="1:32" ht="22.15" customHeight="1" x14ac:dyDescent="0.25">
      <c r="A552" s="154" t="s">
        <v>245</v>
      </c>
      <c r="B552" s="155">
        <v>9.017132551848512E-3</v>
      </c>
      <c r="C552" s="155">
        <v>1.8573551263001486E-2</v>
      </c>
      <c r="D552" s="155">
        <v>8.7463556851311956E-3</v>
      </c>
      <c r="E552" s="155">
        <v>1.9108280254777069E-2</v>
      </c>
      <c r="F552" s="155">
        <v>1.1850501367365542E-2</v>
      </c>
      <c r="G552" s="155">
        <v>5.5323590814196244E-2</v>
      </c>
      <c r="H552" s="155">
        <v>6.6584463625154133E-2</v>
      </c>
      <c r="I552" s="155">
        <v>5.2287581699346407E-2</v>
      </c>
      <c r="J552" s="172">
        <v>-1.4296881925807727</v>
      </c>
      <c r="K552" s="172">
        <v>2.6374743065659718</v>
      </c>
      <c r="L552" s="147"/>
      <c r="M552" s="203">
        <v>3.0963936145721389</v>
      </c>
      <c r="N552" s="144"/>
      <c r="P552" s="154" t="s">
        <v>245</v>
      </c>
      <c r="Q552" s="155">
        <v>1.8776960162395332E-2</v>
      </c>
      <c r="R552" s="155">
        <v>2.4288740920096853E-2</v>
      </c>
      <c r="S552" s="155">
        <v>1.1619068302747313E-2</v>
      </c>
      <c r="T552" s="155">
        <v>1.1857269503546099E-2</v>
      </c>
      <c r="U552" s="155">
        <v>1.7117516629711751E-2</v>
      </c>
      <c r="V552" s="155">
        <v>2.0942408376963352E-2</v>
      </c>
      <c r="W552" s="155">
        <v>3.3754543880907047E-2</v>
      </c>
      <c r="X552" s="155">
        <v>2.132364555362502E-2</v>
      </c>
      <c r="Y552" s="172">
        <v>-1.2430898327282027</v>
      </c>
      <c r="Z552" s="172">
        <v>9.5541067107924801E-2</v>
      </c>
      <c r="AA552" s="147"/>
      <c r="AB552" s="144"/>
      <c r="AC552" s="144"/>
      <c r="AD552" s="151">
        <v>2.591283863368669E-2</v>
      </c>
      <c r="AE552" s="151">
        <v>2.0368234882545772E-2</v>
      </c>
      <c r="AF552" s="144"/>
    </row>
    <row r="553" spans="1:32" ht="22.15" customHeight="1" x14ac:dyDescent="0.25">
      <c r="A553" s="154" t="s">
        <v>246</v>
      </c>
      <c r="B553" s="155">
        <v>4.1478809738503153E-2</v>
      </c>
      <c r="C553" s="155">
        <v>2.3031203566121844E-2</v>
      </c>
      <c r="D553" s="155">
        <v>2.478134110787172E-2</v>
      </c>
      <c r="E553" s="155">
        <v>2.6751592356687899E-2</v>
      </c>
      <c r="F553" s="155">
        <v>4.3755697356426621E-2</v>
      </c>
      <c r="G553" s="155">
        <v>4.07098121085595E-2</v>
      </c>
      <c r="H553" s="155">
        <v>5.7953144266337853E-2</v>
      </c>
      <c r="I553" s="155">
        <v>6.4633260711692078E-2</v>
      </c>
      <c r="J553" s="172">
        <v>0.6680116445354225</v>
      </c>
      <c r="K553" s="172">
        <v>2.7972483326533073</v>
      </c>
      <c r="L553" s="147"/>
      <c r="M553" s="203">
        <v>-0.22598051546797449</v>
      </c>
      <c r="N553" s="144"/>
      <c r="P553" s="154" t="s">
        <v>246</v>
      </c>
      <c r="Q553" s="155">
        <v>3.8484310242747191E-2</v>
      </c>
      <c r="R553" s="155">
        <v>3.8740920096852302E-2</v>
      </c>
      <c r="S553" s="155">
        <v>3.941796069062873E-2</v>
      </c>
      <c r="T553" s="155">
        <v>4.2664007092198579E-2</v>
      </c>
      <c r="U553" s="155">
        <v>6.057649667405765E-2</v>
      </c>
      <c r="V553" s="155">
        <v>6.2827225130890049E-2</v>
      </c>
      <c r="W553" s="155">
        <v>5.9979227972996367E-2</v>
      </c>
      <c r="X553" s="155">
        <v>6.6893065866371823E-2</v>
      </c>
      <c r="Y553" s="172">
        <v>0.69138378933754563</v>
      </c>
      <c r="Z553" s="172">
        <v>1.782531427591328</v>
      </c>
      <c r="AA553" s="147"/>
      <c r="AB553" s="144"/>
      <c r="AC553" s="144"/>
      <c r="AD553" s="151">
        <v>3.6660777385159007E-2</v>
      </c>
      <c r="AE553" s="151">
        <v>4.9067751590458543E-2</v>
      </c>
      <c r="AF553" s="144"/>
    </row>
    <row r="554" spans="1:32" x14ac:dyDescent="0.25">
      <c r="A554" s="149" t="s">
        <v>247</v>
      </c>
      <c r="B554" s="150">
        <v>128.19206492335417</v>
      </c>
      <c r="C554" s="150">
        <v>183.78231797919764</v>
      </c>
      <c r="D554" s="150">
        <v>143.48104956268224</v>
      </c>
      <c r="E554" s="150">
        <v>119.69044585987284</v>
      </c>
      <c r="F554" s="150">
        <v>129.9489516864173</v>
      </c>
      <c r="G554" s="150">
        <v>121.26722338204593</v>
      </c>
      <c r="H554" s="150">
        <v>110.88286066584462</v>
      </c>
      <c r="I554" s="150">
        <v>194.35076252723303</v>
      </c>
      <c r="J554" s="177">
        <v>83.467901861388412</v>
      </c>
      <c r="K554" s="177">
        <v>57.340309052557018</v>
      </c>
      <c r="L554" s="147"/>
      <c r="M554" s="203">
        <v>72.280078591045836</v>
      </c>
      <c r="N554" s="144"/>
      <c r="P554" s="149" t="s">
        <v>247</v>
      </c>
      <c r="Q554" s="150">
        <v>128.89774168992636</v>
      </c>
      <c r="R554" s="150">
        <v>138.8627421307506</v>
      </c>
      <c r="S554" s="150">
        <v>112.37018134433688</v>
      </c>
      <c r="T554" s="150">
        <v>106.56615691489354</v>
      </c>
      <c r="U554" s="150">
        <v>110.9886474501108</v>
      </c>
      <c r="V554" s="150">
        <v>103.0278028525005</v>
      </c>
      <c r="W554" s="150">
        <v>113.3531244590618</v>
      </c>
      <c r="X554" s="150">
        <v>122.07068393618719</v>
      </c>
      <c r="Y554" s="177">
        <v>8.7175594771253913</v>
      </c>
      <c r="Z554" s="177">
        <v>4.7063879489367935</v>
      </c>
      <c r="AA554" s="147"/>
      <c r="AB554" s="144"/>
      <c r="AC554" s="144"/>
      <c r="AD554" s="150">
        <v>137.01045347467601</v>
      </c>
      <c r="AE554" s="150">
        <v>117.3642959872504</v>
      </c>
      <c r="AF554" s="144"/>
    </row>
    <row r="555" spans="1:32" x14ac:dyDescent="0.25">
      <c r="A555" s="149" t="s">
        <v>248</v>
      </c>
      <c r="B555" s="150">
        <v>134.35121107266431</v>
      </c>
      <c r="C555" s="150">
        <v>215.42762284196539</v>
      </c>
      <c r="D555" s="150">
        <v>145.45061728395038</v>
      </c>
      <c r="E555" s="150">
        <v>133.3033419023138</v>
      </c>
      <c r="F555" s="150">
        <v>155.37265917602974</v>
      </c>
      <c r="G555" s="150">
        <v>142.41860465116284</v>
      </c>
      <c r="H555" s="150">
        <v>143.38648648648649</v>
      </c>
      <c r="I555" s="150">
        <v>192.01543739279566</v>
      </c>
      <c r="J555" s="177">
        <v>48.628950906309171</v>
      </c>
      <c r="K555" s="177">
        <v>33.307622117484868</v>
      </c>
      <c r="L555" s="147"/>
      <c r="M555" s="203">
        <v>55.91950466583495</v>
      </c>
      <c r="N555" s="144"/>
      <c r="P555" s="149" t="s">
        <v>248</v>
      </c>
      <c r="Q555" s="150">
        <v>127.56359614473045</v>
      </c>
      <c r="R555" s="150">
        <v>146.92865497076031</v>
      </c>
      <c r="S555" s="150">
        <v>116.11489817792086</v>
      </c>
      <c r="T555" s="150">
        <v>116.3077092027234</v>
      </c>
      <c r="U555" s="150">
        <v>124.35455585207767</v>
      </c>
      <c r="V555" s="150">
        <v>116.62752258312526</v>
      </c>
      <c r="W555" s="150">
        <v>129.1222179585572</v>
      </c>
      <c r="X555" s="150">
        <v>136.09593272696071</v>
      </c>
      <c r="Y555" s="177">
        <v>6.9737147684035108</v>
      </c>
      <c r="Z555" s="177">
        <v>9.5260998842357338</v>
      </c>
      <c r="AA555" s="147"/>
      <c r="AB555" s="144"/>
      <c r="AC555" s="144"/>
      <c r="AD555" s="150">
        <v>158.70781527531079</v>
      </c>
      <c r="AE555" s="150">
        <v>126.56983284272498</v>
      </c>
      <c r="AF555" s="144"/>
    </row>
    <row r="556" spans="1:32" x14ac:dyDescent="0.25">
      <c r="A556" s="146" t="s">
        <v>249</v>
      </c>
      <c r="B556" s="147">
        <v>853</v>
      </c>
      <c r="C556" s="147">
        <v>580</v>
      </c>
      <c r="D556" s="147">
        <v>493</v>
      </c>
      <c r="E556" s="147">
        <v>575</v>
      </c>
      <c r="F556" s="147">
        <v>510</v>
      </c>
      <c r="G556" s="147">
        <v>674</v>
      </c>
      <c r="H556" s="147">
        <v>949</v>
      </c>
      <c r="I556" s="147">
        <v>759</v>
      </c>
      <c r="J556" s="148">
        <v>-0.20021074815595363</v>
      </c>
      <c r="K556" s="148">
        <v>0.14652567975830816</v>
      </c>
      <c r="L556" s="147"/>
      <c r="M556" s="155">
        <v>0.10936599423631124</v>
      </c>
      <c r="N556" s="144"/>
      <c r="P556" s="146" t="s">
        <v>249</v>
      </c>
      <c r="Q556" s="147">
        <v>6517</v>
      </c>
      <c r="R556" s="147">
        <v>5572</v>
      </c>
      <c r="S556" s="147">
        <v>4744</v>
      </c>
      <c r="T556" s="147">
        <v>4965</v>
      </c>
      <c r="U556" s="147">
        <v>5614</v>
      </c>
      <c r="V556" s="147">
        <v>5973</v>
      </c>
      <c r="W556" s="147">
        <v>7161</v>
      </c>
      <c r="X556" s="147">
        <v>6940</v>
      </c>
      <c r="Y556" s="148">
        <v>-3.0861611506772798E-2</v>
      </c>
      <c r="Z556" s="148">
        <v>0.19814531643072059</v>
      </c>
      <c r="AA556" s="147"/>
      <c r="AB556" s="144"/>
      <c r="AC556" s="144"/>
      <c r="AD556" s="147">
        <v>662</v>
      </c>
      <c r="AE556" s="147">
        <v>5792.2857142857147</v>
      </c>
      <c r="AF556" s="144"/>
    </row>
    <row r="557" spans="1:32" x14ac:dyDescent="0.25">
      <c r="A557" s="146" t="s">
        <v>250</v>
      </c>
      <c r="B557" s="147">
        <v>146</v>
      </c>
      <c r="C557" s="147">
        <v>105</v>
      </c>
      <c r="D557" s="147">
        <v>90</v>
      </c>
      <c r="E557" s="147">
        <v>99</v>
      </c>
      <c r="F557" s="147">
        <v>80</v>
      </c>
      <c r="G557" s="147">
        <v>117</v>
      </c>
      <c r="H557" s="147">
        <v>204</v>
      </c>
      <c r="I557" s="147">
        <v>224</v>
      </c>
      <c r="J557" s="148">
        <v>9.8039215686274508E-2</v>
      </c>
      <c r="K557" s="148">
        <v>0.8644470868014269</v>
      </c>
      <c r="L557" s="147"/>
      <c r="M557" s="155">
        <v>0.14052697616060225</v>
      </c>
      <c r="N557" s="144"/>
      <c r="P557" s="146" t="s">
        <v>250</v>
      </c>
      <c r="Q557" s="147">
        <v>1230</v>
      </c>
      <c r="R557" s="147">
        <v>987</v>
      </c>
      <c r="S557" s="147">
        <v>816</v>
      </c>
      <c r="T557" s="147">
        <v>711</v>
      </c>
      <c r="U557" s="147">
        <v>846</v>
      </c>
      <c r="V557" s="147">
        <v>928</v>
      </c>
      <c r="W557" s="147">
        <v>1406</v>
      </c>
      <c r="X557" s="147">
        <v>1594</v>
      </c>
      <c r="Y557" s="148">
        <v>0.1337126600284495</v>
      </c>
      <c r="Z557" s="148">
        <v>0.61149624494511845</v>
      </c>
      <c r="AA557" s="147"/>
      <c r="AB557" s="144"/>
      <c r="AC557" s="144"/>
      <c r="AD557" s="150">
        <v>120.14285714285714</v>
      </c>
      <c r="AE557" s="150">
        <v>989.14285714285711</v>
      </c>
      <c r="AF557" s="144"/>
    </row>
    <row r="558" spans="1:32" x14ac:dyDescent="0.25">
      <c r="A558" s="149" t="s">
        <v>251</v>
      </c>
      <c r="B558" s="150">
        <v>0</v>
      </c>
      <c r="C558" s="150">
        <v>876</v>
      </c>
      <c r="D558" s="150">
        <v>554</v>
      </c>
      <c r="E558" s="150">
        <v>508</v>
      </c>
      <c r="F558" s="150">
        <v>595</v>
      </c>
      <c r="G558" s="150">
        <v>421</v>
      </c>
      <c r="H558" s="150">
        <v>444</v>
      </c>
      <c r="I558" s="150">
        <v>500</v>
      </c>
      <c r="J558" s="148">
        <v>0.12612612612612611</v>
      </c>
      <c r="K558" s="157">
        <v>-0.1171277221895233</v>
      </c>
      <c r="L558" s="147"/>
      <c r="M558" s="155">
        <v>5.9004012272834555E-2</v>
      </c>
      <c r="N558" s="144"/>
      <c r="P558" s="149" t="s">
        <v>251</v>
      </c>
      <c r="Q558" s="150">
        <v>0</v>
      </c>
      <c r="R558" s="150">
        <v>10263</v>
      </c>
      <c r="S558" s="150">
        <v>8342</v>
      </c>
      <c r="T558" s="150">
        <v>7606</v>
      </c>
      <c r="U558" s="150">
        <v>7137</v>
      </c>
      <c r="V558" s="150">
        <v>7368</v>
      </c>
      <c r="W558" s="150">
        <v>7866</v>
      </c>
      <c r="X558" s="150">
        <v>8474</v>
      </c>
      <c r="Y558" s="148">
        <v>7.7294685990338161E-2</v>
      </c>
      <c r="Z558" s="157">
        <v>4.6560454489317032E-2</v>
      </c>
      <c r="AA558" s="147"/>
      <c r="AB558" s="144"/>
      <c r="AC558" s="144"/>
      <c r="AD558" s="158">
        <v>566.33333333333337</v>
      </c>
      <c r="AE558" s="158">
        <v>8097</v>
      </c>
      <c r="AF558" s="144"/>
    </row>
    <row r="559" spans="1:32" x14ac:dyDescent="0.25">
      <c r="A559" s="159" t="s">
        <v>252</v>
      </c>
      <c r="B559" s="147">
        <v>270</v>
      </c>
      <c r="C559" s="147">
        <v>209</v>
      </c>
      <c r="D559" s="147">
        <v>333</v>
      </c>
      <c r="E559" s="147">
        <v>180</v>
      </c>
      <c r="F559" s="147">
        <v>213</v>
      </c>
      <c r="G559" s="147">
        <v>228</v>
      </c>
      <c r="H559" s="147">
        <v>180</v>
      </c>
      <c r="I559" s="147">
        <v>219</v>
      </c>
      <c r="J559" s="148">
        <v>0.21666666666666667</v>
      </c>
      <c r="K559" s="148">
        <v>-4.9597024178549234E-2</v>
      </c>
      <c r="L559" s="147"/>
      <c r="M559" s="155">
        <v>7.1732721912872582E-2</v>
      </c>
      <c r="N559" s="144"/>
      <c r="P559" s="159" t="s">
        <v>252</v>
      </c>
      <c r="Q559" s="147">
        <v>3259</v>
      </c>
      <c r="R559" s="147">
        <v>3103</v>
      </c>
      <c r="S559" s="147">
        <v>3211</v>
      </c>
      <c r="T559" s="147">
        <v>2368</v>
      </c>
      <c r="U559" s="147">
        <v>2521</v>
      </c>
      <c r="V559" s="147">
        <v>2693</v>
      </c>
      <c r="W559" s="147">
        <v>2583</v>
      </c>
      <c r="X559" s="147">
        <v>3053</v>
      </c>
      <c r="Y559" s="148">
        <v>0.18195896244676732</v>
      </c>
      <c r="Z559" s="148">
        <v>8.2733812949640259E-2</v>
      </c>
      <c r="AA559" s="147"/>
      <c r="AB559" s="144"/>
      <c r="AC559" s="144"/>
      <c r="AD559" s="150">
        <v>230.42857142857142</v>
      </c>
      <c r="AE559" s="150">
        <v>2819.7142857142858</v>
      </c>
      <c r="AF559" s="144"/>
    </row>
    <row r="560" spans="1:32" x14ac:dyDescent="0.25">
      <c r="A560" s="159" t="s">
        <v>253</v>
      </c>
      <c r="B560" s="147">
        <v>33</v>
      </c>
      <c r="C560" s="147">
        <v>30</v>
      </c>
      <c r="D560" s="147">
        <v>47</v>
      </c>
      <c r="E560" s="147">
        <v>41</v>
      </c>
      <c r="F560" s="147">
        <v>31</v>
      </c>
      <c r="G560" s="147">
        <v>19</v>
      </c>
      <c r="H560" s="147">
        <v>22</v>
      </c>
      <c r="I560" s="147">
        <v>25</v>
      </c>
      <c r="J560" s="148">
        <v>0.13636363636363635</v>
      </c>
      <c r="K560" s="148">
        <v>-0.21524663677130046</v>
      </c>
      <c r="L560" s="147"/>
      <c r="M560" s="155">
        <v>7.6923076923076927E-2</v>
      </c>
      <c r="N560" s="144"/>
      <c r="P560" s="159" t="s">
        <v>253</v>
      </c>
      <c r="Q560" s="147">
        <v>349</v>
      </c>
      <c r="R560" s="147">
        <v>355</v>
      </c>
      <c r="S560" s="147">
        <v>469</v>
      </c>
      <c r="T560" s="147">
        <v>362</v>
      </c>
      <c r="U560" s="147">
        <v>349</v>
      </c>
      <c r="V560" s="147">
        <v>336</v>
      </c>
      <c r="W560" s="147">
        <v>361</v>
      </c>
      <c r="X560" s="147">
        <v>325</v>
      </c>
      <c r="Y560" s="148">
        <v>-9.9722991689750698E-2</v>
      </c>
      <c r="Z560" s="148">
        <v>-0.1185586981790004</v>
      </c>
      <c r="AA560" s="147"/>
      <c r="AB560" s="144"/>
      <c r="AC560" s="144"/>
      <c r="AD560" s="150">
        <v>31.857142857142858</v>
      </c>
      <c r="AE560" s="150">
        <v>368.71428571428572</v>
      </c>
      <c r="AF560" s="144"/>
    </row>
    <row r="561" spans="1:32" x14ac:dyDescent="0.25">
      <c r="A561" s="159" t="s">
        <v>254</v>
      </c>
      <c r="B561" s="160">
        <v>0.10891089108910891</v>
      </c>
      <c r="C561" s="160">
        <v>0.12552301255230125</v>
      </c>
      <c r="D561" s="160">
        <v>0.12368421052631579</v>
      </c>
      <c r="E561" s="160">
        <v>0.18552036199095023</v>
      </c>
      <c r="F561" s="160">
        <v>0.12704918032786885</v>
      </c>
      <c r="G561" s="160">
        <v>7.6923076923076927E-2</v>
      </c>
      <c r="H561" s="160">
        <v>0.10891089108910891</v>
      </c>
      <c r="I561" s="160">
        <v>0.10245901639344263</v>
      </c>
      <c r="J561" s="172">
        <v>-0.64518746956662842</v>
      </c>
      <c r="K561" s="172">
        <v>-1.9000678595664136</v>
      </c>
      <c r="L561" s="147"/>
      <c r="M561" s="203">
        <v>0.62482407865746548</v>
      </c>
      <c r="N561" s="144"/>
      <c r="P561" s="159" t="s">
        <v>254</v>
      </c>
      <c r="Q561" s="160">
        <v>9.6729490022172945E-2</v>
      </c>
      <c r="R561" s="160">
        <v>0.1026604973973395</v>
      </c>
      <c r="S561" s="160">
        <v>0.12744565217391304</v>
      </c>
      <c r="T561" s="160">
        <v>0.1326007326007326</v>
      </c>
      <c r="U561" s="160">
        <v>0.121602787456446</v>
      </c>
      <c r="V561" s="160">
        <v>0.11092769891053153</v>
      </c>
      <c r="W561" s="160">
        <v>0.12262228260869565</v>
      </c>
      <c r="X561" s="160">
        <v>9.6210775606867971E-2</v>
      </c>
      <c r="Y561" s="172">
        <v>-2.6411507001827679</v>
      </c>
      <c r="Z561" s="172">
        <v>-1.9430606175469947</v>
      </c>
      <c r="AA561" s="147"/>
      <c r="AB561" s="144"/>
      <c r="AC561" s="144"/>
      <c r="AD561" s="191">
        <v>0.12145969498910676</v>
      </c>
      <c r="AE561" s="191">
        <v>0.11564138178233792</v>
      </c>
      <c r="AF561" s="144"/>
    </row>
    <row r="562" spans="1:32" x14ac:dyDescent="0.25">
      <c r="A562" s="161" t="s">
        <v>255</v>
      </c>
      <c r="B562" s="161"/>
      <c r="C562" s="161"/>
      <c r="D562" s="161"/>
      <c r="E562" s="144"/>
      <c r="F562" s="144"/>
      <c r="G562" s="144"/>
      <c r="H562" s="144"/>
      <c r="I562" s="144"/>
      <c r="J562" s="144"/>
      <c r="K562" s="144"/>
      <c r="L562" s="144"/>
      <c r="M562" s="144"/>
      <c r="N562" s="144"/>
      <c r="O562" s="204"/>
      <c r="P562" s="161" t="s">
        <v>255</v>
      </c>
      <c r="Q562" s="161"/>
      <c r="R562" s="161"/>
      <c r="S562" s="161"/>
      <c r="T562" s="144"/>
      <c r="U562" s="144"/>
      <c r="V562" s="144"/>
      <c r="W562" s="144"/>
      <c r="X562" s="144"/>
      <c r="Y562" s="144"/>
      <c r="Z562" s="144"/>
      <c r="AA562" s="144"/>
      <c r="AB562" s="144"/>
      <c r="AC562" s="144"/>
      <c r="AD562" s="144"/>
      <c r="AE562" s="144"/>
      <c r="AF562" s="144"/>
    </row>
    <row r="565" spans="1:32" x14ac:dyDescent="0.25">
      <c r="A565" s="189" t="s">
        <v>266</v>
      </c>
      <c r="B565" s="189"/>
      <c r="C565" s="189"/>
      <c r="D565" s="189"/>
      <c r="E565" s="181"/>
      <c r="F565" s="167"/>
      <c r="G565" s="167"/>
      <c r="H565" s="167"/>
      <c r="I565" s="167"/>
      <c r="J565" s="167"/>
      <c r="K565" s="167"/>
      <c r="L565" s="188"/>
      <c r="M565" s="211"/>
      <c r="N565" s="144"/>
      <c r="O565" s="211"/>
      <c r="P565" s="189" t="s">
        <v>266</v>
      </c>
      <c r="Q565" s="189"/>
      <c r="R565" s="189"/>
      <c r="S565" s="189"/>
      <c r="T565" s="181"/>
      <c r="U565" s="144"/>
      <c r="V565" s="144"/>
      <c r="W565" s="144"/>
      <c r="X565" s="144"/>
      <c r="Y565" s="144"/>
      <c r="Z565" s="144"/>
      <c r="AA565" s="188"/>
      <c r="AB565" s="144"/>
      <c r="AC565" s="144"/>
      <c r="AD565" s="144"/>
      <c r="AE565" s="144"/>
      <c r="AF565" s="144"/>
    </row>
    <row r="566" spans="1:32" x14ac:dyDescent="0.25">
      <c r="A566" s="166" t="s">
        <v>307</v>
      </c>
      <c r="B566" s="166"/>
      <c r="C566" s="166"/>
      <c r="D566" s="166"/>
      <c r="E566" s="213"/>
      <c r="F566" s="167"/>
      <c r="G566" s="167"/>
      <c r="H566" s="167"/>
      <c r="I566" s="167"/>
      <c r="J566" s="167"/>
      <c r="K566" s="167"/>
      <c r="L566" s="167"/>
      <c r="M566" s="144"/>
      <c r="N566" s="144"/>
      <c r="P566" s="166" t="s">
        <v>231</v>
      </c>
      <c r="Q566" s="166"/>
      <c r="R566" s="166"/>
      <c r="S566" s="166"/>
      <c r="T566" s="162"/>
      <c r="U566" s="144"/>
      <c r="V566" s="144"/>
      <c r="W566" s="144"/>
      <c r="X566" s="144"/>
      <c r="Y566" s="144"/>
      <c r="Z566" s="144"/>
      <c r="AA566" s="167"/>
      <c r="AB566" s="144"/>
      <c r="AC566" s="144"/>
      <c r="AD566" s="144"/>
      <c r="AE566" s="144"/>
      <c r="AF566" s="144"/>
    </row>
    <row r="567" spans="1:32" ht="31.5" x14ac:dyDescent="0.25">
      <c r="A567" s="190"/>
      <c r="B567" s="141">
        <v>2019</v>
      </c>
      <c r="C567" s="141">
        <v>2020</v>
      </c>
      <c r="D567" s="141">
        <v>2021</v>
      </c>
      <c r="E567" s="141">
        <v>2022</v>
      </c>
      <c r="F567" s="141">
        <v>2023</v>
      </c>
      <c r="G567" s="141">
        <v>2024</v>
      </c>
      <c r="H567" s="141">
        <v>2025</v>
      </c>
      <c r="I567" s="141">
        <v>2026</v>
      </c>
      <c r="J567" s="142" t="s">
        <v>232</v>
      </c>
      <c r="K567" s="142" t="s">
        <v>233</v>
      </c>
      <c r="L567" s="143" t="s">
        <v>234</v>
      </c>
      <c r="M567" s="145" t="s">
        <v>287</v>
      </c>
      <c r="N567" s="144"/>
      <c r="P567" s="190"/>
      <c r="Q567" s="141">
        <v>2019</v>
      </c>
      <c r="R567" s="141">
        <v>2020</v>
      </c>
      <c r="S567" s="141">
        <v>2021</v>
      </c>
      <c r="T567" s="141">
        <v>2022</v>
      </c>
      <c r="U567" s="141">
        <v>2023</v>
      </c>
      <c r="V567" s="141">
        <v>2024</v>
      </c>
      <c r="W567" s="141">
        <v>2025</v>
      </c>
      <c r="X567" s="141">
        <v>2026</v>
      </c>
      <c r="Y567" s="142" t="s">
        <v>232</v>
      </c>
      <c r="Z567" s="142" t="s">
        <v>233</v>
      </c>
      <c r="AA567" s="143" t="s">
        <v>234</v>
      </c>
      <c r="AB567" s="144"/>
      <c r="AC567" s="144"/>
      <c r="AD567" s="145" t="s">
        <v>308</v>
      </c>
      <c r="AE567" s="145" t="s">
        <v>235</v>
      </c>
      <c r="AF567" s="144"/>
    </row>
    <row r="568" spans="1:32" x14ac:dyDescent="0.25">
      <c r="A568" s="146" t="s">
        <v>236</v>
      </c>
      <c r="B568" s="147">
        <v>779</v>
      </c>
      <c r="C568" s="147">
        <v>984</v>
      </c>
      <c r="D568" s="147">
        <v>717</v>
      </c>
      <c r="E568" s="147">
        <v>679</v>
      </c>
      <c r="F568" s="147">
        <v>827</v>
      </c>
      <c r="G568" s="147">
        <v>995</v>
      </c>
      <c r="H568" s="147">
        <v>998</v>
      </c>
      <c r="I568" s="147">
        <v>1284</v>
      </c>
      <c r="J568" s="148">
        <v>0.28657314629258518</v>
      </c>
      <c r="K568" s="148">
        <v>0.50326141495233323</v>
      </c>
      <c r="L568" s="147"/>
      <c r="M568" s="155">
        <v>8.7228260869565213E-2</v>
      </c>
      <c r="N568" s="144"/>
      <c r="P568" s="146" t="s">
        <v>236</v>
      </c>
      <c r="Q568" s="147">
        <v>8884</v>
      </c>
      <c r="R568" s="147">
        <v>10118</v>
      </c>
      <c r="S568" s="147">
        <v>8178</v>
      </c>
      <c r="T568" s="147">
        <v>7811</v>
      </c>
      <c r="U568" s="147">
        <v>9017</v>
      </c>
      <c r="V568" s="147">
        <v>11317</v>
      </c>
      <c r="W568" s="147">
        <v>10941</v>
      </c>
      <c r="X568" s="147">
        <v>14720</v>
      </c>
      <c r="Y568" s="148">
        <v>0.345398044054474</v>
      </c>
      <c r="Z568" s="148">
        <v>0.55494522077686881</v>
      </c>
      <c r="AA568" s="147"/>
      <c r="AB568" s="144"/>
      <c r="AC568" s="144"/>
      <c r="AD568" s="147">
        <v>854.14285714285711</v>
      </c>
      <c r="AE568" s="147">
        <v>9466.5714285714294</v>
      </c>
      <c r="AF568" s="144"/>
    </row>
    <row r="569" spans="1:32" x14ac:dyDescent="0.25">
      <c r="A569" s="149" t="s">
        <v>237</v>
      </c>
      <c r="B569" s="150">
        <v>121</v>
      </c>
      <c r="C569" s="150">
        <v>253</v>
      </c>
      <c r="D569" s="150">
        <v>177</v>
      </c>
      <c r="E569" s="150">
        <v>134</v>
      </c>
      <c r="F569" s="150">
        <v>106</v>
      </c>
      <c r="G569" s="150">
        <v>78</v>
      </c>
      <c r="H569" s="150">
        <v>91</v>
      </c>
      <c r="I569" s="150">
        <v>108</v>
      </c>
      <c r="J569" s="148">
        <v>0.18681318681318682</v>
      </c>
      <c r="K569" s="148">
        <v>-0.21249999999999997</v>
      </c>
      <c r="L569" s="147"/>
      <c r="M569" s="155">
        <v>4.3130990415335461E-2</v>
      </c>
      <c r="N569" s="144"/>
      <c r="P569" s="149" t="s">
        <v>237</v>
      </c>
      <c r="Q569" s="150">
        <v>2308</v>
      </c>
      <c r="R569" s="150">
        <v>3380</v>
      </c>
      <c r="S569" s="150">
        <v>2510</v>
      </c>
      <c r="T569" s="150">
        <v>2091</v>
      </c>
      <c r="U569" s="150">
        <v>2096</v>
      </c>
      <c r="V569" s="150">
        <v>1831</v>
      </c>
      <c r="W569" s="150">
        <v>1770</v>
      </c>
      <c r="X569" s="150">
        <v>2504</v>
      </c>
      <c r="Y569" s="148">
        <v>0.41468926553672314</v>
      </c>
      <c r="Z569" s="148">
        <v>9.6459401976729614E-2</v>
      </c>
      <c r="AA569" s="147"/>
      <c r="AB569" s="144"/>
      <c r="AC569" s="144"/>
      <c r="AD569" s="150">
        <v>137.14285714285714</v>
      </c>
      <c r="AE569" s="150">
        <v>2283.7142857142858</v>
      </c>
      <c r="AF569" s="144"/>
    </row>
    <row r="570" spans="1:32" x14ac:dyDescent="0.25">
      <c r="A570" s="146" t="s">
        <v>90</v>
      </c>
      <c r="B570" s="151">
        <v>0.22490706319702602</v>
      </c>
      <c r="C570" s="151">
        <v>0.31273176761433868</v>
      </c>
      <c r="D570" s="151">
        <v>0.31216931216931215</v>
      </c>
      <c r="E570" s="151">
        <v>0.24187725631768953</v>
      </c>
      <c r="F570" s="151">
        <v>0.17377049180327869</v>
      </c>
      <c r="G570" s="151">
        <v>9.375E-2</v>
      </c>
      <c r="H570" s="151">
        <v>0.10859188544152745</v>
      </c>
      <c r="I570" s="151">
        <v>0.10964467005076142</v>
      </c>
      <c r="J570" s="172">
        <v>0.10527846092339699</v>
      </c>
      <c r="K570" s="172">
        <v>-9.2545725905430665</v>
      </c>
      <c r="L570" s="147"/>
      <c r="M570" s="203">
        <v>-10.811339586801413</v>
      </c>
      <c r="N570" s="144"/>
      <c r="P570" s="146" t="s">
        <v>90</v>
      </c>
      <c r="Q570" s="151">
        <v>0.32429394407756079</v>
      </c>
      <c r="R570" s="151">
        <v>0.39708646616541354</v>
      </c>
      <c r="S570" s="151">
        <v>0.36292654713707345</v>
      </c>
      <c r="T570" s="151">
        <v>0.3185072353389185</v>
      </c>
      <c r="U570" s="151">
        <v>0.28680897646414888</v>
      </c>
      <c r="V570" s="151">
        <v>0.19146711283070167</v>
      </c>
      <c r="W570" s="151">
        <v>0.19157917523541509</v>
      </c>
      <c r="X570" s="151">
        <v>0.21775806591877556</v>
      </c>
      <c r="Y570" s="172">
        <v>2.6178890683360461</v>
      </c>
      <c r="Z570" s="172">
        <v>-7.1738493298899195</v>
      </c>
      <c r="AA570" s="147"/>
      <c r="AB570" s="144"/>
      <c r="AC570" s="144"/>
      <c r="AD570" s="151">
        <v>0.20219039595619209</v>
      </c>
      <c r="AE570" s="151">
        <v>0.28949655921767475</v>
      </c>
      <c r="AF570" s="144"/>
    </row>
    <row r="571" spans="1:32" x14ac:dyDescent="0.25">
      <c r="A571" s="149" t="s">
        <v>238</v>
      </c>
      <c r="B571" s="150">
        <v>95</v>
      </c>
      <c r="C571" s="150">
        <v>207</v>
      </c>
      <c r="D571" s="150">
        <v>157</v>
      </c>
      <c r="E571" s="150">
        <v>117</v>
      </c>
      <c r="F571" s="150">
        <v>87</v>
      </c>
      <c r="G571" s="150">
        <v>67</v>
      </c>
      <c r="H571" s="150">
        <v>78</v>
      </c>
      <c r="I571" s="150">
        <v>92</v>
      </c>
      <c r="J571" s="148">
        <v>0.17948717948717949</v>
      </c>
      <c r="K571" s="148">
        <v>-0.20297029702970298</v>
      </c>
      <c r="L571" s="147"/>
      <c r="M571" s="155">
        <v>4.0653999116217414E-2</v>
      </c>
      <c r="N571" s="144"/>
      <c r="P571" s="149" t="s">
        <v>238</v>
      </c>
      <c r="Q571" s="150">
        <v>2018</v>
      </c>
      <c r="R571" s="150">
        <v>3065</v>
      </c>
      <c r="S571" s="150">
        <v>2273</v>
      </c>
      <c r="T571" s="150">
        <v>1824</v>
      </c>
      <c r="U571" s="150">
        <v>1767</v>
      </c>
      <c r="V571" s="150">
        <v>1565</v>
      </c>
      <c r="W571" s="150">
        <v>1588</v>
      </c>
      <c r="X571" s="150">
        <v>2263</v>
      </c>
      <c r="Y571" s="148">
        <v>0.42506297229219142</v>
      </c>
      <c r="Z571" s="148">
        <v>0.12347517730496457</v>
      </c>
      <c r="AA571" s="147"/>
      <c r="AB571" s="144"/>
      <c r="AC571" s="144"/>
      <c r="AD571" s="150">
        <v>115.42857142857143</v>
      </c>
      <c r="AE571" s="150">
        <v>2014.2857142857142</v>
      </c>
      <c r="AF571" s="144"/>
    </row>
    <row r="572" spans="1:32" x14ac:dyDescent="0.25">
      <c r="A572" s="149" t="s">
        <v>239</v>
      </c>
      <c r="B572" s="153">
        <v>0.12195121951219512</v>
      </c>
      <c r="C572" s="153">
        <v>0.21036585365853658</v>
      </c>
      <c r="D572" s="153">
        <v>0.21896792189679218</v>
      </c>
      <c r="E572" s="153">
        <v>0.17231222385861561</v>
      </c>
      <c r="F572" s="153">
        <v>0.10519951632406288</v>
      </c>
      <c r="G572" s="153">
        <v>6.733668341708543E-2</v>
      </c>
      <c r="H572" s="153">
        <v>7.8156312625250496E-2</v>
      </c>
      <c r="I572" s="153">
        <v>7.1651090342679122E-2</v>
      </c>
      <c r="J572" s="172">
        <v>-0.65052222825713746</v>
      </c>
      <c r="K572" s="172">
        <v>-6.3488565118100286</v>
      </c>
      <c r="L572" s="147"/>
      <c r="M572" s="203">
        <v>-8.2085322700799139</v>
      </c>
      <c r="N572" s="144"/>
      <c r="P572" s="149" t="s">
        <v>239</v>
      </c>
      <c r="Q572" s="153">
        <v>0.22714993246285456</v>
      </c>
      <c r="R572" s="153">
        <v>0.30292547934374381</v>
      </c>
      <c r="S572" s="153">
        <v>0.27794081682562971</v>
      </c>
      <c r="T572" s="153">
        <v>0.23351683523236461</v>
      </c>
      <c r="U572" s="153">
        <v>0.19596318065875568</v>
      </c>
      <c r="V572" s="153">
        <v>0.13828753203145711</v>
      </c>
      <c r="W572" s="153">
        <v>0.14514212594826797</v>
      </c>
      <c r="X572" s="153">
        <v>0.15373641304347826</v>
      </c>
      <c r="Y572" s="172">
        <v>0.85942870952102901</v>
      </c>
      <c r="Z572" s="172">
        <v>-5.9042387548076949</v>
      </c>
      <c r="AA572" s="147"/>
      <c r="AB572" s="144"/>
      <c r="AC572" s="144"/>
      <c r="AD572" s="153">
        <v>0.13513965546077941</v>
      </c>
      <c r="AE572" s="153">
        <v>0.21277880059155521</v>
      </c>
      <c r="AF572" s="144"/>
    </row>
    <row r="573" spans="1:32" x14ac:dyDescent="0.25">
      <c r="A573" s="149" t="s">
        <v>240</v>
      </c>
      <c r="B573" s="153">
        <v>0.78512396694214881</v>
      </c>
      <c r="C573" s="153">
        <v>0.81818181818181823</v>
      </c>
      <c r="D573" s="153">
        <v>0.88700564971751417</v>
      </c>
      <c r="E573" s="153">
        <v>0.87313432835820892</v>
      </c>
      <c r="F573" s="153">
        <v>0.82075471698113212</v>
      </c>
      <c r="G573" s="153">
        <v>0.85897435897435892</v>
      </c>
      <c r="H573" s="153">
        <v>0.8571428571428571</v>
      </c>
      <c r="I573" s="153">
        <v>0.85185185185185186</v>
      </c>
      <c r="J573" s="172">
        <v>-0.52910052910052352</v>
      </c>
      <c r="K573" s="172">
        <v>1.0185185185185186</v>
      </c>
      <c r="L573" s="147"/>
      <c r="M573" s="203">
        <v>-5.1902141758371823</v>
      </c>
      <c r="N573" s="144"/>
      <c r="P573" s="149" t="s">
        <v>240</v>
      </c>
      <c r="Q573" s="153">
        <v>0.8743500866551126</v>
      </c>
      <c r="R573" s="153">
        <v>0.90680473372781067</v>
      </c>
      <c r="S573" s="153">
        <v>0.90557768924302784</v>
      </c>
      <c r="T573" s="153">
        <v>0.87230989956958394</v>
      </c>
      <c r="U573" s="153">
        <v>0.84303435114503822</v>
      </c>
      <c r="V573" s="153">
        <v>0.85472419442927361</v>
      </c>
      <c r="W573" s="153">
        <v>0.89717514124293785</v>
      </c>
      <c r="X573" s="153">
        <v>0.90375399361022368</v>
      </c>
      <c r="Y573" s="172">
        <v>0.65788523672858368</v>
      </c>
      <c r="Z573" s="172">
        <v>2.1732224562306834</v>
      </c>
      <c r="AA573" s="147"/>
      <c r="AB573" s="144"/>
      <c r="AC573" s="144"/>
      <c r="AD573" s="153">
        <v>0.84166666666666667</v>
      </c>
      <c r="AE573" s="153">
        <v>0.88202176904791685</v>
      </c>
      <c r="AF573" s="144"/>
    </row>
    <row r="574" spans="1:32" ht="22.15" customHeight="1" x14ac:dyDescent="0.25">
      <c r="A574" s="154" t="s">
        <v>241</v>
      </c>
      <c r="B574" s="155">
        <v>4.9586776859504134E-2</v>
      </c>
      <c r="C574" s="155">
        <v>3.9525691699604744E-2</v>
      </c>
      <c r="D574" s="155">
        <v>4.519774011299435E-2</v>
      </c>
      <c r="E574" s="155">
        <v>1.4925373134328358E-2</v>
      </c>
      <c r="F574" s="155">
        <v>8.4905660377358486E-2</v>
      </c>
      <c r="G574" s="155">
        <v>6.4102564102564097E-2</v>
      </c>
      <c r="H574" s="155">
        <v>5.4945054945054944E-2</v>
      </c>
      <c r="I574" s="155">
        <v>0.10185185185185185</v>
      </c>
      <c r="J574" s="172">
        <v>4.6906796906796906</v>
      </c>
      <c r="K574" s="172">
        <v>5.4976851851851842</v>
      </c>
      <c r="L574" s="147"/>
      <c r="M574" s="203">
        <v>4.7938113832682516</v>
      </c>
      <c r="N574" s="144"/>
      <c r="P574" s="154" t="s">
        <v>241</v>
      </c>
      <c r="Q574" s="155">
        <v>4.5060658578856154E-2</v>
      </c>
      <c r="R574" s="155">
        <v>3.8461538461538464E-2</v>
      </c>
      <c r="S574" s="155">
        <v>4.5418326693227089E-2</v>
      </c>
      <c r="T574" s="155">
        <v>5.7867049258727883E-2</v>
      </c>
      <c r="U574" s="155">
        <v>5.6774809160305341E-2</v>
      </c>
      <c r="V574" s="155">
        <v>5.7345712725286727E-2</v>
      </c>
      <c r="W574" s="155">
        <v>3.898305084745763E-2</v>
      </c>
      <c r="X574" s="155">
        <v>5.3913738019169329E-2</v>
      </c>
      <c r="Y574" s="172">
        <v>1.4930687171711698</v>
      </c>
      <c r="Z574" s="172">
        <v>0.62470296493457311</v>
      </c>
      <c r="AA574" s="147"/>
      <c r="AB574" s="144"/>
      <c r="AC574" s="144"/>
      <c r="AD574" s="151">
        <v>4.6875E-2</v>
      </c>
      <c r="AE574" s="151">
        <v>4.7666708369823597E-2</v>
      </c>
      <c r="AF574" s="144"/>
    </row>
    <row r="575" spans="1:32" ht="22.15" customHeight="1" x14ac:dyDescent="0.25">
      <c r="A575" s="154" t="s">
        <v>242</v>
      </c>
      <c r="B575" s="155">
        <v>7.7021822849807449E-3</v>
      </c>
      <c r="C575" s="155">
        <v>1.016260162601626E-2</v>
      </c>
      <c r="D575" s="155">
        <v>1.1157601115760111E-2</v>
      </c>
      <c r="E575" s="155">
        <v>2.9455081001472753E-3</v>
      </c>
      <c r="F575" s="155">
        <v>1.0882708585247884E-2</v>
      </c>
      <c r="G575" s="155">
        <v>5.0251256281407036E-3</v>
      </c>
      <c r="H575" s="155">
        <v>5.0100200400801601E-3</v>
      </c>
      <c r="I575" s="155">
        <v>8.5669781931464167E-3</v>
      </c>
      <c r="J575" s="172">
        <v>0.35569581530662564</v>
      </c>
      <c r="K575" s="172">
        <v>0.10406359954544947</v>
      </c>
      <c r="L575" s="147"/>
      <c r="M575" s="203">
        <v>-6.0421745902749721E-2</v>
      </c>
      <c r="N575" s="144"/>
      <c r="P575" s="154" t="s">
        <v>242</v>
      </c>
      <c r="Q575" s="155">
        <v>1.1706438541197659E-2</v>
      </c>
      <c r="R575" s="155">
        <v>1.2848389009685709E-2</v>
      </c>
      <c r="S575" s="155">
        <v>1.3939838591342627E-2</v>
      </c>
      <c r="T575" s="155">
        <v>1.5490974267059275E-2</v>
      </c>
      <c r="U575" s="155">
        <v>1.3197294000221804E-2</v>
      </c>
      <c r="V575" s="155">
        <v>9.2780772289476014E-3</v>
      </c>
      <c r="W575" s="155">
        <v>6.3065533315053469E-3</v>
      </c>
      <c r="X575" s="155">
        <v>9.1711956521739139E-3</v>
      </c>
      <c r="Y575" s="172">
        <v>0.28646423206685667</v>
      </c>
      <c r="Z575" s="172">
        <v>-0.23279139968165191</v>
      </c>
      <c r="AA575" s="147"/>
      <c r="AB575" s="144"/>
      <c r="AC575" s="144"/>
      <c r="AD575" s="151">
        <v>7.526342197691922E-3</v>
      </c>
      <c r="AE575" s="151">
        <v>1.1499109648990433E-2</v>
      </c>
      <c r="AF575" s="144"/>
    </row>
    <row r="576" spans="1:32" ht="22.15" customHeight="1" x14ac:dyDescent="0.25">
      <c r="A576" s="154" t="s">
        <v>243</v>
      </c>
      <c r="B576" s="155">
        <v>0.10783055198973042</v>
      </c>
      <c r="C576" s="155">
        <v>0.10467479674796748</v>
      </c>
      <c r="D576" s="155">
        <v>7.1129707112970716E-2</v>
      </c>
      <c r="E576" s="155">
        <v>6.9219440353460976E-2</v>
      </c>
      <c r="F576" s="155">
        <v>6.529625151148731E-2</v>
      </c>
      <c r="G576" s="155">
        <v>1.1055276381909548E-2</v>
      </c>
      <c r="H576" s="155">
        <v>2.1042084168336674E-2</v>
      </c>
      <c r="I576" s="155">
        <v>3.348909657320872E-2</v>
      </c>
      <c r="J576" s="172">
        <v>1.2447012404872047</v>
      </c>
      <c r="K576" s="172">
        <v>-2.8561413545540231</v>
      </c>
      <c r="L576" s="147"/>
      <c r="M576" s="203">
        <v>-1.2434816470269541</v>
      </c>
      <c r="N576" s="144"/>
      <c r="P576" s="154" t="s">
        <v>243</v>
      </c>
      <c r="Q576" s="155">
        <v>8.1945069788383618E-2</v>
      </c>
      <c r="R576" s="155">
        <v>9.4287408578770507E-2</v>
      </c>
      <c r="S576" s="155">
        <v>8.645145512350208E-2</v>
      </c>
      <c r="T576" s="155">
        <v>8.8080911535014725E-2</v>
      </c>
      <c r="U576" s="155">
        <v>8.3398025950981475E-2</v>
      </c>
      <c r="V576" s="155">
        <v>5.6287001855615443E-2</v>
      </c>
      <c r="W576" s="155">
        <v>5.3285805685037928E-2</v>
      </c>
      <c r="X576" s="155">
        <v>4.5923913043478259E-2</v>
      </c>
      <c r="Y576" s="172">
        <v>-0.73618926415596686</v>
      </c>
      <c r="Z576" s="172">
        <v>-3.0269006402391412</v>
      </c>
      <c r="AA576" s="147"/>
      <c r="AB576" s="144"/>
      <c r="AC576" s="144"/>
      <c r="AD576" s="151">
        <v>6.2050510118748951E-2</v>
      </c>
      <c r="AE576" s="151">
        <v>7.6192919445869672E-2</v>
      </c>
      <c r="AF576" s="144"/>
    </row>
    <row r="577" spans="1:32" ht="22.15" customHeight="1" x14ac:dyDescent="0.25">
      <c r="A577" s="154" t="s">
        <v>244</v>
      </c>
      <c r="B577" s="155">
        <v>0.30295250320924261</v>
      </c>
      <c r="C577" s="155">
        <v>0.24898373983739838</v>
      </c>
      <c r="D577" s="155">
        <v>0.30683403068340309</v>
      </c>
      <c r="E577" s="155">
        <v>0.29455081001472755</v>
      </c>
      <c r="F577" s="155">
        <v>0.21523579201934703</v>
      </c>
      <c r="G577" s="155">
        <v>0.15577889447236182</v>
      </c>
      <c r="H577" s="155">
        <v>0.20641282565130262</v>
      </c>
      <c r="I577" s="155">
        <v>0.15342679127725856</v>
      </c>
      <c r="J577" s="172">
        <v>-5.298603437404406</v>
      </c>
      <c r="K577" s="172">
        <v>-8.7416159048882953</v>
      </c>
      <c r="L577" s="147"/>
      <c r="M577" s="203">
        <v>-14.439929567926319</v>
      </c>
      <c r="N577" s="144"/>
      <c r="P577" s="154" t="s">
        <v>244</v>
      </c>
      <c r="Q577" s="155">
        <v>0.30076542098153985</v>
      </c>
      <c r="R577" s="155">
        <v>0.20755089938723068</v>
      </c>
      <c r="S577" s="155">
        <v>0.24260210320371728</v>
      </c>
      <c r="T577" s="155">
        <v>0.29445653565484575</v>
      </c>
      <c r="U577" s="155">
        <v>0.28668071420649882</v>
      </c>
      <c r="V577" s="155">
        <v>0.34779535212512153</v>
      </c>
      <c r="W577" s="155">
        <v>0.32730097797276297</v>
      </c>
      <c r="X577" s="155">
        <v>0.29782608695652174</v>
      </c>
      <c r="Y577" s="172">
        <v>-2.9474891016241234</v>
      </c>
      <c r="Z577" s="172">
        <v>0.87185506634001042</v>
      </c>
      <c r="AA577" s="147"/>
      <c r="AB577" s="144"/>
      <c r="AC577" s="144"/>
      <c r="AD577" s="151">
        <v>0.2408429503261415</v>
      </c>
      <c r="AE577" s="151">
        <v>0.28910753629312164</v>
      </c>
      <c r="AF577" s="144"/>
    </row>
    <row r="578" spans="1:32" ht="22.15" customHeight="1" x14ac:dyDescent="0.25">
      <c r="A578" s="154" t="s">
        <v>245</v>
      </c>
      <c r="B578" s="155">
        <v>0.10397946084724005</v>
      </c>
      <c r="C578" s="155">
        <v>0.2073170731707317</v>
      </c>
      <c r="D578" s="155">
        <v>0.16875871687587168</v>
      </c>
      <c r="E578" s="155">
        <v>0.25331369661266567</v>
      </c>
      <c r="F578" s="155">
        <v>0.32527206771463119</v>
      </c>
      <c r="G578" s="155">
        <v>0.58693467336683414</v>
      </c>
      <c r="H578" s="155">
        <v>0.52104208416833664</v>
      </c>
      <c r="I578" s="155">
        <v>0.48208722741433024</v>
      </c>
      <c r="J578" s="172">
        <v>-3.8954856754006393</v>
      </c>
      <c r="K578" s="172">
        <v>15.577848013217604</v>
      </c>
      <c r="L578" s="147"/>
      <c r="M578" s="203">
        <v>23.235896654476505</v>
      </c>
      <c r="N578" s="144"/>
      <c r="P578" s="154" t="s">
        <v>245</v>
      </c>
      <c r="Q578" s="155">
        <v>0.16276452048626744</v>
      </c>
      <c r="R578" s="155">
        <v>0.20438821901561574</v>
      </c>
      <c r="S578" s="155">
        <v>0.20799706529713866</v>
      </c>
      <c r="T578" s="155">
        <v>0.19331711688644221</v>
      </c>
      <c r="U578" s="155">
        <v>0.20605522901186649</v>
      </c>
      <c r="V578" s="155">
        <v>0.27710523990456837</v>
      </c>
      <c r="W578" s="155">
        <v>0.29988118087926147</v>
      </c>
      <c r="X578" s="155">
        <v>0.24972826086956521</v>
      </c>
      <c r="Y578" s="172">
        <v>-5.0152920009696258</v>
      </c>
      <c r="Z578" s="172">
        <v>2.3367834708336228</v>
      </c>
      <c r="AA578" s="147"/>
      <c r="AB578" s="144"/>
      <c r="AC578" s="144"/>
      <c r="AD578" s="151">
        <v>0.3263087472821542</v>
      </c>
      <c r="AE578" s="151">
        <v>0.22636042616122898</v>
      </c>
      <c r="AF578" s="144"/>
    </row>
    <row r="579" spans="1:32" ht="22.15" customHeight="1" x14ac:dyDescent="0.25">
      <c r="A579" s="154" t="s">
        <v>246</v>
      </c>
      <c r="B579" s="155">
        <v>0.29781771501925547</v>
      </c>
      <c r="C579" s="155">
        <v>0.17073170731707318</v>
      </c>
      <c r="D579" s="155">
        <v>0.20083682008368201</v>
      </c>
      <c r="E579" s="155">
        <v>0.17525773195876287</v>
      </c>
      <c r="F579" s="155">
        <v>0.2478839177750907</v>
      </c>
      <c r="G579" s="155">
        <v>0.14773869346733667</v>
      </c>
      <c r="H579" s="155">
        <v>0.14328657314629259</v>
      </c>
      <c r="I579" s="155">
        <v>0.22118380062305296</v>
      </c>
      <c r="J579" s="172">
        <v>7.7897227476760369</v>
      </c>
      <c r="K579" s="172">
        <v>2.7505928069114169</v>
      </c>
      <c r="L579" s="147"/>
      <c r="M579" s="203">
        <v>1.4865865840444248</v>
      </c>
      <c r="N579" s="144"/>
      <c r="P579" s="154" t="s">
        <v>246</v>
      </c>
      <c r="Q579" s="155">
        <v>0.17739756866276452</v>
      </c>
      <c r="R579" s="155">
        <v>0.13994860644396126</v>
      </c>
      <c r="S579" s="155">
        <v>0.1396429444852042</v>
      </c>
      <c r="T579" s="155">
        <v>0.14722826782742288</v>
      </c>
      <c r="U579" s="155">
        <v>0.16923588776755019</v>
      </c>
      <c r="V579" s="155">
        <v>0.13669700450649466</v>
      </c>
      <c r="W579" s="155">
        <v>0.14495932730097796</v>
      </c>
      <c r="X579" s="155">
        <v>0.20631793478260871</v>
      </c>
      <c r="Y579" s="172">
        <v>6.1358607481630747</v>
      </c>
      <c r="Z579" s="172">
        <v>5.6271153627868724</v>
      </c>
      <c r="AA579" s="147"/>
      <c r="AB579" s="144"/>
      <c r="AC579" s="144"/>
      <c r="AD579" s="151">
        <v>0.19367787255393878</v>
      </c>
      <c r="AE579" s="151">
        <v>0.15004678115473999</v>
      </c>
      <c r="AF579" s="144"/>
    </row>
    <row r="580" spans="1:32" x14ac:dyDescent="0.25">
      <c r="A580" s="149" t="s">
        <v>247</v>
      </c>
      <c r="B580" s="150">
        <v>74.27471116816433</v>
      </c>
      <c r="C580" s="150">
        <v>123.89430894308917</v>
      </c>
      <c r="D580" s="150">
        <v>54.269177126917675</v>
      </c>
      <c r="E580" s="150">
        <v>94.91458026509568</v>
      </c>
      <c r="F580" s="150">
        <v>65.204353083434157</v>
      </c>
      <c r="G580" s="150">
        <v>35.627135678391994</v>
      </c>
      <c r="H580" s="150">
        <v>42.364729458917843</v>
      </c>
      <c r="I580" s="150">
        <v>44.697040498442398</v>
      </c>
      <c r="J580" s="177">
        <v>2.332311039524555</v>
      </c>
      <c r="K580" s="177">
        <v>-24.676266074563095</v>
      </c>
      <c r="L580" s="147"/>
      <c r="M580" s="203">
        <v>-3.7734078711227923</v>
      </c>
      <c r="N580" s="144"/>
      <c r="P580" s="149" t="s">
        <v>247</v>
      </c>
      <c r="Q580" s="150">
        <v>95.520936515083264</v>
      </c>
      <c r="R580" s="150">
        <v>113.1671278908875</v>
      </c>
      <c r="S580" s="150">
        <v>92.405111274150173</v>
      </c>
      <c r="T580" s="150">
        <v>89.461144539751658</v>
      </c>
      <c r="U580" s="150">
        <v>94.689697238549471</v>
      </c>
      <c r="V580" s="150">
        <v>55.770522223203997</v>
      </c>
      <c r="W580" s="150">
        <v>57.970843615757225</v>
      </c>
      <c r="X580" s="150">
        <v>48.47044836956519</v>
      </c>
      <c r="Y580" s="177">
        <v>-9.5003952461920349</v>
      </c>
      <c r="Z580" s="177">
        <v>-35.544491418561449</v>
      </c>
      <c r="AA580" s="147"/>
      <c r="AB580" s="144"/>
      <c r="AC580" s="144"/>
      <c r="AD580" s="150">
        <v>69.373306573005493</v>
      </c>
      <c r="AE580" s="150">
        <v>84.01493978812664</v>
      </c>
      <c r="AF580" s="144"/>
    </row>
    <row r="581" spans="1:32" x14ac:dyDescent="0.25">
      <c r="A581" s="149" t="s">
        <v>248</v>
      </c>
      <c r="B581" s="150">
        <v>233.66942148760344</v>
      </c>
      <c r="C581" s="150">
        <v>322.62845849802386</v>
      </c>
      <c r="D581" s="150">
        <v>114.52542372881364</v>
      </c>
      <c r="E581" s="150">
        <v>264.13432835820896</v>
      </c>
      <c r="F581" s="150">
        <v>229.2735849056601</v>
      </c>
      <c r="G581" s="150">
        <v>221.26923076923086</v>
      </c>
      <c r="H581" s="150">
        <v>177.63736263736263</v>
      </c>
      <c r="I581" s="150">
        <v>214.32407407407396</v>
      </c>
      <c r="J581" s="177">
        <v>36.686711436711334</v>
      </c>
      <c r="K581" s="177">
        <v>-18.270717592592774</v>
      </c>
      <c r="L581" s="147"/>
      <c r="M581" s="203">
        <v>68.853227428706504</v>
      </c>
      <c r="N581" s="144"/>
      <c r="P581" s="149" t="s">
        <v>248</v>
      </c>
      <c r="Q581" s="150">
        <v>204.81065857885625</v>
      </c>
      <c r="R581" s="150">
        <v>196.03550295857994</v>
      </c>
      <c r="S581" s="150">
        <v>198.61832669322712</v>
      </c>
      <c r="T581" s="150">
        <v>183.95169775227191</v>
      </c>
      <c r="U581" s="150">
        <v>214.74809160305352</v>
      </c>
      <c r="V581" s="150">
        <v>172.65210267613321</v>
      </c>
      <c r="W581" s="150">
        <v>188.1079096045197</v>
      </c>
      <c r="X581" s="150">
        <v>145.47084664536746</v>
      </c>
      <c r="Y581" s="177">
        <v>-42.637062959152246</v>
      </c>
      <c r="Z581" s="177">
        <v>-49.553987584583837</v>
      </c>
      <c r="AA581" s="147"/>
      <c r="AB581" s="144"/>
      <c r="AC581" s="144"/>
      <c r="AD581" s="150">
        <v>232.59479166666674</v>
      </c>
      <c r="AE581" s="150">
        <v>195.0248342299513</v>
      </c>
      <c r="AF581" s="144"/>
    </row>
    <row r="582" spans="1:32" x14ac:dyDescent="0.25">
      <c r="A582" s="146" t="s">
        <v>249</v>
      </c>
      <c r="B582" s="147">
        <v>648</v>
      </c>
      <c r="C582" s="147">
        <v>348</v>
      </c>
      <c r="D582" s="147">
        <v>340</v>
      </c>
      <c r="E582" s="147">
        <v>354</v>
      </c>
      <c r="F582" s="147">
        <v>295</v>
      </c>
      <c r="G582" s="147">
        <v>244</v>
      </c>
      <c r="H582" s="147">
        <v>313</v>
      </c>
      <c r="I582" s="147">
        <v>203</v>
      </c>
      <c r="J582" s="148">
        <v>-0.3514376996805112</v>
      </c>
      <c r="K582" s="148">
        <v>-0.44099134539732499</v>
      </c>
      <c r="L582" s="147"/>
      <c r="M582" s="155">
        <v>5.7654075546719682E-2</v>
      </c>
      <c r="N582" s="144"/>
      <c r="P582" s="146" t="s">
        <v>249</v>
      </c>
      <c r="Q582" s="147">
        <v>5240</v>
      </c>
      <c r="R582" s="147">
        <v>4002</v>
      </c>
      <c r="S582" s="147">
        <v>4090</v>
      </c>
      <c r="T582" s="147">
        <v>4034</v>
      </c>
      <c r="U582" s="147">
        <v>3629</v>
      </c>
      <c r="V582" s="147">
        <v>3662</v>
      </c>
      <c r="W582" s="147">
        <v>3670</v>
      </c>
      <c r="X582" s="147">
        <v>3521</v>
      </c>
      <c r="Y582" s="148">
        <v>-4.0599455040871937E-2</v>
      </c>
      <c r="Z582" s="148">
        <v>-0.12991139195820245</v>
      </c>
      <c r="AA582" s="147"/>
      <c r="AB582" s="144"/>
      <c r="AC582" s="144"/>
      <c r="AD582" s="147">
        <v>363.14285714285717</v>
      </c>
      <c r="AE582" s="147">
        <v>4046.7142857142858</v>
      </c>
      <c r="AF582" s="144"/>
    </row>
    <row r="583" spans="1:32" x14ac:dyDescent="0.25">
      <c r="A583" s="146" t="s">
        <v>250</v>
      </c>
      <c r="B583" s="147">
        <v>222</v>
      </c>
      <c r="C583" s="147">
        <v>134</v>
      </c>
      <c r="D583" s="147">
        <v>150</v>
      </c>
      <c r="E583" s="147">
        <v>100</v>
      </c>
      <c r="F583" s="147">
        <v>105</v>
      </c>
      <c r="G583" s="147">
        <v>123</v>
      </c>
      <c r="H583" s="147">
        <v>133</v>
      </c>
      <c r="I583" s="147">
        <v>101</v>
      </c>
      <c r="J583" s="148">
        <v>-0.24060150375939848</v>
      </c>
      <c r="K583" s="148">
        <v>-0.26887280248190276</v>
      </c>
      <c r="L583" s="147"/>
      <c r="M583" s="155">
        <v>7.6747720364741645E-2</v>
      </c>
      <c r="N583" s="144"/>
      <c r="P583" s="146" t="s">
        <v>250</v>
      </c>
      <c r="Q583" s="147">
        <v>1779</v>
      </c>
      <c r="R583" s="147">
        <v>1296</v>
      </c>
      <c r="S583" s="147">
        <v>1342</v>
      </c>
      <c r="T583" s="147">
        <v>1343</v>
      </c>
      <c r="U583" s="147">
        <v>1104</v>
      </c>
      <c r="V583" s="147">
        <v>1281</v>
      </c>
      <c r="W583" s="147">
        <v>1214</v>
      </c>
      <c r="X583" s="147">
        <v>1316</v>
      </c>
      <c r="Y583" s="148">
        <v>8.4019769357495888E-2</v>
      </c>
      <c r="Z583" s="148">
        <v>-1.5706806282722512E-2</v>
      </c>
      <c r="AA583" s="147"/>
      <c r="AB583" s="144"/>
      <c r="AC583" s="144"/>
      <c r="AD583" s="150">
        <v>138.14285714285714</v>
      </c>
      <c r="AE583" s="150">
        <v>1337</v>
      </c>
      <c r="AF583" s="144"/>
    </row>
    <row r="584" spans="1:32" x14ac:dyDescent="0.25">
      <c r="A584" s="149" t="s">
        <v>251</v>
      </c>
      <c r="B584" s="150">
        <v>0</v>
      </c>
      <c r="C584" s="150">
        <v>636</v>
      </c>
      <c r="D584" s="150">
        <v>309</v>
      </c>
      <c r="E584" s="150">
        <v>239</v>
      </c>
      <c r="F584" s="150">
        <v>213</v>
      </c>
      <c r="G584" s="150">
        <v>190</v>
      </c>
      <c r="H584" s="150">
        <v>192</v>
      </c>
      <c r="I584" s="150">
        <v>143</v>
      </c>
      <c r="J584" s="148">
        <v>-0.25520833333333331</v>
      </c>
      <c r="K584" s="157">
        <v>-0.51770657672849918</v>
      </c>
      <c r="L584" s="147"/>
      <c r="M584" s="155">
        <v>3.0143338954468801E-2</v>
      </c>
      <c r="N584" s="144"/>
      <c r="P584" s="149" t="s">
        <v>251</v>
      </c>
      <c r="Q584" s="150">
        <v>0</v>
      </c>
      <c r="R584" s="150">
        <v>7221</v>
      </c>
      <c r="S584" s="150">
        <v>6045</v>
      </c>
      <c r="T584" s="150">
        <v>4850</v>
      </c>
      <c r="U584" s="150">
        <v>4541</v>
      </c>
      <c r="V584" s="150">
        <v>4166</v>
      </c>
      <c r="W584" s="150">
        <v>4230</v>
      </c>
      <c r="X584" s="150">
        <v>4744</v>
      </c>
      <c r="Y584" s="148">
        <v>0.12151300236406619</v>
      </c>
      <c r="Z584" s="157">
        <v>-8.3373587093034496E-2</v>
      </c>
      <c r="AA584" s="147"/>
      <c r="AB584" s="144"/>
      <c r="AC584" s="144"/>
      <c r="AD584" s="158">
        <v>296.5</v>
      </c>
      <c r="AE584" s="158">
        <v>5175.5</v>
      </c>
      <c r="AF584" s="144"/>
    </row>
    <row r="585" spans="1:32" x14ac:dyDescent="0.25">
      <c r="A585" s="159" t="s">
        <v>252</v>
      </c>
      <c r="B585" s="147">
        <v>123</v>
      </c>
      <c r="C585" s="147">
        <v>100</v>
      </c>
      <c r="D585" s="147">
        <v>100</v>
      </c>
      <c r="E585" s="147">
        <v>110</v>
      </c>
      <c r="F585" s="147">
        <v>59</v>
      </c>
      <c r="G585" s="147">
        <v>25</v>
      </c>
      <c r="H585" s="147">
        <v>28</v>
      </c>
      <c r="I585" s="147">
        <v>76</v>
      </c>
      <c r="J585" s="148">
        <v>1.7142857142857142</v>
      </c>
      <c r="K585" s="148">
        <v>-2.3853211009174362E-2</v>
      </c>
      <c r="L585" s="147"/>
      <c r="M585" s="155">
        <v>7.7157360406091377E-2</v>
      </c>
      <c r="N585" s="144"/>
      <c r="P585" s="159" t="s">
        <v>252</v>
      </c>
      <c r="Q585" s="147">
        <v>1715</v>
      </c>
      <c r="R585" s="147">
        <v>1659</v>
      </c>
      <c r="S585" s="147">
        <v>1888</v>
      </c>
      <c r="T585" s="147">
        <v>1373</v>
      </c>
      <c r="U585" s="147">
        <v>1607</v>
      </c>
      <c r="V585" s="147">
        <v>1394</v>
      </c>
      <c r="W585" s="147">
        <v>1288</v>
      </c>
      <c r="X585" s="147">
        <v>985</v>
      </c>
      <c r="Y585" s="148">
        <v>-0.23524844720496896</v>
      </c>
      <c r="Z585" s="148">
        <v>-0.36882094470889787</v>
      </c>
      <c r="AA585" s="147"/>
      <c r="AB585" s="144"/>
      <c r="AC585" s="144"/>
      <c r="AD585" s="150">
        <v>77.857142857142861</v>
      </c>
      <c r="AE585" s="150">
        <v>1560.5714285714287</v>
      </c>
      <c r="AF585" s="144"/>
    </row>
    <row r="586" spans="1:32" x14ac:dyDescent="0.25">
      <c r="A586" s="159" t="s">
        <v>253</v>
      </c>
      <c r="B586" s="147">
        <v>14</v>
      </c>
      <c r="C586" s="147">
        <v>9</v>
      </c>
      <c r="D586" s="147">
        <v>3</v>
      </c>
      <c r="E586" s="147">
        <v>7</v>
      </c>
      <c r="F586" s="147">
        <v>1</v>
      </c>
      <c r="G586" s="147">
        <v>2</v>
      </c>
      <c r="H586" s="147">
        <v>4</v>
      </c>
      <c r="I586" s="147">
        <v>1</v>
      </c>
      <c r="J586" s="148">
        <v>-0.75</v>
      </c>
      <c r="K586" s="148">
        <v>-0.82499999999999996</v>
      </c>
      <c r="L586" s="147"/>
      <c r="M586" s="155">
        <v>1.4084507042253521E-2</v>
      </c>
      <c r="N586" s="144"/>
      <c r="P586" s="159" t="s">
        <v>253</v>
      </c>
      <c r="Q586" s="147">
        <v>120</v>
      </c>
      <c r="R586" s="147">
        <v>107</v>
      </c>
      <c r="S586" s="147">
        <v>175</v>
      </c>
      <c r="T586" s="147">
        <v>73</v>
      </c>
      <c r="U586" s="147">
        <v>89</v>
      </c>
      <c r="V586" s="147">
        <v>107</v>
      </c>
      <c r="W586" s="147">
        <v>60</v>
      </c>
      <c r="X586" s="147">
        <v>71</v>
      </c>
      <c r="Y586" s="148">
        <v>0.18333333333333332</v>
      </c>
      <c r="Z586" s="148">
        <v>-0.32010943912448703</v>
      </c>
      <c r="AA586" s="147"/>
      <c r="AB586" s="144"/>
      <c r="AC586" s="144"/>
      <c r="AD586" s="150">
        <v>5.7142857142857144</v>
      </c>
      <c r="AE586" s="150">
        <v>104.42857142857143</v>
      </c>
      <c r="AF586" s="144"/>
    </row>
    <row r="587" spans="1:32" x14ac:dyDescent="0.25">
      <c r="A587" s="159" t="s">
        <v>254</v>
      </c>
      <c r="B587" s="160">
        <v>0.10218978102189781</v>
      </c>
      <c r="C587" s="160">
        <v>8.2568807339449546E-2</v>
      </c>
      <c r="D587" s="160">
        <v>2.9126213592233011E-2</v>
      </c>
      <c r="E587" s="160">
        <v>5.9829059829059832E-2</v>
      </c>
      <c r="F587" s="160">
        <v>1.6666666666666666E-2</v>
      </c>
      <c r="G587" s="160">
        <v>7.407407407407407E-2</v>
      </c>
      <c r="H587" s="160">
        <v>0.125</v>
      </c>
      <c r="I587" s="160">
        <v>1.2987012987012988E-2</v>
      </c>
      <c r="J587" s="172">
        <v>-11.2012987012987</v>
      </c>
      <c r="K587" s="172">
        <v>-5.5389055389055395</v>
      </c>
      <c r="L587" s="147"/>
      <c r="M587" s="203">
        <v>-5.424783549783549</v>
      </c>
      <c r="N587" s="144"/>
      <c r="P587" s="159" t="s">
        <v>254</v>
      </c>
      <c r="Q587" s="160">
        <v>6.5395095367847406E-2</v>
      </c>
      <c r="R587" s="160">
        <v>6.0588901472253681E-2</v>
      </c>
      <c r="S587" s="160">
        <v>8.4827920504120219E-2</v>
      </c>
      <c r="T587" s="160">
        <v>5.0484094052558784E-2</v>
      </c>
      <c r="U587" s="160">
        <v>5.2476415094339625E-2</v>
      </c>
      <c r="V587" s="160">
        <v>7.1285809460359756E-2</v>
      </c>
      <c r="W587" s="160">
        <v>4.4510385756676561E-2</v>
      </c>
      <c r="X587" s="160">
        <v>6.7234848484848481E-2</v>
      </c>
      <c r="Y587" s="172">
        <v>2.2724462728171919</v>
      </c>
      <c r="Z587" s="172">
        <v>0.45149857649857544</v>
      </c>
      <c r="AA587" s="147"/>
      <c r="AB587" s="144"/>
      <c r="AC587" s="144"/>
      <c r="AD587" s="191">
        <v>6.8376068376068383E-2</v>
      </c>
      <c r="AE587" s="191">
        <v>6.2719862719862726E-2</v>
      </c>
      <c r="AF587" s="144"/>
    </row>
    <row r="588" spans="1:32" x14ac:dyDescent="0.25">
      <c r="A588" s="161" t="s">
        <v>255</v>
      </c>
      <c r="B588" s="161"/>
      <c r="C588" s="161"/>
      <c r="D588" s="161"/>
      <c r="E588" s="144"/>
      <c r="F588" s="144"/>
      <c r="G588" s="144"/>
      <c r="H588" s="144"/>
      <c r="I588" s="144"/>
      <c r="J588" s="144"/>
      <c r="K588" s="144"/>
      <c r="L588" s="144"/>
      <c r="M588" s="144"/>
      <c r="N588" s="144"/>
      <c r="O588" s="204"/>
      <c r="P588" s="161" t="s">
        <v>255</v>
      </c>
      <c r="Q588" s="161"/>
      <c r="R588" s="161"/>
      <c r="S588" s="161"/>
      <c r="T588" s="144"/>
      <c r="U588" s="144"/>
      <c r="V588" s="144"/>
      <c r="W588" s="144"/>
      <c r="X588" s="144"/>
      <c r="Y588" s="144"/>
      <c r="Z588" s="144"/>
      <c r="AA588" s="144"/>
      <c r="AB588" s="144"/>
      <c r="AC588" s="144"/>
      <c r="AD588" s="144"/>
      <c r="AE588" s="144"/>
      <c r="AF588" s="144"/>
    </row>
  </sheetData>
  <dataConsolidate/>
  <mergeCells count="1">
    <mergeCell ref="B1:D1"/>
  </mergeCell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590BE38D-EE1E-420A-BE9B-62EA9ED7BE4C}">
          <x14:formula1>
            <xm:f>'L:\FELLES\Avdeling EF\Statistikk\Hovedtall-tabeller\[Hovedtall T1 2017-26.xlsx]Hjelpetabell'!#REF!</xm:f>
          </x14:formula1>
          <xm:sqref>B1</xm:sqref>
        </x14:dataValidation>
      </x14:dataValidations>
    </ext>
    <ext xmlns:x14="http://schemas.microsoft.com/office/spreadsheetml/2009/9/main" uri="{05C60535-1F16-4fd2-B633-F4F36F0B64E0}">
      <x14:sparklineGroups xmlns:xm="http://schemas.microsoft.com/office/excel/2006/main">
        <x14:sparklineGroup displayEmptyCellsAs="gap" high="1" low="1" xr2:uid="{63396F85-2214-4FB8-9774-7F422474599A}">
          <x14:colorSeries rgb="FF376092"/>
          <x14:colorNegative rgb="FFD00000"/>
          <x14:colorAxis rgb="FF000000"/>
          <x14:colorMarkers rgb="FFD00000"/>
          <x14:colorFirst rgb="FFD00000"/>
          <x14:colorLast rgb="FFD00000"/>
          <x14:colorHigh theme="1"/>
          <x14:colorLow rgb="FFD00000"/>
          <x14:sparklines>
            <x14:sparkline>
              <xm:f>'Sør-Vest PD'!Q569:X569</xm:f>
              <xm:sqref>AA569</xm:sqref>
            </x14:sparkline>
            <x14:sparkline>
              <xm:f>'Sør-Vest PD'!Q570:X570</xm:f>
              <xm:sqref>AA570</xm:sqref>
            </x14:sparkline>
            <x14:sparkline>
              <xm:f>'Sør-Vest PD'!Q571:X571</xm:f>
              <xm:sqref>AA571</xm:sqref>
            </x14:sparkline>
            <x14:sparkline>
              <xm:f>'Sør-Vest PD'!Q572:X572</xm:f>
              <xm:sqref>AA572</xm:sqref>
            </x14:sparkline>
            <x14:sparkline>
              <xm:f>'Sør-Vest PD'!Q573:X573</xm:f>
              <xm:sqref>AA573</xm:sqref>
            </x14:sparkline>
            <x14:sparkline>
              <xm:f>'Sør-Vest PD'!Q574:X574</xm:f>
              <xm:sqref>AA574</xm:sqref>
            </x14:sparkline>
            <x14:sparkline>
              <xm:f>'Sør-Vest PD'!Q575:X575</xm:f>
              <xm:sqref>AA575</xm:sqref>
            </x14:sparkline>
            <x14:sparkline>
              <xm:f>'Sør-Vest PD'!Q576:X576</xm:f>
              <xm:sqref>AA576</xm:sqref>
            </x14:sparkline>
            <x14:sparkline>
              <xm:f>'Sør-Vest PD'!Q577:X577</xm:f>
              <xm:sqref>AA577</xm:sqref>
            </x14:sparkline>
            <x14:sparkline>
              <xm:f>'Sør-Vest PD'!Q578:X578</xm:f>
              <xm:sqref>AA578</xm:sqref>
            </x14:sparkline>
            <x14:sparkline>
              <xm:f>'Sør-Vest PD'!Q579:X579</xm:f>
              <xm:sqref>AA579</xm:sqref>
            </x14:sparkline>
            <x14:sparkline>
              <xm:f>'Sør-Vest PD'!Q580:X580</xm:f>
              <xm:sqref>AA580</xm:sqref>
            </x14:sparkline>
            <x14:sparkline>
              <xm:f>'Sør-Vest PD'!Q581:X581</xm:f>
              <xm:sqref>AA581</xm:sqref>
            </x14:sparkline>
            <x14:sparkline>
              <xm:f>'Sør-Vest PD'!Q582:X582</xm:f>
              <xm:sqref>AA582</xm:sqref>
            </x14:sparkline>
            <x14:sparkline>
              <xm:f>'Sør-Vest PD'!Q583:X583</xm:f>
              <xm:sqref>AA583</xm:sqref>
            </x14:sparkline>
            <x14:sparkline>
              <xm:f>'Sør-Vest PD'!R584:X584</xm:f>
              <xm:sqref>AA584</xm:sqref>
            </x14:sparkline>
            <x14:sparkline>
              <xm:f>'Sør-Vest PD'!Q585:X585</xm:f>
              <xm:sqref>AA585</xm:sqref>
            </x14:sparkline>
            <x14:sparkline>
              <xm:f>'Sør-Vest PD'!Q586:X586</xm:f>
              <xm:sqref>AA586</xm:sqref>
            </x14:sparkline>
            <x14:sparkline>
              <xm:f>'Sør-Vest PD'!Q587:X587</xm:f>
              <xm:sqref>AA587</xm:sqref>
            </x14:sparkline>
          </x14:sparklines>
        </x14:sparklineGroup>
        <x14:sparklineGroup displayEmptyCellsAs="gap" high="1" low="1" xr2:uid="{769085E2-E692-4FB3-A91F-6A3AC7963F2E}">
          <x14:colorSeries rgb="FF376092"/>
          <x14:colorNegative rgb="FFD00000"/>
          <x14:colorAxis rgb="FF000000"/>
          <x14:colorMarkers rgb="FFD00000"/>
          <x14:colorFirst rgb="FFD00000"/>
          <x14:colorLast rgb="FFD00000"/>
          <x14:colorHigh theme="1"/>
          <x14:colorLow rgb="FFD00000"/>
          <x14:sparklines>
            <x14:sparkline>
              <xm:f>'Sør-Vest PD'!Q543:X543</xm:f>
              <xm:sqref>AA543</xm:sqref>
            </x14:sparkline>
            <x14:sparkline>
              <xm:f>'Sør-Vest PD'!Q544:X544</xm:f>
              <xm:sqref>AA544</xm:sqref>
            </x14:sparkline>
            <x14:sparkline>
              <xm:f>'Sør-Vest PD'!Q545:X545</xm:f>
              <xm:sqref>AA545</xm:sqref>
            </x14:sparkline>
            <x14:sparkline>
              <xm:f>'Sør-Vest PD'!Q546:X546</xm:f>
              <xm:sqref>AA546</xm:sqref>
            </x14:sparkline>
            <x14:sparkline>
              <xm:f>'Sør-Vest PD'!Q547:X547</xm:f>
              <xm:sqref>AA547</xm:sqref>
            </x14:sparkline>
            <x14:sparkline>
              <xm:f>'Sør-Vest PD'!Q548:X548</xm:f>
              <xm:sqref>AA548</xm:sqref>
            </x14:sparkline>
            <x14:sparkline>
              <xm:f>'Sør-Vest PD'!Q549:X549</xm:f>
              <xm:sqref>AA549</xm:sqref>
            </x14:sparkline>
            <x14:sparkline>
              <xm:f>'Sør-Vest PD'!Q550:X550</xm:f>
              <xm:sqref>AA550</xm:sqref>
            </x14:sparkline>
            <x14:sparkline>
              <xm:f>'Sør-Vest PD'!Q551:X551</xm:f>
              <xm:sqref>AA551</xm:sqref>
            </x14:sparkline>
            <x14:sparkline>
              <xm:f>'Sør-Vest PD'!Q552:X552</xm:f>
              <xm:sqref>AA552</xm:sqref>
            </x14:sparkline>
            <x14:sparkline>
              <xm:f>'Sør-Vest PD'!Q553:X553</xm:f>
              <xm:sqref>AA553</xm:sqref>
            </x14:sparkline>
            <x14:sparkline>
              <xm:f>'Sør-Vest PD'!Q554:X554</xm:f>
              <xm:sqref>AA554</xm:sqref>
            </x14:sparkline>
            <x14:sparkline>
              <xm:f>'Sør-Vest PD'!Q555:X555</xm:f>
              <xm:sqref>AA555</xm:sqref>
            </x14:sparkline>
            <x14:sparkline>
              <xm:f>'Sør-Vest PD'!Q556:X556</xm:f>
              <xm:sqref>AA556</xm:sqref>
            </x14:sparkline>
            <x14:sparkline>
              <xm:f>'Sør-Vest PD'!Q557:X557</xm:f>
              <xm:sqref>AA557</xm:sqref>
            </x14:sparkline>
            <x14:sparkline>
              <xm:f>'Sør-Vest PD'!R558:X558</xm:f>
              <xm:sqref>AA558</xm:sqref>
            </x14:sparkline>
            <x14:sparkline>
              <xm:f>'Sør-Vest PD'!Q559:X559</xm:f>
              <xm:sqref>AA559</xm:sqref>
            </x14:sparkline>
            <x14:sparkline>
              <xm:f>'Sør-Vest PD'!Q560:X560</xm:f>
              <xm:sqref>AA560</xm:sqref>
            </x14:sparkline>
            <x14:sparkline>
              <xm:f>'Sør-Vest PD'!Q561:X561</xm:f>
              <xm:sqref>AA561</xm:sqref>
            </x14:sparkline>
          </x14:sparklines>
        </x14:sparklineGroup>
        <x14:sparklineGroup displayEmptyCellsAs="gap" high="1" low="1" xr2:uid="{14363954-6401-4F0F-B92A-B32064C575EB}">
          <x14:colorSeries rgb="FF376092"/>
          <x14:colorNegative rgb="FFD00000"/>
          <x14:colorAxis rgb="FF000000"/>
          <x14:colorMarkers rgb="FFD00000"/>
          <x14:colorFirst rgb="FFD00000"/>
          <x14:colorLast rgb="FFD00000"/>
          <x14:colorHigh theme="1"/>
          <x14:colorLow rgb="FFD00000"/>
          <x14:sparklines>
            <x14:sparkline>
              <xm:f>'Sør-Vest PD'!Q517:X517</xm:f>
              <xm:sqref>AA517</xm:sqref>
            </x14:sparkline>
            <x14:sparkline>
              <xm:f>'Sør-Vest PD'!Q518:X518</xm:f>
              <xm:sqref>AA518</xm:sqref>
            </x14:sparkline>
            <x14:sparkline>
              <xm:f>'Sør-Vest PD'!Q519:X519</xm:f>
              <xm:sqref>AA519</xm:sqref>
            </x14:sparkline>
            <x14:sparkline>
              <xm:f>'Sør-Vest PD'!Q520:X520</xm:f>
              <xm:sqref>AA520</xm:sqref>
            </x14:sparkline>
            <x14:sparkline>
              <xm:f>'Sør-Vest PD'!Q521:X521</xm:f>
              <xm:sqref>AA521</xm:sqref>
            </x14:sparkline>
            <x14:sparkline>
              <xm:f>'Sør-Vest PD'!Q522:X522</xm:f>
              <xm:sqref>AA522</xm:sqref>
            </x14:sparkline>
            <x14:sparkline>
              <xm:f>'Sør-Vest PD'!Q523:X523</xm:f>
              <xm:sqref>AA523</xm:sqref>
            </x14:sparkline>
            <x14:sparkline>
              <xm:f>'Sør-Vest PD'!Q524:X524</xm:f>
              <xm:sqref>AA524</xm:sqref>
            </x14:sparkline>
            <x14:sparkline>
              <xm:f>'Sør-Vest PD'!Q525:X525</xm:f>
              <xm:sqref>AA525</xm:sqref>
            </x14:sparkline>
            <x14:sparkline>
              <xm:f>'Sør-Vest PD'!Q526:X526</xm:f>
              <xm:sqref>AA526</xm:sqref>
            </x14:sparkline>
            <x14:sparkline>
              <xm:f>'Sør-Vest PD'!Q527:X527</xm:f>
              <xm:sqref>AA527</xm:sqref>
            </x14:sparkline>
            <x14:sparkline>
              <xm:f>'Sør-Vest PD'!Q528:X528</xm:f>
              <xm:sqref>AA528</xm:sqref>
            </x14:sparkline>
            <x14:sparkline>
              <xm:f>'Sør-Vest PD'!Q529:X529</xm:f>
              <xm:sqref>AA529</xm:sqref>
            </x14:sparkline>
            <x14:sparkline>
              <xm:f>'Sør-Vest PD'!Q530:X530</xm:f>
              <xm:sqref>AA530</xm:sqref>
            </x14:sparkline>
            <x14:sparkline>
              <xm:f>'Sør-Vest PD'!Q531:X531</xm:f>
              <xm:sqref>AA531</xm:sqref>
            </x14:sparkline>
            <x14:sparkline>
              <xm:f>'Sør-Vest PD'!R532:X532</xm:f>
              <xm:sqref>AA532</xm:sqref>
            </x14:sparkline>
            <x14:sparkline>
              <xm:f>'Sør-Vest PD'!Q533:X533</xm:f>
              <xm:sqref>AA533</xm:sqref>
            </x14:sparkline>
            <x14:sparkline>
              <xm:f>'Sør-Vest PD'!Q534:X534</xm:f>
              <xm:sqref>AA534</xm:sqref>
            </x14:sparkline>
            <x14:sparkline>
              <xm:f>'Sør-Vest PD'!Q535:X535</xm:f>
              <xm:sqref>AA535</xm:sqref>
            </x14:sparkline>
          </x14:sparklines>
        </x14:sparklineGroup>
        <x14:sparklineGroup displayEmptyCellsAs="gap" high="1" low="1" xr2:uid="{7D67EE99-83CE-451D-B35B-61567AD1CE46}">
          <x14:colorSeries rgb="FF376092"/>
          <x14:colorNegative rgb="FFD00000"/>
          <x14:colorAxis rgb="FF000000"/>
          <x14:colorMarkers rgb="FFD00000"/>
          <x14:colorFirst rgb="FFD00000"/>
          <x14:colorLast rgb="FFD00000"/>
          <x14:colorHigh theme="1"/>
          <x14:colorLow rgb="FFD00000"/>
          <x14:sparklines>
            <x14:sparkline>
              <xm:f>'Sør-Vest PD'!Q491:X491</xm:f>
              <xm:sqref>AA491</xm:sqref>
            </x14:sparkline>
            <x14:sparkline>
              <xm:f>'Sør-Vest PD'!Q492:X492</xm:f>
              <xm:sqref>AA492</xm:sqref>
            </x14:sparkline>
            <x14:sparkline>
              <xm:f>'Sør-Vest PD'!Q493:X493</xm:f>
              <xm:sqref>AA493</xm:sqref>
            </x14:sparkline>
            <x14:sparkline>
              <xm:f>'Sør-Vest PD'!Q494:X494</xm:f>
              <xm:sqref>AA494</xm:sqref>
            </x14:sparkline>
            <x14:sparkline>
              <xm:f>'Sør-Vest PD'!Q495:X495</xm:f>
              <xm:sqref>AA495</xm:sqref>
            </x14:sparkline>
            <x14:sparkline>
              <xm:f>'Sør-Vest PD'!Q496:X496</xm:f>
              <xm:sqref>AA496</xm:sqref>
            </x14:sparkline>
            <x14:sparkline>
              <xm:f>'Sør-Vest PD'!Q497:X497</xm:f>
              <xm:sqref>AA497</xm:sqref>
            </x14:sparkline>
            <x14:sparkline>
              <xm:f>'Sør-Vest PD'!Q498:X498</xm:f>
              <xm:sqref>AA498</xm:sqref>
            </x14:sparkline>
            <x14:sparkline>
              <xm:f>'Sør-Vest PD'!Q499:X499</xm:f>
              <xm:sqref>AA499</xm:sqref>
            </x14:sparkline>
            <x14:sparkline>
              <xm:f>'Sør-Vest PD'!Q500:X500</xm:f>
              <xm:sqref>AA500</xm:sqref>
            </x14:sparkline>
            <x14:sparkline>
              <xm:f>'Sør-Vest PD'!Q501:X501</xm:f>
              <xm:sqref>AA501</xm:sqref>
            </x14:sparkline>
            <x14:sparkline>
              <xm:f>'Sør-Vest PD'!Q502:X502</xm:f>
              <xm:sqref>AA502</xm:sqref>
            </x14:sparkline>
            <x14:sparkline>
              <xm:f>'Sør-Vest PD'!Q503:X503</xm:f>
              <xm:sqref>AA503</xm:sqref>
            </x14:sparkline>
            <x14:sparkline>
              <xm:f>'Sør-Vest PD'!Q504:X504</xm:f>
              <xm:sqref>AA504</xm:sqref>
            </x14:sparkline>
            <x14:sparkline>
              <xm:f>'Sør-Vest PD'!Q505:X505</xm:f>
              <xm:sqref>AA505</xm:sqref>
            </x14:sparkline>
            <x14:sparkline>
              <xm:f>'Sør-Vest PD'!R506:X506</xm:f>
              <xm:sqref>AA506</xm:sqref>
            </x14:sparkline>
            <x14:sparkline>
              <xm:f>'Sør-Vest PD'!Q507:X507</xm:f>
              <xm:sqref>AA507</xm:sqref>
            </x14:sparkline>
            <x14:sparkline>
              <xm:f>'Sør-Vest PD'!Q508:X508</xm:f>
              <xm:sqref>AA508</xm:sqref>
            </x14:sparkline>
            <x14:sparkline>
              <xm:f>'Sør-Vest PD'!Q509:X509</xm:f>
              <xm:sqref>AA509</xm:sqref>
            </x14:sparkline>
          </x14:sparklines>
        </x14:sparklineGroup>
        <x14:sparklineGroup displayEmptyCellsAs="gap" high="1" low="1" xr2:uid="{951741B3-9828-4E3F-B908-2EB81467E4EB}">
          <x14:colorSeries rgb="FF376092"/>
          <x14:colorNegative rgb="FFD00000"/>
          <x14:colorAxis rgb="FF000000"/>
          <x14:colorMarkers rgb="FFD00000"/>
          <x14:colorFirst rgb="FFD00000"/>
          <x14:colorLast rgb="FFD00000"/>
          <x14:colorHigh theme="1"/>
          <x14:colorLow rgb="FFD00000"/>
          <x14:sparklines>
            <x14:sparkline>
              <xm:f>'Sør-Vest PD'!Q465:X465</xm:f>
              <xm:sqref>AA465</xm:sqref>
            </x14:sparkline>
            <x14:sparkline>
              <xm:f>'Sør-Vest PD'!Q466:X466</xm:f>
              <xm:sqref>AA466</xm:sqref>
            </x14:sparkline>
            <x14:sparkline>
              <xm:f>'Sør-Vest PD'!Q467:X467</xm:f>
              <xm:sqref>AA467</xm:sqref>
            </x14:sparkline>
            <x14:sparkline>
              <xm:f>'Sør-Vest PD'!Q468:X468</xm:f>
              <xm:sqref>AA468</xm:sqref>
            </x14:sparkline>
            <x14:sparkline>
              <xm:f>'Sør-Vest PD'!Q469:X469</xm:f>
              <xm:sqref>AA469</xm:sqref>
            </x14:sparkline>
            <x14:sparkline>
              <xm:f>'Sør-Vest PD'!Q470:X470</xm:f>
              <xm:sqref>AA470</xm:sqref>
            </x14:sparkline>
            <x14:sparkline>
              <xm:f>'Sør-Vest PD'!Q471:X471</xm:f>
              <xm:sqref>AA471</xm:sqref>
            </x14:sparkline>
            <x14:sparkline>
              <xm:f>'Sør-Vest PD'!Q472:X472</xm:f>
              <xm:sqref>AA472</xm:sqref>
            </x14:sparkline>
            <x14:sparkline>
              <xm:f>'Sør-Vest PD'!Q473:X473</xm:f>
              <xm:sqref>AA473</xm:sqref>
            </x14:sparkline>
            <x14:sparkline>
              <xm:f>'Sør-Vest PD'!Q474:X474</xm:f>
              <xm:sqref>AA474</xm:sqref>
            </x14:sparkline>
            <x14:sparkline>
              <xm:f>'Sør-Vest PD'!Q475:X475</xm:f>
              <xm:sqref>AA475</xm:sqref>
            </x14:sparkline>
            <x14:sparkline>
              <xm:f>'Sør-Vest PD'!Q476:X476</xm:f>
              <xm:sqref>AA476</xm:sqref>
            </x14:sparkline>
            <x14:sparkline>
              <xm:f>'Sør-Vest PD'!Q477:X477</xm:f>
              <xm:sqref>AA477</xm:sqref>
            </x14:sparkline>
            <x14:sparkline>
              <xm:f>'Sør-Vest PD'!Q478:X478</xm:f>
              <xm:sqref>AA478</xm:sqref>
            </x14:sparkline>
            <x14:sparkline>
              <xm:f>'Sør-Vest PD'!Q479:X479</xm:f>
              <xm:sqref>AA479</xm:sqref>
            </x14:sparkline>
            <x14:sparkline>
              <xm:f>'Sør-Vest PD'!R480:X480</xm:f>
              <xm:sqref>AA480</xm:sqref>
            </x14:sparkline>
            <x14:sparkline>
              <xm:f>'Sør-Vest PD'!Q481:X481</xm:f>
              <xm:sqref>AA481</xm:sqref>
            </x14:sparkline>
            <x14:sparkline>
              <xm:f>'Sør-Vest PD'!Q482:X482</xm:f>
              <xm:sqref>AA482</xm:sqref>
            </x14:sparkline>
            <x14:sparkline>
              <xm:f>'Sør-Vest PD'!Q483:X483</xm:f>
              <xm:sqref>AA483</xm:sqref>
            </x14:sparkline>
          </x14:sparklines>
        </x14:sparklineGroup>
        <x14:sparklineGroup displayEmptyCellsAs="gap" high="1" low="1" xr2:uid="{8D33B068-D3D3-4A8F-8DC9-90EACE903E4F}">
          <x14:colorSeries rgb="FF376092"/>
          <x14:colorNegative rgb="FFD00000"/>
          <x14:colorAxis rgb="FF000000"/>
          <x14:colorMarkers rgb="FFD00000"/>
          <x14:colorFirst rgb="FFD00000"/>
          <x14:colorLast rgb="FFD00000"/>
          <x14:colorHigh theme="1"/>
          <x14:colorLow rgb="FFD00000"/>
          <x14:sparklines>
            <x14:sparkline>
              <xm:f>'Sør-Vest PD'!Q439:X439</xm:f>
              <xm:sqref>AA439</xm:sqref>
            </x14:sparkline>
            <x14:sparkline>
              <xm:f>'Sør-Vest PD'!Q440:X440</xm:f>
              <xm:sqref>AA440</xm:sqref>
            </x14:sparkline>
            <x14:sparkline>
              <xm:f>'Sør-Vest PD'!Q441:X441</xm:f>
              <xm:sqref>AA441</xm:sqref>
            </x14:sparkline>
            <x14:sparkline>
              <xm:f>'Sør-Vest PD'!Q442:X442</xm:f>
              <xm:sqref>AA442</xm:sqref>
            </x14:sparkline>
            <x14:sparkline>
              <xm:f>'Sør-Vest PD'!Q443:X443</xm:f>
              <xm:sqref>AA443</xm:sqref>
            </x14:sparkline>
            <x14:sparkline>
              <xm:f>'Sør-Vest PD'!Q444:X444</xm:f>
              <xm:sqref>AA444</xm:sqref>
            </x14:sparkline>
            <x14:sparkline>
              <xm:f>'Sør-Vest PD'!Q445:X445</xm:f>
              <xm:sqref>AA445</xm:sqref>
            </x14:sparkline>
            <x14:sparkline>
              <xm:f>'Sør-Vest PD'!Q446:X446</xm:f>
              <xm:sqref>AA446</xm:sqref>
            </x14:sparkline>
            <x14:sparkline>
              <xm:f>'Sør-Vest PD'!Q447:X447</xm:f>
              <xm:sqref>AA447</xm:sqref>
            </x14:sparkline>
            <x14:sparkline>
              <xm:f>'Sør-Vest PD'!Q448:X448</xm:f>
              <xm:sqref>AA448</xm:sqref>
            </x14:sparkline>
            <x14:sparkline>
              <xm:f>'Sør-Vest PD'!Q449:X449</xm:f>
              <xm:sqref>AA449</xm:sqref>
            </x14:sparkline>
            <x14:sparkline>
              <xm:f>'Sør-Vest PD'!Q450:X450</xm:f>
              <xm:sqref>AA450</xm:sqref>
            </x14:sparkline>
            <x14:sparkline>
              <xm:f>'Sør-Vest PD'!Q451:X451</xm:f>
              <xm:sqref>AA451</xm:sqref>
            </x14:sparkline>
            <x14:sparkline>
              <xm:f>'Sør-Vest PD'!Q452:X452</xm:f>
              <xm:sqref>AA452</xm:sqref>
            </x14:sparkline>
            <x14:sparkline>
              <xm:f>'Sør-Vest PD'!Q453:X453</xm:f>
              <xm:sqref>AA453</xm:sqref>
            </x14:sparkline>
            <x14:sparkline>
              <xm:f>'Sør-Vest PD'!R454:X454</xm:f>
              <xm:sqref>AA454</xm:sqref>
            </x14:sparkline>
            <x14:sparkline>
              <xm:f>'Sør-Vest PD'!Q455:X455</xm:f>
              <xm:sqref>AA455</xm:sqref>
            </x14:sparkline>
            <x14:sparkline>
              <xm:f>'Sør-Vest PD'!Q456:X456</xm:f>
              <xm:sqref>AA456</xm:sqref>
            </x14:sparkline>
            <x14:sparkline>
              <xm:f>'Sør-Vest PD'!Q457:X457</xm:f>
              <xm:sqref>AA457</xm:sqref>
            </x14:sparkline>
          </x14:sparklines>
        </x14:sparklineGroup>
        <x14:sparklineGroup displayEmptyCellsAs="gap" high="1" low="1" xr2:uid="{FED0352A-E1D6-4243-9B97-856876260CEC}">
          <x14:colorSeries rgb="FF376092"/>
          <x14:colorNegative rgb="FFD00000"/>
          <x14:colorAxis rgb="FF000000"/>
          <x14:colorMarkers rgb="FFD00000"/>
          <x14:colorFirst rgb="FFD00000"/>
          <x14:colorLast rgb="FFD00000"/>
          <x14:colorHigh theme="1"/>
          <x14:colorLow rgb="FFD00000"/>
          <x14:sparklines>
            <x14:sparkline>
              <xm:f>'Sør-Vest PD'!Q413:X413</xm:f>
              <xm:sqref>AA413</xm:sqref>
            </x14:sparkline>
            <x14:sparkline>
              <xm:f>'Sør-Vest PD'!Q414:X414</xm:f>
              <xm:sqref>AA414</xm:sqref>
            </x14:sparkline>
            <x14:sparkline>
              <xm:f>'Sør-Vest PD'!Q415:X415</xm:f>
              <xm:sqref>AA415</xm:sqref>
            </x14:sparkline>
            <x14:sparkline>
              <xm:f>'Sør-Vest PD'!Q416:X416</xm:f>
              <xm:sqref>AA416</xm:sqref>
            </x14:sparkline>
            <x14:sparkline>
              <xm:f>'Sør-Vest PD'!Q417:X417</xm:f>
              <xm:sqref>AA417</xm:sqref>
            </x14:sparkline>
            <x14:sparkline>
              <xm:f>'Sør-Vest PD'!Q418:X418</xm:f>
              <xm:sqref>AA418</xm:sqref>
            </x14:sparkline>
            <x14:sparkline>
              <xm:f>'Sør-Vest PD'!Q419:X419</xm:f>
              <xm:sqref>AA419</xm:sqref>
            </x14:sparkline>
            <x14:sparkline>
              <xm:f>'Sør-Vest PD'!Q420:X420</xm:f>
              <xm:sqref>AA420</xm:sqref>
            </x14:sparkline>
            <x14:sparkline>
              <xm:f>'Sør-Vest PD'!Q421:X421</xm:f>
              <xm:sqref>AA421</xm:sqref>
            </x14:sparkline>
            <x14:sparkline>
              <xm:f>'Sør-Vest PD'!Q422:X422</xm:f>
              <xm:sqref>AA422</xm:sqref>
            </x14:sparkline>
            <x14:sparkline>
              <xm:f>'Sør-Vest PD'!Q423:X423</xm:f>
              <xm:sqref>AA423</xm:sqref>
            </x14:sparkline>
            <x14:sparkline>
              <xm:f>'Sør-Vest PD'!Q424:X424</xm:f>
              <xm:sqref>AA424</xm:sqref>
            </x14:sparkline>
            <x14:sparkline>
              <xm:f>'Sør-Vest PD'!Q425:X425</xm:f>
              <xm:sqref>AA425</xm:sqref>
            </x14:sparkline>
            <x14:sparkline>
              <xm:f>'Sør-Vest PD'!Q426:X426</xm:f>
              <xm:sqref>AA426</xm:sqref>
            </x14:sparkline>
            <x14:sparkline>
              <xm:f>'Sør-Vest PD'!Q427:X427</xm:f>
              <xm:sqref>AA427</xm:sqref>
            </x14:sparkline>
            <x14:sparkline>
              <xm:f>'Sør-Vest PD'!R428:X428</xm:f>
              <xm:sqref>AA428</xm:sqref>
            </x14:sparkline>
            <x14:sparkline>
              <xm:f>'Sør-Vest PD'!Q429:X429</xm:f>
              <xm:sqref>AA429</xm:sqref>
            </x14:sparkline>
            <x14:sparkline>
              <xm:f>'Sør-Vest PD'!Q430:X430</xm:f>
              <xm:sqref>AA430</xm:sqref>
            </x14:sparkline>
            <x14:sparkline>
              <xm:f>'Sør-Vest PD'!Q431:X431</xm:f>
              <xm:sqref>AA431</xm:sqref>
            </x14:sparkline>
          </x14:sparklines>
        </x14:sparklineGroup>
        <x14:sparklineGroup displayEmptyCellsAs="gap" high="1" low="1" xr2:uid="{6DDF716B-5416-4DDC-B605-D50A7A6AC9EE}">
          <x14:colorSeries rgb="FF376092"/>
          <x14:colorNegative rgb="FFD00000"/>
          <x14:colorAxis rgb="FF000000"/>
          <x14:colorMarkers rgb="FFD00000"/>
          <x14:colorFirst rgb="FFD00000"/>
          <x14:colorLast rgb="FFD00000"/>
          <x14:colorHigh theme="1"/>
          <x14:colorLow rgb="FFD00000"/>
          <x14:sparklines>
            <x14:sparkline>
              <xm:f>'Sør-Vest PD'!Q387:X387</xm:f>
              <xm:sqref>AA387</xm:sqref>
            </x14:sparkline>
            <x14:sparkline>
              <xm:f>'Sør-Vest PD'!Q388:X388</xm:f>
              <xm:sqref>AA388</xm:sqref>
            </x14:sparkline>
            <x14:sparkline>
              <xm:f>'Sør-Vest PD'!Q389:X389</xm:f>
              <xm:sqref>AA389</xm:sqref>
            </x14:sparkline>
            <x14:sparkline>
              <xm:f>'Sør-Vest PD'!Q390:X390</xm:f>
              <xm:sqref>AA390</xm:sqref>
            </x14:sparkline>
            <x14:sparkline>
              <xm:f>'Sør-Vest PD'!Q391:X391</xm:f>
              <xm:sqref>AA391</xm:sqref>
            </x14:sparkline>
            <x14:sparkline>
              <xm:f>'Sør-Vest PD'!Q392:X392</xm:f>
              <xm:sqref>AA392</xm:sqref>
            </x14:sparkline>
            <x14:sparkline>
              <xm:f>'Sør-Vest PD'!Q393:X393</xm:f>
              <xm:sqref>AA393</xm:sqref>
            </x14:sparkline>
            <x14:sparkline>
              <xm:f>'Sør-Vest PD'!Q394:X394</xm:f>
              <xm:sqref>AA394</xm:sqref>
            </x14:sparkline>
            <x14:sparkline>
              <xm:f>'Sør-Vest PD'!Q395:X395</xm:f>
              <xm:sqref>AA395</xm:sqref>
            </x14:sparkline>
            <x14:sparkline>
              <xm:f>'Sør-Vest PD'!Q396:X396</xm:f>
              <xm:sqref>AA396</xm:sqref>
            </x14:sparkline>
            <x14:sparkline>
              <xm:f>'Sør-Vest PD'!Q397:X397</xm:f>
              <xm:sqref>AA397</xm:sqref>
            </x14:sparkline>
            <x14:sparkline>
              <xm:f>'Sør-Vest PD'!Q398:X398</xm:f>
              <xm:sqref>AA398</xm:sqref>
            </x14:sparkline>
            <x14:sparkline>
              <xm:f>'Sør-Vest PD'!Q399:X399</xm:f>
              <xm:sqref>AA399</xm:sqref>
            </x14:sparkline>
            <x14:sparkline>
              <xm:f>'Sør-Vest PD'!Q400:X400</xm:f>
              <xm:sqref>AA400</xm:sqref>
            </x14:sparkline>
            <x14:sparkline>
              <xm:f>'Sør-Vest PD'!Q401:X401</xm:f>
              <xm:sqref>AA401</xm:sqref>
            </x14:sparkline>
            <x14:sparkline>
              <xm:f>'Sør-Vest PD'!R402:X402</xm:f>
              <xm:sqref>AA402</xm:sqref>
            </x14:sparkline>
            <x14:sparkline>
              <xm:f>'Sør-Vest PD'!Q403:X403</xm:f>
              <xm:sqref>AA403</xm:sqref>
            </x14:sparkline>
            <x14:sparkline>
              <xm:f>'Sør-Vest PD'!Q404:X404</xm:f>
              <xm:sqref>AA404</xm:sqref>
            </x14:sparkline>
            <x14:sparkline>
              <xm:f>'Sør-Vest PD'!Q405:X405</xm:f>
              <xm:sqref>AA405</xm:sqref>
            </x14:sparkline>
          </x14:sparklines>
        </x14:sparklineGroup>
        <x14:sparklineGroup displayEmptyCellsAs="gap" high="1" low="1" xr2:uid="{7419ABF5-B9CB-4FD5-B132-79DE35A5F912}">
          <x14:colorSeries rgb="FF376092"/>
          <x14:colorNegative rgb="FFD00000"/>
          <x14:colorAxis rgb="FF000000"/>
          <x14:colorMarkers rgb="FFD00000"/>
          <x14:colorFirst rgb="FFD00000"/>
          <x14:colorLast rgb="FFD00000"/>
          <x14:colorHigh theme="1"/>
          <x14:colorLow rgb="FFD00000"/>
          <x14:sparklines>
            <x14:sparkline>
              <xm:f>'Sør-Vest PD'!Q361:X361</xm:f>
              <xm:sqref>AA361</xm:sqref>
            </x14:sparkline>
            <x14:sparkline>
              <xm:f>'Sør-Vest PD'!Q362:X362</xm:f>
              <xm:sqref>AA362</xm:sqref>
            </x14:sparkline>
            <x14:sparkline>
              <xm:f>'Sør-Vest PD'!Q363:X363</xm:f>
              <xm:sqref>AA363</xm:sqref>
            </x14:sparkline>
            <x14:sparkline>
              <xm:f>'Sør-Vest PD'!Q364:X364</xm:f>
              <xm:sqref>AA364</xm:sqref>
            </x14:sparkline>
            <x14:sparkline>
              <xm:f>'Sør-Vest PD'!Q365:X365</xm:f>
              <xm:sqref>AA365</xm:sqref>
            </x14:sparkline>
            <x14:sparkline>
              <xm:f>'Sør-Vest PD'!Q366:X366</xm:f>
              <xm:sqref>AA366</xm:sqref>
            </x14:sparkline>
            <x14:sparkline>
              <xm:f>'Sør-Vest PD'!Q367:X367</xm:f>
              <xm:sqref>AA367</xm:sqref>
            </x14:sparkline>
            <x14:sparkline>
              <xm:f>'Sør-Vest PD'!Q368:X368</xm:f>
              <xm:sqref>AA368</xm:sqref>
            </x14:sparkline>
            <x14:sparkline>
              <xm:f>'Sør-Vest PD'!Q369:X369</xm:f>
              <xm:sqref>AA369</xm:sqref>
            </x14:sparkline>
            <x14:sparkline>
              <xm:f>'Sør-Vest PD'!Q370:X370</xm:f>
              <xm:sqref>AA370</xm:sqref>
            </x14:sparkline>
            <x14:sparkline>
              <xm:f>'Sør-Vest PD'!Q371:X371</xm:f>
              <xm:sqref>AA371</xm:sqref>
            </x14:sparkline>
            <x14:sparkline>
              <xm:f>'Sør-Vest PD'!Q372:X372</xm:f>
              <xm:sqref>AA372</xm:sqref>
            </x14:sparkline>
            <x14:sparkline>
              <xm:f>'Sør-Vest PD'!Q373:X373</xm:f>
              <xm:sqref>AA373</xm:sqref>
            </x14:sparkline>
            <x14:sparkline>
              <xm:f>'Sør-Vest PD'!Q374:X374</xm:f>
              <xm:sqref>AA374</xm:sqref>
            </x14:sparkline>
            <x14:sparkline>
              <xm:f>'Sør-Vest PD'!Q375:X375</xm:f>
              <xm:sqref>AA375</xm:sqref>
            </x14:sparkline>
            <x14:sparkline>
              <xm:f>'Sør-Vest PD'!R376:X376</xm:f>
              <xm:sqref>AA376</xm:sqref>
            </x14:sparkline>
            <x14:sparkline>
              <xm:f>'Sør-Vest PD'!Q377:X377</xm:f>
              <xm:sqref>AA377</xm:sqref>
            </x14:sparkline>
            <x14:sparkline>
              <xm:f>'Sør-Vest PD'!Q378:X378</xm:f>
              <xm:sqref>AA378</xm:sqref>
            </x14:sparkline>
            <x14:sparkline>
              <xm:f>'Sør-Vest PD'!Q379:X379</xm:f>
              <xm:sqref>AA379</xm:sqref>
            </x14:sparkline>
          </x14:sparklines>
        </x14:sparklineGroup>
        <x14:sparklineGroup displayEmptyCellsAs="gap" high="1" low="1" xr2:uid="{032648D4-35E6-41F1-9AAA-AA06F64A7466}">
          <x14:colorSeries rgb="FF376092"/>
          <x14:colorNegative rgb="FFD00000"/>
          <x14:colorAxis rgb="FF000000"/>
          <x14:colorMarkers rgb="FFD00000"/>
          <x14:colorFirst rgb="FFD00000"/>
          <x14:colorLast rgb="FFD00000"/>
          <x14:colorHigh theme="1"/>
          <x14:colorLow rgb="FFD00000"/>
          <x14:sparklines>
            <x14:sparkline>
              <xm:f>'Sør-Vest PD'!Q335:X335</xm:f>
              <xm:sqref>AA335</xm:sqref>
            </x14:sparkline>
            <x14:sparkline>
              <xm:f>'Sør-Vest PD'!Q336:X336</xm:f>
              <xm:sqref>AA336</xm:sqref>
            </x14:sparkline>
            <x14:sparkline>
              <xm:f>'Sør-Vest PD'!Q337:X337</xm:f>
              <xm:sqref>AA337</xm:sqref>
            </x14:sparkline>
            <x14:sparkline>
              <xm:f>'Sør-Vest PD'!Q338:X338</xm:f>
              <xm:sqref>AA338</xm:sqref>
            </x14:sparkline>
            <x14:sparkline>
              <xm:f>'Sør-Vest PD'!Q339:X339</xm:f>
              <xm:sqref>AA339</xm:sqref>
            </x14:sparkline>
            <x14:sparkline>
              <xm:f>'Sør-Vest PD'!Q340:X340</xm:f>
              <xm:sqref>AA340</xm:sqref>
            </x14:sparkline>
            <x14:sparkline>
              <xm:f>'Sør-Vest PD'!Q341:X341</xm:f>
              <xm:sqref>AA341</xm:sqref>
            </x14:sparkline>
            <x14:sparkline>
              <xm:f>'Sør-Vest PD'!Q342:X342</xm:f>
              <xm:sqref>AA342</xm:sqref>
            </x14:sparkline>
            <x14:sparkline>
              <xm:f>'Sør-Vest PD'!Q343:X343</xm:f>
              <xm:sqref>AA343</xm:sqref>
            </x14:sparkline>
            <x14:sparkline>
              <xm:f>'Sør-Vest PD'!Q344:X344</xm:f>
              <xm:sqref>AA344</xm:sqref>
            </x14:sparkline>
            <x14:sparkline>
              <xm:f>'Sør-Vest PD'!Q345:X345</xm:f>
              <xm:sqref>AA345</xm:sqref>
            </x14:sparkline>
            <x14:sparkline>
              <xm:f>'Sør-Vest PD'!Q346:X346</xm:f>
              <xm:sqref>AA346</xm:sqref>
            </x14:sparkline>
            <x14:sparkline>
              <xm:f>'Sør-Vest PD'!Q347:X347</xm:f>
              <xm:sqref>AA347</xm:sqref>
            </x14:sparkline>
            <x14:sparkline>
              <xm:f>'Sør-Vest PD'!Q348:X348</xm:f>
              <xm:sqref>AA348</xm:sqref>
            </x14:sparkline>
            <x14:sparkline>
              <xm:f>'Sør-Vest PD'!Q349:X349</xm:f>
              <xm:sqref>AA349</xm:sqref>
            </x14:sparkline>
            <x14:sparkline>
              <xm:f>'Sør-Vest PD'!R350:X350</xm:f>
              <xm:sqref>AA350</xm:sqref>
            </x14:sparkline>
            <x14:sparkline>
              <xm:f>'Sør-Vest PD'!Q351:X351</xm:f>
              <xm:sqref>AA351</xm:sqref>
            </x14:sparkline>
            <x14:sparkline>
              <xm:f>'Sør-Vest PD'!Q352:X352</xm:f>
              <xm:sqref>AA352</xm:sqref>
            </x14:sparkline>
            <x14:sparkline>
              <xm:f>'Sør-Vest PD'!Q353:X353</xm:f>
              <xm:sqref>AA353</xm:sqref>
            </x14:sparkline>
          </x14:sparklines>
        </x14:sparklineGroup>
        <x14:sparklineGroup displayEmptyCellsAs="gap" high="1" low="1" xr2:uid="{C680EE95-0BDF-4DE3-83C0-70B0795F4B97}">
          <x14:colorSeries rgb="FF376092"/>
          <x14:colorNegative rgb="FFD00000"/>
          <x14:colorAxis rgb="FF000000"/>
          <x14:colorMarkers rgb="FFD00000"/>
          <x14:colorFirst rgb="FFD00000"/>
          <x14:colorLast rgb="FFD00000"/>
          <x14:colorHigh theme="1"/>
          <x14:colorLow rgb="FFD00000"/>
          <x14:sparklines>
            <x14:sparkline>
              <xm:f>'Sør-Vest PD'!Q302:X302</xm:f>
              <xm:sqref>AA302</xm:sqref>
            </x14:sparkline>
            <x14:sparkline>
              <xm:f>'Sør-Vest PD'!Q303:X303</xm:f>
              <xm:sqref>AA303</xm:sqref>
            </x14:sparkline>
            <x14:sparkline>
              <xm:f>'Sør-Vest PD'!Q304:X304</xm:f>
              <xm:sqref>AA304</xm:sqref>
            </x14:sparkline>
            <x14:sparkline>
              <xm:f>'Sør-Vest PD'!Q305:X305</xm:f>
              <xm:sqref>AA305</xm:sqref>
            </x14:sparkline>
            <x14:sparkline>
              <xm:f>'Sør-Vest PD'!Q306:X306</xm:f>
              <xm:sqref>AA306</xm:sqref>
            </x14:sparkline>
            <x14:sparkline>
              <xm:f>'Sør-Vest PD'!Q307:X307</xm:f>
              <xm:sqref>AA307</xm:sqref>
            </x14:sparkline>
            <x14:sparkline>
              <xm:f>'Sør-Vest PD'!Q308:X308</xm:f>
              <xm:sqref>AA308</xm:sqref>
            </x14:sparkline>
            <x14:sparkline>
              <xm:f>'Sør-Vest PD'!Q309:X309</xm:f>
              <xm:sqref>AA309</xm:sqref>
            </x14:sparkline>
            <x14:sparkline>
              <xm:f>'Sør-Vest PD'!Q310:X310</xm:f>
              <xm:sqref>AA310</xm:sqref>
            </x14:sparkline>
            <x14:sparkline>
              <xm:f>'Sør-Vest PD'!Q311:X311</xm:f>
              <xm:sqref>AA311</xm:sqref>
            </x14:sparkline>
            <x14:sparkline>
              <xm:f>'Sør-Vest PD'!Q312:X312</xm:f>
              <xm:sqref>AA312</xm:sqref>
            </x14:sparkline>
            <x14:sparkline>
              <xm:f>'Sør-Vest PD'!Q313:X313</xm:f>
              <xm:sqref>AA313</xm:sqref>
            </x14:sparkline>
            <x14:sparkline>
              <xm:f>'Sør-Vest PD'!Q314:X314</xm:f>
              <xm:sqref>AA314</xm:sqref>
            </x14:sparkline>
            <x14:sparkline>
              <xm:f>'Sør-Vest PD'!Q315:X315</xm:f>
              <xm:sqref>AA315</xm:sqref>
            </x14:sparkline>
            <x14:sparkline>
              <xm:f>'Sør-Vest PD'!Q316:X316</xm:f>
              <xm:sqref>AA316</xm:sqref>
            </x14:sparkline>
            <x14:sparkline>
              <xm:f>'Sør-Vest PD'!R317:X317</xm:f>
              <xm:sqref>AA317</xm:sqref>
            </x14:sparkline>
            <x14:sparkline>
              <xm:f>'Sør-Vest PD'!Q318:X318</xm:f>
              <xm:sqref>AA318</xm:sqref>
            </x14:sparkline>
            <x14:sparkline>
              <xm:f>'Sør-Vest PD'!Q319:X319</xm:f>
              <xm:sqref>AA319</xm:sqref>
            </x14:sparkline>
            <x14:sparkline>
              <xm:f>'Sør-Vest PD'!Q320:X320</xm:f>
              <xm:sqref>AA320</xm:sqref>
            </x14:sparkline>
          </x14:sparklines>
        </x14:sparklineGroup>
        <x14:sparklineGroup displayEmptyCellsAs="gap" high="1" low="1" xr2:uid="{4457F066-2752-4AB0-976C-D4D00B74F83E}">
          <x14:colorSeries rgb="FF376092"/>
          <x14:colorNegative rgb="FFD00000"/>
          <x14:colorAxis rgb="FF000000"/>
          <x14:colorMarkers rgb="FFD00000"/>
          <x14:colorFirst rgb="FFD00000"/>
          <x14:colorLast rgb="FFD00000"/>
          <x14:colorHigh theme="1"/>
          <x14:colorLow rgb="FFD00000"/>
          <x14:sparklines>
            <x14:sparkline>
              <xm:f>'Sør-Vest PD'!Q276:X276</xm:f>
              <xm:sqref>AA276</xm:sqref>
            </x14:sparkline>
            <x14:sparkline>
              <xm:f>'Sør-Vest PD'!Q277:X277</xm:f>
              <xm:sqref>AA277</xm:sqref>
            </x14:sparkline>
            <x14:sparkline>
              <xm:f>'Sør-Vest PD'!Q278:X278</xm:f>
              <xm:sqref>AA278</xm:sqref>
            </x14:sparkline>
            <x14:sparkline>
              <xm:f>'Sør-Vest PD'!Q279:X279</xm:f>
              <xm:sqref>AA279</xm:sqref>
            </x14:sparkline>
            <x14:sparkline>
              <xm:f>'Sør-Vest PD'!Q280:X280</xm:f>
              <xm:sqref>AA280</xm:sqref>
            </x14:sparkline>
            <x14:sparkline>
              <xm:f>'Sør-Vest PD'!Q281:X281</xm:f>
              <xm:sqref>AA281</xm:sqref>
            </x14:sparkline>
            <x14:sparkline>
              <xm:f>'Sør-Vest PD'!Q282:X282</xm:f>
              <xm:sqref>AA282</xm:sqref>
            </x14:sparkline>
            <x14:sparkline>
              <xm:f>'Sør-Vest PD'!Q283:X283</xm:f>
              <xm:sqref>AA283</xm:sqref>
            </x14:sparkline>
            <x14:sparkline>
              <xm:f>'Sør-Vest PD'!Q284:X284</xm:f>
              <xm:sqref>AA284</xm:sqref>
            </x14:sparkline>
            <x14:sparkline>
              <xm:f>'Sør-Vest PD'!Q285:X285</xm:f>
              <xm:sqref>AA285</xm:sqref>
            </x14:sparkline>
            <x14:sparkline>
              <xm:f>'Sør-Vest PD'!Q286:X286</xm:f>
              <xm:sqref>AA286</xm:sqref>
            </x14:sparkline>
            <x14:sparkline>
              <xm:f>'Sør-Vest PD'!Q287:X287</xm:f>
              <xm:sqref>AA287</xm:sqref>
            </x14:sparkline>
            <x14:sparkline>
              <xm:f>'Sør-Vest PD'!Q288:X288</xm:f>
              <xm:sqref>AA288</xm:sqref>
            </x14:sparkline>
            <x14:sparkline>
              <xm:f>'Sør-Vest PD'!Q289:X289</xm:f>
              <xm:sqref>AA289</xm:sqref>
            </x14:sparkline>
            <x14:sparkline>
              <xm:f>'Sør-Vest PD'!Q290:X290</xm:f>
              <xm:sqref>AA290</xm:sqref>
            </x14:sparkline>
            <x14:sparkline>
              <xm:f>'Sør-Vest PD'!R291:X291</xm:f>
              <xm:sqref>AA291</xm:sqref>
            </x14:sparkline>
            <x14:sparkline>
              <xm:f>'Sør-Vest PD'!Q292:X292</xm:f>
              <xm:sqref>AA292</xm:sqref>
            </x14:sparkline>
            <x14:sparkline>
              <xm:f>'Sør-Vest PD'!Q293:X293</xm:f>
              <xm:sqref>AA293</xm:sqref>
            </x14:sparkline>
            <x14:sparkline>
              <xm:f>'Sør-Vest PD'!Q294:X294</xm:f>
              <xm:sqref>AA294</xm:sqref>
            </x14:sparkline>
          </x14:sparklines>
        </x14:sparklineGroup>
        <x14:sparklineGroup displayEmptyCellsAs="gap" high="1" low="1" xr2:uid="{7EEAC430-C3E6-4C8F-B1DA-D05BA7F0BA74}">
          <x14:colorSeries rgb="FF376092"/>
          <x14:colorNegative rgb="FFD00000"/>
          <x14:colorAxis rgb="FF000000"/>
          <x14:colorMarkers rgb="FFD00000"/>
          <x14:colorFirst rgb="FFD00000"/>
          <x14:colorLast rgb="FFD00000"/>
          <x14:colorHigh theme="1"/>
          <x14:colorLow rgb="FFD00000"/>
          <x14:sparklines>
            <x14:sparkline>
              <xm:f>'Sør-Vest PD'!Q250:X250</xm:f>
              <xm:sqref>AA250</xm:sqref>
            </x14:sparkline>
            <x14:sparkline>
              <xm:f>'Sør-Vest PD'!Q251:X251</xm:f>
              <xm:sqref>AA251</xm:sqref>
            </x14:sparkline>
            <x14:sparkline>
              <xm:f>'Sør-Vest PD'!Q252:X252</xm:f>
              <xm:sqref>AA252</xm:sqref>
            </x14:sparkline>
            <x14:sparkline>
              <xm:f>'Sør-Vest PD'!Q253:X253</xm:f>
              <xm:sqref>AA253</xm:sqref>
            </x14:sparkline>
            <x14:sparkline>
              <xm:f>'Sør-Vest PD'!Q254:X254</xm:f>
              <xm:sqref>AA254</xm:sqref>
            </x14:sparkline>
            <x14:sparkline>
              <xm:f>'Sør-Vest PD'!Q255:X255</xm:f>
              <xm:sqref>AA255</xm:sqref>
            </x14:sparkline>
            <x14:sparkline>
              <xm:f>'Sør-Vest PD'!Q256:X256</xm:f>
              <xm:sqref>AA256</xm:sqref>
            </x14:sparkline>
            <x14:sparkline>
              <xm:f>'Sør-Vest PD'!Q257:X257</xm:f>
              <xm:sqref>AA257</xm:sqref>
            </x14:sparkline>
            <x14:sparkline>
              <xm:f>'Sør-Vest PD'!Q258:X258</xm:f>
              <xm:sqref>AA258</xm:sqref>
            </x14:sparkline>
            <x14:sparkline>
              <xm:f>'Sør-Vest PD'!Q259:X259</xm:f>
              <xm:sqref>AA259</xm:sqref>
            </x14:sparkline>
            <x14:sparkline>
              <xm:f>'Sør-Vest PD'!Q260:X260</xm:f>
              <xm:sqref>AA260</xm:sqref>
            </x14:sparkline>
            <x14:sparkline>
              <xm:f>'Sør-Vest PD'!Q261:X261</xm:f>
              <xm:sqref>AA261</xm:sqref>
            </x14:sparkline>
            <x14:sparkline>
              <xm:f>'Sør-Vest PD'!Q262:X262</xm:f>
              <xm:sqref>AA262</xm:sqref>
            </x14:sparkline>
            <x14:sparkline>
              <xm:f>'Sør-Vest PD'!Q263:X263</xm:f>
              <xm:sqref>AA263</xm:sqref>
            </x14:sparkline>
            <x14:sparkline>
              <xm:f>'Sør-Vest PD'!Q264:X264</xm:f>
              <xm:sqref>AA264</xm:sqref>
            </x14:sparkline>
            <x14:sparkline>
              <xm:f>'Sør-Vest PD'!R265:X265</xm:f>
              <xm:sqref>AA265</xm:sqref>
            </x14:sparkline>
            <x14:sparkline>
              <xm:f>'Sør-Vest PD'!Q266:X266</xm:f>
              <xm:sqref>AA266</xm:sqref>
            </x14:sparkline>
            <x14:sparkline>
              <xm:f>'Sør-Vest PD'!Q267:X267</xm:f>
              <xm:sqref>AA267</xm:sqref>
            </x14:sparkline>
            <x14:sparkline>
              <xm:f>'Sør-Vest PD'!Q268:X268</xm:f>
              <xm:sqref>AA268</xm:sqref>
            </x14:sparkline>
          </x14:sparklines>
        </x14:sparklineGroup>
        <x14:sparklineGroup displayEmptyCellsAs="gap" high="1" low="1" xr2:uid="{8B57D2EF-4325-41D4-B075-1FD8F2AB2292}">
          <x14:colorSeries rgb="FF376092"/>
          <x14:colorNegative rgb="FFD00000"/>
          <x14:colorAxis rgb="FF000000"/>
          <x14:colorMarkers rgb="FFD00000"/>
          <x14:colorFirst rgb="FFD00000"/>
          <x14:colorLast rgb="FFD00000"/>
          <x14:colorHigh theme="1"/>
          <x14:colorLow rgb="FFD00000"/>
          <x14:sparklines>
            <x14:sparkline>
              <xm:f>'Sør-Vest PD'!Q224:X224</xm:f>
              <xm:sqref>AA224</xm:sqref>
            </x14:sparkline>
            <x14:sparkline>
              <xm:f>'Sør-Vest PD'!Q225:X225</xm:f>
              <xm:sqref>AA225</xm:sqref>
            </x14:sparkline>
            <x14:sparkline>
              <xm:f>'Sør-Vest PD'!Q226:X226</xm:f>
              <xm:sqref>AA226</xm:sqref>
            </x14:sparkline>
            <x14:sparkline>
              <xm:f>'Sør-Vest PD'!Q227:X227</xm:f>
              <xm:sqref>AA227</xm:sqref>
            </x14:sparkline>
            <x14:sparkline>
              <xm:f>'Sør-Vest PD'!Q228:X228</xm:f>
              <xm:sqref>AA228</xm:sqref>
            </x14:sparkline>
            <x14:sparkline>
              <xm:f>'Sør-Vest PD'!Q229:X229</xm:f>
              <xm:sqref>AA229</xm:sqref>
            </x14:sparkline>
            <x14:sparkline>
              <xm:f>'Sør-Vest PD'!Q230:X230</xm:f>
              <xm:sqref>AA230</xm:sqref>
            </x14:sparkline>
            <x14:sparkline>
              <xm:f>'Sør-Vest PD'!Q231:X231</xm:f>
              <xm:sqref>AA231</xm:sqref>
            </x14:sparkline>
            <x14:sparkline>
              <xm:f>'Sør-Vest PD'!Q232:X232</xm:f>
              <xm:sqref>AA232</xm:sqref>
            </x14:sparkline>
            <x14:sparkline>
              <xm:f>'Sør-Vest PD'!Q233:X233</xm:f>
              <xm:sqref>AA233</xm:sqref>
            </x14:sparkline>
            <x14:sparkline>
              <xm:f>'Sør-Vest PD'!Q234:X234</xm:f>
              <xm:sqref>AA234</xm:sqref>
            </x14:sparkline>
            <x14:sparkline>
              <xm:f>'Sør-Vest PD'!Q235:X235</xm:f>
              <xm:sqref>AA235</xm:sqref>
            </x14:sparkline>
            <x14:sparkline>
              <xm:f>'Sør-Vest PD'!Q236:X236</xm:f>
              <xm:sqref>AA236</xm:sqref>
            </x14:sparkline>
            <x14:sparkline>
              <xm:f>'Sør-Vest PD'!Q237:X237</xm:f>
              <xm:sqref>AA237</xm:sqref>
            </x14:sparkline>
            <x14:sparkline>
              <xm:f>'Sør-Vest PD'!Q238:X238</xm:f>
              <xm:sqref>AA238</xm:sqref>
            </x14:sparkline>
            <x14:sparkline>
              <xm:f>'Sør-Vest PD'!R239:X239</xm:f>
              <xm:sqref>AA239</xm:sqref>
            </x14:sparkline>
            <x14:sparkline>
              <xm:f>'Sør-Vest PD'!Q240:X240</xm:f>
              <xm:sqref>AA240</xm:sqref>
            </x14:sparkline>
            <x14:sparkline>
              <xm:f>'Sør-Vest PD'!Q241:X241</xm:f>
              <xm:sqref>AA241</xm:sqref>
            </x14:sparkline>
            <x14:sparkline>
              <xm:f>'Sør-Vest PD'!Q242:X242</xm:f>
              <xm:sqref>AA242</xm:sqref>
            </x14:sparkline>
          </x14:sparklines>
        </x14:sparklineGroup>
        <x14:sparklineGroup displayEmptyCellsAs="gap" high="1" low="1" xr2:uid="{73109831-C6B0-40B6-9331-3B57946A889E}">
          <x14:colorSeries rgb="FF376092"/>
          <x14:colorNegative rgb="FFD00000"/>
          <x14:colorAxis rgb="FF000000"/>
          <x14:colorMarkers rgb="FFD00000"/>
          <x14:colorFirst rgb="FFD00000"/>
          <x14:colorLast rgb="FFD00000"/>
          <x14:colorHigh theme="1"/>
          <x14:colorLow rgb="FFD00000"/>
          <x14:sparklines>
            <x14:sparkline>
              <xm:f>'Sør-Vest PD'!Q198:X198</xm:f>
              <xm:sqref>AA198</xm:sqref>
            </x14:sparkline>
            <x14:sparkline>
              <xm:f>'Sør-Vest PD'!Q199:X199</xm:f>
              <xm:sqref>AA199</xm:sqref>
            </x14:sparkline>
            <x14:sparkline>
              <xm:f>'Sør-Vest PD'!Q200:X200</xm:f>
              <xm:sqref>AA200</xm:sqref>
            </x14:sparkline>
            <x14:sparkline>
              <xm:f>'Sør-Vest PD'!Q201:X201</xm:f>
              <xm:sqref>AA201</xm:sqref>
            </x14:sparkline>
            <x14:sparkline>
              <xm:f>'Sør-Vest PD'!Q202:X202</xm:f>
              <xm:sqref>AA202</xm:sqref>
            </x14:sparkline>
            <x14:sparkline>
              <xm:f>'Sør-Vest PD'!Q203:X203</xm:f>
              <xm:sqref>AA203</xm:sqref>
            </x14:sparkline>
            <x14:sparkline>
              <xm:f>'Sør-Vest PD'!Q204:X204</xm:f>
              <xm:sqref>AA204</xm:sqref>
            </x14:sparkline>
            <x14:sparkline>
              <xm:f>'Sør-Vest PD'!Q205:X205</xm:f>
              <xm:sqref>AA205</xm:sqref>
            </x14:sparkline>
            <x14:sparkline>
              <xm:f>'Sør-Vest PD'!Q206:X206</xm:f>
              <xm:sqref>AA206</xm:sqref>
            </x14:sparkline>
            <x14:sparkline>
              <xm:f>'Sør-Vest PD'!Q207:X207</xm:f>
              <xm:sqref>AA207</xm:sqref>
            </x14:sparkline>
            <x14:sparkline>
              <xm:f>'Sør-Vest PD'!Q208:X208</xm:f>
              <xm:sqref>AA208</xm:sqref>
            </x14:sparkline>
            <x14:sparkline>
              <xm:f>'Sør-Vest PD'!Q209:X209</xm:f>
              <xm:sqref>AA209</xm:sqref>
            </x14:sparkline>
            <x14:sparkline>
              <xm:f>'Sør-Vest PD'!Q210:X210</xm:f>
              <xm:sqref>AA210</xm:sqref>
            </x14:sparkline>
            <x14:sparkline>
              <xm:f>'Sør-Vest PD'!Q211:X211</xm:f>
              <xm:sqref>AA211</xm:sqref>
            </x14:sparkline>
            <x14:sparkline>
              <xm:f>'Sør-Vest PD'!Q212:X212</xm:f>
              <xm:sqref>AA212</xm:sqref>
            </x14:sparkline>
            <x14:sparkline>
              <xm:f>'Sør-Vest PD'!R213:X213</xm:f>
              <xm:sqref>AA213</xm:sqref>
            </x14:sparkline>
            <x14:sparkline>
              <xm:f>'Sør-Vest PD'!Q214:X214</xm:f>
              <xm:sqref>AA214</xm:sqref>
            </x14:sparkline>
            <x14:sparkline>
              <xm:f>'Sør-Vest PD'!Q215:X215</xm:f>
              <xm:sqref>AA215</xm:sqref>
            </x14:sparkline>
            <x14:sparkline>
              <xm:f>'Sør-Vest PD'!Q216:X216</xm:f>
              <xm:sqref>AA216</xm:sqref>
            </x14:sparkline>
          </x14:sparklines>
        </x14:sparklineGroup>
        <x14:sparklineGroup displayEmptyCellsAs="gap" high="1" low="1" xr2:uid="{2246F0BD-E6F1-44A3-8BA6-1DAC27C48956}">
          <x14:colorSeries rgb="FF376092"/>
          <x14:colorNegative rgb="FFD00000"/>
          <x14:colorAxis rgb="FF000000"/>
          <x14:colorMarkers rgb="FFD00000"/>
          <x14:colorFirst rgb="FFD00000"/>
          <x14:colorLast rgb="FFD00000"/>
          <x14:colorHigh theme="1"/>
          <x14:colorLow rgb="FFD00000"/>
          <x14:sparklines>
            <x14:sparkline>
              <xm:f>'Sør-Vest PD'!Q171:X171</xm:f>
              <xm:sqref>AA171</xm:sqref>
            </x14:sparkline>
          </x14:sparklines>
        </x14:sparklineGroup>
        <x14:sparklineGroup displayEmptyCellsAs="gap" high="1" low="1" xr2:uid="{3FC4FAFE-8716-4521-B499-D38C5FF3DDB3}">
          <x14:colorSeries rgb="FF376092"/>
          <x14:colorNegative rgb="FFD00000"/>
          <x14:colorAxis rgb="FF000000"/>
          <x14:colorMarkers rgb="FFD00000"/>
          <x14:colorFirst rgb="FFD00000"/>
          <x14:colorLast rgb="FFD00000"/>
          <x14:colorHigh theme="1"/>
          <x14:colorLow rgb="FFD00000"/>
          <x14:sparklines>
            <x14:sparkline>
              <xm:f>'Sør-Vest PD'!R150:X150</xm:f>
              <xm:sqref>AA150</xm:sqref>
            </x14:sparkline>
          </x14:sparklines>
        </x14:sparklineGroup>
        <x14:sparklineGroup displayEmptyCellsAs="gap" high="1" low="1" xr2:uid="{1DAD5F9C-62D3-43AE-860E-63F5F68714CF}">
          <x14:colorSeries rgb="FF376092"/>
          <x14:colorNegative rgb="FFD00000"/>
          <x14:colorAxis rgb="FF000000"/>
          <x14:colorMarkers rgb="FFD00000"/>
          <x14:colorFirst rgb="FFD00000"/>
          <x14:colorLast rgb="FFD00000"/>
          <x14:colorHigh theme="1"/>
          <x14:colorLow rgb="FFD00000"/>
          <x14:sparklines>
            <x14:sparkline>
              <xm:f>'Sør-Vest PD'!Q133:X133</xm:f>
              <xm:sqref>AA133</xm:sqref>
            </x14:sparkline>
          </x14:sparklines>
        </x14:sparklineGroup>
        <x14:sparklineGroup displayEmptyCellsAs="gap" high="1" low="1" xr2:uid="{4AC7B44C-56E2-44E2-AEEA-FC3D985A8763}">
          <x14:colorSeries rgb="FF376092"/>
          <x14:colorNegative rgb="FFD00000"/>
          <x14:colorAxis rgb="FF000000"/>
          <x14:colorMarkers rgb="FFD00000"/>
          <x14:colorFirst rgb="FFD00000"/>
          <x14:colorLast rgb="FFD00000"/>
          <x14:colorHigh theme="1"/>
          <x14:colorLow rgb="FFD00000"/>
          <x14:sparklines>
            <x14:sparkline>
              <xm:f>'Sør-Vest PD'!Q116:X116</xm:f>
              <xm:sqref>AA116</xm:sqref>
            </x14:sparkline>
          </x14:sparklines>
        </x14:sparklineGroup>
        <x14:sparklineGroup displayEmptyCellsAs="gap" high="1" low="1" xr2:uid="{7D893FC7-5C53-4745-8042-90331D257159}">
          <x14:colorSeries rgb="FF376092"/>
          <x14:colorNegative rgb="FFD00000"/>
          <x14:colorAxis rgb="FF000000"/>
          <x14:colorMarkers rgb="FFD00000"/>
          <x14:colorFirst rgb="FFD00000"/>
          <x14:colorLast rgb="FFD00000"/>
          <x14:colorHigh theme="1"/>
          <x14:colorLow rgb="FFD00000"/>
          <x14:sparklines>
            <x14:sparkline>
              <xm:f>'Sør-Vest PD'!Q99:X99</xm:f>
              <xm:sqref>AA99</xm:sqref>
            </x14:sparkline>
          </x14:sparklines>
        </x14:sparklineGroup>
        <x14:sparklineGroup displayEmptyCellsAs="gap" high="1" low="1" xr2:uid="{E1AF5FC5-C25C-411D-9513-8A1DACE7371D}">
          <x14:colorSeries rgb="FF376092"/>
          <x14:colorNegative rgb="FFD00000"/>
          <x14:colorAxis rgb="FF000000"/>
          <x14:colorMarkers rgb="FFD00000"/>
          <x14:colorFirst rgb="FFD00000"/>
          <x14:colorLast rgb="FFD00000"/>
          <x14:colorHigh theme="1"/>
          <x14:colorLow rgb="FFD00000"/>
          <x14:sparklines>
            <x14:sparkline>
              <xm:f>'Sør-Vest PD'!Q82:X82</xm:f>
              <xm:sqref>AA82</xm:sqref>
            </x14:sparkline>
          </x14:sparklines>
        </x14:sparklineGroup>
        <x14:sparklineGroup displayEmptyCellsAs="gap" high="1" low="1" xr2:uid="{3F3C0503-028C-4618-8BC4-A1EBBA7535C5}">
          <x14:colorSeries rgb="FF376092"/>
          <x14:colorNegative rgb="FFD00000"/>
          <x14:colorAxis rgb="FF000000"/>
          <x14:colorMarkers rgb="FFD00000"/>
          <x14:colorFirst rgb="FFD00000"/>
          <x14:colorLast rgb="FFD00000"/>
          <x14:colorHigh theme="1"/>
          <x14:colorLow rgb="FFD00000"/>
          <x14:sparklines>
            <x14:sparkline>
              <xm:f>'Sør-Vest PD'!Q65:X65</xm:f>
              <xm:sqref>AA65</xm:sqref>
            </x14:sparkline>
          </x14:sparklines>
        </x14:sparklineGroup>
        <x14:sparklineGroup displayEmptyCellsAs="gap" high="1" low="1" xr2:uid="{4DF82022-B094-4EDD-A3CF-B965829C1AE8}">
          <x14:colorSeries rgb="FF376092"/>
          <x14:colorNegative rgb="FFD00000"/>
          <x14:colorAxis rgb="FF000000"/>
          <x14:colorMarkers rgb="FFD00000"/>
          <x14:colorFirst rgb="FFD00000"/>
          <x14:colorLast rgb="FFD00000"/>
          <x14:colorHigh theme="1"/>
          <x14:colorLow rgb="FFD00000"/>
          <x14:sparklines>
            <x14:sparkline>
              <xm:f>'Sør-Vest PD'!Q48:X48</xm:f>
              <xm:sqref>AA48</xm:sqref>
            </x14:sparkline>
          </x14:sparklines>
        </x14:sparklineGroup>
        <x14:sparklineGroup displayEmptyCellsAs="gap" high="1" low="1" xr2:uid="{46868668-AB87-435C-BA22-A0F83A053A29}">
          <x14:colorSeries rgb="FF376092"/>
          <x14:colorNegative rgb="FFD00000"/>
          <x14:colorAxis rgb="FF000000"/>
          <x14:colorMarkers rgb="FFD00000"/>
          <x14:colorFirst rgb="FFD00000"/>
          <x14:colorLast rgb="FFD00000"/>
          <x14:colorHigh theme="1"/>
          <x14:colorLow rgb="FFD00000"/>
          <x14:sparklines>
            <x14:sparkline>
              <xm:f>'Sør-Vest PD'!Q32:X32</xm:f>
              <xm:sqref>AA32</xm:sqref>
            </x14:sparkline>
            <x14:sparkline>
              <xm:f>'Sør-Vest PD'!Q33:X33</xm:f>
              <xm:sqref>AA33</xm:sqref>
            </x14:sparkline>
            <x14:sparkline>
              <xm:f>'Sør-Vest PD'!Q34:X34</xm:f>
              <xm:sqref>AA34</xm:sqref>
            </x14:sparkline>
            <x14:sparkline>
              <xm:f>'Sør-Vest PD'!Q35:X35</xm:f>
              <xm:sqref>AA35</xm:sqref>
            </x14:sparkline>
            <x14:sparkline>
              <xm:f>'Sør-Vest PD'!Q36:X36</xm:f>
              <xm:sqref>AA36</xm:sqref>
            </x14:sparkline>
            <x14:sparkline>
              <xm:f>'Sør-Vest PD'!Q37:X37</xm:f>
              <xm:sqref>AA37</xm:sqref>
            </x14:sparkline>
            <x14:sparkline>
              <xm:f>'Sør-Vest PD'!Q38:X38</xm:f>
              <xm:sqref>AA38</xm:sqref>
            </x14:sparkline>
            <x14:sparkline>
              <xm:f>'Sør-Vest PD'!Q39:X39</xm:f>
              <xm:sqref>AA39</xm:sqref>
            </x14:sparkline>
            <x14:sparkline>
              <xm:f>'Sør-Vest PD'!Q40:X40</xm:f>
              <xm:sqref>AA40</xm:sqref>
            </x14:sparkline>
            <x14:sparkline>
              <xm:f>'Sør-Vest PD'!Q41:X41</xm:f>
              <xm:sqref>AA41</xm:sqref>
            </x14:sparkline>
          </x14:sparklines>
        </x14:sparklineGroup>
        <x14:sparklineGroup displayEmptyCellsAs="gap" high="1" low="1" xr2:uid="{5E3B03DB-2874-4560-A512-33824832E129}">
          <x14:colorSeries rgb="FF376092"/>
          <x14:colorNegative rgb="FFD00000"/>
          <x14:colorAxis rgb="FF000000"/>
          <x14:colorMarkers rgb="FFD00000"/>
          <x14:colorFirst rgb="FFD00000"/>
          <x14:colorLast rgb="FFD00000"/>
          <x14:colorHigh theme="1"/>
          <x14:colorLow rgb="FFD00000"/>
          <x14:sparklines>
            <x14:sparkline>
              <xm:f>'Sør-Vest PD'!Q5:X5</xm:f>
              <xm:sqref>AA5</xm:sqref>
            </x14:sparkline>
          </x14:sparklines>
        </x14:sparklineGroup>
        <x14:sparklineGroup displayEmptyCellsAs="gap" high="1" low="1" xr2:uid="{56E12059-B12D-44CE-BD03-EA1FBBEF1FD4}">
          <x14:colorSeries rgb="FF376092"/>
          <x14:colorNegative rgb="FFD00000"/>
          <x14:colorAxis rgb="FF000000"/>
          <x14:colorMarkers rgb="FFD00000"/>
          <x14:colorFirst rgb="FFD00000"/>
          <x14:colorLast rgb="FFD00000"/>
          <x14:colorHigh theme="1"/>
          <x14:colorLow rgb="FFD00000"/>
          <x14:sparklines>
            <x14:sparkline>
              <xm:f>'Sør-Vest PD'!B568:I568</xm:f>
              <xm:sqref>L568</xm:sqref>
            </x14:sparkline>
          </x14:sparklines>
        </x14:sparklineGroup>
        <x14:sparklineGroup displayEmptyCellsAs="gap" high="1" low="1" xr2:uid="{2E0FF56D-D3F8-49AA-A57D-AF9E03613F9A}">
          <x14:colorSeries rgb="FF376092"/>
          <x14:colorNegative rgb="FFD00000"/>
          <x14:colorAxis rgb="FF000000"/>
          <x14:colorMarkers rgb="FFD00000"/>
          <x14:colorFirst rgb="FFD00000"/>
          <x14:colorLast rgb="FFD00000"/>
          <x14:colorHigh theme="1"/>
          <x14:colorLow rgb="FFD00000"/>
          <x14:sparklines>
            <x14:sparkline>
              <xm:f>'Sør-Vest PD'!B542:I542</xm:f>
              <xm:sqref>L542</xm:sqref>
            </x14:sparkline>
          </x14:sparklines>
        </x14:sparklineGroup>
        <x14:sparklineGroup displayEmptyCellsAs="gap" high="1" low="1" xr2:uid="{15AEEAF6-2AAB-4679-9B76-75C2CBE744A1}">
          <x14:colorSeries rgb="FF376092"/>
          <x14:colorNegative rgb="FFD00000"/>
          <x14:colorAxis rgb="FF000000"/>
          <x14:colorMarkers rgb="FFD00000"/>
          <x14:colorFirst rgb="FFD00000"/>
          <x14:colorLast rgb="FFD00000"/>
          <x14:colorHigh theme="1"/>
          <x14:colorLow rgb="FFD00000"/>
          <x14:sparklines>
            <x14:sparkline>
              <xm:f>'Sør-Vest PD'!B516:I516</xm:f>
              <xm:sqref>L516</xm:sqref>
            </x14:sparkline>
          </x14:sparklines>
        </x14:sparklineGroup>
        <x14:sparklineGroup displayEmptyCellsAs="gap" high="1" low="1" xr2:uid="{051015A1-4861-406D-88CC-3E0BDD740450}">
          <x14:colorSeries rgb="FF376092"/>
          <x14:colorNegative rgb="FFD00000"/>
          <x14:colorAxis rgb="FF000000"/>
          <x14:colorMarkers rgb="FFD00000"/>
          <x14:colorFirst rgb="FFD00000"/>
          <x14:colorLast rgb="FFD00000"/>
          <x14:colorHigh theme="1"/>
          <x14:colorLow rgb="FFD00000"/>
          <x14:sparklines>
            <x14:sparkline>
              <xm:f>'Sør-Vest PD'!B490:I490</xm:f>
              <xm:sqref>L490</xm:sqref>
            </x14:sparkline>
          </x14:sparklines>
        </x14:sparklineGroup>
        <x14:sparklineGroup displayEmptyCellsAs="gap" high="1" low="1" xr2:uid="{61C11403-EE2F-40E4-86D3-FF19EB5AA4F2}">
          <x14:colorSeries rgb="FF376092"/>
          <x14:colorNegative rgb="FFD00000"/>
          <x14:colorAxis rgb="FF000000"/>
          <x14:colorMarkers rgb="FFD00000"/>
          <x14:colorFirst rgb="FFD00000"/>
          <x14:colorLast rgb="FFD00000"/>
          <x14:colorHigh theme="1"/>
          <x14:colorLow rgb="FFD00000"/>
          <x14:sparklines>
            <x14:sparkline>
              <xm:f>'Sør-Vest PD'!B464:I464</xm:f>
              <xm:sqref>L464</xm:sqref>
            </x14:sparkline>
          </x14:sparklines>
        </x14:sparklineGroup>
        <x14:sparklineGroup displayEmptyCellsAs="gap" high="1" low="1" xr2:uid="{6B9BE223-0271-407E-9BF3-9E6B60A4E6E8}">
          <x14:colorSeries rgb="FF376092"/>
          <x14:colorNegative rgb="FFD00000"/>
          <x14:colorAxis rgb="FF000000"/>
          <x14:colorMarkers rgb="FFD00000"/>
          <x14:colorFirst rgb="FFD00000"/>
          <x14:colorLast rgb="FFD00000"/>
          <x14:colorHigh theme="1"/>
          <x14:colorLow rgb="FFD00000"/>
          <x14:sparklines>
            <x14:sparkline>
              <xm:f>'Sør-Vest PD'!B438:I438</xm:f>
              <xm:sqref>L438</xm:sqref>
            </x14:sparkline>
          </x14:sparklines>
        </x14:sparklineGroup>
        <x14:sparklineGroup displayEmptyCellsAs="gap" high="1" low="1" xr2:uid="{BFE9C618-387B-4461-8024-6B60CEF998D7}">
          <x14:colorSeries rgb="FF376092"/>
          <x14:colorNegative rgb="FFD00000"/>
          <x14:colorAxis rgb="FF000000"/>
          <x14:colorMarkers rgb="FFD00000"/>
          <x14:colorFirst rgb="FFD00000"/>
          <x14:colorLast rgb="FFD00000"/>
          <x14:colorHigh theme="1"/>
          <x14:colorLow rgb="FFD00000"/>
          <x14:sparklines>
            <x14:sparkline>
              <xm:f>'Sør-Vest PD'!B412:I412</xm:f>
              <xm:sqref>L412</xm:sqref>
            </x14:sparkline>
          </x14:sparklines>
        </x14:sparklineGroup>
        <x14:sparklineGroup displayEmptyCellsAs="gap" high="1" low="1" xr2:uid="{FE22873F-6CE0-41FE-BC13-3E0C3F4BE3E6}">
          <x14:colorSeries rgb="FF376092"/>
          <x14:colorNegative rgb="FFD00000"/>
          <x14:colorAxis rgb="FF000000"/>
          <x14:colorMarkers rgb="FFD00000"/>
          <x14:colorFirst rgb="FFD00000"/>
          <x14:colorLast rgb="FFD00000"/>
          <x14:colorHigh theme="1"/>
          <x14:colorLow rgb="FFD00000"/>
          <x14:sparklines>
            <x14:sparkline>
              <xm:f>'Sør-Vest PD'!B386:I386</xm:f>
              <xm:sqref>L386</xm:sqref>
            </x14:sparkline>
          </x14:sparklines>
        </x14:sparklineGroup>
        <x14:sparklineGroup displayEmptyCellsAs="gap" high="1" low="1" xr2:uid="{37A5F926-C35D-4796-84E6-422CA2E8392A}">
          <x14:colorSeries rgb="FF376092"/>
          <x14:colorNegative rgb="FFD00000"/>
          <x14:colorAxis rgb="FF000000"/>
          <x14:colorMarkers rgb="FFD00000"/>
          <x14:colorFirst rgb="FFD00000"/>
          <x14:colorLast rgb="FFD00000"/>
          <x14:colorHigh theme="1"/>
          <x14:colorLow rgb="FFD00000"/>
          <x14:sparklines>
            <x14:sparkline>
              <xm:f>'Sør-Vest PD'!B360:I360</xm:f>
              <xm:sqref>L360</xm:sqref>
            </x14:sparkline>
          </x14:sparklines>
        </x14:sparklineGroup>
        <x14:sparklineGroup displayEmptyCellsAs="gap" high="1" low="1" xr2:uid="{E55EC654-F639-4D5E-A758-FF3C1830A25E}">
          <x14:colorSeries rgb="FF376092"/>
          <x14:colorNegative rgb="FFD00000"/>
          <x14:colorAxis rgb="FF000000"/>
          <x14:colorMarkers rgb="FFD00000"/>
          <x14:colorFirst rgb="FFD00000"/>
          <x14:colorLast rgb="FFD00000"/>
          <x14:colorHigh theme="1"/>
          <x14:colorLow rgb="FFD00000"/>
          <x14:sparklines>
            <x14:sparkline>
              <xm:f>'Sør-Vest PD'!B334:I334</xm:f>
              <xm:sqref>L334</xm:sqref>
            </x14:sparkline>
          </x14:sparklines>
        </x14:sparklineGroup>
        <x14:sparklineGroup displayEmptyCellsAs="gap" high="1" low="1" xr2:uid="{60C3E7F5-F075-4EF7-97C4-53623005ED44}">
          <x14:colorSeries rgb="FF376092"/>
          <x14:colorNegative rgb="FFD00000"/>
          <x14:colorAxis rgb="FF000000"/>
          <x14:colorMarkers rgb="FFD00000"/>
          <x14:colorFirst rgb="FFD00000"/>
          <x14:colorLast rgb="FFD00000"/>
          <x14:colorHigh theme="1"/>
          <x14:colorLow rgb="FFD00000"/>
          <x14:sparklines>
            <x14:sparkline>
              <xm:f>'Sør-Vest PD'!B301:I301</xm:f>
              <xm:sqref>L301</xm:sqref>
            </x14:sparkline>
          </x14:sparklines>
        </x14:sparklineGroup>
        <x14:sparklineGroup displayEmptyCellsAs="gap" high="1" low="1" xr2:uid="{3F23F9B5-6861-41FA-A834-FD5D0585D29C}">
          <x14:colorSeries rgb="FF376092"/>
          <x14:colorNegative rgb="FFD00000"/>
          <x14:colorAxis rgb="FF000000"/>
          <x14:colorMarkers rgb="FFD00000"/>
          <x14:colorFirst rgb="FFD00000"/>
          <x14:colorLast rgb="FFD00000"/>
          <x14:colorHigh theme="1"/>
          <x14:colorLow rgb="FFD00000"/>
          <x14:sparklines>
            <x14:sparkline>
              <xm:f>'Sør-Vest PD'!B275:I275</xm:f>
              <xm:sqref>L275</xm:sqref>
            </x14:sparkline>
          </x14:sparklines>
        </x14:sparklineGroup>
        <x14:sparklineGroup displayEmptyCellsAs="gap" high="1" low="1" xr2:uid="{D371601C-2397-46B5-B46D-0A1E12B394A9}">
          <x14:colorSeries rgb="FF376092"/>
          <x14:colorNegative rgb="FFD00000"/>
          <x14:colorAxis rgb="FF000000"/>
          <x14:colorMarkers rgb="FFD00000"/>
          <x14:colorFirst rgb="FFD00000"/>
          <x14:colorLast rgb="FFD00000"/>
          <x14:colorHigh theme="1"/>
          <x14:colorLow rgb="FFD00000"/>
          <x14:sparklines>
            <x14:sparkline>
              <xm:f>'Sør-Vest PD'!B249:I249</xm:f>
              <xm:sqref>L249</xm:sqref>
            </x14:sparkline>
          </x14:sparklines>
        </x14:sparklineGroup>
        <x14:sparklineGroup displayEmptyCellsAs="gap" high="1" low="1" xr2:uid="{BF50EF75-003C-4E6C-9291-C1B8CA64A01D}">
          <x14:colorSeries rgb="FF376092"/>
          <x14:colorNegative rgb="FFD00000"/>
          <x14:colorAxis rgb="FF000000"/>
          <x14:colorMarkers rgb="FFD00000"/>
          <x14:colorFirst rgb="FFD00000"/>
          <x14:colorLast rgb="FFD00000"/>
          <x14:colorHigh theme="1"/>
          <x14:colorLow rgb="FFD00000"/>
          <x14:sparklines>
            <x14:sparkline>
              <xm:f>'Sør-Vest PD'!B223:I223</xm:f>
              <xm:sqref>L223</xm:sqref>
            </x14:sparkline>
          </x14:sparklines>
        </x14:sparklineGroup>
        <x14:sparklineGroup displayEmptyCellsAs="gap" high="1" low="1" xr2:uid="{EB01AF32-6C61-48CE-BAC8-CCE9A6591768}">
          <x14:colorSeries rgb="FF376092"/>
          <x14:colorNegative rgb="FFD00000"/>
          <x14:colorAxis rgb="FF000000"/>
          <x14:colorMarkers rgb="FFD00000"/>
          <x14:colorFirst rgb="FFD00000"/>
          <x14:colorLast rgb="FFD00000"/>
          <x14:colorHigh theme="1"/>
          <x14:colorLow rgb="FFD00000"/>
          <x14:sparklines>
            <x14:sparkline>
              <xm:f>'Sør-Vest PD'!B197:I197</xm:f>
              <xm:sqref>L197</xm:sqref>
            </x14:sparkline>
          </x14:sparklines>
        </x14:sparklineGroup>
        <x14:sparklineGroup displayEmptyCellsAs="gap" high="1" low="1" xr2:uid="{C2494A1D-B707-48BC-9872-194FB294D178}">
          <x14:colorSeries rgb="FF376092"/>
          <x14:colorNegative rgb="FFD00000"/>
          <x14:colorAxis rgb="FF000000"/>
          <x14:colorMarkers rgb="FFD00000"/>
          <x14:colorFirst rgb="FFD00000"/>
          <x14:colorLast rgb="FFD00000"/>
          <x14:colorHigh theme="1"/>
          <x14:colorLow rgb="FFD00000"/>
          <x14:sparklines>
            <x14:sparkline>
              <xm:f>'Sør-Vest PD'!B172:I172</xm:f>
              <xm:sqref>L172</xm:sqref>
            </x14:sparkline>
            <x14:sparkline>
              <xm:f>'Sør-Vest PD'!B173:I173</xm:f>
              <xm:sqref>L173</xm:sqref>
            </x14:sparkline>
            <x14:sparkline>
              <xm:f>'Sør-Vest PD'!B174:I174</xm:f>
              <xm:sqref>L174</xm:sqref>
            </x14:sparkline>
            <x14:sparkline>
              <xm:f>'Sør-Vest PD'!B175:I175</xm:f>
              <xm:sqref>L175</xm:sqref>
            </x14:sparkline>
            <x14:sparkline>
              <xm:f>'Sør-Vest PD'!B176:I176</xm:f>
              <xm:sqref>L176</xm:sqref>
            </x14:sparkline>
            <x14:sparkline>
              <xm:f>'Sør-Vest PD'!B177:I177</xm:f>
              <xm:sqref>L177</xm:sqref>
            </x14:sparkline>
            <x14:sparkline>
              <xm:f>'Sør-Vest PD'!B178:I178</xm:f>
              <xm:sqref>L178</xm:sqref>
            </x14:sparkline>
            <x14:sparkline>
              <xm:f>'Sør-Vest PD'!B179:I179</xm:f>
              <xm:sqref>L179</xm:sqref>
            </x14:sparkline>
            <x14:sparkline>
              <xm:f>'Sør-Vest PD'!B180:I180</xm:f>
              <xm:sqref>L180</xm:sqref>
            </x14:sparkline>
            <x14:sparkline>
              <xm:f>'Sør-Vest PD'!B181:I181</xm:f>
              <xm:sqref>L181</xm:sqref>
            </x14:sparkline>
            <x14:sparkline>
              <xm:f>'Sør-Vest PD'!B182:I182</xm:f>
              <xm:sqref>L182</xm:sqref>
            </x14:sparkline>
            <x14:sparkline>
              <xm:f>'Sør-Vest PD'!B183:I183</xm:f>
              <xm:sqref>L183</xm:sqref>
            </x14:sparkline>
            <x14:sparkline>
              <xm:f>'Sør-Vest PD'!B184:I184</xm:f>
              <xm:sqref>L184</xm:sqref>
            </x14:sparkline>
            <x14:sparkline>
              <xm:f>'Sør-Vest PD'!B185:I185</xm:f>
              <xm:sqref>L185</xm:sqref>
            </x14:sparkline>
            <x14:sparkline>
              <xm:f>'Sør-Vest PD'!B186:I186</xm:f>
              <xm:sqref>L186</xm:sqref>
            </x14:sparkline>
            <x14:sparkline>
              <xm:f>'Sør-Vest PD'!C187:I187</xm:f>
              <xm:sqref>L187</xm:sqref>
            </x14:sparkline>
            <x14:sparkline>
              <xm:f>'Sør-Vest PD'!B188:I188</xm:f>
              <xm:sqref>L188</xm:sqref>
            </x14:sparkline>
            <x14:sparkline>
              <xm:f>'Sør-Vest PD'!B189:I189</xm:f>
              <xm:sqref>L189</xm:sqref>
            </x14:sparkline>
            <x14:sparkline>
              <xm:f>'Sør-Vest PD'!B190:I190</xm:f>
              <xm:sqref>L190</xm:sqref>
            </x14:sparkline>
          </x14:sparklines>
        </x14:sparklineGroup>
        <x14:sparklineGroup displayEmptyCellsAs="gap" high="1" low="1" xr2:uid="{FF85B352-47FB-4BF9-ABE8-958224CFECC7}">
          <x14:colorSeries rgb="FF376092"/>
          <x14:colorNegative rgb="FFD00000"/>
          <x14:colorAxis rgb="FF000000"/>
          <x14:colorMarkers rgb="FFD00000"/>
          <x14:colorFirst rgb="FFD00000"/>
          <x14:colorLast rgb="FFD00000"/>
          <x14:colorHigh theme="1"/>
          <x14:colorLow rgb="FFD00000"/>
          <x14:sparklines>
            <x14:sparkline>
              <xm:f>'Sør-Vest PD'!C151:I151</xm:f>
              <xm:sqref>L151</xm:sqref>
            </x14:sparkline>
            <x14:sparkline>
              <xm:f>'Sør-Vest PD'!C152:I152</xm:f>
              <xm:sqref>L152</xm:sqref>
            </x14:sparkline>
            <x14:sparkline>
              <xm:f>'Sør-Vest PD'!C153:I153</xm:f>
              <xm:sqref>L153</xm:sqref>
            </x14:sparkline>
            <x14:sparkline>
              <xm:f>'Sør-Vest PD'!C154:I154</xm:f>
              <xm:sqref>L154</xm:sqref>
            </x14:sparkline>
            <x14:sparkline>
              <xm:f>'Sør-Vest PD'!C155:I155</xm:f>
              <xm:sqref>L155</xm:sqref>
            </x14:sparkline>
            <x14:sparkline>
              <xm:f>'Sør-Vest PD'!C156:I156</xm:f>
              <xm:sqref>L156</xm:sqref>
            </x14:sparkline>
            <x14:sparkline>
              <xm:f>'Sør-Vest PD'!C157:I157</xm:f>
              <xm:sqref>L157</xm:sqref>
            </x14:sparkline>
            <x14:sparkline>
              <xm:f>'Sør-Vest PD'!C158:I158</xm:f>
              <xm:sqref>L158</xm:sqref>
            </x14:sparkline>
            <x14:sparkline>
              <xm:f>'Sør-Vest PD'!C159:I159</xm:f>
              <xm:sqref>L159</xm:sqref>
            </x14:sparkline>
            <x14:sparkline>
              <xm:f>'Sør-Vest PD'!C160:I160</xm:f>
              <xm:sqref>L160</xm:sqref>
            </x14:sparkline>
          </x14:sparklines>
        </x14:sparklineGroup>
        <x14:sparklineGroup displayEmptyCellsAs="gap" high="1" low="1" xr2:uid="{E5F6DC6C-97DF-413D-BAB1-14DDDC1EB207}">
          <x14:colorSeries rgb="FF376092"/>
          <x14:colorNegative rgb="FFD00000"/>
          <x14:colorAxis rgb="FF000000"/>
          <x14:colorMarkers rgb="FFD00000"/>
          <x14:colorFirst rgb="FFD00000"/>
          <x14:colorLast rgb="FFD00000"/>
          <x14:colorHigh theme="1"/>
          <x14:colorLow rgb="FFD00000"/>
          <x14:sparklines>
            <x14:sparkline>
              <xm:f>'Sør-Vest PD'!B32:I32</xm:f>
              <xm:sqref>L32</xm:sqref>
            </x14:sparkline>
            <x14:sparkline>
              <xm:f>'Sør-Vest PD'!B33:I33</xm:f>
              <xm:sqref>L33</xm:sqref>
            </x14:sparkline>
            <x14:sparkline>
              <xm:f>'Sør-Vest PD'!B34:I34</xm:f>
              <xm:sqref>L34</xm:sqref>
            </x14:sparkline>
            <x14:sparkline>
              <xm:f>'Sør-Vest PD'!B35:I35</xm:f>
              <xm:sqref>L35</xm:sqref>
            </x14:sparkline>
            <x14:sparkline>
              <xm:f>'Sør-Vest PD'!B36:I36</xm:f>
              <xm:sqref>L36</xm:sqref>
            </x14:sparkline>
            <x14:sparkline>
              <xm:f>'Sør-Vest PD'!B37:I37</xm:f>
              <xm:sqref>L37</xm:sqref>
            </x14:sparkline>
            <x14:sparkline>
              <xm:f>'Sør-Vest PD'!B38:I38</xm:f>
              <xm:sqref>L38</xm:sqref>
            </x14:sparkline>
            <x14:sparkline>
              <xm:f>'Sør-Vest PD'!B39:I39</xm:f>
              <xm:sqref>L39</xm:sqref>
            </x14:sparkline>
            <x14:sparkline>
              <xm:f>'Sør-Vest PD'!B40:I40</xm:f>
              <xm:sqref>L40</xm:sqref>
            </x14:sparkline>
            <x14:sparkline>
              <xm:f>'Sør-Vest PD'!B41:I41</xm:f>
              <xm:sqref>L41</xm:sqref>
            </x14:sparkline>
          </x14:sparklines>
        </x14:sparklineGroup>
        <x14:sparklineGroup displayEmptyCellsAs="gap" high="1" low="1" xr2:uid="{9C82EDCF-FE2F-432E-A450-114E03847D12}">
          <x14:colorSeries rgb="FF376092"/>
          <x14:colorNegative rgb="FFD00000"/>
          <x14:colorAxis rgb="FF000000"/>
          <x14:colorMarkers rgb="FFD00000"/>
          <x14:colorFirst rgb="FFD00000"/>
          <x14:colorLast rgb="FFD00000"/>
          <x14:colorHigh theme="1"/>
          <x14:colorLow rgb="FFD00000"/>
          <x14:sparklines>
            <x14:sparkline>
              <xm:f>'Sør-Vest PD'!B6:I6</xm:f>
              <xm:sqref>L6</xm:sqref>
            </x14:sparkline>
            <x14:sparkline>
              <xm:f>'Sør-Vest PD'!B7:I7</xm:f>
              <xm:sqref>L7</xm:sqref>
            </x14:sparkline>
            <x14:sparkline>
              <xm:f>'Sør-Vest PD'!B8:I8</xm:f>
              <xm:sqref>L8</xm:sqref>
            </x14:sparkline>
            <x14:sparkline>
              <xm:f>'Sør-Vest PD'!B9:I9</xm:f>
              <xm:sqref>L9</xm:sqref>
            </x14:sparkline>
            <x14:sparkline>
              <xm:f>'Sør-Vest PD'!B10:I10</xm:f>
              <xm:sqref>L10</xm:sqref>
            </x14:sparkline>
            <x14:sparkline>
              <xm:f>'Sør-Vest PD'!B11:I11</xm:f>
              <xm:sqref>L11</xm:sqref>
            </x14:sparkline>
            <x14:sparkline>
              <xm:f>'Sør-Vest PD'!B12:I12</xm:f>
              <xm:sqref>L12</xm:sqref>
            </x14:sparkline>
            <x14:sparkline>
              <xm:f>'Sør-Vest PD'!B13:I13</xm:f>
              <xm:sqref>L13</xm:sqref>
            </x14:sparkline>
            <x14:sparkline>
              <xm:f>'Sør-Vest PD'!B14:I14</xm:f>
              <xm:sqref>L14</xm:sqref>
            </x14:sparkline>
            <x14:sparkline>
              <xm:f>'Sør-Vest PD'!B15:I15</xm:f>
              <xm:sqref>L15</xm:sqref>
            </x14:sparkline>
            <x14:sparkline>
              <xm:f>'Sør-Vest PD'!B16:I16</xm:f>
              <xm:sqref>L16</xm:sqref>
            </x14:sparkline>
            <x14:sparkline>
              <xm:f>'Sør-Vest PD'!B17:I17</xm:f>
              <xm:sqref>L17</xm:sqref>
            </x14:sparkline>
            <x14:sparkline>
              <xm:f>'Sør-Vest PD'!B18:I18</xm:f>
              <xm:sqref>L18</xm:sqref>
            </x14:sparkline>
            <x14:sparkline>
              <xm:f>'Sør-Vest PD'!B19:I19</xm:f>
              <xm:sqref>L19</xm:sqref>
            </x14:sparkline>
            <x14:sparkline>
              <xm:f>'Sør-Vest PD'!B20:I20</xm:f>
              <xm:sqref>L20</xm:sqref>
            </x14:sparkline>
            <x14:sparkline>
              <xm:f>'Sør-Vest PD'!B21:I21</xm:f>
              <xm:sqref>L21</xm:sqref>
            </x14:sparkline>
            <x14:sparkline>
              <xm:f>'Sør-Vest PD'!B22:I22</xm:f>
              <xm:sqref>L22</xm:sqref>
            </x14:sparkline>
            <x14:sparkline>
              <xm:f>'Sør-Vest PD'!B23:I23</xm:f>
              <xm:sqref>L23</xm:sqref>
            </x14:sparkline>
            <x14:sparkline>
              <xm:f>'Sør-Vest PD'!B24:I24</xm:f>
              <xm:sqref>L24</xm:sqref>
            </x14:sparkline>
          </x14:sparklines>
        </x14:sparklineGroup>
        <x14:sparklineGroup displayEmptyCellsAs="gap" high="1" low="1" xr2:uid="{E79138FC-36C2-4873-8504-B5FBDDBFBBF9}">
          <x14:colorSeries rgb="FF376092"/>
          <x14:colorNegative rgb="FFD00000"/>
          <x14:colorAxis rgb="FF000000"/>
          <x14:colorMarkers rgb="FFD00000"/>
          <x14:colorFirst rgb="FFD00000"/>
          <x14:colorLast rgb="FFD00000"/>
          <x14:colorHigh theme="1"/>
          <x14:colorLow rgb="FFD00000"/>
          <x14:sparklines>
            <x14:sparkline>
              <xm:f>'Sør-Vest PD'!Q301:X301</xm:f>
              <xm:sqref>AA301</xm:sqref>
            </x14:sparkline>
          </x14:sparklines>
        </x14:sparklineGroup>
        <x14:sparklineGroup displayEmptyCellsAs="gap" high="1" low="1" xr2:uid="{528E0AE3-E997-4DF9-8ED7-EBA620050AD1}">
          <x14:colorSeries rgb="FF376092"/>
          <x14:colorNegative rgb="FFD00000"/>
          <x14:colorAxis rgb="FF000000"/>
          <x14:colorMarkers rgb="FFD00000"/>
          <x14:colorFirst rgb="FFD00000"/>
          <x14:colorLast rgb="FFD00000"/>
          <x14:colorHigh theme="1"/>
          <x14:colorLow rgb="FFD00000"/>
          <x14:sparklines>
            <x14:sparkline>
              <xm:f>'Sør-Vest PD'!B302:I302</xm:f>
              <xm:sqref>L302</xm:sqref>
            </x14:sparkline>
            <x14:sparkline>
              <xm:f>'Sør-Vest PD'!B303:I303</xm:f>
              <xm:sqref>L303</xm:sqref>
            </x14:sparkline>
            <x14:sparkline>
              <xm:f>'Sør-Vest PD'!B304:I304</xm:f>
              <xm:sqref>L304</xm:sqref>
            </x14:sparkline>
            <x14:sparkline>
              <xm:f>'Sør-Vest PD'!B305:I305</xm:f>
              <xm:sqref>L305</xm:sqref>
            </x14:sparkline>
            <x14:sparkline>
              <xm:f>'Sør-Vest PD'!B306:I306</xm:f>
              <xm:sqref>L306</xm:sqref>
            </x14:sparkline>
            <x14:sparkline>
              <xm:f>'Sør-Vest PD'!B307:I307</xm:f>
              <xm:sqref>L307</xm:sqref>
            </x14:sparkline>
            <x14:sparkline>
              <xm:f>'Sør-Vest PD'!B308:I308</xm:f>
              <xm:sqref>L308</xm:sqref>
            </x14:sparkline>
            <x14:sparkline>
              <xm:f>'Sør-Vest PD'!B309:I309</xm:f>
              <xm:sqref>L309</xm:sqref>
            </x14:sparkline>
            <x14:sparkline>
              <xm:f>'Sør-Vest PD'!B310:I310</xm:f>
              <xm:sqref>L310</xm:sqref>
            </x14:sparkline>
            <x14:sparkline>
              <xm:f>'Sør-Vest PD'!B311:I311</xm:f>
              <xm:sqref>L311</xm:sqref>
            </x14:sparkline>
            <x14:sparkline>
              <xm:f>'Sør-Vest PD'!B312:I312</xm:f>
              <xm:sqref>L312</xm:sqref>
            </x14:sparkline>
            <x14:sparkline>
              <xm:f>'Sør-Vest PD'!B313:I313</xm:f>
              <xm:sqref>L313</xm:sqref>
            </x14:sparkline>
            <x14:sparkline>
              <xm:f>'Sør-Vest PD'!B314:I314</xm:f>
              <xm:sqref>L314</xm:sqref>
            </x14:sparkline>
            <x14:sparkline>
              <xm:f>'Sør-Vest PD'!B315:I315</xm:f>
              <xm:sqref>L315</xm:sqref>
            </x14:sparkline>
            <x14:sparkline>
              <xm:f>'Sør-Vest PD'!B316:I316</xm:f>
              <xm:sqref>L316</xm:sqref>
            </x14:sparkline>
            <x14:sparkline>
              <xm:f>'Sør-Vest PD'!C317:I317</xm:f>
              <xm:sqref>L317</xm:sqref>
            </x14:sparkline>
            <x14:sparkline>
              <xm:f>'Sør-Vest PD'!B318:I318</xm:f>
              <xm:sqref>L318</xm:sqref>
            </x14:sparkline>
            <x14:sparkline>
              <xm:f>'Sør-Vest PD'!B319:I319</xm:f>
              <xm:sqref>L319</xm:sqref>
            </x14:sparkline>
            <x14:sparkline>
              <xm:f>'Sør-Vest PD'!B320:I320</xm:f>
              <xm:sqref>L320</xm:sqref>
            </x14:sparkline>
          </x14:sparklines>
        </x14:sparklineGroup>
        <x14:sparklineGroup displayEmptyCellsAs="gap" high="1" low="1" xr2:uid="{BA581117-E0CA-44B9-8D70-9504D28B16D7}">
          <x14:colorSeries rgb="FF376092"/>
          <x14:colorNegative rgb="FFD00000"/>
          <x14:colorAxis rgb="FF000000"/>
          <x14:colorMarkers rgb="FFD00000"/>
          <x14:colorFirst rgb="FFD00000"/>
          <x14:colorLast rgb="FFD00000"/>
          <x14:colorHigh theme="1"/>
          <x14:colorLow rgb="FFD00000"/>
          <x14:sparklines>
            <x14:sparkline>
              <xm:f>'Sør-Vest PD'!B569:I569</xm:f>
              <xm:sqref>L569</xm:sqref>
            </x14:sparkline>
            <x14:sparkline>
              <xm:f>'Sør-Vest PD'!B570:I570</xm:f>
              <xm:sqref>L570</xm:sqref>
            </x14:sparkline>
            <x14:sparkline>
              <xm:f>'Sør-Vest PD'!B571:I571</xm:f>
              <xm:sqref>L571</xm:sqref>
            </x14:sparkline>
            <x14:sparkline>
              <xm:f>'Sør-Vest PD'!B572:I572</xm:f>
              <xm:sqref>L572</xm:sqref>
            </x14:sparkline>
            <x14:sparkline>
              <xm:f>'Sør-Vest PD'!B573:I573</xm:f>
              <xm:sqref>L573</xm:sqref>
            </x14:sparkline>
            <x14:sparkline>
              <xm:f>'Sør-Vest PD'!B574:I574</xm:f>
              <xm:sqref>L574</xm:sqref>
            </x14:sparkline>
            <x14:sparkline>
              <xm:f>'Sør-Vest PD'!B575:I575</xm:f>
              <xm:sqref>L575</xm:sqref>
            </x14:sparkline>
            <x14:sparkline>
              <xm:f>'Sør-Vest PD'!B576:I576</xm:f>
              <xm:sqref>L576</xm:sqref>
            </x14:sparkline>
            <x14:sparkline>
              <xm:f>'Sør-Vest PD'!B577:I577</xm:f>
              <xm:sqref>L577</xm:sqref>
            </x14:sparkline>
            <x14:sparkline>
              <xm:f>'Sør-Vest PD'!B578:I578</xm:f>
              <xm:sqref>L578</xm:sqref>
            </x14:sparkline>
            <x14:sparkline>
              <xm:f>'Sør-Vest PD'!B579:I579</xm:f>
              <xm:sqref>L579</xm:sqref>
            </x14:sparkline>
            <x14:sparkline>
              <xm:f>'Sør-Vest PD'!B580:I580</xm:f>
              <xm:sqref>L580</xm:sqref>
            </x14:sparkline>
            <x14:sparkline>
              <xm:f>'Sør-Vest PD'!B581:I581</xm:f>
              <xm:sqref>L581</xm:sqref>
            </x14:sparkline>
            <x14:sparkline>
              <xm:f>'Sør-Vest PD'!B582:I582</xm:f>
              <xm:sqref>L582</xm:sqref>
            </x14:sparkline>
            <x14:sparkline>
              <xm:f>'Sør-Vest PD'!B583:I583</xm:f>
              <xm:sqref>L583</xm:sqref>
            </x14:sparkline>
            <x14:sparkline>
              <xm:f>'Sør-Vest PD'!C584:I584</xm:f>
              <xm:sqref>L584</xm:sqref>
            </x14:sparkline>
            <x14:sparkline>
              <xm:f>'Sør-Vest PD'!B585:I585</xm:f>
              <xm:sqref>L585</xm:sqref>
            </x14:sparkline>
            <x14:sparkline>
              <xm:f>'Sør-Vest PD'!B586:I586</xm:f>
              <xm:sqref>L586</xm:sqref>
            </x14:sparkline>
            <x14:sparkline>
              <xm:f>'Sør-Vest PD'!B587:I587</xm:f>
              <xm:sqref>L587</xm:sqref>
            </x14:sparkline>
          </x14:sparklines>
        </x14:sparklineGroup>
        <x14:sparklineGroup displayEmptyCellsAs="gap" high="1" low="1" xr2:uid="{7EF99B4E-6981-4C7C-8E7C-92856BBE62B9}">
          <x14:colorSeries rgb="FF376092"/>
          <x14:colorNegative rgb="FFD00000"/>
          <x14:colorAxis rgb="FF000000"/>
          <x14:colorMarkers rgb="FFD00000"/>
          <x14:colorFirst rgb="FFD00000"/>
          <x14:colorLast rgb="FFD00000"/>
          <x14:colorHigh theme="1"/>
          <x14:colorLow rgb="FFD00000"/>
          <x14:sparklines>
            <x14:sparkline>
              <xm:f>'Sør-Vest PD'!Q568:X568</xm:f>
              <xm:sqref>AA568</xm:sqref>
            </x14:sparkline>
          </x14:sparklines>
        </x14:sparklineGroup>
        <x14:sparklineGroup displayEmptyCellsAs="gap" high="1" low="1" xr2:uid="{881136C7-F7B6-4C8D-8C2C-23AFFA50D34E}">
          <x14:colorSeries rgb="FF376092"/>
          <x14:colorNegative rgb="FFD00000"/>
          <x14:colorAxis rgb="FF000000"/>
          <x14:colorMarkers rgb="FFD00000"/>
          <x14:colorFirst rgb="FFD00000"/>
          <x14:colorLast rgb="FFD00000"/>
          <x14:colorHigh theme="1"/>
          <x14:colorLow rgb="FFD00000"/>
          <x14:sparklines>
            <x14:sparkline>
              <xm:f>'Sør-Vest PD'!B543:I543</xm:f>
              <xm:sqref>L543</xm:sqref>
            </x14:sparkline>
            <x14:sparkline>
              <xm:f>'Sør-Vest PD'!B544:I544</xm:f>
              <xm:sqref>L544</xm:sqref>
            </x14:sparkline>
            <x14:sparkline>
              <xm:f>'Sør-Vest PD'!B545:I545</xm:f>
              <xm:sqref>L545</xm:sqref>
            </x14:sparkline>
            <x14:sparkline>
              <xm:f>'Sør-Vest PD'!B546:I546</xm:f>
              <xm:sqref>L546</xm:sqref>
            </x14:sparkline>
            <x14:sparkline>
              <xm:f>'Sør-Vest PD'!B547:I547</xm:f>
              <xm:sqref>L547</xm:sqref>
            </x14:sparkline>
            <x14:sparkline>
              <xm:f>'Sør-Vest PD'!B548:I548</xm:f>
              <xm:sqref>L548</xm:sqref>
            </x14:sparkline>
            <x14:sparkline>
              <xm:f>'Sør-Vest PD'!B549:I549</xm:f>
              <xm:sqref>L549</xm:sqref>
            </x14:sparkline>
            <x14:sparkline>
              <xm:f>'Sør-Vest PD'!B550:I550</xm:f>
              <xm:sqref>L550</xm:sqref>
            </x14:sparkline>
            <x14:sparkline>
              <xm:f>'Sør-Vest PD'!B551:I551</xm:f>
              <xm:sqref>L551</xm:sqref>
            </x14:sparkline>
            <x14:sparkline>
              <xm:f>'Sør-Vest PD'!B552:I552</xm:f>
              <xm:sqref>L552</xm:sqref>
            </x14:sparkline>
            <x14:sparkline>
              <xm:f>'Sør-Vest PD'!B553:I553</xm:f>
              <xm:sqref>L553</xm:sqref>
            </x14:sparkline>
            <x14:sparkline>
              <xm:f>'Sør-Vest PD'!B554:I554</xm:f>
              <xm:sqref>L554</xm:sqref>
            </x14:sparkline>
            <x14:sparkline>
              <xm:f>'Sør-Vest PD'!B555:I555</xm:f>
              <xm:sqref>L555</xm:sqref>
            </x14:sparkline>
            <x14:sparkline>
              <xm:f>'Sør-Vest PD'!B556:I556</xm:f>
              <xm:sqref>L556</xm:sqref>
            </x14:sparkline>
            <x14:sparkline>
              <xm:f>'Sør-Vest PD'!B557:I557</xm:f>
              <xm:sqref>L557</xm:sqref>
            </x14:sparkline>
            <x14:sparkline>
              <xm:f>'Sør-Vest PD'!C558:I558</xm:f>
              <xm:sqref>L558</xm:sqref>
            </x14:sparkline>
            <x14:sparkline>
              <xm:f>'Sør-Vest PD'!B559:I559</xm:f>
              <xm:sqref>L559</xm:sqref>
            </x14:sparkline>
            <x14:sparkline>
              <xm:f>'Sør-Vest PD'!B560:I560</xm:f>
              <xm:sqref>L560</xm:sqref>
            </x14:sparkline>
            <x14:sparkline>
              <xm:f>'Sør-Vest PD'!B561:I561</xm:f>
              <xm:sqref>L561</xm:sqref>
            </x14:sparkline>
          </x14:sparklines>
        </x14:sparklineGroup>
        <x14:sparklineGroup displayEmptyCellsAs="gap" high="1" low="1" xr2:uid="{FA94F075-20DC-4B9A-AC01-70E124992F08}">
          <x14:colorSeries rgb="FF376092"/>
          <x14:colorNegative rgb="FFD00000"/>
          <x14:colorAxis rgb="FF000000"/>
          <x14:colorMarkers rgb="FFD00000"/>
          <x14:colorFirst rgb="FFD00000"/>
          <x14:colorLast rgb="FFD00000"/>
          <x14:colorHigh theme="1"/>
          <x14:colorLow rgb="FFD00000"/>
          <x14:sparklines>
            <x14:sparkline>
              <xm:f>'Sør-Vest PD'!Q542:X542</xm:f>
              <xm:sqref>AA542</xm:sqref>
            </x14:sparkline>
          </x14:sparklines>
        </x14:sparklineGroup>
        <x14:sparklineGroup displayEmptyCellsAs="gap" high="1" low="1" xr2:uid="{40378758-F727-4B41-8E66-B531E9495564}">
          <x14:colorSeries rgb="FF376092"/>
          <x14:colorNegative rgb="FFD00000"/>
          <x14:colorAxis rgb="FF000000"/>
          <x14:colorMarkers rgb="FFD00000"/>
          <x14:colorFirst rgb="FFD00000"/>
          <x14:colorLast rgb="FFD00000"/>
          <x14:colorHigh theme="1"/>
          <x14:colorLow rgb="FFD00000"/>
          <x14:sparklines>
            <x14:sparkline>
              <xm:f>'Sør-Vest PD'!Q249:X249</xm:f>
              <xm:sqref>AA249</xm:sqref>
            </x14:sparkline>
          </x14:sparklines>
        </x14:sparklineGroup>
        <x14:sparklineGroup displayEmptyCellsAs="gap" high="1" low="1" xr2:uid="{7D73002F-C751-414A-AE7D-3F43D40781C1}">
          <x14:colorSeries rgb="FF376092"/>
          <x14:colorNegative rgb="FFD00000"/>
          <x14:colorAxis rgb="FF000000"/>
          <x14:colorMarkers rgb="FFD00000"/>
          <x14:colorFirst rgb="FFD00000"/>
          <x14:colorLast rgb="FFD00000"/>
          <x14:colorHigh theme="1"/>
          <x14:colorLow rgb="FFD00000"/>
          <x14:sparklines>
            <x14:sparkline>
              <xm:f>'Sør-Vest PD'!B250:I250</xm:f>
              <xm:sqref>L250</xm:sqref>
            </x14:sparkline>
            <x14:sparkline>
              <xm:f>'Sør-Vest PD'!B251:I251</xm:f>
              <xm:sqref>L251</xm:sqref>
            </x14:sparkline>
            <x14:sparkline>
              <xm:f>'Sør-Vest PD'!B252:I252</xm:f>
              <xm:sqref>L252</xm:sqref>
            </x14:sparkline>
            <x14:sparkline>
              <xm:f>'Sør-Vest PD'!B253:I253</xm:f>
              <xm:sqref>L253</xm:sqref>
            </x14:sparkline>
            <x14:sparkline>
              <xm:f>'Sør-Vest PD'!B254:I254</xm:f>
              <xm:sqref>L254</xm:sqref>
            </x14:sparkline>
            <x14:sparkline>
              <xm:f>'Sør-Vest PD'!B255:I255</xm:f>
              <xm:sqref>L255</xm:sqref>
            </x14:sparkline>
            <x14:sparkline>
              <xm:f>'Sør-Vest PD'!B256:I256</xm:f>
              <xm:sqref>L256</xm:sqref>
            </x14:sparkline>
            <x14:sparkline>
              <xm:f>'Sør-Vest PD'!B257:I257</xm:f>
              <xm:sqref>L257</xm:sqref>
            </x14:sparkline>
            <x14:sparkline>
              <xm:f>'Sør-Vest PD'!B258:I258</xm:f>
              <xm:sqref>L258</xm:sqref>
            </x14:sparkline>
            <x14:sparkline>
              <xm:f>'Sør-Vest PD'!B259:I259</xm:f>
              <xm:sqref>L259</xm:sqref>
            </x14:sparkline>
            <x14:sparkline>
              <xm:f>'Sør-Vest PD'!B260:I260</xm:f>
              <xm:sqref>L260</xm:sqref>
            </x14:sparkline>
            <x14:sparkline>
              <xm:f>'Sør-Vest PD'!B261:I261</xm:f>
              <xm:sqref>L261</xm:sqref>
            </x14:sparkline>
            <x14:sparkline>
              <xm:f>'Sør-Vest PD'!B262:I262</xm:f>
              <xm:sqref>L262</xm:sqref>
            </x14:sparkline>
            <x14:sparkline>
              <xm:f>'Sør-Vest PD'!B263:I263</xm:f>
              <xm:sqref>L263</xm:sqref>
            </x14:sparkline>
            <x14:sparkline>
              <xm:f>'Sør-Vest PD'!B264:I264</xm:f>
              <xm:sqref>L264</xm:sqref>
            </x14:sparkline>
            <x14:sparkline>
              <xm:f>'Sør-Vest PD'!C265:I265</xm:f>
              <xm:sqref>L265</xm:sqref>
            </x14:sparkline>
            <x14:sparkline>
              <xm:f>'Sør-Vest PD'!B266:I266</xm:f>
              <xm:sqref>L266</xm:sqref>
            </x14:sparkline>
            <x14:sparkline>
              <xm:f>'Sør-Vest PD'!B267:I267</xm:f>
              <xm:sqref>L267</xm:sqref>
            </x14:sparkline>
            <x14:sparkline>
              <xm:f>'Sør-Vest PD'!B268:I268</xm:f>
              <xm:sqref>L268</xm:sqref>
            </x14:sparkline>
          </x14:sparklines>
        </x14:sparklineGroup>
        <x14:sparklineGroup displayEmptyCellsAs="gap" high="1" low="1" xr2:uid="{42E0CA63-1339-45FB-B088-45DCE651FED0}">
          <x14:colorSeries rgb="FF376092"/>
          <x14:colorNegative rgb="FFD00000"/>
          <x14:colorAxis rgb="FF000000"/>
          <x14:colorMarkers rgb="FFD00000"/>
          <x14:colorFirst rgb="FFD00000"/>
          <x14:colorLast rgb="FFD00000"/>
          <x14:colorHigh theme="1"/>
          <x14:colorLow rgb="FFD00000"/>
          <x14:sparklines>
            <x14:sparkline>
              <xm:f>'Sør-Vest PD'!B276:I276</xm:f>
              <xm:sqref>L276</xm:sqref>
            </x14:sparkline>
            <x14:sparkline>
              <xm:f>'Sør-Vest PD'!B277:I277</xm:f>
              <xm:sqref>L277</xm:sqref>
            </x14:sparkline>
            <x14:sparkline>
              <xm:f>'Sør-Vest PD'!B278:I278</xm:f>
              <xm:sqref>L278</xm:sqref>
            </x14:sparkline>
            <x14:sparkline>
              <xm:f>'Sør-Vest PD'!B279:I279</xm:f>
              <xm:sqref>L279</xm:sqref>
            </x14:sparkline>
            <x14:sparkline>
              <xm:f>'Sør-Vest PD'!B280:I280</xm:f>
              <xm:sqref>L280</xm:sqref>
            </x14:sparkline>
            <x14:sparkline>
              <xm:f>'Sør-Vest PD'!B281:I281</xm:f>
              <xm:sqref>L281</xm:sqref>
            </x14:sparkline>
            <x14:sparkline>
              <xm:f>'Sør-Vest PD'!B282:I282</xm:f>
              <xm:sqref>L282</xm:sqref>
            </x14:sparkline>
            <x14:sparkline>
              <xm:f>'Sør-Vest PD'!B283:I283</xm:f>
              <xm:sqref>L283</xm:sqref>
            </x14:sparkline>
            <x14:sparkline>
              <xm:f>'Sør-Vest PD'!B284:I284</xm:f>
              <xm:sqref>L284</xm:sqref>
            </x14:sparkline>
            <x14:sparkline>
              <xm:f>'Sør-Vest PD'!B285:I285</xm:f>
              <xm:sqref>L285</xm:sqref>
            </x14:sparkline>
            <x14:sparkline>
              <xm:f>'Sør-Vest PD'!B286:I286</xm:f>
              <xm:sqref>L286</xm:sqref>
            </x14:sparkline>
            <x14:sparkline>
              <xm:f>'Sør-Vest PD'!B287:I287</xm:f>
              <xm:sqref>L287</xm:sqref>
            </x14:sparkline>
            <x14:sparkline>
              <xm:f>'Sør-Vest PD'!B288:I288</xm:f>
              <xm:sqref>L288</xm:sqref>
            </x14:sparkline>
            <x14:sparkline>
              <xm:f>'Sør-Vest PD'!B289:I289</xm:f>
              <xm:sqref>L289</xm:sqref>
            </x14:sparkline>
            <x14:sparkline>
              <xm:f>'Sør-Vest PD'!B290:I290</xm:f>
              <xm:sqref>L290</xm:sqref>
            </x14:sparkline>
            <x14:sparkline>
              <xm:f>'Sør-Vest PD'!C291:I291</xm:f>
              <xm:sqref>L291</xm:sqref>
            </x14:sparkline>
            <x14:sparkline>
              <xm:f>'Sør-Vest PD'!B292:I292</xm:f>
              <xm:sqref>L292</xm:sqref>
            </x14:sparkline>
            <x14:sparkline>
              <xm:f>'Sør-Vest PD'!B293:I293</xm:f>
              <xm:sqref>L293</xm:sqref>
            </x14:sparkline>
            <x14:sparkline>
              <xm:f>'Sør-Vest PD'!B294:I294</xm:f>
              <xm:sqref>L294</xm:sqref>
            </x14:sparkline>
          </x14:sparklines>
        </x14:sparklineGroup>
        <x14:sparklineGroup displayEmptyCellsAs="gap" high="1" low="1" xr2:uid="{8AAF4017-5F27-4DB6-A4A8-A766BFA253F1}">
          <x14:colorSeries rgb="FF376092"/>
          <x14:colorNegative rgb="FFD00000"/>
          <x14:colorAxis rgb="FF000000"/>
          <x14:colorMarkers rgb="FFD00000"/>
          <x14:colorFirst rgb="FFD00000"/>
          <x14:colorLast rgb="FFD00000"/>
          <x14:colorHigh theme="1"/>
          <x14:colorLow rgb="FFD00000"/>
          <x14:sparklines>
            <x14:sparkline>
              <xm:f>'Sør-Vest PD'!Q275:X275</xm:f>
              <xm:sqref>AA275</xm:sqref>
            </x14:sparkline>
          </x14:sparklines>
        </x14:sparklineGroup>
        <x14:sparklineGroup displayEmptyCellsAs="gap" high="1" low="1" xr2:uid="{5D9FE163-7CC1-4AE6-909F-4D310E4855CA}">
          <x14:colorSeries rgb="FF376092"/>
          <x14:colorNegative rgb="FFD00000"/>
          <x14:colorAxis rgb="FF000000"/>
          <x14:colorMarkers rgb="FFD00000"/>
          <x14:colorFirst rgb="FFD00000"/>
          <x14:colorLast rgb="FFD00000"/>
          <x14:colorHigh theme="1"/>
          <x14:colorLow rgb="FFD00000"/>
          <x14:sparklines>
            <x14:sparkline>
              <xm:f>'Sør-Vest PD'!B439:I439</xm:f>
              <xm:sqref>L439</xm:sqref>
            </x14:sparkline>
            <x14:sparkline>
              <xm:f>'Sør-Vest PD'!B440:I440</xm:f>
              <xm:sqref>L440</xm:sqref>
            </x14:sparkline>
            <x14:sparkline>
              <xm:f>'Sør-Vest PD'!B441:I441</xm:f>
              <xm:sqref>L441</xm:sqref>
            </x14:sparkline>
            <x14:sparkline>
              <xm:f>'Sør-Vest PD'!B442:I442</xm:f>
              <xm:sqref>L442</xm:sqref>
            </x14:sparkline>
            <x14:sparkline>
              <xm:f>'Sør-Vest PD'!B443:I443</xm:f>
              <xm:sqref>L443</xm:sqref>
            </x14:sparkline>
            <x14:sparkline>
              <xm:f>'Sør-Vest PD'!B444:I444</xm:f>
              <xm:sqref>L444</xm:sqref>
            </x14:sparkline>
            <x14:sparkline>
              <xm:f>'Sør-Vest PD'!B445:I445</xm:f>
              <xm:sqref>L445</xm:sqref>
            </x14:sparkline>
            <x14:sparkline>
              <xm:f>'Sør-Vest PD'!B446:I446</xm:f>
              <xm:sqref>L446</xm:sqref>
            </x14:sparkline>
            <x14:sparkline>
              <xm:f>'Sør-Vest PD'!B447:I447</xm:f>
              <xm:sqref>L447</xm:sqref>
            </x14:sparkline>
            <x14:sparkline>
              <xm:f>'Sør-Vest PD'!B448:I448</xm:f>
              <xm:sqref>L448</xm:sqref>
            </x14:sparkline>
            <x14:sparkline>
              <xm:f>'Sør-Vest PD'!B449:I449</xm:f>
              <xm:sqref>L449</xm:sqref>
            </x14:sparkline>
            <x14:sparkline>
              <xm:f>'Sør-Vest PD'!B450:I450</xm:f>
              <xm:sqref>L450</xm:sqref>
            </x14:sparkline>
            <x14:sparkline>
              <xm:f>'Sør-Vest PD'!B451:I451</xm:f>
              <xm:sqref>L451</xm:sqref>
            </x14:sparkline>
            <x14:sparkline>
              <xm:f>'Sør-Vest PD'!B452:I452</xm:f>
              <xm:sqref>L452</xm:sqref>
            </x14:sparkline>
            <x14:sparkline>
              <xm:f>'Sør-Vest PD'!B453:I453</xm:f>
              <xm:sqref>L453</xm:sqref>
            </x14:sparkline>
            <x14:sparkline>
              <xm:f>'Sør-Vest PD'!C454:I454</xm:f>
              <xm:sqref>L454</xm:sqref>
            </x14:sparkline>
            <x14:sparkline>
              <xm:f>'Sør-Vest PD'!B455:I455</xm:f>
              <xm:sqref>L455</xm:sqref>
            </x14:sparkline>
            <x14:sparkline>
              <xm:f>'Sør-Vest PD'!B456:I456</xm:f>
              <xm:sqref>L456</xm:sqref>
            </x14:sparkline>
            <x14:sparkline>
              <xm:f>'Sør-Vest PD'!B457:I457</xm:f>
              <xm:sqref>L457</xm:sqref>
            </x14:sparkline>
          </x14:sparklines>
        </x14:sparklineGroup>
        <x14:sparklineGroup displayEmptyCellsAs="gap" high="1" low="1" xr2:uid="{D7834959-78EA-4987-9CCB-1505A859AAF9}">
          <x14:colorSeries rgb="FF376092"/>
          <x14:colorNegative rgb="FFD00000"/>
          <x14:colorAxis rgb="FF000000"/>
          <x14:colorMarkers rgb="FFD00000"/>
          <x14:colorFirst rgb="FFD00000"/>
          <x14:colorLast rgb="FFD00000"/>
          <x14:colorHigh theme="1"/>
          <x14:colorLow rgb="FFD00000"/>
          <x14:sparklines>
            <x14:sparkline>
              <xm:f>'Sør-Vest PD'!Q438:X438</xm:f>
              <xm:sqref>AA438</xm:sqref>
            </x14:sparkline>
          </x14:sparklines>
        </x14:sparklineGroup>
        <x14:sparklineGroup displayEmptyCellsAs="gap" high="1" low="1" xr2:uid="{EB689639-6482-46E8-A1BE-632F9B183B9A}">
          <x14:colorSeries rgb="FF376092"/>
          <x14:colorNegative rgb="FFD00000"/>
          <x14:colorAxis rgb="FF000000"/>
          <x14:colorMarkers rgb="FFD00000"/>
          <x14:colorFirst rgb="FFD00000"/>
          <x14:colorLast rgb="FFD00000"/>
          <x14:colorHigh theme="1"/>
          <x14:colorLow rgb="FFD00000"/>
          <x14:sparklines>
            <x14:sparkline>
              <xm:f>'Sør-Vest PD'!B517:I517</xm:f>
              <xm:sqref>L517</xm:sqref>
            </x14:sparkline>
            <x14:sparkline>
              <xm:f>'Sør-Vest PD'!B518:I518</xm:f>
              <xm:sqref>L518</xm:sqref>
            </x14:sparkline>
            <x14:sparkline>
              <xm:f>'Sør-Vest PD'!B519:I519</xm:f>
              <xm:sqref>L519</xm:sqref>
            </x14:sparkline>
            <x14:sparkline>
              <xm:f>'Sør-Vest PD'!B520:I520</xm:f>
              <xm:sqref>L520</xm:sqref>
            </x14:sparkline>
            <x14:sparkline>
              <xm:f>'Sør-Vest PD'!B521:I521</xm:f>
              <xm:sqref>L521</xm:sqref>
            </x14:sparkline>
            <x14:sparkline>
              <xm:f>'Sør-Vest PD'!B522:I522</xm:f>
              <xm:sqref>L522</xm:sqref>
            </x14:sparkline>
            <x14:sparkline>
              <xm:f>'Sør-Vest PD'!B523:I523</xm:f>
              <xm:sqref>L523</xm:sqref>
            </x14:sparkline>
            <x14:sparkline>
              <xm:f>'Sør-Vest PD'!B524:I524</xm:f>
              <xm:sqref>L524</xm:sqref>
            </x14:sparkline>
            <x14:sparkline>
              <xm:f>'Sør-Vest PD'!B525:I525</xm:f>
              <xm:sqref>L525</xm:sqref>
            </x14:sparkline>
            <x14:sparkline>
              <xm:f>'Sør-Vest PD'!B526:I526</xm:f>
              <xm:sqref>L526</xm:sqref>
            </x14:sparkline>
            <x14:sparkline>
              <xm:f>'Sør-Vest PD'!B527:I527</xm:f>
              <xm:sqref>L527</xm:sqref>
            </x14:sparkline>
            <x14:sparkline>
              <xm:f>'Sør-Vest PD'!B528:I528</xm:f>
              <xm:sqref>L528</xm:sqref>
            </x14:sparkline>
            <x14:sparkline>
              <xm:f>'Sør-Vest PD'!B529:I529</xm:f>
              <xm:sqref>L529</xm:sqref>
            </x14:sparkline>
            <x14:sparkline>
              <xm:f>'Sør-Vest PD'!B530:I530</xm:f>
              <xm:sqref>L530</xm:sqref>
            </x14:sparkline>
            <x14:sparkline>
              <xm:f>'Sør-Vest PD'!B531:I531</xm:f>
              <xm:sqref>L531</xm:sqref>
            </x14:sparkline>
            <x14:sparkline>
              <xm:f>'Sør-Vest PD'!C532:I532</xm:f>
              <xm:sqref>L532</xm:sqref>
            </x14:sparkline>
            <x14:sparkline>
              <xm:f>'Sør-Vest PD'!B533:I533</xm:f>
              <xm:sqref>L533</xm:sqref>
            </x14:sparkline>
            <x14:sparkline>
              <xm:f>'Sør-Vest PD'!B534:I534</xm:f>
              <xm:sqref>L534</xm:sqref>
            </x14:sparkline>
            <x14:sparkline>
              <xm:f>'Sør-Vest PD'!B535:I535</xm:f>
              <xm:sqref>L535</xm:sqref>
            </x14:sparkline>
          </x14:sparklines>
        </x14:sparklineGroup>
        <x14:sparklineGroup displayEmptyCellsAs="gap" high="1" low="1" xr2:uid="{46B71C73-F518-48D5-BCF4-81C5EDEC93C7}">
          <x14:colorSeries rgb="FF376092"/>
          <x14:colorNegative rgb="FFD00000"/>
          <x14:colorAxis rgb="FF000000"/>
          <x14:colorMarkers rgb="FFD00000"/>
          <x14:colorFirst rgb="FFD00000"/>
          <x14:colorLast rgb="FFD00000"/>
          <x14:colorHigh theme="1"/>
          <x14:colorLow rgb="FFD00000"/>
          <x14:sparklines>
            <x14:sparkline>
              <xm:f>'Sør-Vest PD'!Q516:X516</xm:f>
              <xm:sqref>AA516</xm:sqref>
            </x14:sparkline>
          </x14:sparklines>
        </x14:sparklineGroup>
        <x14:sparklineGroup displayEmptyCellsAs="gap" high="1" low="1" xr2:uid="{A618A5B9-8BF8-45C7-B6F8-CC213D4BD1D6}">
          <x14:colorSeries rgb="FF376092"/>
          <x14:colorNegative rgb="FFD00000"/>
          <x14:colorAxis rgb="FF000000"/>
          <x14:colorMarkers rgb="FFD00000"/>
          <x14:colorFirst rgb="FFD00000"/>
          <x14:colorLast rgb="FFD00000"/>
          <x14:colorHigh theme="1"/>
          <x14:colorLow rgb="FFD00000"/>
          <x14:sparklines>
            <x14:sparkline>
              <xm:f>'Sør-Vest PD'!B361:I361</xm:f>
              <xm:sqref>L361</xm:sqref>
            </x14:sparkline>
            <x14:sparkline>
              <xm:f>'Sør-Vest PD'!B362:I362</xm:f>
              <xm:sqref>L362</xm:sqref>
            </x14:sparkline>
            <x14:sparkline>
              <xm:f>'Sør-Vest PD'!B363:I363</xm:f>
              <xm:sqref>L363</xm:sqref>
            </x14:sparkline>
            <x14:sparkline>
              <xm:f>'Sør-Vest PD'!B364:I364</xm:f>
              <xm:sqref>L364</xm:sqref>
            </x14:sparkline>
            <x14:sparkline>
              <xm:f>'Sør-Vest PD'!B365:I365</xm:f>
              <xm:sqref>L365</xm:sqref>
            </x14:sparkline>
            <x14:sparkline>
              <xm:f>'Sør-Vest PD'!B366:I366</xm:f>
              <xm:sqref>L366</xm:sqref>
            </x14:sparkline>
            <x14:sparkline>
              <xm:f>'Sør-Vest PD'!B367:I367</xm:f>
              <xm:sqref>L367</xm:sqref>
            </x14:sparkline>
            <x14:sparkline>
              <xm:f>'Sør-Vest PD'!B368:I368</xm:f>
              <xm:sqref>L368</xm:sqref>
            </x14:sparkline>
            <x14:sparkline>
              <xm:f>'Sør-Vest PD'!B369:I369</xm:f>
              <xm:sqref>L369</xm:sqref>
            </x14:sparkline>
            <x14:sparkline>
              <xm:f>'Sør-Vest PD'!B370:I370</xm:f>
              <xm:sqref>L370</xm:sqref>
            </x14:sparkline>
            <x14:sparkline>
              <xm:f>'Sør-Vest PD'!B371:I371</xm:f>
              <xm:sqref>L371</xm:sqref>
            </x14:sparkline>
            <x14:sparkline>
              <xm:f>'Sør-Vest PD'!B372:I372</xm:f>
              <xm:sqref>L372</xm:sqref>
            </x14:sparkline>
            <x14:sparkline>
              <xm:f>'Sør-Vest PD'!B373:I373</xm:f>
              <xm:sqref>L373</xm:sqref>
            </x14:sparkline>
            <x14:sparkline>
              <xm:f>'Sør-Vest PD'!B374:I374</xm:f>
              <xm:sqref>L374</xm:sqref>
            </x14:sparkline>
            <x14:sparkline>
              <xm:f>'Sør-Vest PD'!B375:I375</xm:f>
              <xm:sqref>L375</xm:sqref>
            </x14:sparkline>
            <x14:sparkline>
              <xm:f>'Sør-Vest PD'!C376:I376</xm:f>
              <xm:sqref>L376</xm:sqref>
            </x14:sparkline>
            <x14:sparkline>
              <xm:f>'Sør-Vest PD'!B377:I377</xm:f>
              <xm:sqref>L377</xm:sqref>
            </x14:sparkline>
            <x14:sparkline>
              <xm:f>'Sør-Vest PD'!B378:I378</xm:f>
              <xm:sqref>L378</xm:sqref>
            </x14:sparkline>
            <x14:sparkline>
              <xm:f>'Sør-Vest PD'!B379:I379</xm:f>
              <xm:sqref>L379</xm:sqref>
            </x14:sparkline>
          </x14:sparklines>
        </x14:sparklineGroup>
        <x14:sparklineGroup displayEmptyCellsAs="gap" high="1" low="1" xr2:uid="{8BEC8054-EB36-4D1D-A08E-02A72027F66F}">
          <x14:colorSeries rgb="FF376092"/>
          <x14:colorNegative rgb="FFD00000"/>
          <x14:colorAxis rgb="FF000000"/>
          <x14:colorMarkers rgb="FFD00000"/>
          <x14:colorFirst rgb="FFD00000"/>
          <x14:colorLast rgb="FFD00000"/>
          <x14:colorHigh theme="1"/>
          <x14:colorLow rgb="FFD00000"/>
          <x14:sparklines>
            <x14:sparkline>
              <xm:f>'Sør-Vest PD'!Q360:X360</xm:f>
              <xm:sqref>AA360</xm:sqref>
            </x14:sparkline>
          </x14:sparklines>
        </x14:sparklineGroup>
        <x14:sparklineGroup displayEmptyCellsAs="gap" high="1" low="1" xr2:uid="{B8F4E8EC-9027-4489-B023-74CC03BDA759}">
          <x14:colorSeries rgb="FF376092"/>
          <x14:colorNegative rgb="FFD00000"/>
          <x14:colorAxis rgb="FF000000"/>
          <x14:colorMarkers rgb="FFD00000"/>
          <x14:colorFirst rgb="FFD00000"/>
          <x14:colorLast rgb="FFD00000"/>
          <x14:colorHigh theme="1"/>
          <x14:colorLow rgb="FFD00000"/>
          <x14:sparklines>
            <x14:sparkline>
              <xm:f>'Sør-Vest PD'!C150:I150</xm:f>
              <xm:sqref>L150</xm:sqref>
            </x14:sparkline>
          </x14:sparklines>
        </x14:sparklineGroup>
        <x14:sparklineGroup displayEmptyCellsAs="gap" high="1" low="1" xr2:uid="{EAF4DB24-2D80-4F91-AC6C-23DBEBA2490E}">
          <x14:colorSeries rgb="FF376092"/>
          <x14:colorNegative rgb="FFD00000"/>
          <x14:colorAxis rgb="FF000000"/>
          <x14:colorMarkers rgb="FFD00000"/>
          <x14:colorFirst rgb="FFD00000"/>
          <x14:colorLast rgb="FFD00000"/>
          <x14:colorHigh theme="1"/>
          <x14:colorLow rgb="FFD00000"/>
          <x14:sparklines>
            <x14:sparkline>
              <xm:f>'Sør-Vest PD'!B413:I413</xm:f>
              <xm:sqref>L413</xm:sqref>
            </x14:sparkline>
            <x14:sparkline>
              <xm:f>'Sør-Vest PD'!B414:I414</xm:f>
              <xm:sqref>L414</xm:sqref>
            </x14:sparkline>
            <x14:sparkline>
              <xm:f>'Sør-Vest PD'!B415:I415</xm:f>
              <xm:sqref>L415</xm:sqref>
            </x14:sparkline>
            <x14:sparkline>
              <xm:f>'Sør-Vest PD'!B416:I416</xm:f>
              <xm:sqref>L416</xm:sqref>
            </x14:sparkline>
            <x14:sparkline>
              <xm:f>'Sør-Vest PD'!B417:I417</xm:f>
              <xm:sqref>L417</xm:sqref>
            </x14:sparkline>
            <x14:sparkline>
              <xm:f>'Sør-Vest PD'!B418:I418</xm:f>
              <xm:sqref>L418</xm:sqref>
            </x14:sparkline>
            <x14:sparkline>
              <xm:f>'Sør-Vest PD'!B419:I419</xm:f>
              <xm:sqref>L419</xm:sqref>
            </x14:sparkline>
            <x14:sparkline>
              <xm:f>'Sør-Vest PD'!B420:I420</xm:f>
              <xm:sqref>L420</xm:sqref>
            </x14:sparkline>
            <x14:sparkline>
              <xm:f>'Sør-Vest PD'!B421:I421</xm:f>
              <xm:sqref>L421</xm:sqref>
            </x14:sparkline>
            <x14:sparkline>
              <xm:f>'Sør-Vest PD'!B422:I422</xm:f>
              <xm:sqref>L422</xm:sqref>
            </x14:sparkline>
            <x14:sparkline>
              <xm:f>'Sør-Vest PD'!B423:I423</xm:f>
              <xm:sqref>L423</xm:sqref>
            </x14:sparkline>
            <x14:sparkline>
              <xm:f>'Sør-Vest PD'!B424:I424</xm:f>
              <xm:sqref>L424</xm:sqref>
            </x14:sparkline>
            <x14:sparkline>
              <xm:f>'Sør-Vest PD'!B425:I425</xm:f>
              <xm:sqref>L425</xm:sqref>
            </x14:sparkline>
            <x14:sparkline>
              <xm:f>'Sør-Vest PD'!B426:I426</xm:f>
              <xm:sqref>L426</xm:sqref>
            </x14:sparkline>
            <x14:sparkline>
              <xm:f>'Sør-Vest PD'!B427:I427</xm:f>
              <xm:sqref>L427</xm:sqref>
            </x14:sparkline>
            <x14:sparkline>
              <xm:f>'Sør-Vest PD'!C428:I428</xm:f>
              <xm:sqref>L428</xm:sqref>
            </x14:sparkline>
            <x14:sparkline>
              <xm:f>'Sør-Vest PD'!B429:I429</xm:f>
              <xm:sqref>L429</xm:sqref>
            </x14:sparkline>
            <x14:sparkline>
              <xm:f>'Sør-Vest PD'!B430:I430</xm:f>
              <xm:sqref>L430</xm:sqref>
            </x14:sparkline>
            <x14:sparkline>
              <xm:f>'Sør-Vest PD'!B431:I431</xm:f>
              <xm:sqref>L431</xm:sqref>
            </x14:sparkline>
          </x14:sparklines>
        </x14:sparklineGroup>
        <x14:sparklineGroup displayEmptyCellsAs="gap" high="1" low="1" xr2:uid="{C71210BF-702B-464A-9631-5F0B6FB22D15}">
          <x14:colorSeries rgb="FF376092"/>
          <x14:colorNegative rgb="FFD00000"/>
          <x14:colorAxis rgb="FF000000"/>
          <x14:colorMarkers rgb="FFD00000"/>
          <x14:colorFirst rgb="FFD00000"/>
          <x14:colorLast rgb="FFD00000"/>
          <x14:colorHigh theme="1"/>
          <x14:colorLow rgb="FFD00000"/>
          <x14:sparklines>
            <x14:sparkline>
              <xm:f>'Sør-Vest PD'!Q412:X412</xm:f>
              <xm:sqref>AA412</xm:sqref>
            </x14:sparkline>
          </x14:sparklines>
        </x14:sparklineGroup>
        <x14:sparklineGroup displayEmptyCellsAs="gap" high="1" low="1" xr2:uid="{82C77C9C-A9DF-43AA-8DF3-C1EB70DD5056}">
          <x14:colorSeries rgb="FF376092"/>
          <x14:colorNegative rgb="FFD00000"/>
          <x14:colorAxis rgb="FF000000"/>
          <x14:colorMarkers rgb="FFD00000"/>
          <x14:colorFirst rgb="FFD00000"/>
          <x14:colorLast rgb="FFD00000"/>
          <x14:colorHigh theme="1"/>
          <x14:colorLow rgb="FFD00000"/>
          <x14:sparklines>
            <x14:sparkline>
              <xm:f>'Sør-Vest PD'!R151:X151</xm:f>
              <xm:sqref>AA151</xm:sqref>
            </x14:sparkline>
            <x14:sparkline>
              <xm:f>'Sør-Vest PD'!R152:X152</xm:f>
              <xm:sqref>AA152</xm:sqref>
            </x14:sparkline>
            <x14:sparkline>
              <xm:f>'Sør-Vest PD'!R153:X153</xm:f>
              <xm:sqref>AA153</xm:sqref>
            </x14:sparkline>
            <x14:sparkline>
              <xm:f>'Sør-Vest PD'!R154:X154</xm:f>
              <xm:sqref>AA154</xm:sqref>
            </x14:sparkline>
            <x14:sparkline>
              <xm:f>'Sør-Vest PD'!R155:X155</xm:f>
              <xm:sqref>AA155</xm:sqref>
            </x14:sparkline>
            <x14:sparkline>
              <xm:f>'Sør-Vest PD'!R156:X156</xm:f>
              <xm:sqref>AA156</xm:sqref>
            </x14:sparkline>
            <x14:sparkline>
              <xm:f>'Sør-Vest PD'!R157:X157</xm:f>
              <xm:sqref>AA157</xm:sqref>
            </x14:sparkline>
            <x14:sparkline>
              <xm:f>'Sør-Vest PD'!R158:X158</xm:f>
              <xm:sqref>AA158</xm:sqref>
            </x14:sparkline>
            <x14:sparkline>
              <xm:f>'Sør-Vest PD'!R159:X159</xm:f>
              <xm:sqref>AA159</xm:sqref>
            </x14:sparkline>
            <x14:sparkline>
              <xm:f>'Sør-Vest PD'!R160:X160</xm:f>
              <xm:sqref>AA160</xm:sqref>
            </x14:sparkline>
          </x14:sparklines>
        </x14:sparklineGroup>
        <x14:sparklineGroup displayEmptyCellsAs="gap" high="1" low="1" xr2:uid="{F7F1684E-40F2-4988-BED4-026189AF6BB4}">
          <x14:colorSeries rgb="FF376092"/>
          <x14:colorNegative rgb="FFD00000"/>
          <x14:colorAxis rgb="FF000000"/>
          <x14:colorMarkers rgb="FFD00000"/>
          <x14:colorFirst rgb="FFD00000"/>
          <x14:colorLast rgb="FFD00000"/>
          <x14:colorHigh theme="1"/>
          <x14:colorLow rgb="FFD00000"/>
          <x14:sparklines>
            <x14:sparkline>
              <xm:f>'Sør-Vest PD'!Q134:X134</xm:f>
              <xm:sqref>AA134</xm:sqref>
            </x14:sparkline>
            <x14:sparkline>
              <xm:f>'Sør-Vest PD'!Q135:X135</xm:f>
              <xm:sqref>AA135</xm:sqref>
            </x14:sparkline>
            <x14:sparkline>
              <xm:f>'Sør-Vest PD'!Q136:X136</xm:f>
              <xm:sqref>AA136</xm:sqref>
            </x14:sparkline>
            <x14:sparkline>
              <xm:f>'Sør-Vest PD'!Q137:X137</xm:f>
              <xm:sqref>AA137</xm:sqref>
            </x14:sparkline>
            <x14:sparkline>
              <xm:f>'Sør-Vest PD'!Q138:X138</xm:f>
              <xm:sqref>AA138</xm:sqref>
            </x14:sparkline>
            <x14:sparkline>
              <xm:f>'Sør-Vest PD'!Q139:X139</xm:f>
              <xm:sqref>AA139</xm:sqref>
            </x14:sparkline>
            <x14:sparkline>
              <xm:f>'Sør-Vest PD'!Q140:X140</xm:f>
              <xm:sqref>AA140</xm:sqref>
            </x14:sparkline>
            <x14:sparkline>
              <xm:f>'Sør-Vest PD'!Q141:X141</xm:f>
              <xm:sqref>AA141</xm:sqref>
            </x14:sparkline>
            <x14:sparkline>
              <xm:f>'Sør-Vest PD'!Q142:X142</xm:f>
              <xm:sqref>AA142</xm:sqref>
            </x14:sparkline>
            <x14:sparkline>
              <xm:f>'Sør-Vest PD'!Q143:X143</xm:f>
              <xm:sqref>AA143</xm:sqref>
            </x14:sparkline>
          </x14:sparklines>
        </x14:sparklineGroup>
        <x14:sparklineGroup displayEmptyCellsAs="gap" high="1" low="1" xr2:uid="{5784667B-363F-411B-83AA-69F26D24E59A}">
          <x14:colorSeries rgb="FF376092"/>
          <x14:colorNegative rgb="FFD00000"/>
          <x14:colorAxis rgb="FF000000"/>
          <x14:colorMarkers rgb="FFD00000"/>
          <x14:colorFirst rgb="FFD00000"/>
          <x14:colorLast rgb="FFD00000"/>
          <x14:colorHigh theme="1"/>
          <x14:colorLow rgb="FFD00000"/>
          <x14:sparklines>
            <x14:sparkline>
              <xm:f>'Sør-Vest PD'!Q117:X117</xm:f>
              <xm:sqref>AA117</xm:sqref>
            </x14:sparkline>
            <x14:sparkline>
              <xm:f>'Sør-Vest PD'!Q118:X118</xm:f>
              <xm:sqref>AA118</xm:sqref>
            </x14:sparkline>
            <x14:sparkline>
              <xm:f>'Sør-Vest PD'!Q119:X119</xm:f>
              <xm:sqref>AA119</xm:sqref>
            </x14:sparkline>
            <x14:sparkline>
              <xm:f>'Sør-Vest PD'!Q120:X120</xm:f>
              <xm:sqref>AA120</xm:sqref>
            </x14:sparkline>
            <x14:sparkline>
              <xm:f>'Sør-Vest PD'!Q121:X121</xm:f>
              <xm:sqref>AA121</xm:sqref>
            </x14:sparkline>
            <x14:sparkline>
              <xm:f>'Sør-Vest PD'!Q122:X122</xm:f>
              <xm:sqref>AA122</xm:sqref>
            </x14:sparkline>
            <x14:sparkline>
              <xm:f>'Sør-Vest PD'!Q123:X123</xm:f>
              <xm:sqref>AA123</xm:sqref>
            </x14:sparkline>
            <x14:sparkline>
              <xm:f>'Sør-Vest PD'!Q124:X124</xm:f>
              <xm:sqref>AA124</xm:sqref>
            </x14:sparkline>
            <x14:sparkline>
              <xm:f>'Sør-Vest PD'!Q125:X125</xm:f>
              <xm:sqref>AA125</xm:sqref>
            </x14:sparkline>
            <x14:sparkline>
              <xm:f>'Sør-Vest PD'!Q126:X126</xm:f>
              <xm:sqref>AA126</xm:sqref>
            </x14:sparkline>
          </x14:sparklines>
        </x14:sparklineGroup>
        <x14:sparklineGroup displayEmptyCellsAs="gap" high="1" low="1" xr2:uid="{0DADE8AA-6508-4B65-9A8C-C77131523009}">
          <x14:colorSeries rgb="FF376092"/>
          <x14:colorNegative rgb="FFD00000"/>
          <x14:colorAxis rgb="FF000000"/>
          <x14:colorMarkers rgb="FFD00000"/>
          <x14:colorFirst rgb="FFD00000"/>
          <x14:colorLast rgb="FFD00000"/>
          <x14:colorHigh theme="1"/>
          <x14:colorLow rgb="FFD00000"/>
          <x14:sparklines>
            <x14:sparkline>
              <xm:f>'Sør-Vest PD'!Q100:X100</xm:f>
              <xm:sqref>AA100</xm:sqref>
            </x14:sparkline>
            <x14:sparkline>
              <xm:f>'Sør-Vest PD'!Q101:X101</xm:f>
              <xm:sqref>AA101</xm:sqref>
            </x14:sparkline>
            <x14:sparkline>
              <xm:f>'Sør-Vest PD'!Q102:X102</xm:f>
              <xm:sqref>AA102</xm:sqref>
            </x14:sparkline>
            <x14:sparkline>
              <xm:f>'Sør-Vest PD'!Q103:X103</xm:f>
              <xm:sqref>AA103</xm:sqref>
            </x14:sparkline>
            <x14:sparkline>
              <xm:f>'Sør-Vest PD'!Q104:X104</xm:f>
              <xm:sqref>AA104</xm:sqref>
            </x14:sparkline>
            <x14:sparkline>
              <xm:f>'Sør-Vest PD'!Q105:X105</xm:f>
              <xm:sqref>AA105</xm:sqref>
            </x14:sparkline>
            <x14:sparkline>
              <xm:f>'Sør-Vest PD'!Q106:X106</xm:f>
              <xm:sqref>AA106</xm:sqref>
            </x14:sparkline>
            <x14:sparkline>
              <xm:f>'Sør-Vest PD'!Q107:X107</xm:f>
              <xm:sqref>AA107</xm:sqref>
            </x14:sparkline>
            <x14:sparkline>
              <xm:f>'Sør-Vest PD'!Q108:X108</xm:f>
              <xm:sqref>AA108</xm:sqref>
            </x14:sparkline>
            <x14:sparkline>
              <xm:f>'Sør-Vest PD'!Q109:X109</xm:f>
              <xm:sqref>AA109</xm:sqref>
            </x14:sparkline>
          </x14:sparklines>
        </x14:sparklineGroup>
        <x14:sparklineGroup displayEmptyCellsAs="gap" high="1" low="1" xr2:uid="{86F912B4-67BF-4547-B1F1-412C0514FAE1}">
          <x14:colorSeries rgb="FF376092"/>
          <x14:colorNegative rgb="FFD00000"/>
          <x14:colorAxis rgb="FF000000"/>
          <x14:colorMarkers rgb="FFD00000"/>
          <x14:colorFirst rgb="FFD00000"/>
          <x14:colorLast rgb="FFD00000"/>
          <x14:colorHigh theme="1"/>
          <x14:colorLow rgb="FFD00000"/>
          <x14:sparklines>
            <x14:sparkline>
              <xm:f>'Sør-Vest PD'!Q83:X83</xm:f>
              <xm:sqref>AA83</xm:sqref>
            </x14:sparkline>
            <x14:sparkline>
              <xm:f>'Sør-Vest PD'!Q84:X84</xm:f>
              <xm:sqref>AA84</xm:sqref>
            </x14:sparkline>
            <x14:sparkline>
              <xm:f>'Sør-Vest PD'!Q85:X85</xm:f>
              <xm:sqref>AA85</xm:sqref>
            </x14:sparkline>
            <x14:sparkline>
              <xm:f>'Sør-Vest PD'!Q86:X86</xm:f>
              <xm:sqref>AA86</xm:sqref>
            </x14:sparkline>
            <x14:sparkline>
              <xm:f>'Sør-Vest PD'!Q87:X87</xm:f>
              <xm:sqref>AA87</xm:sqref>
            </x14:sparkline>
            <x14:sparkline>
              <xm:f>'Sør-Vest PD'!Q88:X88</xm:f>
              <xm:sqref>AA88</xm:sqref>
            </x14:sparkline>
            <x14:sparkline>
              <xm:f>'Sør-Vest PD'!Q89:X89</xm:f>
              <xm:sqref>AA89</xm:sqref>
            </x14:sparkline>
            <x14:sparkline>
              <xm:f>'Sør-Vest PD'!Q90:X90</xm:f>
              <xm:sqref>AA90</xm:sqref>
            </x14:sparkline>
            <x14:sparkline>
              <xm:f>'Sør-Vest PD'!Q91:X91</xm:f>
              <xm:sqref>AA91</xm:sqref>
            </x14:sparkline>
            <x14:sparkline>
              <xm:f>'Sør-Vest PD'!Q92:X92</xm:f>
              <xm:sqref>AA92</xm:sqref>
            </x14:sparkline>
          </x14:sparklines>
        </x14:sparklineGroup>
        <x14:sparklineGroup displayEmptyCellsAs="gap" high="1" low="1" xr2:uid="{30DAEDA5-72AA-46FF-9A6E-8E68B7E54910}">
          <x14:colorSeries rgb="FF376092"/>
          <x14:colorNegative rgb="FFD00000"/>
          <x14:colorAxis rgb="FF000000"/>
          <x14:colorMarkers rgb="FFD00000"/>
          <x14:colorFirst rgb="FFD00000"/>
          <x14:colorLast rgb="FFD00000"/>
          <x14:colorHigh theme="1"/>
          <x14:colorLow rgb="FFD00000"/>
          <x14:sparklines>
            <x14:sparkline>
              <xm:f>'Sør-Vest PD'!B133:I133</xm:f>
              <xm:sqref>L133</xm:sqref>
            </x14:sparkline>
            <x14:sparkline>
              <xm:f>'Sør-Vest PD'!B134:I134</xm:f>
              <xm:sqref>L134</xm:sqref>
            </x14:sparkline>
            <x14:sparkline>
              <xm:f>'Sør-Vest PD'!B135:I135</xm:f>
              <xm:sqref>L135</xm:sqref>
            </x14:sparkline>
            <x14:sparkline>
              <xm:f>'Sør-Vest PD'!B136:I136</xm:f>
              <xm:sqref>L136</xm:sqref>
            </x14:sparkline>
            <x14:sparkline>
              <xm:f>'Sør-Vest PD'!B137:I137</xm:f>
              <xm:sqref>L137</xm:sqref>
            </x14:sparkline>
            <x14:sparkline>
              <xm:f>'Sør-Vest PD'!B138:I138</xm:f>
              <xm:sqref>L138</xm:sqref>
            </x14:sparkline>
            <x14:sparkline>
              <xm:f>'Sør-Vest PD'!B139:I139</xm:f>
              <xm:sqref>L139</xm:sqref>
            </x14:sparkline>
            <x14:sparkline>
              <xm:f>'Sør-Vest PD'!B140:I140</xm:f>
              <xm:sqref>L140</xm:sqref>
            </x14:sparkline>
            <x14:sparkline>
              <xm:f>'Sør-Vest PD'!B141:I141</xm:f>
              <xm:sqref>L141</xm:sqref>
            </x14:sparkline>
            <x14:sparkline>
              <xm:f>'Sør-Vest PD'!B142:I142</xm:f>
              <xm:sqref>L142</xm:sqref>
            </x14:sparkline>
            <x14:sparkline>
              <xm:f>'Sør-Vest PD'!B143:I143</xm:f>
              <xm:sqref>L143</xm:sqref>
            </x14:sparkline>
          </x14:sparklines>
        </x14:sparklineGroup>
        <x14:sparklineGroup displayEmptyCellsAs="gap" high="1" low="1" xr2:uid="{BA6E3FD3-97D3-44DF-9246-6FE37E64DF36}">
          <x14:colorSeries rgb="FF376092"/>
          <x14:colorNegative rgb="FFD00000"/>
          <x14:colorAxis rgb="FF000000"/>
          <x14:colorMarkers rgb="FFD00000"/>
          <x14:colorFirst rgb="FFD00000"/>
          <x14:colorLast rgb="FFD00000"/>
          <x14:colorHigh theme="1"/>
          <x14:colorLow rgb="FFD00000"/>
          <x14:sparklines>
            <x14:sparkline>
              <xm:f>'Sør-Vest PD'!B116:I116</xm:f>
              <xm:sqref>L116</xm:sqref>
            </x14:sparkline>
            <x14:sparkline>
              <xm:f>'Sør-Vest PD'!B117:I117</xm:f>
              <xm:sqref>L117</xm:sqref>
            </x14:sparkline>
            <x14:sparkline>
              <xm:f>'Sør-Vest PD'!B118:I118</xm:f>
              <xm:sqref>L118</xm:sqref>
            </x14:sparkline>
            <x14:sparkline>
              <xm:f>'Sør-Vest PD'!B119:I119</xm:f>
              <xm:sqref>L119</xm:sqref>
            </x14:sparkline>
            <x14:sparkline>
              <xm:f>'Sør-Vest PD'!B120:I120</xm:f>
              <xm:sqref>L120</xm:sqref>
            </x14:sparkline>
            <x14:sparkline>
              <xm:f>'Sør-Vest PD'!B121:I121</xm:f>
              <xm:sqref>L121</xm:sqref>
            </x14:sparkline>
            <x14:sparkline>
              <xm:f>'Sør-Vest PD'!B122:I122</xm:f>
              <xm:sqref>L122</xm:sqref>
            </x14:sparkline>
            <x14:sparkline>
              <xm:f>'Sør-Vest PD'!B123:I123</xm:f>
              <xm:sqref>L123</xm:sqref>
            </x14:sparkline>
            <x14:sparkline>
              <xm:f>'Sør-Vest PD'!B124:I124</xm:f>
              <xm:sqref>L124</xm:sqref>
            </x14:sparkline>
            <x14:sparkline>
              <xm:f>'Sør-Vest PD'!B125:I125</xm:f>
              <xm:sqref>L125</xm:sqref>
            </x14:sparkline>
            <x14:sparkline>
              <xm:f>'Sør-Vest PD'!B126:I126</xm:f>
              <xm:sqref>L126</xm:sqref>
            </x14:sparkline>
          </x14:sparklines>
        </x14:sparklineGroup>
        <x14:sparklineGroup displayEmptyCellsAs="gap" high="1" low="1" xr2:uid="{D87F7E84-5723-4C74-ABE5-73E5662CD680}">
          <x14:colorSeries rgb="FF376092"/>
          <x14:colorNegative rgb="FFD00000"/>
          <x14:colorAxis rgb="FF000000"/>
          <x14:colorMarkers rgb="FFD00000"/>
          <x14:colorFirst rgb="FFD00000"/>
          <x14:colorLast rgb="FFD00000"/>
          <x14:colorHigh theme="1"/>
          <x14:colorLow rgb="FFD00000"/>
          <x14:sparklines>
            <x14:sparkline>
              <xm:f>'Sør-Vest PD'!B99:I99</xm:f>
              <xm:sqref>L99</xm:sqref>
            </x14:sparkline>
            <x14:sparkline>
              <xm:f>'Sør-Vest PD'!B100:I100</xm:f>
              <xm:sqref>L100</xm:sqref>
            </x14:sparkline>
            <x14:sparkline>
              <xm:f>'Sør-Vest PD'!B101:I101</xm:f>
              <xm:sqref>L101</xm:sqref>
            </x14:sparkline>
            <x14:sparkline>
              <xm:f>'Sør-Vest PD'!B102:I102</xm:f>
              <xm:sqref>L102</xm:sqref>
            </x14:sparkline>
            <x14:sparkline>
              <xm:f>'Sør-Vest PD'!B103:I103</xm:f>
              <xm:sqref>L103</xm:sqref>
            </x14:sparkline>
            <x14:sparkline>
              <xm:f>'Sør-Vest PD'!B104:I104</xm:f>
              <xm:sqref>L104</xm:sqref>
            </x14:sparkline>
            <x14:sparkline>
              <xm:f>'Sør-Vest PD'!B105:I105</xm:f>
              <xm:sqref>L105</xm:sqref>
            </x14:sparkline>
            <x14:sparkline>
              <xm:f>'Sør-Vest PD'!B106:I106</xm:f>
              <xm:sqref>L106</xm:sqref>
            </x14:sparkline>
            <x14:sparkline>
              <xm:f>'Sør-Vest PD'!B107:I107</xm:f>
              <xm:sqref>L107</xm:sqref>
            </x14:sparkline>
            <x14:sparkline>
              <xm:f>'Sør-Vest PD'!B108:I108</xm:f>
              <xm:sqref>L108</xm:sqref>
            </x14:sparkline>
            <x14:sparkline>
              <xm:f>'Sør-Vest PD'!B109:I109</xm:f>
              <xm:sqref>L109</xm:sqref>
            </x14:sparkline>
          </x14:sparklines>
        </x14:sparklineGroup>
        <x14:sparklineGroup displayEmptyCellsAs="gap" high="1" low="1" xr2:uid="{EBC90D96-E905-4D44-8AE8-FB4DB5BFBB96}">
          <x14:colorSeries rgb="FF376092"/>
          <x14:colorNegative rgb="FFD00000"/>
          <x14:colorAxis rgb="FF000000"/>
          <x14:colorMarkers rgb="FFD00000"/>
          <x14:colorFirst rgb="FFD00000"/>
          <x14:colorLast rgb="FFD00000"/>
          <x14:colorHigh theme="1"/>
          <x14:colorLow rgb="FFD00000"/>
          <x14:sparklines>
            <x14:sparkline>
              <xm:f>'Sør-Vest PD'!B82:I82</xm:f>
              <xm:sqref>L82</xm:sqref>
            </x14:sparkline>
            <x14:sparkline>
              <xm:f>'Sør-Vest PD'!B83:I83</xm:f>
              <xm:sqref>L83</xm:sqref>
            </x14:sparkline>
            <x14:sparkline>
              <xm:f>'Sør-Vest PD'!B84:I84</xm:f>
              <xm:sqref>L84</xm:sqref>
            </x14:sparkline>
            <x14:sparkline>
              <xm:f>'Sør-Vest PD'!B85:I85</xm:f>
              <xm:sqref>L85</xm:sqref>
            </x14:sparkline>
            <x14:sparkline>
              <xm:f>'Sør-Vest PD'!B86:I86</xm:f>
              <xm:sqref>L86</xm:sqref>
            </x14:sparkline>
            <x14:sparkline>
              <xm:f>'Sør-Vest PD'!B87:I87</xm:f>
              <xm:sqref>L87</xm:sqref>
            </x14:sparkline>
            <x14:sparkline>
              <xm:f>'Sør-Vest PD'!B88:I88</xm:f>
              <xm:sqref>L88</xm:sqref>
            </x14:sparkline>
            <x14:sparkline>
              <xm:f>'Sør-Vest PD'!B89:I89</xm:f>
              <xm:sqref>L89</xm:sqref>
            </x14:sparkline>
            <x14:sparkline>
              <xm:f>'Sør-Vest PD'!B90:I90</xm:f>
              <xm:sqref>L90</xm:sqref>
            </x14:sparkline>
            <x14:sparkline>
              <xm:f>'Sør-Vest PD'!B91:I91</xm:f>
              <xm:sqref>L91</xm:sqref>
            </x14:sparkline>
            <x14:sparkline>
              <xm:f>'Sør-Vest PD'!B92:I92</xm:f>
              <xm:sqref>L92</xm:sqref>
            </x14:sparkline>
          </x14:sparklines>
        </x14:sparklineGroup>
        <x14:sparklineGroup displayEmptyCellsAs="gap" high="1" low="1" xr2:uid="{F6AA56B6-8F2D-4A29-A9DB-ED43DBB54875}">
          <x14:colorSeries rgb="FF376092"/>
          <x14:colorNegative rgb="FFD00000"/>
          <x14:colorAxis rgb="FF000000"/>
          <x14:colorMarkers rgb="FFD00000"/>
          <x14:colorFirst rgb="FFD00000"/>
          <x14:colorLast rgb="FFD00000"/>
          <x14:colorHigh theme="1"/>
          <x14:colorLow rgb="FFD00000"/>
          <x14:sparklines>
            <x14:sparkline>
              <xm:f>'Sør-Vest PD'!B65:I65</xm:f>
              <xm:sqref>L65</xm:sqref>
            </x14:sparkline>
            <x14:sparkline>
              <xm:f>'Sør-Vest PD'!B66:I66</xm:f>
              <xm:sqref>L66</xm:sqref>
            </x14:sparkline>
            <x14:sparkline>
              <xm:f>'Sør-Vest PD'!B67:I67</xm:f>
              <xm:sqref>L67</xm:sqref>
            </x14:sparkline>
            <x14:sparkline>
              <xm:f>'Sør-Vest PD'!B68:I68</xm:f>
              <xm:sqref>L68</xm:sqref>
            </x14:sparkline>
            <x14:sparkline>
              <xm:f>'Sør-Vest PD'!B69:I69</xm:f>
              <xm:sqref>L69</xm:sqref>
            </x14:sparkline>
            <x14:sparkline>
              <xm:f>'Sør-Vest PD'!B70:I70</xm:f>
              <xm:sqref>L70</xm:sqref>
            </x14:sparkline>
            <x14:sparkline>
              <xm:f>'Sør-Vest PD'!B71:I71</xm:f>
              <xm:sqref>L71</xm:sqref>
            </x14:sparkline>
            <x14:sparkline>
              <xm:f>'Sør-Vest PD'!B72:I72</xm:f>
              <xm:sqref>L72</xm:sqref>
            </x14:sparkline>
            <x14:sparkline>
              <xm:f>'Sør-Vest PD'!B73:I73</xm:f>
              <xm:sqref>L73</xm:sqref>
            </x14:sparkline>
            <x14:sparkline>
              <xm:f>'Sør-Vest PD'!B74:I74</xm:f>
              <xm:sqref>L74</xm:sqref>
            </x14:sparkline>
            <x14:sparkline>
              <xm:f>'Sør-Vest PD'!B75:I75</xm:f>
              <xm:sqref>L75</xm:sqref>
            </x14:sparkline>
          </x14:sparklines>
        </x14:sparklineGroup>
        <x14:sparklineGroup displayEmptyCellsAs="gap" high="1" low="1" xr2:uid="{049D50B9-AB65-48C3-94EC-8470286CD7E5}">
          <x14:colorSeries rgb="FF376092"/>
          <x14:colorNegative rgb="FFD00000"/>
          <x14:colorAxis rgb="FF000000"/>
          <x14:colorMarkers rgb="FFD00000"/>
          <x14:colorFirst rgb="FFD00000"/>
          <x14:colorLast rgb="FFD00000"/>
          <x14:colorHigh theme="1"/>
          <x14:colorLow rgb="FFD00000"/>
          <x14:sparklines>
            <x14:sparkline>
              <xm:f>'Sør-Vest PD'!B48:I48</xm:f>
              <xm:sqref>L48</xm:sqref>
            </x14:sparkline>
            <x14:sparkline>
              <xm:f>'Sør-Vest PD'!B49:I49</xm:f>
              <xm:sqref>L49</xm:sqref>
            </x14:sparkline>
            <x14:sparkline>
              <xm:f>'Sør-Vest PD'!B50:I50</xm:f>
              <xm:sqref>L50</xm:sqref>
            </x14:sparkline>
            <x14:sparkline>
              <xm:f>'Sør-Vest PD'!B51:I51</xm:f>
              <xm:sqref>L51</xm:sqref>
            </x14:sparkline>
            <x14:sparkline>
              <xm:f>'Sør-Vest PD'!B52:I52</xm:f>
              <xm:sqref>L52</xm:sqref>
            </x14:sparkline>
            <x14:sparkline>
              <xm:f>'Sør-Vest PD'!B53:I53</xm:f>
              <xm:sqref>L53</xm:sqref>
            </x14:sparkline>
            <x14:sparkline>
              <xm:f>'Sør-Vest PD'!B54:I54</xm:f>
              <xm:sqref>L54</xm:sqref>
            </x14:sparkline>
            <x14:sparkline>
              <xm:f>'Sør-Vest PD'!B55:I55</xm:f>
              <xm:sqref>L55</xm:sqref>
            </x14:sparkline>
            <x14:sparkline>
              <xm:f>'Sør-Vest PD'!B56:I56</xm:f>
              <xm:sqref>L56</xm:sqref>
            </x14:sparkline>
            <x14:sparkline>
              <xm:f>'Sør-Vest PD'!B57:I57</xm:f>
              <xm:sqref>L57</xm:sqref>
            </x14:sparkline>
            <x14:sparkline>
              <xm:f>'Sør-Vest PD'!B58:I58</xm:f>
              <xm:sqref>L58</xm:sqref>
            </x14:sparkline>
          </x14:sparklines>
        </x14:sparklineGroup>
        <x14:sparklineGroup displayEmptyCellsAs="gap" high="1" low="1" xr2:uid="{CA79C0B8-EAC2-457A-99B0-A00B5F3E7521}">
          <x14:colorSeries rgb="FF376092"/>
          <x14:colorNegative rgb="FFD00000"/>
          <x14:colorAxis rgb="FF000000"/>
          <x14:colorMarkers rgb="FFD00000"/>
          <x14:colorFirst rgb="FFD00000"/>
          <x14:colorLast rgb="FFD00000"/>
          <x14:colorHigh theme="1"/>
          <x14:colorLow rgb="FFD00000"/>
          <x14:sparklines>
            <x14:sparkline>
              <xm:f>'Sør-Vest PD'!B31:I31</xm:f>
              <xm:sqref>L31</xm:sqref>
            </x14:sparkline>
          </x14:sparklines>
        </x14:sparklineGroup>
        <x14:sparklineGroup displayEmptyCellsAs="gap" high="1" low="1" xr2:uid="{03A55395-B9C4-4851-AF16-D1B55A5EF9C9}">
          <x14:colorSeries rgb="FF376092"/>
          <x14:colorNegative rgb="FFD00000"/>
          <x14:colorAxis rgb="FF000000"/>
          <x14:colorMarkers rgb="FFD00000"/>
          <x14:colorFirst rgb="FFD00000"/>
          <x14:colorLast rgb="FFD00000"/>
          <x14:colorHigh theme="1"/>
          <x14:colorLow rgb="FFD00000"/>
          <x14:sparklines>
            <x14:sparkline>
              <xm:f>'Sør-Vest PD'!Q6:X6</xm:f>
              <xm:sqref>AA6</xm:sqref>
            </x14:sparkline>
            <x14:sparkline>
              <xm:f>'Sør-Vest PD'!Q7:X7</xm:f>
              <xm:sqref>AA7</xm:sqref>
            </x14:sparkline>
            <x14:sparkline>
              <xm:f>'Sør-Vest PD'!Q8:X8</xm:f>
              <xm:sqref>AA8</xm:sqref>
            </x14:sparkline>
            <x14:sparkline>
              <xm:f>'Sør-Vest PD'!Q9:X9</xm:f>
              <xm:sqref>AA9</xm:sqref>
            </x14:sparkline>
            <x14:sparkline>
              <xm:f>'Sør-Vest PD'!Q10:X10</xm:f>
              <xm:sqref>AA10</xm:sqref>
            </x14:sparkline>
            <x14:sparkline>
              <xm:f>'Sør-Vest PD'!Q11:X11</xm:f>
              <xm:sqref>AA11</xm:sqref>
            </x14:sparkline>
            <x14:sparkline>
              <xm:f>'Sør-Vest PD'!Q12:X12</xm:f>
              <xm:sqref>AA12</xm:sqref>
            </x14:sparkline>
            <x14:sparkline>
              <xm:f>'Sør-Vest PD'!Q13:X13</xm:f>
              <xm:sqref>AA13</xm:sqref>
            </x14:sparkline>
            <x14:sparkline>
              <xm:f>'Sør-Vest PD'!Q14:X14</xm:f>
              <xm:sqref>AA14</xm:sqref>
            </x14:sparkline>
            <x14:sparkline>
              <xm:f>'Sør-Vest PD'!Q15:X15</xm:f>
              <xm:sqref>AA15</xm:sqref>
            </x14:sparkline>
            <x14:sparkline>
              <xm:f>'Sør-Vest PD'!Q16:X16</xm:f>
              <xm:sqref>AA16</xm:sqref>
            </x14:sparkline>
            <x14:sparkline>
              <xm:f>'Sør-Vest PD'!Q17:X17</xm:f>
              <xm:sqref>AA17</xm:sqref>
            </x14:sparkline>
            <x14:sparkline>
              <xm:f>'Sør-Vest PD'!Q18:X18</xm:f>
              <xm:sqref>AA18</xm:sqref>
            </x14:sparkline>
            <x14:sparkline>
              <xm:f>'Sør-Vest PD'!Q19:X19</xm:f>
              <xm:sqref>AA19</xm:sqref>
            </x14:sparkline>
            <x14:sparkline>
              <xm:f>'Sør-Vest PD'!Q20:X20</xm:f>
              <xm:sqref>AA20</xm:sqref>
            </x14:sparkline>
            <x14:sparkline>
              <xm:f>'Sør-Vest PD'!Q21:X21</xm:f>
              <xm:sqref>AA21</xm:sqref>
            </x14:sparkline>
            <x14:sparkline>
              <xm:f>'Sør-Vest PD'!Q22:X22</xm:f>
              <xm:sqref>AA22</xm:sqref>
            </x14:sparkline>
            <x14:sparkline>
              <xm:f>'Sør-Vest PD'!Q23:X23</xm:f>
              <xm:sqref>AA23</xm:sqref>
            </x14:sparkline>
            <x14:sparkline>
              <xm:f>'Sør-Vest PD'!Q24:X24</xm:f>
              <xm:sqref>AA24</xm:sqref>
            </x14:sparkline>
          </x14:sparklines>
        </x14:sparklineGroup>
        <x14:sparklineGroup displayEmptyCellsAs="gap" high="1" low="1" xr2:uid="{4F82C834-F6AA-4FE9-B4E3-4AFA57CA1FFD}">
          <x14:colorSeries rgb="FF376092"/>
          <x14:colorNegative rgb="FFD00000"/>
          <x14:colorAxis rgb="FF000000"/>
          <x14:colorMarkers rgb="FFD00000"/>
          <x14:colorFirst rgb="FFD00000"/>
          <x14:colorLast rgb="FFD00000"/>
          <x14:colorHigh theme="1"/>
          <x14:colorLow rgb="FFD00000"/>
          <x14:sparklines>
            <x14:sparkline>
              <xm:f>'Sør-Vest PD'!Q66:X66</xm:f>
              <xm:sqref>AA66</xm:sqref>
            </x14:sparkline>
            <x14:sparkline>
              <xm:f>'Sør-Vest PD'!Q67:X67</xm:f>
              <xm:sqref>AA67</xm:sqref>
            </x14:sparkline>
            <x14:sparkline>
              <xm:f>'Sør-Vest PD'!Q68:X68</xm:f>
              <xm:sqref>AA68</xm:sqref>
            </x14:sparkline>
            <x14:sparkline>
              <xm:f>'Sør-Vest PD'!Q69:X69</xm:f>
              <xm:sqref>AA69</xm:sqref>
            </x14:sparkline>
            <x14:sparkline>
              <xm:f>'Sør-Vest PD'!Q70:X70</xm:f>
              <xm:sqref>AA70</xm:sqref>
            </x14:sparkline>
            <x14:sparkline>
              <xm:f>'Sør-Vest PD'!Q71:X71</xm:f>
              <xm:sqref>AA71</xm:sqref>
            </x14:sparkline>
            <x14:sparkline>
              <xm:f>'Sør-Vest PD'!Q72:X72</xm:f>
              <xm:sqref>AA72</xm:sqref>
            </x14:sparkline>
            <x14:sparkline>
              <xm:f>'Sør-Vest PD'!Q73:X73</xm:f>
              <xm:sqref>AA73</xm:sqref>
            </x14:sparkline>
            <x14:sparkline>
              <xm:f>'Sør-Vest PD'!Q74:X74</xm:f>
              <xm:sqref>AA74</xm:sqref>
            </x14:sparkline>
            <x14:sparkline>
              <xm:f>'Sør-Vest PD'!Q75:X75</xm:f>
              <xm:sqref>AA75</xm:sqref>
            </x14:sparkline>
          </x14:sparklines>
        </x14:sparklineGroup>
        <x14:sparklineGroup displayEmptyCellsAs="gap" high="1" low="1" xr2:uid="{2E05886A-869D-4524-A9AD-11233DC3A4FD}">
          <x14:colorSeries rgb="FF376092"/>
          <x14:colorNegative rgb="FFD00000"/>
          <x14:colorAxis rgb="FF000000"/>
          <x14:colorMarkers rgb="FFD00000"/>
          <x14:colorFirst rgb="FFD00000"/>
          <x14:colorLast rgb="FFD00000"/>
          <x14:colorHigh theme="1"/>
          <x14:colorLow rgb="FFD00000"/>
          <x14:sparklines>
            <x14:sparkline>
              <xm:f>'Sør-Vest PD'!Q49:X49</xm:f>
              <xm:sqref>AA49</xm:sqref>
            </x14:sparkline>
            <x14:sparkline>
              <xm:f>'Sør-Vest PD'!Q50:X50</xm:f>
              <xm:sqref>AA50</xm:sqref>
            </x14:sparkline>
            <x14:sparkline>
              <xm:f>'Sør-Vest PD'!Q51:X51</xm:f>
              <xm:sqref>AA51</xm:sqref>
            </x14:sparkline>
            <x14:sparkline>
              <xm:f>'Sør-Vest PD'!Q52:X52</xm:f>
              <xm:sqref>AA52</xm:sqref>
            </x14:sparkline>
            <x14:sparkline>
              <xm:f>'Sør-Vest PD'!Q53:X53</xm:f>
              <xm:sqref>AA53</xm:sqref>
            </x14:sparkline>
            <x14:sparkline>
              <xm:f>'Sør-Vest PD'!Q54:X54</xm:f>
              <xm:sqref>AA54</xm:sqref>
            </x14:sparkline>
            <x14:sparkline>
              <xm:f>'Sør-Vest PD'!Q55:X55</xm:f>
              <xm:sqref>AA55</xm:sqref>
            </x14:sparkline>
            <x14:sparkline>
              <xm:f>'Sør-Vest PD'!Q56:X56</xm:f>
              <xm:sqref>AA56</xm:sqref>
            </x14:sparkline>
            <x14:sparkline>
              <xm:f>'Sør-Vest PD'!Q57:X57</xm:f>
              <xm:sqref>AA57</xm:sqref>
            </x14:sparkline>
            <x14:sparkline>
              <xm:f>'Sør-Vest PD'!Q58:X58</xm:f>
              <xm:sqref>AA58</xm:sqref>
            </x14:sparkline>
          </x14:sparklines>
        </x14:sparklineGroup>
        <x14:sparklineGroup displayEmptyCellsAs="gap" high="1" low="1" xr2:uid="{D1BC60AB-2C33-44F4-9A58-88A837FA4D36}">
          <x14:colorSeries rgb="FF376092"/>
          <x14:colorNegative rgb="FFD00000"/>
          <x14:colorAxis rgb="FF000000"/>
          <x14:colorMarkers rgb="FFD00000"/>
          <x14:colorFirst rgb="FFD00000"/>
          <x14:colorLast rgb="FFD00000"/>
          <x14:colorHigh theme="1"/>
          <x14:colorLow rgb="FFD00000"/>
          <x14:sparklines>
            <x14:sparkline>
              <xm:f>'Sør-Vest PD'!Q31:X31</xm:f>
              <xm:sqref>AA31</xm:sqref>
            </x14:sparkline>
          </x14:sparklines>
        </x14:sparklineGroup>
        <x14:sparklineGroup displayEmptyCellsAs="gap" high="1" low="1" xr2:uid="{E606C76B-A538-4C17-B7FE-0B0DF06E8162}">
          <x14:colorSeries rgb="FF376092"/>
          <x14:colorNegative rgb="FFD00000"/>
          <x14:colorAxis rgb="FF000000"/>
          <x14:colorMarkers rgb="FFD00000"/>
          <x14:colorFirst rgb="FFD00000"/>
          <x14:colorLast rgb="FFD00000"/>
          <x14:colorHigh theme="1"/>
          <x14:colorLow rgb="FFD00000"/>
          <x14:sparklines>
            <x14:sparkline>
              <xm:f>'Sør-Vest PD'!B5:I5</xm:f>
              <xm:sqref>L5</xm:sqref>
            </x14:sparkline>
          </x14:sparklines>
        </x14:sparklineGroup>
        <x14:sparklineGroup displayEmptyCellsAs="gap" high="1" low="1" xr2:uid="{88C23A60-8D57-413A-8BDC-8330F667A216}">
          <x14:colorSeries rgb="FF376092"/>
          <x14:colorNegative rgb="FFD00000"/>
          <x14:colorAxis rgb="FF000000"/>
          <x14:colorMarkers rgb="FFD00000"/>
          <x14:colorFirst rgb="FFD00000"/>
          <x14:colorLast rgb="FFD00000"/>
          <x14:colorHigh theme="1"/>
          <x14:colorLow rgb="FFD00000"/>
          <x14:sparklines>
            <x14:sparkline>
              <xm:f>'Sør-Vest PD'!B387:I387</xm:f>
              <xm:sqref>L387</xm:sqref>
            </x14:sparkline>
            <x14:sparkline>
              <xm:f>'Sør-Vest PD'!B388:I388</xm:f>
              <xm:sqref>L388</xm:sqref>
            </x14:sparkline>
            <x14:sparkline>
              <xm:f>'Sør-Vest PD'!B389:I389</xm:f>
              <xm:sqref>L389</xm:sqref>
            </x14:sparkline>
            <x14:sparkline>
              <xm:f>'Sør-Vest PD'!B390:I390</xm:f>
              <xm:sqref>L390</xm:sqref>
            </x14:sparkline>
            <x14:sparkline>
              <xm:f>'Sør-Vest PD'!B391:I391</xm:f>
              <xm:sqref>L391</xm:sqref>
            </x14:sparkline>
            <x14:sparkline>
              <xm:f>'Sør-Vest PD'!B392:I392</xm:f>
              <xm:sqref>L392</xm:sqref>
            </x14:sparkline>
            <x14:sparkline>
              <xm:f>'Sør-Vest PD'!B393:I393</xm:f>
              <xm:sqref>L393</xm:sqref>
            </x14:sparkline>
            <x14:sparkline>
              <xm:f>'Sør-Vest PD'!B394:I394</xm:f>
              <xm:sqref>L394</xm:sqref>
            </x14:sparkline>
            <x14:sparkline>
              <xm:f>'Sør-Vest PD'!B395:I395</xm:f>
              <xm:sqref>L395</xm:sqref>
            </x14:sparkline>
            <x14:sparkline>
              <xm:f>'Sør-Vest PD'!B396:I396</xm:f>
              <xm:sqref>L396</xm:sqref>
            </x14:sparkline>
            <x14:sparkline>
              <xm:f>'Sør-Vest PD'!B397:I397</xm:f>
              <xm:sqref>L397</xm:sqref>
            </x14:sparkline>
            <x14:sparkline>
              <xm:f>'Sør-Vest PD'!B398:I398</xm:f>
              <xm:sqref>L398</xm:sqref>
            </x14:sparkline>
            <x14:sparkline>
              <xm:f>'Sør-Vest PD'!B399:I399</xm:f>
              <xm:sqref>L399</xm:sqref>
            </x14:sparkline>
            <x14:sparkline>
              <xm:f>'Sør-Vest PD'!B400:I400</xm:f>
              <xm:sqref>L400</xm:sqref>
            </x14:sparkline>
            <x14:sparkline>
              <xm:f>'Sør-Vest PD'!B401:I401</xm:f>
              <xm:sqref>L401</xm:sqref>
            </x14:sparkline>
            <x14:sparkline>
              <xm:f>'Sør-Vest PD'!C402:I402</xm:f>
              <xm:sqref>L402</xm:sqref>
            </x14:sparkline>
            <x14:sparkline>
              <xm:f>'Sør-Vest PD'!B403:I403</xm:f>
              <xm:sqref>L403</xm:sqref>
            </x14:sparkline>
            <x14:sparkline>
              <xm:f>'Sør-Vest PD'!B404:I404</xm:f>
              <xm:sqref>L404</xm:sqref>
            </x14:sparkline>
            <x14:sparkline>
              <xm:f>'Sør-Vest PD'!B405:I405</xm:f>
              <xm:sqref>L405</xm:sqref>
            </x14:sparkline>
          </x14:sparklines>
        </x14:sparklineGroup>
        <x14:sparklineGroup displayEmptyCellsAs="gap" high="1" low="1" xr2:uid="{016FDC0D-EEB6-4AF8-A2AB-E23292387E95}">
          <x14:colorSeries rgb="FF376092"/>
          <x14:colorNegative rgb="FFD00000"/>
          <x14:colorAxis rgb="FF000000"/>
          <x14:colorMarkers rgb="FFD00000"/>
          <x14:colorFirst rgb="FFD00000"/>
          <x14:colorLast rgb="FFD00000"/>
          <x14:colorHigh theme="1"/>
          <x14:colorLow rgb="FFD00000"/>
          <x14:sparklines>
            <x14:sparkline>
              <xm:f>'Sør-Vest PD'!Q386:X386</xm:f>
              <xm:sqref>AA386</xm:sqref>
            </x14:sparkline>
          </x14:sparklines>
        </x14:sparklineGroup>
        <x14:sparklineGroup displayEmptyCellsAs="gap" high="1" low="1" xr2:uid="{85E72363-DB65-418B-AB77-75BE65F7644C}">
          <x14:colorSeries rgb="FF376092"/>
          <x14:colorNegative rgb="FFD00000"/>
          <x14:colorAxis rgb="FF000000"/>
          <x14:colorMarkers rgb="FFD00000"/>
          <x14:colorFirst rgb="FFD00000"/>
          <x14:colorLast rgb="FFD00000"/>
          <x14:colorHigh theme="1"/>
          <x14:colorLow rgb="FFD00000"/>
          <x14:sparklines>
            <x14:sparkline>
              <xm:f>'Sør-Vest PD'!B491:I491</xm:f>
              <xm:sqref>L491</xm:sqref>
            </x14:sparkline>
            <x14:sparkline>
              <xm:f>'Sør-Vest PD'!B492:I492</xm:f>
              <xm:sqref>L492</xm:sqref>
            </x14:sparkline>
            <x14:sparkline>
              <xm:f>'Sør-Vest PD'!B493:I493</xm:f>
              <xm:sqref>L493</xm:sqref>
            </x14:sparkline>
            <x14:sparkline>
              <xm:f>'Sør-Vest PD'!B494:I494</xm:f>
              <xm:sqref>L494</xm:sqref>
            </x14:sparkline>
            <x14:sparkline>
              <xm:f>'Sør-Vest PD'!B495:I495</xm:f>
              <xm:sqref>L495</xm:sqref>
            </x14:sparkline>
            <x14:sparkline>
              <xm:f>'Sør-Vest PD'!B496:I496</xm:f>
              <xm:sqref>L496</xm:sqref>
            </x14:sparkline>
            <x14:sparkline>
              <xm:f>'Sør-Vest PD'!B497:I497</xm:f>
              <xm:sqref>L497</xm:sqref>
            </x14:sparkline>
            <x14:sparkline>
              <xm:f>'Sør-Vest PD'!B498:I498</xm:f>
              <xm:sqref>L498</xm:sqref>
            </x14:sparkline>
            <x14:sparkline>
              <xm:f>'Sør-Vest PD'!B499:I499</xm:f>
              <xm:sqref>L499</xm:sqref>
            </x14:sparkline>
            <x14:sparkline>
              <xm:f>'Sør-Vest PD'!B500:I500</xm:f>
              <xm:sqref>L500</xm:sqref>
            </x14:sparkline>
            <x14:sparkline>
              <xm:f>'Sør-Vest PD'!B501:I501</xm:f>
              <xm:sqref>L501</xm:sqref>
            </x14:sparkline>
            <x14:sparkline>
              <xm:f>'Sør-Vest PD'!B502:I502</xm:f>
              <xm:sqref>L502</xm:sqref>
            </x14:sparkline>
            <x14:sparkline>
              <xm:f>'Sør-Vest PD'!B503:I503</xm:f>
              <xm:sqref>L503</xm:sqref>
            </x14:sparkline>
            <x14:sparkline>
              <xm:f>'Sør-Vest PD'!B504:I504</xm:f>
              <xm:sqref>L504</xm:sqref>
            </x14:sparkline>
            <x14:sparkline>
              <xm:f>'Sør-Vest PD'!B505:I505</xm:f>
              <xm:sqref>L505</xm:sqref>
            </x14:sparkline>
            <x14:sparkline>
              <xm:f>'Sør-Vest PD'!C506:I506</xm:f>
              <xm:sqref>L506</xm:sqref>
            </x14:sparkline>
            <x14:sparkline>
              <xm:f>'Sør-Vest PD'!B507:I507</xm:f>
              <xm:sqref>L507</xm:sqref>
            </x14:sparkline>
            <x14:sparkline>
              <xm:f>'Sør-Vest PD'!B508:I508</xm:f>
              <xm:sqref>L508</xm:sqref>
            </x14:sparkline>
            <x14:sparkline>
              <xm:f>'Sør-Vest PD'!B509:I509</xm:f>
              <xm:sqref>L509</xm:sqref>
            </x14:sparkline>
          </x14:sparklines>
        </x14:sparklineGroup>
        <x14:sparklineGroup displayEmptyCellsAs="gap" high="1" low="1" xr2:uid="{212F290D-4111-4890-ABEE-9C6AD8A23BD3}">
          <x14:colorSeries rgb="FF376092"/>
          <x14:colorNegative rgb="FFD00000"/>
          <x14:colorAxis rgb="FF000000"/>
          <x14:colorMarkers rgb="FFD00000"/>
          <x14:colorFirst rgb="FFD00000"/>
          <x14:colorLast rgb="FFD00000"/>
          <x14:colorHigh theme="1"/>
          <x14:colorLow rgb="FFD00000"/>
          <x14:sparklines>
            <x14:sparkline>
              <xm:f>'Sør-Vest PD'!Q490:X490</xm:f>
              <xm:sqref>AA490</xm:sqref>
            </x14:sparkline>
          </x14:sparklines>
        </x14:sparklineGroup>
        <x14:sparklineGroup displayEmptyCellsAs="gap" high="1" low="1" xr2:uid="{14DF575C-DAC3-4CBB-A1A4-3AAC8A0DF989}">
          <x14:colorSeries rgb="FF376092"/>
          <x14:colorNegative rgb="FFD00000"/>
          <x14:colorAxis rgb="FF000000"/>
          <x14:colorMarkers rgb="FFD00000"/>
          <x14:colorFirst rgb="FFD00000"/>
          <x14:colorLast rgb="FFD00000"/>
          <x14:colorHigh theme="1"/>
          <x14:colorLow rgb="FFD00000"/>
          <x14:sparklines>
            <x14:sparkline>
              <xm:f>'Sør-Vest PD'!Q334:X334</xm:f>
              <xm:sqref>AA334</xm:sqref>
            </x14:sparkline>
          </x14:sparklines>
        </x14:sparklineGroup>
        <x14:sparklineGroup displayEmptyCellsAs="gap" high="1" low="1" xr2:uid="{D037B696-5640-4708-8BFF-9A7F19F30090}">
          <x14:colorSeries rgb="FF376092"/>
          <x14:colorNegative rgb="FFD00000"/>
          <x14:colorAxis rgb="FF000000"/>
          <x14:colorMarkers rgb="FFD00000"/>
          <x14:colorFirst rgb="FFD00000"/>
          <x14:colorLast rgb="FFD00000"/>
          <x14:colorHigh theme="1"/>
          <x14:colorLow rgb="FFD00000"/>
          <x14:sparklines>
            <x14:sparkline>
              <xm:f>'Sør-Vest PD'!B335:I335</xm:f>
              <xm:sqref>L335</xm:sqref>
            </x14:sparkline>
            <x14:sparkline>
              <xm:f>'Sør-Vest PD'!B336:I336</xm:f>
              <xm:sqref>L336</xm:sqref>
            </x14:sparkline>
            <x14:sparkline>
              <xm:f>'Sør-Vest PD'!B337:I337</xm:f>
              <xm:sqref>L337</xm:sqref>
            </x14:sparkline>
            <x14:sparkline>
              <xm:f>'Sør-Vest PD'!B338:I338</xm:f>
              <xm:sqref>L338</xm:sqref>
            </x14:sparkline>
            <x14:sparkline>
              <xm:f>'Sør-Vest PD'!B339:I339</xm:f>
              <xm:sqref>L339</xm:sqref>
            </x14:sparkline>
            <x14:sparkline>
              <xm:f>'Sør-Vest PD'!B340:I340</xm:f>
              <xm:sqref>L340</xm:sqref>
            </x14:sparkline>
            <x14:sparkline>
              <xm:f>'Sør-Vest PD'!B341:I341</xm:f>
              <xm:sqref>L341</xm:sqref>
            </x14:sparkline>
            <x14:sparkline>
              <xm:f>'Sør-Vest PD'!B342:I342</xm:f>
              <xm:sqref>L342</xm:sqref>
            </x14:sparkline>
            <x14:sparkline>
              <xm:f>'Sør-Vest PD'!B343:I343</xm:f>
              <xm:sqref>L343</xm:sqref>
            </x14:sparkline>
            <x14:sparkline>
              <xm:f>'Sør-Vest PD'!B344:I344</xm:f>
              <xm:sqref>L344</xm:sqref>
            </x14:sparkline>
            <x14:sparkline>
              <xm:f>'Sør-Vest PD'!B345:I345</xm:f>
              <xm:sqref>L345</xm:sqref>
            </x14:sparkline>
            <x14:sparkline>
              <xm:f>'Sør-Vest PD'!B346:I346</xm:f>
              <xm:sqref>L346</xm:sqref>
            </x14:sparkline>
            <x14:sparkline>
              <xm:f>'Sør-Vest PD'!B347:I347</xm:f>
              <xm:sqref>L347</xm:sqref>
            </x14:sparkline>
            <x14:sparkline>
              <xm:f>'Sør-Vest PD'!B348:I348</xm:f>
              <xm:sqref>L348</xm:sqref>
            </x14:sparkline>
            <x14:sparkline>
              <xm:f>'Sør-Vest PD'!B349:I349</xm:f>
              <xm:sqref>L349</xm:sqref>
            </x14:sparkline>
            <x14:sparkline>
              <xm:f>'Sør-Vest PD'!C350:I350</xm:f>
              <xm:sqref>L350</xm:sqref>
            </x14:sparkline>
            <x14:sparkline>
              <xm:f>'Sør-Vest PD'!B351:I351</xm:f>
              <xm:sqref>L351</xm:sqref>
            </x14:sparkline>
            <x14:sparkline>
              <xm:f>'Sør-Vest PD'!B352:I352</xm:f>
              <xm:sqref>L352</xm:sqref>
            </x14:sparkline>
            <x14:sparkline>
              <xm:f>'Sør-Vest PD'!B353:I353</xm:f>
              <xm:sqref>L353</xm:sqref>
            </x14:sparkline>
          </x14:sparklines>
        </x14:sparklineGroup>
        <x14:sparklineGroup displayEmptyCellsAs="gap" high="1" low="1" xr2:uid="{2FEFBDB0-B8F0-4F97-BD46-D51BF94DC6CD}">
          <x14:colorSeries rgb="FF376092"/>
          <x14:colorNegative rgb="FFD00000"/>
          <x14:colorAxis rgb="FF000000"/>
          <x14:colorMarkers rgb="FFD00000"/>
          <x14:colorFirst rgb="FFD00000"/>
          <x14:colorLast rgb="FFD00000"/>
          <x14:colorHigh theme="1"/>
          <x14:colorLow rgb="FFD00000"/>
          <x14:sparklines>
            <x14:sparkline>
              <xm:f>'Sør-Vest PD'!B465:I465</xm:f>
              <xm:sqref>L465</xm:sqref>
            </x14:sparkline>
            <x14:sparkline>
              <xm:f>'Sør-Vest PD'!B466:I466</xm:f>
              <xm:sqref>L466</xm:sqref>
            </x14:sparkline>
            <x14:sparkline>
              <xm:f>'Sør-Vest PD'!B467:I467</xm:f>
              <xm:sqref>L467</xm:sqref>
            </x14:sparkline>
            <x14:sparkline>
              <xm:f>'Sør-Vest PD'!B468:I468</xm:f>
              <xm:sqref>L468</xm:sqref>
            </x14:sparkline>
            <x14:sparkline>
              <xm:f>'Sør-Vest PD'!B469:I469</xm:f>
              <xm:sqref>L469</xm:sqref>
            </x14:sparkline>
            <x14:sparkline>
              <xm:f>'Sør-Vest PD'!B470:I470</xm:f>
              <xm:sqref>L470</xm:sqref>
            </x14:sparkline>
            <x14:sparkline>
              <xm:f>'Sør-Vest PD'!B471:I471</xm:f>
              <xm:sqref>L471</xm:sqref>
            </x14:sparkline>
            <x14:sparkline>
              <xm:f>'Sør-Vest PD'!B472:I472</xm:f>
              <xm:sqref>L472</xm:sqref>
            </x14:sparkline>
            <x14:sparkline>
              <xm:f>'Sør-Vest PD'!B473:I473</xm:f>
              <xm:sqref>L473</xm:sqref>
            </x14:sparkline>
            <x14:sparkline>
              <xm:f>'Sør-Vest PD'!B474:I474</xm:f>
              <xm:sqref>L474</xm:sqref>
            </x14:sparkline>
            <x14:sparkline>
              <xm:f>'Sør-Vest PD'!B475:I475</xm:f>
              <xm:sqref>L475</xm:sqref>
            </x14:sparkline>
            <x14:sparkline>
              <xm:f>'Sør-Vest PD'!B476:I476</xm:f>
              <xm:sqref>L476</xm:sqref>
            </x14:sparkline>
            <x14:sparkline>
              <xm:f>'Sør-Vest PD'!B477:I477</xm:f>
              <xm:sqref>L477</xm:sqref>
            </x14:sparkline>
            <x14:sparkline>
              <xm:f>'Sør-Vest PD'!B478:I478</xm:f>
              <xm:sqref>L478</xm:sqref>
            </x14:sparkline>
            <x14:sparkline>
              <xm:f>'Sør-Vest PD'!B479:I479</xm:f>
              <xm:sqref>L479</xm:sqref>
            </x14:sparkline>
            <x14:sparkline>
              <xm:f>'Sør-Vest PD'!C480:I480</xm:f>
              <xm:sqref>L480</xm:sqref>
            </x14:sparkline>
            <x14:sparkline>
              <xm:f>'Sør-Vest PD'!B481:I481</xm:f>
              <xm:sqref>L481</xm:sqref>
            </x14:sparkline>
            <x14:sparkline>
              <xm:f>'Sør-Vest PD'!B482:I482</xm:f>
              <xm:sqref>L482</xm:sqref>
            </x14:sparkline>
            <x14:sparkline>
              <xm:f>'Sør-Vest PD'!B483:I483</xm:f>
              <xm:sqref>L483</xm:sqref>
            </x14:sparkline>
          </x14:sparklines>
        </x14:sparklineGroup>
        <x14:sparklineGroup displayEmptyCellsAs="gap" high="1" low="1" xr2:uid="{3E8A239C-825B-43A2-A6DA-FDC2F944C5B9}">
          <x14:colorSeries rgb="FF376092"/>
          <x14:colorNegative rgb="FFD00000"/>
          <x14:colorAxis rgb="FF000000"/>
          <x14:colorMarkers rgb="FFD00000"/>
          <x14:colorFirst rgb="FFD00000"/>
          <x14:colorLast rgb="FFD00000"/>
          <x14:colorHigh theme="1"/>
          <x14:colorLow rgb="FFD00000"/>
          <x14:sparklines>
            <x14:sparkline>
              <xm:f>'Sør-Vest PD'!Q464:X464</xm:f>
              <xm:sqref>AA464</xm:sqref>
            </x14:sparkline>
          </x14:sparklines>
        </x14:sparklineGroup>
        <x14:sparklineGroup displayEmptyCellsAs="gap" high="1" low="1" xr2:uid="{853AEB8D-FAE4-493D-BC94-387313E81480}">
          <x14:colorSeries rgb="FF376092"/>
          <x14:colorNegative rgb="FFD00000"/>
          <x14:colorAxis rgb="FF000000"/>
          <x14:colorMarkers rgb="FFD00000"/>
          <x14:colorFirst rgb="FFD00000"/>
          <x14:colorLast rgb="FFD00000"/>
          <x14:colorHigh theme="1"/>
          <x14:colorLow rgb="FFD00000"/>
          <x14:sparklines>
            <x14:sparkline>
              <xm:f>'Sør-Vest PD'!B171:I171</xm:f>
              <xm:sqref>L171</xm:sqref>
            </x14:sparkline>
          </x14:sparklines>
        </x14:sparklineGroup>
        <x14:sparklineGroup displayEmptyCellsAs="gap" high="1" low="1" xr2:uid="{0F87301B-7EC5-4496-BA46-79D36F54CDB0}">
          <x14:colorSeries rgb="FF376092"/>
          <x14:colorNegative rgb="FFD00000"/>
          <x14:colorAxis rgb="FF000000"/>
          <x14:colorMarkers rgb="FFD00000"/>
          <x14:colorFirst rgb="FFD00000"/>
          <x14:colorLast rgb="FFD00000"/>
          <x14:colorHigh theme="1"/>
          <x14:colorLow rgb="FFD00000"/>
          <x14:sparklines>
            <x14:sparkline>
              <xm:f>'Sør-Vest PD'!Q172:X172</xm:f>
              <xm:sqref>AA172</xm:sqref>
            </x14:sparkline>
            <x14:sparkline>
              <xm:f>'Sør-Vest PD'!Q173:X173</xm:f>
              <xm:sqref>AA173</xm:sqref>
            </x14:sparkline>
            <x14:sparkline>
              <xm:f>'Sør-Vest PD'!Q174:X174</xm:f>
              <xm:sqref>AA174</xm:sqref>
            </x14:sparkline>
            <x14:sparkline>
              <xm:f>'Sør-Vest PD'!Q175:X175</xm:f>
              <xm:sqref>AA175</xm:sqref>
            </x14:sparkline>
            <x14:sparkline>
              <xm:f>'Sør-Vest PD'!Q176:X176</xm:f>
              <xm:sqref>AA176</xm:sqref>
            </x14:sparkline>
            <x14:sparkline>
              <xm:f>'Sør-Vest PD'!Q177:X177</xm:f>
              <xm:sqref>AA177</xm:sqref>
            </x14:sparkline>
            <x14:sparkline>
              <xm:f>'Sør-Vest PD'!Q178:X178</xm:f>
              <xm:sqref>AA178</xm:sqref>
            </x14:sparkline>
            <x14:sparkline>
              <xm:f>'Sør-Vest PD'!Q179:X179</xm:f>
              <xm:sqref>AA179</xm:sqref>
            </x14:sparkline>
            <x14:sparkline>
              <xm:f>'Sør-Vest PD'!Q180:X180</xm:f>
              <xm:sqref>AA180</xm:sqref>
            </x14:sparkline>
            <x14:sparkline>
              <xm:f>'Sør-Vest PD'!Q181:X181</xm:f>
              <xm:sqref>AA181</xm:sqref>
            </x14:sparkline>
            <x14:sparkline>
              <xm:f>'Sør-Vest PD'!Q182:X182</xm:f>
              <xm:sqref>AA182</xm:sqref>
            </x14:sparkline>
            <x14:sparkline>
              <xm:f>'Sør-Vest PD'!Q183:X183</xm:f>
              <xm:sqref>AA183</xm:sqref>
            </x14:sparkline>
            <x14:sparkline>
              <xm:f>'Sør-Vest PD'!Q184:X184</xm:f>
              <xm:sqref>AA184</xm:sqref>
            </x14:sparkline>
            <x14:sparkline>
              <xm:f>'Sør-Vest PD'!Q185:X185</xm:f>
              <xm:sqref>AA185</xm:sqref>
            </x14:sparkline>
            <x14:sparkline>
              <xm:f>'Sør-Vest PD'!Q186:X186</xm:f>
              <xm:sqref>AA186</xm:sqref>
            </x14:sparkline>
            <x14:sparkline>
              <xm:f>'Sør-Vest PD'!R187:X187</xm:f>
              <xm:sqref>AA187</xm:sqref>
            </x14:sparkline>
            <x14:sparkline>
              <xm:f>'Sør-Vest PD'!Q188:X188</xm:f>
              <xm:sqref>AA188</xm:sqref>
            </x14:sparkline>
            <x14:sparkline>
              <xm:f>'Sør-Vest PD'!Q189:X189</xm:f>
              <xm:sqref>AA189</xm:sqref>
            </x14:sparkline>
            <x14:sparkline>
              <xm:f>'Sør-Vest PD'!Q190:X190</xm:f>
              <xm:sqref>AA190</xm:sqref>
            </x14:sparkline>
          </x14:sparklines>
        </x14:sparklineGroup>
        <x14:sparklineGroup displayEmptyCellsAs="gap" high="1" low="1" xr2:uid="{3A730EBC-1C36-4515-820F-D84302CC5B30}">
          <x14:colorSeries rgb="FF376092"/>
          <x14:colorNegative rgb="FFD00000"/>
          <x14:colorAxis rgb="FF000000"/>
          <x14:colorMarkers rgb="FFD00000"/>
          <x14:colorFirst rgb="FFD00000"/>
          <x14:colorLast rgb="FFD00000"/>
          <x14:colorHigh theme="1"/>
          <x14:colorLow rgb="FFD00000"/>
          <x14:sparklines>
            <x14:sparkline>
              <xm:f>'Sør-Vest PD'!Q197:X197</xm:f>
              <xm:sqref>AA197</xm:sqref>
            </x14:sparkline>
          </x14:sparklines>
        </x14:sparklineGroup>
        <x14:sparklineGroup displayEmptyCellsAs="gap" high="1" low="1" xr2:uid="{F6535B7A-1189-44F1-97A9-F6B73E06D042}">
          <x14:colorSeries rgb="FF376092"/>
          <x14:colorNegative rgb="FFD00000"/>
          <x14:colorAxis rgb="FF000000"/>
          <x14:colorMarkers rgb="FFD00000"/>
          <x14:colorFirst rgb="FFD00000"/>
          <x14:colorLast rgb="FFD00000"/>
          <x14:colorHigh theme="1"/>
          <x14:colorLow rgb="FFD00000"/>
          <x14:sparklines>
            <x14:sparkline>
              <xm:f>'Sør-Vest PD'!B198:I198</xm:f>
              <xm:sqref>L198</xm:sqref>
            </x14:sparkline>
            <x14:sparkline>
              <xm:f>'Sør-Vest PD'!B199:I199</xm:f>
              <xm:sqref>L199</xm:sqref>
            </x14:sparkline>
            <x14:sparkline>
              <xm:f>'Sør-Vest PD'!B200:I200</xm:f>
              <xm:sqref>L200</xm:sqref>
            </x14:sparkline>
            <x14:sparkline>
              <xm:f>'Sør-Vest PD'!B201:I201</xm:f>
              <xm:sqref>L201</xm:sqref>
            </x14:sparkline>
            <x14:sparkline>
              <xm:f>'Sør-Vest PD'!B202:I202</xm:f>
              <xm:sqref>L202</xm:sqref>
            </x14:sparkline>
            <x14:sparkline>
              <xm:f>'Sør-Vest PD'!B203:I203</xm:f>
              <xm:sqref>L203</xm:sqref>
            </x14:sparkline>
            <x14:sparkline>
              <xm:f>'Sør-Vest PD'!B204:I204</xm:f>
              <xm:sqref>L204</xm:sqref>
            </x14:sparkline>
            <x14:sparkline>
              <xm:f>'Sør-Vest PD'!B205:I205</xm:f>
              <xm:sqref>L205</xm:sqref>
            </x14:sparkline>
            <x14:sparkline>
              <xm:f>'Sør-Vest PD'!B206:I206</xm:f>
              <xm:sqref>L206</xm:sqref>
            </x14:sparkline>
            <x14:sparkline>
              <xm:f>'Sør-Vest PD'!B207:I207</xm:f>
              <xm:sqref>L207</xm:sqref>
            </x14:sparkline>
            <x14:sparkline>
              <xm:f>'Sør-Vest PD'!B208:I208</xm:f>
              <xm:sqref>L208</xm:sqref>
            </x14:sparkline>
            <x14:sparkline>
              <xm:f>'Sør-Vest PD'!B209:I209</xm:f>
              <xm:sqref>L209</xm:sqref>
            </x14:sparkline>
            <x14:sparkline>
              <xm:f>'Sør-Vest PD'!B210:I210</xm:f>
              <xm:sqref>L210</xm:sqref>
            </x14:sparkline>
            <x14:sparkline>
              <xm:f>'Sør-Vest PD'!B211:I211</xm:f>
              <xm:sqref>L211</xm:sqref>
            </x14:sparkline>
            <x14:sparkline>
              <xm:f>'Sør-Vest PD'!B212:I212</xm:f>
              <xm:sqref>L212</xm:sqref>
            </x14:sparkline>
            <x14:sparkline>
              <xm:f>'Sør-Vest PD'!C213:I213</xm:f>
              <xm:sqref>L213</xm:sqref>
            </x14:sparkline>
            <x14:sparkline>
              <xm:f>'Sør-Vest PD'!B214:I214</xm:f>
              <xm:sqref>L214</xm:sqref>
            </x14:sparkline>
            <x14:sparkline>
              <xm:f>'Sør-Vest PD'!B215:I215</xm:f>
              <xm:sqref>L215</xm:sqref>
            </x14:sparkline>
            <x14:sparkline>
              <xm:f>'Sør-Vest PD'!B216:I216</xm:f>
              <xm:sqref>L216</xm:sqref>
            </x14:sparkline>
          </x14:sparklines>
        </x14:sparklineGroup>
        <x14:sparklineGroup displayEmptyCellsAs="gap" high="1" low="1" xr2:uid="{0C382B98-F062-4B08-B7B6-80FFF4697F1F}">
          <x14:colorSeries rgb="FF376092"/>
          <x14:colorNegative rgb="FFD00000"/>
          <x14:colorAxis rgb="FF000000"/>
          <x14:colorMarkers rgb="FFD00000"/>
          <x14:colorFirst rgb="FFD00000"/>
          <x14:colorLast rgb="FFD00000"/>
          <x14:colorHigh theme="1"/>
          <x14:colorLow rgb="FFD00000"/>
          <x14:sparklines>
            <x14:sparkline>
              <xm:f>'Sør-Vest PD'!B224:I224</xm:f>
              <xm:sqref>L224</xm:sqref>
            </x14:sparkline>
            <x14:sparkline>
              <xm:f>'Sør-Vest PD'!B225:I225</xm:f>
              <xm:sqref>L225</xm:sqref>
            </x14:sparkline>
            <x14:sparkline>
              <xm:f>'Sør-Vest PD'!B226:I226</xm:f>
              <xm:sqref>L226</xm:sqref>
            </x14:sparkline>
            <x14:sparkline>
              <xm:f>'Sør-Vest PD'!B227:I227</xm:f>
              <xm:sqref>L227</xm:sqref>
            </x14:sparkline>
            <x14:sparkline>
              <xm:f>'Sør-Vest PD'!B228:I228</xm:f>
              <xm:sqref>L228</xm:sqref>
            </x14:sparkline>
            <x14:sparkline>
              <xm:f>'Sør-Vest PD'!B229:I229</xm:f>
              <xm:sqref>L229</xm:sqref>
            </x14:sparkline>
            <x14:sparkline>
              <xm:f>'Sør-Vest PD'!B230:I230</xm:f>
              <xm:sqref>L230</xm:sqref>
            </x14:sparkline>
            <x14:sparkline>
              <xm:f>'Sør-Vest PD'!B231:I231</xm:f>
              <xm:sqref>L231</xm:sqref>
            </x14:sparkline>
            <x14:sparkline>
              <xm:f>'Sør-Vest PD'!B232:I232</xm:f>
              <xm:sqref>L232</xm:sqref>
            </x14:sparkline>
            <x14:sparkline>
              <xm:f>'Sør-Vest PD'!B233:I233</xm:f>
              <xm:sqref>L233</xm:sqref>
            </x14:sparkline>
            <x14:sparkline>
              <xm:f>'Sør-Vest PD'!B234:I234</xm:f>
              <xm:sqref>L234</xm:sqref>
            </x14:sparkline>
            <x14:sparkline>
              <xm:f>'Sør-Vest PD'!B235:I235</xm:f>
              <xm:sqref>L235</xm:sqref>
            </x14:sparkline>
            <x14:sparkline>
              <xm:f>'Sør-Vest PD'!B236:I236</xm:f>
              <xm:sqref>L236</xm:sqref>
            </x14:sparkline>
            <x14:sparkline>
              <xm:f>'Sør-Vest PD'!B237:I237</xm:f>
              <xm:sqref>L237</xm:sqref>
            </x14:sparkline>
            <x14:sparkline>
              <xm:f>'Sør-Vest PD'!B238:I238</xm:f>
              <xm:sqref>L238</xm:sqref>
            </x14:sparkline>
            <x14:sparkline>
              <xm:f>'Sør-Vest PD'!C239:I239</xm:f>
              <xm:sqref>L239</xm:sqref>
            </x14:sparkline>
            <x14:sparkline>
              <xm:f>'Sør-Vest PD'!B240:I240</xm:f>
              <xm:sqref>L240</xm:sqref>
            </x14:sparkline>
            <x14:sparkline>
              <xm:f>'Sør-Vest PD'!B241:I241</xm:f>
              <xm:sqref>L241</xm:sqref>
            </x14:sparkline>
            <x14:sparkline>
              <xm:f>'Sør-Vest PD'!B242:I242</xm:f>
              <xm:sqref>L242</xm:sqref>
            </x14:sparkline>
          </x14:sparklines>
        </x14:sparklineGroup>
        <x14:sparklineGroup displayEmptyCellsAs="gap" high="1" low="1" xr2:uid="{E16AA6C1-6BE3-41FD-8CBD-AA51BC4BDB6E}">
          <x14:colorSeries rgb="FF376092"/>
          <x14:colorNegative rgb="FFD00000"/>
          <x14:colorAxis rgb="FF000000"/>
          <x14:colorMarkers rgb="FFD00000"/>
          <x14:colorFirst rgb="FFD00000"/>
          <x14:colorLast rgb="FFD00000"/>
          <x14:colorHigh theme="1"/>
          <x14:colorLow rgb="FFD00000"/>
          <x14:sparklines>
            <x14:sparkline>
              <xm:f>'Sør-Vest PD'!Q223:X223</xm:f>
              <xm:sqref>AA223</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966CC-09FF-491E-BC36-4142CF3259DB}">
  <sheetPr>
    <tabColor theme="4" tint="0.79998168889431442"/>
    <pageSetUpPr fitToPage="1"/>
  </sheetPr>
  <dimension ref="A1:AF588"/>
  <sheetViews>
    <sheetView zoomScaleNormal="100" workbookViewId="0">
      <selection activeCell="A30" sqref="A30"/>
    </sheetView>
  </sheetViews>
  <sheetFormatPr baseColWidth="10" defaultRowHeight="15" outlineLevelRow="2" x14ac:dyDescent="0.25"/>
  <cols>
    <col min="1" max="1" width="42.5703125" customWidth="1"/>
    <col min="2" max="9" width="8.140625" customWidth="1"/>
    <col min="10" max="10" width="9.28515625" customWidth="1"/>
    <col min="11" max="11" width="10.7109375" customWidth="1"/>
    <col min="12" max="12" width="13" customWidth="1"/>
    <col min="13" max="14" width="10.140625" customWidth="1"/>
    <col min="15" max="15" width="4.85546875" style="202" customWidth="1"/>
    <col min="16" max="16" width="42.5703125" customWidth="1"/>
    <col min="17" max="19" width="8.7109375" customWidth="1"/>
    <col min="20" max="20" width="8.5703125" customWidth="1"/>
    <col min="21" max="24" width="8.140625" customWidth="1"/>
    <col min="25" max="25" width="8.85546875" customWidth="1"/>
    <col min="26" max="26" width="10" customWidth="1"/>
    <col min="27" max="28" width="10.28515625" customWidth="1"/>
  </cols>
  <sheetData>
    <row r="1" spans="1:32" x14ac:dyDescent="0.25">
      <c r="A1" s="190" t="s">
        <v>142</v>
      </c>
      <c r="B1" s="260" t="s">
        <v>149</v>
      </c>
      <c r="C1" s="260"/>
      <c r="D1" s="260"/>
      <c r="E1" s="198"/>
      <c r="F1" s="162"/>
      <c r="G1" s="162"/>
      <c r="H1" s="162"/>
      <c r="I1" s="162"/>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x14ac:dyDescent="0.25">
      <c r="A2" s="198"/>
      <c r="B2" s="198"/>
      <c r="C2" s="198"/>
      <c r="D2" s="198"/>
      <c r="E2" s="162"/>
      <c r="F2" s="162"/>
      <c r="G2" s="162"/>
      <c r="H2" s="162"/>
      <c r="I2" s="162"/>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x14ac:dyDescent="0.25">
      <c r="A3" s="199"/>
      <c r="B3" s="199"/>
      <c r="C3" s="199"/>
      <c r="D3" s="199"/>
      <c r="E3" s="200"/>
      <c r="F3" s="200"/>
      <c r="G3" s="200"/>
      <c r="H3" s="200"/>
      <c r="I3" s="200"/>
      <c r="J3" s="200"/>
      <c r="K3" s="167"/>
      <c r="L3" s="167"/>
      <c r="M3" s="144"/>
      <c r="N3" s="144"/>
      <c r="O3" s="144"/>
      <c r="P3" s="167"/>
      <c r="Q3" s="167"/>
      <c r="R3" s="167"/>
      <c r="S3" s="167"/>
      <c r="T3" s="167"/>
      <c r="U3" s="167"/>
      <c r="V3" s="167"/>
      <c r="W3" s="167"/>
      <c r="X3" s="167"/>
      <c r="Y3" s="167"/>
      <c r="Z3" s="167"/>
      <c r="AA3" s="167"/>
      <c r="AB3" s="144"/>
      <c r="AC3" s="144"/>
      <c r="AD3" s="144"/>
      <c r="AE3" s="144"/>
      <c r="AF3" s="144"/>
    </row>
    <row r="4" spans="1:32" ht="31.5" x14ac:dyDescent="0.25">
      <c r="A4" s="201" t="s">
        <v>310</v>
      </c>
      <c r="B4" s="141">
        <v>2019</v>
      </c>
      <c r="C4" s="141">
        <v>2020</v>
      </c>
      <c r="D4" s="141">
        <v>2021</v>
      </c>
      <c r="E4" s="141">
        <v>2022</v>
      </c>
      <c r="F4" s="141">
        <v>2023</v>
      </c>
      <c r="G4" s="141">
        <v>2024</v>
      </c>
      <c r="H4" s="141">
        <v>2025</v>
      </c>
      <c r="I4" s="141">
        <v>2026</v>
      </c>
      <c r="J4" s="142" t="s">
        <v>232</v>
      </c>
      <c r="K4" s="142" t="s">
        <v>233</v>
      </c>
      <c r="L4" s="143" t="s">
        <v>234</v>
      </c>
      <c r="M4" s="145" t="s">
        <v>287</v>
      </c>
      <c r="N4" s="144"/>
      <c r="P4" s="140" t="s">
        <v>231</v>
      </c>
      <c r="Q4" s="141">
        <v>2019</v>
      </c>
      <c r="R4" s="141">
        <v>2020</v>
      </c>
      <c r="S4" s="141">
        <v>2021</v>
      </c>
      <c r="T4" s="141">
        <v>2022</v>
      </c>
      <c r="U4" s="141">
        <v>2023</v>
      </c>
      <c r="V4" s="141">
        <v>2024</v>
      </c>
      <c r="W4" s="141">
        <v>2025</v>
      </c>
      <c r="X4" s="141">
        <v>2026</v>
      </c>
      <c r="Y4" s="142" t="s">
        <v>232</v>
      </c>
      <c r="Z4" s="142" t="s">
        <v>233</v>
      </c>
      <c r="AA4" s="143" t="s">
        <v>234</v>
      </c>
      <c r="AB4" s="144"/>
      <c r="AC4" s="144"/>
      <c r="AD4" s="145" t="s">
        <v>311</v>
      </c>
      <c r="AE4" s="145" t="s">
        <v>235</v>
      </c>
      <c r="AF4" s="144"/>
    </row>
    <row r="5" spans="1:32" ht="15" customHeight="1" x14ac:dyDescent="0.25">
      <c r="A5" s="146" t="s">
        <v>236</v>
      </c>
      <c r="B5" s="147">
        <v>9258</v>
      </c>
      <c r="C5" s="147">
        <v>9959</v>
      </c>
      <c r="D5" s="147">
        <v>7963</v>
      </c>
      <c r="E5" s="147">
        <v>7777</v>
      </c>
      <c r="F5" s="147">
        <v>9766</v>
      </c>
      <c r="G5" s="147">
        <v>9577</v>
      </c>
      <c r="H5" s="147">
        <v>9688</v>
      </c>
      <c r="I5" s="147">
        <v>9798</v>
      </c>
      <c r="J5" s="148">
        <v>1.1354252683732453E-2</v>
      </c>
      <c r="K5" s="148">
        <v>7.1857223229355532E-2</v>
      </c>
      <c r="L5" s="147"/>
      <c r="M5" s="155">
        <v>8.6528781108147726E-2</v>
      </c>
      <c r="N5" s="144"/>
      <c r="P5" s="146" t="s">
        <v>236</v>
      </c>
      <c r="Q5" s="147">
        <v>102075</v>
      </c>
      <c r="R5" s="147">
        <v>111313</v>
      </c>
      <c r="S5" s="147">
        <v>87419</v>
      </c>
      <c r="T5" s="147">
        <v>87558</v>
      </c>
      <c r="U5" s="147">
        <v>101531</v>
      </c>
      <c r="V5" s="147">
        <v>105258</v>
      </c>
      <c r="W5" s="147">
        <v>103935</v>
      </c>
      <c r="X5" s="147">
        <v>113234</v>
      </c>
      <c r="Y5" s="148">
        <v>8.9469379900899607E-2</v>
      </c>
      <c r="Z5" s="148">
        <v>0.13381557999053051</v>
      </c>
      <c r="AA5" s="147"/>
      <c r="AB5" s="144"/>
      <c r="AC5" s="144"/>
      <c r="AD5" s="147">
        <v>9141.1428571428569</v>
      </c>
      <c r="AE5" s="147">
        <v>99869.857142857145</v>
      </c>
      <c r="AF5" s="144"/>
    </row>
    <row r="6" spans="1:32" ht="15" customHeight="1" x14ac:dyDescent="0.25">
      <c r="A6" s="149" t="s">
        <v>237</v>
      </c>
      <c r="B6" s="150">
        <v>4441</v>
      </c>
      <c r="C6" s="150">
        <v>4755</v>
      </c>
      <c r="D6" s="150">
        <v>3808</v>
      </c>
      <c r="E6" s="150">
        <v>3346</v>
      </c>
      <c r="F6" s="150">
        <v>4033</v>
      </c>
      <c r="G6" s="150">
        <v>3445</v>
      </c>
      <c r="H6" s="150">
        <v>3435</v>
      </c>
      <c r="I6" s="150">
        <v>3444</v>
      </c>
      <c r="J6" s="148">
        <v>2.6200873362445414E-3</v>
      </c>
      <c r="K6" s="148">
        <v>-0.11572460844367825</v>
      </c>
      <c r="L6" s="147"/>
      <c r="M6" s="155">
        <v>7.9174233890434265E-2</v>
      </c>
      <c r="N6" s="144"/>
      <c r="P6" s="149" t="s">
        <v>237</v>
      </c>
      <c r="Q6" s="150">
        <v>51356</v>
      </c>
      <c r="R6" s="150">
        <v>55656</v>
      </c>
      <c r="S6" s="150">
        <v>43760</v>
      </c>
      <c r="T6" s="150">
        <v>39458</v>
      </c>
      <c r="U6" s="150">
        <v>42067</v>
      </c>
      <c r="V6" s="150">
        <v>40278</v>
      </c>
      <c r="W6" s="150">
        <v>39488</v>
      </c>
      <c r="X6" s="150">
        <v>43499</v>
      </c>
      <c r="Y6" s="148">
        <v>0.10157516207455429</v>
      </c>
      <c r="Z6" s="148">
        <v>-2.4257922278514296E-2</v>
      </c>
      <c r="AA6" s="147"/>
      <c r="AB6" s="144"/>
      <c r="AC6" s="144"/>
      <c r="AD6" s="150">
        <v>3894.7142857142858</v>
      </c>
      <c r="AE6" s="150">
        <v>44580.428571428572</v>
      </c>
      <c r="AF6" s="144"/>
    </row>
    <row r="7" spans="1:32" ht="15" customHeight="1" x14ac:dyDescent="0.25">
      <c r="A7" s="146" t="s">
        <v>90</v>
      </c>
      <c r="B7" s="151">
        <v>0.53564105656736216</v>
      </c>
      <c r="C7" s="151">
        <v>0.53372993601975527</v>
      </c>
      <c r="D7" s="151">
        <v>0.53983555429543517</v>
      </c>
      <c r="E7" s="151">
        <v>0.48436595251881875</v>
      </c>
      <c r="F7" s="151">
        <v>0.47835369469813782</v>
      </c>
      <c r="G7" s="151">
        <v>0.42058356732999636</v>
      </c>
      <c r="H7" s="151">
        <v>0.4212139791538933</v>
      </c>
      <c r="I7" s="151">
        <v>0.43168713963399347</v>
      </c>
      <c r="J7" s="152">
        <v>1.0473160480100163</v>
      </c>
      <c r="K7" s="152">
        <v>-5.5683031445217797</v>
      </c>
      <c r="L7" s="147"/>
      <c r="M7" s="203">
        <v>0.27029187266956467</v>
      </c>
      <c r="N7" s="144"/>
      <c r="P7" s="146" t="s">
        <v>90</v>
      </c>
      <c r="Q7" s="151">
        <v>0.541461511697787</v>
      </c>
      <c r="R7" s="151">
        <v>0.53382441803585301</v>
      </c>
      <c r="S7" s="151">
        <v>0.53412752660872964</v>
      </c>
      <c r="T7" s="151">
        <v>0.48477774774553406</v>
      </c>
      <c r="U7" s="151">
        <v>0.45379229997518905</v>
      </c>
      <c r="V7" s="151">
        <v>0.42279512102953837</v>
      </c>
      <c r="W7" s="151">
        <v>0.4158470060447777</v>
      </c>
      <c r="X7" s="151">
        <v>0.42898422090729782</v>
      </c>
      <c r="Y7" s="152">
        <v>1.3137214862520119</v>
      </c>
      <c r="Z7" s="152">
        <v>-5.4569741032911621</v>
      </c>
      <c r="AA7" s="147"/>
      <c r="AB7" s="144"/>
      <c r="AC7" s="144"/>
      <c r="AD7" s="151">
        <v>0.48737017107921127</v>
      </c>
      <c r="AE7" s="151">
        <v>0.48355396194020944</v>
      </c>
      <c r="AF7" s="144"/>
    </row>
    <row r="8" spans="1:32" ht="15" customHeight="1" x14ac:dyDescent="0.25">
      <c r="A8" s="149" t="s">
        <v>238</v>
      </c>
      <c r="B8" s="150">
        <v>3840</v>
      </c>
      <c r="C8" s="150">
        <v>4108</v>
      </c>
      <c r="D8" s="150">
        <v>3255</v>
      </c>
      <c r="E8" s="150">
        <v>2772</v>
      </c>
      <c r="F8" s="150">
        <v>3486</v>
      </c>
      <c r="G8" s="150">
        <v>2883</v>
      </c>
      <c r="H8" s="150">
        <v>2925</v>
      </c>
      <c r="I8" s="150">
        <v>3012</v>
      </c>
      <c r="J8" s="148">
        <v>2.9743589743589743E-2</v>
      </c>
      <c r="K8" s="148">
        <v>-9.390175770338223E-2</v>
      </c>
      <c r="L8" s="147"/>
      <c r="M8" s="155">
        <v>7.9495368048774051E-2</v>
      </c>
      <c r="N8" s="144"/>
      <c r="P8" s="149" t="s">
        <v>238</v>
      </c>
      <c r="Q8" s="150">
        <v>44530</v>
      </c>
      <c r="R8" s="150">
        <v>48369</v>
      </c>
      <c r="S8" s="150">
        <v>37439</v>
      </c>
      <c r="T8" s="150">
        <v>33385</v>
      </c>
      <c r="U8" s="150">
        <v>35556</v>
      </c>
      <c r="V8" s="150">
        <v>34137</v>
      </c>
      <c r="W8" s="150">
        <v>33546</v>
      </c>
      <c r="X8" s="150">
        <v>37889</v>
      </c>
      <c r="Y8" s="148">
        <v>0.12946401955523759</v>
      </c>
      <c r="Z8" s="148">
        <v>-6.5140357054562347E-3</v>
      </c>
      <c r="AA8" s="147"/>
      <c r="AB8" s="144"/>
      <c r="AC8" s="144"/>
      <c r="AD8" s="150">
        <v>3324.1428571428573</v>
      </c>
      <c r="AE8" s="150">
        <v>38137.428571428572</v>
      </c>
      <c r="AF8" s="144"/>
    </row>
    <row r="9" spans="1:32" ht="15" customHeight="1" x14ac:dyDescent="0.25">
      <c r="A9" s="149" t="s">
        <v>239</v>
      </c>
      <c r="B9" s="153">
        <v>0.41477640959170448</v>
      </c>
      <c r="C9" s="153">
        <v>0.41249121397730698</v>
      </c>
      <c r="D9" s="153">
        <v>0.40876554062539244</v>
      </c>
      <c r="E9" s="153">
        <v>0.35643564356435642</v>
      </c>
      <c r="F9" s="153">
        <v>0.35695269301658816</v>
      </c>
      <c r="G9" s="153">
        <v>0.30103372663673383</v>
      </c>
      <c r="H9" s="153">
        <v>0.3019199009083402</v>
      </c>
      <c r="I9" s="153">
        <v>0.30740967544396813</v>
      </c>
      <c r="J9" s="152">
        <v>0.54897745356279337</v>
      </c>
      <c r="K9" s="152">
        <v>-5.6236633238909928</v>
      </c>
      <c r="L9" s="147"/>
      <c r="M9" s="203">
        <v>-2.7198304491386995</v>
      </c>
      <c r="N9" s="144"/>
      <c r="P9" s="149" t="s">
        <v>239</v>
      </c>
      <c r="Q9" s="153">
        <v>0.43624785696791574</v>
      </c>
      <c r="R9" s="153">
        <v>0.43453145634382329</v>
      </c>
      <c r="S9" s="153">
        <v>0.42827074205836257</v>
      </c>
      <c r="T9" s="153">
        <v>0.38129011626578951</v>
      </c>
      <c r="U9" s="153">
        <v>0.35019846155361417</v>
      </c>
      <c r="V9" s="153">
        <v>0.32431739155218603</v>
      </c>
      <c r="W9" s="153">
        <v>0.32275941694328186</v>
      </c>
      <c r="X9" s="153">
        <v>0.33460797993535513</v>
      </c>
      <c r="Y9" s="152">
        <v>1.1848562992073264</v>
      </c>
      <c r="Z9" s="152">
        <v>-4.7263283952361625</v>
      </c>
      <c r="AA9" s="147"/>
      <c r="AB9" s="144"/>
      <c r="AC9" s="144"/>
      <c r="AD9" s="153">
        <v>0.36364630868287806</v>
      </c>
      <c r="AE9" s="153">
        <v>0.38187126388771675</v>
      </c>
      <c r="AF9" s="144"/>
    </row>
    <row r="10" spans="1:32" ht="15" customHeight="1" x14ac:dyDescent="0.25">
      <c r="A10" s="149" t="s">
        <v>240</v>
      </c>
      <c r="B10" s="153">
        <v>0.86467011934249038</v>
      </c>
      <c r="C10" s="153">
        <v>0.86393270241850684</v>
      </c>
      <c r="D10" s="153">
        <v>0.85477941176470584</v>
      </c>
      <c r="E10" s="153">
        <v>0.82845188284518834</v>
      </c>
      <c r="F10" s="153">
        <v>0.86436895611207543</v>
      </c>
      <c r="G10" s="153">
        <v>0.83686502177068212</v>
      </c>
      <c r="H10" s="153">
        <v>0.85152838427947597</v>
      </c>
      <c r="I10" s="153">
        <v>0.87456445993031362</v>
      </c>
      <c r="J10" s="152">
        <v>2.3036075650837651</v>
      </c>
      <c r="K10" s="152">
        <v>2.1063377877714839</v>
      </c>
      <c r="L10" s="147"/>
      <c r="M10" s="203">
        <v>0.35329419643833626</v>
      </c>
      <c r="N10" s="144"/>
      <c r="P10" s="149" t="s">
        <v>240</v>
      </c>
      <c r="Q10" s="153">
        <v>0.86708466391463512</v>
      </c>
      <c r="R10" s="153">
        <v>0.86907072013799047</v>
      </c>
      <c r="S10" s="153">
        <v>0.85555301645338211</v>
      </c>
      <c r="T10" s="153">
        <v>0.84608951289979217</v>
      </c>
      <c r="U10" s="153">
        <v>0.84522309648893434</v>
      </c>
      <c r="V10" s="153">
        <v>0.84753463429167286</v>
      </c>
      <c r="W10" s="153">
        <v>0.84952390599675853</v>
      </c>
      <c r="X10" s="153">
        <v>0.87103151796593026</v>
      </c>
      <c r="Y10" s="152">
        <v>2.1507611969171725</v>
      </c>
      <c r="Z10" s="152">
        <v>1.5556822151303051</v>
      </c>
      <c r="AA10" s="147"/>
      <c r="AB10" s="144"/>
      <c r="AC10" s="144"/>
      <c r="AD10" s="153">
        <v>0.85350108205259878</v>
      </c>
      <c r="AE10" s="153">
        <v>0.85547469581462721</v>
      </c>
      <c r="AF10" s="144"/>
    </row>
    <row r="11" spans="1:32" ht="21.6" customHeight="1" x14ac:dyDescent="0.25">
      <c r="A11" s="154" t="s">
        <v>241</v>
      </c>
      <c r="B11" s="155">
        <v>4.7061472641297009E-2</v>
      </c>
      <c r="C11" s="155">
        <v>3.8275499474237647E-2</v>
      </c>
      <c r="D11" s="155">
        <v>5.1733193277310921E-2</v>
      </c>
      <c r="E11" s="155">
        <v>4.8117154811715482E-2</v>
      </c>
      <c r="F11" s="155">
        <v>4.3392015869080092E-2</v>
      </c>
      <c r="G11" s="155">
        <v>4.4992743105950653E-2</v>
      </c>
      <c r="H11" s="155">
        <v>4.4832605531295484E-2</v>
      </c>
      <c r="I11" s="155">
        <v>4.2973286875725901E-2</v>
      </c>
      <c r="J11" s="152">
        <v>-0.18593186555695834</v>
      </c>
      <c r="K11" s="152">
        <v>-0.22528437775404322</v>
      </c>
      <c r="L11" s="147"/>
      <c r="M11" s="203">
        <v>-0.67979722336789161</v>
      </c>
      <c r="N11" s="144"/>
      <c r="P11" s="154" t="s">
        <v>241</v>
      </c>
      <c r="Q11" s="155">
        <v>4.4804891346678088E-2</v>
      </c>
      <c r="R11" s="155">
        <v>4.3894638493603567E-2</v>
      </c>
      <c r="S11" s="155">
        <v>5.4844606946983544E-2</v>
      </c>
      <c r="T11" s="155">
        <v>5.4792437528511331E-2</v>
      </c>
      <c r="U11" s="155">
        <v>5.724201868447952E-2</v>
      </c>
      <c r="V11" s="155">
        <v>5.0424549381796517E-2</v>
      </c>
      <c r="W11" s="155">
        <v>5.1129457050243111E-2</v>
      </c>
      <c r="X11" s="155">
        <v>4.9771259109404817E-2</v>
      </c>
      <c r="Y11" s="152">
        <v>-0.13581979408382946</v>
      </c>
      <c r="Z11" s="152">
        <v>-7.4418168299927867E-2</v>
      </c>
      <c r="AA11" s="147"/>
      <c r="AB11" s="144"/>
      <c r="AC11" s="144"/>
      <c r="AD11" s="151">
        <v>4.5226130653266333E-2</v>
      </c>
      <c r="AE11" s="151">
        <v>5.0515440792404095E-2</v>
      </c>
      <c r="AF11" s="144"/>
    </row>
    <row r="12" spans="1:32" ht="21.6" customHeight="1" x14ac:dyDescent="0.25">
      <c r="A12" s="154" t="s">
        <v>242</v>
      </c>
      <c r="B12" s="155">
        <v>2.2575070209548499E-2</v>
      </c>
      <c r="C12" s="155">
        <v>1.8274927201526257E-2</v>
      </c>
      <c r="D12" s="155">
        <v>2.4739419816652015E-2</v>
      </c>
      <c r="E12" s="155">
        <v>2.0702070207020702E-2</v>
      </c>
      <c r="F12" s="155">
        <v>1.79193118984231E-2</v>
      </c>
      <c r="G12" s="155">
        <v>1.6184608958964185E-2</v>
      </c>
      <c r="H12" s="155">
        <v>1.5895953757225433E-2</v>
      </c>
      <c r="I12" s="155">
        <v>1.5105123494590733E-2</v>
      </c>
      <c r="J12" s="152">
        <v>-7.9083026263469969E-2</v>
      </c>
      <c r="K12" s="152">
        <v>-0.41641144875309166</v>
      </c>
      <c r="L12" s="147"/>
      <c r="M12" s="203">
        <v>-0.40145755357358492</v>
      </c>
      <c r="N12" s="144"/>
      <c r="P12" s="154" t="s">
        <v>242</v>
      </c>
      <c r="Q12" s="155">
        <v>2.2542248346803819E-2</v>
      </c>
      <c r="R12" s="155">
        <v>2.1947122079182126E-2</v>
      </c>
      <c r="S12" s="155">
        <v>2.7453985975588832E-2</v>
      </c>
      <c r="T12" s="155">
        <v>2.4692204024760731E-2</v>
      </c>
      <c r="U12" s="155">
        <v>2.3716894347539177E-2</v>
      </c>
      <c r="V12" s="155">
        <v>1.9295445476828363E-2</v>
      </c>
      <c r="W12" s="155">
        <v>1.9425602540049068E-2</v>
      </c>
      <c r="X12" s="155">
        <v>1.9119699030326582E-2</v>
      </c>
      <c r="Y12" s="152">
        <v>-3.0590350972248617E-2</v>
      </c>
      <c r="Z12" s="152">
        <v>-0.34296473332980776</v>
      </c>
      <c r="AA12" s="147"/>
      <c r="AB12" s="144"/>
      <c r="AC12" s="144"/>
      <c r="AD12" s="151">
        <v>1.9269237982121649E-2</v>
      </c>
      <c r="AE12" s="151">
        <v>2.254934636362466E-2</v>
      </c>
      <c r="AF12" s="144"/>
    </row>
    <row r="13" spans="1:32" ht="21.6" customHeight="1" x14ac:dyDescent="0.25">
      <c r="A13" s="154" t="s">
        <v>243</v>
      </c>
      <c r="B13" s="155">
        <v>0.12108446748757831</v>
      </c>
      <c r="C13" s="155">
        <v>0.1503162968169495</v>
      </c>
      <c r="D13" s="155">
        <v>0.15057139269119679</v>
      </c>
      <c r="E13" s="155">
        <v>0.16574514594316575</v>
      </c>
      <c r="F13" s="155">
        <v>0.1500102396067991</v>
      </c>
      <c r="G13" s="155">
        <v>0.14002297170303854</v>
      </c>
      <c r="H13" s="155">
        <v>0.12014863748967795</v>
      </c>
      <c r="I13" s="155">
        <v>0.10583792610736885</v>
      </c>
      <c r="J13" s="152">
        <v>-1.4310711382309105</v>
      </c>
      <c r="K13" s="152">
        <v>-3.6001168722911827</v>
      </c>
      <c r="L13" s="147"/>
      <c r="M13" s="203">
        <v>-1.7994138466875642</v>
      </c>
      <c r="N13" s="144"/>
      <c r="P13" s="154" t="s">
        <v>243</v>
      </c>
      <c r="Q13" s="155">
        <v>0.13755571883419054</v>
      </c>
      <c r="R13" s="155">
        <v>0.14265180167635405</v>
      </c>
      <c r="S13" s="155">
        <v>0.15236962216451802</v>
      </c>
      <c r="T13" s="155">
        <v>0.14529797391443386</v>
      </c>
      <c r="U13" s="155">
        <v>0.14262638996956595</v>
      </c>
      <c r="V13" s="155">
        <v>0.13409907085447187</v>
      </c>
      <c r="W13" s="155">
        <v>0.12740655217203059</v>
      </c>
      <c r="X13" s="155">
        <v>0.12383206457424449</v>
      </c>
      <c r="Y13" s="152">
        <v>-0.35744875977860996</v>
      </c>
      <c r="Z13" s="152">
        <v>-1.6064286248039947</v>
      </c>
      <c r="AA13" s="147"/>
      <c r="AB13" s="144"/>
      <c r="AC13" s="144"/>
      <c r="AD13" s="151">
        <v>0.14183909483028068</v>
      </c>
      <c r="AE13" s="151">
        <v>0.13989635082228444</v>
      </c>
      <c r="AF13" s="144"/>
    </row>
    <row r="14" spans="1:32" ht="21.6" customHeight="1" x14ac:dyDescent="0.25">
      <c r="A14" s="154" t="s">
        <v>244</v>
      </c>
      <c r="B14" s="155">
        <v>0.26452797580470944</v>
      </c>
      <c r="C14" s="155">
        <v>0.23124811728085148</v>
      </c>
      <c r="D14" s="155">
        <v>0.2311942735150069</v>
      </c>
      <c r="E14" s="155">
        <v>0.26861257554326862</v>
      </c>
      <c r="F14" s="155">
        <v>0.25967642842514849</v>
      </c>
      <c r="G14" s="155">
        <v>0.28641537015766944</v>
      </c>
      <c r="H14" s="155">
        <v>0.23957473162675474</v>
      </c>
      <c r="I14" s="155">
        <v>0.25352112676056338</v>
      </c>
      <c r="J14" s="152">
        <v>1.3946395133808631</v>
      </c>
      <c r="K14" s="152">
        <v>-9.3283335695865111E-2</v>
      </c>
      <c r="L14" s="147"/>
      <c r="M14" s="203">
        <v>-3.757518706743884</v>
      </c>
      <c r="N14" s="144"/>
      <c r="P14" s="154" t="s">
        <v>244</v>
      </c>
      <c r="Q14" s="155">
        <v>0.25849620377173649</v>
      </c>
      <c r="R14" s="155">
        <v>0.24034030167186224</v>
      </c>
      <c r="S14" s="155">
        <v>0.2378659101568309</v>
      </c>
      <c r="T14" s="155">
        <v>0.29218346695904429</v>
      </c>
      <c r="U14" s="155">
        <v>0.2982143384779033</v>
      </c>
      <c r="V14" s="155">
        <v>0.30440441581637501</v>
      </c>
      <c r="W14" s="155">
        <v>0.31380189541540388</v>
      </c>
      <c r="X14" s="155">
        <v>0.29109631382800222</v>
      </c>
      <c r="Y14" s="152">
        <v>-2.2705581587401658</v>
      </c>
      <c r="Z14" s="152">
        <v>1.2948610173674935</v>
      </c>
      <c r="AA14" s="147"/>
      <c r="AB14" s="144"/>
      <c r="AC14" s="144"/>
      <c r="AD14" s="151">
        <v>0.25445396011752203</v>
      </c>
      <c r="AE14" s="151">
        <v>0.27814770365432728</v>
      </c>
      <c r="AF14" s="144"/>
    </row>
    <row r="15" spans="1:32" ht="21.6" customHeight="1" x14ac:dyDescent="0.25">
      <c r="A15" s="154" t="s">
        <v>245</v>
      </c>
      <c r="B15" s="155">
        <v>3.1000216029379996E-2</v>
      </c>
      <c r="C15" s="155">
        <v>3.765438297017773E-2</v>
      </c>
      <c r="D15" s="155">
        <v>2.6623131985432626E-2</v>
      </c>
      <c r="E15" s="155">
        <v>3.4203420342034205E-2</v>
      </c>
      <c r="F15" s="155">
        <v>4.1163219332377633E-2</v>
      </c>
      <c r="G15" s="155">
        <v>7.1629946747415685E-2</v>
      </c>
      <c r="H15" s="155">
        <v>0.12427745664739884</v>
      </c>
      <c r="I15" s="155">
        <v>7.8995713410900184E-2</v>
      </c>
      <c r="J15" s="152">
        <v>-4.5281743236498651</v>
      </c>
      <c r="K15" s="152">
        <v>2.5360656837792726</v>
      </c>
      <c r="L15" s="147"/>
      <c r="M15" s="203">
        <v>8.4780730496027135E-2</v>
      </c>
      <c r="N15" s="144"/>
      <c r="P15" s="154" t="s">
        <v>245</v>
      </c>
      <c r="Q15" s="155">
        <v>3.7932892481018859E-2</v>
      </c>
      <c r="R15" s="155">
        <v>5.5438268665834178E-2</v>
      </c>
      <c r="S15" s="155">
        <v>4.7804253079994051E-2</v>
      </c>
      <c r="T15" s="155">
        <v>4.5135795701135246E-2</v>
      </c>
      <c r="U15" s="155">
        <v>5.9085402487910096E-2</v>
      </c>
      <c r="V15" s="155">
        <v>8.6216724619506357E-2</v>
      </c>
      <c r="W15" s="155">
        <v>8.9786886034540825E-2</v>
      </c>
      <c r="X15" s="155">
        <v>7.8147906105939913E-2</v>
      </c>
      <c r="Y15" s="152">
        <v>-1.1638979928600912</v>
      </c>
      <c r="Z15" s="152">
        <v>1.7240067475951457</v>
      </c>
      <c r="AA15" s="147"/>
      <c r="AB15" s="144"/>
      <c r="AC15" s="144"/>
      <c r="AD15" s="151">
        <v>5.3635056573107458E-2</v>
      </c>
      <c r="AE15" s="151">
        <v>6.0907838629988456E-2</v>
      </c>
      <c r="AF15" s="144"/>
    </row>
    <row r="16" spans="1:32" ht="21.6" customHeight="1" x14ac:dyDescent="0.25">
      <c r="A16" s="154" t="s">
        <v>246</v>
      </c>
      <c r="B16" s="155">
        <v>8.4143443508317137E-2</v>
      </c>
      <c r="C16" s="155">
        <v>8.5249523044482384E-2</v>
      </c>
      <c r="D16" s="155">
        <v>9.3808866005274397E-2</v>
      </c>
      <c r="E16" s="155">
        <v>9.3995113797093993E-2</v>
      </c>
      <c r="F16" s="155">
        <v>0.11949621134548433</v>
      </c>
      <c r="G16" s="155">
        <v>0.12592669938394069</v>
      </c>
      <c r="H16" s="155">
        <v>0.13563170933113131</v>
      </c>
      <c r="I16" s="155">
        <v>0.16625842008573177</v>
      </c>
      <c r="J16" s="152">
        <v>3.0626710754600466</v>
      </c>
      <c r="K16" s="152">
        <v>6.0097889986338142</v>
      </c>
      <c r="L16" s="147"/>
      <c r="M16" s="203">
        <v>7.5958686790078529</v>
      </c>
      <c r="N16" s="144"/>
      <c r="P16" s="154" t="s">
        <v>246</v>
      </c>
      <c r="Q16" s="155">
        <v>5.3147195689444038E-2</v>
      </c>
      <c r="R16" s="155">
        <v>4.800876806841968E-2</v>
      </c>
      <c r="S16" s="155">
        <v>4.6911998535787418E-2</v>
      </c>
      <c r="T16" s="155">
        <v>5.4409648461591173E-2</v>
      </c>
      <c r="U16" s="155">
        <v>6.808757916301425E-2</v>
      </c>
      <c r="V16" s="155">
        <v>7.8112827528548895E-2</v>
      </c>
      <c r="W16" s="155">
        <v>7.1352287487371921E-2</v>
      </c>
      <c r="X16" s="155">
        <v>9.0299733295653245E-2</v>
      </c>
      <c r="Y16" s="152">
        <v>1.8947445808281325</v>
      </c>
      <c r="Z16" s="152">
        <v>2.99569157144869</v>
      </c>
      <c r="AA16" s="147"/>
      <c r="AB16" s="144"/>
      <c r="AC16" s="144"/>
      <c r="AD16" s="151">
        <v>0.10616053009939364</v>
      </c>
      <c r="AE16" s="151">
        <v>6.0342817581166344E-2</v>
      </c>
      <c r="AF16" s="144"/>
    </row>
    <row r="17" spans="1:32" ht="15" customHeight="1" x14ac:dyDescent="0.25">
      <c r="A17" s="149" t="s">
        <v>247</v>
      </c>
      <c r="B17" s="150">
        <v>77.9221214085116</v>
      </c>
      <c r="C17" s="150">
        <v>89.737222612712102</v>
      </c>
      <c r="D17" s="150">
        <v>71.527690568881056</v>
      </c>
      <c r="E17" s="150">
        <v>67.97839783978398</v>
      </c>
      <c r="F17" s="150">
        <v>60.752406307597809</v>
      </c>
      <c r="G17" s="150">
        <v>44.563537642267946</v>
      </c>
      <c r="H17" s="150">
        <v>64.20417010734927</v>
      </c>
      <c r="I17" s="150">
        <v>54.471933047560718</v>
      </c>
      <c r="J17" s="156">
        <v>-9.7322370597885524</v>
      </c>
      <c r="K17" s="156">
        <v>-13.59461067938809</v>
      </c>
      <c r="L17" s="147"/>
      <c r="M17" s="203">
        <v>-6.6140481948223524</v>
      </c>
      <c r="N17" s="144"/>
      <c r="P17" s="149" t="s">
        <v>247</v>
      </c>
      <c r="Q17" s="150">
        <v>81.930345334313031</v>
      </c>
      <c r="R17" s="150">
        <v>89.007456451627391</v>
      </c>
      <c r="S17" s="150">
        <v>69.819615872979554</v>
      </c>
      <c r="T17" s="150">
        <v>64.360081317526664</v>
      </c>
      <c r="U17" s="150">
        <v>63.788734475184931</v>
      </c>
      <c r="V17" s="150">
        <v>53.668310247202101</v>
      </c>
      <c r="W17" s="150">
        <v>59.952566507913588</v>
      </c>
      <c r="X17" s="150">
        <v>61.08598124238307</v>
      </c>
      <c r="Y17" s="156">
        <v>1.1334147344694827</v>
      </c>
      <c r="Z17" s="156">
        <v>-8.0987019667648354</v>
      </c>
      <c r="AA17" s="147"/>
      <c r="AB17" s="144"/>
      <c r="AC17" s="144"/>
      <c r="AD17" s="150">
        <v>68.066543726948808</v>
      </c>
      <c r="AE17" s="150">
        <v>69.184683209147906</v>
      </c>
      <c r="AF17" s="144"/>
    </row>
    <row r="18" spans="1:32" ht="15" customHeight="1" x14ac:dyDescent="0.25">
      <c r="A18" s="149" t="s">
        <v>248</v>
      </c>
      <c r="B18" s="150">
        <v>101.0810628236883</v>
      </c>
      <c r="C18" s="150">
        <v>108.04942166140908</v>
      </c>
      <c r="D18" s="150">
        <v>95.838497899159691</v>
      </c>
      <c r="E18" s="150">
        <v>98.060071727435783</v>
      </c>
      <c r="F18" s="150">
        <v>87.201338953632572</v>
      </c>
      <c r="G18" s="150">
        <v>65.358490566037744</v>
      </c>
      <c r="H18" s="150">
        <v>102.24570596797668</v>
      </c>
      <c r="I18" s="150">
        <v>81.488385598141633</v>
      </c>
      <c r="J18" s="156">
        <v>-20.757320369835043</v>
      </c>
      <c r="K18" s="156">
        <v>-13.284566754864272</v>
      </c>
      <c r="L18" s="147"/>
      <c r="M18" s="203">
        <v>-15.089857579862482</v>
      </c>
      <c r="N18" s="144"/>
      <c r="P18" s="149" t="s">
        <v>248</v>
      </c>
      <c r="Q18" s="150">
        <v>104.8986875924916</v>
      </c>
      <c r="R18" s="150">
        <v>116.97383929854823</v>
      </c>
      <c r="S18" s="150">
        <v>91.945246800731255</v>
      </c>
      <c r="T18" s="150">
        <v>90.549216888843887</v>
      </c>
      <c r="U18" s="150">
        <v>94.422231202605388</v>
      </c>
      <c r="V18" s="150">
        <v>84.71582501613787</v>
      </c>
      <c r="W18" s="150">
        <v>96.045760737439167</v>
      </c>
      <c r="X18" s="150">
        <v>96.578243178004115</v>
      </c>
      <c r="Y18" s="156">
        <v>0.53248244056494798</v>
      </c>
      <c r="Z18" s="156">
        <v>-1.7057155098249268</v>
      </c>
      <c r="AA18" s="147"/>
      <c r="AB18" s="144"/>
      <c r="AC18" s="144"/>
      <c r="AD18" s="150">
        <v>94.772952353005905</v>
      </c>
      <c r="AE18" s="150">
        <v>98.283958687829042</v>
      </c>
      <c r="AF18" s="144"/>
    </row>
    <row r="19" spans="1:32" ht="15" customHeight="1" x14ac:dyDescent="0.25">
      <c r="A19" s="146" t="s">
        <v>249</v>
      </c>
      <c r="B19" s="147">
        <v>3684</v>
      </c>
      <c r="C19" s="147">
        <v>3405</v>
      </c>
      <c r="D19" s="147">
        <v>2804</v>
      </c>
      <c r="E19" s="147">
        <v>2379</v>
      </c>
      <c r="F19" s="147">
        <v>2612</v>
      </c>
      <c r="G19" s="147">
        <v>2672</v>
      </c>
      <c r="H19" s="147">
        <v>2465</v>
      </c>
      <c r="I19" s="147">
        <v>2549</v>
      </c>
      <c r="J19" s="148">
        <v>3.4077079107505071E-2</v>
      </c>
      <c r="K19" s="148">
        <v>-0.10878577493631693</v>
      </c>
      <c r="L19" s="147"/>
      <c r="M19" s="155">
        <v>8.4345322788789256E-2</v>
      </c>
      <c r="N19" s="144"/>
      <c r="P19" s="146" t="s">
        <v>249</v>
      </c>
      <c r="Q19" s="147">
        <v>36464</v>
      </c>
      <c r="R19" s="147">
        <v>28208</v>
      </c>
      <c r="S19" s="147">
        <v>29286</v>
      </c>
      <c r="T19" s="147">
        <v>27959</v>
      </c>
      <c r="U19" s="147">
        <v>26902</v>
      </c>
      <c r="V19" s="147">
        <v>27118</v>
      </c>
      <c r="W19" s="147">
        <v>30582</v>
      </c>
      <c r="X19" s="147">
        <v>30221</v>
      </c>
      <c r="Y19" s="148">
        <v>-1.1804329344058596E-2</v>
      </c>
      <c r="Z19" s="148">
        <v>2.4346428173678918E-2</v>
      </c>
      <c r="AA19" s="147"/>
      <c r="AB19" s="144"/>
      <c r="AC19" s="144"/>
      <c r="AD19" s="147">
        <v>2860.1428571428573</v>
      </c>
      <c r="AE19" s="147">
        <v>29502.714285714286</v>
      </c>
      <c r="AF19" s="144"/>
    </row>
    <row r="20" spans="1:32" ht="15" customHeight="1" x14ac:dyDescent="0.25">
      <c r="A20" s="146" t="s">
        <v>250</v>
      </c>
      <c r="B20" s="147">
        <v>639</v>
      </c>
      <c r="C20" s="147">
        <v>854</v>
      </c>
      <c r="D20" s="147">
        <v>574</v>
      </c>
      <c r="E20" s="147">
        <v>460</v>
      </c>
      <c r="F20" s="147">
        <v>457</v>
      </c>
      <c r="G20" s="147">
        <v>510</v>
      </c>
      <c r="H20" s="147">
        <v>654</v>
      </c>
      <c r="I20" s="147">
        <v>552</v>
      </c>
      <c r="J20" s="148">
        <v>-0.15596330275229359</v>
      </c>
      <c r="K20" s="148">
        <v>-6.8466730954676924E-2</v>
      </c>
      <c r="L20" s="147"/>
      <c r="M20" s="155">
        <v>7.4393530997304586E-2</v>
      </c>
      <c r="N20" s="144"/>
      <c r="P20" s="146" t="s">
        <v>250</v>
      </c>
      <c r="Q20" s="147">
        <v>7584</v>
      </c>
      <c r="R20" s="147">
        <v>5676</v>
      </c>
      <c r="S20" s="147">
        <v>5517</v>
      </c>
      <c r="T20" s="147">
        <v>5325</v>
      </c>
      <c r="U20" s="147">
        <v>4926</v>
      </c>
      <c r="V20" s="147">
        <v>5420</v>
      </c>
      <c r="W20" s="147">
        <v>6381</v>
      </c>
      <c r="X20" s="147">
        <v>7420</v>
      </c>
      <c r="Y20" s="148">
        <v>0.16282714308102178</v>
      </c>
      <c r="Z20" s="148">
        <v>0.27213500208185365</v>
      </c>
      <c r="AA20" s="147"/>
      <c r="AB20" s="144"/>
      <c r="AC20" s="144"/>
      <c r="AD20" s="147">
        <v>592.57142857142856</v>
      </c>
      <c r="AE20" s="147">
        <v>5832.7142857142853</v>
      </c>
      <c r="AF20" s="144"/>
    </row>
    <row r="21" spans="1:32" ht="15" customHeight="1" x14ac:dyDescent="0.25">
      <c r="A21" s="149" t="s">
        <v>251</v>
      </c>
      <c r="B21" s="150">
        <v>0</v>
      </c>
      <c r="C21" s="150">
        <v>7918</v>
      </c>
      <c r="D21" s="150">
        <v>5829</v>
      </c>
      <c r="E21" s="150">
        <v>4612</v>
      </c>
      <c r="F21" s="150">
        <v>4712</v>
      </c>
      <c r="G21" s="150">
        <v>4258</v>
      </c>
      <c r="H21" s="150">
        <v>3640</v>
      </c>
      <c r="I21" s="150">
        <v>3366</v>
      </c>
      <c r="J21" s="148">
        <v>-7.5274725274725271E-2</v>
      </c>
      <c r="K21" s="157">
        <v>-0.34786399302528337</v>
      </c>
      <c r="L21" s="147"/>
      <c r="M21" s="155">
        <v>6.2527864467231381E-2</v>
      </c>
      <c r="N21" s="144"/>
      <c r="P21" s="149" t="s">
        <v>251</v>
      </c>
      <c r="Q21" s="150">
        <v>0</v>
      </c>
      <c r="R21" s="150">
        <v>78700</v>
      </c>
      <c r="S21" s="150">
        <v>63006</v>
      </c>
      <c r="T21" s="150">
        <v>54197</v>
      </c>
      <c r="U21" s="150">
        <v>49382</v>
      </c>
      <c r="V21" s="150">
        <v>47901</v>
      </c>
      <c r="W21" s="150">
        <v>48943</v>
      </c>
      <c r="X21" s="150">
        <v>53832</v>
      </c>
      <c r="Y21" s="148">
        <v>9.9891710765584452E-2</v>
      </c>
      <c r="Z21" s="157">
        <v>-5.5935042045544225E-2</v>
      </c>
      <c r="AA21" s="147"/>
      <c r="AB21" s="144"/>
      <c r="AC21" s="144"/>
      <c r="AD21" s="158">
        <v>5161.5</v>
      </c>
      <c r="AE21" s="158">
        <v>57021.5</v>
      </c>
      <c r="AF21" s="144"/>
    </row>
    <row r="22" spans="1:32" ht="15" customHeight="1" x14ac:dyDescent="0.25">
      <c r="A22" s="159" t="s">
        <v>252</v>
      </c>
      <c r="B22" s="147">
        <v>1976</v>
      </c>
      <c r="C22" s="147">
        <v>1882</v>
      </c>
      <c r="D22" s="147">
        <v>2068</v>
      </c>
      <c r="E22" s="147">
        <v>1537</v>
      </c>
      <c r="F22" s="147">
        <v>1518</v>
      </c>
      <c r="G22" s="147">
        <v>1220</v>
      </c>
      <c r="H22" s="147">
        <v>1399</v>
      </c>
      <c r="I22" s="147">
        <v>1512</v>
      </c>
      <c r="J22" s="148">
        <v>8.0771979985704068E-2</v>
      </c>
      <c r="K22" s="148">
        <v>-8.7586206896551708E-2</v>
      </c>
      <c r="L22" s="147"/>
      <c r="M22" s="155">
        <v>9.0598597878842349E-2</v>
      </c>
      <c r="N22" s="144"/>
      <c r="P22" s="159" t="s">
        <v>252</v>
      </c>
      <c r="Q22" s="147">
        <v>22046</v>
      </c>
      <c r="R22" s="147">
        <v>20459</v>
      </c>
      <c r="S22" s="147">
        <v>20642</v>
      </c>
      <c r="T22" s="147">
        <v>16985</v>
      </c>
      <c r="U22" s="147">
        <v>16657</v>
      </c>
      <c r="V22" s="147">
        <v>16735</v>
      </c>
      <c r="W22" s="147">
        <v>15730</v>
      </c>
      <c r="X22" s="147">
        <v>16689</v>
      </c>
      <c r="Y22" s="148">
        <v>6.0966306420851872E-2</v>
      </c>
      <c r="Z22" s="148">
        <v>-9.6174973308369494E-2</v>
      </c>
      <c r="AA22" s="147"/>
      <c r="AB22" s="144"/>
      <c r="AC22" s="144"/>
      <c r="AD22" s="147">
        <v>1657.1428571428571</v>
      </c>
      <c r="AE22" s="147">
        <v>18464.857142857141</v>
      </c>
      <c r="AF22" s="144"/>
    </row>
    <row r="23" spans="1:32" ht="15" customHeight="1" x14ac:dyDescent="0.25">
      <c r="A23" s="159" t="s">
        <v>253</v>
      </c>
      <c r="B23" s="147">
        <v>118</v>
      </c>
      <c r="C23" s="147">
        <v>129</v>
      </c>
      <c r="D23" s="147">
        <v>160</v>
      </c>
      <c r="E23" s="147">
        <v>135</v>
      </c>
      <c r="F23" s="147">
        <v>111</v>
      </c>
      <c r="G23" s="147">
        <v>77</v>
      </c>
      <c r="H23" s="147">
        <v>96</v>
      </c>
      <c r="I23" s="147">
        <v>118</v>
      </c>
      <c r="J23" s="148">
        <v>0.22916666666666666</v>
      </c>
      <c r="K23" s="148">
        <v>0</v>
      </c>
      <c r="L23" s="147"/>
      <c r="M23" s="155">
        <v>8.7862993298585254E-2</v>
      </c>
      <c r="N23" s="144"/>
      <c r="P23" s="159" t="s">
        <v>253</v>
      </c>
      <c r="Q23" s="147">
        <v>1453</v>
      </c>
      <c r="R23" s="147">
        <v>1476</v>
      </c>
      <c r="S23" s="147">
        <v>1841</v>
      </c>
      <c r="T23" s="147">
        <v>1505</v>
      </c>
      <c r="U23" s="147">
        <v>1274</v>
      </c>
      <c r="V23" s="147">
        <v>1299</v>
      </c>
      <c r="W23" s="147">
        <v>1201</v>
      </c>
      <c r="X23" s="147">
        <v>1343</v>
      </c>
      <c r="Y23" s="148">
        <v>0.11823480432972523</v>
      </c>
      <c r="Z23" s="148">
        <v>-6.4484028261518625E-2</v>
      </c>
      <c r="AA23" s="147"/>
      <c r="AB23" s="144"/>
      <c r="AC23" s="144"/>
      <c r="AD23" s="147">
        <v>118</v>
      </c>
      <c r="AE23" s="147">
        <v>1435.5714285714287</v>
      </c>
      <c r="AF23" s="144"/>
    </row>
    <row r="24" spans="1:32" ht="15" customHeight="1" x14ac:dyDescent="0.25">
      <c r="A24" s="159" t="s">
        <v>254</v>
      </c>
      <c r="B24" s="160">
        <v>5.6351480420248332E-2</v>
      </c>
      <c r="C24" s="160">
        <v>6.4147190452511188E-2</v>
      </c>
      <c r="D24" s="160">
        <v>7.1813285457809697E-2</v>
      </c>
      <c r="E24" s="160">
        <v>8.0741626794258378E-2</v>
      </c>
      <c r="F24" s="160">
        <v>6.8139963167587483E-2</v>
      </c>
      <c r="G24" s="160">
        <v>5.9367771781033155E-2</v>
      </c>
      <c r="H24" s="160">
        <v>6.4214046822742468E-2</v>
      </c>
      <c r="I24" s="160">
        <v>7.2392638036809814E-2</v>
      </c>
      <c r="J24" s="152">
        <v>0.81785912140673456</v>
      </c>
      <c r="K24" s="152">
        <v>0.59191147791243104</v>
      </c>
      <c r="L24" s="147"/>
      <c r="M24" s="203">
        <v>-0.20860664884785607</v>
      </c>
      <c r="N24" s="144"/>
      <c r="P24" s="159" t="s">
        <v>254</v>
      </c>
      <c r="Q24" s="160">
        <v>6.1832418400783011E-2</v>
      </c>
      <c r="R24" s="160">
        <v>6.7289719626168226E-2</v>
      </c>
      <c r="S24" s="160">
        <v>8.1884090201485571E-2</v>
      </c>
      <c r="T24" s="160">
        <v>8.1395348837209308E-2</v>
      </c>
      <c r="U24" s="160">
        <v>7.105013663487815E-2</v>
      </c>
      <c r="V24" s="160">
        <v>7.2030608849950092E-2</v>
      </c>
      <c r="W24" s="160">
        <v>7.0934971354320475E-2</v>
      </c>
      <c r="X24" s="160">
        <v>7.4478704525288375E-2</v>
      </c>
      <c r="Y24" s="152">
        <v>0.35437331709678999</v>
      </c>
      <c r="Z24" s="152">
        <v>0.23409903339213362</v>
      </c>
      <c r="AA24" s="147"/>
      <c r="AB24" s="144"/>
      <c r="AC24" s="144"/>
      <c r="AD24" s="160">
        <v>6.6473523257685505E-2</v>
      </c>
      <c r="AE24" s="160">
        <v>7.2137714191367039E-2</v>
      </c>
      <c r="AF24" s="144"/>
    </row>
    <row r="25" spans="1:32" x14ac:dyDescent="0.25">
      <c r="A25" s="161" t="s">
        <v>255</v>
      </c>
      <c r="B25" s="161"/>
      <c r="C25" s="161"/>
      <c r="D25" s="161"/>
      <c r="E25" s="162"/>
      <c r="F25" s="162"/>
      <c r="G25" s="162"/>
      <c r="H25" s="162"/>
      <c r="I25" s="162"/>
      <c r="J25" s="162"/>
      <c r="K25" s="162"/>
      <c r="L25" s="162"/>
      <c r="M25" s="144"/>
      <c r="N25" s="144"/>
      <c r="O25" s="204"/>
      <c r="P25" s="161" t="s">
        <v>255</v>
      </c>
      <c r="Q25" s="161"/>
      <c r="R25" s="161"/>
      <c r="S25" s="161"/>
      <c r="T25" s="162"/>
      <c r="U25" s="162"/>
      <c r="V25" s="162"/>
      <c r="W25" s="162"/>
      <c r="X25" s="162"/>
      <c r="Y25" s="162"/>
      <c r="Z25" s="162"/>
      <c r="AA25" s="162"/>
      <c r="AB25" s="144"/>
      <c r="AC25" s="144"/>
      <c r="AD25" s="144"/>
      <c r="AE25" s="144"/>
      <c r="AF25" s="144"/>
    </row>
    <row r="26" spans="1:32" x14ac:dyDescent="0.25">
      <c r="A26" s="205"/>
      <c r="B26" s="205"/>
      <c r="C26" s="205"/>
      <c r="D26" s="205"/>
      <c r="E26" s="144"/>
      <c r="F26" s="144"/>
      <c r="G26" s="144"/>
      <c r="H26" s="144"/>
      <c r="I26" s="162"/>
      <c r="J26" s="162"/>
      <c r="K26" s="162"/>
      <c r="L26" s="162"/>
      <c r="M26" s="144"/>
      <c r="N26" s="144"/>
      <c r="O26" s="144"/>
      <c r="P26" s="163"/>
      <c r="Q26" s="163"/>
      <c r="R26" s="163"/>
      <c r="S26" s="163"/>
      <c r="T26" s="144"/>
      <c r="U26" s="144"/>
      <c r="V26" s="144"/>
      <c r="W26" s="144"/>
      <c r="X26" s="162"/>
      <c r="Y26" s="162"/>
      <c r="Z26" s="162"/>
      <c r="AA26" s="162"/>
      <c r="AB26" s="144"/>
      <c r="AC26" s="144"/>
      <c r="AD26" s="144"/>
      <c r="AE26" s="144"/>
      <c r="AF26" s="144"/>
    </row>
    <row r="27" spans="1:32" x14ac:dyDescent="0.25">
      <c r="A27" s="164"/>
      <c r="B27" s="164"/>
      <c r="C27" s="164"/>
      <c r="D27" s="164"/>
      <c r="E27" s="144"/>
      <c r="F27" s="144"/>
      <c r="G27" s="144"/>
      <c r="H27" s="144"/>
      <c r="I27" s="144"/>
      <c r="J27" s="144"/>
      <c r="K27" s="144"/>
      <c r="L27" s="144"/>
      <c r="M27" s="144"/>
      <c r="N27" s="144"/>
      <c r="O27" s="204"/>
      <c r="P27" s="164"/>
      <c r="Q27" s="164"/>
      <c r="R27" s="164"/>
      <c r="S27" s="164"/>
      <c r="T27" s="144"/>
      <c r="U27" s="144"/>
      <c r="V27" s="144"/>
      <c r="W27" s="144"/>
      <c r="X27" s="144"/>
      <c r="Y27" s="144"/>
      <c r="Z27" s="144"/>
      <c r="AA27" s="144"/>
      <c r="AB27" s="144"/>
      <c r="AC27" s="144"/>
      <c r="AD27" s="144"/>
      <c r="AE27" s="144"/>
      <c r="AF27" s="144"/>
    </row>
    <row r="28" spans="1:32" x14ac:dyDescent="0.25">
      <c r="A28" s="165" t="s">
        <v>256</v>
      </c>
      <c r="B28" s="165"/>
      <c r="C28" s="165"/>
      <c r="D28" s="165"/>
      <c r="E28" s="144"/>
      <c r="F28" s="144"/>
      <c r="G28" s="144"/>
      <c r="H28" s="144"/>
      <c r="I28" s="144"/>
      <c r="J28" s="144"/>
      <c r="K28" s="144"/>
      <c r="L28" s="144"/>
      <c r="M28" s="144"/>
      <c r="N28" s="144"/>
      <c r="O28" s="204"/>
      <c r="P28" s="165" t="s">
        <v>256</v>
      </c>
      <c r="Q28" s="165"/>
      <c r="R28" s="165"/>
      <c r="S28" s="165"/>
      <c r="T28" s="144"/>
      <c r="U28" s="144"/>
      <c r="V28" s="144"/>
      <c r="W28" s="144"/>
      <c r="X28" s="144"/>
      <c r="Y28" s="144"/>
      <c r="Z28" s="144"/>
      <c r="AA28" s="144"/>
      <c r="AB28" s="144"/>
      <c r="AC28" s="144"/>
      <c r="AD28" s="144"/>
      <c r="AE28" s="144"/>
      <c r="AF28" s="144"/>
    </row>
    <row r="29" spans="1:32" outlineLevel="1" x14ac:dyDescent="0.25">
      <c r="A29" s="166" t="s">
        <v>310</v>
      </c>
      <c r="B29" s="166"/>
      <c r="C29" s="166"/>
      <c r="D29" s="166"/>
      <c r="E29" s="167"/>
      <c r="F29" s="167"/>
      <c r="G29" s="167"/>
      <c r="H29" s="167"/>
      <c r="I29" s="167"/>
      <c r="J29" s="167"/>
      <c r="K29" s="167"/>
      <c r="L29" s="167"/>
      <c r="M29" s="144"/>
      <c r="N29" s="144"/>
      <c r="P29" s="166" t="s">
        <v>231</v>
      </c>
      <c r="Q29" s="166"/>
      <c r="R29" s="166"/>
      <c r="S29" s="166"/>
      <c r="T29" s="167"/>
      <c r="U29" s="167"/>
      <c r="V29" s="167"/>
      <c r="W29" s="167"/>
      <c r="X29" s="167"/>
      <c r="Y29" s="167"/>
      <c r="Z29" s="167"/>
      <c r="AA29" s="167"/>
      <c r="AB29" s="144"/>
      <c r="AC29" s="144"/>
      <c r="AD29" s="144"/>
      <c r="AE29" s="144"/>
      <c r="AF29" s="144"/>
    </row>
    <row r="30" spans="1:32" ht="31.5" outlineLevel="1" x14ac:dyDescent="0.25">
      <c r="A30" s="168" t="s">
        <v>257</v>
      </c>
      <c r="B30" s="141">
        <v>2019</v>
      </c>
      <c r="C30" s="141">
        <v>2020</v>
      </c>
      <c r="D30" s="141">
        <v>2021</v>
      </c>
      <c r="E30" s="141">
        <v>2022</v>
      </c>
      <c r="F30" s="141">
        <v>2023</v>
      </c>
      <c r="G30" s="141">
        <v>2024</v>
      </c>
      <c r="H30" s="141">
        <v>2025</v>
      </c>
      <c r="I30" s="141">
        <v>2026</v>
      </c>
      <c r="J30" s="142" t="s">
        <v>232</v>
      </c>
      <c r="K30" s="142" t="s">
        <v>258</v>
      </c>
      <c r="L30" s="143" t="s">
        <v>234</v>
      </c>
      <c r="M30" s="145" t="s">
        <v>287</v>
      </c>
      <c r="N30" s="144"/>
      <c r="P30" s="168" t="s">
        <v>257</v>
      </c>
      <c r="Q30" s="141">
        <v>2019</v>
      </c>
      <c r="R30" s="141">
        <v>2020</v>
      </c>
      <c r="S30" s="141">
        <v>2021</v>
      </c>
      <c r="T30" s="141">
        <v>2022</v>
      </c>
      <c r="U30" s="141">
        <v>2023</v>
      </c>
      <c r="V30" s="141">
        <v>2024</v>
      </c>
      <c r="W30" s="141">
        <v>2025</v>
      </c>
      <c r="X30" s="141">
        <v>2026</v>
      </c>
      <c r="Y30" s="142" t="s">
        <v>232</v>
      </c>
      <c r="Z30" s="142" t="s">
        <v>258</v>
      </c>
      <c r="AA30" s="143" t="s">
        <v>234</v>
      </c>
      <c r="AB30" s="144"/>
      <c r="AC30" s="144"/>
      <c r="AD30" s="145" t="s">
        <v>311</v>
      </c>
      <c r="AE30" s="145" t="s">
        <v>235</v>
      </c>
      <c r="AF30" s="144"/>
    </row>
    <row r="31" spans="1:32" outlineLevel="1" x14ac:dyDescent="0.25">
      <c r="A31" s="169" t="s">
        <v>259</v>
      </c>
      <c r="B31" s="150">
        <v>1090</v>
      </c>
      <c r="C31" s="150">
        <v>1147</v>
      </c>
      <c r="D31" s="150">
        <v>1073</v>
      </c>
      <c r="E31" s="150">
        <v>1021</v>
      </c>
      <c r="F31" s="150">
        <v>1205</v>
      </c>
      <c r="G31" s="150">
        <v>1028</v>
      </c>
      <c r="H31" s="150">
        <v>1160</v>
      </c>
      <c r="I31" s="150">
        <v>1247</v>
      </c>
      <c r="J31" s="148">
        <v>7.4999999999999997E-2</v>
      </c>
      <c r="K31" s="148">
        <v>0.13011393060590379</v>
      </c>
      <c r="L31" s="147"/>
      <c r="M31" s="155">
        <v>8.1237785016286646E-2</v>
      </c>
      <c r="N31" s="144"/>
      <c r="P31" s="169" t="s">
        <v>259</v>
      </c>
      <c r="Q31" s="150">
        <v>12909</v>
      </c>
      <c r="R31" s="150">
        <v>14576</v>
      </c>
      <c r="S31" s="150">
        <v>11804</v>
      </c>
      <c r="T31" s="150">
        <v>11312</v>
      </c>
      <c r="U31" s="150">
        <v>13326</v>
      </c>
      <c r="V31" s="150">
        <v>13708</v>
      </c>
      <c r="W31" s="150">
        <v>13724</v>
      </c>
      <c r="X31" s="150">
        <v>15350</v>
      </c>
      <c r="Y31" s="148">
        <v>0.11847857767414748</v>
      </c>
      <c r="Z31" s="148">
        <v>0.17612933591654906</v>
      </c>
      <c r="AA31" s="147"/>
      <c r="AB31" s="144"/>
      <c r="AC31" s="144"/>
      <c r="AD31" s="147">
        <v>1103.4285714285713</v>
      </c>
      <c r="AE31" s="147">
        <v>13051.285714285714</v>
      </c>
      <c r="AF31" s="144"/>
    </row>
    <row r="32" spans="1:32" outlineLevel="1" x14ac:dyDescent="0.25">
      <c r="A32" s="169" t="s">
        <v>260</v>
      </c>
      <c r="B32" s="150">
        <v>38</v>
      </c>
      <c r="C32" s="150">
        <v>33</v>
      </c>
      <c r="D32" s="150">
        <v>40</v>
      </c>
      <c r="E32" s="150">
        <v>21</v>
      </c>
      <c r="F32" s="150">
        <v>38</v>
      </c>
      <c r="G32" s="150">
        <v>37</v>
      </c>
      <c r="H32" s="150">
        <v>39</v>
      </c>
      <c r="I32" s="150">
        <v>35</v>
      </c>
      <c r="J32" s="148">
        <v>-0.10256410256410256</v>
      </c>
      <c r="K32" s="148">
        <v>-4.0650406504065904E-3</v>
      </c>
      <c r="L32" s="147"/>
      <c r="M32" s="155">
        <v>0.109375</v>
      </c>
      <c r="N32" s="144"/>
      <c r="P32" s="169" t="s">
        <v>260</v>
      </c>
      <c r="Q32" s="150">
        <v>335</v>
      </c>
      <c r="R32" s="150">
        <v>314</v>
      </c>
      <c r="S32" s="150">
        <v>298</v>
      </c>
      <c r="T32" s="150">
        <v>235</v>
      </c>
      <c r="U32" s="150">
        <v>305</v>
      </c>
      <c r="V32" s="150">
        <v>292</v>
      </c>
      <c r="W32" s="150">
        <v>283</v>
      </c>
      <c r="X32" s="150">
        <v>320</v>
      </c>
      <c r="Y32" s="148">
        <v>0.13074204946996468</v>
      </c>
      <c r="Z32" s="148">
        <v>8.6323957322987449E-2</v>
      </c>
      <c r="AA32" s="147"/>
      <c r="AB32" s="144"/>
      <c r="AC32" s="144"/>
      <c r="AD32" s="147">
        <v>35.142857142857146</v>
      </c>
      <c r="AE32" s="147">
        <v>294.57142857142856</v>
      </c>
      <c r="AF32" s="144"/>
    </row>
    <row r="33" spans="1:32" outlineLevel="1" x14ac:dyDescent="0.25">
      <c r="A33" s="169" t="s">
        <v>261</v>
      </c>
      <c r="B33" s="150">
        <v>56</v>
      </c>
      <c r="C33" s="150">
        <v>131</v>
      </c>
      <c r="D33" s="150">
        <v>75</v>
      </c>
      <c r="E33" s="150">
        <v>73</v>
      </c>
      <c r="F33" s="150">
        <v>110</v>
      </c>
      <c r="G33" s="150">
        <v>120</v>
      </c>
      <c r="H33" s="150">
        <v>111</v>
      </c>
      <c r="I33" s="150">
        <v>120</v>
      </c>
      <c r="J33" s="148">
        <v>8.1081081081081086E-2</v>
      </c>
      <c r="K33" s="148">
        <v>0.24260355029585801</v>
      </c>
      <c r="L33" s="147"/>
      <c r="M33" s="155">
        <v>0.14760147601476015</v>
      </c>
      <c r="N33" s="144"/>
      <c r="P33" s="169" t="s">
        <v>261</v>
      </c>
      <c r="Q33" s="150">
        <v>648</v>
      </c>
      <c r="R33" s="150">
        <v>849</v>
      </c>
      <c r="S33" s="150">
        <v>1022</v>
      </c>
      <c r="T33" s="150">
        <v>685</v>
      </c>
      <c r="U33" s="150">
        <v>809</v>
      </c>
      <c r="V33" s="150">
        <v>743</v>
      </c>
      <c r="W33" s="150">
        <v>677</v>
      </c>
      <c r="X33" s="150">
        <v>813</v>
      </c>
      <c r="Y33" s="148">
        <v>0.20088626292466766</v>
      </c>
      <c r="Z33" s="148">
        <v>4.7487575924903415E-2</v>
      </c>
      <c r="AA33" s="147"/>
      <c r="AB33" s="144"/>
      <c r="AC33" s="144"/>
      <c r="AD33" s="147">
        <v>96.571428571428569</v>
      </c>
      <c r="AE33" s="147">
        <v>776.14285714285711</v>
      </c>
      <c r="AF33" s="144"/>
    </row>
    <row r="34" spans="1:32" outlineLevel="1" x14ac:dyDescent="0.25">
      <c r="A34" s="169" t="s">
        <v>262</v>
      </c>
      <c r="B34" s="150">
        <v>867</v>
      </c>
      <c r="C34" s="150">
        <v>897</v>
      </c>
      <c r="D34" s="150">
        <v>704</v>
      </c>
      <c r="E34" s="150">
        <v>542</v>
      </c>
      <c r="F34" s="150">
        <v>566</v>
      </c>
      <c r="G34" s="150">
        <v>603</v>
      </c>
      <c r="H34" s="150">
        <v>485</v>
      </c>
      <c r="I34" s="150">
        <v>527</v>
      </c>
      <c r="J34" s="148">
        <v>8.6597938144329895E-2</v>
      </c>
      <c r="K34" s="148">
        <v>-0.20904802744425391</v>
      </c>
      <c r="L34" s="147"/>
      <c r="M34" s="155">
        <v>8.9140730717185382E-2</v>
      </c>
      <c r="N34" s="144"/>
      <c r="P34" s="169" t="s">
        <v>262</v>
      </c>
      <c r="Q34" s="150">
        <v>11856</v>
      </c>
      <c r="R34" s="150">
        <v>11965</v>
      </c>
      <c r="S34" s="150">
        <v>8987</v>
      </c>
      <c r="T34" s="150">
        <v>6063</v>
      </c>
      <c r="U34" s="150">
        <v>6174</v>
      </c>
      <c r="V34" s="150">
        <v>6520</v>
      </c>
      <c r="W34" s="150">
        <v>6169</v>
      </c>
      <c r="X34" s="150">
        <v>5912</v>
      </c>
      <c r="Y34" s="148">
        <v>-4.1659912465553575E-2</v>
      </c>
      <c r="Z34" s="148">
        <v>-0.28319534416461706</v>
      </c>
      <c r="AA34" s="147"/>
      <c r="AB34" s="144"/>
      <c r="AC34" s="144"/>
      <c r="AD34" s="147">
        <v>666.28571428571433</v>
      </c>
      <c r="AE34" s="147">
        <v>8247.7142857142862</v>
      </c>
      <c r="AF34" s="144"/>
    </row>
    <row r="35" spans="1:32" outlineLevel="1" x14ac:dyDescent="0.25">
      <c r="A35" s="169" t="s">
        <v>53</v>
      </c>
      <c r="B35" s="150">
        <v>184</v>
      </c>
      <c r="C35" s="150">
        <v>314</v>
      </c>
      <c r="D35" s="150">
        <v>262</v>
      </c>
      <c r="E35" s="150">
        <v>255</v>
      </c>
      <c r="F35" s="150">
        <v>299</v>
      </c>
      <c r="G35" s="150">
        <v>197</v>
      </c>
      <c r="H35" s="150">
        <v>301</v>
      </c>
      <c r="I35" s="150">
        <v>223</v>
      </c>
      <c r="J35" s="148">
        <v>-0.25913621262458469</v>
      </c>
      <c r="K35" s="148">
        <v>-0.13852097130242819</v>
      </c>
      <c r="L35" s="147"/>
      <c r="M35" s="155">
        <v>9.9199288256227758E-2</v>
      </c>
      <c r="N35" s="144"/>
      <c r="P35" s="169" t="s">
        <v>53</v>
      </c>
      <c r="Q35" s="150">
        <v>3058</v>
      </c>
      <c r="R35" s="150">
        <v>2798</v>
      </c>
      <c r="S35" s="150">
        <v>2668</v>
      </c>
      <c r="T35" s="150">
        <v>2221</v>
      </c>
      <c r="U35" s="150">
        <v>2390</v>
      </c>
      <c r="V35" s="150">
        <v>2332</v>
      </c>
      <c r="W35" s="150">
        <v>2360</v>
      </c>
      <c r="X35" s="150">
        <v>2248</v>
      </c>
      <c r="Y35" s="148">
        <v>-4.7457627118644069E-2</v>
      </c>
      <c r="Z35" s="148">
        <v>-0.1172939922589331</v>
      </c>
      <c r="AA35" s="147"/>
      <c r="AB35" s="144"/>
      <c r="AC35" s="144"/>
      <c r="AD35" s="147">
        <v>258.85714285714283</v>
      </c>
      <c r="AE35" s="147">
        <v>2546.7142857142858</v>
      </c>
      <c r="AF35" s="144"/>
    </row>
    <row r="36" spans="1:32" outlineLevel="1" x14ac:dyDescent="0.25">
      <c r="A36" s="169" t="s">
        <v>11</v>
      </c>
      <c r="B36" s="150">
        <v>490</v>
      </c>
      <c r="C36" s="150">
        <v>533</v>
      </c>
      <c r="D36" s="150">
        <v>438</v>
      </c>
      <c r="E36" s="150">
        <v>428</v>
      </c>
      <c r="F36" s="150">
        <v>541</v>
      </c>
      <c r="G36" s="150">
        <v>466</v>
      </c>
      <c r="H36" s="150">
        <v>493</v>
      </c>
      <c r="I36" s="150">
        <v>631</v>
      </c>
      <c r="J36" s="148">
        <v>0.27991886409736311</v>
      </c>
      <c r="K36" s="148">
        <v>0.30333431690764229</v>
      </c>
      <c r="L36" s="147"/>
      <c r="M36" s="155">
        <v>8.5768655702052471E-2</v>
      </c>
      <c r="N36" s="144"/>
      <c r="P36" s="169" t="s">
        <v>11</v>
      </c>
      <c r="Q36" s="150">
        <v>5545</v>
      </c>
      <c r="R36" s="150">
        <v>7081</v>
      </c>
      <c r="S36" s="150">
        <v>5662</v>
      </c>
      <c r="T36" s="150">
        <v>5708</v>
      </c>
      <c r="U36" s="150">
        <v>7037</v>
      </c>
      <c r="V36" s="150">
        <v>6454</v>
      </c>
      <c r="W36" s="150">
        <v>6947</v>
      </c>
      <c r="X36" s="150">
        <v>7357</v>
      </c>
      <c r="Y36" s="148">
        <v>5.9018281272491722E-2</v>
      </c>
      <c r="Z36" s="148">
        <v>0.15899986496826762</v>
      </c>
      <c r="AA36" s="147"/>
      <c r="AB36" s="144"/>
      <c r="AC36" s="144"/>
      <c r="AD36" s="147">
        <v>484.14285714285717</v>
      </c>
      <c r="AE36" s="147">
        <v>6347.7142857142853</v>
      </c>
      <c r="AF36" s="144"/>
    </row>
    <row r="37" spans="1:32" outlineLevel="1" x14ac:dyDescent="0.25">
      <c r="A37" s="169" t="s">
        <v>263</v>
      </c>
      <c r="B37" s="150">
        <v>1737</v>
      </c>
      <c r="C37" s="150">
        <v>1975</v>
      </c>
      <c r="D37" s="150">
        <v>1638</v>
      </c>
      <c r="E37" s="150">
        <v>1465</v>
      </c>
      <c r="F37" s="150">
        <v>1735</v>
      </c>
      <c r="G37" s="150">
        <v>1570</v>
      </c>
      <c r="H37" s="150">
        <v>1772</v>
      </c>
      <c r="I37" s="150">
        <v>1582</v>
      </c>
      <c r="J37" s="148">
        <v>-0.1072234762979684</v>
      </c>
      <c r="K37" s="148">
        <v>-6.8785738311469918E-2</v>
      </c>
      <c r="L37" s="147"/>
      <c r="M37" s="155">
        <v>8.3965819224032692E-2</v>
      </c>
      <c r="N37" s="144"/>
      <c r="P37" s="169" t="s">
        <v>263</v>
      </c>
      <c r="Q37" s="150">
        <v>17298</v>
      </c>
      <c r="R37" s="150">
        <v>20039</v>
      </c>
      <c r="S37" s="150">
        <v>16891</v>
      </c>
      <c r="T37" s="150">
        <v>16358</v>
      </c>
      <c r="U37" s="150">
        <v>18199</v>
      </c>
      <c r="V37" s="150">
        <v>16976</v>
      </c>
      <c r="W37" s="150">
        <v>16991</v>
      </c>
      <c r="X37" s="150">
        <v>18841</v>
      </c>
      <c r="Y37" s="148">
        <v>0.10888117238538049</v>
      </c>
      <c r="Z37" s="148">
        <v>7.4418339416058396E-2</v>
      </c>
      <c r="AA37" s="147"/>
      <c r="AB37" s="144"/>
      <c r="AC37" s="144"/>
      <c r="AD37" s="147">
        <v>1698.8571428571429</v>
      </c>
      <c r="AE37" s="147">
        <v>17536</v>
      </c>
      <c r="AF37" s="144"/>
    </row>
    <row r="38" spans="1:32" outlineLevel="1" x14ac:dyDescent="0.25">
      <c r="A38" s="169" t="s">
        <v>264</v>
      </c>
      <c r="B38" s="150">
        <v>3126</v>
      </c>
      <c r="C38" s="150">
        <v>3027</v>
      </c>
      <c r="D38" s="150">
        <v>2232</v>
      </c>
      <c r="E38" s="150">
        <v>2427</v>
      </c>
      <c r="F38" s="150">
        <v>3480</v>
      </c>
      <c r="G38" s="150">
        <v>3493</v>
      </c>
      <c r="H38" s="150">
        <v>3161</v>
      </c>
      <c r="I38" s="150">
        <v>3107</v>
      </c>
      <c r="J38" s="148">
        <v>-1.7083201518506803E-2</v>
      </c>
      <c r="K38" s="148">
        <v>3.8336675260192903E-2</v>
      </c>
      <c r="L38" s="147"/>
      <c r="M38" s="155">
        <v>8.8743537745280057E-2</v>
      </c>
      <c r="N38" s="144"/>
      <c r="P38" s="169" t="s">
        <v>264</v>
      </c>
      <c r="Q38" s="150">
        <v>29719</v>
      </c>
      <c r="R38" s="150">
        <v>30357</v>
      </c>
      <c r="S38" s="150">
        <v>22700</v>
      </c>
      <c r="T38" s="150">
        <v>28141</v>
      </c>
      <c r="U38" s="150">
        <v>32999</v>
      </c>
      <c r="V38" s="150">
        <v>35838</v>
      </c>
      <c r="W38" s="150">
        <v>34289</v>
      </c>
      <c r="X38" s="150">
        <v>35011</v>
      </c>
      <c r="Y38" s="148">
        <v>2.105631543643734E-2</v>
      </c>
      <c r="Z38" s="148">
        <v>0.14498955817289053</v>
      </c>
      <c r="AA38" s="147"/>
      <c r="AB38" s="144"/>
      <c r="AC38" s="144"/>
      <c r="AD38" s="147">
        <v>2992.2857142857142</v>
      </c>
      <c r="AE38" s="147">
        <v>30577.571428571428</v>
      </c>
      <c r="AF38" s="144"/>
    </row>
    <row r="39" spans="1:32" outlineLevel="1" x14ac:dyDescent="0.25">
      <c r="A39" s="169" t="s">
        <v>265</v>
      </c>
      <c r="B39" s="150">
        <v>841</v>
      </c>
      <c r="C39" s="150">
        <v>1134</v>
      </c>
      <c r="D39" s="150">
        <v>829</v>
      </c>
      <c r="E39" s="150">
        <v>792</v>
      </c>
      <c r="F39" s="150">
        <v>922</v>
      </c>
      <c r="G39" s="150">
        <v>963</v>
      </c>
      <c r="H39" s="150">
        <v>1025</v>
      </c>
      <c r="I39" s="150">
        <v>941</v>
      </c>
      <c r="J39" s="148">
        <v>-8.1951219512195125E-2</v>
      </c>
      <c r="K39" s="148">
        <v>1.2450046111281875E-2</v>
      </c>
      <c r="L39" s="147"/>
      <c r="M39" s="155">
        <v>7.431685357763386E-2</v>
      </c>
      <c r="N39" s="144"/>
      <c r="P39" s="169" t="s">
        <v>265</v>
      </c>
      <c r="Q39" s="150">
        <v>11823</v>
      </c>
      <c r="R39" s="150">
        <v>13216</v>
      </c>
      <c r="S39" s="150">
        <v>9209</v>
      </c>
      <c r="T39" s="150">
        <v>9024</v>
      </c>
      <c r="U39" s="150">
        <v>11275</v>
      </c>
      <c r="V39" s="150">
        <v>11078</v>
      </c>
      <c r="W39" s="150">
        <v>11554</v>
      </c>
      <c r="X39" s="150">
        <v>12662</v>
      </c>
      <c r="Y39" s="148">
        <v>9.5897524666782072E-2</v>
      </c>
      <c r="Z39" s="148">
        <v>0.14842120265875425</v>
      </c>
      <c r="AA39" s="147"/>
      <c r="AB39" s="144"/>
      <c r="AC39" s="144"/>
      <c r="AD39" s="147">
        <v>929.42857142857144</v>
      </c>
      <c r="AE39" s="147">
        <v>11025.571428571429</v>
      </c>
      <c r="AF39" s="144"/>
    </row>
    <row r="40" spans="1:32" outlineLevel="1" x14ac:dyDescent="0.25">
      <c r="A40" s="169" t="s">
        <v>266</v>
      </c>
      <c r="B40" s="150">
        <v>829</v>
      </c>
      <c r="C40" s="150">
        <v>768</v>
      </c>
      <c r="D40" s="150">
        <v>672</v>
      </c>
      <c r="E40" s="150">
        <v>753</v>
      </c>
      <c r="F40" s="150">
        <v>870</v>
      </c>
      <c r="G40" s="150">
        <v>1100</v>
      </c>
      <c r="H40" s="150">
        <v>1141</v>
      </c>
      <c r="I40" s="150">
        <v>1385</v>
      </c>
      <c r="J40" s="148">
        <v>0.21384750219106047</v>
      </c>
      <c r="K40" s="148">
        <v>0.58079243437143324</v>
      </c>
      <c r="L40" s="147"/>
      <c r="M40" s="155">
        <v>9.4089673913043473E-2</v>
      </c>
      <c r="N40" s="144"/>
      <c r="P40" s="169" t="s">
        <v>266</v>
      </c>
      <c r="Q40" s="150">
        <v>8884</v>
      </c>
      <c r="R40" s="150">
        <v>10118</v>
      </c>
      <c r="S40" s="150">
        <v>8178</v>
      </c>
      <c r="T40" s="150">
        <v>7811</v>
      </c>
      <c r="U40" s="150">
        <v>9017</v>
      </c>
      <c r="V40" s="150">
        <v>11317</v>
      </c>
      <c r="W40" s="150">
        <v>10941</v>
      </c>
      <c r="X40" s="150">
        <v>14720</v>
      </c>
      <c r="Y40" s="148">
        <v>0.345398044054474</v>
      </c>
      <c r="Z40" s="148">
        <v>0.55494522077686881</v>
      </c>
      <c r="AA40" s="147"/>
      <c r="AB40" s="144"/>
      <c r="AC40" s="144"/>
      <c r="AD40" s="147">
        <v>876.14285714285711</v>
      </c>
      <c r="AE40" s="147">
        <v>9466.5714285714294</v>
      </c>
      <c r="AF40" s="144"/>
    </row>
    <row r="41" spans="1:32" outlineLevel="1" x14ac:dyDescent="0.25">
      <c r="A41" s="168" t="s">
        <v>267</v>
      </c>
      <c r="B41" s="170">
        <v>9258</v>
      </c>
      <c r="C41" s="170">
        <v>9959</v>
      </c>
      <c r="D41" s="170">
        <v>7963</v>
      </c>
      <c r="E41" s="170">
        <v>7777</v>
      </c>
      <c r="F41" s="170">
        <v>9766</v>
      </c>
      <c r="G41" s="170">
        <v>9577</v>
      </c>
      <c r="H41" s="170">
        <v>9688</v>
      </c>
      <c r="I41" s="170">
        <v>9798</v>
      </c>
      <c r="J41" s="171">
        <v>1.1354252683732453E-2</v>
      </c>
      <c r="K41" s="171">
        <v>7.1857223229355532E-2</v>
      </c>
      <c r="L41" s="147"/>
      <c r="M41" s="206">
        <v>8.6528781108147726E-2</v>
      </c>
      <c r="N41" s="144"/>
      <c r="P41" s="168" t="s">
        <v>267</v>
      </c>
      <c r="Q41" s="170">
        <v>102075</v>
      </c>
      <c r="R41" s="170">
        <v>111313</v>
      </c>
      <c r="S41" s="170">
        <v>87419</v>
      </c>
      <c r="T41" s="170">
        <v>87558</v>
      </c>
      <c r="U41" s="170">
        <v>101531</v>
      </c>
      <c r="V41" s="170">
        <v>105258</v>
      </c>
      <c r="W41" s="170">
        <v>103935</v>
      </c>
      <c r="X41" s="170">
        <v>113234</v>
      </c>
      <c r="Y41" s="171">
        <v>8.9469379900899607E-2</v>
      </c>
      <c r="Z41" s="171">
        <v>0.13381557999053051</v>
      </c>
      <c r="AA41" s="147"/>
      <c r="AB41" s="144"/>
      <c r="AC41" s="144"/>
      <c r="AD41" s="147">
        <v>9141.1428571428569</v>
      </c>
      <c r="AE41" s="147">
        <v>99869.857142857145</v>
      </c>
      <c r="AF41" s="144"/>
    </row>
    <row r="42" spans="1:32" outlineLevel="1" x14ac:dyDescent="0.25">
      <c r="A42" s="163" t="s">
        <v>289</v>
      </c>
      <c r="B42" s="163"/>
      <c r="C42" s="163"/>
      <c r="D42" s="163"/>
      <c r="E42" s="144"/>
      <c r="F42" s="144"/>
      <c r="G42" s="144"/>
      <c r="H42" s="144"/>
      <c r="I42" s="162"/>
      <c r="J42" s="162"/>
      <c r="K42" s="162"/>
      <c r="L42" s="144"/>
      <c r="M42" s="144"/>
      <c r="N42" s="144"/>
      <c r="O42" s="144"/>
      <c r="P42" s="163" t="s">
        <v>268</v>
      </c>
      <c r="Q42" s="163"/>
      <c r="R42" s="163"/>
      <c r="S42" s="163"/>
      <c r="T42" s="144"/>
      <c r="U42" s="144"/>
      <c r="V42" s="144"/>
      <c r="W42" s="144"/>
      <c r="X42" s="162"/>
      <c r="Y42" s="162"/>
      <c r="Z42" s="162"/>
      <c r="AA42" s="144"/>
      <c r="AB42" s="144"/>
      <c r="AC42" s="144"/>
      <c r="AD42" s="144"/>
      <c r="AE42" s="144"/>
      <c r="AF42" s="144"/>
    </row>
    <row r="43" spans="1:32" x14ac:dyDescent="0.25">
      <c r="A43" s="204"/>
      <c r="B43" s="204"/>
      <c r="C43" s="204"/>
      <c r="D43" s="20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row>
    <row r="44" spans="1:32" x14ac:dyDescent="0.25">
      <c r="A44" s="204"/>
      <c r="B44" s="204"/>
      <c r="C44" s="204"/>
      <c r="D44" s="20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row>
    <row r="45" spans="1:32" x14ac:dyDescent="0.25">
      <c r="A45" s="165" t="s">
        <v>237</v>
      </c>
      <c r="B45" s="165"/>
      <c r="C45" s="165"/>
      <c r="D45" s="165"/>
      <c r="E45" s="144"/>
      <c r="F45" s="144"/>
      <c r="G45" s="144"/>
      <c r="H45" s="144"/>
      <c r="I45" s="144"/>
      <c r="J45" s="144"/>
      <c r="K45" s="144"/>
      <c r="L45" s="144"/>
      <c r="M45" s="144"/>
      <c r="N45" s="144"/>
      <c r="O45" s="204"/>
      <c r="P45" s="165" t="s">
        <v>237</v>
      </c>
      <c r="Q45" s="165"/>
      <c r="R45" s="165"/>
      <c r="S45" s="165"/>
      <c r="T45" s="144"/>
      <c r="U45" s="144"/>
      <c r="V45" s="144"/>
      <c r="W45" s="144"/>
      <c r="X45" s="144"/>
      <c r="Y45" s="144"/>
      <c r="Z45" s="144"/>
      <c r="AA45" s="144"/>
      <c r="AB45" s="144"/>
      <c r="AC45" s="144"/>
      <c r="AD45" s="144"/>
      <c r="AE45" s="144"/>
      <c r="AF45" s="144"/>
    </row>
    <row r="46" spans="1:32" outlineLevel="1" x14ac:dyDescent="0.25">
      <c r="A46" s="166" t="s">
        <v>310</v>
      </c>
      <c r="B46" s="166"/>
      <c r="C46" s="166"/>
      <c r="D46" s="166"/>
      <c r="E46" s="167"/>
      <c r="F46" s="167"/>
      <c r="G46" s="167"/>
      <c r="H46" s="167"/>
      <c r="I46" s="167"/>
      <c r="J46" s="167"/>
      <c r="K46" s="167"/>
      <c r="L46" s="167"/>
      <c r="M46" s="144"/>
      <c r="N46" s="144"/>
      <c r="P46" s="166" t="s">
        <v>231</v>
      </c>
      <c r="Q46" s="166"/>
      <c r="R46" s="166"/>
      <c r="S46" s="166"/>
      <c r="T46" s="167"/>
      <c r="U46" s="167"/>
      <c r="V46" s="167"/>
      <c r="W46" s="167"/>
      <c r="X46" s="167"/>
      <c r="Y46" s="167"/>
      <c r="Z46" s="167"/>
      <c r="AA46" s="167"/>
      <c r="AB46" s="144"/>
      <c r="AC46" s="144"/>
      <c r="AD46" s="144"/>
      <c r="AE46" s="144"/>
      <c r="AF46" s="144"/>
    </row>
    <row r="47" spans="1:32" ht="31.5" outlineLevel="1" x14ac:dyDescent="0.25">
      <c r="A47" s="168" t="s">
        <v>257</v>
      </c>
      <c r="B47" s="141">
        <v>2019</v>
      </c>
      <c r="C47" s="141">
        <v>2020</v>
      </c>
      <c r="D47" s="141">
        <v>2021</v>
      </c>
      <c r="E47" s="141">
        <v>2022</v>
      </c>
      <c r="F47" s="141">
        <v>2023</v>
      </c>
      <c r="G47" s="141">
        <v>2024</v>
      </c>
      <c r="H47" s="141">
        <v>2025</v>
      </c>
      <c r="I47" s="141">
        <v>2026</v>
      </c>
      <c r="J47" s="142" t="s">
        <v>232</v>
      </c>
      <c r="K47" s="142" t="s">
        <v>258</v>
      </c>
      <c r="L47" s="143" t="s">
        <v>234</v>
      </c>
      <c r="M47" s="145" t="s">
        <v>287</v>
      </c>
      <c r="N47" s="144"/>
      <c r="P47" s="168" t="s">
        <v>257</v>
      </c>
      <c r="Q47" s="141">
        <v>2019</v>
      </c>
      <c r="R47" s="141">
        <v>2020</v>
      </c>
      <c r="S47" s="141">
        <v>2021</v>
      </c>
      <c r="T47" s="141">
        <v>2022</v>
      </c>
      <c r="U47" s="141">
        <v>2023</v>
      </c>
      <c r="V47" s="141">
        <v>2024</v>
      </c>
      <c r="W47" s="141">
        <v>2025</v>
      </c>
      <c r="X47" s="141">
        <v>2026</v>
      </c>
      <c r="Y47" s="142" t="s">
        <v>232</v>
      </c>
      <c r="Z47" s="142" t="s">
        <v>258</v>
      </c>
      <c r="AA47" s="143" t="s">
        <v>234</v>
      </c>
      <c r="AB47" s="144"/>
      <c r="AC47" s="144"/>
      <c r="AD47" s="145" t="s">
        <v>311</v>
      </c>
      <c r="AE47" s="145" t="s">
        <v>235</v>
      </c>
      <c r="AF47" s="144"/>
    </row>
    <row r="48" spans="1:32" outlineLevel="1" x14ac:dyDescent="0.25">
      <c r="A48" s="169" t="s">
        <v>259</v>
      </c>
      <c r="B48" s="150">
        <v>680</v>
      </c>
      <c r="C48" s="150">
        <v>671</v>
      </c>
      <c r="D48" s="150">
        <v>532</v>
      </c>
      <c r="E48" s="150">
        <v>545</v>
      </c>
      <c r="F48" s="150">
        <v>570</v>
      </c>
      <c r="G48" s="150">
        <v>461</v>
      </c>
      <c r="H48" s="150">
        <v>523</v>
      </c>
      <c r="I48" s="150">
        <v>527</v>
      </c>
      <c r="J48" s="148">
        <v>7.6481835564053535E-3</v>
      </c>
      <c r="K48" s="148">
        <v>-7.3581115017579163E-2</v>
      </c>
      <c r="L48" s="147"/>
      <c r="M48" s="155">
        <v>6.9051362683438158E-2</v>
      </c>
      <c r="N48" s="144"/>
      <c r="P48" s="169" t="s">
        <v>259</v>
      </c>
      <c r="Q48" s="150">
        <v>8136</v>
      </c>
      <c r="R48" s="150">
        <v>8810</v>
      </c>
      <c r="S48" s="150">
        <v>6630</v>
      </c>
      <c r="T48" s="150">
        <v>6331</v>
      </c>
      <c r="U48" s="150">
        <v>7003</v>
      </c>
      <c r="V48" s="150">
        <v>6893</v>
      </c>
      <c r="W48" s="150">
        <v>6958</v>
      </c>
      <c r="X48" s="150">
        <v>7632</v>
      </c>
      <c r="Y48" s="148">
        <v>9.6866915780396662E-2</v>
      </c>
      <c r="Z48" s="148">
        <v>5.2461535430744097E-2</v>
      </c>
      <c r="AA48" s="147"/>
      <c r="AB48" s="144"/>
      <c r="AC48" s="144"/>
      <c r="AD48" s="147">
        <v>568.85714285714289</v>
      </c>
      <c r="AE48" s="147">
        <v>7251.5714285714284</v>
      </c>
      <c r="AF48" s="144"/>
    </row>
    <row r="49" spans="1:32" outlineLevel="1" x14ac:dyDescent="0.25">
      <c r="A49" s="169" t="s">
        <v>260</v>
      </c>
      <c r="B49" s="150">
        <v>23</v>
      </c>
      <c r="C49" s="150">
        <v>16</v>
      </c>
      <c r="D49" s="150">
        <v>11</v>
      </c>
      <c r="E49" s="150">
        <v>10</v>
      </c>
      <c r="F49" s="150">
        <v>8</v>
      </c>
      <c r="G49" s="150">
        <v>6</v>
      </c>
      <c r="H49" s="150">
        <v>5</v>
      </c>
      <c r="I49" s="150">
        <v>1</v>
      </c>
      <c r="J49" s="148">
        <v>-0.8</v>
      </c>
      <c r="K49" s="148">
        <v>-0.91139240506329111</v>
      </c>
      <c r="L49" s="147"/>
      <c r="M49" s="155">
        <v>1.7857142857142856E-2</v>
      </c>
      <c r="N49" s="144"/>
      <c r="P49" s="169" t="s">
        <v>260</v>
      </c>
      <c r="Q49" s="150">
        <v>124</v>
      </c>
      <c r="R49" s="150">
        <v>95</v>
      </c>
      <c r="S49" s="150">
        <v>94</v>
      </c>
      <c r="T49" s="150">
        <v>72</v>
      </c>
      <c r="U49" s="150">
        <v>59</v>
      </c>
      <c r="V49" s="150">
        <v>52</v>
      </c>
      <c r="W49" s="150">
        <v>45</v>
      </c>
      <c r="X49" s="150">
        <v>56</v>
      </c>
      <c r="Y49" s="148">
        <v>0.24444444444444444</v>
      </c>
      <c r="Z49" s="148">
        <v>-0.27541589648798526</v>
      </c>
      <c r="AA49" s="147"/>
      <c r="AB49" s="144"/>
      <c r="AC49" s="144"/>
      <c r="AD49" s="147">
        <v>11.285714285714286</v>
      </c>
      <c r="AE49" s="147">
        <v>77.285714285714292</v>
      </c>
      <c r="AF49" s="144"/>
    </row>
    <row r="50" spans="1:32" outlineLevel="1" x14ac:dyDescent="0.25">
      <c r="A50" s="169" t="s">
        <v>261</v>
      </c>
      <c r="B50" s="150">
        <v>33</v>
      </c>
      <c r="C50" s="150">
        <v>70</v>
      </c>
      <c r="D50" s="150">
        <v>26</v>
      </c>
      <c r="E50" s="150">
        <v>30</v>
      </c>
      <c r="F50" s="150">
        <v>58</v>
      </c>
      <c r="G50" s="150">
        <v>62</v>
      </c>
      <c r="H50" s="150">
        <v>69</v>
      </c>
      <c r="I50" s="150">
        <v>82</v>
      </c>
      <c r="J50" s="148">
        <v>0.18840579710144928</v>
      </c>
      <c r="K50" s="148">
        <v>0.64942528735632177</v>
      </c>
      <c r="L50" s="147"/>
      <c r="M50" s="155">
        <v>0.17409766454352441</v>
      </c>
      <c r="N50" s="144"/>
      <c r="P50" s="169" t="s">
        <v>261</v>
      </c>
      <c r="Q50" s="150">
        <v>381</v>
      </c>
      <c r="R50" s="150">
        <v>538</v>
      </c>
      <c r="S50" s="150">
        <v>613</v>
      </c>
      <c r="T50" s="150">
        <v>366</v>
      </c>
      <c r="U50" s="150">
        <v>441</v>
      </c>
      <c r="V50" s="150">
        <v>438</v>
      </c>
      <c r="W50" s="150">
        <v>355</v>
      </c>
      <c r="X50" s="150">
        <v>471</v>
      </c>
      <c r="Y50" s="148">
        <v>0.3267605633802817</v>
      </c>
      <c r="Z50" s="148">
        <v>5.268199233716471E-2</v>
      </c>
      <c r="AA50" s="147"/>
      <c r="AB50" s="144"/>
      <c r="AC50" s="144"/>
      <c r="AD50" s="147">
        <v>49.714285714285715</v>
      </c>
      <c r="AE50" s="147">
        <v>447.42857142857144</v>
      </c>
      <c r="AF50" s="144"/>
    </row>
    <row r="51" spans="1:32" outlineLevel="1" x14ac:dyDescent="0.25">
      <c r="A51" s="169" t="s">
        <v>262</v>
      </c>
      <c r="B51" s="150">
        <v>642</v>
      </c>
      <c r="C51" s="150">
        <v>667</v>
      </c>
      <c r="D51" s="150">
        <v>450</v>
      </c>
      <c r="E51" s="150">
        <v>338</v>
      </c>
      <c r="F51" s="150">
        <v>292</v>
      </c>
      <c r="G51" s="150">
        <v>235</v>
      </c>
      <c r="H51" s="150">
        <v>264</v>
      </c>
      <c r="I51" s="150">
        <v>298</v>
      </c>
      <c r="J51" s="148">
        <v>0.12878787878787878</v>
      </c>
      <c r="K51" s="148">
        <v>-0.27770083102493071</v>
      </c>
      <c r="L51" s="147"/>
      <c r="M51" s="155">
        <v>8.4157017791584299E-2</v>
      </c>
      <c r="N51" s="144"/>
      <c r="P51" s="169" t="s">
        <v>262</v>
      </c>
      <c r="Q51" s="150">
        <v>9272</v>
      </c>
      <c r="R51" s="150">
        <v>9101</v>
      </c>
      <c r="S51" s="150">
        <v>6471</v>
      </c>
      <c r="T51" s="150">
        <v>4067</v>
      </c>
      <c r="U51" s="150">
        <v>3751</v>
      </c>
      <c r="V51" s="150">
        <v>3588</v>
      </c>
      <c r="W51" s="150">
        <v>3719</v>
      </c>
      <c r="X51" s="150">
        <v>3541</v>
      </c>
      <c r="Y51" s="148">
        <v>-4.7862328582952404E-2</v>
      </c>
      <c r="Z51" s="148">
        <v>-0.37984437939403043</v>
      </c>
      <c r="AA51" s="147"/>
      <c r="AB51" s="144"/>
      <c r="AC51" s="144"/>
      <c r="AD51" s="147">
        <v>412.57142857142856</v>
      </c>
      <c r="AE51" s="147">
        <v>5709.8571428571431</v>
      </c>
      <c r="AF51" s="144"/>
    </row>
    <row r="52" spans="1:32" outlineLevel="1" x14ac:dyDescent="0.25">
      <c r="A52" s="169" t="s">
        <v>53</v>
      </c>
      <c r="B52" s="150">
        <v>97</v>
      </c>
      <c r="C52" s="150">
        <v>143</v>
      </c>
      <c r="D52" s="150">
        <v>129</v>
      </c>
      <c r="E52" s="150">
        <v>116</v>
      </c>
      <c r="F52" s="150">
        <v>140</v>
      </c>
      <c r="G52" s="150">
        <v>77</v>
      </c>
      <c r="H52" s="150">
        <v>140</v>
      </c>
      <c r="I52" s="150">
        <v>89</v>
      </c>
      <c r="J52" s="148">
        <v>-0.36428571428571427</v>
      </c>
      <c r="K52" s="148">
        <v>-0.26009501187648459</v>
      </c>
      <c r="L52" s="147"/>
      <c r="M52" s="155">
        <v>8.4761904761904761E-2</v>
      </c>
      <c r="N52" s="144"/>
      <c r="P52" s="169" t="s">
        <v>53</v>
      </c>
      <c r="Q52" s="150">
        <v>1873</v>
      </c>
      <c r="R52" s="150">
        <v>1530</v>
      </c>
      <c r="S52" s="150">
        <v>1525</v>
      </c>
      <c r="T52" s="150">
        <v>1178</v>
      </c>
      <c r="U52" s="150">
        <v>1165</v>
      </c>
      <c r="V52" s="150">
        <v>1283</v>
      </c>
      <c r="W52" s="150">
        <v>1179</v>
      </c>
      <c r="X52" s="150">
        <v>1050</v>
      </c>
      <c r="Y52" s="148">
        <v>-0.10941475826972011</v>
      </c>
      <c r="Z52" s="148">
        <v>-0.24483715195725875</v>
      </c>
      <c r="AA52" s="147"/>
      <c r="AB52" s="144"/>
      <c r="AC52" s="144"/>
      <c r="AD52" s="147">
        <v>120.28571428571429</v>
      </c>
      <c r="AE52" s="147">
        <v>1390.4285714285713</v>
      </c>
      <c r="AF52" s="144"/>
    </row>
    <row r="53" spans="1:32" outlineLevel="1" x14ac:dyDescent="0.25">
      <c r="A53" s="169" t="s">
        <v>11</v>
      </c>
      <c r="B53" s="150">
        <v>112</v>
      </c>
      <c r="C53" s="150">
        <v>106</v>
      </c>
      <c r="D53" s="150">
        <v>90</v>
      </c>
      <c r="E53" s="150">
        <v>67</v>
      </c>
      <c r="F53" s="150">
        <v>106</v>
      </c>
      <c r="G53" s="150">
        <v>65</v>
      </c>
      <c r="H53" s="150">
        <v>70</v>
      </c>
      <c r="I53" s="150">
        <v>114</v>
      </c>
      <c r="J53" s="148">
        <v>0.62857142857142856</v>
      </c>
      <c r="K53" s="148">
        <v>0.29545454545454547</v>
      </c>
      <c r="L53" s="147"/>
      <c r="M53" s="155">
        <v>9.8445595854922283E-2</v>
      </c>
      <c r="N53" s="144"/>
      <c r="P53" s="169" t="s">
        <v>11</v>
      </c>
      <c r="Q53" s="150">
        <v>1228</v>
      </c>
      <c r="R53" s="150">
        <v>1410</v>
      </c>
      <c r="S53" s="150">
        <v>1006</v>
      </c>
      <c r="T53" s="150">
        <v>963</v>
      </c>
      <c r="U53" s="150">
        <v>1061</v>
      </c>
      <c r="V53" s="150">
        <v>951</v>
      </c>
      <c r="W53" s="150">
        <v>1007</v>
      </c>
      <c r="X53" s="150">
        <v>1158</v>
      </c>
      <c r="Y53" s="148">
        <v>0.1499503475670308</v>
      </c>
      <c r="Z53" s="148">
        <v>6.294256490952016E-2</v>
      </c>
      <c r="AA53" s="147"/>
      <c r="AB53" s="144"/>
      <c r="AC53" s="144"/>
      <c r="AD53" s="147">
        <v>88</v>
      </c>
      <c r="AE53" s="147">
        <v>1089.4285714285713</v>
      </c>
      <c r="AF53" s="144"/>
    </row>
    <row r="54" spans="1:32" outlineLevel="1" x14ac:dyDescent="0.25">
      <c r="A54" s="169" t="s">
        <v>263</v>
      </c>
      <c r="B54" s="150">
        <v>1446</v>
      </c>
      <c r="C54" s="150">
        <v>1551</v>
      </c>
      <c r="D54" s="150">
        <v>1315</v>
      </c>
      <c r="E54" s="150">
        <v>1113</v>
      </c>
      <c r="F54" s="150">
        <v>1400</v>
      </c>
      <c r="G54" s="150">
        <v>1243</v>
      </c>
      <c r="H54" s="150">
        <v>1414</v>
      </c>
      <c r="I54" s="150">
        <v>1310</v>
      </c>
      <c r="J54" s="148">
        <v>-7.355021216407355E-2</v>
      </c>
      <c r="K54" s="148">
        <v>-3.2904450537861278E-2</v>
      </c>
      <c r="L54" s="147"/>
      <c r="M54" s="155">
        <v>8.5186630251007936E-2</v>
      </c>
      <c r="N54" s="144"/>
      <c r="P54" s="169" t="s">
        <v>263</v>
      </c>
      <c r="Q54" s="150">
        <v>14465</v>
      </c>
      <c r="R54" s="150">
        <v>16545</v>
      </c>
      <c r="S54" s="150">
        <v>14341</v>
      </c>
      <c r="T54" s="150">
        <v>13650</v>
      </c>
      <c r="U54" s="150">
        <v>14844</v>
      </c>
      <c r="V54" s="150">
        <v>13660</v>
      </c>
      <c r="W54" s="150">
        <v>13858</v>
      </c>
      <c r="X54" s="150">
        <v>15378</v>
      </c>
      <c r="Y54" s="148">
        <v>0.10968393707605716</v>
      </c>
      <c r="Z54" s="148">
        <v>6.1985142507621181E-2</v>
      </c>
      <c r="AA54" s="147"/>
      <c r="AB54" s="144"/>
      <c r="AC54" s="144"/>
      <c r="AD54" s="147">
        <v>1354.5714285714287</v>
      </c>
      <c r="AE54" s="147">
        <v>14480.428571428571</v>
      </c>
      <c r="AF54" s="144"/>
    </row>
    <row r="55" spans="1:32" outlineLevel="1" x14ac:dyDescent="0.25">
      <c r="A55" s="169" t="s">
        <v>264</v>
      </c>
      <c r="B55" s="150">
        <v>773</v>
      </c>
      <c r="C55" s="150">
        <v>835</v>
      </c>
      <c r="D55" s="150">
        <v>619</v>
      </c>
      <c r="E55" s="150">
        <v>583</v>
      </c>
      <c r="F55" s="150">
        <v>861</v>
      </c>
      <c r="G55" s="150">
        <v>691</v>
      </c>
      <c r="H55" s="150">
        <v>476</v>
      </c>
      <c r="I55" s="150">
        <v>541</v>
      </c>
      <c r="J55" s="148">
        <v>0.13655462184873948</v>
      </c>
      <c r="K55" s="148">
        <v>-0.21723852831748652</v>
      </c>
      <c r="L55" s="147"/>
      <c r="M55" s="155">
        <v>9.1975518531111869E-2</v>
      </c>
      <c r="N55" s="144"/>
      <c r="P55" s="169" t="s">
        <v>264</v>
      </c>
      <c r="Q55" s="150">
        <v>7240</v>
      </c>
      <c r="R55" s="150">
        <v>7407</v>
      </c>
      <c r="S55" s="150">
        <v>5905</v>
      </c>
      <c r="T55" s="150">
        <v>6187</v>
      </c>
      <c r="U55" s="150">
        <v>6401</v>
      </c>
      <c r="V55" s="150">
        <v>6379</v>
      </c>
      <c r="W55" s="150">
        <v>5385</v>
      </c>
      <c r="X55" s="150">
        <v>5882</v>
      </c>
      <c r="Y55" s="148">
        <v>9.2293407613741871E-2</v>
      </c>
      <c r="Z55" s="148">
        <v>-8.3066096561553573E-2</v>
      </c>
      <c r="AA55" s="147"/>
      <c r="AB55" s="144"/>
      <c r="AC55" s="144"/>
      <c r="AD55" s="147">
        <v>691.14285714285711</v>
      </c>
      <c r="AE55" s="147">
        <v>6414.8571428571431</v>
      </c>
      <c r="AF55" s="144"/>
    </row>
    <row r="56" spans="1:32" outlineLevel="1" x14ac:dyDescent="0.25">
      <c r="A56" s="169" t="s">
        <v>265</v>
      </c>
      <c r="B56" s="150">
        <v>437</v>
      </c>
      <c r="C56" s="150">
        <v>483</v>
      </c>
      <c r="D56" s="150">
        <v>445</v>
      </c>
      <c r="E56" s="150">
        <v>377</v>
      </c>
      <c r="F56" s="150">
        <v>388</v>
      </c>
      <c r="G56" s="150">
        <v>375</v>
      </c>
      <c r="H56" s="150">
        <v>362</v>
      </c>
      <c r="I56" s="150">
        <v>378</v>
      </c>
      <c r="J56" s="148">
        <v>4.4198895027624308E-2</v>
      </c>
      <c r="K56" s="148">
        <v>-7.7084059993024034E-2</v>
      </c>
      <c r="L56" s="147"/>
      <c r="M56" s="155">
        <v>6.4870430753389399E-2</v>
      </c>
      <c r="N56" s="144"/>
      <c r="P56" s="169" t="s">
        <v>265</v>
      </c>
      <c r="Q56" s="150">
        <v>6329</v>
      </c>
      <c r="R56" s="150">
        <v>6840</v>
      </c>
      <c r="S56" s="150">
        <v>4665</v>
      </c>
      <c r="T56" s="150">
        <v>4553</v>
      </c>
      <c r="U56" s="150">
        <v>5246</v>
      </c>
      <c r="V56" s="150">
        <v>5203</v>
      </c>
      <c r="W56" s="150">
        <v>5212</v>
      </c>
      <c r="X56" s="150">
        <v>5827</v>
      </c>
      <c r="Y56" s="148">
        <v>0.11799693016116654</v>
      </c>
      <c r="Z56" s="148">
        <v>7.2040580319596273E-2</v>
      </c>
      <c r="AA56" s="147"/>
      <c r="AB56" s="144"/>
      <c r="AC56" s="144"/>
      <c r="AD56" s="147">
        <v>409.57142857142856</v>
      </c>
      <c r="AE56" s="147">
        <v>5435.4285714285716</v>
      </c>
      <c r="AF56" s="144"/>
    </row>
    <row r="57" spans="1:32" outlineLevel="1" x14ac:dyDescent="0.25">
      <c r="A57" s="169" t="s">
        <v>266</v>
      </c>
      <c r="B57" s="150">
        <v>198</v>
      </c>
      <c r="C57" s="150">
        <v>213</v>
      </c>
      <c r="D57" s="150">
        <v>191</v>
      </c>
      <c r="E57" s="150">
        <v>167</v>
      </c>
      <c r="F57" s="150">
        <v>210</v>
      </c>
      <c r="G57" s="150">
        <v>230</v>
      </c>
      <c r="H57" s="150">
        <v>112</v>
      </c>
      <c r="I57" s="150">
        <v>104</v>
      </c>
      <c r="J57" s="148">
        <v>-7.1428571428571425E-2</v>
      </c>
      <c r="K57" s="148">
        <v>-0.44890234670704016</v>
      </c>
      <c r="L57" s="147"/>
      <c r="M57" s="155">
        <v>4.1533546325878593E-2</v>
      </c>
      <c r="N57" s="144"/>
      <c r="P57" s="169" t="s">
        <v>266</v>
      </c>
      <c r="Q57" s="150">
        <v>2308</v>
      </c>
      <c r="R57" s="150">
        <v>3380</v>
      </c>
      <c r="S57" s="150">
        <v>2510</v>
      </c>
      <c r="T57" s="150">
        <v>2091</v>
      </c>
      <c r="U57" s="150">
        <v>2096</v>
      </c>
      <c r="V57" s="150">
        <v>1831</v>
      </c>
      <c r="W57" s="150">
        <v>1770</v>
      </c>
      <c r="X57" s="150">
        <v>2504</v>
      </c>
      <c r="Y57" s="148">
        <v>0.41468926553672314</v>
      </c>
      <c r="Z57" s="148">
        <v>9.6459401976729614E-2</v>
      </c>
      <c r="AA57" s="147"/>
      <c r="AB57" s="144"/>
      <c r="AC57" s="144"/>
      <c r="AD57" s="147">
        <v>188.71428571428572</v>
      </c>
      <c r="AE57" s="147">
        <v>2283.7142857142858</v>
      </c>
      <c r="AF57" s="144"/>
    </row>
    <row r="58" spans="1:32" outlineLevel="1" x14ac:dyDescent="0.25">
      <c r="A58" s="168" t="s">
        <v>267</v>
      </c>
      <c r="B58" s="170">
        <v>4441</v>
      </c>
      <c r="C58" s="170">
        <v>4755</v>
      </c>
      <c r="D58" s="170">
        <v>3808</v>
      </c>
      <c r="E58" s="170">
        <v>3346</v>
      </c>
      <c r="F58" s="170">
        <v>4033</v>
      </c>
      <c r="G58" s="170">
        <v>3445</v>
      </c>
      <c r="H58" s="170">
        <v>3435</v>
      </c>
      <c r="I58" s="170">
        <v>3444</v>
      </c>
      <c r="J58" s="171">
        <v>2.6200873362445414E-3</v>
      </c>
      <c r="K58" s="171">
        <v>-0.11572460844367825</v>
      </c>
      <c r="L58" s="147"/>
      <c r="M58" s="206">
        <v>7.9174233890434265E-2</v>
      </c>
      <c r="N58" s="144"/>
      <c r="P58" s="168" t="s">
        <v>267</v>
      </c>
      <c r="Q58" s="170">
        <v>51356</v>
      </c>
      <c r="R58" s="170">
        <v>55656</v>
      </c>
      <c r="S58" s="170">
        <v>43760</v>
      </c>
      <c r="T58" s="170">
        <v>39458</v>
      </c>
      <c r="U58" s="170">
        <v>42067</v>
      </c>
      <c r="V58" s="170">
        <v>40278</v>
      </c>
      <c r="W58" s="170">
        <v>39488</v>
      </c>
      <c r="X58" s="170">
        <v>43499</v>
      </c>
      <c r="Y58" s="171">
        <v>0.10157516207455429</v>
      </c>
      <c r="Z58" s="171">
        <v>-2.4257922278514296E-2</v>
      </c>
      <c r="AA58" s="147"/>
      <c r="AB58" s="144"/>
      <c r="AC58" s="144"/>
      <c r="AD58" s="147">
        <v>3894.7142857142858</v>
      </c>
      <c r="AE58" s="147">
        <v>44580.428571428572</v>
      </c>
      <c r="AF58" s="144"/>
    </row>
    <row r="59" spans="1:32" outlineLevel="1" x14ac:dyDescent="0.25">
      <c r="A59" s="163" t="s">
        <v>289</v>
      </c>
      <c r="B59" s="163"/>
      <c r="C59" s="163"/>
      <c r="D59" s="163"/>
      <c r="E59" s="144"/>
      <c r="F59" s="144"/>
      <c r="G59" s="144"/>
      <c r="H59" s="144"/>
      <c r="I59" s="162"/>
      <c r="J59" s="162"/>
      <c r="K59" s="162"/>
      <c r="L59" s="144"/>
      <c r="M59" s="144"/>
      <c r="N59" s="144"/>
      <c r="O59" s="144"/>
      <c r="P59" s="163" t="s">
        <v>268</v>
      </c>
      <c r="Q59" s="163"/>
      <c r="R59" s="163"/>
      <c r="S59" s="163"/>
      <c r="T59" s="144"/>
      <c r="U59" s="144"/>
      <c r="V59" s="144"/>
      <c r="W59" s="144"/>
      <c r="X59" s="162"/>
      <c r="Y59" s="162"/>
      <c r="Z59" s="162"/>
      <c r="AA59" s="144"/>
      <c r="AB59" s="144"/>
      <c r="AC59" s="144"/>
      <c r="AD59" s="144"/>
      <c r="AE59" s="144"/>
      <c r="AF59" s="144"/>
    </row>
    <row r="60" spans="1:32" x14ac:dyDescent="0.25">
      <c r="A60" s="164"/>
      <c r="B60" s="164"/>
      <c r="C60" s="164"/>
      <c r="D60" s="164"/>
      <c r="E60" s="144"/>
      <c r="F60" s="144"/>
      <c r="G60" s="144"/>
      <c r="H60" s="144"/>
      <c r="I60" s="144"/>
      <c r="J60" s="144"/>
      <c r="K60" s="144"/>
      <c r="L60" s="144"/>
      <c r="M60" s="144"/>
      <c r="N60" s="144"/>
      <c r="O60" s="204"/>
      <c r="P60" s="164"/>
      <c r="Q60" s="164"/>
      <c r="R60" s="164"/>
      <c r="S60" s="164"/>
      <c r="T60" s="144"/>
      <c r="U60" s="144"/>
      <c r="V60" s="144"/>
      <c r="W60" s="144"/>
      <c r="X60" s="144"/>
      <c r="Y60" s="144"/>
      <c r="Z60" s="144"/>
      <c r="AA60" s="144"/>
      <c r="AB60" s="144"/>
      <c r="AC60" s="144"/>
      <c r="AD60" s="144"/>
      <c r="AE60" s="144"/>
      <c r="AF60" s="144"/>
    </row>
    <row r="61" spans="1:32" x14ac:dyDescent="0.25">
      <c r="A61" s="164"/>
      <c r="B61" s="164"/>
      <c r="C61" s="164"/>
      <c r="D61" s="164"/>
      <c r="E61" s="144"/>
      <c r="F61" s="144"/>
      <c r="G61" s="144"/>
      <c r="H61" s="144"/>
      <c r="I61" s="144"/>
      <c r="J61" s="144"/>
      <c r="K61" s="144"/>
      <c r="L61" s="144"/>
      <c r="M61" s="144"/>
      <c r="N61" s="144"/>
      <c r="O61" s="204"/>
      <c r="P61" s="164"/>
      <c r="Q61" s="164"/>
      <c r="R61" s="164"/>
      <c r="S61" s="164"/>
      <c r="T61" s="144"/>
      <c r="U61" s="144"/>
      <c r="V61" s="144"/>
      <c r="W61" s="144"/>
      <c r="X61" s="144"/>
      <c r="Y61" s="144"/>
      <c r="Z61" s="144"/>
      <c r="AA61" s="144"/>
      <c r="AB61" s="144"/>
      <c r="AC61" s="144"/>
      <c r="AD61" s="144"/>
      <c r="AE61" s="144"/>
      <c r="AF61" s="144"/>
    </row>
    <row r="62" spans="1:32" x14ac:dyDescent="0.25">
      <c r="A62" s="165" t="s">
        <v>90</v>
      </c>
      <c r="B62" s="165"/>
      <c r="C62" s="165"/>
      <c r="D62" s="165"/>
      <c r="E62" s="144"/>
      <c r="F62" s="144"/>
      <c r="G62" s="144"/>
      <c r="H62" s="144"/>
      <c r="I62" s="144"/>
      <c r="J62" s="144"/>
      <c r="K62" s="144"/>
      <c r="L62" s="144"/>
      <c r="M62" s="144"/>
      <c r="N62" s="144"/>
      <c r="O62" s="204"/>
      <c r="P62" s="165" t="s">
        <v>90</v>
      </c>
      <c r="Q62" s="165"/>
      <c r="R62" s="165"/>
      <c r="S62" s="165"/>
      <c r="T62" s="144"/>
      <c r="U62" s="144"/>
      <c r="V62" s="144"/>
      <c r="W62" s="144"/>
      <c r="X62" s="144"/>
      <c r="Y62" s="144"/>
      <c r="Z62" s="144"/>
      <c r="AA62" s="144"/>
      <c r="AB62" s="144"/>
      <c r="AC62" s="144"/>
      <c r="AD62" s="144"/>
      <c r="AE62" s="144"/>
      <c r="AF62" s="144"/>
    </row>
    <row r="63" spans="1:32" outlineLevel="1" x14ac:dyDescent="0.25">
      <c r="A63" s="166" t="s">
        <v>310</v>
      </c>
      <c r="B63" s="166"/>
      <c r="C63" s="166"/>
      <c r="D63" s="166"/>
      <c r="E63" s="167"/>
      <c r="F63" s="167"/>
      <c r="G63" s="167"/>
      <c r="H63" s="167"/>
      <c r="I63" s="167"/>
      <c r="J63" s="167"/>
      <c r="K63" s="167"/>
      <c r="L63" s="167"/>
      <c r="M63" s="144"/>
      <c r="N63" s="144"/>
      <c r="P63" s="166" t="s">
        <v>231</v>
      </c>
      <c r="Q63" s="166"/>
      <c r="R63" s="166"/>
      <c r="S63" s="166"/>
      <c r="T63" s="167"/>
      <c r="U63" s="167"/>
      <c r="V63" s="167"/>
      <c r="W63" s="167"/>
      <c r="X63" s="167"/>
      <c r="Y63" s="167"/>
      <c r="Z63" s="167"/>
      <c r="AA63" s="167"/>
      <c r="AB63" s="144"/>
      <c r="AC63" s="144"/>
      <c r="AD63" s="144"/>
      <c r="AE63" s="144"/>
      <c r="AF63" s="144"/>
    </row>
    <row r="64" spans="1:32" ht="52.5" outlineLevel="1" x14ac:dyDescent="0.25">
      <c r="A64" s="168" t="s">
        <v>257</v>
      </c>
      <c r="B64" s="141">
        <v>2019</v>
      </c>
      <c r="C64" s="141">
        <v>2020</v>
      </c>
      <c r="D64" s="141">
        <v>2021</v>
      </c>
      <c r="E64" s="141">
        <v>2022</v>
      </c>
      <c r="F64" s="141">
        <v>2023</v>
      </c>
      <c r="G64" s="141">
        <v>2024</v>
      </c>
      <c r="H64" s="141">
        <v>2025</v>
      </c>
      <c r="I64" s="141">
        <v>2026</v>
      </c>
      <c r="J64" s="142" t="s">
        <v>232</v>
      </c>
      <c r="K64" s="142" t="s">
        <v>258</v>
      </c>
      <c r="L64" s="143" t="s">
        <v>234</v>
      </c>
      <c r="M64" s="142" t="s">
        <v>290</v>
      </c>
      <c r="N64" s="142" t="s">
        <v>291</v>
      </c>
      <c r="P64" s="168" t="s">
        <v>257</v>
      </c>
      <c r="Q64" s="141">
        <v>2019</v>
      </c>
      <c r="R64" s="141">
        <v>2020</v>
      </c>
      <c r="S64" s="141">
        <v>2021</v>
      </c>
      <c r="T64" s="141">
        <v>2022</v>
      </c>
      <c r="U64" s="141">
        <v>2023</v>
      </c>
      <c r="V64" s="141">
        <v>2024</v>
      </c>
      <c r="W64" s="141">
        <v>2025</v>
      </c>
      <c r="X64" s="141">
        <v>2026</v>
      </c>
      <c r="Y64" s="142" t="s">
        <v>232</v>
      </c>
      <c r="Z64" s="142" t="s">
        <v>258</v>
      </c>
      <c r="AA64" s="143" t="s">
        <v>234</v>
      </c>
      <c r="AB64" s="142" t="s">
        <v>269</v>
      </c>
      <c r="AC64" s="144"/>
      <c r="AD64" s="145" t="s">
        <v>311</v>
      </c>
      <c r="AE64" s="145" t="s">
        <v>235</v>
      </c>
      <c r="AF64" s="144"/>
    </row>
    <row r="65" spans="1:32" outlineLevel="1" x14ac:dyDescent="0.25">
      <c r="A65" s="169" t="s">
        <v>259</v>
      </c>
      <c r="B65" s="153">
        <v>0.75639599555061177</v>
      </c>
      <c r="C65" s="153">
        <v>0.69823100936524451</v>
      </c>
      <c r="D65" s="153">
        <v>0.65841584158415845</v>
      </c>
      <c r="E65" s="153">
        <v>0.65741857659831127</v>
      </c>
      <c r="F65" s="153">
        <v>0.60253699788583515</v>
      </c>
      <c r="G65" s="153">
        <v>0.58726114649681527</v>
      </c>
      <c r="H65" s="153">
        <v>0.63393939393939391</v>
      </c>
      <c r="I65" s="153">
        <v>0.59280089988751405</v>
      </c>
      <c r="J65" s="172">
        <v>-4.1138494051879864</v>
      </c>
      <c r="K65" s="172">
        <v>-6.5054708901516207</v>
      </c>
      <c r="L65" s="147"/>
      <c r="M65" s="178">
        <v>-2.2038381511019778</v>
      </c>
      <c r="N65" s="178">
        <v>-0.29855922335829677</v>
      </c>
      <c r="P65" s="169" t="s">
        <v>259</v>
      </c>
      <c r="Q65" s="153">
        <v>0.71362161213928599</v>
      </c>
      <c r="R65" s="153">
        <v>0.68774395003903199</v>
      </c>
      <c r="S65" s="153">
        <v>0.65963585712864392</v>
      </c>
      <c r="T65" s="153">
        <v>0.66663156786353583</v>
      </c>
      <c r="U65" s="153">
        <v>0.6427719137218908</v>
      </c>
      <c r="V65" s="153">
        <v>0.61189525077674212</v>
      </c>
      <c r="W65" s="153">
        <v>0.61569772586496774</v>
      </c>
      <c r="X65" s="153">
        <v>0.61483928139853383</v>
      </c>
      <c r="Y65" s="172">
        <v>-8.5844446643390526E-2</v>
      </c>
      <c r="Z65" s="172">
        <v>-4.2516325957073553</v>
      </c>
      <c r="AA65" s="147"/>
      <c r="AB65" s="173">
        <v>0.19640390311012612</v>
      </c>
      <c r="AC65" s="144"/>
      <c r="AD65" s="151">
        <v>0.65785560878903027</v>
      </c>
      <c r="AE65" s="151">
        <v>0.65735560735560739</v>
      </c>
      <c r="AF65" s="144"/>
    </row>
    <row r="66" spans="1:32" outlineLevel="1" x14ac:dyDescent="0.25">
      <c r="A66" s="169" t="s">
        <v>260</v>
      </c>
      <c r="B66" s="153">
        <v>0.8214285714285714</v>
      </c>
      <c r="C66" s="153">
        <v>0.84210526315789469</v>
      </c>
      <c r="D66" s="153">
        <v>0.57894736842105265</v>
      </c>
      <c r="E66" s="153">
        <v>0.7142857142857143</v>
      </c>
      <c r="F66" s="153">
        <v>0.44444444444444442</v>
      </c>
      <c r="G66" s="153">
        <v>0.6</v>
      </c>
      <c r="H66" s="153">
        <v>0.45454545454545453</v>
      </c>
      <c r="I66" s="153">
        <v>0.25</v>
      </c>
      <c r="J66" s="172">
        <v>-20.454545454545453</v>
      </c>
      <c r="K66" s="172">
        <v>-41.386554621848738</v>
      </c>
      <c r="L66" s="147"/>
      <c r="M66" s="178">
        <v>-23.695652173913047</v>
      </c>
      <c r="N66" s="178">
        <v>-1.2250344678299552E-2</v>
      </c>
      <c r="P66" s="169" t="s">
        <v>260</v>
      </c>
      <c r="Q66" s="153">
        <v>0.72514619883040932</v>
      </c>
      <c r="R66" s="153">
        <v>0.62091503267973858</v>
      </c>
      <c r="S66" s="153">
        <v>0.67625899280575541</v>
      </c>
      <c r="T66" s="153">
        <v>0.62608695652173918</v>
      </c>
      <c r="U66" s="153">
        <v>0.50862068965517238</v>
      </c>
      <c r="V66" s="153">
        <v>0.46846846846846846</v>
      </c>
      <c r="W66" s="153">
        <v>0.39823008849557523</v>
      </c>
      <c r="X66" s="153">
        <v>0.48695652173913045</v>
      </c>
      <c r="Y66" s="172">
        <v>8.8726433243555221</v>
      </c>
      <c r="Z66" s="172">
        <v>-10.236809699725297</v>
      </c>
      <c r="AA66" s="147"/>
      <c r="AB66" s="173">
        <v>1.0002200791126015E-2</v>
      </c>
      <c r="AC66" s="144"/>
      <c r="AD66" s="151">
        <v>0.66386554621848737</v>
      </c>
      <c r="AE66" s="151">
        <v>0.58932461873638342</v>
      </c>
      <c r="AF66" s="144"/>
    </row>
    <row r="67" spans="1:32" outlineLevel="1" x14ac:dyDescent="0.25">
      <c r="A67" s="169" t="s">
        <v>261</v>
      </c>
      <c r="B67" s="153">
        <v>0.6</v>
      </c>
      <c r="C67" s="153">
        <v>0.61403508771929827</v>
      </c>
      <c r="D67" s="153">
        <v>0.44067796610169491</v>
      </c>
      <c r="E67" s="153">
        <v>0.44776119402985076</v>
      </c>
      <c r="F67" s="153">
        <v>0.61702127659574468</v>
      </c>
      <c r="G67" s="153">
        <v>0.57407407407407407</v>
      </c>
      <c r="H67" s="153">
        <v>0.68316831683168322</v>
      </c>
      <c r="I67" s="153">
        <v>0.7592592592592593</v>
      </c>
      <c r="J67" s="172">
        <v>7.6090942427576085</v>
      </c>
      <c r="K67" s="172">
        <v>17.731945992815568</v>
      </c>
      <c r="L67" s="147"/>
      <c r="M67" s="178">
        <v>10.960408684546618</v>
      </c>
      <c r="N67" s="178">
        <v>0.12518115697606191</v>
      </c>
      <c r="P67" s="169" t="s">
        <v>261</v>
      </c>
      <c r="Q67" s="153">
        <v>0.62254901960784315</v>
      </c>
      <c r="R67" s="153">
        <v>0.68710089399744567</v>
      </c>
      <c r="S67" s="153">
        <v>0.64526315789473687</v>
      </c>
      <c r="T67" s="153">
        <v>0.5903225806451613</v>
      </c>
      <c r="U67" s="153">
        <v>0.62376237623762376</v>
      </c>
      <c r="V67" s="153">
        <v>0.64506627393225335</v>
      </c>
      <c r="W67" s="153">
        <v>0.58872305140961856</v>
      </c>
      <c r="X67" s="153">
        <v>0.64965517241379311</v>
      </c>
      <c r="Y67" s="172">
        <v>6.0932121004174551</v>
      </c>
      <c r="Z67" s="172">
        <v>1.7438781618476229</v>
      </c>
      <c r="AA67" s="147"/>
      <c r="AB67" s="173">
        <v>6.2860567003009127E-2</v>
      </c>
      <c r="AC67" s="144"/>
      <c r="AD67" s="151">
        <v>0.58193979933110362</v>
      </c>
      <c r="AE67" s="151">
        <v>0.63221639079531688</v>
      </c>
      <c r="AF67" s="144"/>
    </row>
    <row r="68" spans="1:32" outlineLevel="1" x14ac:dyDescent="0.25">
      <c r="A68" s="169" t="s">
        <v>262</v>
      </c>
      <c r="B68" s="153">
        <v>0.75087719298245614</v>
      </c>
      <c r="C68" s="153">
        <v>0.76141552511415522</v>
      </c>
      <c r="D68" s="153">
        <v>0.65123010130246017</v>
      </c>
      <c r="E68" s="153">
        <v>0.6487523992322457</v>
      </c>
      <c r="F68" s="153">
        <v>0.55094339622641508</v>
      </c>
      <c r="G68" s="153">
        <v>0.41446208112874777</v>
      </c>
      <c r="H68" s="153">
        <v>0.58149779735682816</v>
      </c>
      <c r="I68" s="153">
        <v>0.60692464358452136</v>
      </c>
      <c r="J68" s="172">
        <v>2.5426846227693201</v>
      </c>
      <c r="K68" s="172">
        <v>-3.5709980358513804</v>
      </c>
      <c r="L68" s="147"/>
      <c r="M68" s="178">
        <v>-1.3215461494287761</v>
      </c>
      <c r="N68" s="178">
        <v>0.2270189627697039</v>
      </c>
      <c r="P68" s="169" t="s">
        <v>262</v>
      </c>
      <c r="Q68" s="153">
        <v>0.79254637148474227</v>
      </c>
      <c r="R68" s="153">
        <v>0.76912025690864527</v>
      </c>
      <c r="S68" s="153">
        <v>0.72797840026999661</v>
      </c>
      <c r="T68" s="153">
        <v>0.68375924680564892</v>
      </c>
      <c r="U68" s="153">
        <v>0.62673350041771092</v>
      </c>
      <c r="V68" s="153">
        <v>0.56512836667191679</v>
      </c>
      <c r="W68" s="153">
        <v>0.61828761429758938</v>
      </c>
      <c r="X68" s="153">
        <v>0.62014010507880912</v>
      </c>
      <c r="Y68" s="172">
        <v>0.185249078121974</v>
      </c>
      <c r="Z68" s="172">
        <v>-8.4556816533377432</v>
      </c>
      <c r="AA68" s="147"/>
      <c r="AB68" s="173">
        <v>-4.6369217465486168E-2</v>
      </c>
      <c r="AC68" s="144"/>
      <c r="AD68" s="151">
        <v>0.64263462394303517</v>
      </c>
      <c r="AE68" s="151">
        <v>0.70469692161218656</v>
      </c>
      <c r="AF68" s="144"/>
    </row>
    <row r="69" spans="1:32" outlineLevel="1" x14ac:dyDescent="0.25">
      <c r="A69" s="169" t="s">
        <v>53</v>
      </c>
      <c r="B69" s="153">
        <v>0.56725146198830412</v>
      </c>
      <c r="C69" s="153">
        <v>0.49310344827586206</v>
      </c>
      <c r="D69" s="153">
        <v>0.52439024390243905</v>
      </c>
      <c r="E69" s="153">
        <v>0.48945147679324896</v>
      </c>
      <c r="F69" s="153">
        <v>0.5</v>
      </c>
      <c r="G69" s="153">
        <v>0.42777777777777776</v>
      </c>
      <c r="H69" s="153">
        <v>0.52434456928838946</v>
      </c>
      <c r="I69" s="153">
        <v>0.46354166666666669</v>
      </c>
      <c r="J69" s="172">
        <v>-6.0802902621722774</v>
      </c>
      <c r="K69" s="172">
        <v>-4.0348219628964674</v>
      </c>
      <c r="L69" s="147"/>
      <c r="M69" s="178">
        <v>-5.3699712643678179</v>
      </c>
      <c r="N69" s="178">
        <v>-0.23126120113560744</v>
      </c>
      <c r="P69" s="169" t="s">
        <v>53</v>
      </c>
      <c r="Q69" s="153">
        <v>0.6476486860304288</v>
      </c>
      <c r="R69" s="153">
        <v>0.5889145496535797</v>
      </c>
      <c r="S69" s="153">
        <v>0.60781187724192909</v>
      </c>
      <c r="T69" s="153">
        <v>0.5655304848775804</v>
      </c>
      <c r="U69" s="153">
        <v>0.53391384051329061</v>
      </c>
      <c r="V69" s="153">
        <v>0.59124423963133643</v>
      </c>
      <c r="W69" s="153">
        <v>0.54913833255705635</v>
      </c>
      <c r="X69" s="153">
        <v>0.51724137931034486</v>
      </c>
      <c r="Y69" s="172">
        <v>-3.189695324671149</v>
      </c>
      <c r="Z69" s="172">
        <v>-6.9755786119966912</v>
      </c>
      <c r="AA69" s="147"/>
      <c r="AB69" s="173">
        <v>-7.7631181136011973E-2</v>
      </c>
      <c r="AC69" s="144"/>
      <c r="AD69" s="151">
        <v>0.50388988629563136</v>
      </c>
      <c r="AE69" s="151">
        <v>0.58699716543031177</v>
      </c>
      <c r="AF69" s="144"/>
    </row>
    <row r="70" spans="1:32" outlineLevel="1" x14ac:dyDescent="0.25">
      <c r="A70" s="169" t="s">
        <v>11</v>
      </c>
      <c r="B70" s="153">
        <v>0.24400871459694989</v>
      </c>
      <c r="C70" s="153">
        <v>0.21810699588477367</v>
      </c>
      <c r="D70" s="153">
        <v>0.22613065326633167</v>
      </c>
      <c r="E70" s="153">
        <v>0.17914438502673796</v>
      </c>
      <c r="F70" s="153">
        <v>0.22175732217573221</v>
      </c>
      <c r="G70" s="153">
        <v>0.15815085158150852</v>
      </c>
      <c r="H70" s="153">
        <v>0.15659955257270694</v>
      </c>
      <c r="I70" s="153">
        <v>0.21189591078066913</v>
      </c>
      <c r="J70" s="172">
        <v>5.5296358207962193</v>
      </c>
      <c r="K70" s="172">
        <v>1.0127158733502424</v>
      </c>
      <c r="L70" s="147"/>
      <c r="M70" s="178">
        <v>4.1174990833742982</v>
      </c>
      <c r="N70" s="178">
        <v>5.9800561598916113E-2</v>
      </c>
      <c r="P70" s="169" t="s">
        <v>11</v>
      </c>
      <c r="Q70" s="153">
        <v>0.23004870738104158</v>
      </c>
      <c r="R70" s="153">
        <v>0.20467411815938452</v>
      </c>
      <c r="S70" s="153">
        <v>0.18691936083240432</v>
      </c>
      <c r="T70" s="153">
        <v>0.17810245977436656</v>
      </c>
      <c r="U70" s="153">
        <v>0.15895131086142322</v>
      </c>
      <c r="V70" s="153">
        <v>0.16020889487870621</v>
      </c>
      <c r="W70" s="153">
        <v>0.15276092233009708</v>
      </c>
      <c r="X70" s="153">
        <v>0.17072091994692615</v>
      </c>
      <c r="Y70" s="172">
        <v>1.7959997616829066</v>
      </c>
      <c r="Z70" s="172">
        <v>-0.99086544153278167</v>
      </c>
      <c r="AA70" s="147"/>
      <c r="AB70" s="173">
        <v>6.8239004245379542E-2</v>
      </c>
      <c r="AC70" s="144"/>
      <c r="AD70" s="151">
        <v>0.20176875204716671</v>
      </c>
      <c r="AE70" s="151">
        <v>0.18062957436225396</v>
      </c>
      <c r="AF70" s="144"/>
    </row>
    <row r="71" spans="1:32" outlineLevel="1" x14ac:dyDescent="0.25">
      <c r="A71" s="169" t="s">
        <v>263</v>
      </c>
      <c r="B71" s="153">
        <v>0.84660421545667452</v>
      </c>
      <c r="C71" s="153">
        <v>0.80823345492443976</v>
      </c>
      <c r="D71" s="153">
        <v>0.82033686837180286</v>
      </c>
      <c r="E71" s="153">
        <v>0.79386590584878747</v>
      </c>
      <c r="F71" s="153">
        <v>0.83832335329341312</v>
      </c>
      <c r="G71" s="153">
        <v>0.8188405797101449</v>
      </c>
      <c r="H71" s="153">
        <v>0.8259345794392523</v>
      </c>
      <c r="I71" s="153">
        <v>0.85789129011132936</v>
      </c>
      <c r="J71" s="172">
        <v>3.195671067207706</v>
      </c>
      <c r="K71" s="172">
        <v>3.5657505858814664</v>
      </c>
      <c r="L71" s="147"/>
      <c r="M71" s="178">
        <v>2.3037869915889631</v>
      </c>
      <c r="N71" s="178">
        <v>-0.29569863000993846</v>
      </c>
      <c r="P71" s="169" t="s">
        <v>263</v>
      </c>
      <c r="Q71" s="153">
        <v>0.84943331963121738</v>
      </c>
      <c r="R71" s="153">
        <v>0.83993298812062134</v>
      </c>
      <c r="S71" s="153">
        <v>0.86013314940322683</v>
      </c>
      <c r="T71" s="153">
        <v>0.84803677932405563</v>
      </c>
      <c r="U71" s="153">
        <v>0.83337076128452725</v>
      </c>
      <c r="V71" s="153">
        <v>0.82195077922859383</v>
      </c>
      <c r="W71" s="153">
        <v>0.82967131652996473</v>
      </c>
      <c r="X71" s="153">
        <v>0.83485342019543973</v>
      </c>
      <c r="Y71" s="172">
        <v>0.51821036654750019</v>
      </c>
      <c r="Z71" s="172">
        <v>-0.54267754441192917</v>
      </c>
      <c r="AA71" s="147"/>
      <c r="AB71" s="173">
        <v>0.78592547646255673</v>
      </c>
      <c r="AC71" s="144"/>
      <c r="AD71" s="151">
        <v>0.8222337842525147</v>
      </c>
      <c r="AE71" s="151">
        <v>0.84028019563955902</v>
      </c>
      <c r="AF71" s="144"/>
    </row>
    <row r="72" spans="1:32" outlineLevel="1" x14ac:dyDescent="0.25">
      <c r="A72" s="169" t="s">
        <v>264</v>
      </c>
      <c r="B72" s="153">
        <v>0.2738221749911442</v>
      </c>
      <c r="C72" s="153">
        <v>0.30187997107736803</v>
      </c>
      <c r="D72" s="153">
        <v>0.29816955684007707</v>
      </c>
      <c r="E72" s="153">
        <v>0.26380090497737557</v>
      </c>
      <c r="F72" s="153">
        <v>0.27774193548387099</v>
      </c>
      <c r="G72" s="153">
        <v>0.22362459546925567</v>
      </c>
      <c r="H72" s="153">
        <v>0.1716552470248828</v>
      </c>
      <c r="I72" s="153">
        <v>0.19809593555474186</v>
      </c>
      <c r="J72" s="172">
        <v>2.6440688529859062</v>
      </c>
      <c r="K72" s="172">
        <v>-5.8725383056575708</v>
      </c>
      <c r="L72" s="147"/>
      <c r="M72" s="178">
        <v>1.4553014220451606</v>
      </c>
      <c r="N72" s="178">
        <v>1.0365443873394942</v>
      </c>
      <c r="P72" s="169" t="s">
        <v>264</v>
      </c>
      <c r="Q72" s="153">
        <v>0.26333975921143565</v>
      </c>
      <c r="R72" s="153">
        <v>0.25994034041059833</v>
      </c>
      <c r="S72" s="153">
        <v>0.2713570148430679</v>
      </c>
      <c r="T72" s="153">
        <v>0.23304079249689255</v>
      </c>
      <c r="U72" s="153">
        <v>0.20886902042680938</v>
      </c>
      <c r="V72" s="153">
        <v>0.19705909610453801</v>
      </c>
      <c r="W72" s="153">
        <v>0.1704059998101326</v>
      </c>
      <c r="X72" s="153">
        <v>0.18354292133429026</v>
      </c>
      <c r="Y72" s="172">
        <v>1.3136921524157659</v>
      </c>
      <c r="Z72" s="172">
        <v>-4.2200608597942448</v>
      </c>
      <c r="AA72" s="147"/>
      <c r="AB72" s="173">
        <v>0.30278447359722849</v>
      </c>
      <c r="AC72" s="144"/>
      <c r="AD72" s="151">
        <v>0.25682131861131757</v>
      </c>
      <c r="AE72" s="151">
        <v>0.22574352993223271</v>
      </c>
      <c r="AF72" s="144"/>
    </row>
    <row r="73" spans="1:32" outlineLevel="1" x14ac:dyDescent="0.25">
      <c r="A73" s="169" t="s">
        <v>265</v>
      </c>
      <c r="B73" s="153">
        <v>0.55953905249679903</v>
      </c>
      <c r="C73" s="153">
        <v>0.46531791907514453</v>
      </c>
      <c r="D73" s="153">
        <v>0.57792207792207795</v>
      </c>
      <c r="E73" s="153">
        <v>0.51153324287652646</v>
      </c>
      <c r="F73" s="153">
        <v>0.45593419506462984</v>
      </c>
      <c r="G73" s="153">
        <v>0.42857142857142855</v>
      </c>
      <c r="H73" s="153">
        <v>0.39867841409691629</v>
      </c>
      <c r="I73" s="153">
        <v>0.46380368098159508</v>
      </c>
      <c r="J73" s="172">
        <v>6.5125266884678794</v>
      </c>
      <c r="K73" s="172">
        <v>-1.723658747478074</v>
      </c>
      <c r="L73" s="147"/>
      <c r="M73" s="178">
        <v>-3.6024763005366669</v>
      </c>
      <c r="N73" s="178">
        <v>0.69566229693918125</v>
      </c>
      <c r="P73" s="169" t="s">
        <v>265</v>
      </c>
      <c r="Q73" s="153">
        <v>0.57043713384407391</v>
      </c>
      <c r="R73" s="153">
        <v>0.5477258167841127</v>
      </c>
      <c r="S73" s="153">
        <v>0.53880803880803885</v>
      </c>
      <c r="T73" s="153">
        <v>0.53476626732440691</v>
      </c>
      <c r="U73" s="153">
        <v>0.50563855421686743</v>
      </c>
      <c r="V73" s="153">
        <v>0.50994805449377634</v>
      </c>
      <c r="W73" s="153">
        <v>0.48966553927095074</v>
      </c>
      <c r="X73" s="153">
        <v>0.49982844398696175</v>
      </c>
      <c r="Y73" s="172">
        <v>1.0162904716011001</v>
      </c>
      <c r="Z73" s="172">
        <v>-2.8784863041672439</v>
      </c>
      <c r="AA73" s="147"/>
      <c r="AB73" s="173">
        <v>0.17931783316398331</v>
      </c>
      <c r="AC73" s="144"/>
      <c r="AD73" s="151">
        <v>0.48104026845637582</v>
      </c>
      <c r="AE73" s="151">
        <v>0.52861330702863418</v>
      </c>
      <c r="AF73" s="144"/>
    </row>
    <row r="74" spans="1:32" outlineLevel="1" x14ac:dyDescent="0.25">
      <c r="A74" s="169" t="s">
        <v>266</v>
      </c>
      <c r="B74" s="153">
        <v>0.38671875</v>
      </c>
      <c r="C74" s="153">
        <v>0.48409090909090907</v>
      </c>
      <c r="D74" s="153">
        <v>0.49739583333333331</v>
      </c>
      <c r="E74" s="153">
        <v>0.32301740812379109</v>
      </c>
      <c r="F74" s="153">
        <v>0.45258620689655171</v>
      </c>
      <c r="G74" s="153">
        <v>0.3554868624420402</v>
      </c>
      <c r="H74" s="153">
        <v>0.17047184170471841</v>
      </c>
      <c r="I74" s="153">
        <v>0.15226939970717424</v>
      </c>
      <c r="J74" s="172">
        <v>-1.8202441997544172</v>
      </c>
      <c r="K74" s="172">
        <v>-21.2546949367667</v>
      </c>
      <c r="L74" s="147"/>
      <c r="M74" s="178">
        <v>-6.5488666211601316</v>
      </c>
      <c r="N74" s="178">
        <v>-0.24174881326061159</v>
      </c>
      <c r="P74" s="169" t="s">
        <v>266</v>
      </c>
      <c r="Q74" s="153">
        <v>0.32429394407756079</v>
      </c>
      <c r="R74" s="153">
        <v>0.39708646616541354</v>
      </c>
      <c r="S74" s="153">
        <v>0.36292654713707345</v>
      </c>
      <c r="T74" s="153">
        <v>0.3185072353389185</v>
      </c>
      <c r="U74" s="153">
        <v>0.28680897646414888</v>
      </c>
      <c r="V74" s="153">
        <v>0.19146711283070167</v>
      </c>
      <c r="W74" s="153">
        <v>0.19157917523541509</v>
      </c>
      <c r="X74" s="153">
        <v>0.21775806591877556</v>
      </c>
      <c r="Y74" s="172">
        <v>2.6178890683360461</v>
      </c>
      <c r="Z74" s="172">
        <v>-7.1738493298899195</v>
      </c>
      <c r="AA74" s="147"/>
      <c r="AB74" s="173">
        <v>-0.23754724556233064</v>
      </c>
      <c r="AC74" s="144"/>
      <c r="AD74" s="151">
        <v>0.36481634907484123</v>
      </c>
      <c r="AE74" s="151">
        <v>0.28949655921767475</v>
      </c>
      <c r="AF74" s="144"/>
    </row>
    <row r="75" spans="1:32" outlineLevel="1" x14ac:dyDescent="0.25">
      <c r="A75" s="168" t="s">
        <v>267</v>
      </c>
      <c r="B75" s="174">
        <v>0.53564105656736216</v>
      </c>
      <c r="C75" s="174">
        <v>0.53372993601975527</v>
      </c>
      <c r="D75" s="174">
        <v>0.53983555429543517</v>
      </c>
      <c r="E75" s="174">
        <v>0.48436595251881875</v>
      </c>
      <c r="F75" s="174">
        <v>0.47835369469813782</v>
      </c>
      <c r="G75" s="174">
        <v>0.42058356732999636</v>
      </c>
      <c r="H75" s="174">
        <v>0.4212139791538933</v>
      </c>
      <c r="I75" s="174">
        <v>0.43168713963399347</v>
      </c>
      <c r="J75" s="175">
        <v>1.0473160480100163</v>
      </c>
      <c r="K75" s="175">
        <v>-5.5683031445217797</v>
      </c>
      <c r="L75" s="147"/>
      <c r="M75" s="207">
        <v>0.27029187266956467</v>
      </c>
      <c r="N75" s="207">
        <v>1.0646891531806035</v>
      </c>
      <c r="P75" s="168" t="s">
        <v>267</v>
      </c>
      <c r="Q75" s="174">
        <v>0.541461511697787</v>
      </c>
      <c r="R75" s="174">
        <v>0.53382441803585301</v>
      </c>
      <c r="S75" s="174">
        <v>0.53412752660872964</v>
      </c>
      <c r="T75" s="174">
        <v>0.48477774774553406</v>
      </c>
      <c r="U75" s="174">
        <v>0.45379229997518905</v>
      </c>
      <c r="V75" s="174">
        <v>0.42279512102953837</v>
      </c>
      <c r="W75" s="174">
        <v>0.4158470060447777</v>
      </c>
      <c r="X75" s="174">
        <v>0.42898422090729782</v>
      </c>
      <c r="Y75" s="175">
        <v>1.3137214862520119</v>
      </c>
      <c r="Z75" s="175">
        <v>-5.4569741032911621</v>
      </c>
      <c r="AA75" s="147"/>
      <c r="AB75" s="173">
        <v>1.2439858142095805</v>
      </c>
      <c r="AC75" s="144"/>
      <c r="AD75" s="176">
        <v>0.48737017107921127</v>
      </c>
      <c r="AE75" s="176">
        <v>0.48355396194020944</v>
      </c>
      <c r="AF75" s="144"/>
    </row>
    <row r="76" spans="1:32" outlineLevel="1" x14ac:dyDescent="0.25">
      <c r="A76" s="163" t="s">
        <v>289</v>
      </c>
      <c r="B76" s="163"/>
      <c r="C76" s="163"/>
      <c r="D76" s="163"/>
      <c r="E76" s="144"/>
      <c r="F76" s="144"/>
      <c r="G76" s="144"/>
      <c r="H76" s="144"/>
      <c r="I76" s="162"/>
      <c r="J76" s="162"/>
      <c r="K76" s="162"/>
      <c r="L76" s="162"/>
      <c r="M76" s="162"/>
      <c r="N76" s="144"/>
      <c r="O76" s="144"/>
      <c r="P76" s="163" t="s">
        <v>268</v>
      </c>
      <c r="Q76" s="163"/>
      <c r="R76" s="163"/>
      <c r="S76" s="163"/>
      <c r="T76" s="144"/>
      <c r="U76" s="144"/>
      <c r="V76" s="144"/>
      <c r="W76" s="144"/>
      <c r="X76" s="162"/>
      <c r="Y76" s="162"/>
      <c r="Z76" s="162"/>
      <c r="AA76" s="162"/>
      <c r="AB76" s="144"/>
      <c r="AC76" s="144"/>
      <c r="AD76" s="144"/>
      <c r="AE76" s="144"/>
      <c r="AF76" s="144"/>
    </row>
    <row r="77" spans="1:32" x14ac:dyDescent="0.25">
      <c r="A77" s="204"/>
      <c r="B77" s="204"/>
      <c r="C77" s="204"/>
      <c r="D77" s="20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row>
    <row r="78" spans="1:32" x14ac:dyDescent="0.25">
      <c r="A78" s="204"/>
      <c r="B78" s="204"/>
      <c r="C78" s="204"/>
      <c r="D78" s="20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row>
    <row r="79" spans="1:32" x14ac:dyDescent="0.25">
      <c r="A79" s="165" t="s">
        <v>270</v>
      </c>
      <c r="B79" s="165"/>
      <c r="C79" s="165"/>
      <c r="D79" s="165"/>
      <c r="E79" s="144"/>
      <c r="F79" s="144"/>
      <c r="G79" s="144"/>
      <c r="H79" s="144"/>
      <c r="I79" s="144"/>
      <c r="J79" s="144"/>
      <c r="K79" s="144"/>
      <c r="L79" s="144"/>
      <c r="M79" s="144"/>
      <c r="N79" s="144"/>
      <c r="O79" s="204"/>
      <c r="P79" s="165" t="s">
        <v>270</v>
      </c>
      <c r="Q79" s="165"/>
      <c r="R79" s="165"/>
      <c r="S79" s="165"/>
      <c r="T79" s="144"/>
      <c r="U79" s="144"/>
      <c r="V79" s="144"/>
      <c r="W79" s="144"/>
      <c r="X79" s="144"/>
      <c r="Y79" s="144"/>
      <c r="Z79" s="144"/>
      <c r="AA79" s="144"/>
      <c r="AB79" s="144"/>
      <c r="AC79" s="144"/>
      <c r="AD79" s="144"/>
      <c r="AE79" s="144"/>
      <c r="AF79" s="144"/>
    </row>
    <row r="80" spans="1:32" outlineLevel="2" x14ac:dyDescent="0.25">
      <c r="A80" s="166" t="s">
        <v>310</v>
      </c>
      <c r="B80" s="166"/>
      <c r="C80" s="166"/>
      <c r="D80" s="166"/>
      <c r="E80" s="167"/>
      <c r="F80" s="167"/>
      <c r="G80" s="167"/>
      <c r="H80" s="167"/>
      <c r="I80" s="167"/>
      <c r="J80" s="167"/>
      <c r="K80" s="167"/>
      <c r="L80" s="167"/>
      <c r="M80" s="144"/>
      <c r="N80" s="144"/>
      <c r="P80" s="166" t="s">
        <v>231</v>
      </c>
      <c r="Q80" s="166"/>
      <c r="R80" s="166"/>
      <c r="S80" s="166"/>
      <c r="T80" s="167"/>
      <c r="U80" s="167"/>
      <c r="V80" s="167"/>
      <c r="W80" s="167"/>
      <c r="X80" s="167"/>
      <c r="Y80" s="167"/>
      <c r="Z80" s="167"/>
      <c r="AA80" s="167"/>
      <c r="AB80" s="144"/>
      <c r="AC80" s="144"/>
      <c r="AD80" s="144"/>
      <c r="AE80" s="144"/>
      <c r="AF80" s="144"/>
    </row>
    <row r="81" spans="1:32" ht="52.5" outlineLevel="2" x14ac:dyDescent="0.25">
      <c r="A81" s="168" t="s">
        <v>257</v>
      </c>
      <c r="B81" s="141">
        <v>2019</v>
      </c>
      <c r="C81" s="141">
        <v>2020</v>
      </c>
      <c r="D81" s="141">
        <v>2021</v>
      </c>
      <c r="E81" s="141">
        <v>2022</v>
      </c>
      <c r="F81" s="141">
        <v>2023</v>
      </c>
      <c r="G81" s="141">
        <v>2024</v>
      </c>
      <c r="H81" s="141">
        <v>2025</v>
      </c>
      <c r="I81" s="141">
        <v>2026</v>
      </c>
      <c r="J81" s="142" t="s">
        <v>232</v>
      </c>
      <c r="K81" s="142" t="s">
        <v>258</v>
      </c>
      <c r="L81" s="143" t="s">
        <v>234</v>
      </c>
      <c r="M81" s="142" t="s">
        <v>290</v>
      </c>
      <c r="N81" s="142" t="s">
        <v>292</v>
      </c>
      <c r="P81" s="168" t="s">
        <v>257</v>
      </c>
      <c r="Q81" s="141">
        <v>2019</v>
      </c>
      <c r="R81" s="141">
        <v>2020</v>
      </c>
      <c r="S81" s="141">
        <v>2021</v>
      </c>
      <c r="T81" s="141">
        <v>2022</v>
      </c>
      <c r="U81" s="141">
        <v>2023</v>
      </c>
      <c r="V81" s="141">
        <v>2024</v>
      </c>
      <c r="W81" s="141">
        <v>2025</v>
      </c>
      <c r="X81" s="141">
        <v>2026</v>
      </c>
      <c r="Y81" s="142" t="s">
        <v>232</v>
      </c>
      <c r="Z81" s="142" t="s">
        <v>258</v>
      </c>
      <c r="AA81" s="143" t="s">
        <v>234</v>
      </c>
      <c r="AB81" s="142" t="s">
        <v>271</v>
      </c>
      <c r="AC81" s="144"/>
      <c r="AD81" s="145" t="s">
        <v>311</v>
      </c>
      <c r="AE81" s="145" t="s">
        <v>235</v>
      </c>
      <c r="AF81" s="144"/>
    </row>
    <row r="82" spans="1:32" outlineLevel="2" x14ac:dyDescent="0.25">
      <c r="A82" s="169" t="s">
        <v>259</v>
      </c>
      <c r="B82" s="150">
        <v>92.899082568807358</v>
      </c>
      <c r="C82" s="150">
        <v>107.21708805579773</v>
      </c>
      <c r="D82" s="150">
        <v>78.694315004659899</v>
      </c>
      <c r="E82" s="150">
        <v>82.790401567091067</v>
      </c>
      <c r="F82" s="150">
        <v>77.034854771784225</v>
      </c>
      <c r="G82" s="150">
        <v>51.92509727626458</v>
      </c>
      <c r="H82" s="150">
        <v>82.848275862068974</v>
      </c>
      <c r="I82" s="150">
        <v>71.647955092221352</v>
      </c>
      <c r="J82" s="156">
        <v>-11.200320769847622</v>
      </c>
      <c r="K82" s="156">
        <v>-10.630139159461734</v>
      </c>
      <c r="L82" s="147"/>
      <c r="M82" s="178">
        <v>-6.6432501195050406</v>
      </c>
      <c r="N82" s="178">
        <v>-1.1840241144205308</v>
      </c>
      <c r="P82" s="169" t="s">
        <v>259</v>
      </c>
      <c r="Q82" s="150">
        <v>94.582461848322893</v>
      </c>
      <c r="R82" s="150">
        <v>103.59069703622383</v>
      </c>
      <c r="S82" s="150">
        <v>81.835055913249732</v>
      </c>
      <c r="T82" s="150">
        <v>77.125618811881182</v>
      </c>
      <c r="U82" s="150">
        <v>76.288908899894949</v>
      </c>
      <c r="V82" s="150">
        <v>66.627954479136264</v>
      </c>
      <c r="W82" s="150">
        <v>75.456718157971451</v>
      </c>
      <c r="X82" s="150">
        <v>78.291205211726393</v>
      </c>
      <c r="Y82" s="177">
        <v>2.8344870537549411</v>
      </c>
      <c r="Z82" s="177">
        <v>-4.1840736332697048</v>
      </c>
      <c r="AA82" s="147"/>
      <c r="AB82" s="178">
        <v>0.59920610081611869</v>
      </c>
      <c r="AC82" s="144"/>
      <c r="AD82" s="147">
        <v>82.278094251683086</v>
      </c>
      <c r="AE82" s="147">
        <v>82.475278844996097</v>
      </c>
      <c r="AF82" s="144"/>
    </row>
    <row r="83" spans="1:32" outlineLevel="2" x14ac:dyDescent="0.25">
      <c r="A83" s="169" t="s">
        <v>260</v>
      </c>
      <c r="B83" s="150">
        <v>256.94736842105254</v>
      </c>
      <c r="C83" s="150">
        <v>238.57575757575773</v>
      </c>
      <c r="D83" s="150">
        <v>180.0750000000001</v>
      </c>
      <c r="E83" s="150">
        <v>250.6666666666668</v>
      </c>
      <c r="F83" s="150">
        <v>134.34210526315775</v>
      </c>
      <c r="G83" s="150">
        <v>143.08108108108098</v>
      </c>
      <c r="H83" s="150">
        <v>120.61538461538466</v>
      </c>
      <c r="I83" s="150">
        <v>81.257142857142853</v>
      </c>
      <c r="J83" s="156">
        <v>-39.358241758241803</v>
      </c>
      <c r="K83" s="156">
        <v>-102.51114982578399</v>
      </c>
      <c r="L83" s="147"/>
      <c r="M83" s="178">
        <v>-78.020982142857136</v>
      </c>
      <c r="N83" s="178">
        <v>-0.167528286860815</v>
      </c>
      <c r="P83" s="169" t="s">
        <v>260</v>
      </c>
      <c r="Q83" s="150">
        <v>219.69850746268639</v>
      </c>
      <c r="R83" s="150">
        <v>183.33121019108307</v>
      </c>
      <c r="S83" s="150">
        <v>204.39597315436279</v>
      </c>
      <c r="T83" s="150">
        <v>151.44680851063836</v>
      </c>
      <c r="U83" s="150">
        <v>115.76721311475417</v>
      </c>
      <c r="V83" s="150">
        <v>92.869863013698591</v>
      </c>
      <c r="W83" s="150">
        <v>114.51943462897535</v>
      </c>
      <c r="X83" s="150">
        <v>159.27812499999999</v>
      </c>
      <c r="Y83" s="177">
        <v>44.758690371024642</v>
      </c>
      <c r="Z83" s="177">
        <v>2.8760881425799596</v>
      </c>
      <c r="AA83" s="147"/>
      <c r="AB83" s="178">
        <v>0.14399514734517282</v>
      </c>
      <c r="AC83" s="144"/>
      <c r="AD83" s="147">
        <v>183.76829268292684</v>
      </c>
      <c r="AE83" s="147">
        <v>156.40203685742003</v>
      </c>
      <c r="AF83" s="144"/>
    </row>
    <row r="84" spans="1:32" outlineLevel="2" x14ac:dyDescent="0.25">
      <c r="A84" s="169" t="s">
        <v>261</v>
      </c>
      <c r="B84" s="150">
        <v>147.89285714285708</v>
      </c>
      <c r="C84" s="150">
        <v>113.22137404580151</v>
      </c>
      <c r="D84" s="150">
        <v>148.98666666666668</v>
      </c>
      <c r="E84" s="150">
        <v>126.98630136986294</v>
      </c>
      <c r="F84" s="150">
        <v>116.93636363636361</v>
      </c>
      <c r="G84" s="150">
        <v>103.94166666666673</v>
      </c>
      <c r="H84" s="150">
        <v>191.26126126126115</v>
      </c>
      <c r="I84" s="150">
        <v>125.79999999999995</v>
      </c>
      <c r="J84" s="156">
        <v>-65.4612612612612</v>
      </c>
      <c r="K84" s="156">
        <v>-7.519526627218994</v>
      </c>
      <c r="L84" s="147"/>
      <c r="M84" s="178">
        <v>11.461746617466233</v>
      </c>
      <c r="N84" s="178">
        <v>-0.67670317677270475</v>
      </c>
      <c r="P84" s="169" t="s">
        <v>261</v>
      </c>
      <c r="Q84" s="150">
        <v>145.89043209876544</v>
      </c>
      <c r="R84" s="150">
        <v>135.32862190812722</v>
      </c>
      <c r="S84" s="150">
        <v>104.62426614481413</v>
      </c>
      <c r="T84" s="150">
        <v>128.20583941605835</v>
      </c>
      <c r="U84" s="150">
        <v>116.71446229913469</v>
      </c>
      <c r="V84" s="150">
        <v>119.21803499327052</v>
      </c>
      <c r="W84" s="150">
        <v>115.47710487444608</v>
      </c>
      <c r="X84" s="150">
        <v>114.33825338253372</v>
      </c>
      <c r="Y84" s="177">
        <v>-1.1388514919123622</v>
      </c>
      <c r="Z84" s="177">
        <v>-8.1276034184970314</v>
      </c>
      <c r="AA84" s="147"/>
      <c r="AB84" s="178">
        <v>5.721857637655603E-2</v>
      </c>
      <c r="AC84" s="144"/>
      <c r="AD84" s="147">
        <v>133.31952662721895</v>
      </c>
      <c r="AE84" s="147">
        <v>122.46585680103075</v>
      </c>
      <c r="AF84" s="144"/>
    </row>
    <row r="85" spans="1:32" outlineLevel="2" x14ac:dyDescent="0.25">
      <c r="A85" s="169" t="s">
        <v>262</v>
      </c>
      <c r="B85" s="150">
        <v>103.02076124567492</v>
      </c>
      <c r="C85" s="150">
        <v>114.01560758082488</v>
      </c>
      <c r="D85" s="150">
        <v>83.768465909090935</v>
      </c>
      <c r="E85" s="150">
        <v>90.142066420664221</v>
      </c>
      <c r="F85" s="150">
        <v>78.685512367491185</v>
      </c>
      <c r="G85" s="150">
        <v>39.094527363184113</v>
      </c>
      <c r="H85" s="150">
        <v>93.49896907216494</v>
      </c>
      <c r="I85" s="150">
        <v>72.982922201138535</v>
      </c>
      <c r="J85" s="156">
        <v>-20.516046871026404</v>
      </c>
      <c r="K85" s="156">
        <v>-15.541520337454969</v>
      </c>
      <c r="L85" s="147"/>
      <c r="M85" s="178">
        <v>-17.43216575555968</v>
      </c>
      <c r="N85" s="178">
        <v>-0.94022357400548628</v>
      </c>
      <c r="P85" s="169" t="s">
        <v>262</v>
      </c>
      <c r="Q85" s="150">
        <v>102.16843792172757</v>
      </c>
      <c r="R85" s="150">
        <v>117.95904722106143</v>
      </c>
      <c r="S85" s="150">
        <v>85.59140981417606</v>
      </c>
      <c r="T85" s="150">
        <v>98.58304469734469</v>
      </c>
      <c r="U85" s="150">
        <v>83.267735665694843</v>
      </c>
      <c r="V85" s="150">
        <v>63.155674846625722</v>
      </c>
      <c r="W85" s="150">
        <v>83.532339114929471</v>
      </c>
      <c r="X85" s="150">
        <v>90.415087956698216</v>
      </c>
      <c r="Y85" s="177">
        <v>6.8827488417687448</v>
      </c>
      <c r="Z85" s="177">
        <v>-3.650609898984797</v>
      </c>
      <c r="AA85" s="147"/>
      <c r="AB85" s="178">
        <v>0.30770807534775457</v>
      </c>
      <c r="AC85" s="144"/>
      <c r="AD85" s="147">
        <v>88.524442538593505</v>
      </c>
      <c r="AE85" s="147">
        <v>94.065697855683013</v>
      </c>
      <c r="AF85" s="144"/>
    </row>
    <row r="86" spans="1:32" outlineLevel="2" x14ac:dyDescent="0.25">
      <c r="A86" s="169" t="s">
        <v>53</v>
      </c>
      <c r="B86" s="150">
        <v>157.83152173913041</v>
      </c>
      <c r="C86" s="150">
        <v>201.1305732484075</v>
      </c>
      <c r="D86" s="150">
        <v>178.94274809160311</v>
      </c>
      <c r="E86" s="150">
        <v>145.93333333333348</v>
      </c>
      <c r="F86" s="150">
        <v>153.55518394648826</v>
      </c>
      <c r="G86" s="150">
        <v>129.60406091370561</v>
      </c>
      <c r="H86" s="150">
        <v>179.99999999999994</v>
      </c>
      <c r="I86" s="150">
        <v>140.27802690582962</v>
      </c>
      <c r="J86" s="156">
        <v>-39.721973094170323</v>
      </c>
      <c r="K86" s="156">
        <v>-26.342834021322687</v>
      </c>
      <c r="L86" s="147"/>
      <c r="M86" s="178">
        <v>-62.314944624419496</v>
      </c>
      <c r="N86" s="178">
        <v>-1.8883342671415804</v>
      </c>
      <c r="P86" s="169" t="s">
        <v>53</v>
      </c>
      <c r="Q86" s="150">
        <v>221.61870503597115</v>
      </c>
      <c r="R86" s="150">
        <v>211.64867762687638</v>
      </c>
      <c r="S86" s="150">
        <v>140.10194902548716</v>
      </c>
      <c r="T86" s="150">
        <v>158.36605132823067</v>
      </c>
      <c r="U86" s="150">
        <v>181.26610878661072</v>
      </c>
      <c r="V86" s="150">
        <v>165.36921097770164</v>
      </c>
      <c r="W86" s="150">
        <v>185.2686440677966</v>
      </c>
      <c r="X86" s="150">
        <v>202.59297153024912</v>
      </c>
      <c r="Y86" s="177">
        <v>17.324327462452516</v>
      </c>
      <c r="Z86" s="177">
        <v>20.199579484475862</v>
      </c>
      <c r="AA86" s="147"/>
      <c r="AB86" s="178">
        <v>0.22088675294361337</v>
      </c>
      <c r="AC86" s="144"/>
      <c r="AD86" s="147">
        <v>166.62086092715231</v>
      </c>
      <c r="AE86" s="147">
        <v>182.39339204577325</v>
      </c>
      <c r="AF86" s="144"/>
    </row>
    <row r="87" spans="1:32" outlineLevel="2" x14ac:dyDescent="0.25">
      <c r="A87" s="169" t="s">
        <v>11</v>
      </c>
      <c r="B87" s="150">
        <v>44.11632653061222</v>
      </c>
      <c r="C87" s="150">
        <v>46.369606003752352</v>
      </c>
      <c r="D87" s="150">
        <v>34.025114155251138</v>
      </c>
      <c r="E87" s="150">
        <v>32.883177570093437</v>
      </c>
      <c r="F87" s="150">
        <v>29.22920517560074</v>
      </c>
      <c r="G87" s="150">
        <v>29.214592274678093</v>
      </c>
      <c r="H87" s="150">
        <v>34.235294117647058</v>
      </c>
      <c r="I87" s="150">
        <v>30.868462757527734</v>
      </c>
      <c r="J87" s="156">
        <v>-3.366831360119324</v>
      </c>
      <c r="K87" s="156">
        <v>-5.0164590483146902</v>
      </c>
      <c r="L87" s="147"/>
      <c r="M87" s="178">
        <v>-2.821492387232329</v>
      </c>
      <c r="N87" s="178">
        <v>-0.50901933339164884</v>
      </c>
      <c r="P87" s="169" t="s">
        <v>11</v>
      </c>
      <c r="Q87" s="150">
        <v>48.781424706943191</v>
      </c>
      <c r="R87" s="150">
        <v>42.672503883632245</v>
      </c>
      <c r="S87" s="150">
        <v>32.102260685270238</v>
      </c>
      <c r="T87" s="150">
        <v>35.714786264891387</v>
      </c>
      <c r="U87" s="150">
        <v>30.122921699587888</v>
      </c>
      <c r="V87" s="150">
        <v>28.453517198636504</v>
      </c>
      <c r="W87" s="150">
        <v>39.50453433136606</v>
      </c>
      <c r="X87" s="150">
        <v>33.689955144760063</v>
      </c>
      <c r="Y87" s="177">
        <v>-5.8145791866059966</v>
      </c>
      <c r="Z87" s="177">
        <v>-2.9561266844698082</v>
      </c>
      <c r="AA87" s="147"/>
      <c r="AB87" s="178">
        <v>-0.45758218383834048</v>
      </c>
      <c r="AC87" s="144"/>
      <c r="AD87" s="147">
        <v>35.884921805842424</v>
      </c>
      <c r="AE87" s="147">
        <v>36.646081829229871</v>
      </c>
      <c r="AF87" s="144"/>
    </row>
    <row r="88" spans="1:32" outlineLevel="2" x14ac:dyDescent="0.25">
      <c r="A88" s="169" t="s">
        <v>263</v>
      </c>
      <c r="B88" s="150">
        <v>69.777777777777843</v>
      </c>
      <c r="C88" s="150">
        <v>57.862278481012623</v>
      </c>
      <c r="D88" s="150">
        <v>50.677045177045152</v>
      </c>
      <c r="E88" s="150">
        <v>50.914675767918155</v>
      </c>
      <c r="F88" s="150">
        <v>52.6979827089338</v>
      </c>
      <c r="G88" s="150">
        <v>39.054140127388543</v>
      </c>
      <c r="H88" s="150">
        <v>51.23871331828434</v>
      </c>
      <c r="I88" s="150">
        <v>49.98609355246515</v>
      </c>
      <c r="J88" s="156">
        <v>-1.2526197658191904</v>
      </c>
      <c r="K88" s="156">
        <v>-3.5475425053888827</v>
      </c>
      <c r="L88" s="147"/>
      <c r="M88" s="178">
        <v>-12.072342836261626</v>
      </c>
      <c r="N88" s="178">
        <v>-0.13689754915532859</v>
      </c>
      <c r="P88" s="169" t="s">
        <v>263</v>
      </c>
      <c r="Q88" s="150">
        <v>73.18140825528971</v>
      </c>
      <c r="R88" s="150">
        <v>77.267727930535528</v>
      </c>
      <c r="S88" s="150">
        <v>59.765674027588709</v>
      </c>
      <c r="T88" s="150">
        <v>61.998838488812801</v>
      </c>
      <c r="U88" s="150">
        <v>64.927358646079526</v>
      </c>
      <c r="V88" s="150">
        <v>56.439502827521139</v>
      </c>
      <c r="W88" s="150">
        <v>58.512035783650113</v>
      </c>
      <c r="X88" s="150">
        <v>62.058436388726776</v>
      </c>
      <c r="Y88" s="177">
        <v>3.5464006050766628</v>
      </c>
      <c r="Z88" s="177">
        <v>-2.8842692291043335</v>
      </c>
      <c r="AA88" s="147"/>
      <c r="AB88" s="178">
        <v>0.55713508853688865</v>
      </c>
      <c r="AC88" s="144"/>
      <c r="AD88" s="147">
        <v>53.533636057854032</v>
      </c>
      <c r="AE88" s="147">
        <v>64.942705617831109</v>
      </c>
      <c r="AF88" s="144"/>
    </row>
    <row r="89" spans="1:32" outlineLevel="2" x14ac:dyDescent="0.25">
      <c r="A89" s="169" t="s">
        <v>264</v>
      </c>
      <c r="B89" s="150">
        <v>51.003518873960331</v>
      </c>
      <c r="C89" s="150">
        <v>60.5378262305913</v>
      </c>
      <c r="D89" s="150">
        <v>36.7755376344086</v>
      </c>
      <c r="E89" s="150">
        <v>32.332509270704534</v>
      </c>
      <c r="F89" s="150">
        <v>33.98879310344828</v>
      </c>
      <c r="G89" s="150">
        <v>21.391067849985696</v>
      </c>
      <c r="H89" s="150">
        <v>27.22271433090793</v>
      </c>
      <c r="I89" s="150">
        <v>27.144190537495987</v>
      </c>
      <c r="J89" s="156">
        <v>-7.8523793411942933E-2</v>
      </c>
      <c r="K89" s="156">
        <v>-10.203751790394769</v>
      </c>
      <c r="L89" s="147"/>
      <c r="M89" s="178">
        <v>1.2921154753726682</v>
      </c>
      <c r="N89" s="178">
        <v>0.12459240606661837</v>
      </c>
      <c r="P89" s="169" t="s">
        <v>264</v>
      </c>
      <c r="Q89" s="150">
        <v>39.56960193815403</v>
      </c>
      <c r="R89" s="150">
        <v>45.819712092762785</v>
      </c>
      <c r="S89" s="150">
        <v>37.223392070484572</v>
      </c>
      <c r="T89" s="150">
        <v>28.835968871042258</v>
      </c>
      <c r="U89" s="150">
        <v>26.790326979605457</v>
      </c>
      <c r="V89" s="150">
        <v>25.345080640660758</v>
      </c>
      <c r="W89" s="150">
        <v>26.828224795123802</v>
      </c>
      <c r="X89" s="150">
        <v>25.852075062123319</v>
      </c>
      <c r="Y89" s="177">
        <v>-0.97614973300048291</v>
      </c>
      <c r="Z89" s="177">
        <v>-6.5509747923451727</v>
      </c>
      <c r="AA89" s="147"/>
      <c r="AB89" s="178">
        <v>-0.52358929231549922</v>
      </c>
      <c r="AC89" s="144"/>
      <c r="AD89" s="147">
        <v>37.347942327890756</v>
      </c>
      <c r="AE89" s="147">
        <v>32.403049854468492</v>
      </c>
      <c r="AF89" s="144"/>
    </row>
    <row r="90" spans="1:32" outlineLevel="2" x14ac:dyDescent="0.25">
      <c r="A90" s="169" t="s">
        <v>265</v>
      </c>
      <c r="B90" s="150">
        <v>121.08680142687278</v>
      </c>
      <c r="C90" s="150">
        <v>147.83686067019408</v>
      </c>
      <c r="D90" s="150">
        <v>124.9047044632086</v>
      </c>
      <c r="E90" s="150">
        <v>138.79040404040401</v>
      </c>
      <c r="F90" s="150">
        <v>114.31887201735358</v>
      </c>
      <c r="G90" s="150">
        <v>96.633437175493299</v>
      </c>
      <c r="H90" s="150">
        <v>126.03317073170736</v>
      </c>
      <c r="I90" s="150">
        <v>99.032943676939368</v>
      </c>
      <c r="J90" s="156">
        <v>-27.00022705476799</v>
      </c>
      <c r="K90" s="156">
        <v>-25.558664069755991</v>
      </c>
      <c r="L90" s="147"/>
      <c r="M90" s="178">
        <v>-23.037740259247826</v>
      </c>
      <c r="N90" s="178">
        <v>-3.1793521173856476</v>
      </c>
      <c r="P90" s="169" t="s">
        <v>265</v>
      </c>
      <c r="Q90" s="150">
        <v>128.89774168992636</v>
      </c>
      <c r="R90" s="150">
        <v>138.8627421307506</v>
      </c>
      <c r="S90" s="150">
        <v>112.37018134433688</v>
      </c>
      <c r="T90" s="150">
        <v>106.56615691489354</v>
      </c>
      <c r="U90" s="150">
        <v>110.9886474501108</v>
      </c>
      <c r="V90" s="150">
        <v>103.0278028525005</v>
      </c>
      <c r="W90" s="150">
        <v>113.3531244590618</v>
      </c>
      <c r="X90" s="150">
        <v>122.07068393618719</v>
      </c>
      <c r="Y90" s="177">
        <v>8.7175594771253913</v>
      </c>
      <c r="Z90" s="177">
        <v>4.7063879489367935</v>
      </c>
      <c r="AA90" s="147"/>
      <c r="AB90" s="178">
        <v>1.5009340633166488</v>
      </c>
      <c r="AC90" s="144"/>
      <c r="AD90" s="147">
        <v>124.59160774669536</v>
      </c>
      <c r="AE90" s="147">
        <v>117.3642959872504</v>
      </c>
      <c r="AF90" s="144"/>
    </row>
    <row r="91" spans="1:32" outlineLevel="2" x14ac:dyDescent="0.25">
      <c r="A91" s="169" t="s">
        <v>266</v>
      </c>
      <c r="B91" s="150">
        <v>96.073582629674348</v>
      </c>
      <c r="C91" s="150">
        <v>120.69661458333326</v>
      </c>
      <c r="D91" s="150">
        <v>115.12202380952381</v>
      </c>
      <c r="E91" s="150">
        <v>88.284196547144774</v>
      </c>
      <c r="F91" s="150">
        <v>70.272413793103439</v>
      </c>
      <c r="G91" s="150">
        <v>58.024545454545489</v>
      </c>
      <c r="H91" s="150">
        <v>67.955302366345279</v>
      </c>
      <c r="I91" s="150">
        <v>58.197833935018096</v>
      </c>
      <c r="J91" s="156">
        <v>-9.7574684313271831</v>
      </c>
      <c r="K91" s="156">
        <v>-26.374316725343874</v>
      </c>
      <c r="L91" s="147"/>
      <c r="M91" s="178">
        <v>9.7273855654529058</v>
      </c>
      <c r="N91" s="178">
        <v>-1.0701435695629726</v>
      </c>
      <c r="P91" s="169" t="s">
        <v>266</v>
      </c>
      <c r="Q91" s="150">
        <v>95.520936515083264</v>
      </c>
      <c r="R91" s="150">
        <v>113.1671278908875</v>
      </c>
      <c r="S91" s="150">
        <v>92.405111274150173</v>
      </c>
      <c r="T91" s="150">
        <v>89.461144539751658</v>
      </c>
      <c r="U91" s="150">
        <v>94.689697238549471</v>
      </c>
      <c r="V91" s="150">
        <v>55.770522223203997</v>
      </c>
      <c r="W91" s="150">
        <v>57.970843615757225</v>
      </c>
      <c r="X91" s="150">
        <v>48.47044836956519</v>
      </c>
      <c r="Y91" s="177">
        <v>-9.5003952461920349</v>
      </c>
      <c r="Z91" s="177">
        <v>-35.544491418561449</v>
      </c>
      <c r="AA91" s="147"/>
      <c r="AB91" s="178">
        <v>-1.3852078307520514</v>
      </c>
      <c r="AC91" s="144"/>
      <c r="AD91" s="147">
        <v>84.57215066036197</v>
      </c>
      <c r="AE91" s="147">
        <v>84.01493978812664</v>
      </c>
      <c r="AF91" s="144"/>
    </row>
    <row r="92" spans="1:32" outlineLevel="2" x14ac:dyDescent="0.25">
      <c r="A92" s="168" t="s">
        <v>267</v>
      </c>
      <c r="B92" s="170">
        <v>77.9221214085116</v>
      </c>
      <c r="C92" s="170">
        <v>89.737222612712102</v>
      </c>
      <c r="D92" s="170">
        <v>71.527690568881056</v>
      </c>
      <c r="E92" s="170">
        <v>67.97839783978398</v>
      </c>
      <c r="F92" s="170">
        <v>60.752406307597809</v>
      </c>
      <c r="G92" s="170">
        <v>44.563537642267946</v>
      </c>
      <c r="H92" s="170">
        <v>64.20417010734927</v>
      </c>
      <c r="I92" s="170">
        <v>54.471933047560718</v>
      </c>
      <c r="J92" s="208">
        <v>-9.7322370597885524</v>
      </c>
      <c r="K92" s="208">
        <v>-13.59461067938809</v>
      </c>
      <c r="L92" s="147"/>
      <c r="M92" s="178">
        <v>-6.6140481948223524</v>
      </c>
      <c r="N92" s="178">
        <v>-9.6276335826300965</v>
      </c>
      <c r="P92" s="168" t="s">
        <v>267</v>
      </c>
      <c r="Q92" s="170">
        <v>81.930345334313031</v>
      </c>
      <c r="R92" s="170">
        <v>89.007456451627391</v>
      </c>
      <c r="S92" s="170">
        <v>69.819615872979554</v>
      </c>
      <c r="T92" s="170">
        <v>64.360081317526664</v>
      </c>
      <c r="U92" s="170">
        <v>63.788734475184931</v>
      </c>
      <c r="V92" s="170">
        <v>53.668310247202101</v>
      </c>
      <c r="W92" s="170">
        <v>59.952566507913588</v>
      </c>
      <c r="X92" s="170">
        <v>61.08598124238307</v>
      </c>
      <c r="Y92" s="179">
        <v>1.1334147344694827</v>
      </c>
      <c r="Z92" s="179">
        <v>-8.0987019667648354</v>
      </c>
      <c r="AA92" s="147"/>
      <c r="AB92" s="178">
        <v>1.0207044977768618</v>
      </c>
      <c r="AC92" s="144"/>
      <c r="AD92" s="180">
        <v>68.066543726948808</v>
      </c>
      <c r="AE92" s="180">
        <v>69.184683209147906</v>
      </c>
      <c r="AF92" s="144"/>
    </row>
    <row r="93" spans="1:32" outlineLevel="2" x14ac:dyDescent="0.25">
      <c r="A93" s="163" t="s">
        <v>289</v>
      </c>
      <c r="B93" s="163"/>
      <c r="C93" s="163"/>
      <c r="D93" s="163"/>
      <c r="E93" s="144"/>
      <c r="F93" s="144"/>
      <c r="G93" s="144"/>
      <c r="H93" s="144"/>
      <c r="I93" s="162"/>
      <c r="J93" s="162"/>
      <c r="K93" s="162"/>
      <c r="L93" s="162"/>
      <c r="M93" s="144"/>
      <c r="N93" s="144"/>
      <c r="O93" s="144"/>
      <c r="P93" s="163" t="s">
        <v>268</v>
      </c>
      <c r="Q93" s="163"/>
      <c r="R93" s="163"/>
      <c r="S93" s="163"/>
      <c r="T93" s="144"/>
      <c r="U93" s="144"/>
      <c r="V93" s="144"/>
      <c r="W93" s="144"/>
      <c r="X93" s="162"/>
      <c r="Y93" s="162"/>
      <c r="Z93" s="162"/>
      <c r="AA93" s="162"/>
      <c r="AB93" s="144"/>
      <c r="AC93" s="144"/>
      <c r="AD93" s="144"/>
      <c r="AE93" s="144"/>
      <c r="AF93" s="144"/>
    </row>
    <row r="94" spans="1:32" x14ac:dyDescent="0.25">
      <c r="A94" s="204"/>
      <c r="B94" s="204"/>
      <c r="C94" s="204"/>
      <c r="D94" s="20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row>
    <row r="95" spans="1:32" x14ac:dyDescent="0.25">
      <c r="A95" s="204"/>
      <c r="B95" s="204"/>
      <c r="C95" s="204"/>
      <c r="D95" s="20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row>
    <row r="96" spans="1:32" x14ac:dyDescent="0.25">
      <c r="A96" s="165" t="s">
        <v>248</v>
      </c>
      <c r="B96" s="165"/>
      <c r="C96" s="165"/>
      <c r="D96" s="165"/>
      <c r="E96" s="181"/>
      <c r="F96" s="144"/>
      <c r="G96" s="144"/>
      <c r="H96" s="144"/>
      <c r="I96" s="144"/>
      <c r="J96" s="144"/>
      <c r="K96" s="144"/>
      <c r="L96" s="144"/>
      <c r="M96" s="144"/>
      <c r="N96" s="144"/>
      <c r="O96" s="204"/>
      <c r="P96" s="165" t="s">
        <v>248</v>
      </c>
      <c r="Q96" s="165"/>
      <c r="R96" s="165"/>
      <c r="S96" s="165"/>
      <c r="T96" s="181"/>
      <c r="U96" s="144"/>
      <c r="V96" s="144"/>
      <c r="W96" s="144"/>
      <c r="X96" s="144"/>
      <c r="Y96" s="144"/>
      <c r="Z96" s="144"/>
      <c r="AA96" s="144"/>
      <c r="AB96" s="144"/>
      <c r="AC96" s="144"/>
      <c r="AD96" s="144"/>
      <c r="AE96" s="144"/>
      <c r="AF96" s="144"/>
    </row>
    <row r="97" spans="1:32" outlineLevel="1" x14ac:dyDescent="0.25">
      <c r="A97" s="166" t="s">
        <v>310</v>
      </c>
      <c r="B97" s="166"/>
      <c r="C97" s="166"/>
      <c r="D97" s="166"/>
      <c r="E97" s="167"/>
      <c r="F97" s="167"/>
      <c r="G97" s="167"/>
      <c r="H97" s="167"/>
      <c r="I97" s="167"/>
      <c r="J97" s="167"/>
      <c r="K97" s="167"/>
      <c r="L97" s="167"/>
      <c r="M97" s="144"/>
      <c r="N97" s="144"/>
      <c r="P97" s="166" t="s">
        <v>231</v>
      </c>
      <c r="Q97" s="166"/>
      <c r="R97" s="166"/>
      <c r="S97" s="166"/>
      <c r="T97" s="167"/>
      <c r="U97" s="167"/>
      <c r="V97" s="167"/>
      <c r="W97" s="167"/>
      <c r="X97" s="167"/>
      <c r="Y97" s="167"/>
      <c r="Z97" s="167"/>
      <c r="AA97" s="167"/>
      <c r="AB97" s="144"/>
      <c r="AC97" s="144"/>
      <c r="AD97" s="144"/>
      <c r="AE97" s="144"/>
      <c r="AF97" s="144"/>
    </row>
    <row r="98" spans="1:32" ht="31.5" outlineLevel="1" x14ac:dyDescent="0.25">
      <c r="A98" s="168" t="s">
        <v>257</v>
      </c>
      <c r="B98" s="141">
        <v>2019</v>
      </c>
      <c r="C98" s="141">
        <v>2020</v>
      </c>
      <c r="D98" s="141">
        <v>2021</v>
      </c>
      <c r="E98" s="141">
        <v>2022</v>
      </c>
      <c r="F98" s="141">
        <v>2023</v>
      </c>
      <c r="G98" s="141">
        <v>2024</v>
      </c>
      <c r="H98" s="141">
        <v>2025</v>
      </c>
      <c r="I98" s="141">
        <v>2026</v>
      </c>
      <c r="J98" s="142" t="s">
        <v>232</v>
      </c>
      <c r="K98" s="142" t="s">
        <v>258</v>
      </c>
      <c r="L98" s="143" t="s">
        <v>234</v>
      </c>
      <c r="M98" s="142" t="s">
        <v>290</v>
      </c>
      <c r="N98" s="144"/>
      <c r="P98" s="168" t="s">
        <v>257</v>
      </c>
      <c r="Q98" s="141">
        <v>2019</v>
      </c>
      <c r="R98" s="141">
        <v>2020</v>
      </c>
      <c r="S98" s="141">
        <v>2021</v>
      </c>
      <c r="T98" s="141">
        <v>2022</v>
      </c>
      <c r="U98" s="141">
        <v>2023</v>
      </c>
      <c r="V98" s="141">
        <v>2024</v>
      </c>
      <c r="W98" s="141">
        <v>2025</v>
      </c>
      <c r="X98" s="141">
        <v>2026</v>
      </c>
      <c r="Y98" s="142" t="s">
        <v>232</v>
      </c>
      <c r="Z98" s="142" t="s">
        <v>258</v>
      </c>
      <c r="AA98" s="143" t="s">
        <v>234</v>
      </c>
      <c r="AB98" s="144"/>
      <c r="AC98" s="144"/>
      <c r="AD98" s="145" t="s">
        <v>311</v>
      </c>
      <c r="AE98" s="145" t="s">
        <v>235</v>
      </c>
      <c r="AF98" s="144"/>
    </row>
    <row r="99" spans="1:32" outlineLevel="1" x14ac:dyDescent="0.25">
      <c r="A99" s="169" t="s">
        <v>259</v>
      </c>
      <c r="B99" s="150">
        <v>84.114705882352922</v>
      </c>
      <c r="C99" s="150">
        <v>107.12220566318926</v>
      </c>
      <c r="D99" s="150">
        <v>95.203007518796966</v>
      </c>
      <c r="E99" s="150">
        <v>100.95963302752297</v>
      </c>
      <c r="F99" s="150">
        <v>80.835087719298286</v>
      </c>
      <c r="G99" s="150">
        <v>61.344902386117127</v>
      </c>
      <c r="H99" s="150">
        <v>110.96367112810712</v>
      </c>
      <c r="I99" s="150">
        <v>85.165085388994299</v>
      </c>
      <c r="J99" s="177">
        <v>-25.798585739112823</v>
      </c>
      <c r="K99" s="177">
        <v>-7.0343118988007802</v>
      </c>
      <c r="L99" s="147"/>
      <c r="M99" s="178">
        <v>-8.1533108374208041</v>
      </c>
      <c r="N99" s="144"/>
      <c r="P99" s="169" t="s">
        <v>259</v>
      </c>
      <c r="Q99" s="150">
        <v>94.126720747295934</v>
      </c>
      <c r="R99" s="150">
        <v>112.11691259931891</v>
      </c>
      <c r="S99" s="150">
        <v>90.335746606334865</v>
      </c>
      <c r="T99" s="150">
        <v>86.461854367398558</v>
      </c>
      <c r="U99" s="150">
        <v>90.520205626160177</v>
      </c>
      <c r="V99" s="150">
        <v>76.420136370230651</v>
      </c>
      <c r="W99" s="150">
        <v>93.68827249209545</v>
      </c>
      <c r="X99" s="150">
        <v>93.318396226415103</v>
      </c>
      <c r="Y99" s="177">
        <v>-0.36987626568034671</v>
      </c>
      <c r="Z99" s="177">
        <v>0.4825379887917336</v>
      </c>
      <c r="AA99" s="147"/>
      <c r="AB99" s="144"/>
      <c r="AC99" s="144"/>
      <c r="AD99" s="147">
        <v>92.19939728779508</v>
      </c>
      <c r="AE99" s="147">
        <v>92.83585823762337</v>
      </c>
      <c r="AF99" s="144"/>
    </row>
    <row r="100" spans="1:32" outlineLevel="1" x14ac:dyDescent="0.25">
      <c r="A100" s="169" t="s">
        <v>260</v>
      </c>
      <c r="B100" s="150">
        <v>298.78260869565196</v>
      </c>
      <c r="C100" s="150">
        <v>328.0625</v>
      </c>
      <c r="D100" s="150">
        <v>240.45454545454547</v>
      </c>
      <c r="E100" s="150">
        <v>376.89999999999981</v>
      </c>
      <c r="F100" s="150">
        <v>240.25</v>
      </c>
      <c r="G100" s="150">
        <v>368.66666666666669</v>
      </c>
      <c r="H100" s="150">
        <v>267.00000000000017</v>
      </c>
      <c r="I100" s="150">
        <v>428</v>
      </c>
      <c r="J100" s="177">
        <v>160.99999999999983</v>
      </c>
      <c r="K100" s="177">
        <v>124.15189873417728</v>
      </c>
      <c r="L100" s="147"/>
      <c r="M100" s="178">
        <v>-130.21428571428567</v>
      </c>
      <c r="N100" s="144"/>
      <c r="P100" s="169" t="s">
        <v>260</v>
      </c>
      <c r="Q100" s="150">
        <v>334.16935483870969</v>
      </c>
      <c r="R100" s="150">
        <v>317.7157894736842</v>
      </c>
      <c r="S100" s="150">
        <v>361.81914893617022</v>
      </c>
      <c r="T100" s="150">
        <v>257.74999999999994</v>
      </c>
      <c r="U100" s="150">
        <v>202.03389830508496</v>
      </c>
      <c r="V100" s="150">
        <v>193.8846153846151</v>
      </c>
      <c r="W100" s="150">
        <v>188.22222222222206</v>
      </c>
      <c r="X100" s="150">
        <v>558.21428571428567</v>
      </c>
      <c r="Y100" s="177">
        <v>369.99206349206361</v>
      </c>
      <c r="Z100" s="177">
        <v>272.3344335885925</v>
      </c>
      <c r="AA100" s="147"/>
      <c r="AB100" s="144"/>
      <c r="AC100" s="144"/>
      <c r="AD100" s="147">
        <v>303.84810126582272</v>
      </c>
      <c r="AE100" s="147">
        <v>285.87985212569316</v>
      </c>
      <c r="AF100" s="144"/>
    </row>
    <row r="101" spans="1:32" outlineLevel="1" x14ac:dyDescent="0.25">
      <c r="A101" s="169" t="s">
        <v>261</v>
      </c>
      <c r="B101" s="150">
        <v>174.4545454545455</v>
      </c>
      <c r="C101" s="150">
        <v>128.35714285714286</v>
      </c>
      <c r="D101" s="150">
        <v>211.34615384615381</v>
      </c>
      <c r="E101" s="150">
        <v>149.43333333333328</v>
      </c>
      <c r="F101" s="150">
        <v>131.20689655172433</v>
      </c>
      <c r="G101" s="150">
        <v>103.22580645161284</v>
      </c>
      <c r="H101" s="150">
        <v>217.78260869565207</v>
      </c>
      <c r="I101" s="150">
        <v>122.71951219512199</v>
      </c>
      <c r="J101" s="177">
        <v>-95.063096500530079</v>
      </c>
      <c r="K101" s="177">
        <v>-31.754625735912484</v>
      </c>
      <c r="L101" s="147"/>
      <c r="M101" s="178">
        <v>-7.6244368494638906</v>
      </c>
      <c r="N101" s="144"/>
      <c r="P101" s="169" t="s">
        <v>261</v>
      </c>
      <c r="Q101" s="150">
        <v>142.28871391076117</v>
      </c>
      <c r="R101" s="150">
        <v>146.20074349442379</v>
      </c>
      <c r="S101" s="150">
        <v>105.18433931484505</v>
      </c>
      <c r="T101" s="150">
        <v>147.61475409836069</v>
      </c>
      <c r="U101" s="150">
        <v>127.59637188208617</v>
      </c>
      <c r="V101" s="150">
        <v>116.76027397260277</v>
      </c>
      <c r="W101" s="150">
        <v>135.18873239436616</v>
      </c>
      <c r="X101" s="150">
        <v>130.34394904458588</v>
      </c>
      <c r="Y101" s="177">
        <v>-4.8447833497802719</v>
      </c>
      <c r="Z101" s="177">
        <v>0.46655440857054487</v>
      </c>
      <c r="AA101" s="147"/>
      <c r="AB101" s="144"/>
      <c r="AC101" s="144"/>
      <c r="AD101" s="147">
        <v>154.47413793103448</v>
      </c>
      <c r="AE101" s="147">
        <v>129.87739463601534</v>
      </c>
      <c r="AF101" s="144"/>
    </row>
    <row r="102" spans="1:32" outlineLevel="1" x14ac:dyDescent="0.25">
      <c r="A102" s="169" t="s">
        <v>262</v>
      </c>
      <c r="B102" s="150">
        <v>113.70560747663538</v>
      </c>
      <c r="C102" s="150">
        <v>119.28935532233888</v>
      </c>
      <c r="D102" s="150">
        <v>96.697777777777816</v>
      </c>
      <c r="E102" s="150">
        <v>108.65680473372784</v>
      </c>
      <c r="F102" s="150">
        <v>112.91780821917818</v>
      </c>
      <c r="G102" s="150">
        <v>53.536170212765938</v>
      </c>
      <c r="H102" s="150">
        <v>121.40530303030306</v>
      </c>
      <c r="I102" s="150">
        <v>90.540268456375628</v>
      </c>
      <c r="J102" s="177">
        <v>-30.865034573927431</v>
      </c>
      <c r="K102" s="177">
        <v>-16.942072263845958</v>
      </c>
      <c r="L102" s="147"/>
      <c r="M102" s="178">
        <v>-21.015224342268965</v>
      </c>
      <c r="N102" s="144"/>
      <c r="P102" s="169" t="s">
        <v>262</v>
      </c>
      <c r="Q102" s="150">
        <v>105.49169542709214</v>
      </c>
      <c r="R102" s="150">
        <v>124.77134380837273</v>
      </c>
      <c r="S102" s="150">
        <v>92.658012671920758</v>
      </c>
      <c r="T102" s="150">
        <v>114.94492254733218</v>
      </c>
      <c r="U102" s="150">
        <v>102.5003998933618</v>
      </c>
      <c r="V102" s="150">
        <v>85.496655518394647</v>
      </c>
      <c r="W102" s="150">
        <v>100.22075826835149</v>
      </c>
      <c r="X102" s="150">
        <v>111.55549279864459</v>
      </c>
      <c r="Y102" s="177">
        <v>11.334734530293105</v>
      </c>
      <c r="Z102" s="177">
        <v>5.3557880274469909</v>
      </c>
      <c r="AA102" s="147"/>
      <c r="AB102" s="144"/>
      <c r="AC102" s="144"/>
      <c r="AD102" s="147">
        <v>107.48234072022159</v>
      </c>
      <c r="AE102" s="147">
        <v>106.1997047711976</v>
      </c>
      <c r="AF102" s="144"/>
    </row>
    <row r="103" spans="1:32" outlineLevel="1" x14ac:dyDescent="0.25">
      <c r="A103" s="169" t="s">
        <v>53</v>
      </c>
      <c r="B103" s="150">
        <v>174.92783505154648</v>
      </c>
      <c r="C103" s="150">
        <v>191.16783216783222</v>
      </c>
      <c r="D103" s="150">
        <v>206.55813953488371</v>
      </c>
      <c r="E103" s="150">
        <v>149.57758620689657</v>
      </c>
      <c r="F103" s="150">
        <v>167.42142857142846</v>
      </c>
      <c r="G103" s="150">
        <v>140.5454545454545</v>
      </c>
      <c r="H103" s="150">
        <v>208.72857142857148</v>
      </c>
      <c r="I103" s="150">
        <v>115.14606741573037</v>
      </c>
      <c r="J103" s="177">
        <v>-93.582504012841113</v>
      </c>
      <c r="K103" s="177">
        <v>-65.121153486882477</v>
      </c>
      <c r="L103" s="147"/>
      <c r="M103" s="178">
        <v>-114.77488496522189</v>
      </c>
      <c r="N103" s="144"/>
      <c r="P103" s="169" t="s">
        <v>53</v>
      </c>
      <c r="Q103" s="150">
        <v>241.47624132407904</v>
      </c>
      <c r="R103" s="150">
        <v>232.33529411764701</v>
      </c>
      <c r="S103" s="150">
        <v>144.02360655737709</v>
      </c>
      <c r="T103" s="150">
        <v>176.84889643463512</v>
      </c>
      <c r="U103" s="150">
        <v>207.6575107296137</v>
      </c>
      <c r="V103" s="150">
        <v>184.12704598597037</v>
      </c>
      <c r="W103" s="150">
        <v>209.15182357930445</v>
      </c>
      <c r="X103" s="150">
        <v>229.92095238095226</v>
      </c>
      <c r="Y103" s="177">
        <v>20.76912880164781</v>
      </c>
      <c r="Z103" s="177">
        <v>28.496109064400343</v>
      </c>
      <c r="AA103" s="147"/>
      <c r="AB103" s="144"/>
      <c r="AC103" s="144"/>
      <c r="AD103" s="147">
        <v>180.26722090261285</v>
      </c>
      <c r="AE103" s="147">
        <v>201.42484331655191</v>
      </c>
      <c r="AF103" s="144"/>
    </row>
    <row r="104" spans="1:32" outlineLevel="1" x14ac:dyDescent="0.25">
      <c r="A104" s="169" t="s">
        <v>11</v>
      </c>
      <c r="B104" s="150">
        <v>85.749999999999972</v>
      </c>
      <c r="C104" s="150">
        <v>98.679245283018901</v>
      </c>
      <c r="D104" s="150">
        <v>70.855555555555569</v>
      </c>
      <c r="E104" s="150">
        <v>89.417910447761187</v>
      </c>
      <c r="F104" s="150">
        <v>70.301886792452834</v>
      </c>
      <c r="G104" s="150">
        <v>69.307692307692278</v>
      </c>
      <c r="H104" s="150">
        <v>105.69999999999996</v>
      </c>
      <c r="I104" s="150">
        <v>92.385964912280642</v>
      </c>
      <c r="J104" s="177">
        <v>-13.314035087719319</v>
      </c>
      <c r="K104" s="177">
        <v>8.3145363408520865</v>
      </c>
      <c r="L104" s="147"/>
      <c r="M104" s="178">
        <v>-20.131306244886744</v>
      </c>
      <c r="N104" s="144"/>
      <c r="P104" s="169" t="s">
        <v>11</v>
      </c>
      <c r="Q104" s="150">
        <v>121.71661237785004</v>
      </c>
      <c r="R104" s="150">
        <v>120.71276595744671</v>
      </c>
      <c r="S104" s="150">
        <v>95.372763419483235</v>
      </c>
      <c r="T104" s="150">
        <v>109.57632398753876</v>
      </c>
      <c r="U104" s="150">
        <v>106.75683317624876</v>
      </c>
      <c r="V104" s="150">
        <v>92.769716088328082</v>
      </c>
      <c r="W104" s="150">
        <v>117.40218470705076</v>
      </c>
      <c r="X104" s="150">
        <v>112.51727115716739</v>
      </c>
      <c r="Y104" s="177">
        <v>-4.8849135498833789</v>
      </c>
      <c r="Z104" s="177">
        <v>2.2554038610750951</v>
      </c>
      <c r="AA104" s="147"/>
      <c r="AB104" s="144"/>
      <c r="AC104" s="144"/>
      <c r="AD104" s="147">
        <v>84.071428571428555</v>
      </c>
      <c r="AE104" s="147">
        <v>110.26186729609229</v>
      </c>
      <c r="AF104" s="144"/>
    </row>
    <row r="105" spans="1:32" outlineLevel="1" x14ac:dyDescent="0.25">
      <c r="A105" s="169" t="s">
        <v>263</v>
      </c>
      <c r="B105" s="150">
        <v>71.125172890733054</v>
      </c>
      <c r="C105" s="150">
        <v>60.695680206318563</v>
      </c>
      <c r="D105" s="150">
        <v>52.62433460076052</v>
      </c>
      <c r="E105" s="150">
        <v>53.280323450134773</v>
      </c>
      <c r="F105" s="150">
        <v>55.56428571428566</v>
      </c>
      <c r="G105" s="150">
        <v>37.110217216411897</v>
      </c>
      <c r="H105" s="150">
        <v>51.093352192362012</v>
      </c>
      <c r="I105" s="150">
        <v>50.900763358778541</v>
      </c>
      <c r="J105" s="177">
        <v>-0.19258883358347134</v>
      </c>
      <c r="K105" s="177">
        <v>-4.1142123847354881</v>
      </c>
      <c r="L105" s="147"/>
      <c r="M105" s="178">
        <v>-13.516260961679301</v>
      </c>
      <c r="N105" s="144"/>
      <c r="P105" s="169" t="s">
        <v>263</v>
      </c>
      <c r="Q105" s="150">
        <v>72.290563428966465</v>
      </c>
      <c r="R105" s="150">
        <v>78.092233303112749</v>
      </c>
      <c r="S105" s="150">
        <v>60.310089951886127</v>
      </c>
      <c r="T105" s="150">
        <v>62.863296703296768</v>
      </c>
      <c r="U105" s="150">
        <v>66.752627324171442</v>
      </c>
      <c r="V105" s="150">
        <v>57.263469985358739</v>
      </c>
      <c r="W105" s="150">
        <v>60.340813970269799</v>
      </c>
      <c r="X105" s="150">
        <v>64.417024320457841</v>
      </c>
      <c r="Y105" s="177">
        <v>4.0762103501880418</v>
      </c>
      <c r="Z105" s="177">
        <v>-1.3861583004196092</v>
      </c>
      <c r="AA105" s="147"/>
      <c r="AB105" s="144"/>
      <c r="AC105" s="144"/>
      <c r="AD105" s="147">
        <v>55.014975743514029</v>
      </c>
      <c r="AE105" s="147">
        <v>65.80318262087745</v>
      </c>
      <c r="AF105" s="144"/>
    </row>
    <row r="106" spans="1:32" outlineLevel="1" x14ac:dyDescent="0.25">
      <c r="A106" s="169" t="s">
        <v>264</v>
      </c>
      <c r="B106" s="150">
        <v>100.13971539456662</v>
      </c>
      <c r="C106" s="150">
        <v>119.59041916167666</v>
      </c>
      <c r="D106" s="150">
        <v>81.789983844911205</v>
      </c>
      <c r="E106" s="150">
        <v>83.315608919382584</v>
      </c>
      <c r="F106" s="150">
        <v>78.152148664343926</v>
      </c>
      <c r="G106" s="150">
        <v>56.196816208393635</v>
      </c>
      <c r="H106" s="150">
        <v>95.186974789915951</v>
      </c>
      <c r="I106" s="150">
        <v>84.512014787430658</v>
      </c>
      <c r="J106" s="177">
        <v>-10.674960002485292</v>
      </c>
      <c r="K106" s="177">
        <v>-3.9330038152977949</v>
      </c>
      <c r="L106" s="147"/>
      <c r="M106" s="178">
        <v>2.6395224378896245</v>
      </c>
      <c r="N106" s="144"/>
      <c r="P106" s="169" t="s">
        <v>264</v>
      </c>
      <c r="Q106" s="150">
        <v>85.649861878453024</v>
      </c>
      <c r="R106" s="150">
        <v>107.04158228702578</v>
      </c>
      <c r="S106" s="150">
        <v>85.66011854360714</v>
      </c>
      <c r="T106" s="150">
        <v>64.540003232584468</v>
      </c>
      <c r="U106" s="150">
        <v>68.260584283705683</v>
      </c>
      <c r="V106" s="150">
        <v>76.472487850760302</v>
      </c>
      <c r="W106" s="150">
        <v>93.711420612813328</v>
      </c>
      <c r="X106" s="150">
        <v>81.872492349541034</v>
      </c>
      <c r="Y106" s="177">
        <v>-11.838928263272294</v>
      </c>
      <c r="Z106" s="177">
        <v>-1.5829681884956699</v>
      </c>
      <c r="AA106" s="147"/>
      <c r="AB106" s="144"/>
      <c r="AC106" s="144"/>
      <c r="AD106" s="147">
        <v>88.445018602728453</v>
      </c>
      <c r="AE106" s="147">
        <v>83.455460538036704</v>
      </c>
      <c r="AF106" s="144"/>
    </row>
    <row r="107" spans="1:32" outlineLevel="1" x14ac:dyDescent="0.25">
      <c r="A107" s="169" t="s">
        <v>265</v>
      </c>
      <c r="B107" s="150">
        <v>119.72540045766583</v>
      </c>
      <c r="C107" s="150">
        <v>144.87784679089049</v>
      </c>
      <c r="D107" s="150">
        <v>123.99550561797751</v>
      </c>
      <c r="E107" s="150">
        <v>147.26790450928394</v>
      </c>
      <c r="F107" s="150">
        <v>124.77577319587645</v>
      </c>
      <c r="G107" s="150">
        <v>107.88266666666667</v>
      </c>
      <c r="H107" s="150">
        <v>138.69889502762427</v>
      </c>
      <c r="I107" s="150">
        <v>115.7010582010581</v>
      </c>
      <c r="J107" s="177">
        <v>-22.997836826566171</v>
      </c>
      <c r="K107" s="177">
        <v>-14.07640953525167</v>
      </c>
      <c r="L107" s="147"/>
      <c r="M107" s="178">
        <v>-20.394874525902608</v>
      </c>
      <c r="N107" s="144"/>
      <c r="P107" s="169" t="s">
        <v>265</v>
      </c>
      <c r="Q107" s="150">
        <v>127.56359614473045</v>
      </c>
      <c r="R107" s="150">
        <v>146.92865497076031</v>
      </c>
      <c r="S107" s="150">
        <v>116.11489817792086</v>
      </c>
      <c r="T107" s="150">
        <v>116.3077092027234</v>
      </c>
      <c r="U107" s="150">
        <v>124.35455585207767</v>
      </c>
      <c r="V107" s="150">
        <v>116.62752258312526</v>
      </c>
      <c r="W107" s="150">
        <v>129.1222179585572</v>
      </c>
      <c r="X107" s="150">
        <v>136.09593272696071</v>
      </c>
      <c r="Y107" s="177">
        <v>6.9737147684035108</v>
      </c>
      <c r="Z107" s="177">
        <v>9.5260998842357338</v>
      </c>
      <c r="AA107" s="147"/>
      <c r="AB107" s="144"/>
      <c r="AC107" s="144"/>
      <c r="AD107" s="147">
        <v>129.77746773630977</v>
      </c>
      <c r="AE107" s="147">
        <v>126.56983284272498</v>
      </c>
      <c r="AF107" s="144"/>
    </row>
    <row r="108" spans="1:32" outlineLevel="1" x14ac:dyDescent="0.25">
      <c r="A108" s="169" t="s">
        <v>266</v>
      </c>
      <c r="B108" s="150">
        <v>237.01010101010087</v>
      </c>
      <c r="C108" s="150">
        <v>217.49295774647894</v>
      </c>
      <c r="D108" s="150">
        <v>285.97382198952863</v>
      </c>
      <c r="E108" s="150">
        <v>247.7365269461076</v>
      </c>
      <c r="F108" s="150">
        <v>184.38095238095232</v>
      </c>
      <c r="G108" s="150">
        <v>151.9304347826089</v>
      </c>
      <c r="H108" s="150">
        <v>360.55357142857127</v>
      </c>
      <c r="I108" s="150">
        <v>205.53846153846155</v>
      </c>
      <c r="J108" s="177">
        <v>-155.01510989010973</v>
      </c>
      <c r="K108" s="177">
        <v>-24.055028242007808</v>
      </c>
      <c r="L108" s="147"/>
      <c r="M108" s="178">
        <v>60.067614893094088</v>
      </c>
      <c r="N108" s="144"/>
      <c r="P108" s="169" t="s">
        <v>266</v>
      </c>
      <c r="Q108" s="150">
        <v>204.81065857885625</v>
      </c>
      <c r="R108" s="150">
        <v>196.03550295857994</v>
      </c>
      <c r="S108" s="150">
        <v>198.61832669322712</v>
      </c>
      <c r="T108" s="150">
        <v>183.95169775227191</v>
      </c>
      <c r="U108" s="150">
        <v>214.74809160305352</v>
      </c>
      <c r="V108" s="150">
        <v>172.65210267613321</v>
      </c>
      <c r="W108" s="150">
        <v>188.1079096045197</v>
      </c>
      <c r="X108" s="150">
        <v>145.47084664536746</v>
      </c>
      <c r="Y108" s="177">
        <v>-42.637062959152246</v>
      </c>
      <c r="Z108" s="177">
        <v>-49.553987584583837</v>
      </c>
      <c r="AA108" s="147"/>
      <c r="AB108" s="144"/>
      <c r="AC108" s="144"/>
      <c r="AD108" s="147">
        <v>229.59348978046935</v>
      </c>
      <c r="AE108" s="147">
        <v>195.0248342299513</v>
      </c>
      <c r="AF108" s="144"/>
    </row>
    <row r="109" spans="1:32" outlineLevel="1" x14ac:dyDescent="0.25">
      <c r="A109" s="168" t="s">
        <v>267</v>
      </c>
      <c r="B109" s="170">
        <v>101.0810628236883</v>
      </c>
      <c r="C109" s="170">
        <v>108.04942166140908</v>
      </c>
      <c r="D109" s="170">
        <v>95.838497899159691</v>
      </c>
      <c r="E109" s="170">
        <v>98.060071727435783</v>
      </c>
      <c r="F109" s="170">
        <v>87.201338953632572</v>
      </c>
      <c r="G109" s="170">
        <v>65.358490566037744</v>
      </c>
      <c r="H109" s="170">
        <v>102.24570596797668</v>
      </c>
      <c r="I109" s="170">
        <v>81.488385598141633</v>
      </c>
      <c r="J109" s="179">
        <v>-20.757320369835043</v>
      </c>
      <c r="K109" s="179">
        <v>-13.284566754864272</v>
      </c>
      <c r="L109" s="147"/>
      <c r="M109" s="178">
        <v>-15.089857579862482</v>
      </c>
      <c r="N109" s="144"/>
      <c r="P109" s="168" t="s">
        <v>267</v>
      </c>
      <c r="Q109" s="170">
        <v>104.8986875924916</v>
      </c>
      <c r="R109" s="170">
        <v>116.97383929854823</v>
      </c>
      <c r="S109" s="170">
        <v>91.945246800731255</v>
      </c>
      <c r="T109" s="170">
        <v>90.549216888843887</v>
      </c>
      <c r="U109" s="170">
        <v>94.422231202605388</v>
      </c>
      <c r="V109" s="170">
        <v>84.71582501613787</v>
      </c>
      <c r="W109" s="170">
        <v>96.045760737439167</v>
      </c>
      <c r="X109" s="170">
        <v>96.578243178004115</v>
      </c>
      <c r="Y109" s="179">
        <v>0.53248244056494798</v>
      </c>
      <c r="Z109" s="179">
        <v>-1.7057155098249268</v>
      </c>
      <c r="AA109" s="147"/>
      <c r="AB109" s="144"/>
      <c r="AC109" s="144"/>
      <c r="AD109" s="180">
        <v>94.772952353005905</v>
      </c>
      <c r="AE109" s="180">
        <v>98.283958687829042</v>
      </c>
      <c r="AF109" s="144"/>
    </row>
    <row r="110" spans="1:32" outlineLevel="1" x14ac:dyDescent="0.25">
      <c r="A110" s="163" t="s">
        <v>289</v>
      </c>
      <c r="B110" s="163"/>
      <c r="C110" s="163"/>
      <c r="D110" s="163"/>
      <c r="E110" s="144"/>
      <c r="F110" s="144"/>
      <c r="G110" s="144"/>
      <c r="H110" s="144"/>
      <c r="I110" s="162"/>
      <c r="J110" s="162"/>
      <c r="K110" s="162"/>
      <c r="L110" s="162"/>
      <c r="M110" s="144"/>
      <c r="N110" s="144"/>
      <c r="O110" s="144"/>
      <c r="P110" s="163" t="s">
        <v>268</v>
      </c>
      <c r="Q110" s="163"/>
      <c r="R110" s="163"/>
      <c r="S110" s="163"/>
      <c r="T110" s="144"/>
      <c r="U110" s="144"/>
      <c r="V110" s="144"/>
      <c r="W110" s="144"/>
      <c r="X110" s="162"/>
      <c r="Y110" s="162"/>
      <c r="Z110" s="162"/>
      <c r="AA110" s="162"/>
      <c r="AB110" s="144"/>
      <c r="AC110" s="144"/>
      <c r="AD110" s="144"/>
      <c r="AE110" s="144"/>
      <c r="AF110" s="144"/>
    </row>
    <row r="111" spans="1:32" x14ac:dyDescent="0.25">
      <c r="A111" s="204"/>
      <c r="B111" s="204"/>
      <c r="C111" s="204"/>
      <c r="D111" s="20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row>
    <row r="112" spans="1:32" x14ac:dyDescent="0.25">
      <c r="A112" s="204"/>
      <c r="B112" s="204"/>
      <c r="C112" s="204"/>
      <c r="D112" s="20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row>
    <row r="113" spans="1:32" x14ac:dyDescent="0.25">
      <c r="A113" s="165" t="s">
        <v>249</v>
      </c>
      <c r="B113" s="165"/>
      <c r="C113" s="165"/>
      <c r="D113" s="165"/>
      <c r="E113" s="182"/>
      <c r="F113" s="144"/>
      <c r="G113" s="144"/>
      <c r="H113" s="144"/>
      <c r="I113" s="144"/>
      <c r="J113" s="144"/>
      <c r="K113" s="144"/>
      <c r="L113" s="144"/>
      <c r="M113" s="144"/>
      <c r="N113" s="144"/>
      <c r="O113" s="204"/>
      <c r="P113" s="165" t="s">
        <v>249</v>
      </c>
      <c r="Q113" s="165"/>
      <c r="R113" s="165"/>
      <c r="S113" s="165"/>
      <c r="T113" s="181"/>
      <c r="U113" s="144"/>
      <c r="V113" s="144"/>
      <c r="W113" s="144"/>
      <c r="X113" s="144"/>
      <c r="Y113" s="144"/>
      <c r="Z113" s="144"/>
      <c r="AA113" s="144"/>
      <c r="AB113" s="144"/>
      <c r="AC113" s="144"/>
      <c r="AD113" s="144"/>
      <c r="AE113" s="144"/>
      <c r="AF113" s="144"/>
    </row>
    <row r="114" spans="1:32" outlineLevel="1" x14ac:dyDescent="0.25">
      <c r="A114" s="166" t="s">
        <v>310</v>
      </c>
      <c r="B114" s="166"/>
      <c r="C114" s="166"/>
      <c r="D114" s="166"/>
      <c r="E114" s="167"/>
      <c r="F114" s="167"/>
      <c r="G114" s="167"/>
      <c r="H114" s="167"/>
      <c r="I114" s="167"/>
      <c r="J114" s="167"/>
      <c r="K114" s="167"/>
      <c r="L114" s="167"/>
      <c r="M114" s="144"/>
      <c r="N114" s="144"/>
      <c r="P114" s="166" t="s">
        <v>231</v>
      </c>
      <c r="Q114" s="166"/>
      <c r="R114" s="166"/>
      <c r="S114" s="166"/>
      <c r="T114" s="167"/>
      <c r="U114" s="167"/>
      <c r="V114" s="167"/>
      <c r="W114" s="167"/>
      <c r="X114" s="167"/>
      <c r="Y114" s="167"/>
      <c r="Z114" s="167"/>
      <c r="AA114" s="167"/>
      <c r="AB114" s="144"/>
      <c r="AC114" s="144"/>
      <c r="AD114" s="144"/>
      <c r="AE114" s="144"/>
      <c r="AF114" s="144"/>
    </row>
    <row r="115" spans="1:32" ht="31.5" outlineLevel="1" x14ac:dyDescent="0.25">
      <c r="A115" s="168" t="s">
        <v>257</v>
      </c>
      <c r="B115" s="141">
        <v>2019</v>
      </c>
      <c r="C115" s="141">
        <v>2020</v>
      </c>
      <c r="D115" s="141">
        <v>2021</v>
      </c>
      <c r="E115" s="141">
        <v>2022</v>
      </c>
      <c r="F115" s="141">
        <v>2023</v>
      </c>
      <c r="G115" s="141">
        <v>2024</v>
      </c>
      <c r="H115" s="141">
        <v>2025</v>
      </c>
      <c r="I115" s="141">
        <v>2026</v>
      </c>
      <c r="J115" s="142" t="s">
        <v>232</v>
      </c>
      <c r="K115" s="142" t="s">
        <v>258</v>
      </c>
      <c r="L115" s="143" t="s">
        <v>234</v>
      </c>
      <c r="M115" s="145" t="s">
        <v>287</v>
      </c>
      <c r="N115" s="144"/>
      <c r="P115" s="168" t="s">
        <v>257</v>
      </c>
      <c r="Q115" s="141">
        <v>2019</v>
      </c>
      <c r="R115" s="141">
        <v>2020</v>
      </c>
      <c r="S115" s="141">
        <v>2021</v>
      </c>
      <c r="T115" s="141">
        <v>2022</v>
      </c>
      <c r="U115" s="141">
        <v>2023</v>
      </c>
      <c r="V115" s="141">
        <v>2024</v>
      </c>
      <c r="W115" s="141">
        <v>2025</v>
      </c>
      <c r="X115" s="141">
        <v>2026</v>
      </c>
      <c r="Y115" s="142" t="s">
        <v>232</v>
      </c>
      <c r="Z115" s="142" t="s">
        <v>258</v>
      </c>
      <c r="AA115" s="143" t="s">
        <v>234</v>
      </c>
      <c r="AB115" s="144"/>
      <c r="AC115" s="144"/>
      <c r="AD115" s="145" t="s">
        <v>311</v>
      </c>
      <c r="AE115" s="145" t="s">
        <v>235</v>
      </c>
      <c r="AF115" s="144"/>
    </row>
    <row r="116" spans="1:32" outlineLevel="1" x14ac:dyDescent="0.25">
      <c r="A116" s="169" t="s">
        <v>259</v>
      </c>
      <c r="B116" s="150">
        <v>454</v>
      </c>
      <c r="C116" s="150">
        <v>506</v>
      </c>
      <c r="D116" s="150">
        <v>409</v>
      </c>
      <c r="E116" s="150">
        <v>412</v>
      </c>
      <c r="F116" s="150">
        <v>412</v>
      </c>
      <c r="G116" s="150">
        <v>385</v>
      </c>
      <c r="H116" s="150">
        <v>342</v>
      </c>
      <c r="I116" s="150">
        <v>412</v>
      </c>
      <c r="J116" s="148">
        <v>0.2046783625730994</v>
      </c>
      <c r="K116" s="148">
        <v>-1.2328767123287728E-2</v>
      </c>
      <c r="L116" s="147"/>
      <c r="M116" s="155">
        <v>8.8793103448275859E-2</v>
      </c>
      <c r="N116" s="144"/>
      <c r="P116" s="169" t="s">
        <v>259</v>
      </c>
      <c r="Q116" s="150">
        <v>4782</v>
      </c>
      <c r="R116" s="150">
        <v>3850</v>
      </c>
      <c r="S116" s="150">
        <v>3973</v>
      </c>
      <c r="T116" s="150">
        <v>4063</v>
      </c>
      <c r="U116" s="150">
        <v>3768</v>
      </c>
      <c r="V116" s="150">
        <v>3768</v>
      </c>
      <c r="W116" s="150">
        <v>4257</v>
      </c>
      <c r="X116" s="150">
        <v>4640</v>
      </c>
      <c r="Y116" s="148">
        <v>8.9969462062485323E-2</v>
      </c>
      <c r="Z116" s="148">
        <v>0.14121077966339909</v>
      </c>
      <c r="AA116" s="147"/>
      <c r="AB116" s="144"/>
      <c r="AC116" s="144"/>
      <c r="AD116" s="147">
        <v>417.14285714285717</v>
      </c>
      <c r="AE116" s="147">
        <v>4065.8571428571427</v>
      </c>
      <c r="AF116" s="144"/>
    </row>
    <row r="117" spans="1:32" outlineLevel="1" x14ac:dyDescent="0.25">
      <c r="A117" s="169" t="s">
        <v>260</v>
      </c>
      <c r="B117" s="150">
        <v>42</v>
      </c>
      <c r="C117" s="150">
        <v>41</v>
      </c>
      <c r="D117" s="150">
        <v>24</v>
      </c>
      <c r="E117" s="150">
        <v>34</v>
      </c>
      <c r="F117" s="150">
        <v>39</v>
      </c>
      <c r="G117" s="150">
        <v>26</v>
      </c>
      <c r="H117" s="150">
        <v>20</v>
      </c>
      <c r="I117" s="150">
        <v>24</v>
      </c>
      <c r="J117" s="148">
        <v>0.2</v>
      </c>
      <c r="K117" s="148">
        <v>-0.25663716814159288</v>
      </c>
      <c r="L117" s="147"/>
      <c r="M117" s="155">
        <v>0.18181818181818182</v>
      </c>
      <c r="N117" s="144"/>
      <c r="P117" s="169" t="s">
        <v>260</v>
      </c>
      <c r="Q117" s="150">
        <v>322</v>
      </c>
      <c r="R117" s="150">
        <v>238</v>
      </c>
      <c r="S117" s="150">
        <v>193</v>
      </c>
      <c r="T117" s="150">
        <v>170</v>
      </c>
      <c r="U117" s="150">
        <v>173</v>
      </c>
      <c r="V117" s="150">
        <v>216</v>
      </c>
      <c r="W117" s="150">
        <v>163</v>
      </c>
      <c r="X117" s="150">
        <v>132</v>
      </c>
      <c r="Y117" s="148">
        <v>-0.19018404907975461</v>
      </c>
      <c r="Z117" s="148">
        <v>-0.37355932203389836</v>
      </c>
      <c r="AA117" s="147"/>
      <c r="AB117" s="144"/>
      <c r="AC117" s="144"/>
      <c r="AD117" s="147">
        <v>32.285714285714285</v>
      </c>
      <c r="AE117" s="147">
        <v>210.71428571428572</v>
      </c>
      <c r="AF117" s="144"/>
    </row>
    <row r="118" spans="1:32" outlineLevel="1" x14ac:dyDescent="0.25">
      <c r="A118" s="169" t="s">
        <v>261</v>
      </c>
      <c r="B118" s="150">
        <v>76</v>
      </c>
      <c r="C118" s="150">
        <v>58</v>
      </c>
      <c r="D118" s="150">
        <v>54</v>
      </c>
      <c r="E118" s="150">
        <v>53</v>
      </c>
      <c r="F118" s="150">
        <v>54</v>
      </c>
      <c r="G118" s="150">
        <v>55</v>
      </c>
      <c r="H118" s="150">
        <v>55</v>
      </c>
      <c r="I118" s="150">
        <v>56</v>
      </c>
      <c r="J118" s="148">
        <v>1.8181818181818181E-2</v>
      </c>
      <c r="K118" s="148">
        <v>-3.2098765432098712E-2</v>
      </c>
      <c r="L118" s="147"/>
      <c r="M118" s="155">
        <v>0.13493975903614458</v>
      </c>
      <c r="N118" s="144"/>
      <c r="P118" s="169" t="s">
        <v>261</v>
      </c>
      <c r="Q118" s="150">
        <v>602</v>
      </c>
      <c r="R118" s="150">
        <v>446</v>
      </c>
      <c r="S118" s="150">
        <v>467</v>
      </c>
      <c r="T118" s="150">
        <v>374</v>
      </c>
      <c r="U118" s="150">
        <v>356</v>
      </c>
      <c r="V118" s="150">
        <v>335</v>
      </c>
      <c r="W118" s="150">
        <v>379</v>
      </c>
      <c r="X118" s="150">
        <v>415</v>
      </c>
      <c r="Y118" s="148">
        <v>9.498680738786279E-2</v>
      </c>
      <c r="Z118" s="148">
        <v>-1.8249408583981094E-2</v>
      </c>
      <c r="AA118" s="147"/>
      <c r="AB118" s="144"/>
      <c r="AC118" s="144"/>
      <c r="AD118" s="147">
        <v>57.857142857142854</v>
      </c>
      <c r="AE118" s="147">
        <v>422.71428571428572</v>
      </c>
      <c r="AF118" s="144"/>
    </row>
    <row r="119" spans="1:32" outlineLevel="1" x14ac:dyDescent="0.25">
      <c r="A119" s="169" t="s">
        <v>262</v>
      </c>
      <c r="B119" s="150">
        <v>485</v>
      </c>
      <c r="C119" s="150">
        <v>387</v>
      </c>
      <c r="D119" s="150">
        <v>413</v>
      </c>
      <c r="E119" s="150">
        <v>195</v>
      </c>
      <c r="F119" s="150">
        <v>146</v>
      </c>
      <c r="G119" s="150">
        <v>172</v>
      </c>
      <c r="H119" s="150">
        <v>199</v>
      </c>
      <c r="I119" s="150">
        <v>176</v>
      </c>
      <c r="J119" s="148">
        <v>-0.11557788944723618</v>
      </c>
      <c r="K119" s="148">
        <v>-0.38307461191787678</v>
      </c>
      <c r="L119" s="147"/>
      <c r="M119" s="155">
        <v>7.2042570609905848E-2</v>
      </c>
      <c r="N119" s="144"/>
      <c r="P119" s="169" t="s">
        <v>262</v>
      </c>
      <c r="Q119" s="150">
        <v>5037</v>
      </c>
      <c r="R119" s="150">
        <v>3463</v>
      </c>
      <c r="S119" s="150">
        <v>4106</v>
      </c>
      <c r="T119" s="150">
        <v>2627</v>
      </c>
      <c r="U119" s="150">
        <v>1933</v>
      </c>
      <c r="V119" s="150">
        <v>1999</v>
      </c>
      <c r="W119" s="150">
        <v>2487</v>
      </c>
      <c r="X119" s="150">
        <v>2443</v>
      </c>
      <c r="Y119" s="148">
        <v>-1.7691998391636508E-2</v>
      </c>
      <c r="Z119" s="148">
        <v>-0.21018843524847594</v>
      </c>
      <c r="AA119" s="147"/>
      <c r="AB119" s="144"/>
      <c r="AC119" s="144"/>
      <c r="AD119" s="147">
        <v>285.28571428571428</v>
      </c>
      <c r="AE119" s="147">
        <v>3093.1428571428573</v>
      </c>
      <c r="AF119" s="144"/>
    </row>
    <row r="120" spans="1:32" outlineLevel="1" x14ac:dyDescent="0.25">
      <c r="A120" s="169" t="s">
        <v>53</v>
      </c>
      <c r="B120" s="150">
        <v>337</v>
      </c>
      <c r="C120" s="150">
        <v>287</v>
      </c>
      <c r="D120" s="150">
        <v>208</v>
      </c>
      <c r="E120" s="150">
        <v>238</v>
      </c>
      <c r="F120" s="150">
        <v>272</v>
      </c>
      <c r="G120" s="150">
        <v>237</v>
      </c>
      <c r="H120" s="150">
        <v>262</v>
      </c>
      <c r="I120" s="150">
        <v>202</v>
      </c>
      <c r="J120" s="148">
        <v>-0.22900763358778625</v>
      </c>
      <c r="K120" s="148">
        <v>-0.23193916349809887</v>
      </c>
      <c r="L120" s="147"/>
      <c r="M120" s="155">
        <v>6.1267819229602671E-2</v>
      </c>
      <c r="N120" s="144"/>
      <c r="P120" s="169" t="s">
        <v>53</v>
      </c>
      <c r="Q120" s="150">
        <v>2997</v>
      </c>
      <c r="R120" s="150">
        <v>1934</v>
      </c>
      <c r="S120" s="150">
        <v>1865</v>
      </c>
      <c r="T120" s="150">
        <v>2214</v>
      </c>
      <c r="U120" s="150">
        <v>2438</v>
      </c>
      <c r="V120" s="150">
        <v>2578</v>
      </c>
      <c r="W120" s="150">
        <v>2733</v>
      </c>
      <c r="X120" s="150">
        <v>3297</v>
      </c>
      <c r="Y120" s="148">
        <v>0.20636663007683864</v>
      </c>
      <c r="Z120" s="148">
        <v>0.37711080613401743</v>
      </c>
      <c r="AA120" s="147"/>
      <c r="AB120" s="144"/>
      <c r="AC120" s="144"/>
      <c r="AD120" s="147">
        <v>263</v>
      </c>
      <c r="AE120" s="147">
        <v>2394.1428571428573</v>
      </c>
      <c r="AF120" s="144"/>
    </row>
    <row r="121" spans="1:32" outlineLevel="1" x14ac:dyDescent="0.25">
      <c r="A121" s="169" t="s">
        <v>11</v>
      </c>
      <c r="B121" s="150">
        <v>88</v>
      </c>
      <c r="C121" s="150">
        <v>84</v>
      </c>
      <c r="D121" s="150">
        <v>75</v>
      </c>
      <c r="E121" s="150">
        <v>65</v>
      </c>
      <c r="F121" s="150">
        <v>79</v>
      </c>
      <c r="G121" s="150">
        <v>81</v>
      </c>
      <c r="H121" s="150">
        <v>82</v>
      </c>
      <c r="I121" s="150">
        <v>120</v>
      </c>
      <c r="J121" s="148">
        <v>0.46341463414634149</v>
      </c>
      <c r="K121" s="148">
        <v>0.51624548736462106</v>
      </c>
      <c r="L121" s="147"/>
      <c r="M121" s="155">
        <v>0.12903225806451613</v>
      </c>
      <c r="N121" s="144"/>
      <c r="P121" s="169" t="s">
        <v>11</v>
      </c>
      <c r="Q121" s="150">
        <v>909</v>
      </c>
      <c r="R121" s="150">
        <v>741</v>
      </c>
      <c r="S121" s="150">
        <v>838</v>
      </c>
      <c r="T121" s="150">
        <v>793</v>
      </c>
      <c r="U121" s="150">
        <v>873</v>
      </c>
      <c r="V121" s="150">
        <v>775</v>
      </c>
      <c r="W121" s="150">
        <v>1044</v>
      </c>
      <c r="X121" s="150">
        <v>930</v>
      </c>
      <c r="Y121" s="148">
        <v>-0.10919540229885058</v>
      </c>
      <c r="Z121" s="148">
        <v>8.9904570567553937E-2</v>
      </c>
      <c r="AA121" s="147"/>
      <c r="AB121" s="144"/>
      <c r="AC121" s="144"/>
      <c r="AD121" s="147">
        <v>79.142857142857139</v>
      </c>
      <c r="AE121" s="147">
        <v>853.28571428571433</v>
      </c>
      <c r="AF121" s="144"/>
    </row>
    <row r="122" spans="1:32" outlineLevel="1" x14ac:dyDescent="0.25">
      <c r="A122" s="169" t="s">
        <v>263</v>
      </c>
      <c r="B122" s="150">
        <v>406</v>
      </c>
      <c r="C122" s="150">
        <v>313</v>
      </c>
      <c r="D122" s="150">
        <v>241</v>
      </c>
      <c r="E122" s="150">
        <v>262</v>
      </c>
      <c r="F122" s="150">
        <v>259</v>
      </c>
      <c r="G122" s="150">
        <v>288</v>
      </c>
      <c r="H122" s="150">
        <v>232</v>
      </c>
      <c r="I122" s="150">
        <v>285</v>
      </c>
      <c r="J122" s="148">
        <v>0.22844827586206898</v>
      </c>
      <c r="K122" s="148">
        <v>-2.9985007496251023E-3</v>
      </c>
      <c r="L122" s="147"/>
      <c r="M122" s="155">
        <v>8.5869237722205477E-2</v>
      </c>
      <c r="N122" s="144"/>
      <c r="P122" s="169" t="s">
        <v>263</v>
      </c>
      <c r="Q122" s="150">
        <v>4405</v>
      </c>
      <c r="R122" s="150">
        <v>3399</v>
      </c>
      <c r="S122" s="150">
        <v>4248</v>
      </c>
      <c r="T122" s="150">
        <v>4120</v>
      </c>
      <c r="U122" s="150">
        <v>3527</v>
      </c>
      <c r="V122" s="150">
        <v>3393</v>
      </c>
      <c r="W122" s="150">
        <v>3695</v>
      </c>
      <c r="X122" s="150">
        <v>3319</v>
      </c>
      <c r="Y122" s="148">
        <v>-0.10175913396481732</v>
      </c>
      <c r="Z122" s="148">
        <v>-0.13267629820435287</v>
      </c>
      <c r="AA122" s="147"/>
      <c r="AB122" s="144"/>
      <c r="AC122" s="144"/>
      <c r="AD122" s="147">
        <v>285.85714285714283</v>
      </c>
      <c r="AE122" s="147">
        <v>3826.7142857142858</v>
      </c>
      <c r="AF122" s="144"/>
    </row>
    <row r="123" spans="1:32" outlineLevel="1" x14ac:dyDescent="0.25">
      <c r="A123" s="169" t="s">
        <v>264</v>
      </c>
      <c r="B123" s="150">
        <v>481</v>
      </c>
      <c r="C123" s="150">
        <v>533</v>
      </c>
      <c r="D123" s="150">
        <v>431</v>
      </c>
      <c r="E123" s="150">
        <v>362</v>
      </c>
      <c r="F123" s="150">
        <v>379</v>
      </c>
      <c r="G123" s="150">
        <v>380</v>
      </c>
      <c r="H123" s="150">
        <v>319</v>
      </c>
      <c r="I123" s="150">
        <v>415</v>
      </c>
      <c r="J123" s="148">
        <v>0.30094043887147337</v>
      </c>
      <c r="K123" s="148">
        <v>6.9324090121316564E-3</v>
      </c>
      <c r="L123" s="147"/>
      <c r="M123" s="155">
        <v>0.11524576506525964</v>
      </c>
      <c r="N123" s="144"/>
      <c r="P123" s="169" t="s">
        <v>264</v>
      </c>
      <c r="Q123" s="150">
        <v>4528</v>
      </c>
      <c r="R123" s="150">
        <v>3695</v>
      </c>
      <c r="S123" s="150">
        <v>3949</v>
      </c>
      <c r="T123" s="150">
        <v>3775</v>
      </c>
      <c r="U123" s="150">
        <v>3494</v>
      </c>
      <c r="V123" s="150">
        <v>3397</v>
      </c>
      <c r="W123" s="150">
        <v>3849</v>
      </c>
      <c r="X123" s="150">
        <v>3601</v>
      </c>
      <c r="Y123" s="148">
        <v>-6.4432320083138483E-2</v>
      </c>
      <c r="Z123" s="148">
        <v>-5.5457713493461271E-2</v>
      </c>
      <c r="AA123" s="147"/>
      <c r="AB123" s="144"/>
      <c r="AC123" s="144"/>
      <c r="AD123" s="147">
        <v>412.14285714285717</v>
      </c>
      <c r="AE123" s="147">
        <v>3812.4285714285716</v>
      </c>
      <c r="AF123" s="144"/>
    </row>
    <row r="124" spans="1:32" outlineLevel="1" x14ac:dyDescent="0.25">
      <c r="A124" s="169" t="s">
        <v>265</v>
      </c>
      <c r="B124" s="150">
        <v>680</v>
      </c>
      <c r="C124" s="150">
        <v>672</v>
      </c>
      <c r="D124" s="150">
        <v>574</v>
      </c>
      <c r="E124" s="150">
        <v>455</v>
      </c>
      <c r="F124" s="150">
        <v>601</v>
      </c>
      <c r="G124" s="150">
        <v>609</v>
      </c>
      <c r="H124" s="150">
        <v>514</v>
      </c>
      <c r="I124" s="150">
        <v>477</v>
      </c>
      <c r="J124" s="148">
        <v>-7.1984435797665364E-2</v>
      </c>
      <c r="K124" s="148">
        <v>-0.18660170523751524</v>
      </c>
      <c r="L124" s="147"/>
      <c r="M124" s="155">
        <v>6.8731988472622477E-2</v>
      </c>
      <c r="N124" s="144"/>
      <c r="P124" s="169" t="s">
        <v>265</v>
      </c>
      <c r="Q124" s="150">
        <v>6517</v>
      </c>
      <c r="R124" s="150">
        <v>5572</v>
      </c>
      <c r="S124" s="150">
        <v>4744</v>
      </c>
      <c r="T124" s="150">
        <v>4965</v>
      </c>
      <c r="U124" s="150">
        <v>5614</v>
      </c>
      <c r="V124" s="150">
        <v>5973</v>
      </c>
      <c r="W124" s="150">
        <v>7161</v>
      </c>
      <c r="X124" s="150">
        <v>6940</v>
      </c>
      <c r="Y124" s="148">
        <v>-3.0861611506772798E-2</v>
      </c>
      <c r="Z124" s="148">
        <v>0.19814531643072059</v>
      </c>
      <c r="AA124" s="147"/>
      <c r="AB124" s="144"/>
      <c r="AC124" s="144"/>
      <c r="AD124" s="147">
        <v>586.42857142857144</v>
      </c>
      <c r="AE124" s="147">
        <v>5792.2857142857147</v>
      </c>
      <c r="AF124" s="144"/>
    </row>
    <row r="125" spans="1:32" outlineLevel="1" x14ac:dyDescent="0.25">
      <c r="A125" s="169" t="s">
        <v>266</v>
      </c>
      <c r="B125" s="150">
        <v>503</v>
      </c>
      <c r="C125" s="150">
        <v>442</v>
      </c>
      <c r="D125" s="150">
        <v>325</v>
      </c>
      <c r="E125" s="150">
        <v>254</v>
      </c>
      <c r="F125" s="150">
        <v>287</v>
      </c>
      <c r="G125" s="150">
        <v>398</v>
      </c>
      <c r="H125" s="150">
        <v>393</v>
      </c>
      <c r="I125" s="150">
        <v>348</v>
      </c>
      <c r="J125" s="148">
        <v>-0.11450381679389313</v>
      </c>
      <c r="K125" s="148">
        <v>-6.3797079169869347E-2</v>
      </c>
      <c r="L125" s="147"/>
      <c r="M125" s="155">
        <v>9.8835558080090882E-2</v>
      </c>
      <c r="N125" s="144"/>
      <c r="P125" s="169" t="s">
        <v>266</v>
      </c>
      <c r="Q125" s="150">
        <v>5240</v>
      </c>
      <c r="R125" s="150">
        <v>4002</v>
      </c>
      <c r="S125" s="150">
        <v>4090</v>
      </c>
      <c r="T125" s="150">
        <v>4034</v>
      </c>
      <c r="U125" s="150">
        <v>3629</v>
      </c>
      <c r="V125" s="150">
        <v>3662</v>
      </c>
      <c r="W125" s="150">
        <v>3670</v>
      </c>
      <c r="X125" s="150">
        <v>3521</v>
      </c>
      <c r="Y125" s="148">
        <v>-4.0599455040871937E-2</v>
      </c>
      <c r="Z125" s="148">
        <v>-0.12991139195820245</v>
      </c>
      <c r="AA125" s="147"/>
      <c r="AB125" s="144"/>
      <c r="AC125" s="144"/>
      <c r="AD125" s="147">
        <v>371.71428571428572</v>
      </c>
      <c r="AE125" s="147">
        <v>4046.7142857142858</v>
      </c>
      <c r="AF125" s="144"/>
    </row>
    <row r="126" spans="1:32" outlineLevel="1" x14ac:dyDescent="0.25">
      <c r="A126" s="168" t="s">
        <v>272</v>
      </c>
      <c r="B126" s="170">
        <v>3684</v>
      </c>
      <c r="C126" s="170">
        <v>3405</v>
      </c>
      <c r="D126" s="170">
        <v>2804</v>
      </c>
      <c r="E126" s="170">
        <v>2379</v>
      </c>
      <c r="F126" s="170">
        <v>2612</v>
      </c>
      <c r="G126" s="170">
        <v>2672</v>
      </c>
      <c r="H126" s="170">
        <v>2465</v>
      </c>
      <c r="I126" s="170">
        <v>2549</v>
      </c>
      <c r="J126" s="171">
        <v>3.4077079107505071E-2</v>
      </c>
      <c r="K126" s="171">
        <v>-0.10878577493631693</v>
      </c>
      <c r="L126" s="147"/>
      <c r="M126" s="206">
        <v>8.4345322788789256E-2</v>
      </c>
      <c r="N126" s="144"/>
      <c r="P126" s="168" t="s">
        <v>272</v>
      </c>
      <c r="Q126" s="170">
        <v>36464</v>
      </c>
      <c r="R126" s="170">
        <v>28208</v>
      </c>
      <c r="S126" s="170">
        <v>29286</v>
      </c>
      <c r="T126" s="170">
        <v>27959</v>
      </c>
      <c r="U126" s="170">
        <v>26902</v>
      </c>
      <c r="V126" s="170">
        <v>27118</v>
      </c>
      <c r="W126" s="170">
        <v>30582</v>
      </c>
      <c r="X126" s="170">
        <v>30221</v>
      </c>
      <c r="Y126" s="171">
        <v>-1.1804329344058596E-2</v>
      </c>
      <c r="Z126" s="171">
        <v>2.4346428173678918E-2</v>
      </c>
      <c r="AA126" s="147"/>
      <c r="AB126" s="144"/>
      <c r="AC126" s="144"/>
      <c r="AD126" s="180">
        <v>2860.1428571428573</v>
      </c>
      <c r="AE126" s="180">
        <v>29502.714285714286</v>
      </c>
      <c r="AF126" s="144"/>
    </row>
    <row r="127" spans="1:32" outlineLevel="1" x14ac:dyDescent="0.25">
      <c r="A127" s="163" t="s">
        <v>273</v>
      </c>
      <c r="B127" s="163"/>
      <c r="C127" s="163"/>
      <c r="D127" s="163"/>
      <c r="E127" s="144"/>
      <c r="F127" s="144"/>
      <c r="G127" s="144"/>
      <c r="H127" s="144"/>
      <c r="I127" s="162"/>
      <c r="J127" s="162"/>
      <c r="K127" s="162"/>
      <c r="L127" s="162"/>
      <c r="M127" s="144"/>
      <c r="N127" s="144"/>
      <c r="O127" s="144"/>
      <c r="P127" s="163" t="s">
        <v>273</v>
      </c>
      <c r="Q127" s="163"/>
      <c r="R127" s="163"/>
      <c r="S127" s="163"/>
      <c r="T127" s="144"/>
      <c r="U127" s="144"/>
      <c r="V127" s="144"/>
      <c r="W127" s="144"/>
      <c r="X127" s="162"/>
      <c r="Y127" s="162"/>
      <c r="Z127" s="162"/>
      <c r="AA127" s="162"/>
      <c r="AB127" s="144"/>
      <c r="AC127" s="144"/>
      <c r="AD127" s="144"/>
      <c r="AE127" s="144"/>
      <c r="AF127" s="144"/>
    </row>
    <row r="128" spans="1:32" x14ac:dyDescent="0.25">
      <c r="A128" s="204"/>
      <c r="B128" s="204"/>
      <c r="C128" s="204"/>
      <c r="D128" s="20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row>
    <row r="129" spans="1:32" x14ac:dyDescent="0.25">
      <c r="A129" s="204"/>
      <c r="B129" s="204"/>
      <c r="C129" s="204"/>
      <c r="D129" s="20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row>
    <row r="130" spans="1:32" x14ac:dyDescent="0.25">
      <c r="A130" s="165" t="s">
        <v>250</v>
      </c>
      <c r="B130" s="165"/>
      <c r="C130" s="165"/>
      <c r="D130" s="165"/>
      <c r="E130" s="182"/>
      <c r="F130" s="144"/>
      <c r="G130" s="144"/>
      <c r="H130" s="144"/>
      <c r="I130" s="144"/>
      <c r="J130" s="144"/>
      <c r="K130" s="144"/>
      <c r="L130" s="144"/>
      <c r="M130" s="144"/>
      <c r="N130" s="144"/>
      <c r="O130" s="204"/>
      <c r="P130" s="165" t="s">
        <v>250</v>
      </c>
      <c r="Q130" s="165"/>
      <c r="R130" s="165"/>
      <c r="S130" s="165"/>
      <c r="T130" s="182"/>
      <c r="U130" s="144"/>
      <c r="V130" s="144"/>
      <c r="W130" s="144"/>
      <c r="X130" s="144"/>
      <c r="Y130" s="144"/>
      <c r="Z130" s="144"/>
      <c r="AA130" s="144"/>
      <c r="AB130" s="144"/>
      <c r="AC130" s="144"/>
      <c r="AD130" s="144"/>
      <c r="AE130" s="144"/>
      <c r="AF130" s="144"/>
    </row>
    <row r="131" spans="1:32" outlineLevel="1" x14ac:dyDescent="0.25">
      <c r="A131" s="166" t="s">
        <v>310</v>
      </c>
      <c r="B131" s="166"/>
      <c r="C131" s="166"/>
      <c r="D131" s="166"/>
      <c r="E131" s="167"/>
      <c r="F131" s="167"/>
      <c r="G131" s="167"/>
      <c r="H131" s="167"/>
      <c r="I131" s="167"/>
      <c r="J131" s="167"/>
      <c r="K131" s="167"/>
      <c r="L131" s="167"/>
      <c r="M131" s="144"/>
      <c r="N131" s="144"/>
      <c r="P131" s="166" t="s">
        <v>231</v>
      </c>
      <c r="Q131" s="166"/>
      <c r="R131" s="166"/>
      <c r="S131" s="166"/>
      <c r="T131" s="167"/>
      <c r="U131" s="167"/>
      <c r="V131" s="167"/>
      <c r="W131" s="167"/>
      <c r="X131" s="167"/>
      <c r="Y131" s="167"/>
      <c r="Z131" s="167"/>
      <c r="AA131" s="167"/>
      <c r="AB131" s="144"/>
      <c r="AC131" s="144"/>
      <c r="AD131" s="144"/>
      <c r="AE131" s="144"/>
      <c r="AF131" s="144"/>
    </row>
    <row r="132" spans="1:32" ht="31.5" outlineLevel="1" x14ac:dyDescent="0.25">
      <c r="A132" s="168" t="s">
        <v>257</v>
      </c>
      <c r="B132" s="141">
        <v>2019</v>
      </c>
      <c r="C132" s="141">
        <v>2020</v>
      </c>
      <c r="D132" s="141">
        <v>2021</v>
      </c>
      <c r="E132" s="141">
        <v>2022</v>
      </c>
      <c r="F132" s="141">
        <v>2023</v>
      </c>
      <c r="G132" s="141">
        <v>2024</v>
      </c>
      <c r="H132" s="141">
        <v>2025</v>
      </c>
      <c r="I132" s="141">
        <v>2026</v>
      </c>
      <c r="J132" s="142" t="s">
        <v>232</v>
      </c>
      <c r="K132" s="142" t="s">
        <v>258</v>
      </c>
      <c r="L132" s="143" t="s">
        <v>234</v>
      </c>
      <c r="M132" s="145" t="s">
        <v>287</v>
      </c>
      <c r="N132" s="144"/>
      <c r="P132" s="168" t="s">
        <v>257</v>
      </c>
      <c r="Q132" s="141">
        <v>2019</v>
      </c>
      <c r="R132" s="141">
        <v>2020</v>
      </c>
      <c r="S132" s="141">
        <v>2021</v>
      </c>
      <c r="T132" s="141">
        <v>2022</v>
      </c>
      <c r="U132" s="141">
        <v>2023</v>
      </c>
      <c r="V132" s="141">
        <v>2024</v>
      </c>
      <c r="W132" s="141">
        <v>2025</v>
      </c>
      <c r="X132" s="141">
        <v>2026</v>
      </c>
      <c r="Y132" s="142" t="s">
        <v>232</v>
      </c>
      <c r="Z132" s="142" t="s">
        <v>258</v>
      </c>
      <c r="AA132" s="143" t="s">
        <v>234</v>
      </c>
      <c r="AB132" s="144"/>
      <c r="AC132" s="144"/>
      <c r="AD132" s="145" t="s">
        <v>311</v>
      </c>
      <c r="AE132" s="145" t="s">
        <v>235</v>
      </c>
      <c r="AF132" s="144"/>
    </row>
    <row r="133" spans="1:32" outlineLevel="1" x14ac:dyDescent="0.25">
      <c r="A133" s="169" t="s">
        <v>259</v>
      </c>
      <c r="B133" s="150">
        <v>71</v>
      </c>
      <c r="C133" s="150">
        <v>126</v>
      </c>
      <c r="D133" s="150">
        <v>105</v>
      </c>
      <c r="E133" s="150">
        <v>102</v>
      </c>
      <c r="F133" s="150">
        <v>94</v>
      </c>
      <c r="G133" s="150">
        <v>63</v>
      </c>
      <c r="H133" s="150">
        <v>67</v>
      </c>
      <c r="I133" s="150">
        <v>82</v>
      </c>
      <c r="J133" s="148">
        <v>0.22388059701492538</v>
      </c>
      <c r="K133" s="148">
        <v>-8.5987261146496755E-2</v>
      </c>
      <c r="L133" s="147"/>
      <c r="M133" s="155">
        <v>7.6707202993451823E-2</v>
      </c>
      <c r="N133" s="144"/>
      <c r="P133" s="169" t="s">
        <v>259</v>
      </c>
      <c r="Q133" s="150">
        <v>915</v>
      </c>
      <c r="R133" s="150">
        <v>732</v>
      </c>
      <c r="S133" s="150">
        <v>758</v>
      </c>
      <c r="T133" s="150">
        <v>741</v>
      </c>
      <c r="U133" s="150">
        <v>668</v>
      </c>
      <c r="V133" s="150">
        <v>678</v>
      </c>
      <c r="W133" s="150">
        <v>760</v>
      </c>
      <c r="X133" s="150">
        <v>1069</v>
      </c>
      <c r="Y133" s="148">
        <v>0.40657894736842104</v>
      </c>
      <c r="Z133" s="148">
        <v>0.42479055597867471</v>
      </c>
      <c r="AA133" s="147"/>
      <c r="AB133" s="144"/>
      <c r="AC133" s="144"/>
      <c r="AD133" s="147">
        <v>89.714285714285708</v>
      </c>
      <c r="AE133" s="147">
        <v>750.28571428571433</v>
      </c>
      <c r="AF133" s="144"/>
    </row>
    <row r="134" spans="1:32" outlineLevel="1" x14ac:dyDescent="0.25">
      <c r="A134" s="169" t="s">
        <v>260</v>
      </c>
      <c r="B134" s="150">
        <v>9</v>
      </c>
      <c r="C134" s="150">
        <v>14</v>
      </c>
      <c r="D134" s="150">
        <v>5</v>
      </c>
      <c r="E134" s="150">
        <v>12</v>
      </c>
      <c r="F134" s="150">
        <v>13</v>
      </c>
      <c r="G134" s="150">
        <v>7</v>
      </c>
      <c r="H134" s="150">
        <v>7</v>
      </c>
      <c r="I134" s="150">
        <v>8</v>
      </c>
      <c r="J134" s="148">
        <v>0.14285714285714285</v>
      </c>
      <c r="K134" s="148">
        <v>-0.16417910447761191</v>
      </c>
      <c r="L134" s="147"/>
      <c r="M134" s="155">
        <v>0.22222222222222221</v>
      </c>
      <c r="N134" s="144"/>
      <c r="P134" s="169" t="s">
        <v>260</v>
      </c>
      <c r="Q134" s="150">
        <v>111</v>
      </c>
      <c r="R134" s="150">
        <v>96</v>
      </c>
      <c r="S134" s="150">
        <v>61</v>
      </c>
      <c r="T134" s="150">
        <v>57</v>
      </c>
      <c r="U134" s="150">
        <v>51</v>
      </c>
      <c r="V134" s="150">
        <v>60</v>
      </c>
      <c r="W134" s="150">
        <v>71</v>
      </c>
      <c r="X134" s="150">
        <v>36</v>
      </c>
      <c r="Y134" s="148">
        <v>-0.49295774647887325</v>
      </c>
      <c r="Z134" s="148">
        <v>-0.50295857988165682</v>
      </c>
      <c r="AA134" s="147"/>
      <c r="AB134" s="144"/>
      <c r="AC134" s="144"/>
      <c r="AD134" s="147">
        <v>9.5714285714285712</v>
      </c>
      <c r="AE134" s="147">
        <v>72.428571428571431</v>
      </c>
      <c r="AF134" s="144"/>
    </row>
    <row r="135" spans="1:32" outlineLevel="1" x14ac:dyDescent="0.25">
      <c r="A135" s="169" t="s">
        <v>261</v>
      </c>
      <c r="B135" s="150">
        <v>23</v>
      </c>
      <c r="C135" s="150">
        <v>16</v>
      </c>
      <c r="D135" s="150">
        <v>10</v>
      </c>
      <c r="E135" s="150">
        <v>12</v>
      </c>
      <c r="F135" s="150">
        <v>13</v>
      </c>
      <c r="G135" s="150">
        <v>12</v>
      </c>
      <c r="H135" s="150">
        <v>15</v>
      </c>
      <c r="I135" s="150">
        <v>12</v>
      </c>
      <c r="J135" s="148">
        <v>-0.2</v>
      </c>
      <c r="K135" s="148">
        <v>-0.16831683168316833</v>
      </c>
      <c r="L135" s="147"/>
      <c r="M135" s="155">
        <v>8.1081081081081086E-2</v>
      </c>
      <c r="N135" s="144"/>
      <c r="P135" s="169" t="s">
        <v>261</v>
      </c>
      <c r="Q135" s="150">
        <v>180</v>
      </c>
      <c r="R135" s="150">
        <v>125</v>
      </c>
      <c r="S135" s="150">
        <v>102</v>
      </c>
      <c r="T135" s="150">
        <v>104</v>
      </c>
      <c r="U135" s="150">
        <v>116</v>
      </c>
      <c r="V135" s="150">
        <v>75</v>
      </c>
      <c r="W135" s="150">
        <v>132</v>
      </c>
      <c r="X135" s="150">
        <v>148</v>
      </c>
      <c r="Y135" s="148">
        <v>0.12121212121212122</v>
      </c>
      <c r="Z135" s="148">
        <v>0.24220623501199046</v>
      </c>
      <c r="AA135" s="147"/>
      <c r="AB135" s="144"/>
      <c r="AC135" s="144"/>
      <c r="AD135" s="147">
        <v>14.428571428571429</v>
      </c>
      <c r="AE135" s="147">
        <v>119.14285714285714</v>
      </c>
      <c r="AF135" s="144"/>
    </row>
    <row r="136" spans="1:32" outlineLevel="1" x14ac:dyDescent="0.25">
      <c r="A136" s="169" t="s">
        <v>262</v>
      </c>
      <c r="B136" s="150">
        <v>67</v>
      </c>
      <c r="C136" s="150">
        <v>76</v>
      </c>
      <c r="D136" s="150">
        <v>54</v>
      </c>
      <c r="E136" s="150">
        <v>39</v>
      </c>
      <c r="F136" s="150">
        <v>20</v>
      </c>
      <c r="G136" s="150">
        <v>37</v>
      </c>
      <c r="H136" s="150">
        <v>56</v>
      </c>
      <c r="I136" s="150">
        <v>24</v>
      </c>
      <c r="J136" s="148">
        <v>-0.5714285714285714</v>
      </c>
      <c r="K136" s="148">
        <v>-0.51862464183381085</v>
      </c>
      <c r="L136" s="147"/>
      <c r="M136" s="155">
        <v>4.1166380789022301E-2</v>
      </c>
      <c r="N136" s="144"/>
      <c r="P136" s="169" t="s">
        <v>262</v>
      </c>
      <c r="Q136" s="150">
        <v>728</v>
      </c>
      <c r="R136" s="150">
        <v>609</v>
      </c>
      <c r="S136" s="150">
        <v>609</v>
      </c>
      <c r="T136" s="150">
        <v>565</v>
      </c>
      <c r="U136" s="150">
        <v>410</v>
      </c>
      <c r="V136" s="150">
        <v>391</v>
      </c>
      <c r="W136" s="150">
        <v>493</v>
      </c>
      <c r="X136" s="150">
        <v>583</v>
      </c>
      <c r="Y136" s="148">
        <v>0.18255578093306288</v>
      </c>
      <c r="Z136" s="148">
        <v>7.2536136662286491E-2</v>
      </c>
      <c r="AA136" s="147"/>
      <c r="AB136" s="144"/>
      <c r="AC136" s="144"/>
      <c r="AD136" s="147">
        <v>49.857142857142854</v>
      </c>
      <c r="AE136" s="147">
        <v>543.57142857142856</v>
      </c>
      <c r="AF136" s="144"/>
    </row>
    <row r="137" spans="1:32" outlineLevel="1" x14ac:dyDescent="0.25">
      <c r="A137" s="169" t="s">
        <v>53</v>
      </c>
      <c r="B137" s="150">
        <v>89</v>
      </c>
      <c r="C137" s="150">
        <v>82</v>
      </c>
      <c r="D137" s="150">
        <v>28</v>
      </c>
      <c r="E137" s="150">
        <v>39</v>
      </c>
      <c r="F137" s="150">
        <v>62</v>
      </c>
      <c r="G137" s="150">
        <v>65</v>
      </c>
      <c r="H137" s="150">
        <v>76</v>
      </c>
      <c r="I137" s="150">
        <v>55</v>
      </c>
      <c r="J137" s="148">
        <v>-0.27631578947368424</v>
      </c>
      <c r="K137" s="148">
        <v>-0.12698412698412698</v>
      </c>
      <c r="L137" s="147"/>
      <c r="M137" s="155">
        <v>5.1162790697674418E-2</v>
      </c>
      <c r="N137" s="144"/>
      <c r="P137" s="169" t="s">
        <v>53</v>
      </c>
      <c r="Q137" s="150">
        <v>980</v>
      </c>
      <c r="R137" s="150">
        <v>515</v>
      </c>
      <c r="S137" s="150">
        <v>326</v>
      </c>
      <c r="T137" s="150">
        <v>444</v>
      </c>
      <c r="U137" s="150">
        <v>590</v>
      </c>
      <c r="V137" s="150">
        <v>741</v>
      </c>
      <c r="W137" s="150">
        <v>807</v>
      </c>
      <c r="X137" s="150">
        <v>1075</v>
      </c>
      <c r="Y137" s="148">
        <v>0.33209417596034696</v>
      </c>
      <c r="Z137" s="148">
        <v>0.70906200317965029</v>
      </c>
      <c r="AA137" s="147"/>
      <c r="AB137" s="144"/>
      <c r="AC137" s="144"/>
      <c r="AD137" s="147">
        <v>63</v>
      </c>
      <c r="AE137" s="147">
        <v>629</v>
      </c>
      <c r="AF137" s="144"/>
    </row>
    <row r="138" spans="1:32" outlineLevel="1" x14ac:dyDescent="0.25">
      <c r="A138" s="169" t="s">
        <v>11</v>
      </c>
      <c r="B138" s="150">
        <v>6</v>
      </c>
      <c r="C138" s="150">
        <v>12</v>
      </c>
      <c r="D138" s="150">
        <v>17</v>
      </c>
      <c r="E138" s="150">
        <v>16</v>
      </c>
      <c r="F138" s="150">
        <v>11</v>
      </c>
      <c r="G138" s="150">
        <v>14</v>
      </c>
      <c r="H138" s="150">
        <v>13</v>
      </c>
      <c r="I138" s="150">
        <v>35</v>
      </c>
      <c r="J138" s="148">
        <v>1.6923076923076923</v>
      </c>
      <c r="K138" s="148">
        <v>1.752808988764045</v>
      </c>
      <c r="L138" s="147"/>
      <c r="M138" s="155">
        <v>0.17948717948717949</v>
      </c>
      <c r="N138" s="144"/>
      <c r="P138" s="169" t="s">
        <v>11</v>
      </c>
      <c r="Q138" s="150">
        <v>141</v>
      </c>
      <c r="R138" s="150">
        <v>95</v>
      </c>
      <c r="S138" s="150">
        <v>119</v>
      </c>
      <c r="T138" s="150">
        <v>101</v>
      </c>
      <c r="U138" s="150">
        <v>117</v>
      </c>
      <c r="V138" s="150">
        <v>118</v>
      </c>
      <c r="W138" s="150">
        <v>145</v>
      </c>
      <c r="X138" s="150">
        <v>195</v>
      </c>
      <c r="Y138" s="148">
        <v>0.34482758620689657</v>
      </c>
      <c r="Z138" s="148">
        <v>0.63277511961722488</v>
      </c>
      <c r="AA138" s="147"/>
      <c r="AB138" s="144"/>
      <c r="AC138" s="144"/>
      <c r="AD138" s="147">
        <v>12.714285714285714</v>
      </c>
      <c r="AE138" s="147">
        <v>119.42857142857143</v>
      </c>
      <c r="AF138" s="144"/>
    </row>
    <row r="139" spans="1:32" outlineLevel="1" x14ac:dyDescent="0.25">
      <c r="A139" s="169" t="s">
        <v>263</v>
      </c>
      <c r="B139" s="150">
        <v>26</v>
      </c>
      <c r="C139" s="150">
        <v>45</v>
      </c>
      <c r="D139" s="150">
        <v>36</v>
      </c>
      <c r="E139" s="150">
        <v>14</v>
      </c>
      <c r="F139" s="150">
        <v>21</v>
      </c>
      <c r="G139" s="150">
        <v>36</v>
      </c>
      <c r="H139" s="150">
        <v>25</v>
      </c>
      <c r="I139" s="150">
        <v>24</v>
      </c>
      <c r="J139" s="148">
        <v>-0.04</v>
      </c>
      <c r="K139" s="148">
        <v>-0.17241379310344829</v>
      </c>
      <c r="L139" s="147"/>
      <c r="M139" s="155">
        <v>5.4919908466819219E-2</v>
      </c>
      <c r="N139" s="144"/>
      <c r="P139" s="169" t="s">
        <v>263</v>
      </c>
      <c r="Q139" s="150">
        <v>449</v>
      </c>
      <c r="R139" s="150">
        <v>349</v>
      </c>
      <c r="S139" s="150">
        <v>479</v>
      </c>
      <c r="T139" s="150">
        <v>370</v>
      </c>
      <c r="U139" s="150">
        <v>324</v>
      </c>
      <c r="V139" s="150">
        <v>367</v>
      </c>
      <c r="W139" s="150">
        <v>395</v>
      </c>
      <c r="X139" s="150">
        <v>437</v>
      </c>
      <c r="Y139" s="148">
        <v>0.10632911392405063</v>
      </c>
      <c r="Z139" s="148">
        <v>0.11928283937065491</v>
      </c>
      <c r="AA139" s="147"/>
      <c r="AB139" s="144"/>
      <c r="AC139" s="144"/>
      <c r="AD139" s="147">
        <v>29</v>
      </c>
      <c r="AE139" s="147">
        <v>390.42857142857144</v>
      </c>
      <c r="AF139" s="144"/>
    </row>
    <row r="140" spans="1:32" outlineLevel="1" x14ac:dyDescent="0.25">
      <c r="A140" s="169" t="s">
        <v>264</v>
      </c>
      <c r="B140" s="150">
        <v>68</v>
      </c>
      <c r="C140" s="150">
        <v>140</v>
      </c>
      <c r="D140" s="150">
        <v>91</v>
      </c>
      <c r="E140" s="150">
        <v>69</v>
      </c>
      <c r="F140" s="150">
        <v>49</v>
      </c>
      <c r="G140" s="150">
        <v>60</v>
      </c>
      <c r="H140" s="150">
        <v>89</v>
      </c>
      <c r="I140" s="150">
        <v>65</v>
      </c>
      <c r="J140" s="148">
        <v>-0.2696629213483146</v>
      </c>
      <c r="K140" s="148">
        <v>-0.19611307420494703</v>
      </c>
      <c r="L140" s="147"/>
      <c r="M140" s="155">
        <v>8.0147965474722568E-2</v>
      </c>
      <c r="N140" s="144"/>
      <c r="P140" s="169" t="s">
        <v>264</v>
      </c>
      <c r="Q140" s="150">
        <v>859</v>
      </c>
      <c r="R140" s="150">
        <v>744</v>
      </c>
      <c r="S140" s="150">
        <v>781</v>
      </c>
      <c r="T140" s="150">
        <v>774</v>
      </c>
      <c r="U140" s="150">
        <v>605</v>
      </c>
      <c r="V140" s="150">
        <v>656</v>
      </c>
      <c r="W140" s="150">
        <v>798</v>
      </c>
      <c r="X140" s="150">
        <v>811</v>
      </c>
      <c r="Y140" s="148">
        <v>1.6290726817042606E-2</v>
      </c>
      <c r="Z140" s="148">
        <v>8.8173279662641296E-2</v>
      </c>
      <c r="AA140" s="147"/>
      <c r="AB140" s="144"/>
      <c r="AC140" s="144"/>
      <c r="AD140" s="147">
        <v>80.857142857142861</v>
      </c>
      <c r="AE140" s="147">
        <v>745.28571428571433</v>
      </c>
      <c r="AF140" s="144"/>
    </row>
    <row r="141" spans="1:32" outlineLevel="1" x14ac:dyDescent="0.25">
      <c r="A141" s="169" t="s">
        <v>265</v>
      </c>
      <c r="B141" s="150">
        <v>89</v>
      </c>
      <c r="C141" s="150">
        <v>137</v>
      </c>
      <c r="D141" s="150">
        <v>89</v>
      </c>
      <c r="E141" s="150">
        <v>65</v>
      </c>
      <c r="F141" s="150">
        <v>107</v>
      </c>
      <c r="G141" s="150">
        <v>97</v>
      </c>
      <c r="H141" s="150">
        <v>100</v>
      </c>
      <c r="I141" s="150">
        <v>106</v>
      </c>
      <c r="J141" s="148">
        <v>0.06</v>
      </c>
      <c r="K141" s="148">
        <v>8.4795321637426965E-2</v>
      </c>
      <c r="L141" s="147"/>
      <c r="M141" s="155">
        <v>6.6499372647427848E-2</v>
      </c>
      <c r="N141" s="144"/>
      <c r="P141" s="169" t="s">
        <v>265</v>
      </c>
      <c r="Q141" s="150">
        <v>1230</v>
      </c>
      <c r="R141" s="150">
        <v>987</v>
      </c>
      <c r="S141" s="150">
        <v>816</v>
      </c>
      <c r="T141" s="150">
        <v>711</v>
      </c>
      <c r="U141" s="150">
        <v>846</v>
      </c>
      <c r="V141" s="150">
        <v>928</v>
      </c>
      <c r="W141" s="150">
        <v>1406</v>
      </c>
      <c r="X141" s="150">
        <v>1594</v>
      </c>
      <c r="Y141" s="148">
        <v>0.1337126600284495</v>
      </c>
      <c r="Z141" s="148">
        <v>0.61149624494511845</v>
      </c>
      <c r="AA141" s="147"/>
      <c r="AB141" s="144"/>
      <c r="AC141" s="144"/>
      <c r="AD141" s="147">
        <v>97.714285714285708</v>
      </c>
      <c r="AE141" s="147">
        <v>989.14285714285711</v>
      </c>
      <c r="AF141" s="144"/>
    </row>
    <row r="142" spans="1:32" outlineLevel="1" x14ac:dyDescent="0.25">
      <c r="A142" s="169" t="s">
        <v>266</v>
      </c>
      <c r="B142" s="150">
        <v>168</v>
      </c>
      <c r="C142" s="150">
        <v>194</v>
      </c>
      <c r="D142" s="150">
        <v>125</v>
      </c>
      <c r="E142" s="150">
        <v>88</v>
      </c>
      <c r="F142" s="150">
        <v>58</v>
      </c>
      <c r="G142" s="150">
        <v>114</v>
      </c>
      <c r="H142" s="150">
        <v>196</v>
      </c>
      <c r="I142" s="150">
        <v>137</v>
      </c>
      <c r="J142" s="148">
        <v>-0.30102040816326531</v>
      </c>
      <c r="K142" s="148">
        <v>1.6967126193001E-2</v>
      </c>
      <c r="L142" s="147"/>
      <c r="M142" s="155">
        <v>0.10410334346504559</v>
      </c>
      <c r="N142" s="144"/>
      <c r="P142" s="169" t="s">
        <v>266</v>
      </c>
      <c r="Q142" s="150">
        <v>1779</v>
      </c>
      <c r="R142" s="150">
        <v>1296</v>
      </c>
      <c r="S142" s="150">
        <v>1342</v>
      </c>
      <c r="T142" s="150">
        <v>1343</v>
      </c>
      <c r="U142" s="150">
        <v>1104</v>
      </c>
      <c r="V142" s="150">
        <v>1281</v>
      </c>
      <c r="W142" s="150">
        <v>1214</v>
      </c>
      <c r="X142" s="150">
        <v>1316</v>
      </c>
      <c r="Y142" s="148">
        <v>8.4019769357495888E-2</v>
      </c>
      <c r="Z142" s="148">
        <v>-1.5706806282722512E-2</v>
      </c>
      <c r="AA142" s="147"/>
      <c r="AB142" s="144"/>
      <c r="AC142" s="144"/>
      <c r="AD142" s="147">
        <v>134.71428571428572</v>
      </c>
      <c r="AE142" s="147">
        <v>1337</v>
      </c>
      <c r="AF142" s="144"/>
    </row>
    <row r="143" spans="1:32" outlineLevel="1" x14ac:dyDescent="0.25">
      <c r="A143" s="168" t="s">
        <v>272</v>
      </c>
      <c r="B143" s="170">
        <v>639</v>
      </c>
      <c r="C143" s="170">
        <v>854</v>
      </c>
      <c r="D143" s="170">
        <v>574</v>
      </c>
      <c r="E143" s="170">
        <v>460</v>
      </c>
      <c r="F143" s="170">
        <v>457</v>
      </c>
      <c r="G143" s="170">
        <v>510</v>
      </c>
      <c r="H143" s="170">
        <v>654</v>
      </c>
      <c r="I143" s="170">
        <v>552</v>
      </c>
      <c r="J143" s="171">
        <v>-0.15596330275229359</v>
      </c>
      <c r="K143" s="171">
        <v>-6.8466730954676924E-2</v>
      </c>
      <c r="L143" s="147"/>
      <c r="M143" s="206">
        <v>7.4393530997304586E-2</v>
      </c>
      <c r="N143" s="144"/>
      <c r="P143" s="168" t="s">
        <v>272</v>
      </c>
      <c r="Q143" s="170">
        <v>7584</v>
      </c>
      <c r="R143" s="170">
        <v>5676</v>
      </c>
      <c r="S143" s="170">
        <v>5517</v>
      </c>
      <c r="T143" s="170">
        <v>5325</v>
      </c>
      <c r="U143" s="170">
        <v>4926</v>
      </c>
      <c r="V143" s="170">
        <v>5420</v>
      </c>
      <c r="W143" s="170">
        <v>6381</v>
      </c>
      <c r="X143" s="170">
        <v>7420</v>
      </c>
      <c r="Y143" s="171">
        <v>0.16282714308102178</v>
      </c>
      <c r="Z143" s="171">
        <v>0.27213500208185365</v>
      </c>
      <c r="AA143" s="147"/>
      <c r="AB143" s="144"/>
      <c r="AC143" s="144"/>
      <c r="AD143" s="180">
        <v>592.57142857142856</v>
      </c>
      <c r="AE143" s="180">
        <v>5832.7142857142853</v>
      </c>
      <c r="AF143" s="144"/>
    </row>
    <row r="144" spans="1:32" outlineLevel="1" x14ac:dyDescent="0.25">
      <c r="A144" s="163" t="s">
        <v>273</v>
      </c>
      <c r="B144" s="163"/>
      <c r="C144" s="163"/>
      <c r="D144" s="163"/>
      <c r="E144" s="144"/>
      <c r="F144" s="144"/>
      <c r="G144" s="144"/>
      <c r="H144" s="144"/>
      <c r="I144" s="162"/>
      <c r="J144" s="162"/>
      <c r="K144" s="162"/>
      <c r="L144" s="162"/>
      <c r="M144" s="144"/>
      <c r="N144" s="144"/>
      <c r="O144" s="144"/>
      <c r="P144" s="163" t="s">
        <v>273</v>
      </c>
      <c r="Q144" s="163"/>
      <c r="R144" s="163"/>
      <c r="S144" s="163"/>
      <c r="T144" s="144"/>
      <c r="U144" s="144"/>
      <c r="V144" s="144"/>
      <c r="W144" s="144"/>
      <c r="X144" s="162"/>
      <c r="Y144" s="162"/>
      <c r="Z144" s="162"/>
      <c r="AA144" s="162"/>
      <c r="AB144" s="144"/>
      <c r="AC144" s="144"/>
      <c r="AD144" s="144"/>
      <c r="AE144" s="144"/>
      <c r="AF144" s="144"/>
    </row>
    <row r="145" spans="1:32" x14ac:dyDescent="0.25">
      <c r="A145" s="204"/>
      <c r="B145" s="204"/>
      <c r="C145" s="204"/>
      <c r="D145" s="20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row>
    <row r="146" spans="1:32" x14ac:dyDescent="0.25">
      <c r="A146" s="204"/>
      <c r="B146" s="204"/>
      <c r="C146" s="204"/>
      <c r="D146" s="20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row>
    <row r="147" spans="1:32" x14ac:dyDescent="0.25">
      <c r="A147" s="165" t="s">
        <v>251</v>
      </c>
      <c r="B147" s="165"/>
      <c r="C147" s="165"/>
      <c r="D147" s="165"/>
      <c r="E147" s="182"/>
      <c r="F147" s="144"/>
      <c r="G147" s="144"/>
      <c r="H147" s="144"/>
      <c r="I147" s="144"/>
      <c r="J147" s="144"/>
      <c r="K147" s="144"/>
      <c r="L147" s="144"/>
      <c r="M147" s="144"/>
      <c r="N147" s="144"/>
      <c r="O147" s="204"/>
      <c r="P147" s="165" t="s">
        <v>251</v>
      </c>
      <c r="Q147" s="165"/>
      <c r="R147" s="165"/>
      <c r="S147" s="165"/>
      <c r="T147" s="182"/>
      <c r="U147" s="144"/>
      <c r="V147" s="144"/>
      <c r="W147" s="144"/>
      <c r="X147" s="144"/>
      <c r="Y147" s="144"/>
      <c r="Z147" s="144"/>
      <c r="AA147" s="144"/>
      <c r="AB147" s="144"/>
      <c r="AC147" s="144"/>
      <c r="AD147" s="144"/>
      <c r="AE147" s="144"/>
      <c r="AF147" s="144"/>
    </row>
    <row r="148" spans="1:32" outlineLevel="1" x14ac:dyDescent="0.25">
      <c r="A148" s="166" t="s">
        <v>310</v>
      </c>
      <c r="B148" s="166"/>
      <c r="C148" s="166"/>
      <c r="D148" s="166"/>
      <c r="E148" s="167"/>
      <c r="F148" s="167"/>
      <c r="G148" s="167"/>
      <c r="H148" s="167"/>
      <c r="I148" s="167"/>
      <c r="J148" s="167"/>
      <c r="K148" s="167"/>
      <c r="L148" s="167"/>
      <c r="M148" s="144"/>
      <c r="N148" s="144"/>
      <c r="P148" s="166" t="s">
        <v>231</v>
      </c>
      <c r="Q148" s="166"/>
      <c r="R148" s="166"/>
      <c r="S148" s="166"/>
      <c r="T148" s="167"/>
      <c r="U148" s="167"/>
      <c r="V148" s="167"/>
      <c r="W148" s="167"/>
      <c r="X148" s="167"/>
      <c r="Y148" s="167"/>
      <c r="Z148" s="167"/>
      <c r="AA148" s="167"/>
      <c r="AB148" s="144"/>
      <c r="AC148" s="144"/>
      <c r="AD148" s="144"/>
      <c r="AE148" s="144"/>
      <c r="AF148" s="144"/>
    </row>
    <row r="149" spans="1:32" ht="31.5" outlineLevel="1" x14ac:dyDescent="0.25">
      <c r="A149" s="168" t="s">
        <v>257</v>
      </c>
      <c r="B149" s="141">
        <v>2019</v>
      </c>
      <c r="C149" s="141">
        <v>2020</v>
      </c>
      <c r="D149" s="141">
        <v>2021</v>
      </c>
      <c r="E149" s="141">
        <v>2022</v>
      </c>
      <c r="F149" s="141">
        <v>2023</v>
      </c>
      <c r="G149" s="141">
        <v>2024</v>
      </c>
      <c r="H149" s="141">
        <v>2025</v>
      </c>
      <c r="I149" s="141">
        <v>2026</v>
      </c>
      <c r="J149" s="142" t="s">
        <v>232</v>
      </c>
      <c r="K149" s="142" t="s">
        <v>274</v>
      </c>
      <c r="L149" s="143" t="s">
        <v>234</v>
      </c>
      <c r="M149" s="145" t="s">
        <v>287</v>
      </c>
      <c r="N149" s="144"/>
      <c r="P149" s="168" t="s">
        <v>257</v>
      </c>
      <c r="Q149" s="141">
        <v>2019</v>
      </c>
      <c r="R149" s="141">
        <v>2020</v>
      </c>
      <c r="S149" s="141">
        <v>2021</v>
      </c>
      <c r="T149" s="141">
        <v>2022</v>
      </c>
      <c r="U149" s="141">
        <v>2023</v>
      </c>
      <c r="V149" s="141">
        <v>2024</v>
      </c>
      <c r="W149" s="141">
        <v>2025</v>
      </c>
      <c r="X149" s="141">
        <v>2026</v>
      </c>
      <c r="Y149" s="142" t="s">
        <v>232</v>
      </c>
      <c r="Z149" s="142" t="s">
        <v>274</v>
      </c>
      <c r="AA149" s="143" t="s">
        <v>234</v>
      </c>
      <c r="AB149" s="144"/>
      <c r="AC149" s="144"/>
      <c r="AD149" s="183" t="s">
        <v>312</v>
      </c>
      <c r="AE149" s="183" t="s">
        <v>275</v>
      </c>
      <c r="AF149" s="144"/>
    </row>
    <row r="150" spans="1:32" outlineLevel="1" x14ac:dyDescent="0.25">
      <c r="A150" s="169" t="s">
        <v>259</v>
      </c>
      <c r="B150" s="150">
        <v>0</v>
      </c>
      <c r="C150" s="150">
        <v>1075</v>
      </c>
      <c r="D150" s="150">
        <v>871</v>
      </c>
      <c r="E150" s="150">
        <v>750</v>
      </c>
      <c r="F150" s="150">
        <v>719</v>
      </c>
      <c r="G150" s="150">
        <v>642</v>
      </c>
      <c r="H150" s="150">
        <v>552</v>
      </c>
      <c r="I150" s="150">
        <v>527</v>
      </c>
      <c r="J150" s="148">
        <v>-4.5289855072463768E-2</v>
      </c>
      <c r="K150" s="148">
        <v>-0.31395096550227813</v>
      </c>
      <c r="L150" s="147"/>
      <c r="M150" s="155">
        <v>5.4117888683507906E-2</v>
      </c>
      <c r="N150" s="144"/>
      <c r="P150" s="169" t="s">
        <v>259</v>
      </c>
      <c r="Q150" s="150">
        <v>0</v>
      </c>
      <c r="R150" s="150">
        <v>11806</v>
      </c>
      <c r="S150" s="150">
        <v>9626</v>
      </c>
      <c r="T150" s="150">
        <v>8678</v>
      </c>
      <c r="U150" s="150">
        <v>8521</v>
      </c>
      <c r="V150" s="150">
        <v>8308</v>
      </c>
      <c r="W150" s="150">
        <v>8613</v>
      </c>
      <c r="X150" s="150">
        <v>9738</v>
      </c>
      <c r="Y150" s="148">
        <v>0.13061650992685475</v>
      </c>
      <c r="Z150" s="148">
        <v>5.1771313364055369E-2</v>
      </c>
      <c r="AA150" s="147"/>
      <c r="AB150" s="144"/>
      <c r="AC150" s="144"/>
      <c r="AD150" s="147">
        <v>768.16666666666663</v>
      </c>
      <c r="AE150" s="147">
        <v>9258.6666666666661</v>
      </c>
      <c r="AF150" s="144"/>
    </row>
    <row r="151" spans="1:32" outlineLevel="1" x14ac:dyDescent="0.25">
      <c r="A151" s="169" t="s">
        <v>260</v>
      </c>
      <c r="B151" s="150">
        <v>0</v>
      </c>
      <c r="C151" s="150">
        <v>9</v>
      </c>
      <c r="D151" s="150">
        <v>4</v>
      </c>
      <c r="E151" s="150">
        <v>16</v>
      </c>
      <c r="F151" s="150">
        <v>10</v>
      </c>
      <c r="G151" s="150">
        <v>15</v>
      </c>
      <c r="H151" s="150">
        <v>12</v>
      </c>
      <c r="I151" s="150">
        <v>2</v>
      </c>
      <c r="J151" s="148">
        <v>-0.83333333333333337</v>
      </c>
      <c r="K151" s="148">
        <v>-0.81818181818181823</v>
      </c>
      <c r="L151" s="147"/>
      <c r="M151" s="155">
        <v>2.197802197802198E-2</v>
      </c>
      <c r="N151" s="144"/>
      <c r="P151" s="169" t="s">
        <v>260</v>
      </c>
      <c r="Q151" s="150">
        <v>0</v>
      </c>
      <c r="R151" s="150">
        <v>125</v>
      </c>
      <c r="S151" s="150">
        <v>100</v>
      </c>
      <c r="T151" s="150">
        <v>102</v>
      </c>
      <c r="U151" s="150">
        <v>55</v>
      </c>
      <c r="V151" s="150">
        <v>60</v>
      </c>
      <c r="W151" s="150">
        <v>73</v>
      </c>
      <c r="X151" s="150">
        <v>91</v>
      </c>
      <c r="Y151" s="148">
        <v>0.24657534246575341</v>
      </c>
      <c r="Z151" s="148">
        <v>6.0194174757281609E-2</v>
      </c>
      <c r="AA151" s="147"/>
      <c r="AB151" s="144"/>
      <c r="AC151" s="144"/>
      <c r="AD151" s="147">
        <v>11</v>
      </c>
      <c r="AE151" s="147">
        <v>85.833333333333329</v>
      </c>
      <c r="AF151" s="144"/>
    </row>
    <row r="152" spans="1:32" outlineLevel="1" x14ac:dyDescent="0.25">
      <c r="A152" s="169" t="s">
        <v>261</v>
      </c>
      <c r="B152" s="150">
        <v>0</v>
      </c>
      <c r="C152" s="150">
        <v>97</v>
      </c>
      <c r="D152" s="150">
        <v>37</v>
      </c>
      <c r="E152" s="150">
        <v>34</v>
      </c>
      <c r="F152" s="150">
        <v>49</v>
      </c>
      <c r="G152" s="150">
        <v>48</v>
      </c>
      <c r="H152" s="150">
        <v>77</v>
      </c>
      <c r="I152" s="150">
        <v>69</v>
      </c>
      <c r="J152" s="148">
        <v>-0.1038961038961039</v>
      </c>
      <c r="K152" s="148">
        <v>0.21052631578947367</v>
      </c>
      <c r="L152" s="147"/>
      <c r="M152" s="155">
        <v>0.16507177033492823</v>
      </c>
      <c r="N152" s="144"/>
      <c r="P152" s="169" t="s">
        <v>261</v>
      </c>
      <c r="Q152" s="150">
        <v>0</v>
      </c>
      <c r="R152" s="150">
        <v>655</v>
      </c>
      <c r="S152" s="150">
        <v>558</v>
      </c>
      <c r="T152" s="150">
        <v>427</v>
      </c>
      <c r="U152" s="150">
        <v>379</v>
      </c>
      <c r="V152" s="150">
        <v>353</v>
      </c>
      <c r="W152" s="150">
        <v>342</v>
      </c>
      <c r="X152" s="150">
        <v>418</v>
      </c>
      <c r="Y152" s="148">
        <v>0.22222222222222221</v>
      </c>
      <c r="Z152" s="148">
        <v>-7.5902726602800258E-2</v>
      </c>
      <c r="AA152" s="147"/>
      <c r="AB152" s="144"/>
      <c r="AC152" s="144"/>
      <c r="AD152" s="147">
        <v>57</v>
      </c>
      <c r="AE152" s="147">
        <v>452.33333333333331</v>
      </c>
      <c r="AF152" s="144"/>
    </row>
    <row r="153" spans="1:32" outlineLevel="1" x14ac:dyDescent="0.25">
      <c r="A153" s="169" t="s">
        <v>262</v>
      </c>
      <c r="B153" s="150">
        <v>0</v>
      </c>
      <c r="C153" s="150">
        <v>1317</v>
      </c>
      <c r="D153" s="150">
        <v>838</v>
      </c>
      <c r="E153" s="150">
        <v>539</v>
      </c>
      <c r="F153" s="150">
        <v>478</v>
      </c>
      <c r="G153" s="150">
        <v>338</v>
      </c>
      <c r="H153" s="150">
        <v>305</v>
      </c>
      <c r="I153" s="150">
        <v>354</v>
      </c>
      <c r="J153" s="148">
        <v>0.16065573770491803</v>
      </c>
      <c r="K153" s="148">
        <v>-0.44325032765399741</v>
      </c>
      <c r="L153" s="147"/>
      <c r="M153" s="155">
        <v>6.8578070515304151E-2</v>
      </c>
      <c r="N153" s="144"/>
      <c r="P153" s="169" t="s">
        <v>262</v>
      </c>
      <c r="Q153" s="150">
        <v>0</v>
      </c>
      <c r="R153" s="150">
        <v>13250</v>
      </c>
      <c r="S153" s="150">
        <v>9227</v>
      </c>
      <c r="T153" s="150">
        <v>6827</v>
      </c>
      <c r="U153" s="150">
        <v>5191</v>
      </c>
      <c r="V153" s="150">
        <v>4671</v>
      </c>
      <c r="W153" s="150">
        <v>4825</v>
      </c>
      <c r="X153" s="150">
        <v>5162</v>
      </c>
      <c r="Y153" s="148">
        <v>6.9844559585492225E-2</v>
      </c>
      <c r="Z153" s="148">
        <v>-0.29594689822918319</v>
      </c>
      <c r="AA153" s="147"/>
      <c r="AB153" s="144"/>
      <c r="AC153" s="144"/>
      <c r="AD153" s="147">
        <v>635.83333333333337</v>
      </c>
      <c r="AE153" s="147">
        <v>7331.833333333333</v>
      </c>
      <c r="AF153" s="144"/>
    </row>
    <row r="154" spans="1:32" outlineLevel="1" x14ac:dyDescent="0.25">
      <c r="A154" s="169" t="s">
        <v>53</v>
      </c>
      <c r="B154" s="150">
        <v>0</v>
      </c>
      <c r="C154" s="150">
        <v>522</v>
      </c>
      <c r="D154" s="150">
        <v>527</v>
      </c>
      <c r="E154" s="150">
        <v>327</v>
      </c>
      <c r="F154" s="150">
        <v>388</v>
      </c>
      <c r="G154" s="150">
        <v>314</v>
      </c>
      <c r="H154" s="150">
        <v>267</v>
      </c>
      <c r="I154" s="150">
        <v>237</v>
      </c>
      <c r="J154" s="148">
        <v>-0.11235955056179775</v>
      </c>
      <c r="K154" s="148">
        <v>-0.39360341151385925</v>
      </c>
      <c r="L154" s="147"/>
      <c r="M154" s="155">
        <v>0.1271459227467811</v>
      </c>
      <c r="N154" s="144"/>
      <c r="P154" s="169" t="s">
        <v>53</v>
      </c>
      <c r="Q154" s="150">
        <v>0</v>
      </c>
      <c r="R154" s="150">
        <v>4211</v>
      </c>
      <c r="S154" s="150">
        <v>4163</v>
      </c>
      <c r="T154" s="150">
        <v>3111</v>
      </c>
      <c r="U154" s="150">
        <v>2033</v>
      </c>
      <c r="V154" s="150">
        <v>2167</v>
      </c>
      <c r="W154" s="150">
        <v>2357</v>
      </c>
      <c r="X154" s="150">
        <v>1864</v>
      </c>
      <c r="Y154" s="148">
        <v>-0.20916419176919812</v>
      </c>
      <c r="Z154" s="148">
        <v>-0.38011306950448953</v>
      </c>
      <c r="AA154" s="147"/>
      <c r="AB154" s="144"/>
      <c r="AC154" s="144"/>
      <c r="AD154" s="147">
        <v>390.83333333333331</v>
      </c>
      <c r="AE154" s="147">
        <v>3007</v>
      </c>
      <c r="AF154" s="144"/>
    </row>
    <row r="155" spans="1:32" outlineLevel="1" x14ac:dyDescent="0.25">
      <c r="A155" s="169" t="s">
        <v>11</v>
      </c>
      <c r="B155" s="150">
        <v>0</v>
      </c>
      <c r="C155" s="150">
        <v>129</v>
      </c>
      <c r="D155" s="150">
        <v>107</v>
      </c>
      <c r="E155" s="150">
        <v>102</v>
      </c>
      <c r="F155" s="150">
        <v>71</v>
      </c>
      <c r="G155" s="150">
        <v>97</v>
      </c>
      <c r="H155" s="150">
        <v>78</v>
      </c>
      <c r="I155" s="150">
        <v>113</v>
      </c>
      <c r="J155" s="148">
        <v>0.44871794871794873</v>
      </c>
      <c r="K155" s="148">
        <v>0.1609589041095891</v>
      </c>
      <c r="L155" s="147"/>
      <c r="M155" s="155">
        <v>8.4517576664173519E-2</v>
      </c>
      <c r="N155" s="144"/>
      <c r="P155" s="169" t="s">
        <v>11</v>
      </c>
      <c r="Q155" s="150">
        <v>0</v>
      </c>
      <c r="R155" s="150">
        <v>1675</v>
      </c>
      <c r="S155" s="150">
        <v>1371</v>
      </c>
      <c r="T155" s="150">
        <v>1252</v>
      </c>
      <c r="U155" s="150">
        <v>1150</v>
      </c>
      <c r="V155" s="150">
        <v>1140</v>
      </c>
      <c r="W155" s="150">
        <v>1246</v>
      </c>
      <c r="X155" s="150">
        <v>1337</v>
      </c>
      <c r="Y155" s="148">
        <v>7.3033707865168537E-2</v>
      </c>
      <c r="Z155" s="148">
        <v>2.3997957620627973E-2</v>
      </c>
      <c r="AA155" s="147"/>
      <c r="AB155" s="144"/>
      <c r="AC155" s="144"/>
      <c r="AD155" s="147">
        <v>97.333333333333329</v>
      </c>
      <c r="AE155" s="147">
        <v>1305.6666666666667</v>
      </c>
      <c r="AF155" s="144"/>
    </row>
    <row r="156" spans="1:32" outlineLevel="1" x14ac:dyDescent="0.25">
      <c r="A156" s="169" t="s">
        <v>263</v>
      </c>
      <c r="B156" s="150">
        <v>0</v>
      </c>
      <c r="C156" s="150">
        <v>2086</v>
      </c>
      <c r="D156" s="150">
        <v>1369</v>
      </c>
      <c r="E156" s="150">
        <v>1128</v>
      </c>
      <c r="F156" s="150">
        <v>1165</v>
      </c>
      <c r="G156" s="150">
        <v>1008</v>
      </c>
      <c r="H156" s="150">
        <v>955</v>
      </c>
      <c r="I156" s="150">
        <v>979</v>
      </c>
      <c r="J156" s="148">
        <v>2.5130890052356022E-2</v>
      </c>
      <c r="K156" s="148">
        <v>-0.23823109843081317</v>
      </c>
      <c r="L156" s="147"/>
      <c r="M156" s="155">
        <v>6.5379991986109262E-2</v>
      </c>
      <c r="N156" s="144"/>
      <c r="P156" s="169" t="s">
        <v>263</v>
      </c>
      <c r="Q156" s="150">
        <v>0</v>
      </c>
      <c r="R156" s="150">
        <v>18754</v>
      </c>
      <c r="S156" s="150">
        <v>15246</v>
      </c>
      <c r="T156" s="150">
        <v>13944</v>
      </c>
      <c r="U156" s="150">
        <v>13737</v>
      </c>
      <c r="V156" s="150">
        <v>12767</v>
      </c>
      <c r="W156" s="150">
        <v>12983</v>
      </c>
      <c r="X156" s="150">
        <v>14974</v>
      </c>
      <c r="Y156" s="148">
        <v>0.15335438650543018</v>
      </c>
      <c r="Z156" s="148">
        <v>2.7598906566320826E-2</v>
      </c>
      <c r="AA156" s="147"/>
      <c r="AB156" s="144"/>
      <c r="AC156" s="144"/>
      <c r="AD156" s="147">
        <v>1285.1666666666667</v>
      </c>
      <c r="AE156" s="147">
        <v>14571.833333333334</v>
      </c>
      <c r="AF156" s="144"/>
    </row>
    <row r="157" spans="1:32" outlineLevel="1" x14ac:dyDescent="0.25">
      <c r="A157" s="169" t="s">
        <v>264</v>
      </c>
      <c r="B157" s="150">
        <v>0</v>
      </c>
      <c r="C157" s="150">
        <v>1377</v>
      </c>
      <c r="D157" s="150">
        <v>950</v>
      </c>
      <c r="E157" s="150">
        <v>741</v>
      </c>
      <c r="F157" s="150">
        <v>820</v>
      </c>
      <c r="G157" s="150">
        <v>687</v>
      </c>
      <c r="H157" s="150">
        <v>508</v>
      </c>
      <c r="I157" s="150">
        <v>545</v>
      </c>
      <c r="J157" s="148">
        <v>7.2834645669291334E-2</v>
      </c>
      <c r="K157" s="148">
        <v>-0.35667912650009836</v>
      </c>
      <c r="L157" s="147"/>
      <c r="M157" s="155">
        <v>7.7524893314367002E-2</v>
      </c>
      <c r="N157" s="144"/>
      <c r="P157" s="169" t="s">
        <v>264</v>
      </c>
      <c r="Q157" s="150">
        <v>0</v>
      </c>
      <c r="R157" s="150">
        <v>10740</v>
      </c>
      <c r="S157" s="150">
        <v>8328</v>
      </c>
      <c r="T157" s="150">
        <v>7400</v>
      </c>
      <c r="U157" s="150">
        <v>6638</v>
      </c>
      <c r="V157" s="150">
        <v>6901</v>
      </c>
      <c r="W157" s="150">
        <v>6408</v>
      </c>
      <c r="X157" s="150">
        <v>7030</v>
      </c>
      <c r="Y157" s="148">
        <v>9.7066167290886393E-2</v>
      </c>
      <c r="Z157" s="148">
        <v>-9.1242055370031203E-2</v>
      </c>
      <c r="AA157" s="147"/>
      <c r="AB157" s="144"/>
      <c r="AC157" s="144"/>
      <c r="AD157" s="147">
        <v>847.16666666666663</v>
      </c>
      <c r="AE157" s="147">
        <v>7735.833333333333</v>
      </c>
      <c r="AF157" s="144"/>
    </row>
    <row r="158" spans="1:32" outlineLevel="1" x14ac:dyDescent="0.25">
      <c r="A158" s="169" t="s">
        <v>265</v>
      </c>
      <c r="B158" s="150">
        <v>0</v>
      </c>
      <c r="C158" s="150">
        <v>833</v>
      </c>
      <c r="D158" s="150">
        <v>737</v>
      </c>
      <c r="E158" s="150">
        <v>703</v>
      </c>
      <c r="F158" s="150">
        <v>666</v>
      </c>
      <c r="G158" s="150">
        <v>684</v>
      </c>
      <c r="H158" s="150">
        <v>531</v>
      </c>
      <c r="I158" s="150">
        <v>394</v>
      </c>
      <c r="J158" s="148">
        <v>-0.25800376647834272</v>
      </c>
      <c r="K158" s="148">
        <v>-0.43090996629754458</v>
      </c>
      <c r="L158" s="147"/>
      <c r="M158" s="155">
        <v>4.6495161670993629E-2</v>
      </c>
      <c r="N158" s="144"/>
      <c r="P158" s="169" t="s">
        <v>265</v>
      </c>
      <c r="Q158" s="150">
        <v>0</v>
      </c>
      <c r="R158" s="150">
        <v>10263</v>
      </c>
      <c r="S158" s="150">
        <v>8342</v>
      </c>
      <c r="T158" s="150">
        <v>7606</v>
      </c>
      <c r="U158" s="150">
        <v>7137</v>
      </c>
      <c r="V158" s="150">
        <v>7368</v>
      </c>
      <c r="W158" s="150">
        <v>7866</v>
      </c>
      <c r="X158" s="150">
        <v>8474</v>
      </c>
      <c r="Y158" s="148">
        <v>7.7294685990338161E-2</v>
      </c>
      <c r="Z158" s="148">
        <v>4.6560454489317032E-2</v>
      </c>
      <c r="AA158" s="147"/>
      <c r="AB158" s="144"/>
      <c r="AC158" s="144"/>
      <c r="AD158" s="147">
        <v>692.33333333333337</v>
      </c>
      <c r="AE158" s="147">
        <v>8097</v>
      </c>
      <c r="AF158" s="144"/>
    </row>
    <row r="159" spans="1:32" outlineLevel="1" x14ac:dyDescent="0.25">
      <c r="A159" s="169" t="s">
        <v>266</v>
      </c>
      <c r="B159" s="150">
        <v>0</v>
      </c>
      <c r="C159" s="150">
        <v>473</v>
      </c>
      <c r="D159" s="150">
        <v>389</v>
      </c>
      <c r="E159" s="150">
        <v>272</v>
      </c>
      <c r="F159" s="150">
        <v>346</v>
      </c>
      <c r="G159" s="150">
        <v>425</v>
      </c>
      <c r="H159" s="150">
        <v>355</v>
      </c>
      <c r="I159" s="150">
        <v>146</v>
      </c>
      <c r="J159" s="148">
        <v>-0.58873239436619718</v>
      </c>
      <c r="K159" s="148">
        <v>-0.61238938053097347</v>
      </c>
      <c r="L159" s="147"/>
      <c r="M159" s="155">
        <v>3.0775716694772345E-2</v>
      </c>
      <c r="N159" s="144"/>
      <c r="P159" s="169" t="s">
        <v>266</v>
      </c>
      <c r="Q159" s="150">
        <v>0</v>
      </c>
      <c r="R159" s="150">
        <v>7221</v>
      </c>
      <c r="S159" s="150">
        <v>6045</v>
      </c>
      <c r="T159" s="150">
        <v>4850</v>
      </c>
      <c r="U159" s="150">
        <v>4541</v>
      </c>
      <c r="V159" s="150">
        <v>4166</v>
      </c>
      <c r="W159" s="150">
        <v>4230</v>
      </c>
      <c r="X159" s="150">
        <v>4744</v>
      </c>
      <c r="Y159" s="148">
        <v>0.12151300236406619</v>
      </c>
      <c r="Z159" s="148">
        <v>-8.3373587093034496E-2</v>
      </c>
      <c r="AA159" s="147"/>
      <c r="AB159" s="144"/>
      <c r="AC159" s="144"/>
      <c r="AD159" s="147">
        <v>376.66666666666669</v>
      </c>
      <c r="AE159" s="147">
        <v>5175.5</v>
      </c>
      <c r="AF159" s="144"/>
    </row>
    <row r="160" spans="1:32" outlineLevel="1" x14ac:dyDescent="0.25">
      <c r="A160" s="168" t="s">
        <v>267</v>
      </c>
      <c r="B160" s="170">
        <v>0</v>
      </c>
      <c r="C160" s="170">
        <v>7918</v>
      </c>
      <c r="D160" s="170">
        <v>5829</v>
      </c>
      <c r="E160" s="170">
        <v>4612</v>
      </c>
      <c r="F160" s="170">
        <v>4712</v>
      </c>
      <c r="G160" s="170">
        <v>4258</v>
      </c>
      <c r="H160" s="170">
        <v>3640</v>
      </c>
      <c r="I160" s="170">
        <v>3366</v>
      </c>
      <c r="J160" s="171">
        <v>-7.5274725274725271E-2</v>
      </c>
      <c r="K160" s="171">
        <v>-0.34786399302528337</v>
      </c>
      <c r="L160" s="147"/>
      <c r="M160" s="206">
        <v>6.2527864467231381E-2</v>
      </c>
      <c r="N160" s="144"/>
      <c r="P160" s="168" t="s">
        <v>267</v>
      </c>
      <c r="Q160" s="170">
        <v>0</v>
      </c>
      <c r="R160" s="170">
        <v>78700</v>
      </c>
      <c r="S160" s="170">
        <v>63006</v>
      </c>
      <c r="T160" s="170">
        <v>54197</v>
      </c>
      <c r="U160" s="170">
        <v>49382</v>
      </c>
      <c r="V160" s="170">
        <v>47901</v>
      </c>
      <c r="W160" s="170">
        <v>48943</v>
      </c>
      <c r="X160" s="170">
        <v>53832</v>
      </c>
      <c r="Y160" s="171">
        <v>9.9891710765584452E-2</v>
      </c>
      <c r="Z160" s="171">
        <v>-5.5935042045544225E-2</v>
      </c>
      <c r="AA160" s="147"/>
      <c r="AB160" s="144"/>
      <c r="AC160" s="144"/>
      <c r="AD160" s="180">
        <v>5161.5</v>
      </c>
      <c r="AE160" s="180">
        <v>57021.5</v>
      </c>
      <c r="AF160" s="144"/>
    </row>
    <row r="161" spans="1:32" outlineLevel="1" x14ac:dyDescent="0.25">
      <c r="A161" s="163" t="s">
        <v>273</v>
      </c>
      <c r="B161" s="163"/>
      <c r="C161" s="163"/>
      <c r="D161" s="163"/>
      <c r="E161" s="144"/>
      <c r="F161" s="144"/>
      <c r="G161" s="144"/>
      <c r="H161" s="144"/>
      <c r="I161" s="162"/>
      <c r="J161" s="162"/>
      <c r="K161" s="162"/>
      <c r="L161" s="162"/>
      <c r="M161" s="144"/>
      <c r="N161" s="144"/>
      <c r="O161" s="144"/>
      <c r="P161" s="163" t="s">
        <v>273</v>
      </c>
      <c r="Q161" s="163"/>
      <c r="R161" s="163"/>
      <c r="S161" s="163"/>
      <c r="T161" s="144"/>
      <c r="U161" s="144"/>
      <c r="V161" s="144"/>
      <c r="W161" s="144"/>
      <c r="X161" s="162"/>
      <c r="Y161" s="162"/>
      <c r="Z161" s="162"/>
      <c r="AA161" s="162"/>
      <c r="AB161" s="144"/>
      <c r="AC161" s="144"/>
      <c r="AD161" s="144"/>
      <c r="AE161" s="144"/>
      <c r="AF161" s="144"/>
    </row>
    <row r="162" spans="1:32" x14ac:dyDescent="0.25">
      <c r="A162" s="204"/>
      <c r="B162" s="204"/>
      <c r="C162" s="204"/>
      <c r="D162" s="20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row>
    <row r="163" spans="1:32" x14ac:dyDescent="0.25">
      <c r="A163" s="209"/>
      <c r="B163" s="209"/>
      <c r="C163" s="209"/>
      <c r="D163" s="209"/>
      <c r="E163" s="167"/>
      <c r="F163" s="167"/>
      <c r="G163" s="167"/>
      <c r="H163" s="167"/>
      <c r="I163" s="167"/>
      <c r="J163" s="144"/>
      <c r="K163" s="144"/>
      <c r="L163" s="144"/>
      <c r="M163" s="144"/>
      <c r="N163" s="144"/>
      <c r="O163" s="144"/>
      <c r="P163" s="163"/>
      <c r="Q163" s="163"/>
      <c r="R163" s="163"/>
      <c r="S163" s="163"/>
      <c r="T163" s="144"/>
      <c r="U163" s="144"/>
      <c r="V163" s="144"/>
      <c r="W163" s="144"/>
      <c r="X163" s="162"/>
      <c r="Y163" s="162"/>
      <c r="Z163" s="162"/>
      <c r="AA163" s="162"/>
      <c r="AB163" s="144"/>
      <c r="AC163" s="144"/>
      <c r="AD163" s="144"/>
      <c r="AE163" s="144"/>
      <c r="AF163" s="144"/>
    </row>
    <row r="164" spans="1:32" x14ac:dyDescent="0.25">
      <c r="A164" s="204"/>
      <c r="B164" s="204"/>
      <c r="C164" s="204"/>
      <c r="D164" s="20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row>
    <row r="165" spans="1:32" x14ac:dyDescent="0.25">
      <c r="A165" s="210"/>
      <c r="B165" s="210"/>
      <c r="C165" s="210"/>
      <c r="D165" s="210"/>
      <c r="E165" s="184"/>
      <c r="F165" s="184"/>
      <c r="G165" s="184"/>
      <c r="H165" s="184"/>
      <c r="I165" s="184"/>
      <c r="J165" s="184"/>
      <c r="K165" s="184"/>
      <c r="L165" s="184"/>
      <c r="M165" s="184"/>
      <c r="N165" s="144"/>
      <c r="O165" s="184"/>
      <c r="P165" s="184"/>
      <c r="Q165" s="184"/>
      <c r="R165" s="184"/>
      <c r="S165" s="184"/>
      <c r="T165" s="184"/>
      <c r="U165" s="184"/>
      <c r="V165" s="184"/>
      <c r="W165" s="184"/>
      <c r="X165" s="184"/>
      <c r="Y165" s="184"/>
      <c r="Z165" s="185"/>
      <c r="AA165" s="184"/>
      <c r="AB165" s="144"/>
      <c r="AC165" s="144"/>
      <c r="AD165" s="144"/>
      <c r="AE165" s="144"/>
      <c r="AF165" s="144"/>
    </row>
    <row r="166" spans="1:32" x14ac:dyDescent="0.25">
      <c r="A166" s="186" t="s">
        <v>276</v>
      </c>
      <c r="B166" s="186"/>
      <c r="C166" s="186"/>
      <c r="D166" s="186"/>
      <c r="E166" s="144"/>
      <c r="F166" s="144"/>
      <c r="G166" s="144"/>
      <c r="H166" s="144"/>
      <c r="I166" s="144"/>
      <c r="J166" s="144"/>
      <c r="K166" s="144"/>
      <c r="L166" s="144"/>
      <c r="M166" s="144"/>
      <c r="N166" s="144"/>
      <c r="O166" s="204"/>
      <c r="P166" s="186" t="s">
        <v>276</v>
      </c>
      <c r="Q166" s="186"/>
      <c r="R166" s="186"/>
      <c r="S166" s="186"/>
      <c r="T166" s="144"/>
      <c r="U166" s="144"/>
      <c r="V166" s="144"/>
      <c r="W166" s="144"/>
      <c r="X166" s="144"/>
      <c r="Y166" s="144"/>
      <c r="Z166" s="144"/>
      <c r="AA166" s="144"/>
      <c r="AB166" s="144"/>
      <c r="AC166" s="144"/>
      <c r="AD166" s="144"/>
      <c r="AE166" s="144"/>
      <c r="AF166" s="144"/>
    </row>
    <row r="167" spans="1:32" x14ac:dyDescent="0.25">
      <c r="A167" s="187"/>
      <c r="B167" s="187"/>
      <c r="C167" s="187"/>
      <c r="D167" s="187"/>
      <c r="E167" s="167"/>
      <c r="F167" s="167"/>
      <c r="G167" s="167"/>
      <c r="H167" s="167"/>
      <c r="I167" s="167"/>
      <c r="J167" s="167"/>
      <c r="K167" s="167"/>
      <c r="L167" s="188"/>
      <c r="M167" s="211"/>
      <c r="N167" s="144"/>
      <c r="P167" s="187"/>
      <c r="Q167" s="187"/>
      <c r="R167" s="187"/>
      <c r="S167" s="187"/>
      <c r="T167" s="167"/>
      <c r="U167" s="144"/>
      <c r="V167" s="144"/>
      <c r="W167" s="144"/>
      <c r="X167" s="144"/>
      <c r="Y167" s="144"/>
      <c r="Z167" s="144"/>
      <c r="AA167" s="188"/>
      <c r="AB167" s="144"/>
      <c r="AC167" s="144"/>
      <c r="AD167" s="144"/>
      <c r="AE167" s="144"/>
      <c r="AF167" s="144"/>
    </row>
    <row r="168" spans="1:32" x14ac:dyDescent="0.25">
      <c r="A168" s="189" t="s">
        <v>277</v>
      </c>
      <c r="B168" s="189"/>
      <c r="C168" s="189"/>
      <c r="D168" s="189"/>
      <c r="E168" s="212" t="s">
        <v>294</v>
      </c>
      <c r="F168" s="167"/>
      <c r="G168" s="167"/>
      <c r="H168" s="167"/>
      <c r="I168" s="167"/>
      <c r="J168" s="167"/>
      <c r="K168" s="167"/>
      <c r="L168" s="188"/>
      <c r="M168" s="211"/>
      <c r="N168" s="144"/>
      <c r="O168" s="211"/>
      <c r="P168" s="189" t="s">
        <v>277</v>
      </c>
      <c r="Q168" s="189"/>
      <c r="R168" s="189"/>
      <c r="S168" s="189"/>
      <c r="T168" s="181"/>
      <c r="U168" s="144"/>
      <c r="V168" s="144"/>
      <c r="W168" s="144"/>
      <c r="X168" s="144"/>
      <c r="Y168" s="144"/>
      <c r="Z168" s="144"/>
      <c r="AA168" s="188"/>
      <c r="AB168" s="144"/>
      <c r="AC168" s="144"/>
      <c r="AD168" s="144"/>
      <c r="AE168" s="144"/>
      <c r="AF168" s="144"/>
    </row>
    <row r="169" spans="1:32" x14ac:dyDescent="0.25">
      <c r="A169" s="166" t="s">
        <v>310</v>
      </c>
      <c r="B169" s="166"/>
      <c r="C169" s="166"/>
      <c r="D169" s="166"/>
      <c r="E169" s="213"/>
      <c r="F169" s="167"/>
      <c r="G169" s="167"/>
      <c r="H169" s="167"/>
      <c r="I169" s="167"/>
      <c r="J169" s="167"/>
      <c r="K169" s="167"/>
      <c r="L169" s="167"/>
      <c r="M169" s="144"/>
      <c r="N169" s="144"/>
      <c r="P169" s="166" t="s">
        <v>231</v>
      </c>
      <c r="Q169" s="166"/>
      <c r="R169" s="166"/>
      <c r="S169" s="166"/>
      <c r="T169" s="162"/>
      <c r="U169" s="144"/>
      <c r="V169" s="144"/>
      <c r="W169" s="144"/>
      <c r="X169" s="144"/>
      <c r="Y169" s="144"/>
      <c r="Z169" s="144"/>
      <c r="AA169" s="167"/>
      <c r="AB169" s="144"/>
      <c r="AC169" s="144"/>
      <c r="AD169" s="144"/>
      <c r="AE169" s="144"/>
      <c r="AF169" s="144"/>
    </row>
    <row r="170" spans="1:32" ht="31.5" x14ac:dyDescent="0.25">
      <c r="A170" s="190"/>
      <c r="B170" s="141">
        <v>2019</v>
      </c>
      <c r="C170" s="141">
        <v>2020</v>
      </c>
      <c r="D170" s="141">
        <v>2021</v>
      </c>
      <c r="E170" s="141">
        <v>2022</v>
      </c>
      <c r="F170" s="141">
        <v>2023</v>
      </c>
      <c r="G170" s="141">
        <v>2024</v>
      </c>
      <c r="H170" s="141">
        <v>2025</v>
      </c>
      <c r="I170" s="141">
        <v>2026</v>
      </c>
      <c r="J170" s="142" t="s">
        <v>232</v>
      </c>
      <c r="K170" s="142" t="s">
        <v>233</v>
      </c>
      <c r="L170" s="143" t="s">
        <v>234</v>
      </c>
      <c r="M170" s="145" t="s">
        <v>287</v>
      </c>
      <c r="N170" s="144"/>
      <c r="P170" s="190"/>
      <c r="Q170" s="141">
        <v>2019</v>
      </c>
      <c r="R170" s="141">
        <v>2020</v>
      </c>
      <c r="S170" s="141">
        <v>2021</v>
      </c>
      <c r="T170" s="141">
        <v>2022</v>
      </c>
      <c r="U170" s="141">
        <v>2023</v>
      </c>
      <c r="V170" s="141">
        <v>2024</v>
      </c>
      <c r="W170" s="141">
        <v>2025</v>
      </c>
      <c r="X170" s="141">
        <v>2026</v>
      </c>
      <c r="Y170" s="142" t="s">
        <v>232</v>
      </c>
      <c r="Z170" s="142" t="s">
        <v>233</v>
      </c>
      <c r="AA170" s="143" t="s">
        <v>234</v>
      </c>
      <c r="AB170" s="144"/>
      <c r="AC170" s="144"/>
      <c r="AD170" s="145" t="s">
        <v>311</v>
      </c>
      <c r="AE170" s="145" t="s">
        <v>235</v>
      </c>
      <c r="AF170" s="144"/>
    </row>
    <row r="171" spans="1:32" x14ac:dyDescent="0.25">
      <c r="A171" s="146" t="s">
        <v>236</v>
      </c>
      <c r="B171" s="147">
        <v>197</v>
      </c>
      <c r="C171" s="147">
        <v>356</v>
      </c>
      <c r="D171" s="147">
        <v>276</v>
      </c>
      <c r="E171" s="147">
        <v>235</v>
      </c>
      <c r="F171" s="147">
        <v>263</v>
      </c>
      <c r="G171" s="147">
        <v>226</v>
      </c>
      <c r="H171" s="147">
        <v>366</v>
      </c>
      <c r="I171" s="147">
        <v>232</v>
      </c>
      <c r="J171" s="148">
        <v>-0.36612021857923499</v>
      </c>
      <c r="K171" s="148">
        <v>-0.15372589890568011</v>
      </c>
      <c r="L171" s="147"/>
      <c r="M171" s="155">
        <v>8.5545722713864306E-2</v>
      </c>
      <c r="N171" s="144"/>
      <c r="P171" s="146" t="s">
        <v>236</v>
      </c>
      <c r="Q171" s="147">
        <v>3408</v>
      </c>
      <c r="R171" s="147">
        <v>3414</v>
      </c>
      <c r="S171" s="147">
        <v>3046</v>
      </c>
      <c r="T171" s="147">
        <v>2495</v>
      </c>
      <c r="U171" s="147">
        <v>2573</v>
      </c>
      <c r="V171" s="147">
        <v>2634</v>
      </c>
      <c r="W171" s="147">
        <v>2813</v>
      </c>
      <c r="X171" s="147">
        <v>2712</v>
      </c>
      <c r="Y171" s="148">
        <v>-3.5904728048346962E-2</v>
      </c>
      <c r="Z171" s="148">
        <v>-6.8635627728989776E-2</v>
      </c>
      <c r="AA171" s="147"/>
      <c r="AB171" s="144"/>
      <c r="AC171" s="144"/>
      <c r="AD171" s="147">
        <v>274.14285714285717</v>
      </c>
      <c r="AE171" s="147">
        <v>2911.8571428571427</v>
      </c>
      <c r="AF171" s="144"/>
    </row>
    <row r="172" spans="1:32" x14ac:dyDescent="0.25">
      <c r="A172" s="149" t="s">
        <v>237</v>
      </c>
      <c r="B172" s="150">
        <v>90</v>
      </c>
      <c r="C172" s="150">
        <v>145</v>
      </c>
      <c r="D172" s="150">
        <v>117</v>
      </c>
      <c r="E172" s="150">
        <v>102</v>
      </c>
      <c r="F172" s="150">
        <v>105</v>
      </c>
      <c r="G172" s="150">
        <v>82</v>
      </c>
      <c r="H172" s="150">
        <v>119</v>
      </c>
      <c r="I172" s="150">
        <v>87</v>
      </c>
      <c r="J172" s="148">
        <v>-0.26890756302521007</v>
      </c>
      <c r="K172" s="148">
        <v>-0.19868421052631577</v>
      </c>
      <c r="L172" s="147"/>
      <c r="M172" s="155">
        <v>9.1869060190073917E-2</v>
      </c>
      <c r="N172" s="144"/>
      <c r="P172" s="149" t="s">
        <v>237</v>
      </c>
      <c r="Q172" s="150">
        <v>1636</v>
      </c>
      <c r="R172" s="150">
        <v>1526</v>
      </c>
      <c r="S172" s="150">
        <v>1414</v>
      </c>
      <c r="T172" s="150">
        <v>1147</v>
      </c>
      <c r="U172" s="150">
        <v>1032</v>
      </c>
      <c r="V172" s="150">
        <v>1285</v>
      </c>
      <c r="W172" s="150">
        <v>1169</v>
      </c>
      <c r="X172" s="150">
        <v>947</v>
      </c>
      <c r="Y172" s="148">
        <v>-0.18990590248075279</v>
      </c>
      <c r="Z172" s="148">
        <v>-0.28016071234661749</v>
      </c>
      <c r="AA172" s="147"/>
      <c r="AB172" s="144"/>
      <c r="AC172" s="144"/>
      <c r="AD172" s="150">
        <v>108.57142857142857</v>
      </c>
      <c r="AE172" s="150">
        <v>1315.5714285714287</v>
      </c>
      <c r="AF172" s="144"/>
    </row>
    <row r="173" spans="1:32" x14ac:dyDescent="0.25">
      <c r="A173" s="146" t="s">
        <v>90</v>
      </c>
      <c r="B173" s="151">
        <v>0.4891304347826087</v>
      </c>
      <c r="C173" s="151">
        <v>0.43674698795180722</v>
      </c>
      <c r="D173" s="151">
        <v>0.44656488549618323</v>
      </c>
      <c r="E173" s="151">
        <v>0.45739910313901344</v>
      </c>
      <c r="F173" s="151">
        <v>0.42168674698795183</v>
      </c>
      <c r="G173" s="151">
        <v>0.3867924528301887</v>
      </c>
      <c r="H173" s="151">
        <v>0.37304075235109718</v>
      </c>
      <c r="I173" s="151">
        <v>0.4264705882352941</v>
      </c>
      <c r="J173" s="172">
        <v>5.3429835884196919</v>
      </c>
      <c r="K173" s="172">
        <v>-2.5596987812531724E-2</v>
      </c>
      <c r="L173" s="147"/>
      <c r="M173" s="203">
        <v>4.0727207379896937</v>
      </c>
      <c r="N173" s="144"/>
      <c r="P173" s="146" t="s">
        <v>90</v>
      </c>
      <c r="Q173" s="151">
        <v>0.52101910828025477</v>
      </c>
      <c r="R173" s="151">
        <v>0.47972335743476896</v>
      </c>
      <c r="S173" s="151">
        <v>0.49319846529473316</v>
      </c>
      <c r="T173" s="151">
        <v>0.48539991536182819</v>
      </c>
      <c r="U173" s="151">
        <v>0.44406196213425131</v>
      </c>
      <c r="V173" s="151">
        <v>0.518354175070593</v>
      </c>
      <c r="W173" s="151">
        <v>0.45257452574525747</v>
      </c>
      <c r="X173" s="151">
        <v>0.38574338085539717</v>
      </c>
      <c r="Y173" s="172">
        <v>-6.6831144889860301</v>
      </c>
      <c r="Z173" s="172">
        <v>-10.055328704342525</v>
      </c>
      <c r="AA173" s="147"/>
      <c r="AB173" s="144"/>
      <c r="AC173" s="144"/>
      <c r="AD173" s="151">
        <v>0.42672655811341942</v>
      </c>
      <c r="AE173" s="151">
        <v>0.48629666789882242</v>
      </c>
      <c r="AF173" s="144"/>
    </row>
    <row r="174" spans="1:32" x14ac:dyDescent="0.25">
      <c r="A174" s="149" t="s">
        <v>238</v>
      </c>
      <c r="B174" s="150">
        <v>57</v>
      </c>
      <c r="C174" s="150">
        <v>92</v>
      </c>
      <c r="D174" s="150">
        <v>81</v>
      </c>
      <c r="E174" s="150">
        <v>62</v>
      </c>
      <c r="F174" s="150">
        <v>75</v>
      </c>
      <c r="G174" s="150">
        <v>64</v>
      </c>
      <c r="H174" s="150">
        <v>91</v>
      </c>
      <c r="I174" s="150">
        <v>57</v>
      </c>
      <c r="J174" s="148">
        <v>-0.37362637362637363</v>
      </c>
      <c r="K174" s="148">
        <v>-0.23563218390804597</v>
      </c>
      <c r="L174" s="147"/>
      <c r="M174" s="155">
        <v>9.3442622950819676E-2</v>
      </c>
      <c r="N174" s="144"/>
      <c r="P174" s="149" t="s">
        <v>238</v>
      </c>
      <c r="Q174" s="150">
        <v>1157</v>
      </c>
      <c r="R174" s="150">
        <v>1031</v>
      </c>
      <c r="S174" s="150">
        <v>955</v>
      </c>
      <c r="T174" s="150">
        <v>781</v>
      </c>
      <c r="U174" s="150">
        <v>691</v>
      </c>
      <c r="V174" s="150">
        <v>974</v>
      </c>
      <c r="W174" s="150">
        <v>794</v>
      </c>
      <c r="X174" s="150">
        <v>610</v>
      </c>
      <c r="Y174" s="148">
        <v>-0.23173803526448364</v>
      </c>
      <c r="Z174" s="148">
        <v>-0.33103556321478933</v>
      </c>
      <c r="AA174" s="147"/>
      <c r="AB174" s="144"/>
      <c r="AC174" s="144"/>
      <c r="AD174" s="150">
        <v>74.571428571428569</v>
      </c>
      <c r="AE174" s="150">
        <v>911.85714285714289</v>
      </c>
      <c r="AF174" s="144"/>
    </row>
    <row r="175" spans="1:32" x14ac:dyDescent="0.25">
      <c r="A175" s="149" t="s">
        <v>239</v>
      </c>
      <c r="B175" s="153">
        <v>0.28934010152284262</v>
      </c>
      <c r="C175" s="153">
        <v>0.25842696629213485</v>
      </c>
      <c r="D175" s="153">
        <v>0.29347826086956524</v>
      </c>
      <c r="E175" s="153">
        <v>0.26382978723404255</v>
      </c>
      <c r="F175" s="153">
        <v>0.28517110266159695</v>
      </c>
      <c r="G175" s="153">
        <v>0.2831858407079646</v>
      </c>
      <c r="H175" s="153">
        <v>0.24863387978142076</v>
      </c>
      <c r="I175" s="153">
        <v>0.24568965517241378</v>
      </c>
      <c r="J175" s="172">
        <v>-0.2944224609006979</v>
      </c>
      <c r="K175" s="172">
        <v>-2.6327020179331888</v>
      </c>
      <c r="L175" s="147"/>
      <c r="M175" s="203">
        <v>2.0763401485098143</v>
      </c>
      <c r="N175" s="144"/>
      <c r="P175" s="149" t="s">
        <v>239</v>
      </c>
      <c r="Q175" s="153">
        <v>0.33949530516431925</v>
      </c>
      <c r="R175" s="153">
        <v>0.30199179847685997</v>
      </c>
      <c r="S175" s="153">
        <v>0.31352593565331582</v>
      </c>
      <c r="T175" s="153">
        <v>0.31302605210420842</v>
      </c>
      <c r="U175" s="153">
        <v>0.26855810338126701</v>
      </c>
      <c r="V175" s="153">
        <v>0.36977980258162491</v>
      </c>
      <c r="W175" s="153">
        <v>0.2822609313899751</v>
      </c>
      <c r="X175" s="153">
        <v>0.22492625368731564</v>
      </c>
      <c r="Y175" s="172">
        <v>-5.7334677702659462</v>
      </c>
      <c r="Z175" s="172">
        <v>-8.8226864106924676</v>
      </c>
      <c r="AA175" s="147"/>
      <c r="AB175" s="144"/>
      <c r="AC175" s="144"/>
      <c r="AD175" s="153">
        <v>0.27201667535174567</v>
      </c>
      <c r="AE175" s="153">
        <v>0.31315311779424032</v>
      </c>
      <c r="AF175" s="144"/>
    </row>
    <row r="176" spans="1:32" x14ac:dyDescent="0.25">
      <c r="A176" s="149" t="s">
        <v>240</v>
      </c>
      <c r="B176" s="153">
        <v>0.6333333333333333</v>
      </c>
      <c r="C176" s="153">
        <v>0.6344827586206897</v>
      </c>
      <c r="D176" s="153">
        <v>0.69230769230769229</v>
      </c>
      <c r="E176" s="153">
        <v>0.60784313725490191</v>
      </c>
      <c r="F176" s="153">
        <v>0.7142857142857143</v>
      </c>
      <c r="G176" s="153">
        <v>0.78048780487804881</v>
      </c>
      <c r="H176" s="153">
        <v>0.76470588235294112</v>
      </c>
      <c r="I176" s="153">
        <v>0.65517241379310343</v>
      </c>
      <c r="J176" s="172">
        <v>-10.953346855983771</v>
      </c>
      <c r="K176" s="172">
        <v>-3.1669691470054495</v>
      </c>
      <c r="L176" s="147"/>
      <c r="M176" s="203">
        <v>1.1033026253504663</v>
      </c>
      <c r="N176" s="144"/>
      <c r="P176" s="149" t="s">
        <v>240</v>
      </c>
      <c r="Q176" s="153">
        <v>0.70721271393643037</v>
      </c>
      <c r="R176" s="153">
        <v>0.67562254259501964</v>
      </c>
      <c r="S176" s="153">
        <v>0.67538896746817534</v>
      </c>
      <c r="T176" s="153">
        <v>0.68090671316477769</v>
      </c>
      <c r="U176" s="153">
        <v>0.66957364341085268</v>
      </c>
      <c r="V176" s="153">
        <v>0.75797665369649803</v>
      </c>
      <c r="W176" s="153">
        <v>0.67921300256629602</v>
      </c>
      <c r="X176" s="153">
        <v>0.64413938753959876</v>
      </c>
      <c r="Y176" s="172">
        <v>-3.5073615026697258</v>
      </c>
      <c r="Z176" s="172">
        <v>-4.898690195980393</v>
      </c>
      <c r="AA176" s="147"/>
      <c r="AB176" s="144"/>
      <c r="AC176" s="144"/>
      <c r="AD176" s="153">
        <v>0.68684210526315792</v>
      </c>
      <c r="AE176" s="153">
        <v>0.69312628949940269</v>
      </c>
      <c r="AF176" s="144"/>
    </row>
    <row r="177" spans="1:32" ht="22.15" customHeight="1" x14ac:dyDescent="0.25">
      <c r="A177" s="154" t="s">
        <v>241</v>
      </c>
      <c r="B177" s="155">
        <v>0.18888888888888888</v>
      </c>
      <c r="C177" s="155">
        <v>0.18620689655172415</v>
      </c>
      <c r="D177" s="155">
        <v>0.13675213675213677</v>
      </c>
      <c r="E177" s="155">
        <v>0.14705882352941177</v>
      </c>
      <c r="F177" s="155">
        <v>0.17142857142857143</v>
      </c>
      <c r="G177" s="155">
        <v>7.3170731707317069E-2</v>
      </c>
      <c r="H177" s="155">
        <v>0.12605042016806722</v>
      </c>
      <c r="I177" s="155">
        <v>0.16091954022988506</v>
      </c>
      <c r="J177" s="172">
        <v>3.4869120061817833</v>
      </c>
      <c r="K177" s="172">
        <v>1.0919540229885061</v>
      </c>
      <c r="L177" s="147"/>
      <c r="M177" s="203">
        <v>-6.4328975955527112E-2</v>
      </c>
      <c r="N177" s="144"/>
      <c r="P177" s="154" t="s">
        <v>241</v>
      </c>
      <c r="Q177" s="155">
        <v>0.14303178484107579</v>
      </c>
      <c r="R177" s="155">
        <v>0.15203145478374835</v>
      </c>
      <c r="S177" s="155">
        <v>0.14144271570014144</v>
      </c>
      <c r="T177" s="155">
        <v>0.16739319965126417</v>
      </c>
      <c r="U177" s="155">
        <v>0.15988372093023256</v>
      </c>
      <c r="V177" s="155">
        <v>0.11517509727626458</v>
      </c>
      <c r="W177" s="155">
        <v>0.1377245508982036</v>
      </c>
      <c r="X177" s="155">
        <v>0.16156282998944033</v>
      </c>
      <c r="Y177" s="172">
        <v>2.3838279091236729</v>
      </c>
      <c r="Z177" s="172">
        <v>1.6921718033744815</v>
      </c>
      <c r="AA177" s="147"/>
      <c r="AB177" s="144"/>
      <c r="AC177" s="144"/>
      <c r="AD177" s="151">
        <v>0.15</v>
      </c>
      <c r="AE177" s="151">
        <v>0.14464111195569551</v>
      </c>
      <c r="AF177" s="144"/>
    </row>
    <row r="178" spans="1:32" ht="22.15" customHeight="1" x14ac:dyDescent="0.25">
      <c r="A178" s="154" t="s">
        <v>242</v>
      </c>
      <c r="B178" s="155">
        <v>8.6294416243654817E-2</v>
      </c>
      <c r="C178" s="155">
        <v>7.5842696629213488E-2</v>
      </c>
      <c r="D178" s="155">
        <v>5.7971014492753624E-2</v>
      </c>
      <c r="E178" s="155">
        <v>6.3829787234042548E-2</v>
      </c>
      <c r="F178" s="155">
        <v>6.8441064638783272E-2</v>
      </c>
      <c r="G178" s="155">
        <v>2.6548672566371681E-2</v>
      </c>
      <c r="H178" s="155">
        <v>4.0983606557377046E-2</v>
      </c>
      <c r="I178" s="155">
        <v>6.0344827586206899E-2</v>
      </c>
      <c r="J178" s="172">
        <v>1.9361221028829854</v>
      </c>
      <c r="K178" s="172">
        <v>9.3888699214749599E-2</v>
      </c>
      <c r="L178" s="147"/>
      <c r="M178" s="203">
        <v>0.39288983826670787</v>
      </c>
      <c r="N178" s="144"/>
      <c r="P178" s="154" t="s">
        <v>242</v>
      </c>
      <c r="Q178" s="155">
        <v>6.8661971830985921E-2</v>
      </c>
      <c r="R178" s="155">
        <v>6.795547744581136E-2</v>
      </c>
      <c r="S178" s="155">
        <v>6.5659881812212745E-2</v>
      </c>
      <c r="T178" s="155">
        <v>7.6953907815631259E-2</v>
      </c>
      <c r="U178" s="155">
        <v>6.4127477652545672E-2</v>
      </c>
      <c r="V178" s="155">
        <v>5.6188306757782837E-2</v>
      </c>
      <c r="W178" s="155">
        <v>5.723426946320654E-2</v>
      </c>
      <c r="X178" s="155">
        <v>5.641592920353982E-2</v>
      </c>
      <c r="Y178" s="172">
        <v>-8.1834025966671942E-2</v>
      </c>
      <c r="Z178" s="172">
        <v>-0.89326455891796042</v>
      </c>
      <c r="AA178" s="147"/>
      <c r="AB178" s="144"/>
      <c r="AC178" s="144"/>
      <c r="AD178" s="151">
        <v>5.9405940594059403E-2</v>
      </c>
      <c r="AE178" s="151">
        <v>6.5348574792719424E-2</v>
      </c>
      <c r="AF178" s="144"/>
    </row>
    <row r="179" spans="1:32" ht="22.15" customHeight="1" x14ac:dyDescent="0.25">
      <c r="A179" s="154" t="s">
        <v>243</v>
      </c>
      <c r="B179" s="155">
        <v>0.4467005076142132</v>
      </c>
      <c r="C179" s="155">
        <v>0.49157303370786515</v>
      </c>
      <c r="D179" s="155">
        <v>0.47826086956521741</v>
      </c>
      <c r="E179" s="155">
        <v>0.48085106382978721</v>
      </c>
      <c r="F179" s="155">
        <v>0.49049429657794674</v>
      </c>
      <c r="G179" s="155">
        <v>0.51769911504424782</v>
      </c>
      <c r="H179" s="155">
        <v>0.50819672131147542</v>
      </c>
      <c r="I179" s="155">
        <v>0.5</v>
      </c>
      <c r="J179" s="172">
        <v>-0.81967213114754189</v>
      </c>
      <c r="K179" s="172">
        <v>1.0161542470036478</v>
      </c>
      <c r="L179" s="147"/>
      <c r="M179" s="203">
        <v>-1.6224188790560423</v>
      </c>
      <c r="N179" s="144"/>
      <c r="P179" s="154" t="s">
        <v>243</v>
      </c>
      <c r="Q179" s="155">
        <v>0.40933098591549294</v>
      </c>
      <c r="R179" s="155">
        <v>0.44961921499707086</v>
      </c>
      <c r="S179" s="155">
        <v>0.44550229809586345</v>
      </c>
      <c r="T179" s="155">
        <v>0.46012024048096195</v>
      </c>
      <c r="U179" s="155">
        <v>0.46638165565487755</v>
      </c>
      <c r="V179" s="155">
        <v>0.41571753986332571</v>
      </c>
      <c r="W179" s="155">
        <v>0.47458229648062566</v>
      </c>
      <c r="X179" s="155">
        <v>0.51622418879056042</v>
      </c>
      <c r="Y179" s="172">
        <v>4.1641892309934754</v>
      </c>
      <c r="Z179" s="172">
        <v>7.1490832562331015</v>
      </c>
      <c r="AA179" s="147"/>
      <c r="AB179" s="144"/>
      <c r="AC179" s="144"/>
      <c r="AD179" s="151">
        <v>0.48983845752996352</v>
      </c>
      <c r="AE179" s="151">
        <v>0.4447333562282294</v>
      </c>
      <c r="AF179" s="144"/>
    </row>
    <row r="180" spans="1:32" ht="22.15" customHeight="1" x14ac:dyDescent="0.25">
      <c r="A180" s="154" t="s">
        <v>244</v>
      </c>
      <c r="B180" s="155">
        <v>2.5380710659898477E-2</v>
      </c>
      <c r="C180" s="155">
        <v>2.247191011235955E-2</v>
      </c>
      <c r="D180" s="155">
        <v>3.9855072463768113E-2</v>
      </c>
      <c r="E180" s="155">
        <v>3.4042553191489362E-2</v>
      </c>
      <c r="F180" s="155">
        <v>2.6615969581749048E-2</v>
      </c>
      <c r="G180" s="155">
        <v>3.5398230088495575E-2</v>
      </c>
      <c r="H180" s="155">
        <v>1.912568306010929E-2</v>
      </c>
      <c r="I180" s="155">
        <v>4.3103448275862068E-3</v>
      </c>
      <c r="J180" s="172">
        <v>-1.4815338232523083</v>
      </c>
      <c r="K180" s="172">
        <v>-2.3829311243284037</v>
      </c>
      <c r="L180" s="147"/>
      <c r="M180" s="203">
        <v>-0.97014545824432918</v>
      </c>
      <c r="N180" s="144"/>
      <c r="P180" s="154" t="s">
        <v>244</v>
      </c>
      <c r="Q180" s="155">
        <v>2.7582159624413145E-2</v>
      </c>
      <c r="R180" s="155">
        <v>2.5483304042179262E-2</v>
      </c>
      <c r="S180" s="155">
        <v>2.8562048588312541E-2</v>
      </c>
      <c r="T180" s="155">
        <v>2.525050100200401E-2</v>
      </c>
      <c r="U180" s="155">
        <v>2.7982899339292655E-2</v>
      </c>
      <c r="V180" s="155">
        <v>3.0372057706909643E-2</v>
      </c>
      <c r="W180" s="155">
        <v>1.5997156061144685E-2</v>
      </c>
      <c r="X180" s="155">
        <v>1.4011799410029498E-2</v>
      </c>
      <c r="Y180" s="172">
        <v>-0.19853566511151866</v>
      </c>
      <c r="Z180" s="172">
        <v>-1.1892140147444867</v>
      </c>
      <c r="AA180" s="147"/>
      <c r="AB180" s="144"/>
      <c r="AC180" s="144"/>
      <c r="AD180" s="151">
        <v>2.8139656070870246E-2</v>
      </c>
      <c r="AE180" s="151">
        <v>2.5903939557474366E-2</v>
      </c>
      <c r="AF180" s="144"/>
    </row>
    <row r="181" spans="1:32" ht="22.15" customHeight="1" x14ac:dyDescent="0.25">
      <c r="A181" s="154" t="s">
        <v>245</v>
      </c>
      <c r="B181" s="155">
        <v>0</v>
      </c>
      <c r="C181" s="155">
        <v>0</v>
      </c>
      <c r="D181" s="155">
        <v>0</v>
      </c>
      <c r="E181" s="155">
        <v>0</v>
      </c>
      <c r="F181" s="155">
        <v>7.6045627376425855E-3</v>
      </c>
      <c r="G181" s="155">
        <v>0</v>
      </c>
      <c r="H181" s="155">
        <v>0</v>
      </c>
      <c r="I181" s="155">
        <v>0</v>
      </c>
      <c r="J181" s="172">
        <v>0</v>
      </c>
      <c r="K181" s="172">
        <v>-0.10422094841063052</v>
      </c>
      <c r="L181" s="147"/>
      <c r="M181" s="203">
        <v>-0.55309734513274333</v>
      </c>
      <c r="N181" s="144"/>
      <c r="P181" s="154" t="s">
        <v>245</v>
      </c>
      <c r="Q181" s="155">
        <v>1.1737089201877935E-3</v>
      </c>
      <c r="R181" s="155">
        <v>1.7574692442882249E-3</v>
      </c>
      <c r="S181" s="155">
        <v>1.969796454366382E-3</v>
      </c>
      <c r="T181" s="155">
        <v>8.0160320641282565E-4</v>
      </c>
      <c r="U181" s="155">
        <v>1.5546055188495919E-3</v>
      </c>
      <c r="V181" s="155">
        <v>1.5186028853454822E-3</v>
      </c>
      <c r="W181" s="155">
        <v>2.1329541414859582E-3</v>
      </c>
      <c r="X181" s="155">
        <v>5.5309734513274336E-3</v>
      </c>
      <c r="Y181" s="172">
        <v>0.33980193098414752</v>
      </c>
      <c r="Z181" s="172">
        <v>0.39610377205714115</v>
      </c>
      <c r="AA181" s="147"/>
      <c r="AB181" s="144"/>
      <c r="AC181" s="144"/>
      <c r="AD181" s="151">
        <v>1.0422094841063053E-3</v>
      </c>
      <c r="AE181" s="151">
        <v>1.5699357307560223E-3</v>
      </c>
      <c r="AF181" s="144"/>
    </row>
    <row r="182" spans="1:32" ht="22.15" customHeight="1" x14ac:dyDescent="0.25">
      <c r="A182" s="154" t="s">
        <v>246</v>
      </c>
      <c r="B182" s="155">
        <v>2.5380710659898477E-2</v>
      </c>
      <c r="C182" s="155">
        <v>3.3707865168539325E-2</v>
      </c>
      <c r="D182" s="155">
        <v>3.2608695652173912E-2</v>
      </c>
      <c r="E182" s="155">
        <v>3.4042553191489362E-2</v>
      </c>
      <c r="F182" s="155">
        <v>4.5627376425855515E-2</v>
      </c>
      <c r="G182" s="155">
        <v>4.8672566371681415E-2</v>
      </c>
      <c r="H182" s="155">
        <v>0.10382513661202186</v>
      </c>
      <c r="I182" s="155">
        <v>0.10344827586206896</v>
      </c>
      <c r="J182" s="172">
        <v>-3.7686074995289809E-2</v>
      </c>
      <c r="K182" s="172">
        <v>5.3943325367019455</v>
      </c>
      <c r="L182" s="147"/>
      <c r="M182" s="203">
        <v>3.8182789136405244</v>
      </c>
      <c r="N182" s="144"/>
      <c r="P182" s="154" t="s">
        <v>246</v>
      </c>
      <c r="Q182" s="155">
        <v>4.3720657276995305E-2</v>
      </c>
      <c r="R182" s="155">
        <v>4.3057996485061513E-2</v>
      </c>
      <c r="S182" s="155">
        <v>3.7754432042022328E-2</v>
      </c>
      <c r="T182" s="155">
        <v>3.0460921843687375E-2</v>
      </c>
      <c r="U182" s="155">
        <v>5.7909055577147296E-2</v>
      </c>
      <c r="V182" s="155">
        <v>3.9104024297646166E-2</v>
      </c>
      <c r="W182" s="155">
        <v>5.6167792392463563E-2</v>
      </c>
      <c r="X182" s="155">
        <v>6.5265486725663721E-2</v>
      </c>
      <c r="Y182" s="172">
        <v>0.90976943332001581</v>
      </c>
      <c r="Z182" s="172">
        <v>2.1258225772908972</v>
      </c>
      <c r="AA182" s="147"/>
      <c r="AB182" s="144"/>
      <c r="AC182" s="144"/>
      <c r="AD182" s="151">
        <v>4.9504950495049507E-2</v>
      </c>
      <c r="AE182" s="151">
        <v>4.400726095275475E-2</v>
      </c>
      <c r="AF182" s="144"/>
    </row>
    <row r="183" spans="1:32" x14ac:dyDescent="0.25">
      <c r="A183" s="149" t="s">
        <v>247</v>
      </c>
      <c r="B183" s="150">
        <v>208.26903553299508</v>
      </c>
      <c r="C183" s="150">
        <v>237.91011235955048</v>
      </c>
      <c r="D183" s="150">
        <v>180.55072463768118</v>
      </c>
      <c r="E183" s="150">
        <v>195.0000000000002</v>
      </c>
      <c r="F183" s="150">
        <v>162.93536121672997</v>
      </c>
      <c r="G183" s="150">
        <v>152.75663716814168</v>
      </c>
      <c r="H183" s="150">
        <v>173.98360655737707</v>
      </c>
      <c r="I183" s="150">
        <v>151.44827586206895</v>
      </c>
      <c r="J183" s="177">
        <v>-22.535330695308119</v>
      </c>
      <c r="K183" s="177">
        <v>-37.418321323965444</v>
      </c>
      <c r="L183" s="147"/>
      <c r="M183" s="203">
        <v>-72.341547146780641</v>
      </c>
      <c r="N183" s="144"/>
      <c r="P183" s="149" t="s">
        <v>247</v>
      </c>
      <c r="Q183" s="150">
        <v>224.91754694835672</v>
      </c>
      <c r="R183" s="150">
        <v>226.89425893380192</v>
      </c>
      <c r="S183" s="150">
        <v>162.87655942219291</v>
      </c>
      <c r="T183" s="150">
        <v>180.81242484969951</v>
      </c>
      <c r="U183" s="150">
        <v>186.23902059852298</v>
      </c>
      <c r="V183" s="150">
        <v>168.43394077448755</v>
      </c>
      <c r="W183" s="150">
        <v>201.25346605047994</v>
      </c>
      <c r="X183" s="150">
        <v>223.78982300884959</v>
      </c>
      <c r="Y183" s="177">
        <v>22.536356958369652</v>
      </c>
      <c r="Z183" s="177">
        <v>28.658635254348354</v>
      </c>
      <c r="AA183" s="147"/>
      <c r="AB183" s="144"/>
      <c r="AC183" s="144"/>
      <c r="AD183" s="150">
        <v>188.8665971860344</v>
      </c>
      <c r="AE183" s="150">
        <v>195.13118775450124</v>
      </c>
      <c r="AF183" s="144"/>
    </row>
    <row r="184" spans="1:32" x14ac:dyDescent="0.25">
      <c r="A184" s="149" t="s">
        <v>248</v>
      </c>
      <c r="B184" s="150">
        <v>235.61111111111128</v>
      </c>
      <c r="C184" s="150">
        <v>240.06896551724142</v>
      </c>
      <c r="D184" s="150">
        <v>204.17948717948727</v>
      </c>
      <c r="E184" s="150">
        <v>199.3235294117647</v>
      </c>
      <c r="F184" s="150">
        <v>188.16190476190462</v>
      </c>
      <c r="G184" s="150">
        <v>161.69512195121942</v>
      </c>
      <c r="H184" s="150">
        <v>174.62184873949565</v>
      </c>
      <c r="I184" s="150">
        <v>179.080459770115</v>
      </c>
      <c r="J184" s="177">
        <v>4.4586110306193518</v>
      </c>
      <c r="K184" s="177">
        <v>-23.591908650937683</v>
      </c>
      <c r="L184" s="147"/>
      <c r="M184" s="203">
        <v>-66.832951000740223</v>
      </c>
      <c r="N184" s="144"/>
      <c r="P184" s="149" t="s">
        <v>248</v>
      </c>
      <c r="Q184" s="150">
        <v>239.69376528117357</v>
      </c>
      <c r="R184" s="150">
        <v>237.69134993446929</v>
      </c>
      <c r="S184" s="150">
        <v>172.63366336633663</v>
      </c>
      <c r="T184" s="150">
        <v>205.86137750653876</v>
      </c>
      <c r="U184" s="150">
        <v>206.87500000000003</v>
      </c>
      <c r="V184" s="150">
        <v>180.24435797665379</v>
      </c>
      <c r="W184" s="150">
        <v>215.81094952951236</v>
      </c>
      <c r="X184" s="150">
        <v>245.91341077085522</v>
      </c>
      <c r="Y184" s="177">
        <v>30.102461241342866</v>
      </c>
      <c r="Z184" s="177">
        <v>36.067064804952281</v>
      </c>
      <c r="AA184" s="147"/>
      <c r="AB184" s="144"/>
      <c r="AC184" s="144"/>
      <c r="AD184" s="150">
        <v>202.67236842105268</v>
      </c>
      <c r="AE184" s="150">
        <v>209.84634596590294</v>
      </c>
      <c r="AF184" s="144"/>
    </row>
    <row r="185" spans="1:32" x14ac:dyDescent="0.25">
      <c r="A185" s="146" t="s">
        <v>249</v>
      </c>
      <c r="B185" s="147">
        <v>422</v>
      </c>
      <c r="C185" s="147">
        <v>351</v>
      </c>
      <c r="D185" s="147">
        <v>313</v>
      </c>
      <c r="E185" s="147">
        <v>272</v>
      </c>
      <c r="F185" s="147">
        <v>265</v>
      </c>
      <c r="G185" s="147">
        <v>233</v>
      </c>
      <c r="H185" s="147">
        <v>293</v>
      </c>
      <c r="I185" s="147">
        <v>231</v>
      </c>
      <c r="J185" s="148">
        <v>-0.21160409556313994</v>
      </c>
      <c r="K185" s="148">
        <v>-0.24755700325732899</v>
      </c>
      <c r="L185" s="147"/>
      <c r="M185" s="155">
        <v>5.3695955369595538E-2</v>
      </c>
      <c r="N185" s="144"/>
      <c r="P185" s="146" t="s">
        <v>249</v>
      </c>
      <c r="Q185" s="147">
        <v>4051</v>
      </c>
      <c r="R185" s="147">
        <v>3134</v>
      </c>
      <c r="S185" s="147">
        <v>2826</v>
      </c>
      <c r="T185" s="147">
        <v>2849</v>
      </c>
      <c r="U185" s="147">
        <v>2880</v>
      </c>
      <c r="V185" s="147">
        <v>3256</v>
      </c>
      <c r="W185" s="147">
        <v>3869</v>
      </c>
      <c r="X185" s="147">
        <v>4302</v>
      </c>
      <c r="Y185" s="148">
        <v>0.11191522357198243</v>
      </c>
      <c r="Z185" s="148">
        <v>0.31703476929805374</v>
      </c>
      <c r="AA185" s="147"/>
      <c r="AB185" s="144"/>
      <c r="AC185" s="144"/>
      <c r="AD185" s="147">
        <v>307</v>
      </c>
      <c r="AE185" s="147">
        <v>3266.4285714285716</v>
      </c>
      <c r="AF185" s="144"/>
    </row>
    <row r="186" spans="1:32" x14ac:dyDescent="0.25">
      <c r="A186" s="146" t="s">
        <v>250</v>
      </c>
      <c r="B186" s="150">
        <v>103</v>
      </c>
      <c r="C186" s="150">
        <v>103</v>
      </c>
      <c r="D186" s="150">
        <v>49</v>
      </c>
      <c r="E186" s="150">
        <v>54</v>
      </c>
      <c r="F186" s="150">
        <v>60</v>
      </c>
      <c r="G186" s="150">
        <v>53</v>
      </c>
      <c r="H186" s="150">
        <v>74</v>
      </c>
      <c r="I186" s="150">
        <v>55</v>
      </c>
      <c r="J186" s="148">
        <v>-0.25675675675675674</v>
      </c>
      <c r="K186" s="148">
        <v>-0.22379032258064521</v>
      </c>
      <c r="L186" s="147"/>
      <c r="M186" s="155">
        <v>4.0204678362573097E-2</v>
      </c>
      <c r="N186" s="144"/>
      <c r="P186" s="146" t="s">
        <v>250</v>
      </c>
      <c r="Q186" s="150">
        <v>1234</v>
      </c>
      <c r="R186" s="150">
        <v>837</v>
      </c>
      <c r="S186" s="150">
        <v>564</v>
      </c>
      <c r="T186" s="150">
        <v>626</v>
      </c>
      <c r="U186" s="150">
        <v>657</v>
      </c>
      <c r="V186" s="150">
        <v>829</v>
      </c>
      <c r="W186" s="150">
        <v>1091</v>
      </c>
      <c r="X186" s="150">
        <v>1368</v>
      </c>
      <c r="Y186" s="148">
        <v>0.25389550870760769</v>
      </c>
      <c r="Z186" s="148">
        <v>0.64028776978417268</v>
      </c>
      <c r="AA186" s="147"/>
      <c r="AB186" s="144"/>
      <c r="AC186" s="144"/>
      <c r="AD186" s="150">
        <v>70.857142857142861</v>
      </c>
      <c r="AE186" s="150">
        <v>834</v>
      </c>
      <c r="AF186" s="144"/>
    </row>
    <row r="187" spans="1:32" x14ac:dyDescent="0.25">
      <c r="A187" s="149" t="s">
        <v>251</v>
      </c>
      <c r="B187" s="147">
        <v>0</v>
      </c>
      <c r="C187" s="147">
        <v>638</v>
      </c>
      <c r="D187" s="147">
        <v>605</v>
      </c>
      <c r="E187" s="147">
        <v>365</v>
      </c>
      <c r="F187" s="147">
        <v>425</v>
      </c>
      <c r="G187" s="147">
        <v>338</v>
      </c>
      <c r="H187" s="147">
        <v>314</v>
      </c>
      <c r="I187" s="147">
        <v>271</v>
      </c>
      <c r="J187" s="148">
        <v>-0.13694267515923567</v>
      </c>
      <c r="K187" s="157">
        <v>-0.39441340782122902</v>
      </c>
      <c r="L187" s="147"/>
      <c r="M187" s="155">
        <v>9.1926729986431477E-2</v>
      </c>
      <c r="N187" s="144"/>
      <c r="P187" s="149" t="s">
        <v>251</v>
      </c>
      <c r="Q187" s="147">
        <v>0</v>
      </c>
      <c r="R187" s="147">
        <v>4678</v>
      </c>
      <c r="S187" s="147">
        <v>4720</v>
      </c>
      <c r="T187" s="147">
        <v>3769</v>
      </c>
      <c r="U187" s="147">
        <v>3055</v>
      </c>
      <c r="V187" s="147">
        <v>3238</v>
      </c>
      <c r="W187" s="147">
        <v>3433</v>
      </c>
      <c r="X187" s="147">
        <v>2948</v>
      </c>
      <c r="Y187" s="148">
        <v>-0.14127585202446841</v>
      </c>
      <c r="Z187" s="157">
        <v>-0.22736207574367712</v>
      </c>
      <c r="AA187" s="147"/>
      <c r="AB187" s="144"/>
      <c r="AC187" s="144"/>
      <c r="AD187" s="158">
        <v>447.5</v>
      </c>
      <c r="AE187" s="158">
        <v>3815.5</v>
      </c>
      <c r="AF187" s="144"/>
    </row>
    <row r="188" spans="1:32" x14ac:dyDescent="0.25">
      <c r="A188" s="159" t="s">
        <v>252</v>
      </c>
      <c r="B188" s="150">
        <v>69</v>
      </c>
      <c r="C188" s="150">
        <v>67</v>
      </c>
      <c r="D188" s="150">
        <v>93</v>
      </c>
      <c r="E188" s="150">
        <v>110</v>
      </c>
      <c r="F188" s="150">
        <v>67</v>
      </c>
      <c r="G188" s="150">
        <v>49</v>
      </c>
      <c r="H188" s="150">
        <v>102</v>
      </c>
      <c r="I188" s="150">
        <v>74</v>
      </c>
      <c r="J188" s="148">
        <v>-0.27450980392156865</v>
      </c>
      <c r="K188" s="148">
        <v>-7.0017953321364429E-2</v>
      </c>
      <c r="L188" s="147"/>
      <c r="M188" s="155">
        <v>0.08</v>
      </c>
      <c r="N188" s="144"/>
      <c r="P188" s="159" t="s">
        <v>252</v>
      </c>
      <c r="Q188" s="150">
        <v>936</v>
      </c>
      <c r="R188" s="150">
        <v>830</v>
      </c>
      <c r="S188" s="150">
        <v>990</v>
      </c>
      <c r="T188" s="150">
        <v>1095</v>
      </c>
      <c r="U188" s="150">
        <v>764</v>
      </c>
      <c r="V188" s="150">
        <v>850</v>
      </c>
      <c r="W188" s="150">
        <v>795</v>
      </c>
      <c r="X188" s="150">
        <v>925</v>
      </c>
      <c r="Y188" s="148">
        <v>0.16352201257861634</v>
      </c>
      <c r="Z188" s="148">
        <v>3.434504792332263E-2</v>
      </c>
      <c r="AA188" s="147"/>
      <c r="AB188" s="144"/>
      <c r="AC188" s="144"/>
      <c r="AD188" s="150">
        <v>79.571428571428569</v>
      </c>
      <c r="AE188" s="150">
        <v>894.28571428571433</v>
      </c>
      <c r="AF188" s="144"/>
    </row>
    <row r="189" spans="1:32" x14ac:dyDescent="0.25">
      <c r="A189" s="159" t="s">
        <v>253</v>
      </c>
      <c r="B189" s="150">
        <v>8</v>
      </c>
      <c r="C189" s="150">
        <v>5</v>
      </c>
      <c r="D189" s="150">
        <v>15</v>
      </c>
      <c r="E189" s="150">
        <v>15</v>
      </c>
      <c r="F189" s="150">
        <v>6</v>
      </c>
      <c r="G189" s="150">
        <v>10</v>
      </c>
      <c r="H189" s="150">
        <v>24</v>
      </c>
      <c r="I189" s="150">
        <v>14</v>
      </c>
      <c r="J189" s="148">
        <v>-0.41666666666666669</v>
      </c>
      <c r="K189" s="148">
        <v>0.180722891566265</v>
      </c>
      <c r="L189" s="147"/>
      <c r="M189" s="155">
        <v>0.15909090909090909</v>
      </c>
      <c r="N189" s="144"/>
      <c r="P189" s="159" t="s">
        <v>253</v>
      </c>
      <c r="Q189" s="150">
        <v>81</v>
      </c>
      <c r="R189" s="150">
        <v>104</v>
      </c>
      <c r="S189" s="150">
        <v>130</v>
      </c>
      <c r="T189" s="150">
        <v>115</v>
      </c>
      <c r="U189" s="150">
        <v>90</v>
      </c>
      <c r="V189" s="150">
        <v>81</v>
      </c>
      <c r="W189" s="150">
        <v>106</v>
      </c>
      <c r="X189" s="150">
        <v>88</v>
      </c>
      <c r="Y189" s="148">
        <v>-0.16981132075471697</v>
      </c>
      <c r="Z189" s="148">
        <v>-0.12871287128712872</v>
      </c>
      <c r="AA189" s="147"/>
      <c r="AB189" s="144"/>
      <c r="AC189" s="144"/>
      <c r="AD189" s="150">
        <v>11.857142857142858</v>
      </c>
      <c r="AE189" s="150">
        <v>101</v>
      </c>
      <c r="AF189" s="144"/>
    </row>
    <row r="190" spans="1:32" x14ac:dyDescent="0.25">
      <c r="A190" s="159" t="s">
        <v>254</v>
      </c>
      <c r="B190" s="191">
        <v>0.1038961038961039</v>
      </c>
      <c r="C190" s="191">
        <v>6.9444444444444448E-2</v>
      </c>
      <c r="D190" s="191">
        <v>0.1388888888888889</v>
      </c>
      <c r="E190" s="191">
        <v>0.12</v>
      </c>
      <c r="F190" s="191">
        <v>8.2191780821917804E-2</v>
      </c>
      <c r="G190" s="191">
        <v>0.16949152542372881</v>
      </c>
      <c r="H190" s="191">
        <v>0.19047619047619047</v>
      </c>
      <c r="I190" s="191">
        <v>0.15909090909090909</v>
      </c>
      <c r="J190" s="172">
        <v>-3.1385281385281378</v>
      </c>
      <c r="K190" s="172">
        <v>2.9403409090909078</v>
      </c>
      <c r="L190" s="147"/>
      <c r="M190" s="203">
        <v>7.2220227945795568</v>
      </c>
      <c r="N190" s="144"/>
      <c r="P190" s="159" t="s">
        <v>254</v>
      </c>
      <c r="Q190" s="191">
        <v>7.9646017699115043E-2</v>
      </c>
      <c r="R190" s="191">
        <v>0.11134903640256959</v>
      </c>
      <c r="S190" s="191">
        <v>0.11607142857142858</v>
      </c>
      <c r="T190" s="191">
        <v>9.5041322314049589E-2</v>
      </c>
      <c r="U190" s="191">
        <v>0.1053864168618267</v>
      </c>
      <c r="V190" s="191">
        <v>8.7003222341568209E-2</v>
      </c>
      <c r="W190" s="191">
        <v>0.11764705882352941</v>
      </c>
      <c r="X190" s="191">
        <v>8.6870681145113524E-2</v>
      </c>
      <c r="Y190" s="172">
        <v>-3.0776377678415887</v>
      </c>
      <c r="Z190" s="172">
        <v>-1.4607717017653801</v>
      </c>
      <c r="AA190" s="147"/>
      <c r="AB190" s="144"/>
      <c r="AC190" s="144"/>
      <c r="AD190" s="191">
        <v>0.12968750000000001</v>
      </c>
      <c r="AE190" s="191">
        <v>0.10147839816276732</v>
      </c>
      <c r="AF190" s="144"/>
    </row>
    <row r="191" spans="1:32" x14ac:dyDescent="0.25">
      <c r="A191" s="161" t="s">
        <v>255</v>
      </c>
      <c r="B191" s="161"/>
      <c r="C191" s="161"/>
      <c r="D191" s="161"/>
      <c r="E191" s="144"/>
      <c r="F191" s="144"/>
      <c r="G191" s="144"/>
      <c r="H191" s="144"/>
      <c r="I191" s="144"/>
      <c r="J191" s="144"/>
      <c r="K191" s="144"/>
      <c r="L191" s="144"/>
      <c r="M191" s="144"/>
      <c r="N191" s="144"/>
      <c r="O191" s="204"/>
      <c r="P191" s="161" t="s">
        <v>255</v>
      </c>
      <c r="Q191" s="161"/>
      <c r="R191" s="161"/>
      <c r="S191" s="161"/>
      <c r="T191" s="144"/>
      <c r="U191" s="144"/>
      <c r="V191" s="144"/>
      <c r="W191" s="144"/>
      <c r="X191" s="144"/>
      <c r="Y191" s="144"/>
      <c r="Z191" s="144"/>
      <c r="AA191" s="144"/>
      <c r="AB191" s="144"/>
      <c r="AC191" s="144"/>
      <c r="AD191" s="144"/>
      <c r="AE191" s="144"/>
      <c r="AF191" s="144"/>
    </row>
    <row r="192" spans="1:32" x14ac:dyDescent="0.25">
      <c r="A192" s="187"/>
      <c r="B192" s="187"/>
      <c r="C192" s="187"/>
      <c r="D192" s="187"/>
      <c r="E192" s="167"/>
      <c r="F192" s="167"/>
      <c r="G192" s="167"/>
      <c r="H192" s="167"/>
      <c r="I192" s="167"/>
      <c r="J192" s="167"/>
      <c r="K192" s="167"/>
      <c r="L192" s="188"/>
      <c r="M192" s="211"/>
      <c r="N192" s="144"/>
      <c r="P192" s="187"/>
      <c r="Q192" s="187"/>
      <c r="R192" s="187"/>
      <c r="S192" s="187"/>
      <c r="T192" s="167"/>
      <c r="U192" s="144"/>
      <c r="V192" s="144"/>
      <c r="W192" s="144"/>
      <c r="X192" s="144"/>
      <c r="Y192" s="144"/>
      <c r="Z192" s="144"/>
      <c r="AA192" s="188"/>
      <c r="AB192" s="144"/>
      <c r="AC192" s="144"/>
      <c r="AD192" s="144"/>
      <c r="AE192" s="144"/>
      <c r="AF192" s="144"/>
    </row>
    <row r="193" spans="1:32" x14ac:dyDescent="0.25">
      <c r="A193" s="187"/>
      <c r="B193" s="187"/>
      <c r="C193" s="187"/>
      <c r="D193" s="187"/>
      <c r="E193" s="167"/>
      <c r="F193" s="167"/>
      <c r="G193" s="167"/>
      <c r="H193" s="167"/>
      <c r="I193" s="167"/>
      <c r="J193" s="167"/>
      <c r="K193" s="167"/>
      <c r="L193" s="188"/>
      <c r="M193" s="211"/>
      <c r="N193" s="144"/>
      <c r="P193" s="187"/>
      <c r="Q193" s="187"/>
      <c r="R193" s="187"/>
      <c r="S193" s="187"/>
      <c r="T193" s="167"/>
      <c r="U193" s="144"/>
      <c r="V193" s="144"/>
      <c r="W193" s="144"/>
      <c r="X193" s="144"/>
      <c r="Y193" s="144"/>
      <c r="Z193" s="144"/>
      <c r="AA193" s="188"/>
      <c r="AB193" s="144"/>
      <c r="AC193" s="144"/>
      <c r="AD193" s="144"/>
      <c r="AE193" s="144"/>
      <c r="AF193" s="144"/>
    </row>
    <row r="194" spans="1:32" x14ac:dyDescent="0.25">
      <c r="A194" s="189" t="s">
        <v>278</v>
      </c>
      <c r="B194" s="189"/>
      <c r="C194" s="189"/>
      <c r="D194" s="189"/>
      <c r="E194" s="212" t="s">
        <v>294</v>
      </c>
      <c r="F194" s="167"/>
      <c r="G194" s="167"/>
      <c r="H194" s="167"/>
      <c r="I194" s="167"/>
      <c r="J194" s="167"/>
      <c r="K194" s="167"/>
      <c r="L194" s="188"/>
      <c r="M194" s="211"/>
      <c r="N194" s="144"/>
      <c r="O194" s="211"/>
      <c r="P194" s="189" t="s">
        <v>278</v>
      </c>
      <c r="Q194" s="189"/>
      <c r="R194" s="189"/>
      <c r="S194" s="189"/>
      <c r="T194" s="181"/>
      <c r="U194" s="144"/>
      <c r="V194" s="144"/>
      <c r="W194" s="144"/>
      <c r="X194" s="144"/>
      <c r="Y194" s="144"/>
      <c r="Z194" s="144"/>
      <c r="AA194" s="188"/>
      <c r="AB194" s="144"/>
      <c r="AC194" s="144"/>
      <c r="AD194" s="144"/>
      <c r="AE194" s="144"/>
      <c r="AF194" s="144"/>
    </row>
    <row r="195" spans="1:32" x14ac:dyDescent="0.25">
      <c r="A195" s="166" t="s">
        <v>310</v>
      </c>
      <c r="B195" s="166"/>
      <c r="C195" s="166"/>
      <c r="D195" s="166"/>
      <c r="E195" s="213"/>
      <c r="F195" s="167"/>
      <c r="G195" s="167"/>
      <c r="H195" s="167"/>
      <c r="I195" s="167"/>
      <c r="J195" s="167"/>
      <c r="K195" s="167"/>
      <c r="L195" s="167"/>
      <c r="M195" s="144"/>
      <c r="N195" s="144"/>
      <c r="P195" s="166" t="s">
        <v>231</v>
      </c>
      <c r="Q195" s="166"/>
      <c r="R195" s="166"/>
      <c r="S195" s="166"/>
      <c r="T195" s="162"/>
      <c r="U195" s="144"/>
      <c r="V195" s="144"/>
      <c r="W195" s="144"/>
      <c r="X195" s="144"/>
      <c r="Y195" s="144"/>
      <c r="Z195" s="144"/>
      <c r="AA195" s="167"/>
      <c r="AB195" s="144"/>
      <c r="AC195" s="144"/>
      <c r="AD195" s="144"/>
      <c r="AE195" s="144"/>
      <c r="AF195" s="144"/>
    </row>
    <row r="196" spans="1:32" ht="31.5" x14ac:dyDescent="0.25">
      <c r="A196" s="190"/>
      <c r="B196" s="141">
        <v>2019</v>
      </c>
      <c r="C196" s="141">
        <v>2020</v>
      </c>
      <c r="D196" s="141">
        <v>2021</v>
      </c>
      <c r="E196" s="141">
        <v>2022</v>
      </c>
      <c r="F196" s="141">
        <v>2023</v>
      </c>
      <c r="G196" s="141">
        <v>2024</v>
      </c>
      <c r="H196" s="141">
        <v>2025</v>
      </c>
      <c r="I196" s="141">
        <v>2026</v>
      </c>
      <c r="J196" s="142" t="s">
        <v>232</v>
      </c>
      <c r="K196" s="142" t="s">
        <v>233</v>
      </c>
      <c r="L196" s="143" t="s">
        <v>234</v>
      </c>
      <c r="M196" s="145" t="s">
        <v>287</v>
      </c>
      <c r="N196" s="144"/>
      <c r="P196" s="190"/>
      <c r="Q196" s="141">
        <v>2019</v>
      </c>
      <c r="R196" s="141">
        <v>2020</v>
      </c>
      <c r="S196" s="141">
        <v>2021</v>
      </c>
      <c r="T196" s="141">
        <v>2022</v>
      </c>
      <c r="U196" s="141">
        <v>2023</v>
      </c>
      <c r="V196" s="141">
        <v>2024</v>
      </c>
      <c r="W196" s="141">
        <v>2025</v>
      </c>
      <c r="X196" s="141">
        <v>2026</v>
      </c>
      <c r="Y196" s="142" t="s">
        <v>232</v>
      </c>
      <c r="Z196" s="142" t="s">
        <v>233</v>
      </c>
      <c r="AA196" s="143" t="s">
        <v>234</v>
      </c>
      <c r="AB196" s="144"/>
      <c r="AC196" s="144"/>
      <c r="AD196" s="145" t="s">
        <v>311</v>
      </c>
      <c r="AE196" s="145" t="s">
        <v>235</v>
      </c>
      <c r="AF196" s="144"/>
    </row>
    <row r="197" spans="1:32" x14ac:dyDescent="0.25">
      <c r="A197" s="146" t="s">
        <v>236</v>
      </c>
      <c r="B197" s="147">
        <v>1278</v>
      </c>
      <c r="C197" s="147">
        <v>1644</v>
      </c>
      <c r="D197" s="147">
        <v>1175</v>
      </c>
      <c r="E197" s="147">
        <v>1109</v>
      </c>
      <c r="F197" s="147">
        <v>1394</v>
      </c>
      <c r="G197" s="147">
        <v>1489</v>
      </c>
      <c r="H197" s="147">
        <v>1357</v>
      </c>
      <c r="I197" s="147">
        <v>1404</v>
      </c>
      <c r="J197" s="148">
        <v>3.4635224760501106E-2</v>
      </c>
      <c r="K197" s="148">
        <v>4.0440398052085616E-2</v>
      </c>
      <c r="L197" s="147"/>
      <c r="M197" s="155">
        <v>7.9014013169002195E-2</v>
      </c>
      <c r="N197" s="144"/>
      <c r="P197" s="146" t="s">
        <v>236</v>
      </c>
      <c r="Q197" s="147">
        <v>16735</v>
      </c>
      <c r="R197" s="147">
        <v>19029</v>
      </c>
      <c r="S197" s="147">
        <v>13322</v>
      </c>
      <c r="T197" s="147">
        <v>12750</v>
      </c>
      <c r="U197" s="147">
        <v>15781</v>
      </c>
      <c r="V197" s="147">
        <v>15805</v>
      </c>
      <c r="W197" s="147">
        <v>15726</v>
      </c>
      <c r="X197" s="147">
        <v>17769</v>
      </c>
      <c r="Y197" s="148">
        <v>0.1299122472338802</v>
      </c>
      <c r="Z197" s="148">
        <v>0.13958111921427779</v>
      </c>
      <c r="AA197" s="147"/>
      <c r="AB197" s="144"/>
      <c r="AC197" s="144"/>
      <c r="AD197" s="147">
        <v>1349.4285714285713</v>
      </c>
      <c r="AE197" s="147">
        <v>15592.571428571429</v>
      </c>
      <c r="AF197" s="144"/>
    </row>
    <row r="198" spans="1:32" x14ac:dyDescent="0.25">
      <c r="A198" s="149" t="s">
        <v>237</v>
      </c>
      <c r="B198" s="150">
        <v>621</v>
      </c>
      <c r="C198" s="150">
        <v>708</v>
      </c>
      <c r="D198" s="150">
        <v>595</v>
      </c>
      <c r="E198" s="150">
        <v>507</v>
      </c>
      <c r="F198" s="150">
        <v>605</v>
      </c>
      <c r="G198" s="150">
        <v>604</v>
      </c>
      <c r="H198" s="150">
        <v>549</v>
      </c>
      <c r="I198" s="150">
        <v>545</v>
      </c>
      <c r="J198" s="148">
        <v>-7.2859744990892532E-3</v>
      </c>
      <c r="K198" s="148">
        <v>-8.9281451420386751E-2</v>
      </c>
      <c r="L198" s="147"/>
      <c r="M198" s="155">
        <v>6.6221142162818949E-2</v>
      </c>
      <c r="N198" s="144"/>
      <c r="P198" s="149" t="s">
        <v>237</v>
      </c>
      <c r="Q198" s="150">
        <v>8673</v>
      </c>
      <c r="R198" s="150">
        <v>9750</v>
      </c>
      <c r="S198" s="150">
        <v>7000</v>
      </c>
      <c r="T198" s="150">
        <v>6230</v>
      </c>
      <c r="U198" s="150">
        <v>7138</v>
      </c>
      <c r="V198" s="150">
        <v>6969</v>
      </c>
      <c r="W198" s="150">
        <v>6934</v>
      </c>
      <c r="X198" s="150">
        <v>8230</v>
      </c>
      <c r="Y198" s="148">
        <v>0.18690510527833862</v>
      </c>
      <c r="Z198" s="148">
        <v>9.329335408205873E-2</v>
      </c>
      <c r="AA198" s="147"/>
      <c r="AB198" s="144"/>
      <c r="AC198" s="144"/>
      <c r="AD198" s="150">
        <v>598.42857142857144</v>
      </c>
      <c r="AE198" s="150">
        <v>7527.7142857142853</v>
      </c>
      <c r="AF198" s="144"/>
    </row>
    <row r="199" spans="1:32" x14ac:dyDescent="0.25">
      <c r="A199" s="146" t="s">
        <v>90</v>
      </c>
      <c r="B199" s="151">
        <v>0.52851063829787237</v>
      </c>
      <c r="C199" s="151">
        <v>0.48526387936943111</v>
      </c>
      <c r="D199" s="151">
        <v>0.57599225556631173</v>
      </c>
      <c r="E199" s="151">
        <v>0.50649350649350644</v>
      </c>
      <c r="F199" s="151">
        <v>0.48751007252215955</v>
      </c>
      <c r="G199" s="151">
        <v>0.4678543764523625</v>
      </c>
      <c r="H199" s="151">
        <v>0.47124463519313303</v>
      </c>
      <c r="I199" s="151">
        <v>0.46343537414965985</v>
      </c>
      <c r="J199" s="172">
        <v>-0.78092610434731813</v>
      </c>
      <c r="K199" s="172">
        <v>-3.7341673070901971</v>
      </c>
      <c r="L199" s="147"/>
      <c r="M199" s="203">
        <v>-4.8126038083060152</v>
      </c>
      <c r="N199" s="144"/>
      <c r="P199" s="146" t="s">
        <v>90</v>
      </c>
      <c r="Q199" s="151">
        <v>0.55800038602586377</v>
      </c>
      <c r="R199" s="151">
        <v>0.55081633805999664</v>
      </c>
      <c r="S199" s="151">
        <v>0.56887444128403086</v>
      </c>
      <c r="T199" s="151">
        <v>0.52904211956521741</v>
      </c>
      <c r="U199" s="151">
        <v>0.50038555906063797</v>
      </c>
      <c r="V199" s="151">
        <v>0.48953357684742904</v>
      </c>
      <c r="W199" s="151">
        <v>0.48663064074671908</v>
      </c>
      <c r="X199" s="151">
        <v>0.51156141223272</v>
      </c>
      <c r="Y199" s="172">
        <v>2.4930771486000927</v>
      </c>
      <c r="Z199" s="172">
        <v>-1.4983678948893742</v>
      </c>
      <c r="AA199" s="147"/>
      <c r="AB199" s="144"/>
      <c r="AC199" s="144"/>
      <c r="AD199" s="151">
        <v>0.50077704722056182</v>
      </c>
      <c r="AE199" s="151">
        <v>0.52654509118161374</v>
      </c>
      <c r="AF199" s="144"/>
    </row>
    <row r="200" spans="1:32" x14ac:dyDescent="0.25">
      <c r="A200" s="149" t="s">
        <v>238</v>
      </c>
      <c r="B200" s="150">
        <v>490</v>
      </c>
      <c r="C200" s="150">
        <v>581</v>
      </c>
      <c r="D200" s="150">
        <v>442</v>
      </c>
      <c r="E200" s="150">
        <v>409</v>
      </c>
      <c r="F200" s="150">
        <v>494</v>
      </c>
      <c r="G200" s="150">
        <v>473</v>
      </c>
      <c r="H200" s="150">
        <v>411</v>
      </c>
      <c r="I200" s="150">
        <v>414</v>
      </c>
      <c r="J200" s="148">
        <v>7.2992700729927005E-3</v>
      </c>
      <c r="K200" s="148">
        <v>-0.12181818181818185</v>
      </c>
      <c r="L200" s="147"/>
      <c r="M200" s="155">
        <v>6.1125055366897975E-2</v>
      </c>
      <c r="N200" s="144"/>
      <c r="P200" s="149" t="s">
        <v>238</v>
      </c>
      <c r="Q200" s="150">
        <v>6924</v>
      </c>
      <c r="R200" s="150">
        <v>7996</v>
      </c>
      <c r="S200" s="150">
        <v>5546</v>
      </c>
      <c r="T200" s="150">
        <v>4869</v>
      </c>
      <c r="U200" s="150">
        <v>5503</v>
      </c>
      <c r="V200" s="150">
        <v>5333</v>
      </c>
      <c r="W200" s="150">
        <v>5415</v>
      </c>
      <c r="X200" s="150">
        <v>6773</v>
      </c>
      <c r="Y200" s="148">
        <v>0.25078485687903973</v>
      </c>
      <c r="Z200" s="148">
        <v>0.14007117780022119</v>
      </c>
      <c r="AA200" s="147"/>
      <c r="AB200" s="144"/>
      <c r="AC200" s="144"/>
      <c r="AD200" s="150">
        <v>471.42857142857144</v>
      </c>
      <c r="AE200" s="150">
        <v>5940.8571428571431</v>
      </c>
      <c r="AF200" s="144"/>
    </row>
    <row r="201" spans="1:32" x14ac:dyDescent="0.25">
      <c r="A201" s="149" t="s">
        <v>239</v>
      </c>
      <c r="B201" s="153">
        <v>0.38341158059467917</v>
      </c>
      <c r="C201" s="153">
        <v>0.35340632603406325</v>
      </c>
      <c r="D201" s="153">
        <v>0.37617021276595747</v>
      </c>
      <c r="E201" s="153">
        <v>0.36880072137060416</v>
      </c>
      <c r="F201" s="153">
        <v>0.35437589670014347</v>
      </c>
      <c r="G201" s="153">
        <v>0.31766286098052382</v>
      </c>
      <c r="H201" s="153">
        <v>0.30287398673544585</v>
      </c>
      <c r="I201" s="153">
        <v>0.29487179487179488</v>
      </c>
      <c r="J201" s="172">
        <v>-0.80021918636509759</v>
      </c>
      <c r="K201" s="172">
        <v>-5.44824291383682</v>
      </c>
      <c r="L201" s="147"/>
      <c r="M201" s="203">
        <v>-8.6297657545336079</v>
      </c>
      <c r="N201" s="144"/>
      <c r="P201" s="149" t="s">
        <v>239</v>
      </c>
      <c r="Q201" s="153">
        <v>0.41374365103077382</v>
      </c>
      <c r="R201" s="153">
        <v>0.42020074622943926</v>
      </c>
      <c r="S201" s="153">
        <v>0.41630385827953759</v>
      </c>
      <c r="T201" s="153">
        <v>0.38188235294117645</v>
      </c>
      <c r="U201" s="153">
        <v>0.34871047462138016</v>
      </c>
      <c r="V201" s="153">
        <v>0.33742486554887696</v>
      </c>
      <c r="W201" s="153">
        <v>0.34433422357878674</v>
      </c>
      <c r="X201" s="153">
        <v>0.38116945241713096</v>
      </c>
      <c r="Y201" s="172">
        <v>3.6835228838344225</v>
      </c>
      <c r="Z201" s="172">
        <v>1.6384535149532864E-2</v>
      </c>
      <c r="AA201" s="147"/>
      <c r="AB201" s="144"/>
      <c r="AC201" s="144"/>
      <c r="AD201" s="153">
        <v>0.34935422401016308</v>
      </c>
      <c r="AE201" s="153">
        <v>0.38100560706563563</v>
      </c>
      <c r="AF201" s="144"/>
    </row>
    <row r="202" spans="1:32" x14ac:dyDescent="0.25">
      <c r="A202" s="149" t="s">
        <v>240</v>
      </c>
      <c r="B202" s="153">
        <v>0.78904991948470204</v>
      </c>
      <c r="C202" s="153">
        <v>0.82062146892655363</v>
      </c>
      <c r="D202" s="153">
        <v>0.74285714285714288</v>
      </c>
      <c r="E202" s="153">
        <v>0.8067061143984221</v>
      </c>
      <c r="F202" s="153">
        <v>0.8165289256198347</v>
      </c>
      <c r="G202" s="153">
        <v>0.7831125827814569</v>
      </c>
      <c r="H202" s="153">
        <v>0.74863387978142082</v>
      </c>
      <c r="I202" s="153">
        <v>0.75963302752293582</v>
      </c>
      <c r="J202" s="172">
        <v>1.0999147741515003</v>
      </c>
      <c r="K202" s="172">
        <v>-2.8144485009888198</v>
      </c>
      <c r="L202" s="147"/>
      <c r="M202" s="203">
        <v>-6.3331735539032596</v>
      </c>
      <c r="N202" s="144"/>
      <c r="P202" s="149" t="s">
        <v>240</v>
      </c>
      <c r="Q202" s="153">
        <v>0.79833967485299207</v>
      </c>
      <c r="R202" s="153">
        <v>0.8201025641025641</v>
      </c>
      <c r="S202" s="153">
        <v>0.79228571428571426</v>
      </c>
      <c r="T202" s="153">
        <v>0.78154093097913324</v>
      </c>
      <c r="U202" s="153">
        <v>0.77094424208461754</v>
      </c>
      <c r="V202" s="153">
        <v>0.76524608982637399</v>
      </c>
      <c r="W202" s="153">
        <v>0.78093452552639164</v>
      </c>
      <c r="X202" s="153">
        <v>0.82296476306196842</v>
      </c>
      <c r="Y202" s="172">
        <v>4.2030237535576775</v>
      </c>
      <c r="Z202" s="172">
        <v>3.3766751903202663</v>
      </c>
      <c r="AA202" s="147"/>
      <c r="AB202" s="144"/>
      <c r="AC202" s="144"/>
      <c r="AD202" s="153">
        <v>0.78777751253282402</v>
      </c>
      <c r="AE202" s="153">
        <v>0.78919801115876576</v>
      </c>
      <c r="AF202" s="144"/>
    </row>
    <row r="203" spans="1:32" ht="22.15" customHeight="1" x14ac:dyDescent="0.25">
      <c r="A203" s="154" t="s">
        <v>241</v>
      </c>
      <c r="B203" s="155">
        <v>5.6360708534621579E-2</v>
      </c>
      <c r="C203" s="155">
        <v>4.519774011299435E-2</v>
      </c>
      <c r="D203" s="155">
        <v>5.0420168067226892E-2</v>
      </c>
      <c r="E203" s="155">
        <v>5.128205128205128E-2</v>
      </c>
      <c r="F203" s="155">
        <v>4.4628099173553717E-2</v>
      </c>
      <c r="G203" s="155">
        <v>3.8079470198675497E-2</v>
      </c>
      <c r="H203" s="155">
        <v>6.1930783242258654E-2</v>
      </c>
      <c r="I203" s="155">
        <v>5.1376146788990829E-2</v>
      </c>
      <c r="J203" s="172">
        <v>-1.0554636453267825</v>
      </c>
      <c r="K203" s="172">
        <v>0.1961011911931862</v>
      </c>
      <c r="L203" s="147"/>
      <c r="M203" s="203">
        <v>1.310154168571015</v>
      </c>
      <c r="N203" s="144"/>
      <c r="P203" s="154" t="s">
        <v>241</v>
      </c>
      <c r="Q203" s="155">
        <v>3.8971520811714518E-2</v>
      </c>
      <c r="R203" s="155">
        <v>4.0717948717948718E-2</v>
      </c>
      <c r="S203" s="155">
        <v>4.7857142857142855E-2</v>
      </c>
      <c r="T203" s="155">
        <v>5.0561797752808987E-2</v>
      </c>
      <c r="U203" s="155">
        <v>5.0714485850378258E-2</v>
      </c>
      <c r="V203" s="155">
        <v>4.8213517003874301E-2</v>
      </c>
      <c r="W203" s="155">
        <v>5.2494952408422266E-2</v>
      </c>
      <c r="X203" s="155">
        <v>3.8274605103280679E-2</v>
      </c>
      <c r="Y203" s="172">
        <v>-1.4220347305141587</v>
      </c>
      <c r="Z203" s="172">
        <v>-0.81633195181183416</v>
      </c>
      <c r="AA203" s="147"/>
      <c r="AB203" s="144"/>
      <c r="AC203" s="144"/>
      <c r="AD203" s="151">
        <v>4.9415134877058967E-2</v>
      </c>
      <c r="AE203" s="151">
        <v>4.6437924621399021E-2</v>
      </c>
      <c r="AF203" s="144"/>
    </row>
    <row r="204" spans="1:32" ht="22.15" customHeight="1" x14ac:dyDescent="0.25">
      <c r="A204" s="154" t="s">
        <v>242</v>
      </c>
      <c r="B204" s="155">
        <v>2.7386541471048513E-2</v>
      </c>
      <c r="C204" s="155">
        <v>1.9464720194647202E-2</v>
      </c>
      <c r="D204" s="155">
        <v>2.553191489361702E-2</v>
      </c>
      <c r="E204" s="155">
        <v>2.3444544634806132E-2</v>
      </c>
      <c r="F204" s="155">
        <v>1.9368723098995694E-2</v>
      </c>
      <c r="G204" s="155">
        <v>1.544660846205507E-2</v>
      </c>
      <c r="H204" s="155">
        <v>2.5055268975681652E-2</v>
      </c>
      <c r="I204" s="155">
        <v>1.9943019943019943E-2</v>
      </c>
      <c r="J204" s="172">
        <v>-0.51122490326617098</v>
      </c>
      <c r="K204" s="172">
        <v>-0.19710177448902833</v>
      </c>
      <c r="L204" s="147"/>
      <c r="M204" s="203">
        <v>0.22155169884361184</v>
      </c>
      <c r="N204" s="144"/>
      <c r="P204" s="154" t="s">
        <v>242</v>
      </c>
      <c r="Q204" s="155">
        <v>2.0197191514789364E-2</v>
      </c>
      <c r="R204" s="155">
        <v>2.0862893478375111E-2</v>
      </c>
      <c r="S204" s="155">
        <v>2.5146374418255516E-2</v>
      </c>
      <c r="T204" s="155">
        <v>2.4705882352941175E-2</v>
      </c>
      <c r="U204" s="155">
        <v>2.293897725112477E-2</v>
      </c>
      <c r="V204" s="155">
        <v>2.1259095223030686E-2</v>
      </c>
      <c r="W204" s="155">
        <v>2.3146381788121582E-2</v>
      </c>
      <c r="X204" s="155">
        <v>1.7727502954583824E-2</v>
      </c>
      <c r="Y204" s="172">
        <v>-0.5418878833537758</v>
      </c>
      <c r="Z204" s="172">
        <v>-0.46915977160652023</v>
      </c>
      <c r="AA204" s="147"/>
      <c r="AB204" s="144"/>
      <c r="AC204" s="144"/>
      <c r="AD204" s="151">
        <v>2.1914037687910226E-2</v>
      </c>
      <c r="AE204" s="151">
        <v>2.2419100670649027E-2</v>
      </c>
      <c r="AF204" s="144"/>
    </row>
    <row r="205" spans="1:32" ht="22.15" customHeight="1" x14ac:dyDescent="0.25">
      <c r="A205" s="154" t="s">
        <v>243</v>
      </c>
      <c r="B205" s="155">
        <v>0.24726134585289514</v>
      </c>
      <c r="C205" s="155">
        <v>0.2962287104622871</v>
      </c>
      <c r="D205" s="155">
        <v>0.26553191489361699</v>
      </c>
      <c r="E205" s="155">
        <v>0.32822362488728585</v>
      </c>
      <c r="F205" s="155">
        <v>0.32998565279770442</v>
      </c>
      <c r="G205" s="155">
        <v>0.29751511081262594</v>
      </c>
      <c r="H205" s="155">
        <v>0.2815033161385409</v>
      </c>
      <c r="I205" s="155">
        <v>0.25427350427350426</v>
      </c>
      <c r="J205" s="172">
        <v>-2.7229811865036648</v>
      </c>
      <c r="K205" s="172">
        <v>-3.8337124564098932</v>
      </c>
      <c r="L205" s="147"/>
      <c r="M205" s="203">
        <v>-1.1864151193882788</v>
      </c>
      <c r="N205" s="144"/>
      <c r="P205" s="154" t="s">
        <v>243</v>
      </c>
      <c r="Q205" s="155">
        <v>0.24625037346877801</v>
      </c>
      <c r="R205" s="155">
        <v>0.25003941352672238</v>
      </c>
      <c r="S205" s="155">
        <v>0.27540909773307309</v>
      </c>
      <c r="T205" s="155">
        <v>0.28094117647058825</v>
      </c>
      <c r="U205" s="155">
        <v>0.2975096635194221</v>
      </c>
      <c r="V205" s="155">
        <v>0.28149319835495096</v>
      </c>
      <c r="W205" s="155">
        <v>0.28258934249014372</v>
      </c>
      <c r="X205" s="155">
        <v>0.26613765546738705</v>
      </c>
      <c r="Y205" s="172">
        <v>-1.6451687022756678</v>
      </c>
      <c r="Z205" s="172">
        <v>-0.61348552520031352</v>
      </c>
      <c r="AA205" s="147"/>
      <c r="AB205" s="144"/>
      <c r="AC205" s="144"/>
      <c r="AD205" s="151">
        <v>0.29261062883760319</v>
      </c>
      <c r="AE205" s="151">
        <v>0.27227251071939018</v>
      </c>
      <c r="AF205" s="144"/>
    </row>
    <row r="206" spans="1:32" ht="22.15" customHeight="1" x14ac:dyDescent="0.25">
      <c r="A206" s="154" t="s">
        <v>244</v>
      </c>
      <c r="B206" s="155">
        <v>0.17449139280125195</v>
      </c>
      <c r="C206" s="155">
        <v>0.14416058394160583</v>
      </c>
      <c r="D206" s="155">
        <v>0.10382978723404256</v>
      </c>
      <c r="E206" s="155">
        <v>0.11361587015329125</v>
      </c>
      <c r="F206" s="155">
        <v>0.10688665710186514</v>
      </c>
      <c r="G206" s="155">
        <v>0.13297515110812627</v>
      </c>
      <c r="H206" s="155">
        <v>9.4325718496683864E-2</v>
      </c>
      <c r="I206" s="155">
        <v>0.1047008547008547</v>
      </c>
      <c r="J206" s="172">
        <v>1.0375136204170841</v>
      </c>
      <c r="K206" s="172">
        <v>-2.053734136097042</v>
      </c>
      <c r="L206" s="147"/>
      <c r="M206" s="203">
        <v>0.45263935606667388</v>
      </c>
      <c r="N206" s="144"/>
      <c r="P206" s="154" t="s">
        <v>244</v>
      </c>
      <c r="Q206" s="155">
        <v>0.13803406035255453</v>
      </c>
      <c r="R206" s="155">
        <v>0.12995953544589836</v>
      </c>
      <c r="S206" s="155">
        <v>9.8783966371415705E-2</v>
      </c>
      <c r="T206" s="155">
        <v>0.12901960784313726</v>
      </c>
      <c r="U206" s="155">
        <v>0.12147519168620494</v>
      </c>
      <c r="V206" s="155">
        <v>0.13565327428029106</v>
      </c>
      <c r="W206" s="155">
        <v>0.12450718555258806</v>
      </c>
      <c r="X206" s="155">
        <v>0.10017446114018796</v>
      </c>
      <c r="Y206" s="172">
        <v>-2.43327244124001</v>
      </c>
      <c r="Z206" s="172">
        <v>-2.5920382558276502</v>
      </c>
      <c r="AA206" s="147"/>
      <c r="AB206" s="144"/>
      <c r="AC206" s="144"/>
      <c r="AD206" s="151">
        <v>0.12523819606182512</v>
      </c>
      <c r="AE206" s="151">
        <v>0.12609484369846446</v>
      </c>
      <c r="AF206" s="144"/>
    </row>
    <row r="207" spans="1:32" ht="22.15" customHeight="1" x14ac:dyDescent="0.25">
      <c r="A207" s="154" t="s">
        <v>245</v>
      </c>
      <c r="B207" s="155">
        <v>1.7214397496087636E-2</v>
      </c>
      <c r="C207" s="155">
        <v>1.4598540145985401E-2</v>
      </c>
      <c r="D207" s="155">
        <v>9.3617021276595751E-3</v>
      </c>
      <c r="E207" s="155">
        <v>8.1154192966636611E-3</v>
      </c>
      <c r="F207" s="155">
        <v>7.8909612625538018E-3</v>
      </c>
      <c r="G207" s="155">
        <v>2.9550033579583614E-2</v>
      </c>
      <c r="H207" s="155">
        <v>7.2955047899778927E-2</v>
      </c>
      <c r="I207" s="155">
        <v>4.344729344729345E-2</v>
      </c>
      <c r="J207" s="172">
        <v>-2.9507754452485475</v>
      </c>
      <c r="K207" s="172">
        <v>2.0157011846615913</v>
      </c>
      <c r="L207" s="147"/>
      <c r="M207" s="203">
        <v>0.43342313728942161</v>
      </c>
      <c r="N207" s="144"/>
      <c r="P207" s="154" t="s">
        <v>245</v>
      </c>
      <c r="Q207" s="155">
        <v>2.7547057066029279E-2</v>
      </c>
      <c r="R207" s="155">
        <v>3.809974249829208E-2</v>
      </c>
      <c r="S207" s="155">
        <v>2.5897012460591503E-2</v>
      </c>
      <c r="T207" s="155">
        <v>2.3529411764705882E-2</v>
      </c>
      <c r="U207" s="155">
        <v>2.9782650022178569E-2</v>
      </c>
      <c r="V207" s="155">
        <v>4.1252768111357169E-2</v>
      </c>
      <c r="W207" s="155">
        <v>5.0871168765102379E-2</v>
      </c>
      <c r="X207" s="155">
        <v>3.9113062074399234E-2</v>
      </c>
      <c r="Y207" s="172">
        <v>-1.1758106690703145</v>
      </c>
      <c r="Z207" s="172">
        <v>0.47285566322472911</v>
      </c>
      <c r="AA207" s="147"/>
      <c r="AB207" s="144"/>
      <c r="AC207" s="144"/>
      <c r="AD207" s="151">
        <v>2.3290281600677535E-2</v>
      </c>
      <c r="AE207" s="151">
        <v>3.4384505442151943E-2</v>
      </c>
      <c r="AF207" s="144"/>
    </row>
    <row r="208" spans="1:32" ht="22.15" customHeight="1" x14ac:dyDescent="0.25">
      <c r="A208" s="154" t="s">
        <v>246</v>
      </c>
      <c r="B208" s="155">
        <v>5.1643192488262914E-2</v>
      </c>
      <c r="C208" s="155">
        <v>6.569343065693431E-2</v>
      </c>
      <c r="D208" s="155">
        <v>8.1702127659574464E-2</v>
      </c>
      <c r="E208" s="155">
        <v>7.3038773669972953E-2</v>
      </c>
      <c r="F208" s="155">
        <v>7.4605451936872305E-2</v>
      </c>
      <c r="G208" s="155">
        <v>9.7380792478173273E-2</v>
      </c>
      <c r="H208" s="155">
        <v>0.10095799557848195</v>
      </c>
      <c r="I208" s="155">
        <v>0.13176638176638178</v>
      </c>
      <c r="J208" s="172">
        <v>3.0808386187899828</v>
      </c>
      <c r="K208" s="172">
        <v>5.3743938404112042</v>
      </c>
      <c r="L208" s="147"/>
      <c r="M208" s="203">
        <v>5.7423424931444531</v>
      </c>
      <c r="N208" s="144"/>
      <c r="P208" s="154" t="s">
        <v>246</v>
      </c>
      <c r="Q208" s="155">
        <v>4.3382133253659992E-2</v>
      </c>
      <c r="R208" s="155">
        <v>4.5982447842766304E-2</v>
      </c>
      <c r="S208" s="155">
        <v>4.9542110794175045E-2</v>
      </c>
      <c r="T208" s="155">
        <v>5.6627450980392159E-2</v>
      </c>
      <c r="U208" s="155">
        <v>6.7739686965338067E-2</v>
      </c>
      <c r="V208" s="155">
        <v>7.2951597595697568E-2</v>
      </c>
      <c r="W208" s="155">
        <v>6.8612488871931832E-2</v>
      </c>
      <c r="X208" s="155">
        <v>7.4342956834937246E-2</v>
      </c>
      <c r="Y208" s="172">
        <v>0.57304679630054145</v>
      </c>
      <c r="Z208" s="172">
        <v>1.6769753478027358</v>
      </c>
      <c r="AA208" s="147"/>
      <c r="AB208" s="144"/>
      <c r="AC208" s="144"/>
      <c r="AD208" s="151">
        <v>7.8022443362269739E-2</v>
      </c>
      <c r="AE208" s="151">
        <v>5.7573203356909887E-2</v>
      </c>
      <c r="AF208" s="144"/>
    </row>
    <row r="209" spans="1:32" x14ac:dyDescent="0.25">
      <c r="A209" s="149" t="s">
        <v>247</v>
      </c>
      <c r="B209" s="150">
        <v>135.41549295774649</v>
      </c>
      <c r="C209" s="150">
        <v>144.74635036496352</v>
      </c>
      <c r="D209" s="150">
        <v>148.44425531914891</v>
      </c>
      <c r="E209" s="150">
        <v>142.6871055004508</v>
      </c>
      <c r="F209" s="150">
        <v>122.45982783357245</v>
      </c>
      <c r="G209" s="150">
        <v>98.740765614506458</v>
      </c>
      <c r="H209" s="150">
        <v>139.30066322770816</v>
      </c>
      <c r="I209" s="150">
        <v>116.65669515669515</v>
      </c>
      <c r="J209" s="177">
        <v>-22.643968071013006</v>
      </c>
      <c r="K209" s="177">
        <v>-15.722195378981326</v>
      </c>
      <c r="L209" s="147"/>
      <c r="M209" s="203">
        <v>-1.6053342203098566</v>
      </c>
      <c r="N209" s="144"/>
      <c r="P209" s="149" t="s">
        <v>247</v>
      </c>
      <c r="Q209" s="150">
        <v>136.63955781296684</v>
      </c>
      <c r="R209" s="150">
        <v>137.42535078038782</v>
      </c>
      <c r="S209" s="150">
        <v>122.26535054796568</v>
      </c>
      <c r="T209" s="150">
        <v>113.39380392156859</v>
      </c>
      <c r="U209" s="150">
        <v>120.71636778404408</v>
      </c>
      <c r="V209" s="150">
        <v>104.92812401138879</v>
      </c>
      <c r="W209" s="150">
        <v>114.88038916444103</v>
      </c>
      <c r="X209" s="150">
        <v>118.26202937700501</v>
      </c>
      <c r="Y209" s="177">
        <v>3.3816402125639797</v>
      </c>
      <c r="Z209" s="177">
        <v>-4.0154562388560038</v>
      </c>
      <c r="AA209" s="147"/>
      <c r="AB209" s="144"/>
      <c r="AC209" s="144"/>
      <c r="AD209" s="150">
        <v>132.37889053567648</v>
      </c>
      <c r="AE209" s="150">
        <v>122.27748561586101</v>
      </c>
      <c r="AF209" s="144"/>
    </row>
    <row r="210" spans="1:32" x14ac:dyDescent="0.25">
      <c r="A210" s="149" t="s">
        <v>248</v>
      </c>
      <c r="B210" s="150">
        <v>163.17713365539444</v>
      </c>
      <c r="C210" s="150">
        <v>155.99576271186456</v>
      </c>
      <c r="D210" s="150">
        <v>183.18655462184876</v>
      </c>
      <c r="E210" s="150">
        <v>176.72781065088762</v>
      </c>
      <c r="F210" s="150">
        <v>144.04958677685957</v>
      </c>
      <c r="G210" s="150">
        <v>116.70529801324506</v>
      </c>
      <c r="H210" s="150">
        <v>185.91803278688525</v>
      </c>
      <c r="I210" s="150">
        <v>126.55229357798157</v>
      </c>
      <c r="J210" s="177">
        <v>-59.365739208903676</v>
      </c>
      <c r="K210" s="177">
        <v>-33.410466030516915</v>
      </c>
      <c r="L210" s="147"/>
      <c r="M210" s="203">
        <v>-23.717694271350183</v>
      </c>
      <c r="N210" s="144"/>
      <c r="P210" s="149" t="s">
        <v>248</v>
      </c>
      <c r="Q210" s="150">
        <v>156.48599100657202</v>
      </c>
      <c r="R210" s="150">
        <v>160.12953846153849</v>
      </c>
      <c r="S210" s="150">
        <v>142.65557142857156</v>
      </c>
      <c r="T210" s="150">
        <v>137.39133226324236</v>
      </c>
      <c r="U210" s="150">
        <v>147.16615298402908</v>
      </c>
      <c r="V210" s="150">
        <v>131.93987659635533</v>
      </c>
      <c r="W210" s="150">
        <v>148.52797807903087</v>
      </c>
      <c r="X210" s="150">
        <v>150.26998784933176</v>
      </c>
      <c r="Y210" s="177">
        <v>1.7420097703008821</v>
      </c>
      <c r="Z210" s="177">
        <v>2.7606509229264589</v>
      </c>
      <c r="AA210" s="147"/>
      <c r="AB210" s="144"/>
      <c r="AC210" s="144"/>
      <c r="AD210" s="150">
        <v>159.96275960849849</v>
      </c>
      <c r="AE210" s="150">
        <v>147.5093369264053</v>
      </c>
      <c r="AF210" s="144"/>
    </row>
    <row r="211" spans="1:32" x14ac:dyDescent="0.25">
      <c r="A211" s="146" t="s">
        <v>249</v>
      </c>
      <c r="B211" s="147">
        <v>1108</v>
      </c>
      <c r="C211" s="147">
        <v>1074</v>
      </c>
      <c r="D211" s="147">
        <v>810</v>
      </c>
      <c r="E211" s="147">
        <v>718</v>
      </c>
      <c r="F211" s="147">
        <v>904</v>
      </c>
      <c r="G211" s="147">
        <v>977</v>
      </c>
      <c r="H211" s="147">
        <v>827</v>
      </c>
      <c r="I211" s="147">
        <v>812</v>
      </c>
      <c r="J211" s="148">
        <v>-1.8137847642079808E-2</v>
      </c>
      <c r="K211" s="148">
        <v>-0.11436584605796202</v>
      </c>
      <c r="L211" s="147"/>
      <c r="M211" s="155">
        <v>8.5419734904270989E-2</v>
      </c>
      <c r="N211" s="144"/>
      <c r="P211" s="146" t="s">
        <v>249</v>
      </c>
      <c r="Q211" s="147">
        <v>10070</v>
      </c>
      <c r="R211" s="147">
        <v>8083</v>
      </c>
      <c r="S211" s="147">
        <v>7267</v>
      </c>
      <c r="T211" s="147">
        <v>7783</v>
      </c>
      <c r="U211" s="147">
        <v>8570</v>
      </c>
      <c r="V211" s="147">
        <v>8858</v>
      </c>
      <c r="W211" s="147">
        <v>9768</v>
      </c>
      <c r="X211" s="147">
        <v>9506</v>
      </c>
      <c r="Y211" s="148">
        <v>-2.6822276822276822E-2</v>
      </c>
      <c r="Z211" s="148">
        <v>0.101706981903674</v>
      </c>
      <c r="AA211" s="147"/>
      <c r="AB211" s="144"/>
      <c r="AC211" s="144"/>
      <c r="AD211" s="147">
        <v>916.85714285714289</v>
      </c>
      <c r="AE211" s="147">
        <v>8628.4285714285706</v>
      </c>
      <c r="AF211" s="144"/>
    </row>
    <row r="212" spans="1:32" x14ac:dyDescent="0.25">
      <c r="A212" s="146" t="s">
        <v>250</v>
      </c>
      <c r="B212" s="150">
        <v>261</v>
      </c>
      <c r="C212" s="150">
        <v>303</v>
      </c>
      <c r="D212" s="150">
        <v>182</v>
      </c>
      <c r="E212" s="150">
        <v>149</v>
      </c>
      <c r="F212" s="150">
        <v>187</v>
      </c>
      <c r="G212" s="150">
        <v>211</v>
      </c>
      <c r="H212" s="150">
        <v>251</v>
      </c>
      <c r="I212" s="150">
        <v>239</v>
      </c>
      <c r="J212" s="148">
        <v>-4.7808764940239043E-2</v>
      </c>
      <c r="K212" s="148">
        <v>8.3549222797927397E-2</v>
      </c>
      <c r="L212" s="147"/>
      <c r="M212" s="155">
        <v>8.8847583643122674E-2</v>
      </c>
      <c r="N212" s="144"/>
      <c r="P212" s="146" t="s">
        <v>250</v>
      </c>
      <c r="Q212" s="150">
        <v>2624</v>
      </c>
      <c r="R212" s="150">
        <v>1956</v>
      </c>
      <c r="S212" s="150">
        <v>1793</v>
      </c>
      <c r="T212" s="150">
        <v>1765</v>
      </c>
      <c r="U212" s="150">
        <v>1929</v>
      </c>
      <c r="V212" s="150">
        <v>2088</v>
      </c>
      <c r="W212" s="150">
        <v>2414</v>
      </c>
      <c r="X212" s="150">
        <v>2690</v>
      </c>
      <c r="Y212" s="148">
        <v>0.11433305716652858</v>
      </c>
      <c r="Z212" s="148">
        <v>0.29247031367973098</v>
      </c>
      <c r="AA212" s="147"/>
      <c r="AB212" s="144"/>
      <c r="AC212" s="144"/>
      <c r="AD212" s="150">
        <v>220.57142857142858</v>
      </c>
      <c r="AE212" s="150">
        <v>2081.2857142857142</v>
      </c>
      <c r="AF212" s="144"/>
    </row>
    <row r="213" spans="1:32" x14ac:dyDescent="0.25">
      <c r="A213" s="149" t="s">
        <v>251</v>
      </c>
      <c r="B213" s="147">
        <v>0</v>
      </c>
      <c r="C213" s="147">
        <v>1312</v>
      </c>
      <c r="D213" s="147">
        <v>1081</v>
      </c>
      <c r="E213" s="147">
        <v>975</v>
      </c>
      <c r="F213" s="147">
        <v>994</v>
      </c>
      <c r="G213" s="147">
        <v>1041</v>
      </c>
      <c r="H213" s="147">
        <v>947</v>
      </c>
      <c r="I213" s="147">
        <v>610</v>
      </c>
      <c r="J213" s="148">
        <v>-0.35586061246040129</v>
      </c>
      <c r="K213" s="157">
        <v>-0.42362204724409447</v>
      </c>
      <c r="L213" s="147"/>
      <c r="M213" s="155">
        <v>4.7850643238155008E-2</v>
      </c>
      <c r="N213" s="144"/>
      <c r="P213" s="149" t="s">
        <v>251</v>
      </c>
      <c r="Q213" s="147">
        <v>0</v>
      </c>
      <c r="R213" s="147">
        <v>16781</v>
      </c>
      <c r="S213" s="147">
        <v>13899</v>
      </c>
      <c r="T213" s="147">
        <v>11837</v>
      </c>
      <c r="U213" s="147">
        <v>10650</v>
      </c>
      <c r="V213" s="147">
        <v>10681</v>
      </c>
      <c r="W213" s="147">
        <v>11677</v>
      </c>
      <c r="X213" s="147">
        <v>12748</v>
      </c>
      <c r="Y213" s="148">
        <v>9.1718763381005389E-2</v>
      </c>
      <c r="Z213" s="157">
        <v>1.2750744786494538E-2</v>
      </c>
      <c r="AA213" s="147"/>
      <c r="AB213" s="144"/>
      <c r="AC213" s="144"/>
      <c r="AD213" s="158">
        <v>1058.3333333333333</v>
      </c>
      <c r="AE213" s="158">
        <v>12587.5</v>
      </c>
      <c r="AF213" s="144"/>
    </row>
    <row r="214" spans="1:32" x14ac:dyDescent="0.25">
      <c r="A214" s="159" t="s">
        <v>252</v>
      </c>
      <c r="B214" s="150">
        <v>322</v>
      </c>
      <c r="C214" s="150">
        <v>398</v>
      </c>
      <c r="D214" s="150">
        <v>443</v>
      </c>
      <c r="E214" s="150">
        <v>336</v>
      </c>
      <c r="F214" s="150">
        <v>263</v>
      </c>
      <c r="G214" s="150">
        <v>232</v>
      </c>
      <c r="H214" s="150">
        <v>262</v>
      </c>
      <c r="I214" s="150">
        <v>325</v>
      </c>
      <c r="J214" s="148">
        <v>0.24045801526717558</v>
      </c>
      <c r="K214" s="148">
        <v>8.4219858156028629E-3</v>
      </c>
      <c r="L214" s="147"/>
      <c r="M214" s="155">
        <v>8.0266732526549769E-2</v>
      </c>
      <c r="N214" s="144"/>
      <c r="P214" s="159" t="s">
        <v>252</v>
      </c>
      <c r="Q214" s="150">
        <v>4971</v>
      </c>
      <c r="R214" s="150">
        <v>4800</v>
      </c>
      <c r="S214" s="150">
        <v>4665</v>
      </c>
      <c r="T214" s="150">
        <v>3585</v>
      </c>
      <c r="U214" s="150">
        <v>3820</v>
      </c>
      <c r="V214" s="150">
        <v>4011</v>
      </c>
      <c r="W214" s="150">
        <v>3788</v>
      </c>
      <c r="X214" s="150">
        <v>4049</v>
      </c>
      <c r="Y214" s="148">
        <v>6.8901795142555441E-2</v>
      </c>
      <c r="Z214" s="148">
        <v>-4.3758434547908322E-2</v>
      </c>
      <c r="AA214" s="147"/>
      <c r="AB214" s="144"/>
      <c r="AC214" s="144"/>
      <c r="AD214" s="150">
        <v>322.28571428571428</v>
      </c>
      <c r="AE214" s="150">
        <v>4234.2857142857147</v>
      </c>
      <c r="AF214" s="144"/>
    </row>
    <row r="215" spans="1:32" x14ac:dyDescent="0.25">
      <c r="A215" s="159" t="s">
        <v>253</v>
      </c>
      <c r="B215" s="150">
        <v>34</v>
      </c>
      <c r="C215" s="150">
        <v>34</v>
      </c>
      <c r="D215" s="150">
        <v>50</v>
      </c>
      <c r="E215" s="150">
        <v>23</v>
      </c>
      <c r="F215" s="150">
        <v>43</v>
      </c>
      <c r="G215" s="150">
        <v>32</v>
      </c>
      <c r="H215" s="150">
        <v>22</v>
      </c>
      <c r="I215" s="150">
        <v>34</v>
      </c>
      <c r="J215" s="148">
        <v>0.54545454545454541</v>
      </c>
      <c r="K215" s="148">
        <v>0</v>
      </c>
      <c r="L215" s="147"/>
      <c r="M215" s="155">
        <v>8.4158415841584164E-2</v>
      </c>
      <c r="N215" s="144"/>
      <c r="P215" s="159" t="s">
        <v>253</v>
      </c>
      <c r="Q215" s="150">
        <v>465</v>
      </c>
      <c r="R215" s="150">
        <v>449</v>
      </c>
      <c r="S215" s="150">
        <v>586</v>
      </c>
      <c r="T215" s="150">
        <v>429</v>
      </c>
      <c r="U215" s="150">
        <v>415</v>
      </c>
      <c r="V215" s="150">
        <v>472</v>
      </c>
      <c r="W215" s="150">
        <v>409</v>
      </c>
      <c r="X215" s="150">
        <v>404</v>
      </c>
      <c r="Y215" s="148">
        <v>-1.2224938875305624E-2</v>
      </c>
      <c r="Z215" s="148">
        <v>-0.12310077519379846</v>
      </c>
      <c r="AA215" s="147"/>
      <c r="AB215" s="144"/>
      <c r="AC215" s="144"/>
      <c r="AD215" s="150">
        <v>34</v>
      </c>
      <c r="AE215" s="150">
        <v>460.71428571428572</v>
      </c>
      <c r="AF215" s="144"/>
    </row>
    <row r="216" spans="1:32" x14ac:dyDescent="0.25">
      <c r="A216" s="159" t="s">
        <v>254</v>
      </c>
      <c r="B216" s="191">
        <v>9.5505617977528087E-2</v>
      </c>
      <c r="C216" s="191">
        <v>7.8703703703703706E-2</v>
      </c>
      <c r="D216" s="191">
        <v>0.10141987829614604</v>
      </c>
      <c r="E216" s="191">
        <v>6.4066852367688026E-2</v>
      </c>
      <c r="F216" s="191">
        <v>0.14052287581699346</v>
      </c>
      <c r="G216" s="191">
        <v>0.12121212121212122</v>
      </c>
      <c r="H216" s="191">
        <v>7.746478873239436E-2</v>
      </c>
      <c r="I216" s="191">
        <v>9.4707520891364902E-2</v>
      </c>
      <c r="J216" s="172">
        <v>1.7242732158970542</v>
      </c>
      <c r="K216" s="172">
        <v>-7.2150877984600292E-2</v>
      </c>
      <c r="L216" s="147"/>
      <c r="M216" s="203">
        <v>0.39821671972261191</v>
      </c>
      <c r="N216" s="144"/>
      <c r="P216" s="159" t="s">
        <v>254</v>
      </c>
      <c r="Q216" s="191">
        <v>8.5540838852097137E-2</v>
      </c>
      <c r="R216" s="191">
        <v>8.5540102876738425E-2</v>
      </c>
      <c r="S216" s="191">
        <v>0.111597790896972</v>
      </c>
      <c r="T216" s="191">
        <v>0.10687593423019431</v>
      </c>
      <c r="U216" s="191">
        <v>9.7992916174734351E-2</v>
      </c>
      <c r="V216" s="191">
        <v>0.10528663841177782</v>
      </c>
      <c r="W216" s="191">
        <v>9.7450559923755065E-2</v>
      </c>
      <c r="X216" s="191">
        <v>9.0725353694138783E-2</v>
      </c>
      <c r="Y216" s="172">
        <v>-0.67252062296162818</v>
      </c>
      <c r="Z216" s="172">
        <v>-0.74033546582117493</v>
      </c>
      <c r="AA216" s="147"/>
      <c r="AB216" s="144"/>
      <c r="AC216" s="144"/>
      <c r="AD216" s="191">
        <v>9.5429029671210905E-2</v>
      </c>
      <c r="AE216" s="191">
        <v>9.8128708352350533E-2</v>
      </c>
      <c r="AF216" s="144"/>
    </row>
    <row r="217" spans="1:32" x14ac:dyDescent="0.25">
      <c r="A217" s="161" t="s">
        <v>255</v>
      </c>
      <c r="B217" s="161"/>
      <c r="C217" s="161"/>
      <c r="D217" s="161"/>
      <c r="E217" s="144"/>
      <c r="F217" s="144"/>
      <c r="G217" s="144"/>
      <c r="H217" s="144"/>
      <c r="I217" s="144"/>
      <c r="J217" s="144"/>
      <c r="K217" s="144"/>
      <c r="L217" s="144"/>
      <c r="M217" s="144"/>
      <c r="N217" s="144"/>
      <c r="O217" s="204"/>
      <c r="P217" s="161" t="s">
        <v>255</v>
      </c>
      <c r="Q217" s="161"/>
      <c r="R217" s="161"/>
      <c r="S217" s="161"/>
      <c r="T217" s="144"/>
      <c r="U217" s="144"/>
      <c r="V217" s="144"/>
      <c r="W217" s="144"/>
      <c r="X217" s="144"/>
      <c r="Y217" s="144"/>
      <c r="Z217" s="144"/>
      <c r="AA217" s="144"/>
      <c r="AB217" s="144"/>
      <c r="AC217" s="144"/>
      <c r="AD217" s="144"/>
      <c r="AE217" s="144"/>
      <c r="AF217" s="144"/>
    </row>
    <row r="218" spans="1:32" x14ac:dyDescent="0.25">
      <c r="A218" s="187"/>
      <c r="B218" s="187"/>
      <c r="C218" s="187"/>
      <c r="D218" s="187"/>
      <c r="E218" s="192"/>
      <c r="F218" s="192"/>
      <c r="G218" s="192"/>
      <c r="H218" s="192"/>
      <c r="I218" s="192"/>
      <c r="J218" s="167"/>
      <c r="K218" s="167"/>
      <c r="L218" s="188"/>
      <c r="M218" s="211"/>
      <c r="N218" s="144"/>
      <c r="P218" s="187"/>
      <c r="Q218" s="187"/>
      <c r="R218" s="187"/>
      <c r="S218" s="187"/>
      <c r="T218" s="192"/>
      <c r="U218" s="192"/>
      <c r="V218" s="192"/>
      <c r="W218" s="192"/>
      <c r="X218" s="192"/>
      <c r="Y218" s="144"/>
      <c r="Z218" s="144"/>
      <c r="AA218" s="188"/>
      <c r="AB218" s="144"/>
      <c r="AC218" s="144"/>
      <c r="AD218" s="144"/>
      <c r="AE218" s="144"/>
      <c r="AF218" s="144"/>
    </row>
    <row r="219" spans="1:32" x14ac:dyDescent="0.25">
      <c r="A219" s="187"/>
      <c r="B219" s="187"/>
      <c r="C219" s="187"/>
      <c r="D219" s="187"/>
      <c r="E219" s="167"/>
      <c r="F219" s="167"/>
      <c r="G219" s="167"/>
      <c r="H219" s="167"/>
      <c r="I219" s="167"/>
      <c r="J219" s="167"/>
      <c r="K219" s="167"/>
      <c r="L219" s="188"/>
      <c r="M219" s="211"/>
      <c r="N219" s="144"/>
      <c r="P219" s="187"/>
      <c r="Q219" s="187"/>
      <c r="R219" s="187"/>
      <c r="S219" s="187"/>
      <c r="T219" s="167"/>
      <c r="U219" s="144"/>
      <c r="V219" s="144"/>
      <c r="W219" s="144"/>
      <c r="X219" s="144"/>
      <c r="Y219" s="144"/>
      <c r="Z219" s="144"/>
      <c r="AA219" s="188"/>
      <c r="AB219" s="144"/>
      <c r="AC219" s="144"/>
      <c r="AD219" s="144"/>
      <c r="AE219" s="144"/>
      <c r="AF219" s="144"/>
    </row>
    <row r="220" spans="1:32" x14ac:dyDescent="0.25">
      <c r="A220" s="193" t="s">
        <v>279</v>
      </c>
      <c r="B220" s="193"/>
      <c r="C220" s="193"/>
      <c r="D220" s="193"/>
      <c r="E220" s="212" t="s">
        <v>294</v>
      </c>
      <c r="F220" s="167"/>
      <c r="G220" s="167"/>
      <c r="H220" s="167"/>
      <c r="I220" s="167"/>
      <c r="J220" s="167"/>
      <c r="K220" s="167"/>
      <c r="L220" s="188"/>
      <c r="M220" s="211"/>
      <c r="N220" s="144"/>
      <c r="O220" s="211"/>
      <c r="P220" s="193" t="s">
        <v>279</v>
      </c>
      <c r="Q220" s="193"/>
      <c r="R220" s="193"/>
      <c r="S220" s="193"/>
      <c r="T220" s="181"/>
      <c r="U220" s="144"/>
      <c r="V220" s="144"/>
      <c r="W220" s="144"/>
      <c r="X220" s="144"/>
      <c r="Y220" s="144"/>
      <c r="Z220" s="144"/>
      <c r="AA220" s="188"/>
      <c r="AB220" s="144"/>
      <c r="AC220" s="144"/>
      <c r="AD220" s="144"/>
      <c r="AE220" s="144"/>
      <c r="AF220" s="144"/>
    </row>
    <row r="221" spans="1:32" x14ac:dyDescent="0.25">
      <c r="A221" s="166" t="s">
        <v>310</v>
      </c>
      <c r="B221" s="166"/>
      <c r="C221" s="166"/>
      <c r="D221" s="166"/>
      <c r="E221" s="194" t="s">
        <v>280</v>
      </c>
      <c r="F221" s="167"/>
      <c r="G221" s="167"/>
      <c r="H221" s="167"/>
      <c r="I221" s="167"/>
      <c r="J221" s="167"/>
      <c r="K221" s="167"/>
      <c r="L221" s="167"/>
      <c r="M221" s="144"/>
      <c r="N221" s="144"/>
      <c r="P221" s="166" t="s">
        <v>231</v>
      </c>
      <c r="Q221" s="166"/>
      <c r="R221" s="166"/>
      <c r="S221" s="166"/>
      <c r="T221" s="194" t="s">
        <v>280</v>
      </c>
      <c r="U221" s="144"/>
      <c r="V221" s="144"/>
      <c r="W221" s="144"/>
      <c r="X221" s="144"/>
      <c r="Y221" s="144"/>
      <c r="Z221" s="144"/>
      <c r="AA221" s="167"/>
      <c r="AB221" s="144"/>
      <c r="AC221" s="144"/>
      <c r="AD221" s="144"/>
      <c r="AE221" s="144"/>
      <c r="AF221" s="144"/>
    </row>
    <row r="222" spans="1:32" ht="31.5" x14ac:dyDescent="0.25">
      <c r="A222" s="190"/>
      <c r="B222" s="141">
        <v>2019</v>
      </c>
      <c r="C222" s="141">
        <v>2020</v>
      </c>
      <c r="D222" s="141">
        <v>2021</v>
      </c>
      <c r="E222" s="141">
        <v>2022</v>
      </c>
      <c r="F222" s="141">
        <v>2023</v>
      </c>
      <c r="G222" s="141">
        <v>2024</v>
      </c>
      <c r="H222" s="141">
        <v>2025</v>
      </c>
      <c r="I222" s="141">
        <v>2026</v>
      </c>
      <c r="J222" s="142" t="s">
        <v>232</v>
      </c>
      <c r="K222" s="142" t="s">
        <v>233</v>
      </c>
      <c r="L222" s="143" t="s">
        <v>234</v>
      </c>
      <c r="M222" s="145" t="s">
        <v>287</v>
      </c>
      <c r="N222" s="144"/>
      <c r="P222" s="190"/>
      <c r="Q222" s="141">
        <v>2019</v>
      </c>
      <c r="R222" s="141">
        <v>2020</v>
      </c>
      <c r="S222" s="141">
        <v>2021</v>
      </c>
      <c r="T222" s="141">
        <v>2022</v>
      </c>
      <c r="U222" s="141">
        <v>2023</v>
      </c>
      <c r="V222" s="141">
        <v>2024</v>
      </c>
      <c r="W222" s="141">
        <v>2025</v>
      </c>
      <c r="X222" s="141">
        <v>2026</v>
      </c>
      <c r="Y222" s="142" t="s">
        <v>232</v>
      </c>
      <c r="Z222" s="142" t="s">
        <v>233</v>
      </c>
      <c r="AA222" s="143" t="s">
        <v>234</v>
      </c>
      <c r="AB222" s="144"/>
      <c r="AC222" s="144"/>
      <c r="AD222" s="145" t="s">
        <v>311</v>
      </c>
      <c r="AE222" s="145" t="s">
        <v>235</v>
      </c>
      <c r="AF222" s="144"/>
    </row>
    <row r="223" spans="1:32" x14ac:dyDescent="0.25">
      <c r="A223" s="146" t="s">
        <v>236</v>
      </c>
      <c r="B223" s="147">
        <v>7780</v>
      </c>
      <c r="C223" s="147">
        <v>7958</v>
      </c>
      <c r="D223" s="147">
        <v>6510</v>
      </c>
      <c r="E223" s="147">
        <v>6433</v>
      </c>
      <c r="F223" s="147">
        <v>8109</v>
      </c>
      <c r="G223" s="147">
        <v>7862</v>
      </c>
      <c r="H223" s="147">
        <v>7959</v>
      </c>
      <c r="I223" s="147">
        <v>8161</v>
      </c>
      <c r="J223" s="148">
        <v>2.5380072873476569E-2</v>
      </c>
      <c r="K223" s="148">
        <v>8.5837562486932348E-2</v>
      </c>
      <c r="L223" s="147"/>
      <c r="M223" s="155">
        <v>8.827665282104534E-2</v>
      </c>
      <c r="N223" s="144"/>
      <c r="P223" s="146" t="s">
        <v>236</v>
      </c>
      <c r="Q223" s="147">
        <v>81692</v>
      </c>
      <c r="R223" s="147">
        <v>88641</v>
      </c>
      <c r="S223" s="147">
        <v>70790</v>
      </c>
      <c r="T223" s="147">
        <v>72069</v>
      </c>
      <c r="U223" s="147">
        <v>82950</v>
      </c>
      <c r="V223" s="147">
        <v>86655</v>
      </c>
      <c r="W223" s="147">
        <v>85141</v>
      </c>
      <c r="X223" s="147">
        <v>92448</v>
      </c>
      <c r="Y223" s="148">
        <v>8.5822341762488111E-2</v>
      </c>
      <c r="Z223" s="148">
        <v>0.13944832006310548</v>
      </c>
      <c r="AA223" s="147"/>
      <c r="AB223" s="144"/>
      <c r="AC223" s="144"/>
      <c r="AD223" s="147">
        <v>7515.8571428571431</v>
      </c>
      <c r="AE223" s="147">
        <v>81134</v>
      </c>
      <c r="AF223" s="144"/>
    </row>
    <row r="224" spans="1:32" x14ac:dyDescent="0.25">
      <c r="A224" s="149" t="s">
        <v>237</v>
      </c>
      <c r="B224" s="150">
        <v>3730</v>
      </c>
      <c r="C224" s="150">
        <v>3902</v>
      </c>
      <c r="D224" s="150">
        <v>3096</v>
      </c>
      <c r="E224" s="150">
        <v>2737</v>
      </c>
      <c r="F224" s="150">
        <v>3323</v>
      </c>
      <c r="G224" s="150">
        <v>2759</v>
      </c>
      <c r="H224" s="150">
        <v>2762</v>
      </c>
      <c r="I224" s="150">
        <v>2812</v>
      </c>
      <c r="J224" s="148">
        <v>1.8102824040550327E-2</v>
      </c>
      <c r="K224" s="148">
        <v>-0.11766551615939755</v>
      </c>
      <c r="L224" s="147"/>
      <c r="M224" s="155">
        <v>8.2037517869125068E-2</v>
      </c>
      <c r="N224" s="144"/>
      <c r="P224" s="149" t="s">
        <v>237</v>
      </c>
      <c r="Q224" s="150">
        <v>40989</v>
      </c>
      <c r="R224" s="150">
        <v>44315</v>
      </c>
      <c r="S224" s="150">
        <v>35281</v>
      </c>
      <c r="T224" s="150">
        <v>32035</v>
      </c>
      <c r="U224" s="150">
        <v>33839</v>
      </c>
      <c r="V224" s="150">
        <v>31999</v>
      </c>
      <c r="W224" s="150">
        <v>31326</v>
      </c>
      <c r="X224" s="150">
        <v>34277</v>
      </c>
      <c r="Y224" s="148">
        <v>9.420289855072464E-2</v>
      </c>
      <c r="Z224" s="148">
        <v>-3.9414053742433487E-2</v>
      </c>
      <c r="AA224" s="147"/>
      <c r="AB224" s="144"/>
      <c r="AC224" s="144"/>
      <c r="AD224" s="150">
        <v>3187</v>
      </c>
      <c r="AE224" s="150">
        <v>35683.428571428572</v>
      </c>
      <c r="AF224" s="144"/>
    </row>
    <row r="225" spans="1:32" x14ac:dyDescent="0.25">
      <c r="A225" s="146" t="s">
        <v>90</v>
      </c>
      <c r="B225" s="151">
        <v>0.53808424697057122</v>
      </c>
      <c r="C225" s="151">
        <v>0.54818769317223937</v>
      </c>
      <c r="D225" s="151">
        <v>0.53759333217572491</v>
      </c>
      <c r="E225" s="151">
        <v>0.48152709359605911</v>
      </c>
      <c r="F225" s="151">
        <v>0.47874945973202709</v>
      </c>
      <c r="G225" s="151">
        <v>0.41252990430622011</v>
      </c>
      <c r="H225" s="151">
        <v>0.41440360090022504</v>
      </c>
      <c r="I225" s="151">
        <v>0.42625435804153405</v>
      </c>
      <c r="J225" s="172">
        <v>1.185075714130901</v>
      </c>
      <c r="K225" s="172">
        <v>-6.0969368699096691</v>
      </c>
      <c r="L225" s="147"/>
      <c r="M225" s="203">
        <v>1.2235926086369864</v>
      </c>
      <c r="N225" s="144"/>
      <c r="P225" s="146" t="s">
        <v>90</v>
      </c>
      <c r="Q225" s="151">
        <v>0.53871934390032328</v>
      </c>
      <c r="R225" s="151">
        <v>0.53200557036183338</v>
      </c>
      <c r="S225" s="151">
        <v>0.52912504874171395</v>
      </c>
      <c r="T225" s="151">
        <v>0.47674678175459484</v>
      </c>
      <c r="U225" s="151">
        <v>0.44496896696823057</v>
      </c>
      <c r="V225" s="151">
        <v>0.40753712524516672</v>
      </c>
      <c r="W225" s="151">
        <v>0.40137867411526534</v>
      </c>
      <c r="X225" s="151">
        <v>0.41401843195516419</v>
      </c>
      <c r="Y225" s="172">
        <v>1.2639757839898846</v>
      </c>
      <c r="Z225" s="172">
        <v>-6.0974389450927422</v>
      </c>
      <c r="AA225" s="147"/>
      <c r="AB225" s="144"/>
      <c r="AC225" s="144"/>
      <c r="AD225" s="151">
        <v>0.48722372674063075</v>
      </c>
      <c r="AE225" s="151">
        <v>0.47499282140609161</v>
      </c>
      <c r="AF225" s="144"/>
    </row>
    <row r="226" spans="1:32" x14ac:dyDescent="0.25">
      <c r="A226" s="149" t="s">
        <v>238</v>
      </c>
      <c r="B226" s="150">
        <v>3293</v>
      </c>
      <c r="C226" s="150">
        <v>3435</v>
      </c>
      <c r="D226" s="150">
        <v>2732</v>
      </c>
      <c r="E226" s="150">
        <v>2301</v>
      </c>
      <c r="F226" s="150">
        <v>2917</v>
      </c>
      <c r="G226" s="150">
        <v>2346</v>
      </c>
      <c r="H226" s="150">
        <v>2418</v>
      </c>
      <c r="I226" s="150">
        <v>2541</v>
      </c>
      <c r="J226" s="148">
        <v>5.0868486352357321E-2</v>
      </c>
      <c r="K226" s="148">
        <v>-8.5124987141240657E-2</v>
      </c>
      <c r="L226" s="147"/>
      <c r="M226" s="155">
        <v>8.3333333333333329E-2</v>
      </c>
      <c r="N226" s="144"/>
      <c r="P226" s="149" t="s">
        <v>238</v>
      </c>
      <c r="Q226" s="150">
        <v>36446</v>
      </c>
      <c r="R226" s="150">
        <v>39336</v>
      </c>
      <c r="S226" s="150">
        <v>30921</v>
      </c>
      <c r="T226" s="150">
        <v>27729</v>
      </c>
      <c r="U226" s="150">
        <v>29351</v>
      </c>
      <c r="V226" s="150">
        <v>27825</v>
      </c>
      <c r="W226" s="150">
        <v>27315</v>
      </c>
      <c r="X226" s="150">
        <v>30492</v>
      </c>
      <c r="Y226" s="148">
        <v>0.11630971993410213</v>
      </c>
      <c r="Z226" s="148">
        <v>-2.5027064310282628E-2</v>
      </c>
      <c r="AA226" s="147"/>
      <c r="AB226" s="144"/>
      <c r="AC226" s="144"/>
      <c r="AD226" s="150">
        <v>2777.4285714285716</v>
      </c>
      <c r="AE226" s="150">
        <v>31274.714285714286</v>
      </c>
      <c r="AF226" s="144"/>
    </row>
    <row r="227" spans="1:32" x14ac:dyDescent="0.25">
      <c r="A227" s="149" t="s">
        <v>239</v>
      </c>
      <c r="B227" s="153">
        <v>0.42326478149100255</v>
      </c>
      <c r="C227" s="153">
        <v>0.43164111585825582</v>
      </c>
      <c r="D227" s="153">
        <v>0.41966205837173581</v>
      </c>
      <c r="E227" s="153">
        <v>0.35768692678377118</v>
      </c>
      <c r="F227" s="153">
        <v>0.35972376371932419</v>
      </c>
      <c r="G227" s="153">
        <v>0.29839735436275755</v>
      </c>
      <c r="H227" s="153">
        <v>0.30380701093102147</v>
      </c>
      <c r="I227" s="153">
        <v>0.31135890209533146</v>
      </c>
      <c r="J227" s="172">
        <v>0.75518911643099873</v>
      </c>
      <c r="K227" s="172">
        <v>-5.8183589018694137</v>
      </c>
      <c r="L227" s="147"/>
      <c r="M227" s="203">
        <v>-1.8469758340805609</v>
      </c>
      <c r="N227" s="144"/>
      <c r="P227" s="149" t="s">
        <v>239</v>
      </c>
      <c r="Q227" s="153">
        <v>0.44613915683298244</v>
      </c>
      <c r="R227" s="153">
        <v>0.44376755677395335</v>
      </c>
      <c r="S227" s="153">
        <v>0.43679898290719027</v>
      </c>
      <c r="T227" s="153">
        <v>0.38475627523623196</v>
      </c>
      <c r="U227" s="153">
        <v>0.3538396624472574</v>
      </c>
      <c r="V227" s="153">
        <v>0.32110091743119268</v>
      </c>
      <c r="W227" s="153">
        <v>0.32082075615743294</v>
      </c>
      <c r="X227" s="153">
        <v>0.32982866043613707</v>
      </c>
      <c r="Y227" s="172">
        <v>0.90079042787041264</v>
      </c>
      <c r="Z227" s="172">
        <v>-5.5641232404278593</v>
      </c>
      <c r="AA227" s="147"/>
      <c r="AB227" s="144"/>
      <c r="AC227" s="144"/>
      <c r="AD227" s="153">
        <v>0.3695424911140256</v>
      </c>
      <c r="AE227" s="153">
        <v>0.38546989284041566</v>
      </c>
      <c r="AF227" s="144"/>
    </row>
    <row r="228" spans="1:32" x14ac:dyDescent="0.25">
      <c r="A228" s="149" t="s">
        <v>240</v>
      </c>
      <c r="B228" s="153">
        <v>0.88284182305630032</v>
      </c>
      <c r="C228" s="153">
        <v>0.88031778575089703</v>
      </c>
      <c r="D228" s="153">
        <v>0.88242894056847543</v>
      </c>
      <c r="E228" s="153">
        <v>0.84070149799050053</v>
      </c>
      <c r="F228" s="153">
        <v>0.87782124586217269</v>
      </c>
      <c r="G228" s="153">
        <v>0.85030808263863722</v>
      </c>
      <c r="H228" s="153">
        <v>0.87545257060101378</v>
      </c>
      <c r="I228" s="153">
        <v>0.90362731152204834</v>
      </c>
      <c r="J228" s="172">
        <v>2.8174740921034558</v>
      </c>
      <c r="K228" s="172">
        <v>3.2140467647378879</v>
      </c>
      <c r="L228" s="147"/>
      <c r="M228" s="203">
        <v>1.4051210929814428</v>
      </c>
      <c r="N228" s="144"/>
      <c r="P228" s="149" t="s">
        <v>240</v>
      </c>
      <c r="Q228" s="153">
        <v>0.88916538583522409</v>
      </c>
      <c r="R228" s="153">
        <v>0.88764526683967049</v>
      </c>
      <c r="S228" s="153">
        <v>0.87642073637368556</v>
      </c>
      <c r="T228" s="153">
        <v>0.86558451693460281</v>
      </c>
      <c r="U228" s="153">
        <v>0.86737196725671561</v>
      </c>
      <c r="V228" s="153">
        <v>0.86955842370074066</v>
      </c>
      <c r="W228" s="153">
        <v>0.87195939475196327</v>
      </c>
      <c r="X228" s="153">
        <v>0.88957610059223391</v>
      </c>
      <c r="Y228" s="172">
        <v>1.7616705840270641</v>
      </c>
      <c r="Z228" s="172">
        <v>1.3126848438372973</v>
      </c>
      <c r="AA228" s="147"/>
      <c r="AB228" s="144"/>
      <c r="AC228" s="144"/>
      <c r="AD228" s="153">
        <v>0.87148684387466946</v>
      </c>
      <c r="AE228" s="153">
        <v>0.87644925215386094</v>
      </c>
      <c r="AF228" s="144"/>
    </row>
    <row r="229" spans="1:32" ht="22.15" customHeight="1" x14ac:dyDescent="0.25">
      <c r="A229" s="154" t="s">
        <v>241</v>
      </c>
      <c r="B229" s="155">
        <v>4.2091152815013404E-2</v>
      </c>
      <c r="C229" s="155">
        <v>3.1522296258329065E-2</v>
      </c>
      <c r="D229" s="155">
        <v>4.8772609819121446E-2</v>
      </c>
      <c r="E229" s="155">
        <v>4.3843624406284254E-2</v>
      </c>
      <c r="F229" s="155">
        <v>3.9121275955461929E-2</v>
      </c>
      <c r="G229" s="155">
        <v>4.5668720550924247E-2</v>
      </c>
      <c r="H229" s="155">
        <v>3.8015930485155683E-2</v>
      </c>
      <c r="I229" s="155">
        <v>3.7695590327169272E-2</v>
      </c>
      <c r="J229" s="172">
        <v>-3.2034015798641097E-2</v>
      </c>
      <c r="K229" s="172">
        <v>-0.3184771858495708</v>
      </c>
      <c r="L229" s="147"/>
      <c r="M229" s="203">
        <v>-1.1083474351769955</v>
      </c>
      <c r="N229" s="144"/>
      <c r="P229" s="154" t="s">
        <v>241</v>
      </c>
      <c r="Q229" s="155">
        <v>4.2182048842372345E-2</v>
      </c>
      <c r="R229" s="155">
        <v>3.9693106171725147E-2</v>
      </c>
      <c r="S229" s="155">
        <v>5.1784246478274426E-2</v>
      </c>
      <c r="T229" s="155">
        <v>5.0476041829249259E-2</v>
      </c>
      <c r="U229" s="155">
        <v>5.434557758799019E-2</v>
      </c>
      <c r="V229" s="155">
        <v>4.7813994187318354E-2</v>
      </c>
      <c r="W229" s="155">
        <v>4.6638574985634937E-2</v>
      </c>
      <c r="X229" s="155">
        <v>4.8779064678939228E-2</v>
      </c>
      <c r="Y229" s="172">
        <v>0.21404896933042913</v>
      </c>
      <c r="Z229" s="172">
        <v>0.16863765964359456</v>
      </c>
      <c r="AA229" s="147"/>
      <c r="AB229" s="144"/>
      <c r="AC229" s="144"/>
      <c r="AD229" s="151">
        <v>4.088036218566498E-2</v>
      </c>
      <c r="AE229" s="151">
        <v>4.7092688082503283E-2</v>
      </c>
      <c r="AF229" s="144"/>
    </row>
    <row r="230" spans="1:32" ht="22.15" customHeight="1" x14ac:dyDescent="0.25">
      <c r="A230" s="154" t="s">
        <v>242</v>
      </c>
      <c r="B230" s="155">
        <v>2.0179948586118251E-2</v>
      </c>
      <c r="C230" s="155">
        <v>1.5456144759989947E-2</v>
      </c>
      <c r="D230" s="155">
        <v>2.3195084485407066E-2</v>
      </c>
      <c r="E230" s="155">
        <v>1.865381625990984E-2</v>
      </c>
      <c r="F230" s="155">
        <v>1.6031569860648662E-2</v>
      </c>
      <c r="G230" s="155">
        <v>1.6026456372424319E-2</v>
      </c>
      <c r="H230" s="155">
        <v>1.3192612137203167E-2</v>
      </c>
      <c r="I230" s="155">
        <v>1.2988604337703713E-2</v>
      </c>
      <c r="J230" s="172">
        <v>-2.0400779949945359E-2</v>
      </c>
      <c r="K230" s="172">
        <v>-0.4346173560454466</v>
      </c>
      <c r="L230" s="147"/>
      <c r="M230" s="203">
        <v>-0.50972385144942811</v>
      </c>
      <c r="N230" s="144"/>
      <c r="P230" s="154" t="s">
        <v>242</v>
      </c>
      <c r="Q230" s="155">
        <v>2.1164863144493954E-2</v>
      </c>
      <c r="R230" s="155">
        <v>1.9844090206563553E-2</v>
      </c>
      <c r="S230" s="155">
        <v>2.5808730046616754E-2</v>
      </c>
      <c r="T230" s="155">
        <v>2.2436831369937144E-2</v>
      </c>
      <c r="U230" s="155">
        <v>2.216998191681736E-2</v>
      </c>
      <c r="V230" s="155">
        <v>1.7656222953089839E-2</v>
      </c>
      <c r="W230" s="155">
        <v>1.7159770263445343E-2</v>
      </c>
      <c r="X230" s="155">
        <v>1.8085842852197994E-2</v>
      </c>
      <c r="Y230" s="172">
        <v>9.260725887526508E-2</v>
      </c>
      <c r="Z230" s="172">
        <v>-0.262592498161485</v>
      </c>
      <c r="AA230" s="147"/>
      <c r="AB230" s="144"/>
      <c r="AC230" s="144"/>
      <c r="AD230" s="151">
        <v>1.7334777898158179E-2</v>
      </c>
      <c r="AE230" s="151">
        <v>2.0711767833812844E-2</v>
      </c>
      <c r="AF230" s="144"/>
    </row>
    <row r="231" spans="1:32" ht="22.15" customHeight="1" x14ac:dyDescent="0.25">
      <c r="A231" s="154" t="s">
        <v>243</v>
      </c>
      <c r="B231" s="155">
        <v>9.2159383033419029E-2</v>
      </c>
      <c r="C231" s="155">
        <v>0.10492586076903744</v>
      </c>
      <c r="D231" s="155">
        <v>0.11597542242703533</v>
      </c>
      <c r="E231" s="155">
        <v>0.12622415669205658</v>
      </c>
      <c r="F231" s="155">
        <v>0.10802811690714022</v>
      </c>
      <c r="G231" s="155">
        <v>9.9338590689392006E-2</v>
      </c>
      <c r="H231" s="155">
        <v>7.4758135444151275E-2</v>
      </c>
      <c r="I231" s="155">
        <v>6.8986643793652741E-2</v>
      </c>
      <c r="J231" s="172">
        <v>-0.57714916504985336</v>
      </c>
      <c r="K231" s="172">
        <v>-3.310227297280294</v>
      </c>
      <c r="L231" s="147"/>
      <c r="M231" s="203">
        <v>-1.6218011796516871</v>
      </c>
      <c r="N231" s="144"/>
      <c r="P231" s="154" t="s">
        <v>243</v>
      </c>
      <c r="Q231" s="155">
        <v>0.10433090143465701</v>
      </c>
      <c r="R231" s="155">
        <v>0.10806511659390124</v>
      </c>
      <c r="S231" s="155">
        <v>0.11710693600791072</v>
      </c>
      <c r="T231" s="155">
        <v>0.11082434888787135</v>
      </c>
      <c r="U231" s="155">
        <v>0.10341169379144062</v>
      </c>
      <c r="V231" s="155">
        <v>9.8840228492297039E-2</v>
      </c>
      <c r="W231" s="155">
        <v>8.7454927708154703E-2</v>
      </c>
      <c r="X231" s="155">
        <v>8.5204655590169612E-2</v>
      </c>
      <c r="Y231" s="172">
        <v>-0.22502721179850915</v>
      </c>
      <c r="Z231" s="172">
        <v>-1.8628861448662091</v>
      </c>
      <c r="AA231" s="147"/>
      <c r="AB231" s="144"/>
      <c r="AC231" s="144"/>
      <c r="AD231" s="151">
        <v>0.10208891676645568</v>
      </c>
      <c r="AE231" s="151">
        <v>0.1038335170388317</v>
      </c>
      <c r="AF231" s="144"/>
    </row>
    <row r="232" spans="1:32" ht="22.15" customHeight="1" x14ac:dyDescent="0.25">
      <c r="A232" s="154" t="s">
        <v>244</v>
      </c>
      <c r="B232" s="155">
        <v>0.28547557840616966</v>
      </c>
      <c r="C232" s="155">
        <v>0.25860769037446596</v>
      </c>
      <c r="D232" s="155">
        <v>0.26236559139784948</v>
      </c>
      <c r="E232" s="155">
        <v>0.3039017565676978</v>
      </c>
      <c r="F232" s="155">
        <v>0.29350104821802936</v>
      </c>
      <c r="G232" s="155">
        <v>0.32269142711778176</v>
      </c>
      <c r="H232" s="155">
        <v>0.27465762030405833</v>
      </c>
      <c r="I232" s="155">
        <v>0.28623943144222525</v>
      </c>
      <c r="J232" s="172">
        <v>1.158181113816692</v>
      </c>
      <c r="K232" s="172">
        <v>2.5361098642701085E-2</v>
      </c>
      <c r="L232" s="147"/>
      <c r="M232" s="203">
        <v>-5.0631025463278414</v>
      </c>
      <c r="N232" s="144"/>
      <c r="P232" s="154" t="s">
        <v>244</v>
      </c>
      <c r="Q232" s="155">
        <v>0.29351711305880623</v>
      </c>
      <c r="R232" s="155">
        <v>0.27286470143613001</v>
      </c>
      <c r="S232" s="155">
        <v>0.27385223901681027</v>
      </c>
      <c r="T232" s="155">
        <v>0.33125199461627053</v>
      </c>
      <c r="U232" s="155">
        <v>0.34103676913803493</v>
      </c>
      <c r="V232" s="155">
        <v>0.34407708730021347</v>
      </c>
      <c r="W232" s="155">
        <v>0.35952126472557289</v>
      </c>
      <c r="X232" s="155">
        <v>0.33687045690550366</v>
      </c>
      <c r="Y232" s="172">
        <v>-2.265080782006923</v>
      </c>
      <c r="Z232" s="172">
        <v>1.9673861502484291</v>
      </c>
      <c r="AA232" s="147"/>
      <c r="AB232" s="144"/>
      <c r="AC232" s="144"/>
      <c r="AD232" s="151">
        <v>0.28598582045579823</v>
      </c>
      <c r="AE232" s="151">
        <v>0.31719659540301937</v>
      </c>
      <c r="AF232" s="144"/>
    </row>
    <row r="233" spans="1:32" ht="22.15" customHeight="1" x14ac:dyDescent="0.25">
      <c r="A233" s="154" t="s">
        <v>245</v>
      </c>
      <c r="B233" s="155">
        <v>3.4061696658097683E-2</v>
      </c>
      <c r="C233" s="155">
        <v>4.4106559437044481E-2</v>
      </c>
      <c r="D233" s="155">
        <v>3.0875576036866359E-2</v>
      </c>
      <c r="E233" s="155">
        <v>3.9950256489973572E-2</v>
      </c>
      <c r="F233" s="155">
        <v>4.7971389813787152E-2</v>
      </c>
      <c r="G233" s="155">
        <v>8.1658611040447721E-2</v>
      </c>
      <c r="H233" s="155">
        <v>0.13883653725342379</v>
      </c>
      <c r="I233" s="155">
        <v>8.7366744271535346E-2</v>
      </c>
      <c r="J233" s="172">
        <v>-5.1469792981888443</v>
      </c>
      <c r="K233" s="172">
        <v>2.6352887853675964</v>
      </c>
      <c r="L233" s="147"/>
      <c r="M233" s="203">
        <v>-6.7193693303370383E-2</v>
      </c>
      <c r="N233" s="144"/>
      <c r="P233" s="154" t="s">
        <v>245</v>
      </c>
      <c r="Q233" s="155">
        <v>4.1680947950839736E-2</v>
      </c>
      <c r="R233" s="155">
        <v>6.1359867330016582E-2</v>
      </c>
      <c r="S233" s="155">
        <v>5.4075434383387487E-2</v>
      </c>
      <c r="T233" s="155">
        <v>5.0632033190414739E-2</v>
      </c>
      <c r="U233" s="155">
        <v>6.6606389391199519E-2</v>
      </c>
      <c r="V233" s="155">
        <v>9.7155386302002197E-2</v>
      </c>
      <c r="W233" s="155">
        <v>0.10013976814930527</v>
      </c>
      <c r="X233" s="155">
        <v>8.803868120456905E-2</v>
      </c>
      <c r="Y233" s="172">
        <v>-1.2101086944736217</v>
      </c>
      <c r="Z233" s="172">
        <v>1.97372116779658</v>
      </c>
      <c r="AA233" s="147"/>
      <c r="AB233" s="144"/>
      <c r="AC233" s="144"/>
      <c r="AD233" s="151">
        <v>6.1013856417859384E-2</v>
      </c>
      <c r="AE233" s="151">
        <v>6.8301469526603251E-2</v>
      </c>
      <c r="AF233" s="144"/>
    </row>
    <row r="234" spans="1:32" ht="22.15" customHeight="1" x14ac:dyDescent="0.25">
      <c r="A234" s="154" t="s">
        <v>246</v>
      </c>
      <c r="B234" s="155">
        <v>9.1002570694087404E-2</v>
      </c>
      <c r="C234" s="155">
        <v>9.1480271424981149E-2</v>
      </c>
      <c r="D234" s="155">
        <v>9.8463901689708144E-2</v>
      </c>
      <c r="E234" s="155">
        <v>9.9797916990517641E-2</v>
      </c>
      <c r="F234" s="155">
        <v>0.12960907633493648</v>
      </c>
      <c r="G234" s="155">
        <v>0.13355380310353598</v>
      </c>
      <c r="H234" s="155">
        <v>0.14310843070737531</v>
      </c>
      <c r="I234" s="155">
        <v>0.17399828452395541</v>
      </c>
      <c r="J234" s="172">
        <v>3.0889853816580102</v>
      </c>
      <c r="K234" s="172">
        <v>6.0713990364939239</v>
      </c>
      <c r="L234" s="147"/>
      <c r="M234" s="203">
        <v>8.2108789889133664</v>
      </c>
      <c r="N234" s="144"/>
      <c r="P234" s="154" t="s">
        <v>246</v>
      </c>
      <c r="Q234" s="155">
        <v>5.5586838368506093E-2</v>
      </c>
      <c r="R234" s="155">
        <v>4.7179070633228418E-2</v>
      </c>
      <c r="S234" s="155">
        <v>4.4582568159344541E-2</v>
      </c>
      <c r="T234" s="155">
        <v>5.2685620724583389E-2</v>
      </c>
      <c r="U234" s="155">
        <v>6.6751054852320676E-2</v>
      </c>
      <c r="V234" s="155">
        <v>7.8933702613813397E-2</v>
      </c>
      <c r="W234" s="155">
        <v>7.0565297565215346E-2</v>
      </c>
      <c r="X234" s="155">
        <v>9.1889494634821739E-2</v>
      </c>
      <c r="Y234" s="172">
        <v>2.1324197069606394</v>
      </c>
      <c r="Z234" s="172">
        <v>3.1905834446561752</v>
      </c>
      <c r="AA234" s="147"/>
      <c r="AB234" s="144"/>
      <c r="AC234" s="144"/>
      <c r="AD234" s="151">
        <v>0.11328429415901617</v>
      </c>
      <c r="AE234" s="151">
        <v>5.9983660188259985E-2</v>
      </c>
      <c r="AF234" s="144"/>
    </row>
    <row r="235" spans="1:32" x14ac:dyDescent="0.25">
      <c r="A235" s="149" t="s">
        <v>247</v>
      </c>
      <c r="B235" s="150">
        <v>63.695629820051444</v>
      </c>
      <c r="C235" s="150">
        <v>71.755466197537046</v>
      </c>
      <c r="D235" s="150">
        <v>53.021505376344088</v>
      </c>
      <c r="E235" s="150">
        <v>50.459039328462616</v>
      </c>
      <c r="F235" s="150">
        <v>46.83031199901346</v>
      </c>
      <c r="G235" s="150">
        <v>31.192699058763672</v>
      </c>
      <c r="H235" s="150">
        <v>46.304309586631462</v>
      </c>
      <c r="I235" s="150">
        <v>41.022423722583007</v>
      </c>
      <c r="J235" s="177">
        <v>-5.2818858640484549</v>
      </c>
      <c r="K235" s="177">
        <v>-13.575379018288672</v>
      </c>
      <c r="L235" s="147"/>
      <c r="M235" s="203">
        <v>-4.0474317637444557</v>
      </c>
      <c r="N235" s="144"/>
      <c r="P235" s="149" t="s">
        <v>247</v>
      </c>
      <c r="Q235" s="150">
        <v>64.22778240219364</v>
      </c>
      <c r="R235" s="150">
        <v>72.985864329147915</v>
      </c>
      <c r="S235" s="150">
        <v>55.599110043791512</v>
      </c>
      <c r="T235" s="150">
        <v>51.469619392526603</v>
      </c>
      <c r="U235" s="150">
        <v>49.012019288728169</v>
      </c>
      <c r="V235" s="150">
        <v>40.740349662454548</v>
      </c>
      <c r="W235" s="150">
        <v>44.883722295956112</v>
      </c>
      <c r="X235" s="150">
        <v>45.069855486327462</v>
      </c>
      <c r="Y235" s="177">
        <v>0.18613319037135057</v>
      </c>
      <c r="Z235" s="177">
        <v>-9.1244544559549823</v>
      </c>
      <c r="AA235" s="147"/>
      <c r="AB235" s="144"/>
      <c r="AC235" s="144"/>
      <c r="AD235" s="150">
        <v>54.597802740871678</v>
      </c>
      <c r="AE235" s="150">
        <v>54.194309942282445</v>
      </c>
      <c r="AF235" s="144"/>
    </row>
    <row r="236" spans="1:32" x14ac:dyDescent="0.25">
      <c r="A236" s="149" t="s">
        <v>248</v>
      </c>
      <c r="B236" s="150">
        <v>87.496782841823006</v>
      </c>
      <c r="C236" s="150">
        <v>94.44387493593031</v>
      </c>
      <c r="D236" s="150">
        <v>74.957364341085295</v>
      </c>
      <c r="E236" s="150">
        <v>79.713920350749035</v>
      </c>
      <c r="F236" s="150">
        <v>73.661149563647328</v>
      </c>
      <c r="G236" s="150">
        <v>51.254440014498016</v>
      </c>
      <c r="H236" s="150">
        <v>82.457277335264266</v>
      </c>
      <c r="I236" s="150">
        <v>69.735064011379734</v>
      </c>
      <c r="J236" s="177">
        <v>-12.722213323884532</v>
      </c>
      <c r="K236" s="177">
        <v>-9.1148172024801539</v>
      </c>
      <c r="L236" s="147"/>
      <c r="M236" s="203">
        <v>-9.6119908650680514</v>
      </c>
      <c r="N236" s="144"/>
      <c r="P236" s="149" t="s">
        <v>248</v>
      </c>
      <c r="Q236" s="150">
        <v>88.376784015223564</v>
      </c>
      <c r="R236" s="150">
        <v>103.08444093422092</v>
      </c>
      <c r="S236" s="150">
        <v>78.35444006689147</v>
      </c>
      <c r="T236" s="150">
        <v>77.118495395661029</v>
      </c>
      <c r="U236" s="150">
        <v>79.564348828275115</v>
      </c>
      <c r="V236" s="150">
        <v>70.45182661958188</v>
      </c>
      <c r="W236" s="150">
        <v>79.595990550979934</v>
      </c>
      <c r="X236" s="150">
        <v>79.347054876447785</v>
      </c>
      <c r="Y236" s="177">
        <v>-0.24893567453214871</v>
      </c>
      <c r="Z236" s="177">
        <v>-4.1881875730285429</v>
      </c>
      <c r="AA236" s="147"/>
      <c r="AB236" s="144"/>
      <c r="AC236" s="144"/>
      <c r="AD236" s="150">
        <v>78.849881213859888</v>
      </c>
      <c r="AE236" s="150">
        <v>83.535242449476328</v>
      </c>
      <c r="AF236" s="144"/>
    </row>
    <row r="237" spans="1:32" x14ac:dyDescent="0.25">
      <c r="A237" s="146" t="s">
        <v>249</v>
      </c>
      <c r="B237" s="147">
        <v>2153</v>
      </c>
      <c r="C237" s="147">
        <v>1979</v>
      </c>
      <c r="D237" s="147">
        <v>1680</v>
      </c>
      <c r="E237" s="147">
        <v>1389</v>
      </c>
      <c r="F237" s="147">
        <v>1443</v>
      </c>
      <c r="G237" s="147">
        <v>1462</v>
      </c>
      <c r="H237" s="147">
        <v>1345</v>
      </c>
      <c r="I237" s="147">
        <v>1506</v>
      </c>
      <c r="J237" s="148">
        <v>0.11970260223048328</v>
      </c>
      <c r="K237" s="148">
        <v>-7.9381713387477099E-2</v>
      </c>
      <c r="L237" s="147"/>
      <c r="M237" s="155">
        <v>9.1784495368113117E-2</v>
      </c>
      <c r="N237" s="144"/>
      <c r="P237" s="146" t="s">
        <v>249</v>
      </c>
      <c r="Q237" s="147">
        <v>22324</v>
      </c>
      <c r="R237" s="147">
        <v>16983</v>
      </c>
      <c r="S237" s="147">
        <v>19184</v>
      </c>
      <c r="T237" s="147">
        <v>17322</v>
      </c>
      <c r="U237" s="147">
        <v>15445</v>
      </c>
      <c r="V237" s="147">
        <v>14996</v>
      </c>
      <c r="W237" s="147">
        <v>16937</v>
      </c>
      <c r="X237" s="147">
        <v>16408</v>
      </c>
      <c r="Y237" s="148">
        <v>-3.1233394343744465E-2</v>
      </c>
      <c r="Z237" s="148">
        <v>-6.7659163412911685E-2</v>
      </c>
      <c r="AA237" s="147"/>
      <c r="AB237" s="144"/>
      <c r="AC237" s="144"/>
      <c r="AD237" s="147">
        <v>1635.8571428571429</v>
      </c>
      <c r="AE237" s="147">
        <v>17598.714285714286</v>
      </c>
      <c r="AF237" s="144"/>
    </row>
    <row r="238" spans="1:32" x14ac:dyDescent="0.25">
      <c r="A238" s="146" t="s">
        <v>250</v>
      </c>
      <c r="B238" s="150">
        <v>274</v>
      </c>
      <c r="C238" s="150">
        <v>447</v>
      </c>
      <c r="D238" s="150">
        <v>342</v>
      </c>
      <c r="E238" s="150">
        <v>257</v>
      </c>
      <c r="F238" s="150">
        <v>210</v>
      </c>
      <c r="G238" s="150">
        <v>246</v>
      </c>
      <c r="H238" s="150">
        <v>329</v>
      </c>
      <c r="I238" s="150">
        <v>258</v>
      </c>
      <c r="J238" s="148">
        <v>-0.21580547112462006</v>
      </c>
      <c r="K238" s="148">
        <v>-0.14204275534441807</v>
      </c>
      <c r="L238" s="147"/>
      <c r="M238" s="155">
        <v>7.6831447290053603E-2</v>
      </c>
      <c r="N238" s="144"/>
      <c r="P238" s="146" t="s">
        <v>250</v>
      </c>
      <c r="Q238" s="150">
        <v>3712</v>
      </c>
      <c r="R238" s="150">
        <v>2876</v>
      </c>
      <c r="S238" s="150">
        <v>3154</v>
      </c>
      <c r="T238" s="150">
        <v>2931</v>
      </c>
      <c r="U238" s="150">
        <v>2336</v>
      </c>
      <c r="V238" s="150">
        <v>2499</v>
      </c>
      <c r="W238" s="150">
        <v>2873</v>
      </c>
      <c r="X238" s="150">
        <v>3358</v>
      </c>
      <c r="Y238" s="148">
        <v>0.16881308736512357</v>
      </c>
      <c r="Z238" s="148">
        <v>0.15332908100682013</v>
      </c>
      <c r="AA238" s="147"/>
      <c r="AB238" s="144"/>
      <c r="AC238" s="144"/>
      <c r="AD238" s="150">
        <v>300.71428571428572</v>
      </c>
      <c r="AE238" s="150">
        <v>2911.5714285714284</v>
      </c>
      <c r="AF238" s="144"/>
    </row>
    <row r="239" spans="1:32" x14ac:dyDescent="0.25">
      <c r="A239" s="149" t="s">
        <v>251</v>
      </c>
      <c r="B239" s="147">
        <v>0</v>
      </c>
      <c r="C239" s="147">
        <v>5968</v>
      </c>
      <c r="D239" s="147">
        <v>4143</v>
      </c>
      <c r="E239" s="147">
        <v>3272</v>
      </c>
      <c r="F239" s="147">
        <v>3293</v>
      </c>
      <c r="G239" s="147">
        <v>2879</v>
      </c>
      <c r="H239" s="147">
        <v>2359</v>
      </c>
      <c r="I239" s="147">
        <v>2485</v>
      </c>
      <c r="J239" s="148">
        <v>5.3412462908011868E-2</v>
      </c>
      <c r="K239" s="157">
        <v>-0.31961303276444286</v>
      </c>
      <c r="L239" s="147"/>
      <c r="M239" s="155">
        <v>6.5190587371127262E-2</v>
      </c>
      <c r="N239" s="144"/>
      <c r="P239" s="149" t="s">
        <v>251</v>
      </c>
      <c r="Q239" s="147">
        <v>0</v>
      </c>
      <c r="R239" s="147">
        <v>57225</v>
      </c>
      <c r="S239" s="147">
        <v>44353</v>
      </c>
      <c r="T239" s="147">
        <v>38574</v>
      </c>
      <c r="U239" s="147">
        <v>35656</v>
      </c>
      <c r="V239" s="147">
        <v>33969</v>
      </c>
      <c r="W239" s="147">
        <v>33799</v>
      </c>
      <c r="X239" s="147">
        <v>38119</v>
      </c>
      <c r="Y239" s="148">
        <v>0.1278144323796562</v>
      </c>
      <c r="Z239" s="157">
        <v>-6.1015863631884916E-2</v>
      </c>
      <c r="AA239" s="147"/>
      <c r="AB239" s="144"/>
      <c r="AC239" s="144"/>
      <c r="AD239" s="158">
        <v>3652.3333333333335</v>
      </c>
      <c r="AE239" s="158">
        <v>40596</v>
      </c>
      <c r="AF239" s="144"/>
    </row>
    <row r="240" spans="1:32" x14ac:dyDescent="0.25">
      <c r="A240" s="159" t="s">
        <v>252</v>
      </c>
      <c r="B240" s="150">
        <v>1585</v>
      </c>
      <c r="C240" s="150">
        <v>1417</v>
      </c>
      <c r="D240" s="150">
        <v>1532</v>
      </c>
      <c r="E240" s="150">
        <v>1091</v>
      </c>
      <c r="F240" s="150">
        <v>1188</v>
      </c>
      <c r="G240" s="150">
        <v>939</v>
      </c>
      <c r="H240" s="150">
        <v>1035</v>
      </c>
      <c r="I240" s="150">
        <v>1113</v>
      </c>
      <c r="J240" s="148">
        <v>7.5362318840579715E-2</v>
      </c>
      <c r="K240" s="148">
        <v>-0.11334926596107882</v>
      </c>
      <c r="L240" s="147"/>
      <c r="M240" s="155">
        <v>9.5038852361028089E-2</v>
      </c>
      <c r="N240" s="144"/>
      <c r="P240" s="159" t="s">
        <v>252</v>
      </c>
      <c r="Q240" s="150">
        <v>16137</v>
      </c>
      <c r="R240" s="150">
        <v>14829</v>
      </c>
      <c r="S240" s="150">
        <v>14987</v>
      </c>
      <c r="T240" s="150">
        <v>12305</v>
      </c>
      <c r="U240" s="150">
        <v>12073</v>
      </c>
      <c r="V240" s="150">
        <v>11874</v>
      </c>
      <c r="W240" s="150">
        <v>11144</v>
      </c>
      <c r="X240" s="150">
        <v>11711</v>
      </c>
      <c r="Y240" s="148">
        <v>5.0879396984924621E-2</v>
      </c>
      <c r="Z240" s="148">
        <v>-0.12182240838145031</v>
      </c>
      <c r="AA240" s="147"/>
      <c r="AB240" s="144"/>
      <c r="AC240" s="144"/>
      <c r="AD240" s="150">
        <v>1255.2857142857142</v>
      </c>
      <c r="AE240" s="150">
        <v>13335.571428571429</v>
      </c>
      <c r="AF240" s="144"/>
    </row>
    <row r="241" spans="1:32" x14ac:dyDescent="0.25">
      <c r="A241" s="159" t="s">
        <v>253</v>
      </c>
      <c r="B241" s="150">
        <v>76</v>
      </c>
      <c r="C241" s="150">
        <v>90</v>
      </c>
      <c r="D241" s="150">
        <v>95</v>
      </c>
      <c r="E241" s="150">
        <v>97</v>
      </c>
      <c r="F241" s="150">
        <v>62</v>
      </c>
      <c r="G241" s="150">
        <v>35</v>
      </c>
      <c r="H241" s="150">
        <v>50</v>
      </c>
      <c r="I241" s="150">
        <v>70</v>
      </c>
      <c r="J241" s="148">
        <v>0.4</v>
      </c>
      <c r="K241" s="148">
        <v>-2.970297029702965E-2</v>
      </c>
      <c r="L241" s="147"/>
      <c r="M241" s="155">
        <v>8.2256169212690952E-2</v>
      </c>
      <c r="N241" s="144"/>
      <c r="P241" s="159" t="s">
        <v>253</v>
      </c>
      <c r="Q241" s="150">
        <v>907</v>
      </c>
      <c r="R241" s="150">
        <v>922</v>
      </c>
      <c r="S241" s="150">
        <v>1125</v>
      </c>
      <c r="T241" s="150">
        <v>961</v>
      </c>
      <c r="U241" s="150">
        <v>769</v>
      </c>
      <c r="V241" s="150">
        <v>746</v>
      </c>
      <c r="W241" s="150">
        <v>686</v>
      </c>
      <c r="X241" s="150">
        <v>851</v>
      </c>
      <c r="Y241" s="148">
        <v>0.24052478134110788</v>
      </c>
      <c r="Z241" s="148">
        <v>-2.5997383911052923E-2</v>
      </c>
      <c r="AA241" s="147"/>
      <c r="AB241" s="144"/>
      <c r="AC241" s="144"/>
      <c r="AD241" s="150">
        <v>72.142857142857139</v>
      </c>
      <c r="AE241" s="150">
        <v>873.71428571428567</v>
      </c>
      <c r="AF241" s="144"/>
    </row>
    <row r="242" spans="1:32" x14ac:dyDescent="0.25">
      <c r="A242" s="159" t="s">
        <v>254</v>
      </c>
      <c r="B242" s="191">
        <v>4.5755568934376885E-2</v>
      </c>
      <c r="C242" s="191">
        <v>5.9721300597213006E-2</v>
      </c>
      <c r="D242" s="191">
        <v>5.8389674247080518E-2</v>
      </c>
      <c r="E242" s="191">
        <v>8.1649831649831653E-2</v>
      </c>
      <c r="F242" s="191">
        <v>4.9599999999999998E-2</v>
      </c>
      <c r="G242" s="191">
        <v>3.5934291581108828E-2</v>
      </c>
      <c r="H242" s="191">
        <v>4.6082949308755762E-2</v>
      </c>
      <c r="I242" s="191">
        <v>5.9171597633136092E-2</v>
      </c>
      <c r="J242" s="172">
        <v>1.308864832438033</v>
      </c>
      <c r="K242" s="172">
        <v>0.48237715461795716</v>
      </c>
      <c r="L242" s="147"/>
      <c r="M242" s="203">
        <v>-0.85723921774036316</v>
      </c>
      <c r="N242" s="144"/>
      <c r="P242" s="159" t="s">
        <v>254</v>
      </c>
      <c r="Q242" s="191">
        <v>5.3215207697723539E-2</v>
      </c>
      <c r="R242" s="191">
        <v>5.8535965970414577E-2</v>
      </c>
      <c r="S242" s="191">
        <v>6.9823733862959286E-2</v>
      </c>
      <c r="T242" s="191">
        <v>7.2440826172169459E-2</v>
      </c>
      <c r="U242" s="191">
        <v>5.9881638374085035E-2</v>
      </c>
      <c r="V242" s="191">
        <v>5.9112519809825674E-2</v>
      </c>
      <c r="W242" s="191">
        <v>5.7988165680473373E-2</v>
      </c>
      <c r="X242" s="191">
        <v>6.7743989810539723E-2</v>
      </c>
      <c r="Y242" s="172">
        <v>0.97558241300663495</v>
      </c>
      <c r="Z242" s="172">
        <v>0.62550238426113125</v>
      </c>
      <c r="AA242" s="147"/>
      <c r="AB242" s="144"/>
      <c r="AC242" s="144"/>
      <c r="AD242" s="191">
        <v>5.434782608695652E-2</v>
      </c>
      <c r="AE242" s="191">
        <v>6.1488965967928411E-2</v>
      </c>
      <c r="AF242" s="144"/>
    </row>
    <row r="243" spans="1:32" x14ac:dyDescent="0.25">
      <c r="A243" s="161" t="s">
        <v>255</v>
      </c>
      <c r="B243" s="161"/>
      <c r="C243" s="161"/>
      <c r="D243" s="161"/>
      <c r="E243" s="144"/>
      <c r="F243" s="144"/>
      <c r="G243" s="144"/>
      <c r="H243" s="144"/>
      <c r="I243" s="144"/>
      <c r="J243" s="144"/>
      <c r="K243" s="144"/>
      <c r="L243" s="144"/>
      <c r="M243" s="144"/>
      <c r="N243" s="144"/>
      <c r="O243" s="204"/>
      <c r="P243" s="161" t="s">
        <v>255</v>
      </c>
      <c r="Q243" s="161"/>
      <c r="R243" s="161"/>
      <c r="S243" s="161"/>
      <c r="T243" s="144"/>
      <c r="U243" s="144"/>
      <c r="V243" s="144"/>
      <c r="W243" s="144"/>
      <c r="X243" s="144"/>
      <c r="Y243" s="144"/>
      <c r="Z243" s="144"/>
      <c r="AA243" s="144"/>
      <c r="AB243" s="144"/>
      <c r="AC243" s="144"/>
      <c r="AD243" s="144"/>
      <c r="AE243" s="144"/>
      <c r="AF243" s="144"/>
    </row>
    <row r="244" spans="1:32" x14ac:dyDescent="0.25">
      <c r="A244" s="161"/>
      <c r="B244" s="161"/>
      <c r="C244" s="161"/>
      <c r="D244" s="161"/>
      <c r="E244" s="144"/>
      <c r="F244" s="144"/>
      <c r="G244" s="144"/>
      <c r="H244" s="144"/>
      <c r="I244" s="144"/>
      <c r="J244" s="144"/>
      <c r="K244" s="144"/>
      <c r="L244" s="144"/>
      <c r="M244" s="144"/>
      <c r="N244" s="144"/>
      <c r="O244" s="204"/>
      <c r="P244" s="161"/>
      <c r="Q244" s="161"/>
      <c r="R244" s="161"/>
      <c r="S244" s="161"/>
      <c r="T244" s="144"/>
      <c r="U244" s="144"/>
      <c r="V244" s="144"/>
      <c r="W244" s="144"/>
      <c r="X244" s="144"/>
      <c r="Y244" s="144"/>
      <c r="Z244" s="144"/>
      <c r="AA244" s="144"/>
      <c r="AB244" s="144"/>
      <c r="AC244" s="144"/>
      <c r="AD244" s="144"/>
      <c r="AE244" s="144"/>
      <c r="AF244" s="144"/>
    </row>
    <row r="245" spans="1:32" x14ac:dyDescent="0.25">
      <c r="A245" s="204"/>
      <c r="B245" s="204"/>
      <c r="C245" s="204"/>
      <c r="D245" s="20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row>
    <row r="246" spans="1:32" x14ac:dyDescent="0.25">
      <c r="A246" s="189" t="s">
        <v>281</v>
      </c>
      <c r="B246" s="189"/>
      <c r="C246" s="189"/>
      <c r="D246" s="189"/>
      <c r="E246" s="181"/>
      <c r="F246" s="167"/>
      <c r="G246" s="167"/>
      <c r="H246" s="167"/>
      <c r="I246" s="167"/>
      <c r="J246" s="167"/>
      <c r="K246" s="167"/>
      <c r="L246" s="188"/>
      <c r="M246" s="211"/>
      <c r="N246" s="144"/>
      <c r="O246" s="211"/>
      <c r="P246" s="189" t="s">
        <v>281</v>
      </c>
      <c r="Q246" s="189"/>
      <c r="R246" s="189"/>
      <c r="S246" s="189"/>
      <c r="T246" s="181"/>
      <c r="U246" s="144"/>
      <c r="V246" s="144"/>
      <c r="W246" s="144"/>
      <c r="X246" s="144"/>
      <c r="Y246" s="144"/>
      <c r="Z246" s="144"/>
      <c r="AA246" s="188"/>
      <c r="AB246" s="144"/>
      <c r="AC246" s="144"/>
      <c r="AD246" s="144"/>
      <c r="AE246" s="144"/>
      <c r="AF246" s="144"/>
    </row>
    <row r="247" spans="1:32" x14ac:dyDescent="0.25">
      <c r="A247" s="166" t="s">
        <v>310</v>
      </c>
      <c r="B247" s="166"/>
      <c r="C247" s="166"/>
      <c r="D247" s="166"/>
      <c r="E247" s="213"/>
      <c r="F247" s="167"/>
      <c r="G247" s="167"/>
      <c r="H247" s="167"/>
      <c r="I247" s="167"/>
      <c r="J247" s="167"/>
      <c r="K247" s="167"/>
      <c r="L247" s="167"/>
      <c r="M247" s="144"/>
      <c r="N247" s="144"/>
      <c r="P247" s="166" t="s">
        <v>231</v>
      </c>
      <c r="Q247" s="166"/>
      <c r="R247" s="166"/>
      <c r="S247" s="166"/>
      <c r="T247" s="162"/>
      <c r="U247" s="144"/>
      <c r="V247" s="144"/>
      <c r="W247" s="144"/>
      <c r="X247" s="144"/>
      <c r="Y247" s="144"/>
      <c r="Z247" s="144"/>
      <c r="AA247" s="167"/>
      <c r="AB247" s="144"/>
      <c r="AC247" s="144"/>
      <c r="AD247" s="144"/>
      <c r="AE247" s="144"/>
      <c r="AF247" s="144"/>
    </row>
    <row r="248" spans="1:32" ht="31.5" x14ac:dyDescent="0.25">
      <c r="A248" s="190"/>
      <c r="B248" s="141">
        <v>2019</v>
      </c>
      <c r="C248" s="141">
        <v>2020</v>
      </c>
      <c r="D248" s="141">
        <v>2021</v>
      </c>
      <c r="E248" s="141">
        <v>2022</v>
      </c>
      <c r="F248" s="141">
        <v>2023</v>
      </c>
      <c r="G248" s="141">
        <v>2024</v>
      </c>
      <c r="H248" s="141">
        <v>2025</v>
      </c>
      <c r="I248" s="141">
        <v>2026</v>
      </c>
      <c r="J248" s="142" t="s">
        <v>232</v>
      </c>
      <c r="K248" s="142" t="s">
        <v>233</v>
      </c>
      <c r="L248" s="143" t="s">
        <v>234</v>
      </c>
      <c r="M248" s="145" t="s">
        <v>287</v>
      </c>
      <c r="N248" s="144"/>
      <c r="P248" s="190"/>
      <c r="Q248" s="141">
        <v>2019</v>
      </c>
      <c r="R248" s="141">
        <v>2020</v>
      </c>
      <c r="S248" s="141">
        <v>2021</v>
      </c>
      <c r="T248" s="141">
        <v>2022</v>
      </c>
      <c r="U248" s="141">
        <v>2023</v>
      </c>
      <c r="V248" s="141">
        <v>2024</v>
      </c>
      <c r="W248" s="141">
        <v>2025</v>
      </c>
      <c r="X248" s="141">
        <v>2026</v>
      </c>
      <c r="Y248" s="142" t="s">
        <v>232</v>
      </c>
      <c r="Z248" s="142" t="s">
        <v>233</v>
      </c>
      <c r="AA248" s="143" t="s">
        <v>234</v>
      </c>
      <c r="AB248" s="144"/>
      <c r="AC248" s="144"/>
      <c r="AD248" s="145" t="s">
        <v>311</v>
      </c>
      <c r="AE248" s="145" t="s">
        <v>235</v>
      </c>
      <c r="AF248" s="144"/>
    </row>
    <row r="249" spans="1:32" x14ac:dyDescent="0.25">
      <c r="A249" s="146" t="s">
        <v>236</v>
      </c>
      <c r="B249" s="147">
        <v>82</v>
      </c>
      <c r="C249" s="147">
        <v>129</v>
      </c>
      <c r="D249" s="147">
        <v>79</v>
      </c>
      <c r="E249" s="147">
        <v>59</v>
      </c>
      <c r="F249" s="147">
        <v>69</v>
      </c>
      <c r="G249" s="147">
        <v>91</v>
      </c>
      <c r="H249" s="147">
        <v>148</v>
      </c>
      <c r="I249" s="147">
        <v>77</v>
      </c>
      <c r="J249" s="148">
        <v>-0.47972972972972971</v>
      </c>
      <c r="K249" s="148">
        <v>-0.17960426179604266</v>
      </c>
      <c r="L249" s="147"/>
      <c r="M249" s="155">
        <v>7.1230342275670669E-2</v>
      </c>
      <c r="N249" s="144"/>
      <c r="P249" s="146" t="s">
        <v>236</v>
      </c>
      <c r="Q249" s="147">
        <v>1195</v>
      </c>
      <c r="R249" s="147">
        <v>1342</v>
      </c>
      <c r="S249" s="147">
        <v>1044</v>
      </c>
      <c r="T249" s="147">
        <v>812</v>
      </c>
      <c r="U249" s="147">
        <v>923</v>
      </c>
      <c r="V249" s="147">
        <v>872</v>
      </c>
      <c r="W249" s="147">
        <v>1126</v>
      </c>
      <c r="X249" s="147">
        <v>1081</v>
      </c>
      <c r="Y249" s="148">
        <v>-3.9964476021314387E-2</v>
      </c>
      <c r="Z249" s="148">
        <v>3.4591194968553424E-2</v>
      </c>
      <c r="AA249" s="147"/>
      <c r="AB249" s="144"/>
      <c r="AC249" s="144"/>
      <c r="AD249" s="147">
        <v>93.857142857142861</v>
      </c>
      <c r="AE249" s="147">
        <v>1044.8571428571429</v>
      </c>
      <c r="AF249" s="144"/>
    </row>
    <row r="250" spans="1:32" x14ac:dyDescent="0.25">
      <c r="A250" s="149" t="s">
        <v>237</v>
      </c>
      <c r="B250" s="150">
        <v>22</v>
      </c>
      <c r="C250" s="150">
        <v>29</v>
      </c>
      <c r="D250" s="150">
        <v>15</v>
      </c>
      <c r="E250" s="150">
        <v>19</v>
      </c>
      <c r="F250" s="150">
        <v>12</v>
      </c>
      <c r="G250" s="150">
        <v>22</v>
      </c>
      <c r="H250" s="150">
        <v>17</v>
      </c>
      <c r="I250" s="150">
        <v>15</v>
      </c>
      <c r="J250" s="148">
        <v>-0.11764705882352941</v>
      </c>
      <c r="K250" s="148">
        <v>-0.22794117647058817</v>
      </c>
      <c r="L250" s="147"/>
      <c r="M250" s="155">
        <v>9.5541401273885357E-2</v>
      </c>
      <c r="N250" s="144"/>
      <c r="P250" s="149" t="s">
        <v>237</v>
      </c>
      <c r="Q250" s="150">
        <v>304</v>
      </c>
      <c r="R250" s="150">
        <v>346</v>
      </c>
      <c r="S250" s="150">
        <v>217</v>
      </c>
      <c r="T250" s="150">
        <v>177</v>
      </c>
      <c r="U250" s="150">
        <v>164</v>
      </c>
      <c r="V250" s="150">
        <v>203</v>
      </c>
      <c r="W250" s="150">
        <v>252</v>
      </c>
      <c r="X250" s="150">
        <v>157</v>
      </c>
      <c r="Y250" s="148">
        <v>-0.37698412698412698</v>
      </c>
      <c r="Z250" s="148">
        <v>-0.33914612146722795</v>
      </c>
      <c r="AA250" s="147"/>
      <c r="AB250" s="144"/>
      <c r="AC250" s="144"/>
      <c r="AD250" s="150">
        <v>19.428571428571427</v>
      </c>
      <c r="AE250" s="150">
        <v>237.57142857142858</v>
      </c>
      <c r="AF250" s="144"/>
    </row>
    <row r="251" spans="1:32" x14ac:dyDescent="0.25">
      <c r="A251" s="146" t="s">
        <v>90</v>
      </c>
      <c r="B251" s="151">
        <v>0.28205128205128205</v>
      </c>
      <c r="C251" s="151">
        <v>0.23770491803278687</v>
      </c>
      <c r="D251" s="151">
        <v>0.19736842105263158</v>
      </c>
      <c r="E251" s="151">
        <v>0.3392857142857143</v>
      </c>
      <c r="F251" s="151">
        <v>0.18181818181818182</v>
      </c>
      <c r="G251" s="151">
        <v>0.25882352941176473</v>
      </c>
      <c r="H251" s="151">
        <v>0.13821138211382114</v>
      </c>
      <c r="I251" s="151">
        <v>0.22727272727272727</v>
      </c>
      <c r="J251" s="172">
        <v>8.9061345158906118</v>
      </c>
      <c r="K251" s="172">
        <v>0.28502850285028469</v>
      </c>
      <c r="L251" s="147"/>
      <c r="M251" s="203">
        <v>6.1660912926735705</v>
      </c>
      <c r="N251" s="144"/>
      <c r="P251" s="146" t="s">
        <v>90</v>
      </c>
      <c r="Q251" s="151">
        <v>0.28760643330179753</v>
      </c>
      <c r="R251" s="151">
        <v>0.28061638280616386</v>
      </c>
      <c r="S251" s="151">
        <v>0.22627737226277372</v>
      </c>
      <c r="T251" s="151">
        <v>0.23381770145310435</v>
      </c>
      <c r="U251" s="151">
        <v>0.20398009950248755</v>
      </c>
      <c r="V251" s="151">
        <v>0.25343320848938827</v>
      </c>
      <c r="W251" s="151">
        <v>0.24778761061946902</v>
      </c>
      <c r="X251" s="151">
        <v>0.16561181434599156</v>
      </c>
      <c r="Y251" s="172">
        <v>-8.2175796273477459</v>
      </c>
      <c r="Z251" s="172">
        <v>-8.5293436106633678</v>
      </c>
      <c r="AA251" s="147"/>
      <c r="AB251" s="144"/>
      <c r="AC251" s="144"/>
      <c r="AD251" s="151">
        <v>0.22442244224422442</v>
      </c>
      <c r="AE251" s="151">
        <v>0.25090525045262524</v>
      </c>
      <c r="AF251" s="144"/>
    </row>
    <row r="252" spans="1:32" x14ac:dyDescent="0.25">
      <c r="A252" s="149" t="s">
        <v>238</v>
      </c>
      <c r="B252" s="150">
        <v>12</v>
      </c>
      <c r="C252" s="150">
        <v>15</v>
      </c>
      <c r="D252" s="150">
        <v>11</v>
      </c>
      <c r="E252" s="150">
        <v>11</v>
      </c>
      <c r="F252" s="150">
        <v>5</v>
      </c>
      <c r="G252" s="150">
        <v>18</v>
      </c>
      <c r="H252" s="150">
        <v>12</v>
      </c>
      <c r="I252" s="150">
        <v>9</v>
      </c>
      <c r="J252" s="148">
        <v>-0.25</v>
      </c>
      <c r="K252" s="148">
        <v>-0.25</v>
      </c>
      <c r="L252" s="147"/>
      <c r="M252" s="155">
        <v>0.10227272727272728</v>
      </c>
      <c r="N252" s="144"/>
      <c r="P252" s="149" t="s">
        <v>238</v>
      </c>
      <c r="Q252" s="150">
        <v>189</v>
      </c>
      <c r="R252" s="150">
        <v>211</v>
      </c>
      <c r="S252" s="150">
        <v>126</v>
      </c>
      <c r="T252" s="150">
        <v>98</v>
      </c>
      <c r="U252" s="150">
        <v>94</v>
      </c>
      <c r="V252" s="150">
        <v>117</v>
      </c>
      <c r="W252" s="150">
        <v>135</v>
      </c>
      <c r="X252" s="150">
        <v>88</v>
      </c>
      <c r="Y252" s="148">
        <v>-0.34814814814814815</v>
      </c>
      <c r="Z252" s="148">
        <v>-0.36494845360824746</v>
      </c>
      <c r="AA252" s="147"/>
      <c r="AB252" s="144"/>
      <c r="AC252" s="144"/>
      <c r="AD252" s="150">
        <v>12</v>
      </c>
      <c r="AE252" s="150">
        <v>138.57142857142858</v>
      </c>
      <c r="AF252" s="144"/>
    </row>
    <row r="253" spans="1:32" x14ac:dyDescent="0.25">
      <c r="A253" s="149" t="s">
        <v>239</v>
      </c>
      <c r="B253" s="153">
        <v>0.14634146341463414</v>
      </c>
      <c r="C253" s="153">
        <v>0.11627906976744186</v>
      </c>
      <c r="D253" s="153">
        <v>0.13924050632911392</v>
      </c>
      <c r="E253" s="153">
        <v>0.1864406779661017</v>
      </c>
      <c r="F253" s="153">
        <v>7.2463768115942032E-2</v>
      </c>
      <c r="G253" s="153">
        <v>0.19780219780219779</v>
      </c>
      <c r="H253" s="153">
        <v>8.1081081081081086E-2</v>
      </c>
      <c r="I253" s="153">
        <v>0.11688311688311688</v>
      </c>
      <c r="J253" s="172">
        <v>3.5802035802035794</v>
      </c>
      <c r="K253" s="172">
        <v>-1.0970764395421926</v>
      </c>
      <c r="L253" s="147"/>
      <c r="M253" s="203">
        <v>3.5477011425207539</v>
      </c>
      <c r="N253" s="144"/>
      <c r="P253" s="149" t="s">
        <v>239</v>
      </c>
      <c r="Q253" s="153">
        <v>0.15815899581589959</v>
      </c>
      <c r="R253" s="153">
        <v>0.15722801788375559</v>
      </c>
      <c r="S253" s="153">
        <v>0.1206896551724138</v>
      </c>
      <c r="T253" s="153">
        <v>0.1206896551724138</v>
      </c>
      <c r="U253" s="153">
        <v>0.10184182015167931</v>
      </c>
      <c r="V253" s="153">
        <v>0.13417431192660551</v>
      </c>
      <c r="W253" s="153">
        <v>0.11989342806394317</v>
      </c>
      <c r="X253" s="153">
        <v>8.1406105457909342E-2</v>
      </c>
      <c r="Y253" s="172">
        <v>-3.8487322606033825</v>
      </c>
      <c r="Z253" s="172">
        <v>-5.121626260334307</v>
      </c>
      <c r="AA253" s="147"/>
      <c r="AB253" s="144"/>
      <c r="AC253" s="144"/>
      <c r="AD253" s="153">
        <v>0.12785388127853881</v>
      </c>
      <c r="AE253" s="153">
        <v>0.13262236806125241</v>
      </c>
      <c r="AF253" s="144"/>
    </row>
    <row r="254" spans="1:32" x14ac:dyDescent="0.25">
      <c r="A254" s="149" t="s">
        <v>240</v>
      </c>
      <c r="B254" s="153">
        <v>0.54545454545454541</v>
      </c>
      <c r="C254" s="153">
        <v>0.51724137931034486</v>
      </c>
      <c r="D254" s="153">
        <v>0.73333333333333328</v>
      </c>
      <c r="E254" s="153">
        <v>0.57894736842105265</v>
      </c>
      <c r="F254" s="153">
        <v>0.41666666666666669</v>
      </c>
      <c r="G254" s="153">
        <v>0.81818181818181823</v>
      </c>
      <c r="H254" s="153">
        <v>0.70588235294117652</v>
      </c>
      <c r="I254" s="153">
        <v>0.6</v>
      </c>
      <c r="J254" s="172">
        <v>-10.588235294117654</v>
      </c>
      <c r="K254" s="172">
        <v>-1.764705882352946</v>
      </c>
      <c r="L254" s="147"/>
      <c r="M254" s="203">
        <v>3.9490445859872603</v>
      </c>
      <c r="N254" s="144"/>
      <c r="P254" s="149" t="s">
        <v>240</v>
      </c>
      <c r="Q254" s="153">
        <v>0.62171052631578949</v>
      </c>
      <c r="R254" s="153">
        <v>0.60982658959537572</v>
      </c>
      <c r="S254" s="153">
        <v>0.58064516129032262</v>
      </c>
      <c r="T254" s="153">
        <v>0.5536723163841808</v>
      </c>
      <c r="U254" s="153">
        <v>0.57317073170731703</v>
      </c>
      <c r="V254" s="153">
        <v>0.57635467980295563</v>
      </c>
      <c r="W254" s="153">
        <v>0.5357142857142857</v>
      </c>
      <c r="X254" s="153">
        <v>0.56050955414012738</v>
      </c>
      <c r="Y254" s="172">
        <v>2.4795268425841677</v>
      </c>
      <c r="Z254" s="172">
        <v>-2.2773668950672454</v>
      </c>
      <c r="AA254" s="147"/>
      <c r="AB254" s="144"/>
      <c r="AC254" s="144"/>
      <c r="AD254" s="153">
        <v>0.61764705882352944</v>
      </c>
      <c r="AE254" s="153">
        <v>0.58328322309079983</v>
      </c>
      <c r="AF254" s="144"/>
    </row>
    <row r="255" spans="1:32" ht="22.15" customHeight="1" x14ac:dyDescent="0.25">
      <c r="A255" s="154" t="s">
        <v>241</v>
      </c>
      <c r="B255" s="155">
        <v>0.27272727272727271</v>
      </c>
      <c r="C255" s="155">
        <v>0.20689655172413793</v>
      </c>
      <c r="D255" s="155">
        <v>0.13333333333333333</v>
      </c>
      <c r="E255" s="155">
        <v>5.2631578947368418E-2</v>
      </c>
      <c r="F255" s="155">
        <v>0.33333333333333331</v>
      </c>
      <c r="G255" s="155">
        <v>0</v>
      </c>
      <c r="H255" s="155">
        <v>5.8823529411764705E-2</v>
      </c>
      <c r="I255" s="155">
        <v>0.13333333333333333</v>
      </c>
      <c r="J255" s="172">
        <v>7.4509803921568629</v>
      </c>
      <c r="K255" s="172">
        <v>-1.3725490196078438</v>
      </c>
      <c r="L255" s="147"/>
      <c r="M255" s="203">
        <v>-10.870488322717623</v>
      </c>
      <c r="N255" s="144"/>
      <c r="P255" s="154" t="s">
        <v>241</v>
      </c>
      <c r="Q255" s="155">
        <v>0.21710526315789475</v>
      </c>
      <c r="R255" s="155">
        <v>0.18497109826589594</v>
      </c>
      <c r="S255" s="155">
        <v>0.24423963133640553</v>
      </c>
      <c r="T255" s="155">
        <v>0.25988700564971751</v>
      </c>
      <c r="U255" s="155">
        <v>0.27439024390243905</v>
      </c>
      <c r="V255" s="155">
        <v>0.23645320197044334</v>
      </c>
      <c r="W255" s="155">
        <v>0.23809523809523808</v>
      </c>
      <c r="X255" s="155">
        <v>0.24203821656050956</v>
      </c>
      <c r="Y255" s="172">
        <v>0.39429784652714739</v>
      </c>
      <c r="Z255" s="172">
        <v>1.2332864786606974</v>
      </c>
      <c r="AA255" s="147"/>
      <c r="AB255" s="144"/>
      <c r="AC255" s="144"/>
      <c r="AD255" s="151">
        <v>0.14705882352941177</v>
      </c>
      <c r="AE255" s="151">
        <v>0.22970535177390258</v>
      </c>
      <c r="AF255" s="144"/>
    </row>
    <row r="256" spans="1:32" ht="22.15" customHeight="1" x14ac:dyDescent="0.25">
      <c r="A256" s="154" t="s">
        <v>242</v>
      </c>
      <c r="B256" s="155">
        <v>7.3170731707317069E-2</v>
      </c>
      <c r="C256" s="155">
        <v>4.6511627906976744E-2</v>
      </c>
      <c r="D256" s="155">
        <v>2.5316455696202531E-2</v>
      </c>
      <c r="E256" s="155">
        <v>1.6949152542372881E-2</v>
      </c>
      <c r="F256" s="155">
        <v>5.7971014492753624E-2</v>
      </c>
      <c r="G256" s="155">
        <v>0</v>
      </c>
      <c r="H256" s="155">
        <v>6.7567567567567571E-3</v>
      </c>
      <c r="I256" s="155">
        <v>2.5974025974025976E-2</v>
      </c>
      <c r="J256" s="172">
        <v>1.9217269217269219</v>
      </c>
      <c r="K256" s="172">
        <v>-0.44673743303880253</v>
      </c>
      <c r="L256" s="147"/>
      <c r="M256" s="203">
        <v>-0.91786104737076046</v>
      </c>
      <c r="N256" s="144"/>
      <c r="P256" s="154" t="s">
        <v>242</v>
      </c>
      <c r="Q256" s="155">
        <v>5.5230125523012555E-2</v>
      </c>
      <c r="R256" s="155">
        <v>4.7690014903129657E-2</v>
      </c>
      <c r="S256" s="155">
        <v>5.0766283524904213E-2</v>
      </c>
      <c r="T256" s="155">
        <v>5.6650246305418719E-2</v>
      </c>
      <c r="U256" s="155">
        <v>4.8754062838569881E-2</v>
      </c>
      <c r="V256" s="155">
        <v>5.5045871559633031E-2</v>
      </c>
      <c r="W256" s="155">
        <v>5.328596802841918E-2</v>
      </c>
      <c r="X256" s="155">
        <v>3.515263644773358E-2</v>
      </c>
      <c r="Y256" s="172">
        <v>-1.8133331580685599</v>
      </c>
      <c r="Z256" s="172">
        <v>-1.7075966232058599</v>
      </c>
      <c r="AA256" s="147"/>
      <c r="AB256" s="144"/>
      <c r="AC256" s="144"/>
      <c r="AD256" s="151">
        <v>3.0441400304414001E-2</v>
      </c>
      <c r="AE256" s="151">
        <v>5.222860267979218E-2</v>
      </c>
      <c r="AF256" s="144"/>
    </row>
    <row r="257" spans="1:32" ht="22.15" customHeight="1" x14ac:dyDescent="0.25">
      <c r="A257" s="154" t="s">
        <v>243</v>
      </c>
      <c r="B257" s="155">
        <v>0.69512195121951215</v>
      </c>
      <c r="C257" s="155">
        <v>0.73643410852713176</v>
      </c>
      <c r="D257" s="155">
        <v>0.759493670886076</v>
      </c>
      <c r="E257" s="155">
        <v>0.71186440677966101</v>
      </c>
      <c r="F257" s="155">
        <v>0.75362318840579712</v>
      </c>
      <c r="G257" s="155">
        <v>0.68131868131868134</v>
      </c>
      <c r="H257" s="155">
        <v>0.70945945945945943</v>
      </c>
      <c r="I257" s="155">
        <v>0.66233766233766234</v>
      </c>
      <c r="J257" s="172">
        <v>-4.7121797121797098</v>
      </c>
      <c r="K257" s="172">
        <v>-5.7601454861728847</v>
      </c>
      <c r="L257" s="147"/>
      <c r="M257" s="203">
        <v>-6.291673174189361</v>
      </c>
      <c r="N257" s="144"/>
      <c r="P257" s="154" t="s">
        <v>243</v>
      </c>
      <c r="Q257" s="155">
        <v>0.63933054393305444</v>
      </c>
      <c r="R257" s="155">
        <v>0.65946348733233984</v>
      </c>
      <c r="S257" s="155">
        <v>0.71455938697318011</v>
      </c>
      <c r="T257" s="155">
        <v>0.73029556650246308</v>
      </c>
      <c r="U257" s="155">
        <v>0.68905742145178761</v>
      </c>
      <c r="V257" s="155">
        <v>0.67087155963302747</v>
      </c>
      <c r="W257" s="155">
        <v>0.67673179396092364</v>
      </c>
      <c r="X257" s="155">
        <v>0.72525439407955594</v>
      </c>
      <c r="Y257" s="172">
        <v>4.8522600118632297</v>
      </c>
      <c r="Z257" s="172">
        <v>4.5598938788333658</v>
      </c>
      <c r="AA257" s="147"/>
      <c r="AB257" s="144"/>
      <c r="AC257" s="144"/>
      <c r="AD257" s="151">
        <v>0.71993911719939119</v>
      </c>
      <c r="AE257" s="151">
        <v>0.67965545529122229</v>
      </c>
      <c r="AF257" s="144"/>
    </row>
    <row r="258" spans="1:32" ht="22.15" customHeight="1" x14ac:dyDescent="0.25">
      <c r="A258" s="154" t="s">
        <v>244</v>
      </c>
      <c r="B258" s="155">
        <v>0</v>
      </c>
      <c r="C258" s="155">
        <v>0</v>
      </c>
      <c r="D258" s="155">
        <v>0</v>
      </c>
      <c r="E258" s="155">
        <v>0</v>
      </c>
      <c r="F258" s="155">
        <v>0</v>
      </c>
      <c r="G258" s="155">
        <v>0</v>
      </c>
      <c r="H258" s="155">
        <v>0</v>
      </c>
      <c r="I258" s="155">
        <v>0</v>
      </c>
      <c r="J258" s="172">
        <v>0</v>
      </c>
      <c r="K258" s="172">
        <v>0</v>
      </c>
      <c r="L258" s="147"/>
      <c r="M258" s="203">
        <v>-9.2506938020351537E-2</v>
      </c>
      <c r="N258" s="144"/>
      <c r="P258" s="154" t="s">
        <v>244</v>
      </c>
      <c r="Q258" s="155">
        <v>0</v>
      </c>
      <c r="R258" s="155">
        <v>0</v>
      </c>
      <c r="S258" s="155">
        <v>0</v>
      </c>
      <c r="T258" s="155">
        <v>0</v>
      </c>
      <c r="U258" s="155">
        <v>2.1668472372697724E-3</v>
      </c>
      <c r="V258" s="155">
        <v>0</v>
      </c>
      <c r="W258" s="155">
        <v>0</v>
      </c>
      <c r="X258" s="155">
        <v>9.2506938020351531E-4</v>
      </c>
      <c r="Y258" s="172">
        <v>9.2506938020351537E-2</v>
      </c>
      <c r="Z258" s="172">
        <v>6.5162119863392265E-2</v>
      </c>
      <c r="AA258" s="147"/>
      <c r="AB258" s="144"/>
      <c r="AC258" s="144"/>
      <c r="AD258" s="151">
        <v>0</v>
      </c>
      <c r="AE258" s="151">
        <v>2.7344818156959256E-4</v>
      </c>
      <c r="AF258" s="144"/>
    </row>
    <row r="259" spans="1:32" ht="22.15" customHeight="1" x14ac:dyDescent="0.25">
      <c r="A259" s="154" t="s">
        <v>245</v>
      </c>
      <c r="B259" s="155">
        <v>0</v>
      </c>
      <c r="C259" s="155">
        <v>0</v>
      </c>
      <c r="D259" s="155">
        <v>0</v>
      </c>
      <c r="E259" s="155">
        <v>0</v>
      </c>
      <c r="F259" s="155">
        <v>1.4492753623188406E-2</v>
      </c>
      <c r="G259" s="155">
        <v>0</v>
      </c>
      <c r="H259" s="155">
        <v>0</v>
      </c>
      <c r="I259" s="155">
        <v>0</v>
      </c>
      <c r="J259" s="172">
        <v>0</v>
      </c>
      <c r="K259" s="172">
        <v>-0.15220700152207001</v>
      </c>
      <c r="L259" s="147"/>
      <c r="M259" s="203">
        <v>-0.18501387604070307</v>
      </c>
      <c r="N259" s="144"/>
      <c r="P259" s="154" t="s">
        <v>245</v>
      </c>
      <c r="Q259" s="155">
        <v>0</v>
      </c>
      <c r="R259" s="155">
        <v>7.4515648286140089E-4</v>
      </c>
      <c r="S259" s="155">
        <v>9.5785440613026815E-4</v>
      </c>
      <c r="T259" s="155">
        <v>0</v>
      </c>
      <c r="U259" s="155">
        <v>1.0834236186348862E-3</v>
      </c>
      <c r="V259" s="155">
        <v>0</v>
      </c>
      <c r="W259" s="155">
        <v>1.7761989342806395E-3</v>
      </c>
      <c r="X259" s="155">
        <v>1.8501387604070306E-3</v>
      </c>
      <c r="Y259" s="172">
        <v>7.3939826126391116E-3</v>
      </c>
      <c r="Z259" s="172">
        <v>0.11665183064830491</v>
      </c>
      <c r="AA259" s="147"/>
      <c r="AB259" s="144"/>
      <c r="AC259" s="144"/>
      <c r="AD259" s="151">
        <v>1.5220700152207001E-3</v>
      </c>
      <c r="AE259" s="151">
        <v>6.8362045392398143E-4</v>
      </c>
      <c r="AF259" s="144"/>
    </row>
    <row r="260" spans="1:32" ht="22.15" customHeight="1" x14ac:dyDescent="0.25">
      <c r="A260" s="154" t="s">
        <v>246</v>
      </c>
      <c r="B260" s="155">
        <v>2.4390243902439025E-2</v>
      </c>
      <c r="C260" s="155">
        <v>4.6511627906976744E-2</v>
      </c>
      <c r="D260" s="155">
        <v>2.5316455696202531E-2</v>
      </c>
      <c r="E260" s="155">
        <v>3.3898305084745763E-2</v>
      </c>
      <c r="F260" s="155">
        <v>4.3478260869565216E-2</v>
      </c>
      <c r="G260" s="155">
        <v>3.2967032967032968E-2</v>
      </c>
      <c r="H260" s="155">
        <v>0.14864864864864866</v>
      </c>
      <c r="I260" s="155">
        <v>0.11688311688311688</v>
      </c>
      <c r="J260" s="172">
        <v>-3.1765531765531776</v>
      </c>
      <c r="K260" s="172">
        <v>5.6000316274288879</v>
      </c>
      <c r="L260" s="147"/>
      <c r="M260" s="203">
        <v>1.7900693201340745</v>
      </c>
      <c r="N260" s="144"/>
      <c r="P260" s="154" t="s">
        <v>246</v>
      </c>
      <c r="Q260" s="155">
        <v>9.0376569037656909E-2</v>
      </c>
      <c r="R260" s="155">
        <v>6.7064083457526083E-2</v>
      </c>
      <c r="S260" s="155">
        <v>6.0344827586206899E-2</v>
      </c>
      <c r="T260" s="155">
        <v>5.5418719211822662E-2</v>
      </c>
      <c r="U260" s="155">
        <v>7.5839653304442034E-2</v>
      </c>
      <c r="V260" s="155">
        <v>6.5366972477064217E-2</v>
      </c>
      <c r="W260" s="155">
        <v>7.8152753108348141E-2</v>
      </c>
      <c r="X260" s="155">
        <v>9.8982423681776135E-2</v>
      </c>
      <c r="Y260" s="172">
        <v>2.0829670573427994</v>
      </c>
      <c r="Z260" s="172">
        <v>2.7749172382897274</v>
      </c>
      <c r="AA260" s="147"/>
      <c r="AB260" s="144"/>
      <c r="AC260" s="144"/>
      <c r="AD260" s="151">
        <v>6.0882800608828003E-2</v>
      </c>
      <c r="AE260" s="151">
        <v>7.1233251298878864E-2</v>
      </c>
      <c r="AF260" s="144"/>
    </row>
    <row r="261" spans="1:32" x14ac:dyDescent="0.25">
      <c r="A261" s="149" t="s">
        <v>247</v>
      </c>
      <c r="B261" s="150">
        <v>186.60975609756139</v>
      </c>
      <c r="C261" s="150">
        <v>282.48062015503876</v>
      </c>
      <c r="D261" s="150">
        <v>186.4683544303798</v>
      </c>
      <c r="E261" s="150">
        <v>265.20338983050846</v>
      </c>
      <c r="F261" s="150">
        <v>146.56521739130434</v>
      </c>
      <c r="G261" s="150">
        <v>156.48351648351658</v>
      </c>
      <c r="H261" s="150">
        <v>147.62837837837839</v>
      </c>
      <c r="I261" s="150">
        <v>170.90909090909059</v>
      </c>
      <c r="J261" s="177">
        <v>23.280712530712208</v>
      </c>
      <c r="K261" s="177">
        <v>-24.405977584060167</v>
      </c>
      <c r="L261" s="147"/>
      <c r="M261" s="203">
        <v>-63.845765705155515</v>
      </c>
      <c r="N261" s="144"/>
      <c r="P261" s="149" t="s">
        <v>247</v>
      </c>
      <c r="Q261" s="150">
        <v>210.08870292887039</v>
      </c>
      <c r="R261" s="150">
        <v>232.27943368107282</v>
      </c>
      <c r="S261" s="150">
        <v>162.34195402298843</v>
      </c>
      <c r="T261" s="150">
        <v>163.39655172413785</v>
      </c>
      <c r="U261" s="150">
        <v>163.72697724810362</v>
      </c>
      <c r="V261" s="150">
        <v>170.53211009174339</v>
      </c>
      <c r="W261" s="150">
        <v>184.31793960923625</v>
      </c>
      <c r="X261" s="150">
        <v>234.75485661424611</v>
      </c>
      <c r="Y261" s="177">
        <v>50.43691700500986</v>
      </c>
      <c r="Z261" s="177">
        <v>47.127839933907097</v>
      </c>
      <c r="AA261" s="147"/>
      <c r="AB261" s="144"/>
      <c r="AC261" s="144"/>
      <c r="AD261" s="150">
        <v>195.31506849315076</v>
      </c>
      <c r="AE261" s="150">
        <v>187.62701668033901</v>
      </c>
      <c r="AF261" s="144"/>
    </row>
    <row r="262" spans="1:32" x14ac:dyDescent="0.25">
      <c r="A262" s="149" t="s">
        <v>248</v>
      </c>
      <c r="B262" s="150">
        <v>199.45454545454561</v>
      </c>
      <c r="C262" s="150">
        <v>365.89655172413791</v>
      </c>
      <c r="D262" s="150">
        <v>226.2</v>
      </c>
      <c r="E262" s="150">
        <v>353.89473684210543</v>
      </c>
      <c r="F262" s="150">
        <v>229.41666666666674</v>
      </c>
      <c r="G262" s="150">
        <v>143.77272727272705</v>
      </c>
      <c r="H262" s="150">
        <v>90.235294117647101</v>
      </c>
      <c r="I262" s="150">
        <v>208.6</v>
      </c>
      <c r="J262" s="177">
        <v>118.36470588235289</v>
      </c>
      <c r="K262" s="177">
        <v>-30.855882352941194</v>
      </c>
      <c r="L262" s="147"/>
      <c r="M262" s="203">
        <v>-59.482802547770547</v>
      </c>
      <c r="N262" s="144"/>
      <c r="P262" s="149" t="s">
        <v>248</v>
      </c>
      <c r="Q262" s="150">
        <v>220.50986842105286</v>
      </c>
      <c r="R262" s="150">
        <v>260.85260115606934</v>
      </c>
      <c r="S262" s="150">
        <v>186.2903225806453</v>
      </c>
      <c r="T262" s="150">
        <v>197.71751412429344</v>
      </c>
      <c r="U262" s="150">
        <v>188.24390243902454</v>
      </c>
      <c r="V262" s="150">
        <v>194.5221674876851</v>
      </c>
      <c r="W262" s="150">
        <v>191.9285714285713</v>
      </c>
      <c r="X262" s="150">
        <v>268.08280254777054</v>
      </c>
      <c r="Y262" s="177">
        <v>76.154231119199238</v>
      </c>
      <c r="Z262" s="177">
        <v>56.755682884511259</v>
      </c>
      <c r="AA262" s="147"/>
      <c r="AB262" s="144"/>
      <c r="AC262" s="144"/>
      <c r="AD262" s="150">
        <v>239.45588235294119</v>
      </c>
      <c r="AE262" s="150">
        <v>211.32711966325928</v>
      </c>
      <c r="AF262" s="144"/>
    </row>
    <row r="263" spans="1:32" x14ac:dyDescent="0.25">
      <c r="A263" s="146" t="s">
        <v>249</v>
      </c>
      <c r="B263" s="147">
        <v>145</v>
      </c>
      <c r="C263" s="147">
        <v>131</v>
      </c>
      <c r="D263" s="147">
        <v>107</v>
      </c>
      <c r="E263" s="147">
        <v>81</v>
      </c>
      <c r="F263" s="147">
        <v>73</v>
      </c>
      <c r="G263" s="147">
        <v>77</v>
      </c>
      <c r="H263" s="147">
        <v>75</v>
      </c>
      <c r="I263" s="147">
        <v>60</v>
      </c>
      <c r="J263" s="148">
        <v>-0.2</v>
      </c>
      <c r="K263" s="148">
        <v>-0.39042089985486211</v>
      </c>
      <c r="L263" s="147"/>
      <c r="M263" s="155">
        <v>3.2644178454842222E-2</v>
      </c>
      <c r="N263" s="144"/>
      <c r="P263" s="146" t="s">
        <v>249</v>
      </c>
      <c r="Q263" s="147">
        <v>1639</v>
      </c>
      <c r="R263" s="147">
        <v>1291</v>
      </c>
      <c r="S263" s="147">
        <v>1020</v>
      </c>
      <c r="T263" s="147">
        <v>1036</v>
      </c>
      <c r="U263" s="147">
        <v>1091</v>
      </c>
      <c r="V263" s="147">
        <v>1277</v>
      </c>
      <c r="W263" s="147">
        <v>1682</v>
      </c>
      <c r="X263" s="147">
        <v>1838</v>
      </c>
      <c r="Y263" s="148">
        <v>9.2746730083234238E-2</v>
      </c>
      <c r="Z263" s="148">
        <v>0.42386011509517479</v>
      </c>
      <c r="AA263" s="147"/>
      <c r="AB263" s="144"/>
      <c r="AC263" s="144"/>
      <c r="AD263" s="147">
        <v>98.428571428571431</v>
      </c>
      <c r="AE263" s="147">
        <v>1290.8571428571429</v>
      </c>
      <c r="AF263" s="144"/>
    </row>
    <row r="264" spans="1:32" x14ac:dyDescent="0.25">
      <c r="A264" s="146" t="s">
        <v>250</v>
      </c>
      <c r="B264" s="150">
        <v>35</v>
      </c>
      <c r="C264" s="150">
        <v>44</v>
      </c>
      <c r="D264" s="150">
        <v>17</v>
      </c>
      <c r="E264" s="150">
        <v>22</v>
      </c>
      <c r="F264" s="150">
        <v>18</v>
      </c>
      <c r="G264" s="150">
        <v>13</v>
      </c>
      <c r="H264" s="150">
        <v>18</v>
      </c>
      <c r="I264" s="150">
        <v>13</v>
      </c>
      <c r="J264" s="148">
        <v>-0.27777777777777779</v>
      </c>
      <c r="K264" s="148">
        <v>-0.45508982035928147</v>
      </c>
      <c r="L264" s="147"/>
      <c r="M264" s="155">
        <v>2.2184300341296929E-2</v>
      </c>
      <c r="N264" s="144"/>
      <c r="P264" s="146" t="s">
        <v>250</v>
      </c>
      <c r="Q264" s="150">
        <v>532</v>
      </c>
      <c r="R264" s="150">
        <v>339</v>
      </c>
      <c r="S264" s="150">
        <v>206</v>
      </c>
      <c r="T264" s="150">
        <v>219</v>
      </c>
      <c r="U264" s="150">
        <v>204</v>
      </c>
      <c r="V264" s="150">
        <v>286</v>
      </c>
      <c r="W264" s="150">
        <v>487</v>
      </c>
      <c r="X264" s="150">
        <v>586</v>
      </c>
      <c r="Y264" s="148">
        <v>0.20328542094455851</v>
      </c>
      <c r="Z264" s="148">
        <v>0.80466344038715354</v>
      </c>
      <c r="AA264" s="147"/>
      <c r="AB264" s="144"/>
      <c r="AC264" s="144"/>
      <c r="AD264" s="150">
        <v>23.857142857142858</v>
      </c>
      <c r="AE264" s="150">
        <v>324.71428571428572</v>
      </c>
      <c r="AF264" s="144"/>
    </row>
    <row r="265" spans="1:32" x14ac:dyDescent="0.25">
      <c r="A265" s="149" t="s">
        <v>251</v>
      </c>
      <c r="B265" s="147">
        <v>0</v>
      </c>
      <c r="C265" s="147">
        <v>78</v>
      </c>
      <c r="D265" s="147">
        <v>75</v>
      </c>
      <c r="E265" s="147">
        <v>58</v>
      </c>
      <c r="F265" s="147">
        <v>46</v>
      </c>
      <c r="G265" s="147">
        <v>55</v>
      </c>
      <c r="H265" s="147">
        <v>54</v>
      </c>
      <c r="I265" s="147">
        <v>27</v>
      </c>
      <c r="J265" s="148">
        <v>-0.5</v>
      </c>
      <c r="K265" s="157">
        <v>-0.55737704918032782</v>
      </c>
      <c r="L265" s="147"/>
      <c r="M265" s="155">
        <v>5.2427184466019419E-2</v>
      </c>
      <c r="N265" s="144"/>
      <c r="P265" s="149" t="s">
        <v>251</v>
      </c>
      <c r="Q265" s="147">
        <v>0</v>
      </c>
      <c r="R265" s="147">
        <v>828</v>
      </c>
      <c r="S265" s="147">
        <v>857</v>
      </c>
      <c r="T265" s="147">
        <v>661</v>
      </c>
      <c r="U265" s="147">
        <v>530</v>
      </c>
      <c r="V265" s="147">
        <v>582</v>
      </c>
      <c r="W265" s="147">
        <v>648</v>
      </c>
      <c r="X265" s="147">
        <v>515</v>
      </c>
      <c r="Y265" s="148">
        <v>-0.20524691358024691</v>
      </c>
      <c r="Z265" s="157">
        <v>-0.2474427666829031</v>
      </c>
      <c r="AA265" s="147"/>
      <c r="AB265" s="144"/>
      <c r="AC265" s="144"/>
      <c r="AD265" s="158">
        <v>61</v>
      </c>
      <c r="AE265" s="158">
        <v>684.33333333333337</v>
      </c>
      <c r="AF265" s="167"/>
    </row>
    <row r="266" spans="1:32" x14ac:dyDescent="0.25">
      <c r="A266" s="159" t="s">
        <v>252</v>
      </c>
      <c r="B266" s="150">
        <v>9</v>
      </c>
      <c r="C266" s="150">
        <v>12</v>
      </c>
      <c r="D266" s="150">
        <v>14</v>
      </c>
      <c r="E266" s="150">
        <v>14</v>
      </c>
      <c r="F266" s="150">
        <v>9</v>
      </c>
      <c r="G266" s="150">
        <v>3</v>
      </c>
      <c r="H266" s="150">
        <v>11</v>
      </c>
      <c r="I266" s="150">
        <v>7</v>
      </c>
      <c r="J266" s="148">
        <v>-0.36363636363636365</v>
      </c>
      <c r="K266" s="148">
        <v>-0.31944444444444448</v>
      </c>
      <c r="L266" s="147"/>
      <c r="M266" s="155">
        <v>4.8275862068965517E-2</v>
      </c>
      <c r="N266" s="144"/>
      <c r="P266" s="159" t="s">
        <v>252</v>
      </c>
      <c r="Q266" s="150">
        <v>171</v>
      </c>
      <c r="R266" s="150">
        <v>160</v>
      </c>
      <c r="S266" s="150">
        <v>196</v>
      </c>
      <c r="T266" s="150">
        <v>117</v>
      </c>
      <c r="U266" s="150">
        <v>131</v>
      </c>
      <c r="V266" s="150">
        <v>112</v>
      </c>
      <c r="W266" s="150">
        <v>123</v>
      </c>
      <c r="X266" s="150">
        <v>145</v>
      </c>
      <c r="Y266" s="148">
        <v>0.17886178861788618</v>
      </c>
      <c r="Z266" s="148">
        <v>4.9504950495050069E-3</v>
      </c>
      <c r="AA266" s="147"/>
      <c r="AB266" s="144"/>
      <c r="AC266" s="144"/>
      <c r="AD266" s="150">
        <v>10.285714285714286</v>
      </c>
      <c r="AE266" s="150">
        <v>144.28571428571428</v>
      </c>
      <c r="AF266" s="144"/>
    </row>
    <row r="267" spans="1:32" x14ac:dyDescent="0.25">
      <c r="A267" s="159" t="s">
        <v>253</v>
      </c>
      <c r="B267" s="150">
        <v>1</v>
      </c>
      <c r="C267" s="150">
        <v>0</v>
      </c>
      <c r="D267" s="150">
        <v>3</v>
      </c>
      <c r="E267" s="150">
        <v>2</v>
      </c>
      <c r="F267" s="150">
        <v>4</v>
      </c>
      <c r="G267" s="150">
        <v>0</v>
      </c>
      <c r="H267" s="150">
        <v>3</v>
      </c>
      <c r="I267" s="150">
        <v>6</v>
      </c>
      <c r="J267" s="148">
        <v>1</v>
      </c>
      <c r="K267" s="148">
        <v>2.2307692307692304</v>
      </c>
      <c r="L267" s="147"/>
      <c r="M267" s="155">
        <v>0.23076923076923078</v>
      </c>
      <c r="N267" s="144"/>
      <c r="P267" s="159" t="s">
        <v>253</v>
      </c>
      <c r="Q267" s="150">
        <v>19</v>
      </c>
      <c r="R267" s="150">
        <v>32</v>
      </c>
      <c r="S267" s="150">
        <v>49</v>
      </c>
      <c r="T267" s="150">
        <v>29</v>
      </c>
      <c r="U267" s="150">
        <v>36</v>
      </c>
      <c r="V267" s="150">
        <v>15</v>
      </c>
      <c r="W267" s="150">
        <v>25</v>
      </c>
      <c r="X267" s="150">
        <v>26</v>
      </c>
      <c r="Y267" s="148">
        <v>0.04</v>
      </c>
      <c r="Z267" s="148">
        <v>-0.11219512195121949</v>
      </c>
      <c r="AA267" s="147"/>
      <c r="AB267" s="144"/>
      <c r="AC267" s="144"/>
      <c r="AD267" s="150">
        <v>1.8571428571428572</v>
      </c>
      <c r="AE267" s="150">
        <v>29.285714285714285</v>
      </c>
      <c r="AF267" s="144"/>
    </row>
    <row r="268" spans="1:32" x14ac:dyDescent="0.25">
      <c r="A268" s="159" t="s">
        <v>254</v>
      </c>
      <c r="B268" s="191">
        <v>0.1</v>
      </c>
      <c r="C268" s="191">
        <v>0</v>
      </c>
      <c r="D268" s="191">
        <v>0.17647058823529413</v>
      </c>
      <c r="E268" s="191">
        <v>0.125</v>
      </c>
      <c r="F268" s="191">
        <v>0.30769230769230771</v>
      </c>
      <c r="G268" s="191">
        <v>0</v>
      </c>
      <c r="H268" s="191">
        <v>0.21428571428571427</v>
      </c>
      <c r="I268" s="191">
        <v>0.46153846153846156</v>
      </c>
      <c r="J268" s="172">
        <v>24.72527472527473</v>
      </c>
      <c r="K268" s="172">
        <v>30.859728506787331</v>
      </c>
      <c r="L268" s="147"/>
      <c r="M268" s="203">
        <v>30.949167791273059</v>
      </c>
      <c r="N268" s="144"/>
      <c r="P268" s="159" t="s">
        <v>254</v>
      </c>
      <c r="Q268" s="191">
        <v>0.1</v>
      </c>
      <c r="R268" s="191">
        <v>0.16666666666666666</v>
      </c>
      <c r="S268" s="191">
        <v>0.2</v>
      </c>
      <c r="T268" s="191">
        <v>0.19863013698630136</v>
      </c>
      <c r="U268" s="191">
        <v>0.21556886227544911</v>
      </c>
      <c r="V268" s="191">
        <v>0.11811023622047244</v>
      </c>
      <c r="W268" s="191">
        <v>0.16891891891891891</v>
      </c>
      <c r="X268" s="191">
        <v>0.15204678362573099</v>
      </c>
      <c r="Y268" s="172">
        <v>-1.6872135293187929</v>
      </c>
      <c r="Z268" s="172">
        <v>-1.667749620965997</v>
      </c>
      <c r="AA268" s="147"/>
      <c r="AB268" s="144"/>
      <c r="AC268" s="144"/>
      <c r="AD268" s="191">
        <v>0.15294117647058822</v>
      </c>
      <c r="AE268" s="191">
        <v>0.16872427983539096</v>
      </c>
      <c r="AF268" s="144"/>
    </row>
    <row r="269" spans="1:32" x14ac:dyDescent="0.25">
      <c r="A269" s="161" t="s">
        <v>255</v>
      </c>
      <c r="B269" s="161"/>
      <c r="C269" s="161"/>
      <c r="D269" s="161"/>
      <c r="E269" s="144"/>
      <c r="F269" s="144"/>
      <c r="G269" s="144"/>
      <c r="H269" s="144"/>
      <c r="I269" s="144"/>
      <c r="J269" s="144"/>
      <c r="K269" s="144"/>
      <c r="L269" s="144"/>
      <c r="M269" s="144"/>
      <c r="N269" s="144"/>
      <c r="O269" s="204"/>
      <c r="P269" s="161" t="s">
        <v>255</v>
      </c>
      <c r="Q269" s="161"/>
      <c r="R269" s="161"/>
      <c r="S269" s="161"/>
      <c r="T269" s="144"/>
      <c r="U269" s="144"/>
      <c r="V269" s="144"/>
      <c r="W269" s="144"/>
      <c r="X269" s="144"/>
      <c r="Y269" s="144"/>
      <c r="Z269" s="144"/>
      <c r="AA269" s="144"/>
      <c r="AB269" s="144"/>
      <c r="AC269" s="144"/>
      <c r="AD269" s="144"/>
      <c r="AE269" s="144"/>
      <c r="AF269" s="144"/>
    </row>
    <row r="270" spans="1:32" x14ac:dyDescent="0.25">
      <c r="A270" s="161"/>
      <c r="B270" s="161"/>
      <c r="C270" s="161"/>
      <c r="D270" s="161"/>
      <c r="E270" s="144"/>
      <c r="F270" s="144"/>
      <c r="G270" s="144"/>
      <c r="H270" s="144"/>
      <c r="I270" s="144"/>
      <c r="J270" s="144"/>
      <c r="K270" s="144"/>
      <c r="L270" s="144"/>
      <c r="M270" s="144"/>
      <c r="N270" s="144"/>
      <c r="O270" s="204"/>
      <c r="P270" s="161"/>
      <c r="Q270" s="161"/>
      <c r="R270" s="161"/>
      <c r="S270" s="161"/>
      <c r="T270" s="144"/>
      <c r="U270" s="144"/>
      <c r="V270" s="144"/>
      <c r="W270" s="144"/>
      <c r="X270" s="144"/>
      <c r="Y270" s="144"/>
      <c r="Z270" s="144"/>
      <c r="AA270" s="144"/>
      <c r="AB270" s="144"/>
      <c r="AC270" s="144"/>
      <c r="AD270" s="144"/>
      <c r="AE270" s="144"/>
      <c r="AF270" s="144"/>
    </row>
    <row r="271" spans="1:32" x14ac:dyDescent="0.25">
      <c r="A271" s="161"/>
      <c r="B271" s="161"/>
      <c r="C271" s="161"/>
      <c r="D271" s="161"/>
      <c r="E271" s="144"/>
      <c r="F271" s="144"/>
      <c r="G271" s="144"/>
      <c r="H271" s="144"/>
      <c r="I271" s="144"/>
      <c r="J271" s="144"/>
      <c r="K271" s="144"/>
      <c r="L271" s="144"/>
      <c r="M271" s="144"/>
      <c r="N271" s="144"/>
      <c r="O271" s="204"/>
      <c r="P271" s="161"/>
      <c r="Q271" s="161"/>
      <c r="R271" s="161"/>
      <c r="S271" s="161"/>
      <c r="T271" s="144"/>
      <c r="U271" s="144"/>
      <c r="V271" s="144"/>
      <c r="W271" s="144"/>
      <c r="X271" s="144"/>
      <c r="Y271" s="144"/>
      <c r="Z271" s="144"/>
      <c r="AA271" s="144"/>
      <c r="AB271" s="144"/>
      <c r="AC271" s="144"/>
      <c r="AD271" s="144"/>
      <c r="AE271" s="144"/>
      <c r="AF271" s="144"/>
    </row>
    <row r="272" spans="1:32" x14ac:dyDescent="0.25">
      <c r="A272" s="189" t="s">
        <v>282</v>
      </c>
      <c r="B272" s="189"/>
      <c r="C272" s="189"/>
      <c r="D272" s="189"/>
      <c r="E272" s="181"/>
      <c r="F272" s="167"/>
      <c r="G272" s="167"/>
      <c r="H272" s="167"/>
      <c r="I272" s="167"/>
      <c r="J272" s="167"/>
      <c r="K272" s="167"/>
      <c r="L272" s="188"/>
      <c r="M272" s="211"/>
      <c r="N272" s="144"/>
      <c r="O272" s="211"/>
      <c r="P272" s="189" t="s">
        <v>282</v>
      </c>
      <c r="Q272" s="189"/>
      <c r="R272" s="189"/>
      <c r="S272" s="189"/>
      <c r="T272" s="181"/>
      <c r="U272" s="144"/>
      <c r="V272" s="144"/>
      <c r="W272" s="144"/>
      <c r="X272" s="144"/>
      <c r="Y272" s="144"/>
      <c r="Z272" s="144"/>
      <c r="AA272" s="188"/>
      <c r="AB272" s="144"/>
      <c r="AC272" s="144"/>
      <c r="AD272" s="144"/>
      <c r="AE272" s="144"/>
      <c r="AF272" s="144"/>
    </row>
    <row r="273" spans="1:32" x14ac:dyDescent="0.25">
      <c r="A273" s="166" t="s">
        <v>310</v>
      </c>
      <c r="B273" s="166"/>
      <c r="C273" s="166"/>
      <c r="D273" s="166"/>
      <c r="E273" s="213"/>
      <c r="F273" s="167"/>
      <c r="G273" s="167"/>
      <c r="H273" s="167"/>
      <c r="I273" s="167"/>
      <c r="J273" s="167"/>
      <c r="K273" s="167"/>
      <c r="L273" s="167"/>
      <c r="M273" s="144"/>
      <c r="N273" s="144"/>
      <c r="P273" s="166" t="s">
        <v>231</v>
      </c>
      <c r="Q273" s="166"/>
      <c r="R273" s="166"/>
      <c r="S273" s="166"/>
      <c r="T273" s="162"/>
      <c r="U273" s="144"/>
      <c r="V273" s="144"/>
      <c r="W273" s="144"/>
      <c r="X273" s="144"/>
      <c r="Y273" s="144"/>
      <c r="Z273" s="144"/>
      <c r="AA273" s="167"/>
      <c r="AB273" s="144"/>
      <c r="AC273" s="144"/>
      <c r="AD273" s="144"/>
      <c r="AE273" s="144"/>
      <c r="AF273" s="144"/>
    </row>
    <row r="274" spans="1:32" ht="31.5" x14ac:dyDescent="0.25">
      <c r="A274" s="190"/>
      <c r="B274" s="141">
        <v>2019</v>
      </c>
      <c r="C274" s="141">
        <v>2020</v>
      </c>
      <c r="D274" s="141">
        <v>2021</v>
      </c>
      <c r="E274" s="141">
        <v>2022</v>
      </c>
      <c r="F274" s="141">
        <v>2023</v>
      </c>
      <c r="G274" s="141">
        <v>2024</v>
      </c>
      <c r="H274" s="141">
        <v>2025</v>
      </c>
      <c r="I274" s="141">
        <v>2026</v>
      </c>
      <c r="J274" s="142" t="s">
        <v>232</v>
      </c>
      <c r="K274" s="142" t="s">
        <v>233</v>
      </c>
      <c r="L274" s="143" t="s">
        <v>234</v>
      </c>
      <c r="M274" s="145" t="s">
        <v>287</v>
      </c>
      <c r="N274" s="144"/>
      <c r="P274" s="190"/>
      <c r="Q274" s="141">
        <v>2019</v>
      </c>
      <c r="R274" s="141">
        <v>2020</v>
      </c>
      <c r="S274" s="141">
        <v>2021</v>
      </c>
      <c r="T274" s="141">
        <v>2022</v>
      </c>
      <c r="U274" s="141">
        <v>2023</v>
      </c>
      <c r="V274" s="141">
        <v>2024</v>
      </c>
      <c r="W274" s="141">
        <v>2025</v>
      </c>
      <c r="X274" s="141">
        <v>2026</v>
      </c>
      <c r="Y274" s="142" t="s">
        <v>232</v>
      </c>
      <c r="Z274" s="142" t="s">
        <v>233</v>
      </c>
      <c r="AA274" s="143" t="s">
        <v>234</v>
      </c>
      <c r="AB274" s="144"/>
      <c r="AC274" s="144"/>
      <c r="AD274" s="145" t="s">
        <v>311</v>
      </c>
      <c r="AE274" s="145" t="s">
        <v>235</v>
      </c>
      <c r="AF274" s="144"/>
    </row>
    <row r="275" spans="1:32" x14ac:dyDescent="0.25">
      <c r="A275" s="146" t="s">
        <v>236</v>
      </c>
      <c r="B275" s="147">
        <v>25</v>
      </c>
      <c r="C275" s="147">
        <v>26</v>
      </c>
      <c r="D275" s="147">
        <v>23</v>
      </c>
      <c r="E275" s="147">
        <v>12</v>
      </c>
      <c r="F275" s="147">
        <v>22</v>
      </c>
      <c r="G275" s="147">
        <v>17</v>
      </c>
      <c r="H275" s="147">
        <v>33</v>
      </c>
      <c r="I275" s="147">
        <v>31</v>
      </c>
      <c r="J275" s="148">
        <v>-6.0606060606060608E-2</v>
      </c>
      <c r="K275" s="148">
        <v>0.37341772151898722</v>
      </c>
      <c r="L275" s="147"/>
      <c r="M275" s="155">
        <v>8.2228116710875335E-2</v>
      </c>
      <c r="N275" s="144"/>
      <c r="P275" s="146" t="s">
        <v>236</v>
      </c>
      <c r="Q275" s="147">
        <v>359</v>
      </c>
      <c r="R275" s="147">
        <v>377</v>
      </c>
      <c r="S275" s="147">
        <v>301</v>
      </c>
      <c r="T275" s="147">
        <v>319</v>
      </c>
      <c r="U275" s="147">
        <v>306</v>
      </c>
      <c r="V275" s="147">
        <v>311</v>
      </c>
      <c r="W275" s="147">
        <v>394</v>
      </c>
      <c r="X275" s="147">
        <v>377</v>
      </c>
      <c r="Y275" s="148">
        <v>-4.3147208121827409E-2</v>
      </c>
      <c r="Z275" s="148">
        <v>0.11491339247993232</v>
      </c>
      <c r="AA275" s="147"/>
      <c r="AB275" s="144"/>
      <c r="AC275" s="144"/>
      <c r="AD275" s="147">
        <v>22.571428571428573</v>
      </c>
      <c r="AE275" s="147">
        <v>338.14285714285717</v>
      </c>
      <c r="AF275" s="144"/>
    </row>
    <row r="276" spans="1:32" x14ac:dyDescent="0.25">
      <c r="A276" s="149" t="s">
        <v>237</v>
      </c>
      <c r="B276" s="150">
        <v>21</v>
      </c>
      <c r="C276" s="150">
        <v>20</v>
      </c>
      <c r="D276" s="150">
        <v>16</v>
      </c>
      <c r="E276" s="150">
        <v>9</v>
      </c>
      <c r="F276" s="150">
        <v>20</v>
      </c>
      <c r="G276" s="150">
        <v>10</v>
      </c>
      <c r="H276" s="150">
        <v>26</v>
      </c>
      <c r="I276" s="150">
        <v>23</v>
      </c>
      <c r="J276" s="148">
        <v>-0.11538461538461539</v>
      </c>
      <c r="K276" s="148">
        <v>0.31967213114754112</v>
      </c>
      <c r="L276" s="147"/>
      <c r="M276" s="155">
        <v>9.055118110236221E-2</v>
      </c>
      <c r="N276" s="144"/>
      <c r="P276" s="149" t="s">
        <v>237</v>
      </c>
      <c r="Q276" s="150">
        <v>278</v>
      </c>
      <c r="R276" s="150">
        <v>286</v>
      </c>
      <c r="S276" s="150">
        <v>230</v>
      </c>
      <c r="T276" s="150">
        <v>245</v>
      </c>
      <c r="U276" s="150">
        <v>229</v>
      </c>
      <c r="V276" s="150">
        <v>235</v>
      </c>
      <c r="W276" s="150">
        <v>274</v>
      </c>
      <c r="X276" s="150">
        <v>254</v>
      </c>
      <c r="Y276" s="148">
        <v>-7.2992700729927001E-2</v>
      </c>
      <c r="Z276" s="148">
        <v>5.6274620146312411E-4</v>
      </c>
      <c r="AA276" s="147"/>
      <c r="AB276" s="144"/>
      <c r="AC276" s="144"/>
      <c r="AD276" s="150">
        <v>17.428571428571427</v>
      </c>
      <c r="AE276" s="150">
        <v>253.85714285714286</v>
      </c>
      <c r="AF276" s="144"/>
    </row>
    <row r="277" spans="1:32" x14ac:dyDescent="0.25">
      <c r="A277" s="146" t="s">
        <v>90</v>
      </c>
      <c r="B277" s="151">
        <v>0.84</v>
      </c>
      <c r="C277" s="151">
        <v>0.83333333333333337</v>
      </c>
      <c r="D277" s="151">
        <v>0.76190476190476186</v>
      </c>
      <c r="E277" s="151">
        <v>0.75</v>
      </c>
      <c r="F277" s="151">
        <v>0.90909090909090906</v>
      </c>
      <c r="G277" s="151">
        <v>0.625</v>
      </c>
      <c r="H277" s="151">
        <v>0.8125</v>
      </c>
      <c r="I277" s="151">
        <v>0.74193548387096775</v>
      </c>
      <c r="J277" s="172">
        <v>-7.0564516129032251</v>
      </c>
      <c r="K277" s="172">
        <v>-6.069609507640072</v>
      </c>
      <c r="L277" s="147"/>
      <c r="M277" s="203">
        <v>3.6379928315412147</v>
      </c>
      <c r="N277" s="144"/>
      <c r="P277" s="146" t="s">
        <v>90</v>
      </c>
      <c r="Q277" s="151">
        <v>0.80813953488372092</v>
      </c>
      <c r="R277" s="151">
        <v>0.79224376731301938</v>
      </c>
      <c r="S277" s="151">
        <v>0.7931034482758621</v>
      </c>
      <c r="T277" s="151">
        <v>0.78778135048231512</v>
      </c>
      <c r="U277" s="151">
        <v>0.77891156462585032</v>
      </c>
      <c r="V277" s="151">
        <v>0.77814569536423839</v>
      </c>
      <c r="W277" s="151">
        <v>0.72295514511873349</v>
      </c>
      <c r="X277" s="151">
        <v>0.7055555555555556</v>
      </c>
      <c r="Y277" s="172">
        <v>-1.7399589563177886</v>
      </c>
      <c r="Z277" s="172">
        <v>-7.3488723269521161</v>
      </c>
      <c r="AA277" s="147"/>
      <c r="AB277" s="144"/>
      <c r="AC277" s="144"/>
      <c r="AD277" s="151">
        <v>0.80263157894736847</v>
      </c>
      <c r="AE277" s="151">
        <v>0.77904427882507676</v>
      </c>
      <c r="AF277" s="144"/>
    </row>
    <row r="278" spans="1:32" x14ac:dyDescent="0.25">
      <c r="A278" s="149" t="s">
        <v>238</v>
      </c>
      <c r="B278" s="150">
        <v>22</v>
      </c>
      <c r="C278" s="150">
        <v>19</v>
      </c>
      <c r="D278" s="150">
        <v>15</v>
      </c>
      <c r="E278" s="150">
        <v>9</v>
      </c>
      <c r="F278" s="150">
        <v>20</v>
      </c>
      <c r="G278" s="150">
        <v>9</v>
      </c>
      <c r="H278" s="150">
        <v>25</v>
      </c>
      <c r="I278" s="150">
        <v>24</v>
      </c>
      <c r="J278" s="148">
        <v>-0.04</v>
      </c>
      <c r="K278" s="148">
        <v>0.41176470588235292</v>
      </c>
      <c r="L278" s="147"/>
      <c r="M278" s="155">
        <v>0.10572687224669604</v>
      </c>
      <c r="N278" s="144"/>
      <c r="P278" s="149" t="s">
        <v>238</v>
      </c>
      <c r="Q278" s="150">
        <v>261</v>
      </c>
      <c r="R278" s="150">
        <v>277</v>
      </c>
      <c r="S278" s="150">
        <v>220</v>
      </c>
      <c r="T278" s="150">
        <v>241</v>
      </c>
      <c r="U278" s="150">
        <v>214</v>
      </c>
      <c r="V278" s="150">
        <v>228</v>
      </c>
      <c r="W278" s="150">
        <v>253</v>
      </c>
      <c r="X278" s="150">
        <v>227</v>
      </c>
      <c r="Y278" s="148">
        <v>-0.10276679841897234</v>
      </c>
      <c r="Z278" s="148">
        <v>-6.1983471074380167E-2</v>
      </c>
      <c r="AA278" s="147"/>
      <c r="AB278" s="144"/>
      <c r="AC278" s="144"/>
      <c r="AD278" s="150">
        <v>17</v>
      </c>
      <c r="AE278" s="150">
        <v>242</v>
      </c>
      <c r="AF278" s="144"/>
    </row>
    <row r="279" spans="1:32" x14ac:dyDescent="0.25">
      <c r="A279" s="149" t="s">
        <v>239</v>
      </c>
      <c r="B279" s="153">
        <v>0.88</v>
      </c>
      <c r="C279" s="153">
        <v>0.73076923076923073</v>
      </c>
      <c r="D279" s="153">
        <v>0.65217391304347827</v>
      </c>
      <c r="E279" s="153">
        <v>0.75</v>
      </c>
      <c r="F279" s="153">
        <v>0.90909090909090906</v>
      </c>
      <c r="G279" s="153">
        <v>0.52941176470588236</v>
      </c>
      <c r="H279" s="153">
        <v>0.75757575757575757</v>
      </c>
      <c r="I279" s="153">
        <v>0.77419354838709675</v>
      </c>
      <c r="J279" s="172">
        <v>1.6617790811339184</v>
      </c>
      <c r="K279" s="172">
        <v>2.102899142507153</v>
      </c>
      <c r="L279" s="147"/>
      <c r="M279" s="203">
        <v>17.207153247197738</v>
      </c>
      <c r="N279" s="144"/>
      <c r="P279" s="149" t="s">
        <v>239</v>
      </c>
      <c r="Q279" s="153">
        <v>0.72701949860724235</v>
      </c>
      <c r="R279" s="153">
        <v>0.73474801061007955</v>
      </c>
      <c r="S279" s="153">
        <v>0.73089700996677742</v>
      </c>
      <c r="T279" s="153">
        <v>0.75548589341692785</v>
      </c>
      <c r="U279" s="153">
        <v>0.69934640522875813</v>
      </c>
      <c r="V279" s="153">
        <v>0.73311897106109325</v>
      </c>
      <c r="W279" s="153">
        <v>0.64213197969543145</v>
      </c>
      <c r="X279" s="153">
        <v>0.60212201591511938</v>
      </c>
      <c r="Y279" s="172">
        <v>-4.000996378031207</v>
      </c>
      <c r="Z279" s="172">
        <v>-11.355183283857729</v>
      </c>
      <c r="AA279" s="147"/>
      <c r="AB279" s="144"/>
      <c r="AC279" s="144"/>
      <c r="AD279" s="153">
        <v>0.75316455696202522</v>
      </c>
      <c r="AE279" s="153">
        <v>0.71567384875369666</v>
      </c>
      <c r="AF279" s="144"/>
    </row>
    <row r="280" spans="1:32" x14ac:dyDescent="0.25">
      <c r="A280" s="149" t="s">
        <v>240</v>
      </c>
      <c r="B280" s="153">
        <v>1.0476190476190477</v>
      </c>
      <c r="C280" s="153">
        <v>0.95</v>
      </c>
      <c r="D280" s="153">
        <v>0.9375</v>
      </c>
      <c r="E280" s="153">
        <v>1</v>
      </c>
      <c r="F280" s="153">
        <v>1</v>
      </c>
      <c r="G280" s="153">
        <v>0.9</v>
      </c>
      <c r="H280" s="153">
        <v>0.96153846153846156</v>
      </c>
      <c r="I280" s="153">
        <v>1.0434782608695652</v>
      </c>
      <c r="J280" s="172">
        <v>8.1939799331103629</v>
      </c>
      <c r="K280" s="172">
        <v>6.8068424803991334</v>
      </c>
      <c r="L280" s="147"/>
      <c r="M280" s="203">
        <v>14.977747346799042</v>
      </c>
      <c r="N280" s="144"/>
      <c r="P280" s="149" t="s">
        <v>240</v>
      </c>
      <c r="Q280" s="153">
        <v>0.9388489208633094</v>
      </c>
      <c r="R280" s="153">
        <v>0.96853146853146854</v>
      </c>
      <c r="S280" s="153">
        <v>0.95652173913043481</v>
      </c>
      <c r="T280" s="153">
        <v>0.98367346938775513</v>
      </c>
      <c r="U280" s="153">
        <v>0.93449781659388642</v>
      </c>
      <c r="V280" s="153">
        <v>0.97021276595744677</v>
      </c>
      <c r="W280" s="153">
        <v>0.92335766423357668</v>
      </c>
      <c r="X280" s="153">
        <v>0.89370078740157477</v>
      </c>
      <c r="Y280" s="172">
        <v>-2.965687683200191</v>
      </c>
      <c r="Z280" s="172">
        <v>-5.9591277876984599</v>
      </c>
      <c r="AA280" s="147"/>
      <c r="AB280" s="144"/>
      <c r="AC280" s="144"/>
      <c r="AD280" s="153">
        <v>0.97540983606557385</v>
      </c>
      <c r="AE280" s="153">
        <v>0.95329206527855936</v>
      </c>
      <c r="AF280" s="144"/>
    </row>
    <row r="281" spans="1:32" ht="22.15" customHeight="1" x14ac:dyDescent="0.25">
      <c r="A281" s="154" t="s">
        <v>241</v>
      </c>
      <c r="B281" s="155">
        <v>0</v>
      </c>
      <c r="C281" s="155">
        <v>0.05</v>
      </c>
      <c r="D281" s="155">
        <v>0</v>
      </c>
      <c r="E281" s="155">
        <v>0</v>
      </c>
      <c r="F281" s="155">
        <v>0</v>
      </c>
      <c r="G281" s="155">
        <v>0</v>
      </c>
      <c r="H281" s="155">
        <v>0</v>
      </c>
      <c r="I281" s="155">
        <v>0</v>
      </c>
      <c r="J281" s="172">
        <v>0</v>
      </c>
      <c r="K281" s="172">
        <v>-0.81967213114754101</v>
      </c>
      <c r="L281" s="147"/>
      <c r="M281" s="203">
        <v>-4.3307086614173231</v>
      </c>
      <c r="N281" s="144"/>
      <c r="P281" s="154" t="s">
        <v>241</v>
      </c>
      <c r="Q281" s="155">
        <v>2.8776978417266189E-2</v>
      </c>
      <c r="R281" s="155">
        <v>3.4965034965034968E-2</v>
      </c>
      <c r="S281" s="155">
        <v>5.2173913043478258E-2</v>
      </c>
      <c r="T281" s="155">
        <v>6.1224489795918366E-2</v>
      </c>
      <c r="U281" s="155">
        <v>3.9301310043668124E-2</v>
      </c>
      <c r="V281" s="155">
        <v>2.1276595744680851E-2</v>
      </c>
      <c r="W281" s="155">
        <v>3.2846715328467155E-2</v>
      </c>
      <c r="X281" s="155">
        <v>4.3307086614173228E-2</v>
      </c>
      <c r="Y281" s="172">
        <v>1.0460371285706074</v>
      </c>
      <c r="Z281" s="172">
        <v>0.50403449146797019</v>
      </c>
      <c r="AA281" s="147"/>
      <c r="AB281" s="144"/>
      <c r="AC281" s="144"/>
      <c r="AD281" s="151">
        <v>8.1967213114754103E-3</v>
      </c>
      <c r="AE281" s="151">
        <v>3.8266741699493526E-2</v>
      </c>
      <c r="AF281" s="144"/>
    </row>
    <row r="282" spans="1:32" ht="22.15" customHeight="1" x14ac:dyDescent="0.25">
      <c r="A282" s="154" t="s">
        <v>242</v>
      </c>
      <c r="B282" s="155">
        <v>0</v>
      </c>
      <c r="C282" s="155">
        <v>3.8461538461538464E-2</v>
      </c>
      <c r="D282" s="155">
        <v>0</v>
      </c>
      <c r="E282" s="155">
        <v>0</v>
      </c>
      <c r="F282" s="155">
        <v>0</v>
      </c>
      <c r="G282" s="155">
        <v>0</v>
      </c>
      <c r="H282" s="155">
        <v>0</v>
      </c>
      <c r="I282" s="155">
        <v>0</v>
      </c>
      <c r="J282" s="172">
        <v>0</v>
      </c>
      <c r="K282" s="172">
        <v>-0.63291139240506333</v>
      </c>
      <c r="L282" s="147"/>
      <c r="M282" s="203">
        <v>-2.9177718832891246</v>
      </c>
      <c r="N282" s="144"/>
      <c r="P282" s="154" t="s">
        <v>242</v>
      </c>
      <c r="Q282" s="155">
        <v>2.2284122562674095E-2</v>
      </c>
      <c r="R282" s="155">
        <v>2.6525198938992044E-2</v>
      </c>
      <c r="S282" s="155">
        <v>3.9867109634551492E-2</v>
      </c>
      <c r="T282" s="155">
        <v>4.7021943573667714E-2</v>
      </c>
      <c r="U282" s="155">
        <v>2.9411764705882353E-2</v>
      </c>
      <c r="V282" s="155">
        <v>1.607717041800643E-2</v>
      </c>
      <c r="W282" s="155">
        <v>2.2842639593908629E-2</v>
      </c>
      <c r="X282" s="155">
        <v>2.9177718832891247E-2</v>
      </c>
      <c r="Y282" s="172">
        <v>0.63350792389826194</v>
      </c>
      <c r="Z282" s="172">
        <v>4.4937071290814673E-2</v>
      </c>
      <c r="AA282" s="147"/>
      <c r="AB282" s="144"/>
      <c r="AC282" s="144"/>
      <c r="AD282" s="151">
        <v>6.3291139240506328E-3</v>
      </c>
      <c r="AE282" s="151">
        <v>2.8728348119983101E-2</v>
      </c>
      <c r="AF282" s="144"/>
    </row>
    <row r="283" spans="1:32" ht="22.15" customHeight="1" x14ac:dyDescent="0.25">
      <c r="A283" s="154" t="s">
        <v>243</v>
      </c>
      <c r="B283" s="155">
        <v>0.12</v>
      </c>
      <c r="C283" s="155">
        <v>0.19230769230769232</v>
      </c>
      <c r="D283" s="155">
        <v>0.17391304347826086</v>
      </c>
      <c r="E283" s="155">
        <v>0.25</v>
      </c>
      <c r="F283" s="155">
        <v>9.0909090909090912E-2</v>
      </c>
      <c r="G283" s="155">
        <v>0.23529411764705882</v>
      </c>
      <c r="H283" s="155">
        <v>0.18181818181818182</v>
      </c>
      <c r="I283" s="155">
        <v>0.22580645161290322</v>
      </c>
      <c r="J283" s="172">
        <v>4.3988269794721395</v>
      </c>
      <c r="K283" s="172">
        <v>5.4920375663536136</v>
      </c>
      <c r="L283" s="147"/>
      <c r="M283" s="203">
        <v>0.82998203131684767</v>
      </c>
      <c r="N283" s="144"/>
      <c r="P283" s="154" t="s">
        <v>243</v>
      </c>
      <c r="Q283" s="155">
        <v>0.12534818941504178</v>
      </c>
      <c r="R283" s="155">
        <v>0.15649867374005305</v>
      </c>
      <c r="S283" s="155">
        <v>0.15614617940199335</v>
      </c>
      <c r="T283" s="155">
        <v>0.14420062695924765</v>
      </c>
      <c r="U283" s="155">
        <v>0.16993464052287582</v>
      </c>
      <c r="V283" s="155">
        <v>0.16077170418006431</v>
      </c>
      <c r="W283" s="155">
        <v>0.23096446700507614</v>
      </c>
      <c r="X283" s="155">
        <v>0.21750663129973474</v>
      </c>
      <c r="Y283" s="172">
        <v>-1.3457835705341399</v>
      </c>
      <c r="Z283" s="172">
        <v>5.2741105317478718</v>
      </c>
      <c r="AA283" s="147"/>
      <c r="AB283" s="144"/>
      <c r="AC283" s="144"/>
      <c r="AD283" s="151">
        <v>0.17088607594936708</v>
      </c>
      <c r="AE283" s="151">
        <v>0.16476552598225602</v>
      </c>
      <c r="AF283" s="144"/>
    </row>
    <row r="284" spans="1:32" ht="22.15" customHeight="1" x14ac:dyDescent="0.25">
      <c r="A284" s="154" t="s">
        <v>244</v>
      </c>
      <c r="B284" s="155">
        <v>0.04</v>
      </c>
      <c r="C284" s="155">
        <v>0</v>
      </c>
      <c r="D284" s="155">
        <v>4.3478260869565216E-2</v>
      </c>
      <c r="E284" s="155">
        <v>0</v>
      </c>
      <c r="F284" s="155">
        <v>0</v>
      </c>
      <c r="G284" s="155">
        <v>0.11764705882352941</v>
      </c>
      <c r="H284" s="155">
        <v>0</v>
      </c>
      <c r="I284" s="155">
        <v>0</v>
      </c>
      <c r="J284" s="172">
        <v>0</v>
      </c>
      <c r="K284" s="172">
        <v>-2.5316455696202533</v>
      </c>
      <c r="L284" s="147"/>
      <c r="M284" s="203">
        <v>-2.3872679045092835</v>
      </c>
      <c r="N284" s="144"/>
      <c r="P284" s="154" t="s">
        <v>244</v>
      </c>
      <c r="Q284" s="155">
        <v>3.8997214484679667E-2</v>
      </c>
      <c r="R284" s="155">
        <v>2.6525198938992044E-2</v>
      </c>
      <c r="S284" s="155">
        <v>3.3222591362126247E-3</v>
      </c>
      <c r="T284" s="155">
        <v>2.5078369905956112E-2</v>
      </c>
      <c r="U284" s="155">
        <v>2.6143790849673203E-2</v>
      </c>
      <c r="V284" s="155">
        <v>3.8585209003215437E-2</v>
      </c>
      <c r="W284" s="155">
        <v>2.7918781725888325E-2</v>
      </c>
      <c r="X284" s="155">
        <v>2.3872679045092837E-2</v>
      </c>
      <c r="Y284" s="172">
        <v>-0.40461026807954886</v>
      </c>
      <c r="Z284" s="172">
        <v>-0.31657662443030227</v>
      </c>
      <c r="AA284" s="147"/>
      <c r="AB284" s="144"/>
      <c r="AC284" s="144"/>
      <c r="AD284" s="151">
        <v>2.5316455696202531E-2</v>
      </c>
      <c r="AE284" s="151">
        <v>2.7038445289395859E-2</v>
      </c>
      <c r="AF284" s="144"/>
    </row>
    <row r="285" spans="1:32" ht="22.15" customHeight="1" x14ac:dyDescent="0.25">
      <c r="A285" s="154" t="s">
        <v>245</v>
      </c>
      <c r="B285" s="155">
        <v>0</v>
      </c>
      <c r="C285" s="155">
        <v>0</v>
      </c>
      <c r="D285" s="155">
        <v>0</v>
      </c>
      <c r="E285" s="155">
        <v>0</v>
      </c>
      <c r="F285" s="155">
        <v>0</v>
      </c>
      <c r="G285" s="155">
        <v>0</v>
      </c>
      <c r="H285" s="155">
        <v>0</v>
      </c>
      <c r="I285" s="155">
        <v>0</v>
      </c>
      <c r="J285" s="172">
        <v>0</v>
      </c>
      <c r="K285" s="172">
        <v>0</v>
      </c>
      <c r="L285" s="147"/>
      <c r="M285" s="203">
        <v>-2.3872679045092835</v>
      </c>
      <c r="N285" s="144"/>
      <c r="P285" s="154" t="s">
        <v>245</v>
      </c>
      <c r="Q285" s="155">
        <v>2.7855153203342618E-3</v>
      </c>
      <c r="R285" s="155">
        <v>0</v>
      </c>
      <c r="S285" s="155">
        <v>9.9667774086378731E-3</v>
      </c>
      <c r="T285" s="155">
        <v>0</v>
      </c>
      <c r="U285" s="155">
        <v>0</v>
      </c>
      <c r="V285" s="155">
        <v>1.2861736334405145E-2</v>
      </c>
      <c r="W285" s="155">
        <v>7.6142131979695434E-3</v>
      </c>
      <c r="X285" s="155">
        <v>2.3872679045092837E-2</v>
      </c>
      <c r="Y285" s="172">
        <v>1.6258465847123296</v>
      </c>
      <c r="Z285" s="172">
        <v>1.9225446260977923</v>
      </c>
      <c r="AA285" s="147"/>
      <c r="AB285" s="144"/>
      <c r="AC285" s="144"/>
      <c r="AD285" s="151">
        <v>0</v>
      </c>
      <c r="AE285" s="151">
        <v>4.647232784114913E-3</v>
      </c>
      <c r="AF285" s="144"/>
    </row>
    <row r="286" spans="1:32" ht="22.15" customHeight="1" x14ac:dyDescent="0.25">
      <c r="A286" s="154" t="s">
        <v>246</v>
      </c>
      <c r="B286" s="155">
        <v>0</v>
      </c>
      <c r="C286" s="155">
        <v>0</v>
      </c>
      <c r="D286" s="155">
        <v>0</v>
      </c>
      <c r="E286" s="155">
        <v>0</v>
      </c>
      <c r="F286" s="155">
        <v>0</v>
      </c>
      <c r="G286" s="155">
        <v>5.8823529411764705E-2</v>
      </c>
      <c r="H286" s="155">
        <v>0</v>
      </c>
      <c r="I286" s="155">
        <v>0</v>
      </c>
      <c r="J286" s="172">
        <v>0</v>
      </c>
      <c r="K286" s="172">
        <v>-0.63291139240506333</v>
      </c>
      <c r="L286" s="147"/>
      <c r="M286" s="203">
        <v>-0.2652519893899204</v>
      </c>
      <c r="N286" s="144"/>
      <c r="P286" s="154" t="s">
        <v>246</v>
      </c>
      <c r="Q286" s="155">
        <v>2.7855153203342618E-3</v>
      </c>
      <c r="R286" s="155">
        <v>0</v>
      </c>
      <c r="S286" s="155">
        <v>0</v>
      </c>
      <c r="T286" s="155">
        <v>0</v>
      </c>
      <c r="U286" s="155">
        <v>3.2679738562091504E-3</v>
      </c>
      <c r="V286" s="155">
        <v>3.2154340836012861E-3</v>
      </c>
      <c r="W286" s="155">
        <v>0</v>
      </c>
      <c r="X286" s="155">
        <v>2.6525198938992041E-3</v>
      </c>
      <c r="Y286" s="172">
        <v>0.2652519893899204</v>
      </c>
      <c r="Z286" s="172">
        <v>0.13850927709587732</v>
      </c>
      <c r="AA286" s="147"/>
      <c r="AB286" s="144"/>
      <c r="AC286" s="144"/>
      <c r="AD286" s="151">
        <v>6.3291139240506328E-3</v>
      </c>
      <c r="AE286" s="151">
        <v>1.2674271229404308E-3</v>
      </c>
      <c r="AF286" s="144"/>
    </row>
    <row r="287" spans="1:32" x14ac:dyDescent="0.25">
      <c r="A287" s="149" t="s">
        <v>247</v>
      </c>
      <c r="B287" s="150">
        <v>256.96000000000004</v>
      </c>
      <c r="C287" s="150">
        <v>223.11538461538461</v>
      </c>
      <c r="D287" s="150">
        <v>225.65217391304347</v>
      </c>
      <c r="E287" s="150">
        <v>318.91666666666703</v>
      </c>
      <c r="F287" s="150">
        <v>287.0454545454549</v>
      </c>
      <c r="G287" s="150">
        <v>223.70588235294147</v>
      </c>
      <c r="H287" s="150">
        <v>272.81818181818187</v>
      </c>
      <c r="I287" s="150">
        <v>264.19354838709711</v>
      </c>
      <c r="J287" s="177">
        <v>-8.6246334310847601</v>
      </c>
      <c r="K287" s="177">
        <v>8.7315230706413161</v>
      </c>
      <c r="L287" s="147"/>
      <c r="M287" s="203">
        <v>17.511850774365399</v>
      </c>
      <c r="N287" s="144"/>
      <c r="P287" s="149" t="s">
        <v>247</v>
      </c>
      <c r="Q287" s="150">
        <v>275.66016713091898</v>
      </c>
      <c r="R287" s="150">
        <v>278.43766578249324</v>
      </c>
      <c r="S287" s="150">
        <v>232.61794019933546</v>
      </c>
      <c r="T287" s="150">
        <v>254.35423197492196</v>
      </c>
      <c r="U287" s="150">
        <v>233.90849673202587</v>
      </c>
      <c r="V287" s="150">
        <v>192.23151125401907</v>
      </c>
      <c r="W287" s="150">
        <v>265.36548223350241</v>
      </c>
      <c r="X287" s="150">
        <v>246.68169761273171</v>
      </c>
      <c r="Y287" s="177">
        <v>-18.683784620770695</v>
      </c>
      <c r="Z287" s="177">
        <v>-3.0031355093636591</v>
      </c>
      <c r="AA287" s="147"/>
      <c r="AB287" s="144"/>
      <c r="AC287" s="144"/>
      <c r="AD287" s="150">
        <v>255.46202531645579</v>
      </c>
      <c r="AE287" s="150">
        <v>249.68483312209537</v>
      </c>
      <c r="AF287" s="144"/>
    </row>
    <row r="288" spans="1:32" x14ac:dyDescent="0.25">
      <c r="A288" s="149" t="s">
        <v>248</v>
      </c>
      <c r="B288" s="150">
        <v>261.33333333333366</v>
      </c>
      <c r="C288" s="150">
        <v>219.00000000000028</v>
      </c>
      <c r="D288" s="150">
        <v>248.4375000000004</v>
      </c>
      <c r="E288" s="150">
        <v>276.33333333333297</v>
      </c>
      <c r="F288" s="150">
        <v>285.74999999999966</v>
      </c>
      <c r="G288" s="150">
        <v>256.5</v>
      </c>
      <c r="H288" s="150">
        <v>248.730769230769</v>
      </c>
      <c r="I288" s="150">
        <v>283.04347826086973</v>
      </c>
      <c r="J288" s="177">
        <v>34.312709030100734</v>
      </c>
      <c r="K288" s="177">
        <v>28.313970064148435</v>
      </c>
      <c r="L288" s="147"/>
      <c r="M288" s="203">
        <v>8.1773365285865225</v>
      </c>
      <c r="N288" s="144"/>
      <c r="P288" s="149" t="s">
        <v>248</v>
      </c>
      <c r="Q288" s="150">
        <v>280.37050359712208</v>
      </c>
      <c r="R288" s="150">
        <v>279.73076923076962</v>
      </c>
      <c r="S288" s="150">
        <v>251.59130434782628</v>
      </c>
      <c r="T288" s="150">
        <v>265.89387755102064</v>
      </c>
      <c r="U288" s="150">
        <v>244.61572052401721</v>
      </c>
      <c r="V288" s="150">
        <v>197.19574468085125</v>
      </c>
      <c r="W288" s="150">
        <v>261.18978102189772</v>
      </c>
      <c r="X288" s="150">
        <v>274.86614173228321</v>
      </c>
      <c r="Y288" s="177">
        <v>13.676360710385495</v>
      </c>
      <c r="Z288" s="177">
        <v>18.884149610729963</v>
      </c>
      <c r="AA288" s="147"/>
      <c r="AB288" s="144"/>
      <c r="AC288" s="144"/>
      <c r="AD288" s="150">
        <v>254.7295081967213</v>
      </c>
      <c r="AE288" s="150">
        <v>255.98199212155325</v>
      </c>
      <c r="AF288" s="144"/>
    </row>
    <row r="289" spans="1:32" x14ac:dyDescent="0.25">
      <c r="A289" s="146" t="s">
        <v>249</v>
      </c>
      <c r="B289" s="147">
        <v>54</v>
      </c>
      <c r="C289" s="147">
        <v>42</v>
      </c>
      <c r="D289" s="147">
        <v>56</v>
      </c>
      <c r="E289" s="147">
        <v>40</v>
      </c>
      <c r="F289" s="147">
        <v>26</v>
      </c>
      <c r="G289" s="147">
        <v>29</v>
      </c>
      <c r="H289" s="147">
        <v>54</v>
      </c>
      <c r="I289" s="147">
        <v>40</v>
      </c>
      <c r="J289" s="148">
        <v>-0.25925925925925924</v>
      </c>
      <c r="K289" s="148">
        <v>-6.9767441860465115E-2</v>
      </c>
      <c r="L289" s="147"/>
      <c r="M289" s="155">
        <v>6.4620355411954766E-2</v>
      </c>
      <c r="N289" s="144"/>
      <c r="P289" s="146" t="s">
        <v>249</v>
      </c>
      <c r="Q289" s="147">
        <v>484</v>
      </c>
      <c r="R289" s="147">
        <v>448</v>
      </c>
      <c r="S289" s="147">
        <v>526</v>
      </c>
      <c r="T289" s="147">
        <v>485</v>
      </c>
      <c r="U289" s="147">
        <v>358</v>
      </c>
      <c r="V289" s="147">
        <v>439</v>
      </c>
      <c r="W289" s="147">
        <v>566</v>
      </c>
      <c r="X289" s="147">
        <v>619</v>
      </c>
      <c r="Y289" s="148">
        <v>9.3639575971731448E-2</v>
      </c>
      <c r="Z289" s="148">
        <v>0.31064730792498491</v>
      </c>
      <c r="AA289" s="147"/>
      <c r="AB289" s="144"/>
      <c r="AC289" s="144"/>
      <c r="AD289" s="147">
        <v>43</v>
      </c>
      <c r="AE289" s="147">
        <v>472.28571428571428</v>
      </c>
      <c r="AF289" s="144"/>
    </row>
    <row r="290" spans="1:32" x14ac:dyDescent="0.25">
      <c r="A290" s="146" t="s">
        <v>250</v>
      </c>
      <c r="B290" s="150">
        <v>15</v>
      </c>
      <c r="C290" s="150">
        <v>8</v>
      </c>
      <c r="D290" s="150">
        <v>14</v>
      </c>
      <c r="E290" s="150">
        <v>13</v>
      </c>
      <c r="F290" s="150">
        <v>5</v>
      </c>
      <c r="G290" s="150">
        <v>10</v>
      </c>
      <c r="H290" s="150">
        <v>21</v>
      </c>
      <c r="I290" s="150">
        <v>6</v>
      </c>
      <c r="J290" s="148">
        <v>-0.7142857142857143</v>
      </c>
      <c r="K290" s="148">
        <v>-0.51162790697674421</v>
      </c>
      <c r="L290" s="147"/>
      <c r="M290" s="155">
        <v>2.7272727272727271E-2</v>
      </c>
      <c r="N290" s="144"/>
      <c r="P290" s="146" t="s">
        <v>250</v>
      </c>
      <c r="Q290" s="150">
        <v>135</v>
      </c>
      <c r="R290" s="150">
        <v>115</v>
      </c>
      <c r="S290" s="150">
        <v>129</v>
      </c>
      <c r="T290" s="150">
        <v>146</v>
      </c>
      <c r="U290" s="150">
        <v>133</v>
      </c>
      <c r="V290" s="150">
        <v>124</v>
      </c>
      <c r="W290" s="150">
        <v>175</v>
      </c>
      <c r="X290" s="150">
        <v>220</v>
      </c>
      <c r="Y290" s="148">
        <v>0.25714285714285712</v>
      </c>
      <c r="Z290" s="148">
        <v>0.6091954022988505</v>
      </c>
      <c r="AA290" s="147"/>
      <c r="AB290" s="144"/>
      <c r="AC290" s="144"/>
      <c r="AD290" s="150">
        <v>12.285714285714286</v>
      </c>
      <c r="AE290" s="150">
        <v>136.71428571428572</v>
      </c>
      <c r="AF290" s="144"/>
    </row>
    <row r="291" spans="1:32" x14ac:dyDescent="0.25">
      <c r="A291" s="149" t="s">
        <v>251</v>
      </c>
      <c r="B291" s="147">
        <v>0</v>
      </c>
      <c r="C291" s="147">
        <v>103</v>
      </c>
      <c r="D291" s="147">
        <v>90</v>
      </c>
      <c r="E291" s="147">
        <v>57</v>
      </c>
      <c r="F291" s="147">
        <v>74</v>
      </c>
      <c r="G291" s="147">
        <v>46</v>
      </c>
      <c r="H291" s="147">
        <v>74</v>
      </c>
      <c r="I291" s="147">
        <v>84</v>
      </c>
      <c r="J291" s="148">
        <v>0.13513513513513514</v>
      </c>
      <c r="K291" s="157">
        <v>0.13513513513513514</v>
      </c>
      <c r="L291" s="147"/>
      <c r="M291" s="155">
        <v>7.6018099547511306E-2</v>
      </c>
      <c r="N291" s="144"/>
      <c r="P291" s="149" t="s">
        <v>251</v>
      </c>
      <c r="Q291" s="147">
        <v>0</v>
      </c>
      <c r="R291" s="147">
        <v>1107</v>
      </c>
      <c r="S291" s="147">
        <v>1016</v>
      </c>
      <c r="T291" s="147">
        <v>979</v>
      </c>
      <c r="U291" s="147">
        <v>975</v>
      </c>
      <c r="V291" s="147">
        <v>1016</v>
      </c>
      <c r="W291" s="147">
        <v>1035</v>
      </c>
      <c r="X291" s="147">
        <v>1105</v>
      </c>
      <c r="Y291" s="148">
        <v>6.7632850241545889E-2</v>
      </c>
      <c r="Z291" s="157">
        <v>8.1919060052219286E-2</v>
      </c>
      <c r="AA291" s="147"/>
      <c r="AB291" s="144"/>
      <c r="AC291" s="144"/>
      <c r="AD291" s="158">
        <v>74</v>
      </c>
      <c r="AE291" s="158">
        <v>1021.3333333333334</v>
      </c>
      <c r="AF291" s="144"/>
    </row>
    <row r="292" spans="1:32" x14ac:dyDescent="0.25">
      <c r="A292" s="159" t="s">
        <v>252</v>
      </c>
      <c r="B292" s="150">
        <v>14</v>
      </c>
      <c r="C292" s="150">
        <v>17</v>
      </c>
      <c r="D292" s="150">
        <v>23</v>
      </c>
      <c r="E292" s="150">
        <v>29</v>
      </c>
      <c r="F292" s="150">
        <v>17</v>
      </c>
      <c r="G292" s="150">
        <v>17</v>
      </c>
      <c r="H292" s="150">
        <v>24</v>
      </c>
      <c r="I292" s="150">
        <v>43</v>
      </c>
      <c r="J292" s="148">
        <v>0.79166666666666663</v>
      </c>
      <c r="K292" s="148">
        <v>1.1347517730496455</v>
      </c>
      <c r="L292" s="147"/>
      <c r="M292" s="155">
        <v>9.9767981438515077E-2</v>
      </c>
      <c r="N292" s="144"/>
      <c r="P292" s="159" t="s">
        <v>252</v>
      </c>
      <c r="Q292" s="150">
        <v>311</v>
      </c>
      <c r="R292" s="150">
        <v>310</v>
      </c>
      <c r="S292" s="150">
        <v>329</v>
      </c>
      <c r="T292" s="150">
        <v>288</v>
      </c>
      <c r="U292" s="150">
        <v>250</v>
      </c>
      <c r="V292" s="150">
        <v>370</v>
      </c>
      <c r="W292" s="150">
        <v>299</v>
      </c>
      <c r="X292" s="150">
        <v>431</v>
      </c>
      <c r="Y292" s="148">
        <v>0.4414715719063545</v>
      </c>
      <c r="Z292" s="148">
        <v>0.39870190078813156</v>
      </c>
      <c r="AA292" s="147"/>
      <c r="AB292" s="144"/>
      <c r="AC292" s="144"/>
      <c r="AD292" s="150">
        <v>20.142857142857142</v>
      </c>
      <c r="AE292" s="150">
        <v>308.14285714285717</v>
      </c>
      <c r="AF292" s="144"/>
    </row>
    <row r="293" spans="1:32" x14ac:dyDescent="0.25">
      <c r="A293" s="159" t="s">
        <v>253</v>
      </c>
      <c r="B293" s="150">
        <v>1</v>
      </c>
      <c r="C293" s="150">
        <v>2</v>
      </c>
      <c r="D293" s="150">
        <v>4</v>
      </c>
      <c r="E293" s="150">
        <v>0</v>
      </c>
      <c r="F293" s="150">
        <v>0</v>
      </c>
      <c r="G293" s="150">
        <v>0</v>
      </c>
      <c r="H293" s="150">
        <v>0</v>
      </c>
      <c r="I293" s="150">
        <v>5</v>
      </c>
      <c r="J293" s="148" t="e">
        <v>#DIV/0!</v>
      </c>
      <c r="K293" s="148">
        <v>4</v>
      </c>
      <c r="L293" s="147"/>
      <c r="M293" s="155">
        <v>0.23809523809523808</v>
      </c>
      <c r="N293" s="144"/>
      <c r="P293" s="159" t="s">
        <v>253</v>
      </c>
      <c r="Q293" s="150">
        <v>24</v>
      </c>
      <c r="R293" s="150">
        <v>23</v>
      </c>
      <c r="S293" s="150">
        <v>20</v>
      </c>
      <c r="T293" s="150">
        <v>22</v>
      </c>
      <c r="U293" s="150">
        <v>7</v>
      </c>
      <c r="V293" s="150">
        <v>13</v>
      </c>
      <c r="W293" s="150">
        <v>15</v>
      </c>
      <c r="X293" s="150">
        <v>21</v>
      </c>
      <c r="Y293" s="148">
        <v>0.4</v>
      </c>
      <c r="Z293" s="148">
        <v>0.18548387096774185</v>
      </c>
      <c r="AA293" s="147"/>
      <c r="AB293" s="144"/>
      <c r="AC293" s="144"/>
      <c r="AD293" s="150">
        <v>1</v>
      </c>
      <c r="AE293" s="150">
        <v>17.714285714285715</v>
      </c>
      <c r="AF293" s="144"/>
    </row>
    <row r="294" spans="1:32" x14ac:dyDescent="0.25">
      <c r="A294" s="159" t="s">
        <v>254</v>
      </c>
      <c r="B294" s="191">
        <v>6.6666666666666666E-2</v>
      </c>
      <c r="C294" s="191">
        <v>0.10526315789473684</v>
      </c>
      <c r="D294" s="191">
        <v>0.14814814814814814</v>
      </c>
      <c r="E294" s="191">
        <v>0</v>
      </c>
      <c r="F294" s="191">
        <v>0</v>
      </c>
      <c r="G294" s="191">
        <v>0</v>
      </c>
      <c r="H294" s="191">
        <v>0</v>
      </c>
      <c r="I294" s="191">
        <v>0.10416666666666667</v>
      </c>
      <c r="J294" s="172">
        <v>10.416666666666668</v>
      </c>
      <c r="K294" s="172">
        <v>5.6869369369369371</v>
      </c>
      <c r="L294" s="147"/>
      <c r="M294" s="203">
        <v>5.7706489675516224</v>
      </c>
      <c r="N294" s="144"/>
      <c r="P294" s="159" t="s">
        <v>254</v>
      </c>
      <c r="Q294" s="191">
        <v>7.1641791044776124E-2</v>
      </c>
      <c r="R294" s="191">
        <v>6.9069069069069067E-2</v>
      </c>
      <c r="S294" s="191">
        <v>5.730659025787966E-2</v>
      </c>
      <c r="T294" s="191">
        <v>7.0967741935483872E-2</v>
      </c>
      <c r="U294" s="191">
        <v>2.7237354085603113E-2</v>
      </c>
      <c r="V294" s="191">
        <v>3.3942558746736295E-2</v>
      </c>
      <c r="W294" s="191">
        <v>4.7770700636942678E-2</v>
      </c>
      <c r="X294" s="191">
        <v>4.6460176991150445E-2</v>
      </c>
      <c r="Y294" s="172">
        <v>-0.13105236457922331</v>
      </c>
      <c r="Z294" s="172">
        <v>-0.79019448852195651</v>
      </c>
      <c r="AA294" s="147"/>
      <c r="AB294" s="144"/>
      <c r="AC294" s="144"/>
      <c r="AD294" s="191">
        <v>4.72972972972973E-2</v>
      </c>
      <c r="AE294" s="191">
        <v>5.4362121876370011E-2</v>
      </c>
      <c r="AF294" s="144"/>
    </row>
    <row r="295" spans="1:32" x14ac:dyDescent="0.25">
      <c r="A295" s="161" t="s">
        <v>255</v>
      </c>
      <c r="B295" s="161"/>
      <c r="C295" s="161"/>
      <c r="D295" s="161"/>
      <c r="E295" s="144"/>
      <c r="F295" s="144"/>
      <c r="G295" s="144"/>
      <c r="H295" s="144"/>
      <c r="I295" s="144"/>
      <c r="J295" s="144"/>
      <c r="K295" s="144"/>
      <c r="L295" s="144"/>
      <c r="M295" s="144"/>
      <c r="N295" s="144"/>
      <c r="O295" s="204"/>
      <c r="P295" s="161" t="s">
        <v>255</v>
      </c>
      <c r="Q295" s="161"/>
      <c r="R295" s="161"/>
      <c r="S295" s="161"/>
      <c r="T295" s="144"/>
      <c r="U295" s="144"/>
      <c r="V295" s="144"/>
      <c r="W295" s="144"/>
      <c r="X295" s="144"/>
      <c r="Y295" s="144"/>
      <c r="Z295" s="144"/>
      <c r="AA295" s="144"/>
      <c r="AB295" s="144"/>
      <c r="AC295" s="144"/>
      <c r="AD295" s="144"/>
      <c r="AE295" s="144"/>
      <c r="AF295" s="144"/>
    </row>
    <row r="296" spans="1:32" x14ac:dyDescent="0.25">
      <c r="N296" s="144"/>
      <c r="AB296" s="144"/>
    </row>
    <row r="297" spans="1:32" x14ac:dyDescent="0.25">
      <c r="N297" s="144"/>
      <c r="AB297" s="144"/>
    </row>
    <row r="298" spans="1:32" x14ac:dyDescent="0.25">
      <c r="A298" s="195" t="s">
        <v>283</v>
      </c>
      <c r="B298" s="189" t="s">
        <v>284</v>
      </c>
      <c r="C298" s="189"/>
      <c r="D298" s="181"/>
      <c r="E298" s="181"/>
      <c r="F298" s="167"/>
      <c r="G298" s="167"/>
      <c r="H298" s="167"/>
      <c r="I298" s="167"/>
      <c r="J298" s="167"/>
      <c r="K298" s="167"/>
      <c r="L298" s="188"/>
      <c r="M298" s="211"/>
      <c r="N298" s="144"/>
      <c r="O298" s="211"/>
      <c r="P298" s="195" t="s">
        <v>283</v>
      </c>
      <c r="Q298" s="189" t="s">
        <v>284</v>
      </c>
      <c r="R298" s="189"/>
      <c r="S298" s="181"/>
      <c r="T298" s="181"/>
      <c r="U298" s="144"/>
      <c r="V298" s="144"/>
      <c r="W298" s="144"/>
      <c r="X298" s="144"/>
      <c r="Y298" s="144"/>
      <c r="Z298" s="144"/>
      <c r="AA298" s="188"/>
      <c r="AB298" s="144"/>
      <c r="AC298" s="144"/>
      <c r="AD298" s="144"/>
      <c r="AE298" s="144"/>
      <c r="AF298" s="144"/>
    </row>
    <row r="299" spans="1:32" x14ac:dyDescent="0.25">
      <c r="A299" s="166" t="s">
        <v>310</v>
      </c>
      <c r="B299" s="166"/>
      <c r="C299" s="166"/>
      <c r="D299" s="166"/>
      <c r="E299" s="213"/>
      <c r="F299" s="167"/>
      <c r="G299" s="167"/>
      <c r="H299" s="167"/>
      <c r="I299" s="167"/>
      <c r="J299" s="167"/>
      <c r="K299" s="167"/>
      <c r="L299" s="167"/>
      <c r="M299" s="144"/>
      <c r="N299" s="144"/>
      <c r="P299" s="166" t="s">
        <v>231</v>
      </c>
      <c r="Q299" s="166"/>
      <c r="R299" s="166"/>
      <c r="S299" s="166"/>
      <c r="T299" s="162"/>
      <c r="U299" s="144"/>
      <c r="V299" s="144"/>
      <c r="W299" s="144"/>
      <c r="X299" s="144"/>
      <c r="Y299" s="144"/>
      <c r="Z299" s="144"/>
      <c r="AA299" s="167"/>
      <c r="AB299" s="144"/>
      <c r="AC299" s="144"/>
      <c r="AD299" s="144"/>
      <c r="AE299" s="144"/>
      <c r="AF299" s="144"/>
    </row>
    <row r="300" spans="1:32" ht="31.5" x14ac:dyDescent="0.25">
      <c r="A300" s="190"/>
      <c r="B300" s="141">
        <v>2019</v>
      </c>
      <c r="C300" s="141">
        <v>2020</v>
      </c>
      <c r="D300" s="141">
        <v>2021</v>
      </c>
      <c r="E300" s="141">
        <v>2022</v>
      </c>
      <c r="F300" s="141">
        <v>2023</v>
      </c>
      <c r="G300" s="141">
        <v>2024</v>
      </c>
      <c r="H300" s="141">
        <v>2025</v>
      </c>
      <c r="I300" s="141">
        <v>2026</v>
      </c>
      <c r="J300" s="142" t="s">
        <v>232</v>
      </c>
      <c r="K300" s="142" t="s">
        <v>233</v>
      </c>
      <c r="L300" s="143" t="s">
        <v>234</v>
      </c>
      <c r="M300" s="145" t="s">
        <v>287</v>
      </c>
      <c r="N300" s="144"/>
      <c r="P300" s="190"/>
      <c r="Q300" s="141">
        <v>2019</v>
      </c>
      <c r="R300" s="141">
        <v>2020</v>
      </c>
      <c r="S300" s="141">
        <v>2021</v>
      </c>
      <c r="T300" s="141">
        <v>2022</v>
      </c>
      <c r="U300" s="141">
        <v>2023</v>
      </c>
      <c r="V300" s="141">
        <v>2024</v>
      </c>
      <c r="W300" s="141">
        <v>2025</v>
      </c>
      <c r="X300" s="141">
        <v>2026</v>
      </c>
      <c r="Y300" s="142" t="s">
        <v>232</v>
      </c>
      <c r="Z300" s="142" t="s">
        <v>233</v>
      </c>
      <c r="AA300" s="143" t="s">
        <v>234</v>
      </c>
      <c r="AB300" s="144"/>
      <c r="AC300" s="144"/>
      <c r="AD300" s="145" t="s">
        <v>311</v>
      </c>
      <c r="AE300" s="145" t="s">
        <v>235</v>
      </c>
      <c r="AF300" s="144"/>
    </row>
    <row r="301" spans="1:32" x14ac:dyDescent="0.25">
      <c r="A301" s="146" t="s">
        <v>236</v>
      </c>
      <c r="B301" s="147">
        <v>121</v>
      </c>
      <c r="C301" s="147">
        <v>153</v>
      </c>
      <c r="D301" s="147">
        <v>120</v>
      </c>
      <c r="E301" s="147">
        <v>105</v>
      </c>
      <c r="F301" s="147">
        <v>151</v>
      </c>
      <c r="G301" s="147">
        <v>225</v>
      </c>
      <c r="H301" s="147">
        <v>135</v>
      </c>
      <c r="I301" s="147">
        <v>144</v>
      </c>
      <c r="J301" s="148">
        <v>6.6666666666666666E-2</v>
      </c>
      <c r="K301" s="148">
        <v>-1.9801980198019238E-3</v>
      </c>
      <c r="L301" s="147"/>
      <c r="M301" s="155">
        <v>6.6759388038942977E-2</v>
      </c>
      <c r="N301" s="144"/>
      <c r="P301" s="146" t="s">
        <v>236</v>
      </c>
      <c r="Q301" s="147">
        <v>1612</v>
      </c>
      <c r="R301" s="147">
        <v>2505</v>
      </c>
      <c r="S301" s="147">
        <v>1610</v>
      </c>
      <c r="T301" s="147">
        <v>1370</v>
      </c>
      <c r="U301" s="147">
        <v>1591</v>
      </c>
      <c r="V301" s="147">
        <v>1674</v>
      </c>
      <c r="W301" s="147">
        <v>1545</v>
      </c>
      <c r="X301" s="147">
        <v>2157</v>
      </c>
      <c r="Y301" s="148">
        <v>0.39611650485436894</v>
      </c>
      <c r="Z301" s="148">
        <v>0.26807760141093473</v>
      </c>
      <c r="AA301" s="147"/>
      <c r="AB301" s="144"/>
      <c r="AC301" s="144"/>
      <c r="AD301" s="147">
        <v>144.28571428571428</v>
      </c>
      <c r="AE301" s="147">
        <v>1701</v>
      </c>
      <c r="AF301" s="144"/>
    </row>
    <row r="302" spans="1:32" x14ac:dyDescent="0.25">
      <c r="A302" s="149" t="s">
        <v>237</v>
      </c>
      <c r="B302" s="150">
        <v>64</v>
      </c>
      <c r="C302" s="150">
        <v>71</v>
      </c>
      <c r="D302" s="150">
        <v>65</v>
      </c>
      <c r="E302" s="150">
        <v>47</v>
      </c>
      <c r="F302" s="150">
        <v>73</v>
      </c>
      <c r="G302" s="150">
        <v>130</v>
      </c>
      <c r="H302" s="150">
        <v>51</v>
      </c>
      <c r="I302" s="150">
        <v>33</v>
      </c>
      <c r="J302" s="148">
        <v>-0.35294117647058826</v>
      </c>
      <c r="K302" s="148">
        <v>-0.53892215568862278</v>
      </c>
      <c r="L302" s="147"/>
      <c r="M302" s="155">
        <v>2.8645833333333332E-2</v>
      </c>
      <c r="N302" s="144"/>
      <c r="P302" s="149" t="s">
        <v>237</v>
      </c>
      <c r="Q302" s="150">
        <v>887</v>
      </c>
      <c r="R302" s="150">
        <v>1510</v>
      </c>
      <c r="S302" s="150">
        <v>936</v>
      </c>
      <c r="T302" s="150">
        <v>743</v>
      </c>
      <c r="U302" s="150">
        <v>680</v>
      </c>
      <c r="V302" s="150">
        <v>629</v>
      </c>
      <c r="W302" s="150">
        <v>635</v>
      </c>
      <c r="X302" s="150">
        <v>1152</v>
      </c>
      <c r="Y302" s="148">
        <v>0.81417322834645667</v>
      </c>
      <c r="Z302" s="148">
        <v>0.33953488372093021</v>
      </c>
      <c r="AA302" s="147"/>
      <c r="AB302" s="144"/>
      <c r="AC302" s="144"/>
      <c r="AD302" s="150">
        <v>71.571428571428569</v>
      </c>
      <c r="AE302" s="150">
        <v>860</v>
      </c>
      <c r="AF302" s="144"/>
    </row>
    <row r="303" spans="1:32" x14ac:dyDescent="0.25">
      <c r="A303" s="146" t="s">
        <v>90</v>
      </c>
      <c r="B303" s="151">
        <v>0.66666666666666663</v>
      </c>
      <c r="C303" s="151">
        <v>0.66981132075471694</v>
      </c>
      <c r="D303" s="151">
        <v>0.79268292682926833</v>
      </c>
      <c r="E303" s="151">
        <v>0.61038961038961037</v>
      </c>
      <c r="F303" s="151">
        <v>0.64601769911504425</v>
      </c>
      <c r="G303" s="151">
        <v>0.71823204419889508</v>
      </c>
      <c r="H303" s="151">
        <v>0.54255319148936165</v>
      </c>
      <c r="I303" s="151">
        <v>0.32673267326732675</v>
      </c>
      <c r="J303" s="172">
        <v>-21.582051822203489</v>
      </c>
      <c r="K303" s="172">
        <v>-34.215918254041696</v>
      </c>
      <c r="L303" s="147"/>
      <c r="M303" s="203">
        <v>-30.003555306564383</v>
      </c>
      <c r="N303" s="144"/>
      <c r="P303" s="146" t="s">
        <v>90</v>
      </c>
      <c r="Q303" s="151">
        <v>0.65124816446402345</v>
      </c>
      <c r="R303" s="151">
        <v>0.69266055045871555</v>
      </c>
      <c r="S303" s="151">
        <v>0.67144906743185084</v>
      </c>
      <c r="T303" s="151">
        <v>0.64273356401384085</v>
      </c>
      <c r="U303" s="151">
        <v>0.53501180173092056</v>
      </c>
      <c r="V303" s="151">
        <v>0.45945945945945948</v>
      </c>
      <c r="W303" s="151">
        <v>0.4945482866043614</v>
      </c>
      <c r="X303" s="151">
        <v>0.62676822633297058</v>
      </c>
      <c r="Y303" s="172">
        <v>13.221993972860918</v>
      </c>
      <c r="Z303" s="172">
        <v>2.5729887674823648</v>
      </c>
      <c r="AA303" s="147"/>
      <c r="AB303" s="144"/>
      <c r="AC303" s="144"/>
      <c r="AD303" s="151">
        <v>0.66889185580774368</v>
      </c>
      <c r="AE303" s="151">
        <v>0.60103833865814693</v>
      </c>
      <c r="AF303" s="144"/>
    </row>
    <row r="304" spans="1:32" x14ac:dyDescent="0.25">
      <c r="A304" s="149" t="s">
        <v>238</v>
      </c>
      <c r="B304" s="150">
        <v>59</v>
      </c>
      <c r="C304" s="150">
        <v>89</v>
      </c>
      <c r="D304" s="150">
        <v>58</v>
      </c>
      <c r="E304" s="150">
        <v>41</v>
      </c>
      <c r="F304" s="150">
        <v>73</v>
      </c>
      <c r="G304" s="150">
        <v>128</v>
      </c>
      <c r="H304" s="150">
        <v>49</v>
      </c>
      <c r="I304" s="150">
        <v>31</v>
      </c>
      <c r="J304" s="148">
        <v>-0.36734693877551022</v>
      </c>
      <c r="K304" s="148">
        <v>-0.56338028169014087</v>
      </c>
      <c r="L304" s="147"/>
      <c r="M304" s="155">
        <v>2.7978339350180504E-2</v>
      </c>
      <c r="N304" s="144"/>
      <c r="P304" s="149" t="s">
        <v>238</v>
      </c>
      <c r="Q304" s="150">
        <v>807</v>
      </c>
      <c r="R304" s="150">
        <v>1436</v>
      </c>
      <c r="S304" s="150">
        <v>903</v>
      </c>
      <c r="T304" s="150">
        <v>673</v>
      </c>
      <c r="U304" s="150">
        <v>552</v>
      </c>
      <c r="V304" s="150">
        <v>558</v>
      </c>
      <c r="W304" s="150">
        <v>602</v>
      </c>
      <c r="X304" s="150">
        <v>1108</v>
      </c>
      <c r="Y304" s="148">
        <v>0.84053156146179397</v>
      </c>
      <c r="Z304" s="148">
        <v>0.40227806906526853</v>
      </c>
      <c r="AA304" s="147"/>
      <c r="AB304" s="144"/>
      <c r="AC304" s="144"/>
      <c r="AD304" s="150">
        <v>71</v>
      </c>
      <c r="AE304" s="150">
        <v>790.14285714285711</v>
      </c>
      <c r="AF304" s="144"/>
    </row>
    <row r="305" spans="1:32" x14ac:dyDescent="0.25">
      <c r="A305" s="149" t="s">
        <v>239</v>
      </c>
      <c r="B305" s="153">
        <v>0.48760330578512395</v>
      </c>
      <c r="C305" s="153">
        <v>0.5816993464052288</v>
      </c>
      <c r="D305" s="153">
        <v>0.48333333333333334</v>
      </c>
      <c r="E305" s="153">
        <v>0.39047619047619048</v>
      </c>
      <c r="F305" s="153">
        <v>0.48344370860927155</v>
      </c>
      <c r="G305" s="153">
        <v>0.56888888888888889</v>
      </c>
      <c r="H305" s="153">
        <v>0.36296296296296299</v>
      </c>
      <c r="I305" s="153">
        <v>0.21527777777777779</v>
      </c>
      <c r="J305" s="172">
        <v>-14.768518518518519</v>
      </c>
      <c r="K305" s="172">
        <v>-27.680143014301432</v>
      </c>
      <c r="L305" s="147"/>
      <c r="M305" s="203">
        <v>-29.839862463297784</v>
      </c>
      <c r="N305" s="144"/>
      <c r="P305" s="149" t="s">
        <v>239</v>
      </c>
      <c r="Q305" s="153">
        <v>0.50062034739454098</v>
      </c>
      <c r="R305" s="153">
        <v>0.5732534930139721</v>
      </c>
      <c r="S305" s="153">
        <v>0.56086956521739129</v>
      </c>
      <c r="T305" s="153">
        <v>0.49124087591240878</v>
      </c>
      <c r="U305" s="153">
        <v>0.34695160276555626</v>
      </c>
      <c r="V305" s="153">
        <v>0.33333333333333331</v>
      </c>
      <c r="W305" s="153">
        <v>0.3896440129449838</v>
      </c>
      <c r="X305" s="153">
        <v>0.51367640241075563</v>
      </c>
      <c r="Y305" s="172">
        <v>12.403238946577183</v>
      </c>
      <c r="Z305" s="172">
        <v>4.9159731544878404</v>
      </c>
      <c r="AA305" s="147"/>
      <c r="AB305" s="144"/>
      <c r="AC305" s="144"/>
      <c r="AD305" s="153">
        <v>0.49207920792079213</v>
      </c>
      <c r="AE305" s="153">
        <v>0.46451667086587722</v>
      </c>
      <c r="AF305" s="144"/>
    </row>
    <row r="306" spans="1:32" x14ac:dyDescent="0.25">
      <c r="A306" s="149" t="s">
        <v>240</v>
      </c>
      <c r="B306" s="153">
        <v>0.921875</v>
      </c>
      <c r="C306" s="153">
        <v>1.2535211267605635</v>
      </c>
      <c r="D306" s="153">
        <v>0.89230769230769236</v>
      </c>
      <c r="E306" s="153">
        <v>0.87234042553191493</v>
      </c>
      <c r="F306" s="153">
        <v>1</v>
      </c>
      <c r="G306" s="153">
        <v>0.98461538461538467</v>
      </c>
      <c r="H306" s="153">
        <v>0.96078431372549022</v>
      </c>
      <c r="I306" s="153">
        <v>0.93939393939393945</v>
      </c>
      <c r="J306" s="172">
        <v>-2.1390374331550777</v>
      </c>
      <c r="K306" s="172">
        <v>-5.2622028669932819</v>
      </c>
      <c r="L306" s="147"/>
      <c r="M306" s="203">
        <v>-2.2411616161616132</v>
      </c>
      <c r="N306" s="144"/>
      <c r="P306" s="149" t="s">
        <v>240</v>
      </c>
      <c r="Q306" s="153">
        <v>0.90980834272829758</v>
      </c>
      <c r="R306" s="153">
        <v>0.9509933774834437</v>
      </c>
      <c r="S306" s="153">
        <v>0.96474358974358976</v>
      </c>
      <c r="T306" s="153">
        <v>0.9057873485868102</v>
      </c>
      <c r="U306" s="153">
        <v>0.81176470588235294</v>
      </c>
      <c r="V306" s="153">
        <v>0.88712241653418122</v>
      </c>
      <c r="W306" s="153">
        <v>0.94803149606299209</v>
      </c>
      <c r="X306" s="153">
        <v>0.96180555555555558</v>
      </c>
      <c r="Y306" s="172">
        <v>1.3774059492563495</v>
      </c>
      <c r="Z306" s="172">
        <v>4.3034791435954229</v>
      </c>
      <c r="AA306" s="147"/>
      <c r="AB306" s="144"/>
      <c r="AC306" s="144"/>
      <c r="AD306" s="153">
        <v>0.99201596806387227</v>
      </c>
      <c r="AE306" s="153">
        <v>0.91877076411960135</v>
      </c>
      <c r="AF306" s="144"/>
    </row>
    <row r="307" spans="1:32" ht="22.15" customHeight="1" x14ac:dyDescent="0.25">
      <c r="A307" s="154" t="s">
        <v>241</v>
      </c>
      <c r="B307" s="155">
        <v>0</v>
      </c>
      <c r="C307" s="155">
        <v>1.4084507042253521E-2</v>
      </c>
      <c r="D307" s="155">
        <v>0</v>
      </c>
      <c r="E307" s="155">
        <v>0</v>
      </c>
      <c r="F307" s="155">
        <v>0</v>
      </c>
      <c r="G307" s="155">
        <v>7.6923076923076927E-3</v>
      </c>
      <c r="H307" s="155">
        <v>3.9215686274509803E-2</v>
      </c>
      <c r="I307" s="155">
        <v>6.0606060606060608E-2</v>
      </c>
      <c r="J307" s="172">
        <v>2.1390374331550803</v>
      </c>
      <c r="K307" s="172">
        <v>5.2622028669932863</v>
      </c>
      <c r="L307" s="147"/>
      <c r="M307" s="203">
        <v>4.1508838383838382</v>
      </c>
      <c r="N307" s="144"/>
      <c r="P307" s="154" t="s">
        <v>241</v>
      </c>
      <c r="Q307" s="155">
        <v>1.5783540022547914E-2</v>
      </c>
      <c r="R307" s="155">
        <v>2.4503311258278145E-2</v>
      </c>
      <c r="S307" s="155">
        <v>2.7777777777777776E-2</v>
      </c>
      <c r="T307" s="155">
        <v>3.4993270524899055E-2</v>
      </c>
      <c r="U307" s="155">
        <v>3.6764705882352942E-2</v>
      </c>
      <c r="V307" s="155">
        <v>7.472178060413355E-2</v>
      </c>
      <c r="W307" s="155">
        <v>2.6771653543307086E-2</v>
      </c>
      <c r="X307" s="155">
        <v>1.9097222222222224E-2</v>
      </c>
      <c r="Y307" s="172">
        <v>-0.76744313210848625</v>
      </c>
      <c r="Z307" s="172">
        <v>-1.2796465485418969</v>
      </c>
      <c r="AA307" s="147"/>
      <c r="AB307" s="144"/>
      <c r="AC307" s="144"/>
      <c r="AD307" s="151">
        <v>7.9840319361277438E-3</v>
      </c>
      <c r="AE307" s="151">
        <v>3.1893687707641193E-2</v>
      </c>
      <c r="AF307" s="144"/>
    </row>
    <row r="308" spans="1:32" ht="22.15" customHeight="1" x14ac:dyDescent="0.25">
      <c r="A308" s="154" t="s">
        <v>242</v>
      </c>
      <c r="B308" s="155">
        <v>0</v>
      </c>
      <c r="C308" s="155">
        <v>6.5359477124183009E-3</v>
      </c>
      <c r="D308" s="155">
        <v>0</v>
      </c>
      <c r="E308" s="155">
        <v>0</v>
      </c>
      <c r="F308" s="155">
        <v>0</v>
      </c>
      <c r="G308" s="155">
        <v>4.4444444444444444E-3</v>
      </c>
      <c r="H308" s="155">
        <v>1.4814814814814815E-2</v>
      </c>
      <c r="I308" s="155">
        <v>1.3888888888888888E-2</v>
      </c>
      <c r="J308" s="172">
        <v>-9.2592592592592726E-2</v>
      </c>
      <c r="K308" s="172">
        <v>0.99284928492849278</v>
      </c>
      <c r="L308" s="147"/>
      <c r="M308" s="203">
        <v>0.36895379384948213</v>
      </c>
      <c r="N308" s="144"/>
      <c r="P308" s="154" t="s">
        <v>242</v>
      </c>
      <c r="Q308" s="155">
        <v>8.6848635235732014E-3</v>
      </c>
      <c r="R308" s="155">
        <v>1.4770459081836327E-2</v>
      </c>
      <c r="S308" s="155">
        <v>1.6149068322981366E-2</v>
      </c>
      <c r="T308" s="155">
        <v>1.8978102189781021E-2</v>
      </c>
      <c r="U308" s="155">
        <v>1.5713387806411062E-2</v>
      </c>
      <c r="V308" s="155">
        <v>2.8076463560334528E-2</v>
      </c>
      <c r="W308" s="155">
        <v>1.1003236245954692E-2</v>
      </c>
      <c r="X308" s="155">
        <v>1.0199350950394067E-2</v>
      </c>
      <c r="Y308" s="172">
        <v>-8.038852955606253E-2</v>
      </c>
      <c r="Z308" s="172">
        <v>-0.5925617555526822</v>
      </c>
      <c r="AA308" s="147"/>
      <c r="AB308" s="144"/>
      <c r="AC308" s="144"/>
      <c r="AD308" s="151">
        <v>3.9603960396039604E-3</v>
      </c>
      <c r="AE308" s="151">
        <v>1.6124968505920888E-2</v>
      </c>
      <c r="AF308" s="144"/>
    </row>
    <row r="309" spans="1:32" ht="22.15" customHeight="1" x14ac:dyDescent="0.25">
      <c r="A309" s="154" t="s">
        <v>243</v>
      </c>
      <c r="B309" s="155">
        <v>0.13223140495867769</v>
      </c>
      <c r="C309" s="155">
        <v>9.1503267973856203E-2</v>
      </c>
      <c r="D309" s="155">
        <v>0.11666666666666667</v>
      </c>
      <c r="E309" s="155">
        <v>0.18095238095238095</v>
      </c>
      <c r="F309" s="155">
        <v>9.9337748344370855E-2</v>
      </c>
      <c r="G309" s="155">
        <v>9.7777777777777783E-2</v>
      </c>
      <c r="H309" s="155">
        <v>0.12592592592592591</v>
      </c>
      <c r="I309" s="155">
        <v>9.0277777777777776E-2</v>
      </c>
      <c r="J309" s="172">
        <v>-3.5648148148148135</v>
      </c>
      <c r="K309" s="172">
        <v>-2.556380638063807</v>
      </c>
      <c r="L309" s="147"/>
      <c r="M309" s="203">
        <v>0.82193633132437016</v>
      </c>
      <c r="N309" s="144"/>
      <c r="P309" s="154" t="s">
        <v>243</v>
      </c>
      <c r="Q309" s="155">
        <v>0.13399503722084366</v>
      </c>
      <c r="R309" s="155">
        <v>0.10978043912175649</v>
      </c>
      <c r="S309" s="155">
        <v>0.11739130434782609</v>
      </c>
      <c r="T309" s="155">
        <v>0.11167883211678832</v>
      </c>
      <c r="U309" s="155">
        <v>0.14707730986800754</v>
      </c>
      <c r="V309" s="155">
        <v>0.13201911589008364</v>
      </c>
      <c r="W309" s="155">
        <v>0.13333333333333333</v>
      </c>
      <c r="X309" s="155">
        <v>8.2058414464534074E-2</v>
      </c>
      <c r="Y309" s="172">
        <v>-5.127491886879926</v>
      </c>
      <c r="Z309" s="172">
        <v>-4.3413996722162835</v>
      </c>
      <c r="AA309" s="147"/>
      <c r="AB309" s="144"/>
      <c r="AC309" s="144"/>
      <c r="AD309" s="151">
        <v>0.11584158415841585</v>
      </c>
      <c r="AE309" s="151">
        <v>0.12547241118669691</v>
      </c>
      <c r="AF309" s="144"/>
    </row>
    <row r="310" spans="1:32" ht="22.15" customHeight="1" x14ac:dyDescent="0.25">
      <c r="A310" s="154" t="s">
        <v>244</v>
      </c>
      <c r="B310" s="155">
        <v>4.9586776859504134E-2</v>
      </c>
      <c r="C310" s="155">
        <v>4.5751633986928102E-2</v>
      </c>
      <c r="D310" s="155">
        <v>4.1666666666666664E-2</v>
      </c>
      <c r="E310" s="155">
        <v>0.10476190476190476</v>
      </c>
      <c r="F310" s="155">
        <v>9.9337748344370855E-2</v>
      </c>
      <c r="G310" s="155">
        <v>8.8888888888888892E-2</v>
      </c>
      <c r="H310" s="155">
        <v>6.6666666666666666E-2</v>
      </c>
      <c r="I310" s="155">
        <v>0.11805555555555555</v>
      </c>
      <c r="J310" s="172">
        <v>5.1388888888888884</v>
      </c>
      <c r="K310" s="172">
        <v>4.5778327832783283</v>
      </c>
      <c r="L310" s="147"/>
      <c r="M310" s="203">
        <v>5.0832560655231021</v>
      </c>
      <c r="N310" s="144"/>
      <c r="P310" s="154" t="s">
        <v>244</v>
      </c>
      <c r="Q310" s="155">
        <v>6.699751861042183E-2</v>
      </c>
      <c r="R310" s="155">
        <v>4.7105788423153695E-2</v>
      </c>
      <c r="S310" s="155">
        <v>6.273291925465839E-2</v>
      </c>
      <c r="T310" s="155">
        <v>0.10145985401459855</v>
      </c>
      <c r="U310" s="155">
        <v>0.10622250157133878</v>
      </c>
      <c r="V310" s="155">
        <v>0.12843488649940263</v>
      </c>
      <c r="W310" s="155">
        <v>0.1087378640776699</v>
      </c>
      <c r="X310" s="155">
        <v>6.7222994900324531E-2</v>
      </c>
      <c r="Y310" s="172">
        <v>-4.1514869177345375</v>
      </c>
      <c r="Z310" s="172">
        <v>-1.82729318654435</v>
      </c>
      <c r="AA310" s="147"/>
      <c r="AB310" s="144"/>
      <c r="AC310" s="144"/>
      <c r="AD310" s="151">
        <v>7.2277227722772272E-2</v>
      </c>
      <c r="AE310" s="151">
        <v>8.5495926765768032E-2</v>
      </c>
      <c r="AF310" s="144"/>
    </row>
    <row r="311" spans="1:32" ht="22.15" customHeight="1" x14ac:dyDescent="0.25">
      <c r="A311" s="154" t="s">
        <v>245</v>
      </c>
      <c r="B311" s="155">
        <v>0.10743801652892562</v>
      </c>
      <c r="C311" s="155">
        <v>9.8039215686274508E-2</v>
      </c>
      <c r="D311" s="155">
        <v>4.1666666666666664E-2</v>
      </c>
      <c r="E311" s="155">
        <v>9.5238095238095247E-3</v>
      </c>
      <c r="F311" s="155">
        <v>6.6225165562913912E-2</v>
      </c>
      <c r="G311" s="155">
        <v>5.3333333333333337E-2</v>
      </c>
      <c r="H311" s="155">
        <v>0.14074074074074075</v>
      </c>
      <c r="I311" s="155">
        <v>0.1875</v>
      </c>
      <c r="J311" s="172">
        <v>4.6759259259259247</v>
      </c>
      <c r="K311" s="172">
        <v>11.324257425742575</v>
      </c>
      <c r="L311" s="147"/>
      <c r="M311" s="203">
        <v>4.8881548446917025</v>
      </c>
      <c r="N311" s="144"/>
      <c r="P311" s="154" t="s">
        <v>245</v>
      </c>
      <c r="Q311" s="155">
        <v>0.10421836228287841</v>
      </c>
      <c r="R311" s="155">
        <v>0.1125748502994012</v>
      </c>
      <c r="S311" s="155">
        <v>0.10745341614906832</v>
      </c>
      <c r="T311" s="155">
        <v>9.0510948905109495E-2</v>
      </c>
      <c r="U311" s="155">
        <v>0.11627906976744186</v>
      </c>
      <c r="V311" s="155">
        <v>0.17443249701314217</v>
      </c>
      <c r="W311" s="155">
        <v>0.17346278317152103</v>
      </c>
      <c r="X311" s="155">
        <v>0.13861845155308297</v>
      </c>
      <c r="Y311" s="172">
        <v>-3.4844331618438056</v>
      </c>
      <c r="Z311" s="172">
        <v>1.3314008788322758</v>
      </c>
      <c r="AA311" s="147"/>
      <c r="AB311" s="144"/>
      <c r="AC311" s="144"/>
      <c r="AD311" s="151">
        <v>7.4257425742574254E-2</v>
      </c>
      <c r="AE311" s="151">
        <v>0.12530444276476022</v>
      </c>
      <c r="AF311" s="144"/>
    </row>
    <row r="312" spans="1:32" ht="22.15" customHeight="1" x14ac:dyDescent="0.25">
      <c r="A312" s="154" t="s">
        <v>246</v>
      </c>
      <c r="B312" s="155">
        <v>0.1487603305785124</v>
      </c>
      <c r="C312" s="155">
        <v>0.13071895424836602</v>
      </c>
      <c r="D312" s="155">
        <v>0.27500000000000002</v>
      </c>
      <c r="E312" s="155">
        <v>0.23809523809523808</v>
      </c>
      <c r="F312" s="155">
        <v>0.19205298013245034</v>
      </c>
      <c r="G312" s="155">
        <v>0.16</v>
      </c>
      <c r="H312" s="155">
        <v>0.24444444444444444</v>
      </c>
      <c r="I312" s="155">
        <v>0.2361111111111111</v>
      </c>
      <c r="J312" s="172">
        <v>-0.83333333333333315</v>
      </c>
      <c r="K312" s="172">
        <v>4.4031903190319017</v>
      </c>
      <c r="L312" s="147"/>
      <c r="M312" s="203">
        <v>12.345464379539484</v>
      </c>
      <c r="N312" s="144"/>
      <c r="P312" s="154" t="s">
        <v>246</v>
      </c>
      <c r="Q312" s="155">
        <v>0.11662531017369727</v>
      </c>
      <c r="R312" s="155">
        <v>9.9401197604790423E-2</v>
      </c>
      <c r="S312" s="155">
        <v>0.115527950310559</v>
      </c>
      <c r="T312" s="155">
        <v>0.13211678832116788</v>
      </c>
      <c r="U312" s="155">
        <v>0.14707730986800754</v>
      </c>
      <c r="V312" s="155">
        <v>0.13201911589008364</v>
      </c>
      <c r="W312" s="155">
        <v>0.13851132686084142</v>
      </c>
      <c r="X312" s="155">
        <v>0.11265646731571627</v>
      </c>
      <c r="Y312" s="172">
        <v>-2.5854859545125146</v>
      </c>
      <c r="Z312" s="172">
        <v>-1.1052275440645534</v>
      </c>
      <c r="AA312" s="147"/>
      <c r="AB312" s="144"/>
      <c r="AC312" s="144"/>
      <c r="AD312" s="151">
        <v>0.19207920792079208</v>
      </c>
      <c r="AE312" s="151">
        <v>0.1237087427563618</v>
      </c>
      <c r="AF312" s="144"/>
    </row>
    <row r="313" spans="1:32" x14ac:dyDescent="0.25">
      <c r="A313" s="149" t="s">
        <v>247</v>
      </c>
      <c r="B313" s="150">
        <v>301.71074380165288</v>
      </c>
      <c r="C313" s="150">
        <v>288.45098039215668</v>
      </c>
      <c r="D313" s="150">
        <v>354.60833333333346</v>
      </c>
      <c r="E313" s="150">
        <v>311.53333333333325</v>
      </c>
      <c r="F313" s="150">
        <v>191.37086092715228</v>
      </c>
      <c r="G313" s="150">
        <v>146.91555555555581</v>
      </c>
      <c r="H313" s="150">
        <v>216.75555555555533</v>
      </c>
      <c r="I313" s="150">
        <v>315.1597222222224</v>
      </c>
      <c r="J313" s="177">
        <v>98.404166666667066</v>
      </c>
      <c r="K313" s="177">
        <v>70.487444994499612</v>
      </c>
      <c r="L313" s="147"/>
      <c r="M313" s="203">
        <v>152.32337544429015</v>
      </c>
      <c r="N313" s="144"/>
      <c r="P313" s="149" t="s">
        <v>247</v>
      </c>
      <c r="Q313" s="150">
        <v>250.0403225806451</v>
      </c>
      <c r="R313" s="150">
        <v>200.0087824351296</v>
      </c>
      <c r="S313" s="150">
        <v>229.53043478260878</v>
      </c>
      <c r="T313" s="150">
        <v>216.9540145985402</v>
      </c>
      <c r="U313" s="150">
        <v>260.23004399748618</v>
      </c>
      <c r="V313" s="150">
        <v>181.36439665471903</v>
      </c>
      <c r="W313" s="150">
        <v>194.37605177993504</v>
      </c>
      <c r="X313" s="150">
        <v>162.83634677793225</v>
      </c>
      <c r="Y313" s="177">
        <v>-31.53970500200279</v>
      </c>
      <c r="Z313" s="177">
        <v>-54.581894592690048</v>
      </c>
      <c r="AA313" s="147"/>
      <c r="AB313" s="144"/>
      <c r="AC313" s="144"/>
      <c r="AD313" s="150">
        <v>244.67227722772279</v>
      </c>
      <c r="AE313" s="150">
        <v>217.4182413706223</v>
      </c>
      <c r="AF313" s="144"/>
    </row>
    <row r="314" spans="1:32" x14ac:dyDescent="0.25">
      <c r="A314" s="149" t="s">
        <v>248</v>
      </c>
      <c r="B314" s="150">
        <v>402.09375</v>
      </c>
      <c r="C314" s="150">
        <v>297.98591549295793</v>
      </c>
      <c r="D314" s="150">
        <v>549.01538461538485</v>
      </c>
      <c r="E314" s="150">
        <v>464.99999999999983</v>
      </c>
      <c r="F314" s="150">
        <v>255.97260273972591</v>
      </c>
      <c r="G314" s="150">
        <v>140.29230769230782</v>
      </c>
      <c r="H314" s="150">
        <v>382.9019607843137</v>
      </c>
      <c r="I314" s="150">
        <v>401.66666666666674</v>
      </c>
      <c r="J314" s="177">
        <v>18.764705882353041</v>
      </c>
      <c r="K314" s="177">
        <v>80.5409181636727</v>
      </c>
      <c r="L314" s="147"/>
      <c r="M314" s="203">
        <v>217.65885416666663</v>
      </c>
      <c r="N314" s="144"/>
      <c r="P314" s="149" t="s">
        <v>248</v>
      </c>
      <c r="Q314" s="150">
        <v>272.12965050732799</v>
      </c>
      <c r="R314" s="150">
        <v>201.6278145695365</v>
      </c>
      <c r="S314" s="150">
        <v>283.61004273504273</v>
      </c>
      <c r="T314" s="150">
        <v>251.37685060565306</v>
      </c>
      <c r="U314" s="150">
        <v>309.88235294117641</v>
      </c>
      <c r="V314" s="150">
        <v>253.8060413354529</v>
      </c>
      <c r="W314" s="150">
        <v>280.96535433070864</v>
      </c>
      <c r="X314" s="150">
        <v>184.00781250000011</v>
      </c>
      <c r="Y314" s="177">
        <v>-96.957541830708522</v>
      </c>
      <c r="Z314" s="177">
        <v>-72.943350290697595</v>
      </c>
      <c r="AA314" s="147"/>
      <c r="AB314" s="144"/>
      <c r="AC314" s="144"/>
      <c r="AD314" s="150">
        <v>321.12574850299404</v>
      </c>
      <c r="AE314" s="150">
        <v>256.95116279069771</v>
      </c>
      <c r="AF314" s="144"/>
    </row>
    <row r="315" spans="1:32" x14ac:dyDescent="0.25">
      <c r="A315" s="146" t="s">
        <v>249</v>
      </c>
      <c r="B315" s="147">
        <v>266</v>
      </c>
      <c r="C315" s="147">
        <v>260</v>
      </c>
      <c r="D315" s="147">
        <v>155</v>
      </c>
      <c r="E315" s="147">
        <v>138</v>
      </c>
      <c r="F315" s="147">
        <v>138</v>
      </c>
      <c r="G315" s="147">
        <v>189</v>
      </c>
      <c r="H315" s="147">
        <v>196</v>
      </c>
      <c r="I315" s="147">
        <v>209</v>
      </c>
      <c r="J315" s="148">
        <v>6.6326530612244902E-2</v>
      </c>
      <c r="K315" s="148">
        <v>9.0163934426229456E-2</v>
      </c>
      <c r="L315" s="147"/>
      <c r="M315" s="155">
        <v>0.11117021276595744</v>
      </c>
      <c r="N315" s="144"/>
      <c r="P315" s="146" t="s">
        <v>249</v>
      </c>
      <c r="Q315" s="147">
        <v>2494</v>
      </c>
      <c r="R315" s="147">
        <v>2005</v>
      </c>
      <c r="S315" s="147">
        <v>1768</v>
      </c>
      <c r="T315" s="147">
        <v>1804</v>
      </c>
      <c r="U315" s="147">
        <v>1888</v>
      </c>
      <c r="V315" s="147">
        <v>2008</v>
      </c>
      <c r="W315" s="147">
        <v>1972</v>
      </c>
      <c r="X315" s="147">
        <v>1880</v>
      </c>
      <c r="Y315" s="148">
        <v>-4.665314401622718E-2</v>
      </c>
      <c r="Z315" s="148">
        <v>-5.5886362005882748E-2</v>
      </c>
      <c r="AA315" s="147"/>
      <c r="AB315" s="144"/>
      <c r="AC315" s="144"/>
      <c r="AD315" s="147">
        <v>191.71428571428572</v>
      </c>
      <c r="AE315" s="147">
        <v>1991.2857142857142</v>
      </c>
      <c r="AF315" s="144"/>
    </row>
    <row r="316" spans="1:32" x14ac:dyDescent="0.25">
      <c r="A316" s="146" t="s">
        <v>250</v>
      </c>
      <c r="B316" s="150">
        <v>121</v>
      </c>
      <c r="C316" s="150">
        <v>138</v>
      </c>
      <c r="D316" s="150">
        <v>75</v>
      </c>
      <c r="E316" s="150">
        <v>55</v>
      </c>
      <c r="F316" s="150">
        <v>39</v>
      </c>
      <c r="G316" s="150">
        <v>60</v>
      </c>
      <c r="H316" s="150">
        <v>105</v>
      </c>
      <c r="I316" s="150">
        <v>97</v>
      </c>
      <c r="J316" s="148">
        <v>-7.6190476190476197E-2</v>
      </c>
      <c r="K316" s="148">
        <v>0.14502529510961223</v>
      </c>
      <c r="L316" s="147"/>
      <c r="M316" s="155">
        <v>0.10935738444193913</v>
      </c>
      <c r="N316" s="144"/>
      <c r="P316" s="146" t="s">
        <v>250</v>
      </c>
      <c r="Q316" s="150">
        <v>1095</v>
      </c>
      <c r="R316" s="150">
        <v>884</v>
      </c>
      <c r="S316" s="150">
        <v>815</v>
      </c>
      <c r="T316" s="150">
        <v>797</v>
      </c>
      <c r="U316" s="150">
        <v>786</v>
      </c>
      <c r="V316" s="150">
        <v>888</v>
      </c>
      <c r="W316" s="150">
        <v>818</v>
      </c>
      <c r="X316" s="150">
        <v>887</v>
      </c>
      <c r="Y316" s="148">
        <v>8.4352078239608802E-2</v>
      </c>
      <c r="Z316" s="148">
        <v>2.0713463751438434E-2</v>
      </c>
      <c r="AA316" s="147"/>
      <c r="AB316" s="144"/>
      <c r="AC316" s="144"/>
      <c r="AD316" s="150">
        <v>84.714285714285708</v>
      </c>
      <c r="AE316" s="150">
        <v>869</v>
      </c>
      <c r="AF316" s="144"/>
    </row>
    <row r="317" spans="1:32" x14ac:dyDescent="0.25">
      <c r="A317" s="149" t="s">
        <v>251</v>
      </c>
      <c r="B317" s="147">
        <v>0</v>
      </c>
      <c r="C317" s="147">
        <v>256</v>
      </c>
      <c r="D317" s="147">
        <v>170</v>
      </c>
      <c r="E317" s="147">
        <v>122</v>
      </c>
      <c r="F317" s="147">
        <v>163</v>
      </c>
      <c r="G317" s="147">
        <v>221</v>
      </c>
      <c r="H317" s="147">
        <v>250</v>
      </c>
      <c r="I317" s="147">
        <v>60</v>
      </c>
      <c r="J317" s="148">
        <v>-0.76</v>
      </c>
      <c r="K317" s="157">
        <v>-0.69543147208121825</v>
      </c>
      <c r="L317" s="147"/>
      <c r="M317" s="155">
        <v>2.0590253946465339E-2</v>
      </c>
      <c r="N317" s="144"/>
      <c r="P317" s="149" t="s">
        <v>251</v>
      </c>
      <c r="Q317" s="147">
        <v>0</v>
      </c>
      <c r="R317" s="147">
        <v>3781</v>
      </c>
      <c r="S317" s="147">
        <v>3391</v>
      </c>
      <c r="T317" s="147">
        <v>2566</v>
      </c>
      <c r="U317" s="147">
        <v>2191</v>
      </c>
      <c r="V317" s="147">
        <v>2117</v>
      </c>
      <c r="W317" s="147">
        <v>2602</v>
      </c>
      <c r="X317" s="147">
        <v>2914</v>
      </c>
      <c r="Y317" s="148">
        <v>0.11990776325903152</v>
      </c>
      <c r="Z317" s="157">
        <v>5.0216242191254264E-2</v>
      </c>
      <c r="AA317" s="147"/>
      <c r="AB317" s="144"/>
      <c r="AC317" s="144"/>
      <c r="AD317" s="158">
        <v>197</v>
      </c>
      <c r="AE317" s="158">
        <v>2774.6666666666665</v>
      </c>
      <c r="AF317" s="144"/>
    </row>
    <row r="318" spans="1:32" x14ac:dyDescent="0.25">
      <c r="A318" s="159" t="s">
        <v>252</v>
      </c>
      <c r="B318" s="150">
        <v>45</v>
      </c>
      <c r="C318" s="150">
        <v>52</v>
      </c>
      <c r="D318" s="150">
        <v>57</v>
      </c>
      <c r="E318" s="150">
        <v>24</v>
      </c>
      <c r="F318" s="150">
        <v>35</v>
      </c>
      <c r="G318" s="150">
        <v>28</v>
      </c>
      <c r="H318" s="150">
        <v>19</v>
      </c>
      <c r="I318" s="150">
        <v>26</v>
      </c>
      <c r="J318" s="148">
        <v>0.36842105263157893</v>
      </c>
      <c r="K318" s="148">
        <v>-0.30000000000000004</v>
      </c>
      <c r="L318" s="147"/>
      <c r="M318" s="155">
        <v>6.0185185185185182E-2</v>
      </c>
      <c r="N318" s="144"/>
      <c r="P318" s="159" t="s">
        <v>252</v>
      </c>
      <c r="Q318" s="150">
        <v>848</v>
      </c>
      <c r="R318" s="150">
        <v>672</v>
      </c>
      <c r="S318" s="150">
        <v>927</v>
      </c>
      <c r="T318" s="150">
        <v>544</v>
      </c>
      <c r="U318" s="150">
        <v>839</v>
      </c>
      <c r="V318" s="150">
        <v>617</v>
      </c>
      <c r="W318" s="150">
        <v>659</v>
      </c>
      <c r="X318" s="150">
        <v>432</v>
      </c>
      <c r="Y318" s="148">
        <v>-0.34446130500758726</v>
      </c>
      <c r="Z318" s="148">
        <v>-0.40775558166862513</v>
      </c>
      <c r="AA318" s="147"/>
      <c r="AB318" s="144"/>
      <c r="AC318" s="144"/>
      <c r="AD318" s="150">
        <v>37.142857142857146</v>
      </c>
      <c r="AE318" s="150">
        <v>729.42857142857144</v>
      </c>
      <c r="AF318" s="144"/>
    </row>
    <row r="319" spans="1:32" x14ac:dyDescent="0.25">
      <c r="A319" s="159" t="s">
        <v>253</v>
      </c>
      <c r="B319" s="150">
        <v>0</v>
      </c>
      <c r="C319" s="150">
        <v>14</v>
      </c>
      <c r="D319" s="150">
        <v>1</v>
      </c>
      <c r="E319" s="150">
        <v>2</v>
      </c>
      <c r="F319" s="150">
        <v>0</v>
      </c>
      <c r="G319" s="150">
        <v>7</v>
      </c>
      <c r="H319" s="150">
        <v>2</v>
      </c>
      <c r="I319" s="150">
        <v>3</v>
      </c>
      <c r="J319" s="148">
        <v>0.5</v>
      </c>
      <c r="K319" s="148">
        <v>-0.19230769230769235</v>
      </c>
      <c r="L319" s="147"/>
      <c r="M319" s="155">
        <v>7.6923076923076927E-2</v>
      </c>
      <c r="N319" s="144"/>
      <c r="P319" s="159" t="s">
        <v>253</v>
      </c>
      <c r="Q319" s="150">
        <v>49</v>
      </c>
      <c r="R319" s="150">
        <v>44</v>
      </c>
      <c r="S319" s="150">
        <v>83</v>
      </c>
      <c r="T319" s="150">
        <v>27</v>
      </c>
      <c r="U319" s="150">
        <v>38</v>
      </c>
      <c r="V319" s="150">
        <v>69</v>
      </c>
      <c r="W319" s="150">
        <v>21</v>
      </c>
      <c r="X319" s="150">
        <v>39</v>
      </c>
      <c r="Y319" s="148">
        <v>0.8571428571428571</v>
      </c>
      <c r="Z319" s="148">
        <v>-0.17522658610271902</v>
      </c>
      <c r="AA319" s="147"/>
      <c r="AB319" s="144"/>
      <c r="AC319" s="144"/>
      <c r="AD319" s="150">
        <v>3.7142857142857144</v>
      </c>
      <c r="AE319" s="150">
        <v>47.285714285714285</v>
      </c>
      <c r="AF319" s="144"/>
    </row>
    <row r="320" spans="1:32" x14ac:dyDescent="0.25">
      <c r="A320" s="159" t="s">
        <v>254</v>
      </c>
      <c r="B320" s="191">
        <v>0</v>
      </c>
      <c r="C320" s="191">
        <v>0.21212121212121213</v>
      </c>
      <c r="D320" s="191">
        <v>1.7241379310344827E-2</v>
      </c>
      <c r="E320" s="191">
        <v>7.6923076923076927E-2</v>
      </c>
      <c r="F320" s="191">
        <v>0</v>
      </c>
      <c r="G320" s="191">
        <v>0.2</v>
      </c>
      <c r="H320" s="191">
        <v>9.5238095238095233E-2</v>
      </c>
      <c r="I320" s="191">
        <v>0.10344827586206896</v>
      </c>
      <c r="J320" s="172">
        <v>0.82101806239737307</v>
      </c>
      <c r="K320" s="172">
        <v>1.2539184952978066</v>
      </c>
      <c r="L320" s="147"/>
      <c r="M320" s="203">
        <v>2.0645728091368332</v>
      </c>
      <c r="N320" s="144"/>
      <c r="P320" s="159" t="s">
        <v>254</v>
      </c>
      <c r="Q320" s="191">
        <v>5.4626532887402456E-2</v>
      </c>
      <c r="R320" s="191">
        <v>6.1452513966480445E-2</v>
      </c>
      <c r="S320" s="191">
        <v>8.2178217821782182E-2</v>
      </c>
      <c r="T320" s="191">
        <v>4.7285464098073555E-2</v>
      </c>
      <c r="U320" s="191">
        <v>4.3329532497149374E-2</v>
      </c>
      <c r="V320" s="191">
        <v>0.10058309037900874</v>
      </c>
      <c r="W320" s="191">
        <v>3.0882352941176472E-2</v>
      </c>
      <c r="X320" s="191">
        <v>8.2802547770700632E-2</v>
      </c>
      <c r="Y320" s="172">
        <v>5.192019482952416</v>
      </c>
      <c r="Z320" s="172">
        <v>2.1923386468511934</v>
      </c>
      <c r="AA320" s="147"/>
      <c r="AB320" s="144"/>
      <c r="AC320" s="144"/>
      <c r="AD320" s="191">
        <v>9.0909090909090898E-2</v>
      </c>
      <c r="AE320" s="191">
        <v>6.0879161302188699E-2</v>
      </c>
      <c r="AF320" s="144"/>
    </row>
    <row r="321" spans="1:32" x14ac:dyDescent="0.25">
      <c r="A321" s="161" t="s">
        <v>255</v>
      </c>
      <c r="B321" s="161"/>
      <c r="C321" s="161"/>
      <c r="D321" s="161"/>
      <c r="E321" s="144"/>
      <c r="F321" s="144"/>
      <c r="G321" s="144"/>
      <c r="H321" s="144"/>
      <c r="I321" s="144"/>
      <c r="J321" s="144"/>
      <c r="K321" s="144"/>
      <c r="L321" s="144"/>
      <c r="M321" s="144"/>
      <c r="N321" s="144"/>
      <c r="O321" s="204"/>
      <c r="P321" s="161" t="s">
        <v>255</v>
      </c>
      <c r="Q321" s="161"/>
      <c r="R321" s="161"/>
      <c r="S321" s="161"/>
      <c r="T321" s="144"/>
      <c r="U321" s="144"/>
      <c r="V321" s="144"/>
      <c r="W321" s="144"/>
      <c r="X321" s="144"/>
      <c r="Y321" s="144"/>
      <c r="Z321" s="144"/>
      <c r="AA321" s="144"/>
      <c r="AB321" s="144"/>
      <c r="AC321" s="144"/>
      <c r="AD321" s="144"/>
      <c r="AE321" s="144"/>
      <c r="AF321" s="144"/>
    </row>
    <row r="322" spans="1:32" x14ac:dyDescent="0.25">
      <c r="N322" s="144"/>
      <c r="AB322" s="144"/>
    </row>
    <row r="323" spans="1:32" x14ac:dyDescent="0.25">
      <c r="N323" s="144"/>
      <c r="AB323" s="144"/>
    </row>
    <row r="324" spans="1:32" x14ac:dyDescent="0.25">
      <c r="N324" s="144"/>
      <c r="AB324" s="144"/>
    </row>
    <row r="325" spans="1:32" x14ac:dyDescent="0.25">
      <c r="N325" s="144"/>
      <c r="AB325" s="144"/>
    </row>
    <row r="326" spans="1:32" x14ac:dyDescent="0.25">
      <c r="N326" s="144"/>
      <c r="AB326" s="144"/>
    </row>
    <row r="327" spans="1:32" x14ac:dyDescent="0.25">
      <c r="N327" s="144"/>
      <c r="AB327" s="144"/>
    </row>
    <row r="328" spans="1:32" s="196" customFormat="1" x14ac:dyDescent="0.25">
      <c r="N328" s="197"/>
      <c r="O328" s="214"/>
      <c r="AB328" s="197"/>
    </row>
    <row r="329" spans="1:32" x14ac:dyDescent="0.25">
      <c r="N329" s="144"/>
      <c r="AB329" s="144"/>
    </row>
    <row r="330" spans="1:32" x14ac:dyDescent="0.25">
      <c r="N330" s="144"/>
      <c r="AB330" s="144"/>
    </row>
    <row r="331" spans="1:32" x14ac:dyDescent="0.25">
      <c r="A331" s="189" t="s">
        <v>259</v>
      </c>
      <c r="B331" s="189"/>
      <c r="C331" s="189"/>
      <c r="D331" s="189"/>
      <c r="E331" s="181"/>
      <c r="F331" s="167"/>
      <c r="G331" s="167"/>
      <c r="H331" s="167"/>
      <c r="I331" s="167"/>
      <c r="J331" s="167"/>
      <c r="K331" s="167"/>
      <c r="L331" s="188"/>
      <c r="M331" s="211"/>
      <c r="N331" s="144"/>
      <c r="O331" s="211"/>
      <c r="P331" s="189" t="s">
        <v>259</v>
      </c>
      <c r="Q331" s="189"/>
      <c r="R331" s="189"/>
      <c r="S331" s="189"/>
      <c r="T331" s="181"/>
      <c r="U331" s="144"/>
      <c r="V331" s="144"/>
      <c r="W331" s="144"/>
      <c r="X331" s="144"/>
      <c r="Y331" s="144"/>
      <c r="Z331" s="144"/>
      <c r="AA331" s="188"/>
      <c r="AB331" s="144"/>
      <c r="AC331" s="144"/>
      <c r="AD331" s="144"/>
      <c r="AE331" s="144"/>
      <c r="AF331" s="144"/>
    </row>
    <row r="332" spans="1:32" x14ac:dyDescent="0.25">
      <c r="A332" s="166" t="s">
        <v>310</v>
      </c>
      <c r="B332" s="166"/>
      <c r="C332" s="166"/>
      <c r="D332" s="166"/>
      <c r="E332" s="213"/>
      <c r="F332" s="167"/>
      <c r="G332" s="167"/>
      <c r="H332" s="167"/>
      <c r="I332" s="167"/>
      <c r="J332" s="167"/>
      <c r="K332" s="167"/>
      <c r="L332" s="167"/>
      <c r="M332" s="144"/>
      <c r="N332" s="144"/>
      <c r="P332" s="166" t="s">
        <v>231</v>
      </c>
      <c r="Q332" s="166"/>
      <c r="R332" s="166"/>
      <c r="S332" s="166"/>
      <c r="T332" s="162"/>
      <c r="U332" s="144"/>
      <c r="V332" s="144"/>
      <c r="W332" s="144"/>
      <c r="X332" s="144"/>
      <c r="Y332" s="144"/>
      <c r="Z332" s="144"/>
      <c r="AA332" s="167"/>
      <c r="AB332" s="144"/>
      <c r="AC332" s="144"/>
      <c r="AD332" s="144"/>
      <c r="AE332" s="144"/>
      <c r="AF332" s="144"/>
    </row>
    <row r="333" spans="1:32" ht="31.5" x14ac:dyDescent="0.25">
      <c r="A333" s="190"/>
      <c r="B333" s="141">
        <v>2019</v>
      </c>
      <c r="C333" s="141">
        <v>2020</v>
      </c>
      <c r="D333" s="141">
        <v>2021</v>
      </c>
      <c r="E333" s="141">
        <v>2022</v>
      </c>
      <c r="F333" s="141">
        <v>2023</v>
      </c>
      <c r="G333" s="141">
        <v>2024</v>
      </c>
      <c r="H333" s="141">
        <v>2025</v>
      </c>
      <c r="I333" s="141">
        <v>2026</v>
      </c>
      <c r="J333" s="142" t="s">
        <v>232</v>
      </c>
      <c r="K333" s="142" t="s">
        <v>233</v>
      </c>
      <c r="L333" s="143" t="s">
        <v>234</v>
      </c>
      <c r="M333" s="145" t="s">
        <v>287</v>
      </c>
      <c r="N333" s="144"/>
      <c r="P333" s="190"/>
      <c r="Q333" s="141">
        <v>2019</v>
      </c>
      <c r="R333" s="141">
        <v>2020</v>
      </c>
      <c r="S333" s="141">
        <v>2021</v>
      </c>
      <c r="T333" s="141">
        <v>2022</v>
      </c>
      <c r="U333" s="141">
        <v>2023</v>
      </c>
      <c r="V333" s="141">
        <v>2024</v>
      </c>
      <c r="W333" s="141">
        <v>2025</v>
      </c>
      <c r="X333" s="141">
        <v>2026</v>
      </c>
      <c r="Y333" s="142" t="s">
        <v>232</v>
      </c>
      <c r="Z333" s="142" t="s">
        <v>233</v>
      </c>
      <c r="AA333" s="143" t="s">
        <v>234</v>
      </c>
      <c r="AB333" s="144"/>
      <c r="AC333" s="144"/>
      <c r="AD333" s="145" t="s">
        <v>311</v>
      </c>
      <c r="AE333" s="145" t="s">
        <v>235</v>
      </c>
      <c r="AF333" s="144"/>
    </row>
    <row r="334" spans="1:32" x14ac:dyDescent="0.25">
      <c r="A334" s="146" t="s">
        <v>236</v>
      </c>
      <c r="B334" s="147">
        <v>1090</v>
      </c>
      <c r="C334" s="147">
        <v>1147</v>
      </c>
      <c r="D334" s="147">
        <v>1073</v>
      </c>
      <c r="E334" s="147">
        <v>1021</v>
      </c>
      <c r="F334" s="147">
        <v>1205</v>
      </c>
      <c r="G334" s="147">
        <v>1028</v>
      </c>
      <c r="H334" s="147">
        <v>1160</v>
      </c>
      <c r="I334" s="147">
        <v>1247</v>
      </c>
      <c r="J334" s="148">
        <v>7.4999999999999997E-2</v>
      </c>
      <c r="K334" s="148">
        <v>0.13011393060590379</v>
      </c>
      <c r="L334" s="147"/>
      <c r="M334" s="155">
        <v>8.1237785016286646E-2</v>
      </c>
      <c r="N334" s="144"/>
      <c r="P334" s="146" t="s">
        <v>236</v>
      </c>
      <c r="Q334" s="147">
        <v>12909</v>
      </c>
      <c r="R334" s="147">
        <v>14576</v>
      </c>
      <c r="S334" s="147">
        <v>11804</v>
      </c>
      <c r="T334" s="147">
        <v>11312</v>
      </c>
      <c r="U334" s="147">
        <v>13326</v>
      </c>
      <c r="V334" s="147">
        <v>13708</v>
      </c>
      <c r="W334" s="147">
        <v>13724</v>
      </c>
      <c r="X334" s="147">
        <v>15350</v>
      </c>
      <c r="Y334" s="148">
        <v>0.11847857767414748</v>
      </c>
      <c r="Z334" s="148">
        <v>0.17612933591654906</v>
      </c>
      <c r="AA334" s="147"/>
      <c r="AB334" s="144"/>
      <c r="AC334" s="144"/>
      <c r="AD334" s="147">
        <v>1103.4285714285713</v>
      </c>
      <c r="AE334" s="147">
        <v>13051.285714285714</v>
      </c>
      <c r="AF334" s="144"/>
    </row>
    <row r="335" spans="1:32" x14ac:dyDescent="0.25">
      <c r="A335" s="149" t="s">
        <v>237</v>
      </c>
      <c r="B335" s="150">
        <v>680</v>
      </c>
      <c r="C335" s="150">
        <v>671</v>
      </c>
      <c r="D335" s="150">
        <v>532</v>
      </c>
      <c r="E335" s="150">
        <v>545</v>
      </c>
      <c r="F335" s="150">
        <v>570</v>
      </c>
      <c r="G335" s="150">
        <v>461</v>
      </c>
      <c r="H335" s="150">
        <v>523</v>
      </c>
      <c r="I335" s="150">
        <v>527</v>
      </c>
      <c r="J335" s="148">
        <v>7.6481835564053535E-3</v>
      </c>
      <c r="K335" s="148">
        <v>-7.3581115017579163E-2</v>
      </c>
      <c r="L335" s="147"/>
      <c r="M335" s="155">
        <v>6.9051362683438158E-2</v>
      </c>
      <c r="N335" s="144"/>
      <c r="P335" s="149" t="s">
        <v>237</v>
      </c>
      <c r="Q335" s="150">
        <v>8136</v>
      </c>
      <c r="R335" s="150">
        <v>8810</v>
      </c>
      <c r="S335" s="150">
        <v>6630</v>
      </c>
      <c r="T335" s="150">
        <v>6331</v>
      </c>
      <c r="U335" s="150">
        <v>7003</v>
      </c>
      <c r="V335" s="150">
        <v>6893</v>
      </c>
      <c r="W335" s="150">
        <v>6958</v>
      </c>
      <c r="X335" s="150">
        <v>7632</v>
      </c>
      <c r="Y335" s="148">
        <v>9.6866915780396662E-2</v>
      </c>
      <c r="Z335" s="148">
        <v>5.2461535430744097E-2</v>
      </c>
      <c r="AA335" s="147"/>
      <c r="AB335" s="144"/>
      <c r="AC335" s="144"/>
      <c r="AD335" s="150">
        <v>568.85714285714289</v>
      </c>
      <c r="AE335" s="150">
        <v>7251.5714285714284</v>
      </c>
      <c r="AF335" s="144"/>
    </row>
    <row r="336" spans="1:32" x14ac:dyDescent="0.25">
      <c r="A336" s="146" t="s">
        <v>90</v>
      </c>
      <c r="B336" s="151">
        <v>0.75639599555061177</v>
      </c>
      <c r="C336" s="151">
        <v>0.69823100936524451</v>
      </c>
      <c r="D336" s="151">
        <v>0.65841584158415845</v>
      </c>
      <c r="E336" s="151">
        <v>0.65741857659831127</v>
      </c>
      <c r="F336" s="151">
        <v>0.60253699788583515</v>
      </c>
      <c r="G336" s="151">
        <v>0.58726114649681527</v>
      </c>
      <c r="H336" s="151">
        <v>0.63393939393939391</v>
      </c>
      <c r="I336" s="151">
        <v>0.59280089988751405</v>
      </c>
      <c r="J336" s="172">
        <v>-4.1138494051879864</v>
      </c>
      <c r="K336" s="172">
        <v>-6.5054708901516207</v>
      </c>
      <c r="L336" s="147"/>
      <c r="M336" s="203">
        <v>-2.2038381511019778</v>
      </c>
      <c r="N336" s="144"/>
      <c r="P336" s="146" t="s">
        <v>90</v>
      </c>
      <c r="Q336" s="151">
        <v>0.71362161213928599</v>
      </c>
      <c r="R336" s="151">
        <v>0.68774395003903199</v>
      </c>
      <c r="S336" s="151">
        <v>0.65963585712864392</v>
      </c>
      <c r="T336" s="151">
        <v>0.66663156786353583</v>
      </c>
      <c r="U336" s="151">
        <v>0.6427719137218908</v>
      </c>
      <c r="V336" s="151">
        <v>0.61189525077674212</v>
      </c>
      <c r="W336" s="151">
        <v>0.61569772586496774</v>
      </c>
      <c r="X336" s="151">
        <v>0.61483928139853383</v>
      </c>
      <c r="Y336" s="172">
        <v>-8.5844446643390526E-2</v>
      </c>
      <c r="Z336" s="172">
        <v>-4.2516325957073553</v>
      </c>
      <c r="AA336" s="147"/>
      <c r="AB336" s="144"/>
      <c r="AC336" s="144"/>
      <c r="AD336" s="151">
        <v>0.65785560878903027</v>
      </c>
      <c r="AE336" s="151">
        <v>0.65735560735560739</v>
      </c>
      <c r="AF336" s="144"/>
    </row>
    <row r="337" spans="1:32" x14ac:dyDescent="0.25">
      <c r="A337" s="149" t="s">
        <v>238</v>
      </c>
      <c r="B337" s="150">
        <v>551</v>
      </c>
      <c r="C337" s="150">
        <v>527</v>
      </c>
      <c r="D337" s="150">
        <v>416</v>
      </c>
      <c r="E337" s="150">
        <v>429</v>
      </c>
      <c r="F337" s="150">
        <v>481</v>
      </c>
      <c r="G337" s="150">
        <v>366</v>
      </c>
      <c r="H337" s="150">
        <v>431</v>
      </c>
      <c r="I337" s="150">
        <v>444</v>
      </c>
      <c r="J337" s="148">
        <v>3.0162412993039442E-2</v>
      </c>
      <c r="K337" s="148">
        <v>-2.9053420805998108E-2</v>
      </c>
      <c r="L337" s="147"/>
      <c r="M337" s="155">
        <v>6.8412942989214173E-2</v>
      </c>
      <c r="N337" s="144"/>
      <c r="P337" s="149" t="s">
        <v>238</v>
      </c>
      <c r="Q337" s="150">
        <v>6771</v>
      </c>
      <c r="R337" s="150">
        <v>7220</v>
      </c>
      <c r="S337" s="150">
        <v>5097</v>
      </c>
      <c r="T337" s="150">
        <v>5099</v>
      </c>
      <c r="U337" s="150">
        <v>5802</v>
      </c>
      <c r="V337" s="150">
        <v>5799</v>
      </c>
      <c r="W337" s="150">
        <v>5703</v>
      </c>
      <c r="X337" s="150">
        <v>6490</v>
      </c>
      <c r="Y337" s="148">
        <v>0.13799754515167456</v>
      </c>
      <c r="Z337" s="148">
        <v>9.4936251235207561E-2</v>
      </c>
      <c r="AA337" s="147"/>
      <c r="AB337" s="144"/>
      <c r="AC337" s="144"/>
      <c r="AD337" s="150">
        <v>457.28571428571428</v>
      </c>
      <c r="AE337" s="150">
        <v>5927.2857142857147</v>
      </c>
      <c r="AF337" s="144"/>
    </row>
    <row r="338" spans="1:32" x14ac:dyDescent="0.25">
      <c r="A338" s="149" t="s">
        <v>239</v>
      </c>
      <c r="B338" s="153">
        <v>0.50550458715596325</v>
      </c>
      <c r="C338" s="153">
        <v>0.45945945945945948</v>
      </c>
      <c r="D338" s="153">
        <v>0.38769804287045667</v>
      </c>
      <c r="E338" s="153">
        <v>0.42017629774730658</v>
      </c>
      <c r="F338" s="153">
        <v>0.39917012448132783</v>
      </c>
      <c r="G338" s="153">
        <v>0.35603112840466927</v>
      </c>
      <c r="H338" s="153">
        <v>0.37155172413793103</v>
      </c>
      <c r="I338" s="153">
        <v>0.35605453087409783</v>
      </c>
      <c r="J338" s="172">
        <v>-1.5497193263833198</v>
      </c>
      <c r="K338" s="172">
        <v>-5.8368048100526764</v>
      </c>
      <c r="L338" s="147"/>
      <c r="M338" s="203">
        <v>-6.6746772057498234</v>
      </c>
      <c r="N338" s="144"/>
      <c r="P338" s="149" t="s">
        <v>239</v>
      </c>
      <c r="Q338" s="153">
        <v>0.52451777829421331</v>
      </c>
      <c r="R338" s="153">
        <v>0.49533479692645443</v>
      </c>
      <c r="S338" s="153">
        <v>0.4318027787190783</v>
      </c>
      <c r="T338" s="153">
        <v>0.45076025459688829</v>
      </c>
      <c r="U338" s="153">
        <v>0.43538946420531294</v>
      </c>
      <c r="V338" s="153">
        <v>0.42303764225269913</v>
      </c>
      <c r="W338" s="153">
        <v>0.41554940250655786</v>
      </c>
      <c r="X338" s="153">
        <v>0.42280130293159607</v>
      </c>
      <c r="Y338" s="172">
        <v>0.72519004250382046</v>
      </c>
      <c r="Z338" s="172">
        <v>-3.135209191729682</v>
      </c>
      <c r="AA338" s="147"/>
      <c r="AB338" s="144"/>
      <c r="AC338" s="144"/>
      <c r="AD338" s="153">
        <v>0.41442257897462459</v>
      </c>
      <c r="AE338" s="153">
        <v>0.45415339484889289</v>
      </c>
      <c r="AF338" s="144"/>
    </row>
    <row r="339" spans="1:32" x14ac:dyDescent="0.25">
      <c r="A339" s="149" t="s">
        <v>240</v>
      </c>
      <c r="B339" s="153">
        <v>0.81029411764705883</v>
      </c>
      <c r="C339" s="153">
        <v>0.78539493293591656</v>
      </c>
      <c r="D339" s="153">
        <v>0.78195488721804507</v>
      </c>
      <c r="E339" s="153">
        <v>0.78715596330275228</v>
      </c>
      <c r="F339" s="153">
        <v>0.84385964912280698</v>
      </c>
      <c r="G339" s="153">
        <v>0.79392624728850325</v>
      </c>
      <c r="H339" s="153">
        <v>0.82409177820267687</v>
      </c>
      <c r="I339" s="153">
        <v>0.8425047438330171</v>
      </c>
      <c r="J339" s="172">
        <v>1.8412965630340228</v>
      </c>
      <c r="K339" s="172">
        <v>3.8637340518100083</v>
      </c>
      <c r="L339" s="147"/>
      <c r="M339" s="203">
        <v>-0.78621324772554235</v>
      </c>
      <c r="N339" s="144"/>
      <c r="P339" s="149" t="s">
        <v>240</v>
      </c>
      <c r="Q339" s="153">
        <v>0.83222713864306785</v>
      </c>
      <c r="R339" s="153">
        <v>0.81952326901248584</v>
      </c>
      <c r="S339" s="153">
        <v>0.76877828054298647</v>
      </c>
      <c r="T339" s="153">
        <v>0.80540199020691838</v>
      </c>
      <c r="U339" s="153">
        <v>0.82850207054119662</v>
      </c>
      <c r="V339" s="153">
        <v>0.84128826345567964</v>
      </c>
      <c r="W339" s="153">
        <v>0.81963207818338601</v>
      </c>
      <c r="X339" s="153">
        <v>0.85036687631027252</v>
      </c>
      <c r="Y339" s="172">
        <v>3.0734798126886509</v>
      </c>
      <c r="Z339" s="172">
        <v>3.2987392060553233</v>
      </c>
      <c r="AA339" s="147"/>
      <c r="AB339" s="144"/>
      <c r="AC339" s="144"/>
      <c r="AD339" s="153">
        <v>0.80386740331491702</v>
      </c>
      <c r="AE339" s="153">
        <v>0.81737948424971929</v>
      </c>
      <c r="AF339" s="144"/>
    </row>
    <row r="340" spans="1:32" ht="22.15" customHeight="1" x14ac:dyDescent="0.25">
      <c r="A340" s="154" t="s">
        <v>241</v>
      </c>
      <c r="B340" s="155">
        <v>5.4411764705882354E-2</v>
      </c>
      <c r="C340" s="155">
        <v>5.216095380029806E-2</v>
      </c>
      <c r="D340" s="155">
        <v>7.8947368421052627E-2</v>
      </c>
      <c r="E340" s="155">
        <v>6.0550458715596334E-2</v>
      </c>
      <c r="F340" s="155">
        <v>6.491228070175438E-2</v>
      </c>
      <c r="G340" s="155">
        <v>0.1019522776572668</v>
      </c>
      <c r="H340" s="155">
        <v>4.2065009560229447E-2</v>
      </c>
      <c r="I340" s="155">
        <v>5.6925996204933584E-2</v>
      </c>
      <c r="J340" s="172">
        <v>1.4860986644704137</v>
      </c>
      <c r="K340" s="172">
        <v>-0.66099153972763658</v>
      </c>
      <c r="L340" s="147"/>
      <c r="M340" s="203">
        <v>-0.89807123904542607</v>
      </c>
      <c r="N340" s="144"/>
      <c r="P340" s="154" t="s">
        <v>241</v>
      </c>
      <c r="Q340" s="155">
        <v>4.990167158308751E-2</v>
      </c>
      <c r="R340" s="155">
        <v>5.0737797956867198E-2</v>
      </c>
      <c r="S340" s="155">
        <v>8.1146304675716444E-2</v>
      </c>
      <c r="T340" s="155">
        <v>7.2026536092244506E-2</v>
      </c>
      <c r="U340" s="155">
        <v>6.9970012851635011E-2</v>
      </c>
      <c r="V340" s="155">
        <v>6.223705208182214E-2</v>
      </c>
      <c r="W340" s="155">
        <v>6.0074734118999711E-2</v>
      </c>
      <c r="X340" s="155">
        <v>6.5906708595387845E-2</v>
      </c>
      <c r="Y340" s="172">
        <v>0.58319744763881343</v>
      </c>
      <c r="Z340" s="172">
        <v>0.31813879752266988</v>
      </c>
      <c r="AA340" s="147"/>
      <c r="AB340" s="144"/>
      <c r="AC340" s="144"/>
      <c r="AD340" s="151">
        <v>6.3535911602209949E-2</v>
      </c>
      <c r="AE340" s="151">
        <v>6.2725320620161146E-2</v>
      </c>
      <c r="AF340" s="144"/>
    </row>
    <row r="341" spans="1:32" ht="22.15" customHeight="1" x14ac:dyDescent="0.25">
      <c r="A341" s="154" t="s">
        <v>242</v>
      </c>
      <c r="B341" s="155">
        <v>3.3944954128440369E-2</v>
      </c>
      <c r="C341" s="155">
        <v>3.051438535309503E-2</v>
      </c>
      <c r="D341" s="155">
        <v>3.9142590866728798E-2</v>
      </c>
      <c r="E341" s="155">
        <v>3.2321253672869733E-2</v>
      </c>
      <c r="F341" s="155">
        <v>3.0705394190871368E-2</v>
      </c>
      <c r="G341" s="155">
        <v>4.5719844357976651E-2</v>
      </c>
      <c r="H341" s="155">
        <v>1.896551724137931E-2</v>
      </c>
      <c r="I341" s="155">
        <v>2.4057738572574178E-2</v>
      </c>
      <c r="J341" s="172">
        <v>0.50922213311948672</v>
      </c>
      <c r="K341" s="172">
        <v>-0.86973106247329179</v>
      </c>
      <c r="L341" s="147"/>
      <c r="M341" s="203">
        <v>-0.87109910691196346</v>
      </c>
      <c r="N341" s="144"/>
      <c r="P341" s="154" t="s">
        <v>242</v>
      </c>
      <c r="Q341" s="155">
        <v>3.145092571074444E-2</v>
      </c>
      <c r="R341" s="155">
        <v>3.0666849615806804E-2</v>
      </c>
      <c r="S341" s="155">
        <v>4.5577770247373771E-2</v>
      </c>
      <c r="T341" s="155">
        <v>4.0311173974540308E-2</v>
      </c>
      <c r="U341" s="155">
        <v>3.6770223622992648E-2</v>
      </c>
      <c r="V341" s="155">
        <v>3.1295593813831339E-2</v>
      </c>
      <c r="W341" s="155">
        <v>3.0457592538618478E-2</v>
      </c>
      <c r="X341" s="155">
        <v>3.2768729641693813E-2</v>
      </c>
      <c r="Y341" s="172">
        <v>0.23111371030753342</v>
      </c>
      <c r="Z341" s="172">
        <v>-0.20827901866755857</v>
      </c>
      <c r="AA341" s="147"/>
      <c r="AB341" s="144"/>
      <c r="AC341" s="144"/>
      <c r="AD341" s="151">
        <v>3.2755049197307096E-2</v>
      </c>
      <c r="AE341" s="151">
        <v>3.4851519828369398E-2</v>
      </c>
      <c r="AF341" s="144"/>
    </row>
    <row r="342" spans="1:32" ht="22.15" customHeight="1" x14ac:dyDescent="0.25">
      <c r="A342" s="154" t="s">
        <v>243</v>
      </c>
      <c r="B342" s="155">
        <v>0.15779816513761469</v>
      </c>
      <c r="C342" s="155">
        <v>0.1979075850043592</v>
      </c>
      <c r="D342" s="155">
        <v>0.20596458527493011</v>
      </c>
      <c r="E342" s="155">
        <v>0.22820763956904996</v>
      </c>
      <c r="F342" s="155">
        <v>0.21659751037344399</v>
      </c>
      <c r="G342" s="155">
        <v>0.21303501945525291</v>
      </c>
      <c r="H342" s="155">
        <v>0.1560344827586207</v>
      </c>
      <c r="I342" s="155">
        <v>0.1619887730553328</v>
      </c>
      <c r="J342" s="172">
        <v>0.59542902967121003</v>
      </c>
      <c r="K342" s="172">
        <v>-3.4023655738038503</v>
      </c>
      <c r="L342" s="147"/>
      <c r="M342" s="203">
        <v>-2.0942823035872413</v>
      </c>
      <c r="N342" s="144"/>
      <c r="P342" s="154" t="s">
        <v>243</v>
      </c>
      <c r="Q342" s="155">
        <v>0.17600123944534821</v>
      </c>
      <c r="R342" s="155">
        <v>0.18015916575192095</v>
      </c>
      <c r="S342" s="155">
        <v>0.2153507285665876</v>
      </c>
      <c r="T342" s="155">
        <v>0.20827439886845828</v>
      </c>
      <c r="U342" s="155">
        <v>0.20066036319975986</v>
      </c>
      <c r="V342" s="155">
        <v>0.20674058943682522</v>
      </c>
      <c r="W342" s="155">
        <v>0.1890119498688429</v>
      </c>
      <c r="X342" s="155">
        <v>0.18293159609120521</v>
      </c>
      <c r="Y342" s="172">
        <v>-0.6080353777637687</v>
      </c>
      <c r="Z342" s="172">
        <v>-1.297685299427076</v>
      </c>
      <c r="AA342" s="147"/>
      <c r="AB342" s="144"/>
      <c r="AC342" s="144"/>
      <c r="AD342" s="151">
        <v>0.1960124287933713</v>
      </c>
      <c r="AE342" s="151">
        <v>0.19590844908547597</v>
      </c>
      <c r="AF342" s="144"/>
    </row>
    <row r="343" spans="1:32" ht="22.15" customHeight="1" x14ac:dyDescent="0.25">
      <c r="A343" s="154" t="s">
        <v>244</v>
      </c>
      <c r="B343" s="155">
        <v>3.3944954128440369E-2</v>
      </c>
      <c r="C343" s="155">
        <v>4.0104620749782043E-2</v>
      </c>
      <c r="D343" s="155">
        <v>4.3802423112767941E-2</v>
      </c>
      <c r="E343" s="155">
        <v>4.9951028403525957E-2</v>
      </c>
      <c r="F343" s="155">
        <v>4.5643153526970952E-2</v>
      </c>
      <c r="G343" s="155">
        <v>4.5719844357976651E-2</v>
      </c>
      <c r="H343" s="155">
        <v>3.017241379310345E-2</v>
      </c>
      <c r="I343" s="155">
        <v>3.1275060144346431E-2</v>
      </c>
      <c r="J343" s="172">
        <v>0.11026463512429814</v>
      </c>
      <c r="K343" s="172">
        <v>-0.98953178981186152</v>
      </c>
      <c r="L343" s="147"/>
      <c r="M343" s="203">
        <v>-1.804090076770569</v>
      </c>
      <c r="N343" s="144"/>
      <c r="P343" s="154" t="s">
        <v>244</v>
      </c>
      <c r="Q343" s="155">
        <v>3.6563637772096987E-2</v>
      </c>
      <c r="R343" s="155">
        <v>2.9912184412733259E-2</v>
      </c>
      <c r="S343" s="155">
        <v>3.8546255506607931E-2</v>
      </c>
      <c r="T343" s="155">
        <v>4.2344413012729842E-2</v>
      </c>
      <c r="U343" s="155">
        <v>4.044724598529191E-2</v>
      </c>
      <c r="V343" s="155">
        <v>3.9028304639626497E-2</v>
      </c>
      <c r="W343" s="155">
        <v>4.2698921597201983E-2</v>
      </c>
      <c r="X343" s="155">
        <v>4.931596091205212E-2</v>
      </c>
      <c r="Y343" s="172">
        <v>0.66170393148501372</v>
      </c>
      <c r="Z343" s="172">
        <v>1.0983667432482511</v>
      </c>
      <c r="AA343" s="147"/>
      <c r="AB343" s="144"/>
      <c r="AC343" s="144"/>
      <c r="AD343" s="151">
        <v>4.1170378042465046E-2</v>
      </c>
      <c r="AE343" s="151">
        <v>3.833229347956961E-2</v>
      </c>
      <c r="AF343" s="144"/>
    </row>
    <row r="344" spans="1:32" ht="22.15" customHeight="1" x14ac:dyDescent="0.25">
      <c r="A344" s="154" t="s">
        <v>245</v>
      </c>
      <c r="B344" s="155">
        <v>1.0091743119266056E-2</v>
      </c>
      <c r="C344" s="155">
        <v>2.3539668700959023E-2</v>
      </c>
      <c r="D344" s="155">
        <v>1.3047530288909599E-2</v>
      </c>
      <c r="E344" s="155">
        <v>1.3712047012732615E-2</v>
      </c>
      <c r="F344" s="155">
        <v>5.1452282157676346E-2</v>
      </c>
      <c r="G344" s="155">
        <v>6.1284046692607001E-2</v>
      </c>
      <c r="H344" s="155">
        <v>6.8965517241379309E-2</v>
      </c>
      <c r="I344" s="155">
        <v>4.4105854049719326E-2</v>
      </c>
      <c r="J344" s="172">
        <v>-2.4859663191659984</v>
      </c>
      <c r="K344" s="172">
        <v>0.90204060952915677</v>
      </c>
      <c r="L344" s="147"/>
      <c r="M344" s="203">
        <v>-1.5047240412821392</v>
      </c>
      <c r="N344" s="144"/>
      <c r="P344" s="154" t="s">
        <v>245</v>
      </c>
      <c r="Q344" s="155">
        <v>4.2296072507552872E-2</v>
      </c>
      <c r="R344" s="155">
        <v>6.7508232711306251E-2</v>
      </c>
      <c r="S344" s="155">
        <v>4.0325313453066759E-2</v>
      </c>
      <c r="T344" s="155">
        <v>3.4741867043847241E-2</v>
      </c>
      <c r="U344" s="155">
        <v>5.4705087798289059E-2</v>
      </c>
      <c r="V344" s="155">
        <v>8.0026262036766854E-2</v>
      </c>
      <c r="W344" s="155">
        <v>8.1317400174876125E-2</v>
      </c>
      <c r="X344" s="155">
        <v>5.9153094462540717E-2</v>
      </c>
      <c r="Y344" s="172">
        <v>-2.2164305712335408</v>
      </c>
      <c r="Z344" s="172">
        <v>6.9142128310573786E-2</v>
      </c>
      <c r="AA344" s="147"/>
      <c r="AB344" s="144"/>
      <c r="AC344" s="144"/>
      <c r="AD344" s="151">
        <v>3.5085447954427758E-2</v>
      </c>
      <c r="AE344" s="151">
        <v>5.8461673179434979E-2</v>
      </c>
      <c r="AF344" s="144"/>
    </row>
    <row r="345" spans="1:32" ht="22.15" customHeight="1" x14ac:dyDescent="0.25">
      <c r="A345" s="154" t="s">
        <v>246</v>
      </c>
      <c r="B345" s="155">
        <v>0.11467889908256881</v>
      </c>
      <c r="C345" s="155">
        <v>0.12118570183086312</v>
      </c>
      <c r="D345" s="155">
        <v>0.20410065237651445</v>
      </c>
      <c r="E345" s="155">
        <v>0.14789422135161606</v>
      </c>
      <c r="F345" s="155">
        <v>0.17095435684647303</v>
      </c>
      <c r="G345" s="155">
        <v>0.1867704280155642</v>
      </c>
      <c r="H345" s="155">
        <v>0.2189655172413793</v>
      </c>
      <c r="I345" s="155">
        <v>0.22213311948676825</v>
      </c>
      <c r="J345" s="172">
        <v>0.31676022453889507</v>
      </c>
      <c r="K345" s="172">
        <v>5.5639074950258687</v>
      </c>
      <c r="L345" s="147"/>
      <c r="M345" s="203">
        <v>6.7279699291328514</v>
      </c>
      <c r="N345" s="144"/>
      <c r="P345" s="154" t="s">
        <v>246</v>
      </c>
      <c r="Q345" s="155">
        <v>6.7394840808738088E-2</v>
      </c>
      <c r="R345" s="155">
        <v>8.232711306256861E-2</v>
      </c>
      <c r="S345" s="155">
        <v>0.11089461199593358</v>
      </c>
      <c r="T345" s="155">
        <v>0.11271216407355021</v>
      </c>
      <c r="U345" s="155">
        <v>0.13169743358847366</v>
      </c>
      <c r="V345" s="155">
        <v>0.13488473883863436</v>
      </c>
      <c r="W345" s="155">
        <v>0.1409938793354707</v>
      </c>
      <c r="X345" s="155">
        <v>0.15485342019543974</v>
      </c>
      <c r="Y345" s="172">
        <v>1.3859540859969044</v>
      </c>
      <c r="Z345" s="172">
        <v>4.3282584262472001</v>
      </c>
      <c r="AA345" s="147"/>
      <c r="AB345" s="144"/>
      <c r="AC345" s="144"/>
      <c r="AD345" s="151">
        <v>0.16649404453650957</v>
      </c>
      <c r="AE345" s="151">
        <v>0.11157083593296774</v>
      </c>
      <c r="AF345" s="144"/>
    </row>
    <row r="346" spans="1:32" x14ac:dyDescent="0.25">
      <c r="A346" s="149" t="s">
        <v>247</v>
      </c>
      <c r="B346" s="150">
        <v>92.899082568807358</v>
      </c>
      <c r="C346" s="150">
        <v>107.21708805579773</v>
      </c>
      <c r="D346" s="150">
        <v>78.694315004659899</v>
      </c>
      <c r="E346" s="150">
        <v>82.790401567091067</v>
      </c>
      <c r="F346" s="150">
        <v>77.034854771784225</v>
      </c>
      <c r="G346" s="150">
        <v>51.92509727626458</v>
      </c>
      <c r="H346" s="150">
        <v>82.848275862068974</v>
      </c>
      <c r="I346" s="150">
        <v>71.647955092221352</v>
      </c>
      <c r="J346" s="177">
        <v>-11.200320769847622</v>
      </c>
      <c r="K346" s="177">
        <v>-10.630139159461734</v>
      </c>
      <c r="L346" s="147"/>
      <c r="M346" s="203">
        <v>-6.6432501195050406</v>
      </c>
      <c r="N346" s="144"/>
      <c r="P346" s="149" t="s">
        <v>247</v>
      </c>
      <c r="Q346" s="150">
        <v>94.582461848322893</v>
      </c>
      <c r="R346" s="150">
        <v>103.59069703622383</v>
      </c>
      <c r="S346" s="150">
        <v>81.835055913249732</v>
      </c>
      <c r="T346" s="150">
        <v>77.125618811881182</v>
      </c>
      <c r="U346" s="150">
        <v>76.288908899894949</v>
      </c>
      <c r="V346" s="150">
        <v>66.627954479136264</v>
      </c>
      <c r="W346" s="150">
        <v>75.456718157971451</v>
      </c>
      <c r="X346" s="150">
        <v>78.291205211726393</v>
      </c>
      <c r="Y346" s="177">
        <v>2.8344870537549411</v>
      </c>
      <c r="Z346" s="177">
        <v>-4.1840736332697048</v>
      </c>
      <c r="AA346" s="147"/>
      <c r="AB346" s="144"/>
      <c r="AC346" s="144"/>
      <c r="AD346" s="150">
        <v>82.278094251683086</v>
      </c>
      <c r="AE346" s="150">
        <v>82.475278844996097</v>
      </c>
      <c r="AF346" s="144"/>
    </row>
    <row r="347" spans="1:32" x14ac:dyDescent="0.25">
      <c r="A347" s="149" t="s">
        <v>248</v>
      </c>
      <c r="B347" s="150">
        <v>84.114705882352922</v>
      </c>
      <c r="C347" s="150">
        <v>107.12220566318926</v>
      </c>
      <c r="D347" s="150">
        <v>95.203007518796966</v>
      </c>
      <c r="E347" s="150">
        <v>100.95963302752297</v>
      </c>
      <c r="F347" s="150">
        <v>80.835087719298286</v>
      </c>
      <c r="G347" s="150">
        <v>61.344902386117127</v>
      </c>
      <c r="H347" s="150">
        <v>110.96367112810712</v>
      </c>
      <c r="I347" s="150">
        <v>85.165085388994299</v>
      </c>
      <c r="J347" s="177">
        <v>-25.798585739112823</v>
      </c>
      <c r="K347" s="177">
        <v>-7.0343118988007802</v>
      </c>
      <c r="L347" s="147"/>
      <c r="M347" s="203">
        <v>-8.1533108374208041</v>
      </c>
      <c r="N347" s="144"/>
      <c r="P347" s="149" t="s">
        <v>248</v>
      </c>
      <c r="Q347" s="150">
        <v>94.126720747295934</v>
      </c>
      <c r="R347" s="150">
        <v>112.11691259931891</v>
      </c>
      <c r="S347" s="150">
        <v>90.335746606334865</v>
      </c>
      <c r="T347" s="150">
        <v>86.461854367398558</v>
      </c>
      <c r="U347" s="150">
        <v>90.520205626160177</v>
      </c>
      <c r="V347" s="150">
        <v>76.420136370230651</v>
      </c>
      <c r="W347" s="150">
        <v>93.68827249209545</v>
      </c>
      <c r="X347" s="150">
        <v>93.318396226415103</v>
      </c>
      <c r="Y347" s="177">
        <v>-0.36987626568034671</v>
      </c>
      <c r="Z347" s="177">
        <v>0.4825379887917336</v>
      </c>
      <c r="AA347" s="147"/>
      <c r="AB347" s="144"/>
      <c r="AC347" s="144"/>
      <c r="AD347" s="150">
        <v>92.19939728779508</v>
      </c>
      <c r="AE347" s="150">
        <v>92.83585823762337</v>
      </c>
      <c r="AF347" s="144"/>
    </row>
    <row r="348" spans="1:32" x14ac:dyDescent="0.25">
      <c r="A348" s="146" t="s">
        <v>249</v>
      </c>
      <c r="B348" s="147">
        <v>454</v>
      </c>
      <c r="C348" s="147">
        <v>506</v>
      </c>
      <c r="D348" s="147">
        <v>409</v>
      </c>
      <c r="E348" s="147">
        <v>412</v>
      </c>
      <c r="F348" s="147">
        <v>412</v>
      </c>
      <c r="G348" s="147">
        <v>385</v>
      </c>
      <c r="H348" s="147">
        <v>342</v>
      </c>
      <c r="I348" s="147">
        <v>412</v>
      </c>
      <c r="J348" s="148">
        <v>0.2046783625730994</v>
      </c>
      <c r="K348" s="148">
        <v>-1.2328767123287728E-2</v>
      </c>
      <c r="L348" s="147"/>
      <c r="M348" s="155">
        <v>8.8793103448275859E-2</v>
      </c>
      <c r="N348" s="144"/>
      <c r="P348" s="146" t="s">
        <v>249</v>
      </c>
      <c r="Q348" s="147">
        <v>4782</v>
      </c>
      <c r="R348" s="147">
        <v>3850</v>
      </c>
      <c r="S348" s="147">
        <v>3973</v>
      </c>
      <c r="T348" s="147">
        <v>4063</v>
      </c>
      <c r="U348" s="147">
        <v>3768</v>
      </c>
      <c r="V348" s="147">
        <v>3768</v>
      </c>
      <c r="W348" s="147">
        <v>4257</v>
      </c>
      <c r="X348" s="147">
        <v>4640</v>
      </c>
      <c r="Y348" s="148">
        <v>8.9969462062485323E-2</v>
      </c>
      <c r="Z348" s="148">
        <v>0.14121077966339909</v>
      </c>
      <c r="AA348" s="147"/>
      <c r="AB348" s="144"/>
      <c r="AC348" s="144"/>
      <c r="AD348" s="147">
        <v>417.14285714285717</v>
      </c>
      <c r="AE348" s="147">
        <v>4065.8571428571427</v>
      </c>
      <c r="AF348" s="144"/>
    </row>
    <row r="349" spans="1:32" x14ac:dyDescent="0.25">
      <c r="A349" s="146" t="s">
        <v>250</v>
      </c>
      <c r="B349" s="147">
        <v>71</v>
      </c>
      <c r="C349" s="147">
        <v>126</v>
      </c>
      <c r="D349" s="147">
        <v>105</v>
      </c>
      <c r="E349" s="147">
        <v>102</v>
      </c>
      <c r="F349" s="147">
        <v>94</v>
      </c>
      <c r="G349" s="147">
        <v>63</v>
      </c>
      <c r="H349" s="147">
        <v>67</v>
      </c>
      <c r="I349" s="147">
        <v>82</v>
      </c>
      <c r="J349" s="148">
        <v>0.22388059701492538</v>
      </c>
      <c r="K349" s="148">
        <v>-8.5987261146496755E-2</v>
      </c>
      <c r="L349" s="147"/>
      <c r="M349" s="155">
        <v>7.6707202993451823E-2</v>
      </c>
      <c r="N349" s="144"/>
      <c r="P349" s="146" t="s">
        <v>250</v>
      </c>
      <c r="Q349" s="147">
        <v>915</v>
      </c>
      <c r="R349" s="147">
        <v>732</v>
      </c>
      <c r="S349" s="147">
        <v>758</v>
      </c>
      <c r="T349" s="147">
        <v>741</v>
      </c>
      <c r="U349" s="147">
        <v>668</v>
      </c>
      <c r="V349" s="147">
        <v>678</v>
      </c>
      <c r="W349" s="147">
        <v>760</v>
      </c>
      <c r="X349" s="147">
        <v>1069</v>
      </c>
      <c r="Y349" s="148">
        <v>0.40657894736842104</v>
      </c>
      <c r="Z349" s="148">
        <v>0.42479055597867471</v>
      </c>
      <c r="AA349" s="147"/>
      <c r="AB349" s="144"/>
      <c r="AC349" s="144"/>
      <c r="AD349" s="150">
        <v>89.714285714285708</v>
      </c>
      <c r="AE349" s="150">
        <v>750.28571428571433</v>
      </c>
      <c r="AF349" s="144"/>
    </row>
    <row r="350" spans="1:32" x14ac:dyDescent="0.25">
      <c r="A350" s="149" t="s">
        <v>251</v>
      </c>
      <c r="B350" s="150">
        <v>0</v>
      </c>
      <c r="C350" s="150">
        <v>1075</v>
      </c>
      <c r="D350" s="150">
        <v>871</v>
      </c>
      <c r="E350" s="150">
        <v>750</v>
      </c>
      <c r="F350" s="150">
        <v>719</v>
      </c>
      <c r="G350" s="150">
        <v>642</v>
      </c>
      <c r="H350" s="150">
        <v>552</v>
      </c>
      <c r="I350" s="150">
        <v>527</v>
      </c>
      <c r="J350" s="148">
        <v>-4.5289855072463768E-2</v>
      </c>
      <c r="K350" s="157">
        <v>-0.31395096550227813</v>
      </c>
      <c r="L350" s="147"/>
      <c r="M350" s="155">
        <v>5.4117888683507906E-2</v>
      </c>
      <c r="N350" s="144"/>
      <c r="P350" s="149" t="s">
        <v>251</v>
      </c>
      <c r="Q350" s="150">
        <v>0</v>
      </c>
      <c r="R350" s="150">
        <v>11806</v>
      </c>
      <c r="S350" s="150">
        <v>9626</v>
      </c>
      <c r="T350" s="150">
        <v>8678</v>
      </c>
      <c r="U350" s="150">
        <v>8521</v>
      </c>
      <c r="V350" s="150">
        <v>8308</v>
      </c>
      <c r="W350" s="150">
        <v>8613</v>
      </c>
      <c r="X350" s="150">
        <v>9738</v>
      </c>
      <c r="Y350" s="148">
        <v>0.13061650992685475</v>
      </c>
      <c r="Z350" s="157">
        <v>5.1771313364055369E-2</v>
      </c>
      <c r="AA350" s="147"/>
      <c r="AB350" s="144"/>
      <c r="AC350" s="144"/>
      <c r="AD350" s="158">
        <v>768.16666666666663</v>
      </c>
      <c r="AE350" s="158">
        <v>9258.6666666666661</v>
      </c>
      <c r="AF350" s="144"/>
    </row>
    <row r="351" spans="1:32" x14ac:dyDescent="0.25">
      <c r="A351" s="159" t="s">
        <v>252</v>
      </c>
      <c r="B351" s="147">
        <v>260</v>
      </c>
      <c r="C351" s="147">
        <v>246</v>
      </c>
      <c r="D351" s="147">
        <v>260</v>
      </c>
      <c r="E351" s="147">
        <v>226</v>
      </c>
      <c r="F351" s="147">
        <v>218</v>
      </c>
      <c r="G351" s="147">
        <v>162</v>
      </c>
      <c r="H351" s="147">
        <v>144</v>
      </c>
      <c r="I351" s="147">
        <v>227</v>
      </c>
      <c r="J351" s="148">
        <v>0.57638888888888884</v>
      </c>
      <c r="K351" s="148">
        <v>4.81530343007915E-2</v>
      </c>
      <c r="L351" s="147"/>
      <c r="M351" s="155">
        <v>8.6973180076628354E-2</v>
      </c>
      <c r="N351" s="144"/>
      <c r="P351" s="159" t="s">
        <v>252</v>
      </c>
      <c r="Q351" s="147">
        <v>2848</v>
      </c>
      <c r="R351" s="147">
        <v>2677</v>
      </c>
      <c r="S351" s="147">
        <v>2620</v>
      </c>
      <c r="T351" s="147">
        <v>2185</v>
      </c>
      <c r="U351" s="147">
        <v>2280</v>
      </c>
      <c r="V351" s="147">
        <v>2397</v>
      </c>
      <c r="W351" s="147">
        <v>2239</v>
      </c>
      <c r="X351" s="147">
        <v>2610</v>
      </c>
      <c r="Y351" s="148">
        <v>0.16569897275569451</v>
      </c>
      <c r="Z351" s="148">
        <v>5.937608720862806E-2</v>
      </c>
      <c r="AA351" s="147"/>
      <c r="AB351" s="144"/>
      <c r="AC351" s="144"/>
      <c r="AD351" s="150">
        <v>216.57142857142858</v>
      </c>
      <c r="AE351" s="150">
        <v>2463.7142857142858</v>
      </c>
      <c r="AF351" s="144"/>
    </row>
    <row r="352" spans="1:32" x14ac:dyDescent="0.25">
      <c r="A352" s="159" t="s">
        <v>253</v>
      </c>
      <c r="B352" s="147">
        <v>28</v>
      </c>
      <c r="C352" s="147">
        <v>17</v>
      </c>
      <c r="D352" s="147">
        <v>25</v>
      </c>
      <c r="E352" s="147">
        <v>34</v>
      </c>
      <c r="F352" s="147">
        <v>13</v>
      </c>
      <c r="G352" s="147">
        <v>13</v>
      </c>
      <c r="H352" s="147">
        <v>20</v>
      </c>
      <c r="I352" s="147">
        <v>27</v>
      </c>
      <c r="J352" s="148">
        <v>0.35</v>
      </c>
      <c r="K352" s="148">
        <v>0.26000000000000006</v>
      </c>
      <c r="L352" s="147"/>
      <c r="M352" s="155">
        <v>9.6428571428571433E-2</v>
      </c>
      <c r="N352" s="144"/>
      <c r="P352" s="159" t="s">
        <v>253</v>
      </c>
      <c r="Q352" s="147">
        <v>259</v>
      </c>
      <c r="R352" s="147">
        <v>312</v>
      </c>
      <c r="S352" s="147">
        <v>362</v>
      </c>
      <c r="T352" s="147">
        <v>301</v>
      </c>
      <c r="U352" s="147">
        <v>253</v>
      </c>
      <c r="V352" s="147">
        <v>268</v>
      </c>
      <c r="W352" s="147">
        <v>261</v>
      </c>
      <c r="X352" s="147">
        <v>280</v>
      </c>
      <c r="Y352" s="148">
        <v>7.2796934865900387E-2</v>
      </c>
      <c r="Z352" s="148">
        <v>-2.7777777777777776E-2</v>
      </c>
      <c r="AA352" s="147"/>
      <c r="AB352" s="144"/>
      <c r="AC352" s="144"/>
      <c r="AD352" s="150">
        <v>21.428571428571427</v>
      </c>
      <c r="AE352" s="150">
        <v>288</v>
      </c>
      <c r="AF352" s="144"/>
    </row>
    <row r="353" spans="1:32" x14ac:dyDescent="0.25">
      <c r="A353" s="159" t="s">
        <v>254</v>
      </c>
      <c r="B353" s="160">
        <v>9.7222222222222224E-2</v>
      </c>
      <c r="C353" s="160">
        <v>6.4638783269961975E-2</v>
      </c>
      <c r="D353" s="160">
        <v>8.771929824561403E-2</v>
      </c>
      <c r="E353" s="160">
        <v>0.13076923076923078</v>
      </c>
      <c r="F353" s="160">
        <v>5.627705627705628E-2</v>
      </c>
      <c r="G353" s="160">
        <v>7.4285714285714288E-2</v>
      </c>
      <c r="H353" s="160">
        <v>0.12195121951219512</v>
      </c>
      <c r="I353" s="160">
        <v>0.1062992125984252</v>
      </c>
      <c r="J353" s="172">
        <v>-1.5652006913769916</v>
      </c>
      <c r="K353" s="172">
        <v>1.6263198192662907</v>
      </c>
      <c r="L353" s="147"/>
      <c r="M353" s="203">
        <v>0.9413399449636275</v>
      </c>
      <c r="N353" s="144"/>
      <c r="P353" s="159" t="s">
        <v>254</v>
      </c>
      <c r="Q353" s="160">
        <v>8.3360154489861601E-2</v>
      </c>
      <c r="R353" s="160">
        <v>0.10438273670123788</v>
      </c>
      <c r="S353" s="160">
        <v>0.12139503688799463</v>
      </c>
      <c r="T353" s="160">
        <v>0.12107803700724054</v>
      </c>
      <c r="U353" s="160">
        <v>9.9881563363600476E-2</v>
      </c>
      <c r="V353" s="160">
        <v>0.10056285178236397</v>
      </c>
      <c r="W353" s="160">
        <v>0.10440000000000001</v>
      </c>
      <c r="X353" s="160">
        <v>9.6885813148788927E-2</v>
      </c>
      <c r="Y353" s="172">
        <v>-0.75141868512110799</v>
      </c>
      <c r="Z353" s="172">
        <v>-0.77762157163341061</v>
      </c>
      <c r="AA353" s="147"/>
      <c r="AB353" s="144"/>
      <c r="AC353" s="144"/>
      <c r="AD353" s="191">
        <v>9.0036014405762296E-2</v>
      </c>
      <c r="AE353" s="191">
        <v>0.10466202886512303</v>
      </c>
      <c r="AF353" s="144"/>
    </row>
    <row r="354" spans="1:32" x14ac:dyDescent="0.25">
      <c r="A354" s="161" t="s">
        <v>255</v>
      </c>
      <c r="B354" s="161"/>
      <c r="C354" s="161"/>
      <c r="D354" s="161"/>
      <c r="E354" s="144"/>
      <c r="F354" s="144"/>
      <c r="G354" s="144"/>
      <c r="H354" s="144"/>
      <c r="I354" s="144"/>
      <c r="J354" s="144"/>
      <c r="K354" s="144"/>
      <c r="L354" s="144"/>
      <c r="M354" s="144"/>
      <c r="N354" s="144"/>
      <c r="O354" s="204"/>
      <c r="P354" s="161" t="s">
        <v>255</v>
      </c>
      <c r="Q354" s="161"/>
      <c r="R354" s="161"/>
      <c r="S354" s="161"/>
      <c r="T354" s="144"/>
      <c r="U354" s="144"/>
      <c r="V354" s="144"/>
      <c r="W354" s="144"/>
      <c r="X354" s="144"/>
      <c r="Y354" s="144"/>
      <c r="Z354" s="144"/>
      <c r="AA354" s="144"/>
      <c r="AB354" s="144"/>
      <c r="AC354" s="144"/>
      <c r="AD354" s="144"/>
      <c r="AE354" s="144"/>
      <c r="AF354" s="144"/>
    </row>
    <row r="357" spans="1:32" x14ac:dyDescent="0.25">
      <c r="A357" s="189" t="s">
        <v>260</v>
      </c>
      <c r="B357" s="189"/>
      <c r="C357" s="189"/>
      <c r="D357" s="189"/>
      <c r="E357" s="181"/>
      <c r="F357" s="167"/>
      <c r="G357" s="167"/>
      <c r="H357" s="167"/>
      <c r="I357" s="167"/>
      <c r="J357" s="167"/>
      <c r="K357" s="167"/>
      <c r="L357" s="188"/>
      <c r="M357" s="211"/>
      <c r="N357" s="144"/>
      <c r="O357" s="211"/>
      <c r="P357" s="189" t="s">
        <v>260</v>
      </c>
      <c r="Q357" s="189"/>
      <c r="R357" s="189"/>
      <c r="S357" s="189"/>
      <c r="T357" s="181"/>
      <c r="U357" s="144"/>
      <c r="V357" s="144"/>
      <c r="W357" s="144"/>
      <c r="X357" s="144"/>
      <c r="Y357" s="144"/>
      <c r="Z357" s="144"/>
      <c r="AA357" s="188"/>
      <c r="AB357" s="144"/>
      <c r="AC357" s="144"/>
      <c r="AD357" s="144"/>
      <c r="AE357" s="144"/>
      <c r="AF357" s="144"/>
    </row>
    <row r="358" spans="1:32" x14ac:dyDescent="0.25">
      <c r="A358" s="166" t="s">
        <v>310</v>
      </c>
      <c r="B358" s="166"/>
      <c r="C358" s="166"/>
      <c r="D358" s="166"/>
      <c r="E358" s="213"/>
      <c r="F358" s="167"/>
      <c r="G358" s="167"/>
      <c r="H358" s="167"/>
      <c r="I358" s="167"/>
      <c r="J358" s="167"/>
      <c r="K358" s="167"/>
      <c r="L358" s="167"/>
      <c r="M358" s="144"/>
      <c r="N358" s="144"/>
      <c r="P358" s="166" t="s">
        <v>231</v>
      </c>
      <c r="Q358" s="166"/>
      <c r="R358" s="166"/>
      <c r="S358" s="166"/>
      <c r="T358" s="162"/>
      <c r="U358" s="144"/>
      <c r="V358" s="144"/>
      <c r="W358" s="144"/>
      <c r="X358" s="144"/>
      <c r="Y358" s="144"/>
      <c r="Z358" s="144"/>
      <c r="AA358" s="167"/>
      <c r="AB358" s="144"/>
      <c r="AC358" s="144"/>
      <c r="AD358" s="144"/>
      <c r="AE358" s="144"/>
      <c r="AF358" s="144"/>
    </row>
    <row r="359" spans="1:32" ht="31.5" x14ac:dyDescent="0.25">
      <c r="A359" s="190"/>
      <c r="B359" s="141">
        <v>2019</v>
      </c>
      <c r="C359" s="141">
        <v>2020</v>
      </c>
      <c r="D359" s="141">
        <v>2021</v>
      </c>
      <c r="E359" s="141">
        <v>2022</v>
      </c>
      <c r="F359" s="141">
        <v>2023</v>
      </c>
      <c r="G359" s="141">
        <v>2024</v>
      </c>
      <c r="H359" s="141">
        <v>2025</v>
      </c>
      <c r="I359" s="141">
        <v>2026</v>
      </c>
      <c r="J359" s="142" t="s">
        <v>232</v>
      </c>
      <c r="K359" s="142" t="s">
        <v>233</v>
      </c>
      <c r="L359" s="143" t="s">
        <v>234</v>
      </c>
      <c r="M359" s="145" t="s">
        <v>287</v>
      </c>
      <c r="N359" s="144"/>
      <c r="P359" s="190"/>
      <c r="Q359" s="141">
        <v>2019</v>
      </c>
      <c r="R359" s="141">
        <v>2020</v>
      </c>
      <c r="S359" s="141">
        <v>2021</v>
      </c>
      <c r="T359" s="141">
        <v>2022</v>
      </c>
      <c r="U359" s="141">
        <v>2023</v>
      </c>
      <c r="V359" s="141">
        <v>2024</v>
      </c>
      <c r="W359" s="141">
        <v>2025</v>
      </c>
      <c r="X359" s="141">
        <v>2026</v>
      </c>
      <c r="Y359" s="142" t="s">
        <v>232</v>
      </c>
      <c r="Z359" s="142" t="s">
        <v>233</v>
      </c>
      <c r="AA359" s="143" t="s">
        <v>234</v>
      </c>
      <c r="AB359" s="144"/>
      <c r="AC359" s="144"/>
      <c r="AD359" s="145" t="s">
        <v>311</v>
      </c>
      <c r="AE359" s="145" t="s">
        <v>235</v>
      </c>
      <c r="AF359" s="144"/>
    </row>
    <row r="360" spans="1:32" x14ac:dyDescent="0.25">
      <c r="A360" s="146" t="s">
        <v>236</v>
      </c>
      <c r="B360" s="147">
        <v>38</v>
      </c>
      <c r="C360" s="147">
        <v>33</v>
      </c>
      <c r="D360" s="147">
        <v>40</v>
      </c>
      <c r="E360" s="147">
        <v>21</v>
      </c>
      <c r="F360" s="147">
        <v>38</v>
      </c>
      <c r="G360" s="147">
        <v>37</v>
      </c>
      <c r="H360" s="147">
        <v>39</v>
      </c>
      <c r="I360" s="147">
        <v>35</v>
      </c>
      <c r="J360" s="148">
        <v>-0.10256410256410256</v>
      </c>
      <c r="K360" s="148">
        <v>-4.0650406504065904E-3</v>
      </c>
      <c r="L360" s="147"/>
      <c r="M360" s="155">
        <v>0.109375</v>
      </c>
      <c r="N360" s="144"/>
      <c r="P360" s="146" t="s">
        <v>236</v>
      </c>
      <c r="Q360" s="147">
        <v>335</v>
      </c>
      <c r="R360" s="147">
        <v>314</v>
      </c>
      <c r="S360" s="147">
        <v>298</v>
      </c>
      <c r="T360" s="147">
        <v>235</v>
      </c>
      <c r="U360" s="147">
        <v>305</v>
      </c>
      <c r="V360" s="147">
        <v>292</v>
      </c>
      <c r="W360" s="147">
        <v>283</v>
      </c>
      <c r="X360" s="147">
        <v>320</v>
      </c>
      <c r="Y360" s="148">
        <v>0.13074204946996468</v>
      </c>
      <c r="Z360" s="148">
        <v>8.6323957322987449E-2</v>
      </c>
      <c r="AA360" s="147"/>
      <c r="AB360" s="144"/>
      <c r="AC360" s="144"/>
      <c r="AD360" s="147">
        <v>35.142857142857146</v>
      </c>
      <c r="AE360" s="147">
        <v>294.57142857142856</v>
      </c>
      <c r="AF360" s="144"/>
    </row>
    <row r="361" spans="1:32" x14ac:dyDescent="0.25">
      <c r="A361" s="149" t="s">
        <v>237</v>
      </c>
      <c r="B361" s="150">
        <v>23</v>
      </c>
      <c r="C361" s="150">
        <v>16</v>
      </c>
      <c r="D361" s="150">
        <v>11</v>
      </c>
      <c r="E361" s="150">
        <v>10</v>
      </c>
      <c r="F361" s="150">
        <v>8</v>
      </c>
      <c r="G361" s="150">
        <v>6</v>
      </c>
      <c r="H361" s="150">
        <v>5</v>
      </c>
      <c r="I361" s="150">
        <v>1</v>
      </c>
      <c r="J361" s="148">
        <v>-0.8</v>
      </c>
      <c r="K361" s="148">
        <v>-0.91139240506329111</v>
      </c>
      <c r="L361" s="147"/>
      <c r="M361" s="155">
        <v>1.7857142857142856E-2</v>
      </c>
      <c r="N361" s="144"/>
      <c r="P361" s="149" t="s">
        <v>237</v>
      </c>
      <c r="Q361" s="150">
        <v>124</v>
      </c>
      <c r="R361" s="150">
        <v>95</v>
      </c>
      <c r="S361" s="150">
        <v>94</v>
      </c>
      <c r="T361" s="150">
        <v>72</v>
      </c>
      <c r="U361" s="150">
        <v>59</v>
      </c>
      <c r="V361" s="150">
        <v>52</v>
      </c>
      <c r="W361" s="150">
        <v>45</v>
      </c>
      <c r="X361" s="150">
        <v>56</v>
      </c>
      <c r="Y361" s="148">
        <v>0.24444444444444444</v>
      </c>
      <c r="Z361" s="148">
        <v>-0.27541589648798526</v>
      </c>
      <c r="AA361" s="147"/>
      <c r="AB361" s="144"/>
      <c r="AC361" s="144"/>
      <c r="AD361" s="150">
        <v>11.285714285714286</v>
      </c>
      <c r="AE361" s="150">
        <v>77.285714285714292</v>
      </c>
      <c r="AF361" s="144"/>
    </row>
    <row r="362" spans="1:32" x14ac:dyDescent="0.25">
      <c r="A362" s="146" t="s">
        <v>90</v>
      </c>
      <c r="B362" s="151">
        <v>0.8214285714285714</v>
      </c>
      <c r="C362" s="151">
        <v>0.84210526315789469</v>
      </c>
      <c r="D362" s="151">
        <v>0.57894736842105265</v>
      </c>
      <c r="E362" s="151">
        <v>0.7142857142857143</v>
      </c>
      <c r="F362" s="151">
        <v>0.44444444444444442</v>
      </c>
      <c r="G362" s="151">
        <v>0.6</v>
      </c>
      <c r="H362" s="151">
        <v>0.45454545454545453</v>
      </c>
      <c r="I362" s="151">
        <v>0.25</v>
      </c>
      <c r="J362" s="172">
        <v>-20.454545454545453</v>
      </c>
      <c r="K362" s="172">
        <v>-41.386554621848738</v>
      </c>
      <c r="L362" s="147"/>
      <c r="M362" s="203">
        <v>-23.695652173913047</v>
      </c>
      <c r="N362" s="144"/>
      <c r="P362" s="146" t="s">
        <v>90</v>
      </c>
      <c r="Q362" s="151">
        <v>0.72514619883040932</v>
      </c>
      <c r="R362" s="151">
        <v>0.62091503267973858</v>
      </c>
      <c r="S362" s="151">
        <v>0.67625899280575541</v>
      </c>
      <c r="T362" s="151">
        <v>0.62608695652173918</v>
      </c>
      <c r="U362" s="151">
        <v>0.50862068965517238</v>
      </c>
      <c r="V362" s="151">
        <v>0.46846846846846846</v>
      </c>
      <c r="W362" s="151">
        <v>0.39823008849557523</v>
      </c>
      <c r="X362" s="151">
        <v>0.48695652173913045</v>
      </c>
      <c r="Y362" s="172">
        <v>8.8726433243555221</v>
      </c>
      <c r="Z362" s="172">
        <v>-10.236809699725297</v>
      </c>
      <c r="AA362" s="147"/>
      <c r="AB362" s="144"/>
      <c r="AC362" s="144"/>
      <c r="AD362" s="151">
        <v>0.66386554621848737</v>
      </c>
      <c r="AE362" s="151">
        <v>0.58932461873638342</v>
      </c>
      <c r="AF362" s="144"/>
    </row>
    <row r="363" spans="1:32" x14ac:dyDescent="0.25">
      <c r="A363" s="149" t="s">
        <v>238</v>
      </c>
      <c r="B363" s="150">
        <v>15</v>
      </c>
      <c r="C363" s="150">
        <v>8</v>
      </c>
      <c r="D363" s="150">
        <v>6</v>
      </c>
      <c r="E363" s="150">
        <v>5</v>
      </c>
      <c r="F363" s="150">
        <v>8</v>
      </c>
      <c r="G363" s="150">
        <v>2</v>
      </c>
      <c r="H363" s="150">
        <v>2</v>
      </c>
      <c r="I363" s="150">
        <v>0</v>
      </c>
      <c r="J363" s="148">
        <v>-1</v>
      </c>
      <c r="K363" s="148">
        <v>-1</v>
      </c>
      <c r="L363" s="147"/>
      <c r="M363" s="155">
        <v>0</v>
      </c>
      <c r="N363" s="144"/>
      <c r="P363" s="149" t="s">
        <v>238</v>
      </c>
      <c r="Q363" s="150">
        <v>62</v>
      </c>
      <c r="R363" s="150">
        <v>42</v>
      </c>
      <c r="S363" s="150">
        <v>53</v>
      </c>
      <c r="T363" s="150">
        <v>38</v>
      </c>
      <c r="U363" s="150">
        <v>37</v>
      </c>
      <c r="V363" s="150">
        <v>28</v>
      </c>
      <c r="W363" s="150">
        <v>25</v>
      </c>
      <c r="X363" s="150">
        <v>35</v>
      </c>
      <c r="Y363" s="148">
        <v>0.4</v>
      </c>
      <c r="Z363" s="148">
        <v>-0.14035087719298248</v>
      </c>
      <c r="AA363" s="147"/>
      <c r="AB363" s="144"/>
      <c r="AC363" s="144"/>
      <c r="AD363" s="150">
        <v>6.5714285714285712</v>
      </c>
      <c r="AE363" s="150">
        <v>40.714285714285715</v>
      </c>
      <c r="AF363" s="144"/>
    </row>
    <row r="364" spans="1:32" x14ac:dyDescent="0.25">
      <c r="A364" s="149" t="s">
        <v>239</v>
      </c>
      <c r="B364" s="153">
        <v>0.39473684210526316</v>
      </c>
      <c r="C364" s="153">
        <v>0.24242424242424243</v>
      </c>
      <c r="D364" s="153">
        <v>0.15</v>
      </c>
      <c r="E364" s="153">
        <v>0.23809523809523808</v>
      </c>
      <c r="F364" s="153">
        <v>0.21052631578947367</v>
      </c>
      <c r="G364" s="153">
        <v>5.4054054054054057E-2</v>
      </c>
      <c r="H364" s="153">
        <v>5.128205128205128E-2</v>
      </c>
      <c r="I364" s="153">
        <v>0</v>
      </c>
      <c r="J364" s="172">
        <v>-5.1282051282051277</v>
      </c>
      <c r="K364" s="172">
        <v>-18.699186991869919</v>
      </c>
      <c r="L364" s="147"/>
      <c r="M364" s="203">
        <v>-10.9375</v>
      </c>
      <c r="N364" s="144"/>
      <c r="P364" s="149" t="s">
        <v>239</v>
      </c>
      <c r="Q364" s="153">
        <v>0.18507462686567164</v>
      </c>
      <c r="R364" s="153">
        <v>0.13375796178343949</v>
      </c>
      <c r="S364" s="153">
        <v>0.17785234899328858</v>
      </c>
      <c r="T364" s="153">
        <v>0.16170212765957448</v>
      </c>
      <c r="U364" s="153">
        <v>0.12131147540983607</v>
      </c>
      <c r="V364" s="153">
        <v>9.5890410958904104E-2</v>
      </c>
      <c r="W364" s="153">
        <v>8.8339222614840993E-2</v>
      </c>
      <c r="X364" s="153">
        <v>0.109375</v>
      </c>
      <c r="Y364" s="172">
        <v>2.1035777385159009</v>
      </c>
      <c r="Z364" s="172">
        <v>-2.8840324927255105</v>
      </c>
      <c r="AA364" s="147"/>
      <c r="AB364" s="144"/>
      <c r="AC364" s="144"/>
      <c r="AD364" s="153">
        <v>0.18699186991869918</v>
      </c>
      <c r="AE364" s="153">
        <v>0.13821532492725511</v>
      </c>
      <c r="AF364" s="144"/>
    </row>
    <row r="365" spans="1:32" x14ac:dyDescent="0.25">
      <c r="A365" s="149" t="s">
        <v>240</v>
      </c>
      <c r="B365" s="153">
        <v>0.65217391304347827</v>
      </c>
      <c r="C365" s="153">
        <v>0.5</v>
      </c>
      <c r="D365" s="153">
        <v>0.54545454545454541</v>
      </c>
      <c r="E365" s="153">
        <v>0.5</v>
      </c>
      <c r="F365" s="153">
        <v>1</v>
      </c>
      <c r="G365" s="153">
        <v>0.33333333333333331</v>
      </c>
      <c r="H365" s="153">
        <v>0.4</v>
      </c>
      <c r="I365" s="153">
        <v>0</v>
      </c>
      <c r="J365" s="172">
        <v>-40</v>
      </c>
      <c r="K365" s="172">
        <v>-58.227848101265813</v>
      </c>
      <c r="L365" s="147"/>
      <c r="M365" s="203">
        <v>-62.5</v>
      </c>
      <c r="N365" s="144"/>
      <c r="P365" s="149" t="s">
        <v>240</v>
      </c>
      <c r="Q365" s="153">
        <v>0.5</v>
      </c>
      <c r="R365" s="153">
        <v>0.44210526315789472</v>
      </c>
      <c r="S365" s="153">
        <v>0.56382978723404253</v>
      </c>
      <c r="T365" s="153">
        <v>0.52777777777777779</v>
      </c>
      <c r="U365" s="153">
        <v>0.6271186440677966</v>
      </c>
      <c r="V365" s="153">
        <v>0.53846153846153844</v>
      </c>
      <c r="W365" s="153">
        <v>0.55555555555555558</v>
      </c>
      <c r="X365" s="153">
        <v>0.625</v>
      </c>
      <c r="Y365" s="172">
        <v>6.944444444444442</v>
      </c>
      <c r="Z365" s="172">
        <v>9.8197781885397397</v>
      </c>
      <c r="AA365" s="147"/>
      <c r="AB365" s="144"/>
      <c r="AC365" s="144"/>
      <c r="AD365" s="153">
        <v>0.58227848101265811</v>
      </c>
      <c r="AE365" s="153">
        <v>0.52680221811460259</v>
      </c>
      <c r="AF365" s="144"/>
    </row>
    <row r="366" spans="1:32" ht="22.15" customHeight="1" x14ac:dyDescent="0.25">
      <c r="A366" s="154" t="s">
        <v>241</v>
      </c>
      <c r="B366" s="155">
        <v>0.30434782608695654</v>
      </c>
      <c r="C366" s="155">
        <v>0.3125</v>
      </c>
      <c r="D366" s="155">
        <v>0.36363636363636365</v>
      </c>
      <c r="E366" s="155">
        <v>0.4</v>
      </c>
      <c r="F366" s="155">
        <v>0</v>
      </c>
      <c r="G366" s="155">
        <v>0.66666666666666663</v>
      </c>
      <c r="H366" s="155">
        <v>0.4</v>
      </c>
      <c r="I366" s="155">
        <v>0</v>
      </c>
      <c r="J366" s="172">
        <v>-40</v>
      </c>
      <c r="K366" s="172">
        <v>-32.911392405063289</v>
      </c>
      <c r="L366" s="147"/>
      <c r="M366" s="203">
        <v>-19.642857142857142</v>
      </c>
      <c r="N366" s="144"/>
      <c r="P366" s="154" t="s">
        <v>241</v>
      </c>
      <c r="Q366" s="155">
        <v>0.23387096774193547</v>
      </c>
      <c r="R366" s="155">
        <v>0.26315789473684209</v>
      </c>
      <c r="S366" s="155">
        <v>0.30851063829787234</v>
      </c>
      <c r="T366" s="155">
        <v>0.29166666666666669</v>
      </c>
      <c r="U366" s="155">
        <v>0.2711864406779661</v>
      </c>
      <c r="V366" s="155">
        <v>0.42307692307692307</v>
      </c>
      <c r="W366" s="155">
        <v>0.42222222222222222</v>
      </c>
      <c r="X366" s="155">
        <v>0.19642857142857142</v>
      </c>
      <c r="Y366" s="172">
        <v>-22.579365079365079</v>
      </c>
      <c r="Z366" s="172">
        <v>-10.116847108529178</v>
      </c>
      <c r="AA366" s="147"/>
      <c r="AB366" s="144"/>
      <c r="AC366" s="144"/>
      <c r="AD366" s="151">
        <v>0.32911392405063289</v>
      </c>
      <c r="AE366" s="151">
        <v>0.29759704251386321</v>
      </c>
      <c r="AF366" s="144"/>
    </row>
    <row r="367" spans="1:32" ht="22.15" customHeight="1" x14ac:dyDescent="0.25">
      <c r="A367" s="154" t="s">
        <v>242</v>
      </c>
      <c r="B367" s="155">
        <v>0.18421052631578946</v>
      </c>
      <c r="C367" s="155">
        <v>0.15151515151515152</v>
      </c>
      <c r="D367" s="155">
        <v>0.1</v>
      </c>
      <c r="E367" s="155">
        <v>0.19047619047619047</v>
      </c>
      <c r="F367" s="155">
        <v>0</v>
      </c>
      <c r="G367" s="155">
        <v>0.10810810810810811</v>
      </c>
      <c r="H367" s="155">
        <v>5.128205128205128E-2</v>
      </c>
      <c r="I367" s="155">
        <v>0</v>
      </c>
      <c r="J367" s="172">
        <v>-5.1282051282051277</v>
      </c>
      <c r="K367" s="172">
        <v>-10.569105691056912</v>
      </c>
      <c r="L367" s="147"/>
      <c r="M367" s="203">
        <v>-3.4375000000000004</v>
      </c>
      <c r="N367" s="144"/>
      <c r="P367" s="154" t="s">
        <v>242</v>
      </c>
      <c r="Q367" s="155">
        <v>8.6567164179104483E-2</v>
      </c>
      <c r="R367" s="155">
        <v>7.9617834394904455E-2</v>
      </c>
      <c r="S367" s="155">
        <v>9.7315436241610737E-2</v>
      </c>
      <c r="T367" s="155">
        <v>8.9361702127659579E-2</v>
      </c>
      <c r="U367" s="155">
        <v>5.2459016393442623E-2</v>
      </c>
      <c r="V367" s="155">
        <v>7.5342465753424653E-2</v>
      </c>
      <c r="W367" s="155">
        <v>6.7137809187279157E-2</v>
      </c>
      <c r="X367" s="155">
        <v>3.4375000000000003E-2</v>
      </c>
      <c r="Y367" s="172">
        <v>-3.2762809187279154</v>
      </c>
      <c r="Z367" s="172">
        <v>-4.3704534432589721</v>
      </c>
      <c r="AA367" s="147"/>
      <c r="AB367" s="144"/>
      <c r="AC367" s="144"/>
      <c r="AD367" s="151">
        <v>0.10569105691056911</v>
      </c>
      <c r="AE367" s="151">
        <v>7.807953443258972E-2</v>
      </c>
      <c r="AF367" s="144"/>
    </row>
    <row r="368" spans="1:32" ht="22.15" customHeight="1" x14ac:dyDescent="0.25">
      <c r="A368" s="154" t="s">
        <v>243</v>
      </c>
      <c r="B368" s="155">
        <v>0.13157894736842105</v>
      </c>
      <c r="C368" s="155">
        <v>9.0909090909090912E-2</v>
      </c>
      <c r="D368" s="155">
        <v>0.15</v>
      </c>
      <c r="E368" s="155">
        <v>0.14285714285714285</v>
      </c>
      <c r="F368" s="155">
        <v>0.18421052631578946</v>
      </c>
      <c r="G368" s="155">
        <v>0.10810810810810811</v>
      </c>
      <c r="H368" s="155">
        <v>0.12820512820512819</v>
      </c>
      <c r="I368" s="155">
        <v>2.8571428571428571E-2</v>
      </c>
      <c r="J368" s="172">
        <v>-9.9633699633699635</v>
      </c>
      <c r="K368" s="172">
        <v>-10.557491289198607</v>
      </c>
      <c r="L368" s="147"/>
      <c r="M368" s="203">
        <v>-6.8303571428571432</v>
      </c>
      <c r="N368" s="144"/>
      <c r="P368" s="154" t="s">
        <v>243</v>
      </c>
      <c r="Q368" s="155">
        <v>9.8507462686567168E-2</v>
      </c>
      <c r="R368" s="155">
        <v>9.8726114649681534E-2</v>
      </c>
      <c r="S368" s="155">
        <v>0.11073825503355705</v>
      </c>
      <c r="T368" s="155">
        <v>0.11914893617021277</v>
      </c>
      <c r="U368" s="155">
        <v>0.10819672131147541</v>
      </c>
      <c r="V368" s="155">
        <v>9.9315068493150679E-2</v>
      </c>
      <c r="W368" s="155">
        <v>0.12014134275618374</v>
      </c>
      <c r="X368" s="155">
        <v>9.6875000000000003E-2</v>
      </c>
      <c r="Y368" s="172">
        <v>-2.3266342756183738</v>
      </c>
      <c r="Z368" s="172">
        <v>-1.030249757516974</v>
      </c>
      <c r="AA368" s="147"/>
      <c r="AB368" s="144"/>
      <c r="AC368" s="144"/>
      <c r="AD368" s="151">
        <v>0.13414634146341464</v>
      </c>
      <c r="AE368" s="151">
        <v>0.10717749757516974</v>
      </c>
      <c r="AF368" s="144"/>
    </row>
    <row r="369" spans="1:32" ht="22.15" customHeight="1" x14ac:dyDescent="0.25">
      <c r="A369" s="154" t="s">
        <v>244</v>
      </c>
      <c r="B369" s="155">
        <v>0</v>
      </c>
      <c r="C369" s="155">
        <v>0</v>
      </c>
      <c r="D369" s="155">
        <v>2.5000000000000001E-2</v>
      </c>
      <c r="E369" s="155">
        <v>0</v>
      </c>
      <c r="F369" s="155">
        <v>0</v>
      </c>
      <c r="G369" s="155">
        <v>0</v>
      </c>
      <c r="H369" s="155">
        <v>2.564102564102564E-2</v>
      </c>
      <c r="I369" s="155">
        <v>0</v>
      </c>
      <c r="J369" s="172">
        <v>-2.5641025641025639</v>
      </c>
      <c r="K369" s="172">
        <v>-0.81300813008130091</v>
      </c>
      <c r="L369" s="147"/>
      <c r="M369" s="203">
        <v>0</v>
      </c>
      <c r="N369" s="144"/>
      <c r="P369" s="154" t="s">
        <v>244</v>
      </c>
      <c r="Q369" s="155">
        <v>0</v>
      </c>
      <c r="R369" s="155">
        <v>0</v>
      </c>
      <c r="S369" s="155">
        <v>6.7114093959731542E-3</v>
      </c>
      <c r="T369" s="155">
        <v>8.5106382978723406E-3</v>
      </c>
      <c r="U369" s="155">
        <v>3.2786885245901639E-3</v>
      </c>
      <c r="V369" s="155">
        <v>3.4246575342465752E-3</v>
      </c>
      <c r="W369" s="155">
        <v>3.5335689045936395E-3</v>
      </c>
      <c r="X369" s="155">
        <v>0</v>
      </c>
      <c r="Y369" s="172">
        <v>-0.35335689045936397</v>
      </c>
      <c r="Z369" s="172">
        <v>-0.33947623666343357</v>
      </c>
      <c r="AA369" s="147"/>
      <c r="AB369" s="144"/>
      <c r="AC369" s="144"/>
      <c r="AD369" s="151">
        <v>8.130081300813009E-3</v>
      </c>
      <c r="AE369" s="151">
        <v>3.3947623666343357E-3</v>
      </c>
      <c r="AF369" s="144"/>
    </row>
    <row r="370" spans="1:32" ht="22.15" customHeight="1" x14ac:dyDescent="0.25">
      <c r="A370" s="154" t="s">
        <v>245</v>
      </c>
      <c r="B370" s="155">
        <v>2.6315789473684209E-2</v>
      </c>
      <c r="C370" s="155">
        <v>0</v>
      </c>
      <c r="D370" s="155">
        <v>0</v>
      </c>
      <c r="E370" s="155">
        <v>0</v>
      </c>
      <c r="F370" s="155">
        <v>0</v>
      </c>
      <c r="G370" s="155">
        <v>0</v>
      </c>
      <c r="H370" s="155">
        <v>0</v>
      </c>
      <c r="I370" s="155">
        <v>2.8571428571428571E-2</v>
      </c>
      <c r="J370" s="172">
        <v>2.8571428571428572</v>
      </c>
      <c r="K370" s="172">
        <v>2.4506387921022066</v>
      </c>
      <c r="L370" s="147"/>
      <c r="M370" s="203">
        <v>-3.0803571428571428</v>
      </c>
      <c r="N370" s="144"/>
      <c r="P370" s="154" t="s">
        <v>245</v>
      </c>
      <c r="Q370" s="155">
        <v>3.2835820895522387E-2</v>
      </c>
      <c r="R370" s="155">
        <v>4.4585987261146494E-2</v>
      </c>
      <c r="S370" s="155">
        <v>3.3557046979865771E-3</v>
      </c>
      <c r="T370" s="155">
        <v>1.7021276595744681E-2</v>
      </c>
      <c r="U370" s="155">
        <v>2.9508196721311476E-2</v>
      </c>
      <c r="V370" s="155">
        <v>7.8767123287671229E-2</v>
      </c>
      <c r="W370" s="155">
        <v>9.187279151943463E-2</v>
      </c>
      <c r="X370" s="155">
        <v>5.9374999999999997E-2</v>
      </c>
      <c r="Y370" s="172">
        <v>-3.2497791519434633</v>
      </c>
      <c r="Z370" s="172">
        <v>1.6697987390882636</v>
      </c>
      <c r="AA370" s="147"/>
      <c r="AB370" s="144"/>
      <c r="AC370" s="144"/>
      <c r="AD370" s="151">
        <v>4.0650406504065045E-3</v>
      </c>
      <c r="AE370" s="151">
        <v>4.2677012609117361E-2</v>
      </c>
      <c r="AF370" s="144"/>
    </row>
    <row r="371" spans="1:32" ht="22.15" customHeight="1" x14ac:dyDescent="0.25">
      <c r="A371" s="154" t="s">
        <v>246</v>
      </c>
      <c r="B371" s="155">
        <v>7.8947368421052627E-2</v>
      </c>
      <c r="C371" s="155">
        <v>9.0909090909090912E-2</v>
      </c>
      <c r="D371" s="155">
        <v>0.22500000000000001</v>
      </c>
      <c r="E371" s="155">
        <v>9.5238095238095233E-2</v>
      </c>
      <c r="F371" s="155">
        <v>0.13157894736842105</v>
      </c>
      <c r="G371" s="155">
        <v>0.21621621621621623</v>
      </c>
      <c r="H371" s="155">
        <v>0.33333333333333331</v>
      </c>
      <c r="I371" s="155">
        <v>0.51428571428571423</v>
      </c>
      <c r="J371" s="172">
        <v>18.095238095238091</v>
      </c>
      <c r="K371" s="172">
        <v>33.948896631823459</v>
      </c>
      <c r="L371" s="147"/>
      <c r="M371" s="203">
        <v>18.616071428571423</v>
      </c>
      <c r="N371" s="144"/>
      <c r="P371" s="154" t="s">
        <v>246</v>
      </c>
      <c r="Q371" s="155">
        <v>0.17910447761194029</v>
      </c>
      <c r="R371" s="155">
        <v>0.16878980891719744</v>
      </c>
      <c r="S371" s="155">
        <v>0.21140939597315436</v>
      </c>
      <c r="T371" s="155">
        <v>0.26382978723404255</v>
      </c>
      <c r="U371" s="155">
        <v>0.24590163934426229</v>
      </c>
      <c r="V371" s="155">
        <v>0.25684931506849318</v>
      </c>
      <c r="W371" s="155">
        <v>0.28621908127208479</v>
      </c>
      <c r="X371" s="155">
        <v>0.328125</v>
      </c>
      <c r="Y371" s="172">
        <v>4.1905918727915212</v>
      </c>
      <c r="Z371" s="172">
        <v>10.067592143549952</v>
      </c>
      <c r="AA371" s="147"/>
      <c r="AB371" s="144"/>
      <c r="AC371" s="144"/>
      <c r="AD371" s="151">
        <v>0.17479674796747968</v>
      </c>
      <c r="AE371" s="151">
        <v>0.22744907856450047</v>
      </c>
      <c r="AF371" s="144"/>
    </row>
    <row r="372" spans="1:32" x14ac:dyDescent="0.25">
      <c r="A372" s="149" t="s">
        <v>247</v>
      </c>
      <c r="B372" s="150">
        <v>256.94736842105254</v>
      </c>
      <c r="C372" s="150">
        <v>238.57575757575773</v>
      </c>
      <c r="D372" s="150">
        <v>180.0750000000001</v>
      </c>
      <c r="E372" s="150">
        <v>250.6666666666668</v>
      </c>
      <c r="F372" s="150">
        <v>134.34210526315775</v>
      </c>
      <c r="G372" s="150">
        <v>143.08108108108098</v>
      </c>
      <c r="H372" s="150">
        <v>120.61538461538466</v>
      </c>
      <c r="I372" s="150">
        <v>81.257142857142853</v>
      </c>
      <c r="J372" s="177">
        <v>-39.358241758241803</v>
      </c>
      <c r="K372" s="177">
        <v>-102.51114982578399</v>
      </c>
      <c r="L372" s="147"/>
      <c r="M372" s="203">
        <v>-78.020982142857136</v>
      </c>
      <c r="N372" s="144"/>
      <c r="P372" s="149" t="s">
        <v>247</v>
      </c>
      <c r="Q372" s="150">
        <v>219.69850746268639</v>
      </c>
      <c r="R372" s="150">
        <v>183.33121019108307</v>
      </c>
      <c r="S372" s="150">
        <v>204.39597315436279</v>
      </c>
      <c r="T372" s="150">
        <v>151.44680851063836</v>
      </c>
      <c r="U372" s="150">
        <v>115.76721311475417</v>
      </c>
      <c r="V372" s="150">
        <v>92.869863013698591</v>
      </c>
      <c r="W372" s="150">
        <v>114.51943462897535</v>
      </c>
      <c r="X372" s="150">
        <v>159.27812499999999</v>
      </c>
      <c r="Y372" s="177">
        <v>44.758690371024642</v>
      </c>
      <c r="Z372" s="177">
        <v>2.8760881425799596</v>
      </c>
      <c r="AA372" s="147"/>
      <c r="AB372" s="144"/>
      <c r="AC372" s="144"/>
      <c r="AD372" s="150">
        <v>183.76829268292684</v>
      </c>
      <c r="AE372" s="150">
        <v>156.40203685742003</v>
      </c>
      <c r="AF372" s="144"/>
    </row>
    <row r="373" spans="1:32" x14ac:dyDescent="0.25">
      <c r="A373" s="149" t="s">
        <v>248</v>
      </c>
      <c r="B373" s="150">
        <v>298.78260869565196</v>
      </c>
      <c r="C373" s="150">
        <v>328.0625</v>
      </c>
      <c r="D373" s="150">
        <v>240.45454545454547</v>
      </c>
      <c r="E373" s="150">
        <v>376.89999999999981</v>
      </c>
      <c r="F373" s="150">
        <v>240.25</v>
      </c>
      <c r="G373" s="150">
        <v>368.66666666666669</v>
      </c>
      <c r="H373" s="150">
        <v>267.00000000000017</v>
      </c>
      <c r="I373" s="150">
        <v>428</v>
      </c>
      <c r="J373" s="177">
        <v>160.99999999999983</v>
      </c>
      <c r="K373" s="177">
        <v>124.15189873417728</v>
      </c>
      <c r="L373" s="147"/>
      <c r="M373" s="203">
        <v>-130.21428571428567</v>
      </c>
      <c r="N373" s="144"/>
      <c r="P373" s="149" t="s">
        <v>248</v>
      </c>
      <c r="Q373" s="150">
        <v>334.16935483870969</v>
      </c>
      <c r="R373" s="150">
        <v>317.7157894736842</v>
      </c>
      <c r="S373" s="150">
        <v>361.81914893617022</v>
      </c>
      <c r="T373" s="150">
        <v>257.74999999999994</v>
      </c>
      <c r="U373" s="150">
        <v>202.03389830508496</v>
      </c>
      <c r="V373" s="150">
        <v>193.8846153846151</v>
      </c>
      <c r="W373" s="150">
        <v>188.22222222222206</v>
      </c>
      <c r="X373" s="150">
        <v>558.21428571428567</v>
      </c>
      <c r="Y373" s="177">
        <v>369.99206349206361</v>
      </c>
      <c r="Z373" s="177">
        <v>272.3344335885925</v>
      </c>
      <c r="AA373" s="147"/>
      <c r="AB373" s="144"/>
      <c r="AC373" s="144"/>
      <c r="AD373" s="150">
        <v>303.84810126582272</v>
      </c>
      <c r="AE373" s="150">
        <v>285.87985212569316</v>
      </c>
      <c r="AF373" s="144"/>
    </row>
    <row r="374" spans="1:32" x14ac:dyDescent="0.25">
      <c r="A374" s="146" t="s">
        <v>249</v>
      </c>
      <c r="B374" s="147">
        <v>42</v>
      </c>
      <c r="C374" s="147">
        <v>41</v>
      </c>
      <c r="D374" s="147">
        <v>24</v>
      </c>
      <c r="E374" s="147">
        <v>34</v>
      </c>
      <c r="F374" s="147">
        <v>39</v>
      </c>
      <c r="G374" s="147">
        <v>26</v>
      </c>
      <c r="H374" s="147">
        <v>20</v>
      </c>
      <c r="I374" s="147">
        <v>24</v>
      </c>
      <c r="J374" s="148">
        <v>0.2</v>
      </c>
      <c r="K374" s="148">
        <v>-0.25663716814159288</v>
      </c>
      <c r="L374" s="147"/>
      <c r="M374" s="155">
        <v>0.18181818181818182</v>
      </c>
      <c r="N374" s="144"/>
      <c r="P374" s="146" t="s">
        <v>249</v>
      </c>
      <c r="Q374" s="147">
        <v>322</v>
      </c>
      <c r="R374" s="147">
        <v>238</v>
      </c>
      <c r="S374" s="147">
        <v>193</v>
      </c>
      <c r="T374" s="147">
        <v>170</v>
      </c>
      <c r="U374" s="147">
        <v>173</v>
      </c>
      <c r="V374" s="147">
        <v>216</v>
      </c>
      <c r="W374" s="147">
        <v>163</v>
      </c>
      <c r="X374" s="147">
        <v>132</v>
      </c>
      <c r="Y374" s="148">
        <v>-0.19018404907975461</v>
      </c>
      <c r="Z374" s="148">
        <v>-0.37355932203389836</v>
      </c>
      <c r="AA374" s="147"/>
      <c r="AB374" s="144"/>
      <c r="AC374" s="144"/>
      <c r="AD374" s="147">
        <v>32.285714285714285</v>
      </c>
      <c r="AE374" s="147">
        <v>210.71428571428572</v>
      </c>
      <c r="AF374" s="144"/>
    </row>
    <row r="375" spans="1:32" x14ac:dyDescent="0.25">
      <c r="A375" s="146" t="s">
        <v>250</v>
      </c>
      <c r="B375" s="147">
        <v>9</v>
      </c>
      <c r="C375" s="147">
        <v>14</v>
      </c>
      <c r="D375" s="147">
        <v>5</v>
      </c>
      <c r="E375" s="147">
        <v>12</v>
      </c>
      <c r="F375" s="147">
        <v>13</v>
      </c>
      <c r="G375" s="147">
        <v>7</v>
      </c>
      <c r="H375" s="147">
        <v>7</v>
      </c>
      <c r="I375" s="147">
        <v>8</v>
      </c>
      <c r="J375" s="148">
        <v>0.14285714285714285</v>
      </c>
      <c r="K375" s="148">
        <v>-0.16417910447761191</v>
      </c>
      <c r="L375" s="147"/>
      <c r="M375" s="155">
        <v>0.22222222222222221</v>
      </c>
      <c r="N375" s="144"/>
      <c r="P375" s="146" t="s">
        <v>250</v>
      </c>
      <c r="Q375" s="147">
        <v>111</v>
      </c>
      <c r="R375" s="147">
        <v>96</v>
      </c>
      <c r="S375" s="147">
        <v>61</v>
      </c>
      <c r="T375" s="147">
        <v>57</v>
      </c>
      <c r="U375" s="147">
        <v>51</v>
      </c>
      <c r="V375" s="147">
        <v>60</v>
      </c>
      <c r="W375" s="147">
        <v>71</v>
      </c>
      <c r="X375" s="147">
        <v>36</v>
      </c>
      <c r="Y375" s="148">
        <v>-0.49295774647887325</v>
      </c>
      <c r="Z375" s="148">
        <v>-0.50295857988165682</v>
      </c>
      <c r="AA375" s="147"/>
      <c r="AB375" s="144"/>
      <c r="AC375" s="144"/>
      <c r="AD375" s="150">
        <v>9.5714285714285712</v>
      </c>
      <c r="AE375" s="150">
        <v>72.428571428571431</v>
      </c>
      <c r="AF375" s="144"/>
    </row>
    <row r="376" spans="1:32" x14ac:dyDescent="0.25">
      <c r="A376" s="149" t="s">
        <v>251</v>
      </c>
      <c r="B376" s="150">
        <v>0</v>
      </c>
      <c r="C376" s="150">
        <v>9</v>
      </c>
      <c r="D376" s="150">
        <v>4</v>
      </c>
      <c r="E376" s="150">
        <v>16</v>
      </c>
      <c r="F376" s="150">
        <v>10</v>
      </c>
      <c r="G376" s="150">
        <v>15</v>
      </c>
      <c r="H376" s="150">
        <v>12</v>
      </c>
      <c r="I376" s="150">
        <v>2</v>
      </c>
      <c r="J376" s="148">
        <v>-0.83333333333333337</v>
      </c>
      <c r="K376" s="157">
        <v>-0.81818181818181823</v>
      </c>
      <c r="L376" s="147"/>
      <c r="M376" s="155">
        <v>2.197802197802198E-2</v>
      </c>
      <c r="N376" s="144"/>
      <c r="P376" s="149" t="s">
        <v>251</v>
      </c>
      <c r="Q376" s="150">
        <v>0</v>
      </c>
      <c r="R376" s="150">
        <v>125</v>
      </c>
      <c r="S376" s="150">
        <v>100</v>
      </c>
      <c r="T376" s="150">
        <v>102</v>
      </c>
      <c r="U376" s="150">
        <v>55</v>
      </c>
      <c r="V376" s="150">
        <v>60</v>
      </c>
      <c r="W376" s="150">
        <v>73</v>
      </c>
      <c r="X376" s="150">
        <v>91</v>
      </c>
      <c r="Y376" s="148">
        <v>0.24657534246575341</v>
      </c>
      <c r="Z376" s="157">
        <v>6.0194174757281609E-2</v>
      </c>
      <c r="AA376" s="147"/>
      <c r="AB376" s="144"/>
      <c r="AC376" s="144"/>
      <c r="AD376" s="158">
        <v>11</v>
      </c>
      <c r="AE376" s="158">
        <v>85.833333333333329</v>
      </c>
      <c r="AF376" s="144"/>
    </row>
    <row r="377" spans="1:32" x14ac:dyDescent="0.25">
      <c r="A377" s="159" t="s">
        <v>252</v>
      </c>
      <c r="B377" s="147">
        <v>0</v>
      </c>
      <c r="C377" s="147">
        <v>7</v>
      </c>
      <c r="D377" s="147">
        <v>0</v>
      </c>
      <c r="E377" s="147">
        <v>0</v>
      </c>
      <c r="F377" s="147">
        <v>0</v>
      </c>
      <c r="G377" s="147">
        <v>0</v>
      </c>
      <c r="H377" s="147">
        <v>5</v>
      </c>
      <c r="I377" s="147">
        <v>2</v>
      </c>
      <c r="J377" s="148">
        <v>-0.6</v>
      </c>
      <c r="K377" s="148">
        <v>0.16666666666666674</v>
      </c>
      <c r="L377" s="147"/>
      <c r="M377" s="155">
        <v>0.5</v>
      </c>
      <c r="N377" s="144"/>
      <c r="P377" s="159" t="s">
        <v>252</v>
      </c>
      <c r="Q377" s="147">
        <v>6</v>
      </c>
      <c r="R377" s="147">
        <v>31</v>
      </c>
      <c r="S377" s="147">
        <v>9</v>
      </c>
      <c r="T377" s="147">
        <v>6</v>
      </c>
      <c r="U377" s="147">
        <v>0</v>
      </c>
      <c r="V377" s="147">
        <v>1</v>
      </c>
      <c r="W377" s="147">
        <v>9</v>
      </c>
      <c r="X377" s="147">
        <v>4</v>
      </c>
      <c r="Y377" s="148">
        <v>-0.55555555555555558</v>
      </c>
      <c r="Z377" s="148">
        <v>-0.54838709677419362</v>
      </c>
      <c r="AA377" s="147"/>
      <c r="AB377" s="144"/>
      <c r="AC377" s="144"/>
      <c r="AD377" s="150">
        <v>1.7142857142857142</v>
      </c>
      <c r="AE377" s="150">
        <v>8.8571428571428577</v>
      </c>
      <c r="AF377" s="144"/>
    </row>
    <row r="378" spans="1:32" x14ac:dyDescent="0.25">
      <c r="A378" s="159" t="s">
        <v>253</v>
      </c>
      <c r="B378" s="147">
        <v>0</v>
      </c>
      <c r="C378" s="147">
        <v>2</v>
      </c>
      <c r="D378" s="147">
        <v>0</v>
      </c>
      <c r="E378" s="147">
        <v>0</v>
      </c>
      <c r="F378" s="147">
        <v>0</v>
      </c>
      <c r="G378" s="147">
        <v>0</v>
      </c>
      <c r="H378" s="147">
        <v>0</v>
      </c>
      <c r="I378" s="147">
        <v>0</v>
      </c>
      <c r="J378" s="148" t="e">
        <v>#DIV/0!</v>
      </c>
      <c r="K378" s="148">
        <v>-1</v>
      </c>
      <c r="L378" s="147"/>
      <c r="M378" s="155">
        <v>0</v>
      </c>
      <c r="N378" s="144"/>
      <c r="P378" s="159" t="s">
        <v>253</v>
      </c>
      <c r="Q378" s="147">
        <v>3</v>
      </c>
      <c r="R378" s="147">
        <v>14</v>
      </c>
      <c r="S378" s="147">
        <v>0</v>
      </c>
      <c r="T378" s="147">
        <v>1</v>
      </c>
      <c r="U378" s="147">
        <v>0</v>
      </c>
      <c r="V378" s="147">
        <v>1</v>
      </c>
      <c r="W378" s="147">
        <v>6</v>
      </c>
      <c r="X378" s="147">
        <v>2</v>
      </c>
      <c r="Y378" s="148">
        <v>-0.66666666666666663</v>
      </c>
      <c r="Z378" s="148">
        <v>-0.44</v>
      </c>
      <c r="AA378" s="147"/>
      <c r="AB378" s="144"/>
      <c r="AC378" s="144"/>
      <c r="AD378" s="150">
        <v>0.2857142857142857</v>
      </c>
      <c r="AE378" s="150">
        <v>3.5714285714285716</v>
      </c>
      <c r="AF378" s="144"/>
    </row>
    <row r="379" spans="1:32" x14ac:dyDescent="0.25">
      <c r="A379" s="159" t="s">
        <v>254</v>
      </c>
      <c r="B379" s="160" t="s">
        <v>285</v>
      </c>
      <c r="C379" s="160">
        <v>0.22222222222222221</v>
      </c>
      <c r="D379" s="160" t="s">
        <v>285</v>
      </c>
      <c r="E379" s="160" t="s">
        <v>285</v>
      </c>
      <c r="F379" s="160" t="s">
        <v>285</v>
      </c>
      <c r="G379" s="160" t="s">
        <v>285</v>
      </c>
      <c r="H379" s="160">
        <v>0</v>
      </c>
      <c r="I379" s="160">
        <v>0</v>
      </c>
      <c r="J379" s="172">
        <v>0</v>
      </c>
      <c r="K379" s="172">
        <v>-14.285714285714285</v>
      </c>
      <c r="L379" s="147"/>
      <c r="M379" s="203">
        <v>-33.333333333333329</v>
      </c>
      <c r="N379" s="144"/>
      <c r="P379" s="159" t="s">
        <v>254</v>
      </c>
      <c r="Q379" s="160">
        <v>0.33333333333333331</v>
      </c>
      <c r="R379" s="160">
        <v>0.31111111111111112</v>
      </c>
      <c r="S379" s="160">
        <v>0</v>
      </c>
      <c r="T379" s="160">
        <v>0.14285714285714285</v>
      </c>
      <c r="U379" s="160" t="s">
        <v>285</v>
      </c>
      <c r="V379" s="160">
        <v>0.5</v>
      </c>
      <c r="W379" s="160">
        <v>0.4</v>
      </c>
      <c r="X379" s="160">
        <v>0.33333333333333331</v>
      </c>
      <c r="Y379" s="172">
        <v>-6.6666666666666705</v>
      </c>
      <c r="Z379" s="172">
        <v>4.5977011494252871</v>
      </c>
      <c r="AA379" s="147"/>
      <c r="AB379" s="144"/>
      <c r="AC379" s="144"/>
      <c r="AD379" s="191">
        <v>0.14285714285714285</v>
      </c>
      <c r="AE379" s="191">
        <v>0.28735632183908044</v>
      </c>
      <c r="AF379" s="144"/>
    </row>
    <row r="380" spans="1:32" x14ac:dyDescent="0.25">
      <c r="A380" s="161" t="s">
        <v>255</v>
      </c>
      <c r="B380" s="161"/>
      <c r="C380" s="161"/>
      <c r="D380" s="161"/>
      <c r="E380" s="144"/>
      <c r="F380" s="144"/>
      <c r="G380" s="144"/>
      <c r="H380" s="144"/>
      <c r="I380" s="144"/>
      <c r="J380" s="144"/>
      <c r="K380" s="144"/>
      <c r="L380" s="144"/>
      <c r="M380" s="144"/>
      <c r="N380" s="144"/>
      <c r="O380" s="204"/>
      <c r="P380" s="161" t="s">
        <v>255</v>
      </c>
      <c r="Q380" s="161"/>
      <c r="R380" s="161"/>
      <c r="S380" s="161"/>
      <c r="T380" s="144"/>
      <c r="U380" s="144"/>
      <c r="V380" s="144"/>
      <c r="W380" s="144"/>
      <c r="X380" s="144"/>
      <c r="Y380" s="144"/>
      <c r="Z380" s="144"/>
      <c r="AA380" s="144"/>
      <c r="AB380" s="144"/>
      <c r="AC380" s="144"/>
      <c r="AD380" s="144"/>
      <c r="AE380" s="144"/>
      <c r="AF380" s="144"/>
    </row>
    <row r="383" spans="1:32" x14ac:dyDescent="0.25">
      <c r="A383" s="189" t="s">
        <v>261</v>
      </c>
      <c r="B383" s="189"/>
      <c r="C383" s="189"/>
      <c r="D383" s="189"/>
      <c r="E383" s="181"/>
      <c r="F383" s="167"/>
      <c r="G383" s="167"/>
      <c r="H383" s="167"/>
      <c r="I383" s="167"/>
      <c r="J383" s="167"/>
      <c r="K383" s="167"/>
      <c r="L383" s="188"/>
      <c r="M383" s="211"/>
      <c r="N383" s="144"/>
      <c r="O383" s="211"/>
      <c r="P383" s="189" t="s">
        <v>261</v>
      </c>
      <c r="Q383" s="189"/>
      <c r="R383" s="189"/>
      <c r="S383" s="189"/>
      <c r="T383" s="181"/>
      <c r="U383" s="144"/>
      <c r="V383" s="144"/>
      <c r="W383" s="144"/>
      <c r="X383" s="144"/>
      <c r="Y383" s="144"/>
      <c r="Z383" s="144"/>
      <c r="AA383" s="188"/>
      <c r="AB383" s="144"/>
      <c r="AC383" s="144"/>
      <c r="AD383" s="144"/>
      <c r="AE383" s="144"/>
      <c r="AF383" s="144"/>
    </row>
    <row r="384" spans="1:32" x14ac:dyDescent="0.25">
      <c r="A384" s="166" t="s">
        <v>310</v>
      </c>
      <c r="B384" s="166"/>
      <c r="C384" s="166"/>
      <c r="D384" s="166"/>
      <c r="E384" s="213"/>
      <c r="F384" s="167"/>
      <c r="G384" s="167"/>
      <c r="H384" s="167"/>
      <c r="I384" s="167"/>
      <c r="J384" s="167"/>
      <c r="K384" s="167"/>
      <c r="L384" s="167"/>
      <c r="M384" s="144"/>
      <c r="N384" s="144"/>
      <c r="P384" s="166" t="s">
        <v>231</v>
      </c>
      <c r="Q384" s="166"/>
      <c r="R384" s="166"/>
      <c r="S384" s="166"/>
      <c r="T384" s="162"/>
      <c r="U384" s="144"/>
      <c r="V384" s="144"/>
      <c r="W384" s="144"/>
      <c r="X384" s="144"/>
      <c r="Y384" s="144"/>
      <c r="Z384" s="144"/>
      <c r="AA384" s="167"/>
      <c r="AB384" s="144"/>
      <c r="AC384" s="144"/>
      <c r="AD384" s="144"/>
      <c r="AE384" s="144"/>
      <c r="AF384" s="144"/>
    </row>
    <row r="385" spans="1:32" ht="31.5" x14ac:dyDescent="0.25">
      <c r="A385" s="190"/>
      <c r="B385" s="141">
        <v>2019</v>
      </c>
      <c r="C385" s="141">
        <v>2020</v>
      </c>
      <c r="D385" s="141">
        <v>2021</v>
      </c>
      <c r="E385" s="141">
        <v>2022</v>
      </c>
      <c r="F385" s="141">
        <v>2023</v>
      </c>
      <c r="G385" s="141">
        <v>2024</v>
      </c>
      <c r="H385" s="141">
        <v>2025</v>
      </c>
      <c r="I385" s="141">
        <v>2026</v>
      </c>
      <c r="J385" s="142" t="s">
        <v>232</v>
      </c>
      <c r="K385" s="142" t="s">
        <v>233</v>
      </c>
      <c r="L385" s="143" t="s">
        <v>234</v>
      </c>
      <c r="M385" s="145" t="s">
        <v>287</v>
      </c>
      <c r="N385" s="144"/>
      <c r="P385" s="190"/>
      <c r="Q385" s="141">
        <v>2019</v>
      </c>
      <c r="R385" s="141">
        <v>2020</v>
      </c>
      <c r="S385" s="141">
        <v>2021</v>
      </c>
      <c r="T385" s="141">
        <v>2022</v>
      </c>
      <c r="U385" s="141">
        <v>2023</v>
      </c>
      <c r="V385" s="141">
        <v>2024</v>
      </c>
      <c r="W385" s="141">
        <v>2025</v>
      </c>
      <c r="X385" s="141">
        <v>2026</v>
      </c>
      <c r="Y385" s="142" t="s">
        <v>232</v>
      </c>
      <c r="Z385" s="142" t="s">
        <v>233</v>
      </c>
      <c r="AA385" s="143" t="s">
        <v>234</v>
      </c>
      <c r="AB385" s="144"/>
      <c r="AC385" s="144"/>
      <c r="AD385" s="145" t="s">
        <v>311</v>
      </c>
      <c r="AE385" s="145" t="s">
        <v>235</v>
      </c>
      <c r="AF385" s="144"/>
    </row>
    <row r="386" spans="1:32" x14ac:dyDescent="0.25">
      <c r="A386" s="146" t="s">
        <v>236</v>
      </c>
      <c r="B386" s="147">
        <v>56</v>
      </c>
      <c r="C386" s="147">
        <v>131</v>
      </c>
      <c r="D386" s="147">
        <v>75</v>
      </c>
      <c r="E386" s="147">
        <v>73</v>
      </c>
      <c r="F386" s="147">
        <v>110</v>
      </c>
      <c r="G386" s="147">
        <v>120</v>
      </c>
      <c r="H386" s="147">
        <v>111</v>
      </c>
      <c r="I386" s="147">
        <v>120</v>
      </c>
      <c r="J386" s="148">
        <v>8.1081081081081086E-2</v>
      </c>
      <c r="K386" s="148">
        <v>0.24260355029585801</v>
      </c>
      <c r="L386" s="147"/>
      <c r="M386" s="155">
        <v>0.14760147601476015</v>
      </c>
      <c r="N386" s="144"/>
      <c r="P386" s="146" t="s">
        <v>236</v>
      </c>
      <c r="Q386" s="147">
        <v>648</v>
      </c>
      <c r="R386" s="147">
        <v>849</v>
      </c>
      <c r="S386" s="147">
        <v>1022</v>
      </c>
      <c r="T386" s="147">
        <v>685</v>
      </c>
      <c r="U386" s="147">
        <v>809</v>
      </c>
      <c r="V386" s="147">
        <v>743</v>
      </c>
      <c r="W386" s="147">
        <v>677</v>
      </c>
      <c r="X386" s="147">
        <v>813</v>
      </c>
      <c r="Y386" s="148">
        <v>0.20088626292466766</v>
      </c>
      <c r="Z386" s="148">
        <v>4.7487575924903415E-2</v>
      </c>
      <c r="AA386" s="147"/>
      <c r="AB386" s="144"/>
      <c r="AC386" s="144"/>
      <c r="AD386" s="147">
        <v>96.571428571428569</v>
      </c>
      <c r="AE386" s="147">
        <v>776.14285714285711</v>
      </c>
      <c r="AF386" s="144"/>
    </row>
    <row r="387" spans="1:32" x14ac:dyDescent="0.25">
      <c r="A387" s="149" t="s">
        <v>237</v>
      </c>
      <c r="B387" s="150">
        <v>33</v>
      </c>
      <c r="C387" s="150">
        <v>70</v>
      </c>
      <c r="D387" s="150">
        <v>26</v>
      </c>
      <c r="E387" s="150">
        <v>30</v>
      </c>
      <c r="F387" s="150">
        <v>58</v>
      </c>
      <c r="G387" s="150">
        <v>62</v>
      </c>
      <c r="H387" s="150">
        <v>69</v>
      </c>
      <c r="I387" s="150">
        <v>82</v>
      </c>
      <c r="J387" s="148">
        <v>0.18840579710144928</v>
      </c>
      <c r="K387" s="148">
        <v>0.64942528735632177</v>
      </c>
      <c r="L387" s="147"/>
      <c r="M387" s="155">
        <v>0.17409766454352441</v>
      </c>
      <c r="N387" s="144"/>
      <c r="P387" s="149" t="s">
        <v>237</v>
      </c>
      <c r="Q387" s="150">
        <v>381</v>
      </c>
      <c r="R387" s="150">
        <v>538</v>
      </c>
      <c r="S387" s="150">
        <v>613</v>
      </c>
      <c r="T387" s="150">
        <v>366</v>
      </c>
      <c r="U387" s="150">
        <v>441</v>
      </c>
      <c r="V387" s="150">
        <v>438</v>
      </c>
      <c r="W387" s="150">
        <v>355</v>
      </c>
      <c r="X387" s="150">
        <v>471</v>
      </c>
      <c r="Y387" s="148">
        <v>0.3267605633802817</v>
      </c>
      <c r="Z387" s="148">
        <v>5.268199233716471E-2</v>
      </c>
      <c r="AA387" s="147"/>
      <c r="AB387" s="144"/>
      <c r="AC387" s="144"/>
      <c r="AD387" s="150">
        <v>49.714285714285715</v>
      </c>
      <c r="AE387" s="150">
        <v>447.42857142857144</v>
      </c>
      <c r="AF387" s="144"/>
    </row>
    <row r="388" spans="1:32" x14ac:dyDescent="0.25">
      <c r="A388" s="146" t="s">
        <v>90</v>
      </c>
      <c r="B388" s="151">
        <v>0.6</v>
      </c>
      <c r="C388" s="151">
        <v>0.61403508771929827</v>
      </c>
      <c r="D388" s="151">
        <v>0.44067796610169491</v>
      </c>
      <c r="E388" s="151">
        <v>0.44776119402985076</v>
      </c>
      <c r="F388" s="151">
        <v>0.61702127659574468</v>
      </c>
      <c r="G388" s="151">
        <v>0.57407407407407407</v>
      </c>
      <c r="H388" s="151">
        <v>0.68316831683168322</v>
      </c>
      <c r="I388" s="151">
        <v>0.7592592592592593</v>
      </c>
      <c r="J388" s="172">
        <v>7.6090942427576085</v>
      </c>
      <c r="K388" s="172">
        <v>17.731945992815568</v>
      </c>
      <c r="L388" s="147"/>
      <c r="M388" s="203">
        <v>10.960408684546618</v>
      </c>
      <c r="N388" s="144"/>
      <c r="P388" s="146" t="s">
        <v>90</v>
      </c>
      <c r="Q388" s="151">
        <v>0.62254901960784315</v>
      </c>
      <c r="R388" s="151">
        <v>0.68710089399744567</v>
      </c>
      <c r="S388" s="151">
        <v>0.64526315789473687</v>
      </c>
      <c r="T388" s="151">
        <v>0.5903225806451613</v>
      </c>
      <c r="U388" s="151">
        <v>0.62376237623762376</v>
      </c>
      <c r="V388" s="151">
        <v>0.64506627393225335</v>
      </c>
      <c r="W388" s="151">
        <v>0.58872305140961856</v>
      </c>
      <c r="X388" s="151">
        <v>0.64965517241379311</v>
      </c>
      <c r="Y388" s="172">
        <v>6.0932121004174551</v>
      </c>
      <c r="Z388" s="172">
        <v>1.7438781618476229</v>
      </c>
      <c r="AA388" s="147"/>
      <c r="AB388" s="144"/>
      <c r="AC388" s="144"/>
      <c r="AD388" s="151">
        <v>0.58193979933110362</v>
      </c>
      <c r="AE388" s="151">
        <v>0.63221639079531688</v>
      </c>
      <c r="AF388" s="144"/>
    </row>
    <row r="389" spans="1:32" x14ac:dyDescent="0.25">
      <c r="A389" s="149" t="s">
        <v>238</v>
      </c>
      <c r="B389" s="150">
        <v>23</v>
      </c>
      <c r="C389" s="150">
        <v>60</v>
      </c>
      <c r="D389" s="150">
        <v>19</v>
      </c>
      <c r="E389" s="150">
        <v>26</v>
      </c>
      <c r="F389" s="150">
        <v>54</v>
      </c>
      <c r="G389" s="150">
        <v>55</v>
      </c>
      <c r="H389" s="150">
        <v>65</v>
      </c>
      <c r="I389" s="150">
        <v>78</v>
      </c>
      <c r="J389" s="148">
        <v>0.2</v>
      </c>
      <c r="K389" s="148">
        <v>0.80794701986754958</v>
      </c>
      <c r="L389" s="147"/>
      <c r="M389" s="155">
        <v>0.18013856812933027</v>
      </c>
      <c r="N389" s="144"/>
      <c r="P389" s="149" t="s">
        <v>238</v>
      </c>
      <c r="Q389" s="150">
        <v>324</v>
      </c>
      <c r="R389" s="150">
        <v>458</v>
      </c>
      <c r="S389" s="150">
        <v>549</v>
      </c>
      <c r="T389" s="150">
        <v>305</v>
      </c>
      <c r="U389" s="150">
        <v>408</v>
      </c>
      <c r="V389" s="150">
        <v>405</v>
      </c>
      <c r="W389" s="150">
        <v>314</v>
      </c>
      <c r="X389" s="150">
        <v>433</v>
      </c>
      <c r="Y389" s="148">
        <v>0.37898089171974525</v>
      </c>
      <c r="Z389" s="148">
        <v>9.6996018820123028E-2</v>
      </c>
      <c r="AA389" s="147"/>
      <c r="AB389" s="144"/>
      <c r="AC389" s="144"/>
      <c r="AD389" s="150">
        <v>43.142857142857146</v>
      </c>
      <c r="AE389" s="150">
        <v>394.71428571428572</v>
      </c>
      <c r="AF389" s="144"/>
    </row>
    <row r="390" spans="1:32" x14ac:dyDescent="0.25">
      <c r="A390" s="149" t="s">
        <v>239</v>
      </c>
      <c r="B390" s="153">
        <v>0.4107142857142857</v>
      </c>
      <c r="C390" s="153">
        <v>0.4580152671755725</v>
      </c>
      <c r="D390" s="153">
        <v>0.25333333333333335</v>
      </c>
      <c r="E390" s="153">
        <v>0.35616438356164382</v>
      </c>
      <c r="F390" s="153">
        <v>0.49090909090909091</v>
      </c>
      <c r="G390" s="153">
        <v>0.45833333333333331</v>
      </c>
      <c r="H390" s="153">
        <v>0.5855855855855856</v>
      </c>
      <c r="I390" s="153">
        <v>0.65</v>
      </c>
      <c r="J390" s="172">
        <v>6.4414414414414427</v>
      </c>
      <c r="K390" s="172">
        <v>20.325443786982245</v>
      </c>
      <c r="L390" s="147"/>
      <c r="M390" s="203">
        <v>11.74046740467405</v>
      </c>
      <c r="N390" s="144"/>
      <c r="P390" s="149" t="s">
        <v>239</v>
      </c>
      <c r="Q390" s="153">
        <v>0.5</v>
      </c>
      <c r="R390" s="153">
        <v>0.53945818610129559</v>
      </c>
      <c r="S390" s="153">
        <v>0.53718199608610573</v>
      </c>
      <c r="T390" s="153">
        <v>0.44525547445255476</v>
      </c>
      <c r="U390" s="153">
        <v>0.50432632880098882</v>
      </c>
      <c r="V390" s="153">
        <v>0.54508748317631228</v>
      </c>
      <c r="W390" s="153">
        <v>0.46381093057607092</v>
      </c>
      <c r="X390" s="153">
        <v>0.53259532595325954</v>
      </c>
      <c r="Y390" s="172">
        <v>6.8784395377188616</v>
      </c>
      <c r="Z390" s="172">
        <v>2.4036518664468765</v>
      </c>
      <c r="AA390" s="147"/>
      <c r="AB390" s="144"/>
      <c r="AC390" s="144"/>
      <c r="AD390" s="153">
        <v>0.44674556213017758</v>
      </c>
      <c r="AE390" s="153">
        <v>0.50855880728879077</v>
      </c>
      <c r="AF390" s="144"/>
    </row>
    <row r="391" spans="1:32" x14ac:dyDescent="0.25">
      <c r="A391" s="149" t="s">
        <v>240</v>
      </c>
      <c r="B391" s="153">
        <v>0.69696969696969702</v>
      </c>
      <c r="C391" s="153">
        <v>0.8571428571428571</v>
      </c>
      <c r="D391" s="153">
        <v>0.73076923076923073</v>
      </c>
      <c r="E391" s="153">
        <v>0.8666666666666667</v>
      </c>
      <c r="F391" s="153">
        <v>0.93103448275862066</v>
      </c>
      <c r="G391" s="153">
        <v>0.88709677419354838</v>
      </c>
      <c r="H391" s="153">
        <v>0.94202898550724634</v>
      </c>
      <c r="I391" s="153">
        <v>0.95121951219512191</v>
      </c>
      <c r="J391" s="172">
        <v>0.91905266878755665</v>
      </c>
      <c r="K391" s="172">
        <v>8.3403420241098924</v>
      </c>
      <c r="L391" s="147"/>
      <c r="M391" s="203">
        <v>3.1898917715291741</v>
      </c>
      <c r="N391" s="144"/>
      <c r="P391" s="149" t="s">
        <v>240</v>
      </c>
      <c r="Q391" s="153">
        <v>0.85039370078740162</v>
      </c>
      <c r="R391" s="153">
        <v>0.85130111524163565</v>
      </c>
      <c r="S391" s="153">
        <v>0.89559543230016314</v>
      </c>
      <c r="T391" s="153">
        <v>0.83333333333333337</v>
      </c>
      <c r="U391" s="153">
        <v>0.92517006802721091</v>
      </c>
      <c r="V391" s="153">
        <v>0.92465753424657537</v>
      </c>
      <c r="W391" s="153">
        <v>0.88450704225352117</v>
      </c>
      <c r="X391" s="153">
        <v>0.91932059447983017</v>
      </c>
      <c r="Y391" s="172">
        <v>3.4813552226308997</v>
      </c>
      <c r="Z391" s="172">
        <v>3.713668643385315</v>
      </c>
      <c r="AA391" s="147"/>
      <c r="AB391" s="144"/>
      <c r="AC391" s="144"/>
      <c r="AD391" s="153">
        <v>0.86781609195402298</v>
      </c>
      <c r="AE391" s="153">
        <v>0.88218390804597702</v>
      </c>
      <c r="AF391" s="144"/>
    </row>
    <row r="392" spans="1:32" ht="22.15" customHeight="1" x14ac:dyDescent="0.25">
      <c r="A392" s="154" t="s">
        <v>241</v>
      </c>
      <c r="B392" s="155">
        <v>9.0909090909090912E-2</v>
      </c>
      <c r="C392" s="155">
        <v>4.2857142857142858E-2</v>
      </c>
      <c r="D392" s="155">
        <v>3.8461538461538464E-2</v>
      </c>
      <c r="E392" s="155">
        <v>0</v>
      </c>
      <c r="F392" s="155">
        <v>3.4482758620689655E-2</v>
      </c>
      <c r="G392" s="155">
        <v>4.8387096774193547E-2</v>
      </c>
      <c r="H392" s="155">
        <v>4.3478260869565216E-2</v>
      </c>
      <c r="I392" s="155">
        <v>2.4390243902439025E-2</v>
      </c>
      <c r="J392" s="172">
        <v>-1.9088016967126191</v>
      </c>
      <c r="K392" s="172">
        <v>-1.8713204373423047</v>
      </c>
      <c r="L392" s="147"/>
      <c r="M392" s="203">
        <v>-1.1703174356584327</v>
      </c>
      <c r="N392" s="144"/>
      <c r="P392" s="154" t="s">
        <v>241</v>
      </c>
      <c r="Q392" s="155">
        <v>8.6614173228346455E-2</v>
      </c>
      <c r="R392" s="155">
        <v>5.3903345724907063E-2</v>
      </c>
      <c r="S392" s="155">
        <v>4.730831973898858E-2</v>
      </c>
      <c r="T392" s="155">
        <v>9.2896174863387984E-2</v>
      </c>
      <c r="U392" s="155">
        <v>3.8548752834467119E-2</v>
      </c>
      <c r="V392" s="155">
        <v>3.8812785388127852E-2</v>
      </c>
      <c r="W392" s="155">
        <v>5.0704225352112678E-2</v>
      </c>
      <c r="X392" s="155">
        <v>3.6093418259023353E-2</v>
      </c>
      <c r="Y392" s="172">
        <v>-1.4610807093089324</v>
      </c>
      <c r="Z392" s="172">
        <v>-2.041999170266247</v>
      </c>
      <c r="AA392" s="147"/>
      <c r="AB392" s="144"/>
      <c r="AC392" s="144"/>
      <c r="AD392" s="151">
        <v>4.3103448275862072E-2</v>
      </c>
      <c r="AE392" s="151">
        <v>5.6513409961685822E-2</v>
      </c>
      <c r="AF392" s="144"/>
    </row>
    <row r="393" spans="1:32" ht="22.15" customHeight="1" x14ac:dyDescent="0.25">
      <c r="A393" s="154" t="s">
        <v>242</v>
      </c>
      <c r="B393" s="155">
        <v>5.3571428571428568E-2</v>
      </c>
      <c r="C393" s="155">
        <v>2.2900763358778626E-2</v>
      </c>
      <c r="D393" s="155">
        <v>1.3333333333333334E-2</v>
      </c>
      <c r="E393" s="155">
        <v>0</v>
      </c>
      <c r="F393" s="155">
        <v>1.8181818181818181E-2</v>
      </c>
      <c r="G393" s="155">
        <v>2.5000000000000001E-2</v>
      </c>
      <c r="H393" s="155">
        <v>2.7027027027027029E-2</v>
      </c>
      <c r="I393" s="155">
        <v>1.6666666666666666E-2</v>
      </c>
      <c r="J393" s="172">
        <v>-1.0360360360360361</v>
      </c>
      <c r="K393" s="172">
        <v>-0.55226824457593682</v>
      </c>
      <c r="L393" s="147"/>
      <c r="M393" s="203">
        <v>-0.42435424354243556</v>
      </c>
      <c r="N393" s="144"/>
      <c r="P393" s="154" t="s">
        <v>242</v>
      </c>
      <c r="Q393" s="155">
        <v>5.0925925925925923E-2</v>
      </c>
      <c r="R393" s="155">
        <v>3.4157832744405182E-2</v>
      </c>
      <c r="S393" s="155">
        <v>2.8375733855185908E-2</v>
      </c>
      <c r="T393" s="155">
        <v>4.9635036496350364E-2</v>
      </c>
      <c r="U393" s="155">
        <v>2.1013597033374538E-2</v>
      </c>
      <c r="V393" s="155">
        <v>2.2880215343203229E-2</v>
      </c>
      <c r="W393" s="155">
        <v>2.6587887740029542E-2</v>
      </c>
      <c r="X393" s="155">
        <v>2.0910209102091022E-2</v>
      </c>
      <c r="Y393" s="172">
        <v>-0.56776786379385202</v>
      </c>
      <c r="Z393" s="172">
        <v>-1.1668476706854316</v>
      </c>
      <c r="AA393" s="147"/>
      <c r="AB393" s="144"/>
      <c r="AC393" s="144"/>
      <c r="AD393" s="151">
        <v>2.2189349112426034E-2</v>
      </c>
      <c r="AE393" s="151">
        <v>3.2578685808945337E-2</v>
      </c>
      <c r="AF393" s="144"/>
    </row>
    <row r="394" spans="1:32" ht="22.15" customHeight="1" x14ac:dyDescent="0.25">
      <c r="A394" s="154" t="s">
        <v>243</v>
      </c>
      <c r="B394" s="155">
        <v>0.16071428571428573</v>
      </c>
      <c r="C394" s="155">
        <v>0.17557251908396945</v>
      </c>
      <c r="D394" s="155">
        <v>0.24</v>
      </c>
      <c r="E394" s="155">
        <v>0.26027397260273971</v>
      </c>
      <c r="F394" s="155">
        <v>0.23636363636363636</v>
      </c>
      <c r="G394" s="155">
        <v>0.25</v>
      </c>
      <c r="H394" s="155">
        <v>0.11711711711711711</v>
      </c>
      <c r="I394" s="155">
        <v>0.10833333333333334</v>
      </c>
      <c r="J394" s="172">
        <v>-0.87837837837837773</v>
      </c>
      <c r="K394" s="172">
        <v>-9.5808678500986169</v>
      </c>
      <c r="L394" s="147"/>
      <c r="M394" s="203">
        <v>-0.72878228782287802</v>
      </c>
      <c r="N394" s="144"/>
      <c r="P394" s="154" t="s">
        <v>243</v>
      </c>
      <c r="Q394" s="155">
        <v>0.18055555555555555</v>
      </c>
      <c r="R394" s="155">
        <v>0.14840989399293286</v>
      </c>
      <c r="S394" s="155">
        <v>0.17318982387475537</v>
      </c>
      <c r="T394" s="155">
        <v>0.17372262773722627</v>
      </c>
      <c r="U394" s="155">
        <v>0.21384425216316441</v>
      </c>
      <c r="V394" s="155">
        <v>0.17496635262449528</v>
      </c>
      <c r="W394" s="155">
        <v>0.15952732644017725</v>
      </c>
      <c r="X394" s="155">
        <v>0.11562115621156212</v>
      </c>
      <c r="Y394" s="172">
        <v>-4.3906170228615133</v>
      </c>
      <c r="Z394" s="172">
        <v>-5.9236197000291382</v>
      </c>
      <c r="AA394" s="147"/>
      <c r="AB394" s="144"/>
      <c r="AC394" s="144"/>
      <c r="AD394" s="151">
        <v>0.20414201183431951</v>
      </c>
      <c r="AE394" s="151">
        <v>0.1748573532118535</v>
      </c>
      <c r="AF394" s="144"/>
    </row>
    <row r="395" spans="1:32" ht="22.15" customHeight="1" x14ac:dyDescent="0.25">
      <c r="A395" s="154" t="s">
        <v>244</v>
      </c>
      <c r="B395" s="155">
        <v>0.21428571428571427</v>
      </c>
      <c r="C395" s="155">
        <v>0.13740458015267176</v>
      </c>
      <c r="D395" s="155">
        <v>0.14666666666666667</v>
      </c>
      <c r="E395" s="155">
        <v>0.20547945205479451</v>
      </c>
      <c r="F395" s="155">
        <v>7.2727272727272724E-2</v>
      </c>
      <c r="G395" s="155">
        <v>0.11666666666666667</v>
      </c>
      <c r="H395" s="155">
        <v>0.13513513513513514</v>
      </c>
      <c r="I395" s="155">
        <v>0.1</v>
      </c>
      <c r="J395" s="172">
        <v>-3.5135135135135136</v>
      </c>
      <c r="K395" s="172">
        <v>-3.7573964497041423</v>
      </c>
      <c r="L395" s="147"/>
      <c r="M395" s="203">
        <v>-2.7921279212792109</v>
      </c>
      <c r="N395" s="144"/>
      <c r="P395" s="154" t="s">
        <v>244</v>
      </c>
      <c r="Q395" s="155">
        <v>0.15432098765432098</v>
      </c>
      <c r="R395" s="155">
        <v>0.11778563015312132</v>
      </c>
      <c r="S395" s="155">
        <v>0.12720156555772993</v>
      </c>
      <c r="T395" s="155">
        <v>0.14890510948905109</v>
      </c>
      <c r="U395" s="155">
        <v>9.7651421508034617E-2</v>
      </c>
      <c r="V395" s="155">
        <v>0.12382234185733512</v>
      </c>
      <c r="W395" s="155">
        <v>0.14623338257016247</v>
      </c>
      <c r="X395" s="155">
        <v>0.12792127921279212</v>
      </c>
      <c r="Y395" s="172">
        <v>-1.8312103357370351</v>
      </c>
      <c r="Z395" s="172">
        <v>-0.1289101792177505</v>
      </c>
      <c r="AA395" s="147"/>
      <c r="AB395" s="144"/>
      <c r="AC395" s="144"/>
      <c r="AD395" s="151">
        <v>0.13757396449704143</v>
      </c>
      <c r="AE395" s="151">
        <v>0.12921038100496962</v>
      </c>
      <c r="AF395" s="144"/>
    </row>
    <row r="396" spans="1:32" ht="22.15" customHeight="1" x14ac:dyDescent="0.25">
      <c r="A396" s="154" t="s">
        <v>245</v>
      </c>
      <c r="B396" s="155">
        <v>1.7857142857142856E-2</v>
      </c>
      <c r="C396" s="155">
        <v>1.5267175572519083E-2</v>
      </c>
      <c r="D396" s="155">
        <v>0.04</v>
      </c>
      <c r="E396" s="155">
        <v>5.4794520547945202E-2</v>
      </c>
      <c r="F396" s="155">
        <v>0</v>
      </c>
      <c r="G396" s="155">
        <v>8.3333333333333332E-3</v>
      </c>
      <c r="H396" s="155">
        <v>3.6036036036036036E-2</v>
      </c>
      <c r="I396" s="155">
        <v>8.3333333333333332E-3</v>
      </c>
      <c r="J396" s="172">
        <v>-2.7702702702702706</v>
      </c>
      <c r="K396" s="172">
        <v>-1.3856015779092701</v>
      </c>
      <c r="L396" s="147"/>
      <c r="M396" s="203">
        <v>-4.7017220172201721</v>
      </c>
      <c r="N396" s="144"/>
      <c r="P396" s="154" t="s">
        <v>245</v>
      </c>
      <c r="Q396" s="155">
        <v>2.3148148148148147E-2</v>
      </c>
      <c r="R396" s="155">
        <v>3.5335689045936397E-2</v>
      </c>
      <c r="S396" s="155">
        <v>3.131115459882583E-2</v>
      </c>
      <c r="T396" s="155">
        <v>4.8175182481751823E-2</v>
      </c>
      <c r="U396" s="155">
        <v>1.73053152039555E-2</v>
      </c>
      <c r="V396" s="155">
        <v>2.6917900403768506E-2</v>
      </c>
      <c r="W396" s="155">
        <v>5.3175775480059084E-2</v>
      </c>
      <c r="X396" s="155">
        <v>5.5350553505535055E-2</v>
      </c>
      <c r="Y396" s="172">
        <v>0.21747780254759708</v>
      </c>
      <c r="Z396" s="172">
        <v>2.2219686581183868</v>
      </c>
      <c r="AA396" s="147"/>
      <c r="AB396" s="144"/>
      <c r="AC396" s="144"/>
      <c r="AD396" s="151">
        <v>2.2189349112426034E-2</v>
      </c>
      <c r="AE396" s="151">
        <v>3.3130866924351188E-2</v>
      </c>
      <c r="AF396" s="144"/>
    </row>
    <row r="397" spans="1:32" ht="22.15" customHeight="1" x14ac:dyDescent="0.25">
      <c r="A397" s="154" t="s">
        <v>246</v>
      </c>
      <c r="B397" s="155">
        <v>1.7857142857142856E-2</v>
      </c>
      <c r="C397" s="155">
        <v>9.9236641221374045E-2</v>
      </c>
      <c r="D397" s="155">
        <v>0.13333333333333333</v>
      </c>
      <c r="E397" s="155">
        <v>5.4794520547945202E-2</v>
      </c>
      <c r="F397" s="155">
        <v>6.363636363636363E-2</v>
      </c>
      <c r="G397" s="155">
        <v>5.8333333333333334E-2</v>
      </c>
      <c r="H397" s="155">
        <v>7.2072072072072071E-2</v>
      </c>
      <c r="I397" s="155">
        <v>7.4999999999999997E-2</v>
      </c>
      <c r="J397" s="172">
        <v>0.29279279279279258</v>
      </c>
      <c r="K397" s="172">
        <v>0.10355029585798758</v>
      </c>
      <c r="L397" s="147"/>
      <c r="M397" s="203">
        <v>0.36592865928659207</v>
      </c>
      <c r="N397" s="144"/>
      <c r="P397" s="154" t="s">
        <v>246</v>
      </c>
      <c r="Q397" s="155">
        <v>4.3209876543209874E-2</v>
      </c>
      <c r="R397" s="155">
        <v>6.1248527679623084E-2</v>
      </c>
      <c r="S397" s="155">
        <v>5.0880626223091974E-2</v>
      </c>
      <c r="T397" s="155">
        <v>6.8613138686131392E-2</v>
      </c>
      <c r="U397" s="155">
        <v>6.1804697156983932E-2</v>
      </c>
      <c r="V397" s="155">
        <v>4.8452220726783311E-2</v>
      </c>
      <c r="W397" s="155">
        <v>7.5332348596750365E-2</v>
      </c>
      <c r="X397" s="155">
        <v>7.1340713407134076E-2</v>
      </c>
      <c r="Y397" s="172">
        <v>-0.39916351896162883</v>
      </c>
      <c r="Z397" s="172">
        <v>1.3177635917717547</v>
      </c>
      <c r="AA397" s="147"/>
      <c r="AB397" s="144"/>
      <c r="AC397" s="144"/>
      <c r="AD397" s="151">
        <v>7.3964497041420121E-2</v>
      </c>
      <c r="AE397" s="151">
        <v>5.8163077489416529E-2</v>
      </c>
      <c r="AF397" s="144"/>
    </row>
    <row r="398" spans="1:32" x14ac:dyDescent="0.25">
      <c r="A398" s="149" t="s">
        <v>247</v>
      </c>
      <c r="B398" s="150">
        <v>147.89285714285708</v>
      </c>
      <c r="C398" s="150">
        <v>113.22137404580151</v>
      </c>
      <c r="D398" s="150">
        <v>148.98666666666668</v>
      </c>
      <c r="E398" s="150">
        <v>126.98630136986294</v>
      </c>
      <c r="F398" s="150">
        <v>116.93636363636361</v>
      </c>
      <c r="G398" s="150">
        <v>103.94166666666673</v>
      </c>
      <c r="H398" s="150">
        <v>191.26126126126115</v>
      </c>
      <c r="I398" s="150">
        <v>125.79999999999995</v>
      </c>
      <c r="J398" s="177">
        <v>-65.4612612612612</v>
      </c>
      <c r="K398" s="177">
        <v>-7.519526627218994</v>
      </c>
      <c r="L398" s="147"/>
      <c r="M398" s="203">
        <v>11.461746617466233</v>
      </c>
      <c r="N398" s="144"/>
      <c r="P398" s="149" t="s">
        <v>247</v>
      </c>
      <c r="Q398" s="150">
        <v>145.89043209876544</v>
      </c>
      <c r="R398" s="150">
        <v>135.32862190812722</v>
      </c>
      <c r="S398" s="150">
        <v>104.62426614481413</v>
      </c>
      <c r="T398" s="150">
        <v>128.20583941605835</v>
      </c>
      <c r="U398" s="150">
        <v>116.71446229913469</v>
      </c>
      <c r="V398" s="150">
        <v>119.21803499327052</v>
      </c>
      <c r="W398" s="150">
        <v>115.47710487444608</v>
      </c>
      <c r="X398" s="150">
        <v>114.33825338253372</v>
      </c>
      <c r="Y398" s="177">
        <v>-1.1388514919123622</v>
      </c>
      <c r="Z398" s="177">
        <v>-8.1276034184970314</v>
      </c>
      <c r="AA398" s="147"/>
      <c r="AB398" s="144"/>
      <c r="AC398" s="144"/>
      <c r="AD398" s="150">
        <v>133.31952662721895</v>
      </c>
      <c r="AE398" s="150">
        <v>122.46585680103075</v>
      </c>
      <c r="AF398" s="144"/>
    </row>
    <row r="399" spans="1:32" x14ac:dyDescent="0.25">
      <c r="A399" s="149" t="s">
        <v>248</v>
      </c>
      <c r="B399" s="150">
        <v>174.4545454545455</v>
      </c>
      <c r="C399" s="150">
        <v>128.35714285714286</v>
      </c>
      <c r="D399" s="150">
        <v>211.34615384615381</v>
      </c>
      <c r="E399" s="150">
        <v>149.43333333333328</v>
      </c>
      <c r="F399" s="150">
        <v>131.20689655172433</v>
      </c>
      <c r="G399" s="150">
        <v>103.22580645161284</v>
      </c>
      <c r="H399" s="150">
        <v>217.78260869565207</v>
      </c>
      <c r="I399" s="150">
        <v>122.71951219512199</v>
      </c>
      <c r="J399" s="177">
        <v>-95.063096500530079</v>
      </c>
      <c r="K399" s="177">
        <v>-31.754625735912484</v>
      </c>
      <c r="L399" s="147"/>
      <c r="M399" s="203">
        <v>-7.6244368494638906</v>
      </c>
      <c r="N399" s="144"/>
      <c r="P399" s="149" t="s">
        <v>248</v>
      </c>
      <c r="Q399" s="150">
        <v>142.28871391076117</v>
      </c>
      <c r="R399" s="150">
        <v>146.20074349442379</v>
      </c>
      <c r="S399" s="150">
        <v>105.18433931484505</v>
      </c>
      <c r="T399" s="150">
        <v>147.61475409836069</v>
      </c>
      <c r="U399" s="150">
        <v>127.59637188208617</v>
      </c>
      <c r="V399" s="150">
        <v>116.76027397260277</v>
      </c>
      <c r="W399" s="150">
        <v>135.18873239436616</v>
      </c>
      <c r="X399" s="150">
        <v>130.34394904458588</v>
      </c>
      <c r="Y399" s="177">
        <v>-4.8447833497802719</v>
      </c>
      <c r="Z399" s="177">
        <v>0.46655440857054487</v>
      </c>
      <c r="AA399" s="147"/>
      <c r="AB399" s="144"/>
      <c r="AC399" s="144"/>
      <c r="AD399" s="150">
        <v>154.47413793103448</v>
      </c>
      <c r="AE399" s="150">
        <v>129.87739463601534</v>
      </c>
      <c r="AF399" s="144"/>
    </row>
    <row r="400" spans="1:32" x14ac:dyDescent="0.25">
      <c r="A400" s="146" t="s">
        <v>249</v>
      </c>
      <c r="B400" s="147">
        <v>76</v>
      </c>
      <c r="C400" s="147">
        <v>58</v>
      </c>
      <c r="D400" s="147">
        <v>54</v>
      </c>
      <c r="E400" s="147">
        <v>53</v>
      </c>
      <c r="F400" s="147">
        <v>54</v>
      </c>
      <c r="G400" s="147">
        <v>55</v>
      </c>
      <c r="H400" s="147">
        <v>55</v>
      </c>
      <c r="I400" s="147">
        <v>56</v>
      </c>
      <c r="J400" s="148">
        <v>1.8181818181818181E-2</v>
      </c>
      <c r="K400" s="148">
        <v>-3.2098765432098712E-2</v>
      </c>
      <c r="L400" s="147"/>
      <c r="M400" s="155">
        <v>0.13493975903614458</v>
      </c>
      <c r="N400" s="144"/>
      <c r="P400" s="146" t="s">
        <v>249</v>
      </c>
      <c r="Q400" s="147">
        <v>602</v>
      </c>
      <c r="R400" s="147">
        <v>446</v>
      </c>
      <c r="S400" s="147">
        <v>467</v>
      </c>
      <c r="T400" s="147">
        <v>374</v>
      </c>
      <c r="U400" s="147">
        <v>356</v>
      </c>
      <c r="V400" s="147">
        <v>335</v>
      </c>
      <c r="W400" s="147">
        <v>379</v>
      </c>
      <c r="X400" s="147">
        <v>415</v>
      </c>
      <c r="Y400" s="148">
        <v>9.498680738786279E-2</v>
      </c>
      <c r="Z400" s="148">
        <v>-1.8249408583981094E-2</v>
      </c>
      <c r="AA400" s="147"/>
      <c r="AB400" s="144"/>
      <c r="AC400" s="144"/>
      <c r="AD400" s="147">
        <v>57.857142857142854</v>
      </c>
      <c r="AE400" s="147">
        <v>422.71428571428572</v>
      </c>
      <c r="AF400" s="144"/>
    </row>
    <row r="401" spans="1:32" x14ac:dyDescent="0.25">
      <c r="A401" s="146" t="s">
        <v>250</v>
      </c>
      <c r="B401" s="147">
        <v>23</v>
      </c>
      <c r="C401" s="147">
        <v>16</v>
      </c>
      <c r="D401" s="147">
        <v>10</v>
      </c>
      <c r="E401" s="147">
        <v>12</v>
      </c>
      <c r="F401" s="147">
        <v>13</v>
      </c>
      <c r="G401" s="147">
        <v>12</v>
      </c>
      <c r="H401" s="147">
        <v>15</v>
      </c>
      <c r="I401" s="147">
        <v>12</v>
      </c>
      <c r="J401" s="148">
        <v>-0.2</v>
      </c>
      <c r="K401" s="148">
        <v>-0.16831683168316833</v>
      </c>
      <c r="L401" s="147"/>
      <c r="M401" s="155">
        <v>8.1081081081081086E-2</v>
      </c>
      <c r="N401" s="144"/>
      <c r="P401" s="146" t="s">
        <v>250</v>
      </c>
      <c r="Q401" s="147">
        <v>180</v>
      </c>
      <c r="R401" s="147">
        <v>125</v>
      </c>
      <c r="S401" s="147">
        <v>102</v>
      </c>
      <c r="T401" s="147">
        <v>104</v>
      </c>
      <c r="U401" s="147">
        <v>116</v>
      </c>
      <c r="V401" s="147">
        <v>75</v>
      </c>
      <c r="W401" s="147">
        <v>132</v>
      </c>
      <c r="X401" s="147">
        <v>148</v>
      </c>
      <c r="Y401" s="148">
        <v>0.12121212121212122</v>
      </c>
      <c r="Z401" s="148">
        <v>0.24220623501199046</v>
      </c>
      <c r="AA401" s="147"/>
      <c r="AB401" s="144"/>
      <c r="AC401" s="144"/>
      <c r="AD401" s="150">
        <v>14.428571428571429</v>
      </c>
      <c r="AE401" s="150">
        <v>119.14285714285714</v>
      </c>
      <c r="AF401" s="144"/>
    </row>
    <row r="402" spans="1:32" x14ac:dyDescent="0.25">
      <c r="A402" s="149" t="s">
        <v>251</v>
      </c>
      <c r="B402" s="150">
        <v>0</v>
      </c>
      <c r="C402" s="150">
        <v>97</v>
      </c>
      <c r="D402" s="150">
        <v>37</v>
      </c>
      <c r="E402" s="150">
        <v>34</v>
      </c>
      <c r="F402" s="150">
        <v>49</v>
      </c>
      <c r="G402" s="150">
        <v>48</v>
      </c>
      <c r="H402" s="150">
        <v>77</v>
      </c>
      <c r="I402" s="150">
        <v>69</v>
      </c>
      <c r="J402" s="148">
        <v>-0.1038961038961039</v>
      </c>
      <c r="K402" s="157">
        <v>0.21052631578947367</v>
      </c>
      <c r="L402" s="147"/>
      <c r="M402" s="155">
        <v>0.16507177033492823</v>
      </c>
      <c r="N402" s="144"/>
      <c r="P402" s="149" t="s">
        <v>251</v>
      </c>
      <c r="Q402" s="150">
        <v>0</v>
      </c>
      <c r="R402" s="150">
        <v>655</v>
      </c>
      <c r="S402" s="150">
        <v>558</v>
      </c>
      <c r="T402" s="150">
        <v>427</v>
      </c>
      <c r="U402" s="150">
        <v>379</v>
      </c>
      <c r="V402" s="150">
        <v>353</v>
      </c>
      <c r="W402" s="150">
        <v>342</v>
      </c>
      <c r="X402" s="150">
        <v>418</v>
      </c>
      <c r="Y402" s="148">
        <v>0.22222222222222221</v>
      </c>
      <c r="Z402" s="157">
        <v>-7.5902726602800258E-2</v>
      </c>
      <c r="AA402" s="147"/>
      <c r="AB402" s="144"/>
      <c r="AC402" s="144"/>
      <c r="AD402" s="158">
        <v>57</v>
      </c>
      <c r="AE402" s="158">
        <v>452.33333333333331</v>
      </c>
      <c r="AF402" s="144"/>
    </row>
    <row r="403" spans="1:32" x14ac:dyDescent="0.25">
      <c r="A403" s="159" t="s">
        <v>252</v>
      </c>
      <c r="B403" s="147">
        <v>10</v>
      </c>
      <c r="C403" s="147">
        <v>3</v>
      </c>
      <c r="D403" s="147">
        <v>18</v>
      </c>
      <c r="E403" s="147">
        <v>4</v>
      </c>
      <c r="F403" s="147">
        <v>15</v>
      </c>
      <c r="G403" s="147">
        <v>22</v>
      </c>
      <c r="H403" s="147">
        <v>10</v>
      </c>
      <c r="I403" s="147">
        <v>10</v>
      </c>
      <c r="J403" s="148">
        <v>0</v>
      </c>
      <c r="K403" s="148">
        <v>-0.14634146341463408</v>
      </c>
      <c r="L403" s="147"/>
      <c r="M403" s="155">
        <v>0.14925373134328357</v>
      </c>
      <c r="N403" s="144"/>
      <c r="P403" s="159" t="s">
        <v>252</v>
      </c>
      <c r="Q403" s="147">
        <v>37</v>
      </c>
      <c r="R403" s="147">
        <v>71</v>
      </c>
      <c r="S403" s="147">
        <v>75</v>
      </c>
      <c r="T403" s="147">
        <v>63</v>
      </c>
      <c r="U403" s="147">
        <v>60</v>
      </c>
      <c r="V403" s="147">
        <v>61</v>
      </c>
      <c r="W403" s="147">
        <v>73</v>
      </c>
      <c r="X403" s="147">
        <v>67</v>
      </c>
      <c r="Y403" s="148">
        <v>-8.2191780821917804E-2</v>
      </c>
      <c r="Z403" s="148">
        <v>6.5909090909090959E-2</v>
      </c>
      <c r="AA403" s="147"/>
      <c r="AB403" s="144"/>
      <c r="AC403" s="144"/>
      <c r="AD403" s="150">
        <v>11.714285714285714</v>
      </c>
      <c r="AE403" s="150">
        <v>62.857142857142854</v>
      </c>
      <c r="AF403" s="144"/>
    </row>
    <row r="404" spans="1:32" x14ac:dyDescent="0.25">
      <c r="A404" s="159" t="s">
        <v>253</v>
      </c>
      <c r="B404" s="147">
        <v>0</v>
      </c>
      <c r="C404" s="147">
        <v>2</v>
      </c>
      <c r="D404" s="147">
        <v>5</v>
      </c>
      <c r="E404" s="147">
        <v>1</v>
      </c>
      <c r="F404" s="147">
        <v>2</v>
      </c>
      <c r="G404" s="147">
        <v>1</v>
      </c>
      <c r="H404" s="147">
        <v>1</v>
      </c>
      <c r="I404" s="147">
        <v>6</v>
      </c>
      <c r="J404" s="148">
        <v>5</v>
      </c>
      <c r="K404" s="148">
        <v>2.5</v>
      </c>
      <c r="L404" s="147"/>
      <c r="M404" s="155">
        <v>0.54545454545454541</v>
      </c>
      <c r="N404" s="144"/>
      <c r="P404" s="159" t="s">
        <v>253</v>
      </c>
      <c r="Q404" s="147">
        <v>3</v>
      </c>
      <c r="R404" s="147">
        <v>18</v>
      </c>
      <c r="S404" s="147">
        <v>15</v>
      </c>
      <c r="T404" s="147">
        <v>10</v>
      </c>
      <c r="U404" s="147">
        <v>13</v>
      </c>
      <c r="V404" s="147">
        <v>13</v>
      </c>
      <c r="W404" s="147">
        <v>9</v>
      </c>
      <c r="X404" s="147">
        <v>11</v>
      </c>
      <c r="Y404" s="148">
        <v>0.22222222222222221</v>
      </c>
      <c r="Z404" s="148">
        <v>-4.9382716049382692E-2</v>
      </c>
      <c r="AA404" s="147"/>
      <c r="AB404" s="144"/>
      <c r="AC404" s="144"/>
      <c r="AD404" s="150">
        <v>1.7142857142857142</v>
      </c>
      <c r="AE404" s="150">
        <v>11.571428571428571</v>
      </c>
      <c r="AF404" s="144"/>
    </row>
    <row r="405" spans="1:32" x14ac:dyDescent="0.25">
      <c r="A405" s="159" t="s">
        <v>254</v>
      </c>
      <c r="B405" s="160">
        <v>0</v>
      </c>
      <c r="C405" s="160">
        <v>0.4</v>
      </c>
      <c r="D405" s="160">
        <v>0.21739130434782608</v>
      </c>
      <c r="E405" s="160">
        <v>0.2</v>
      </c>
      <c r="F405" s="160">
        <v>0.11764705882352941</v>
      </c>
      <c r="G405" s="160">
        <v>4.3478260869565216E-2</v>
      </c>
      <c r="H405" s="160">
        <v>9.0909090909090912E-2</v>
      </c>
      <c r="I405" s="160">
        <v>0.375</v>
      </c>
      <c r="J405" s="172">
        <v>28.409090909090907</v>
      </c>
      <c r="K405" s="172">
        <v>24.734042553191486</v>
      </c>
      <c r="L405" s="147"/>
      <c r="M405" s="203">
        <v>23.397435897435898</v>
      </c>
      <c r="N405" s="144"/>
      <c r="P405" s="159" t="s">
        <v>254</v>
      </c>
      <c r="Q405" s="160">
        <v>7.4999999999999997E-2</v>
      </c>
      <c r="R405" s="160">
        <v>0.20224719101123595</v>
      </c>
      <c r="S405" s="160">
        <v>0.16666666666666666</v>
      </c>
      <c r="T405" s="160">
        <v>0.13698630136986301</v>
      </c>
      <c r="U405" s="160">
        <v>0.17808219178082191</v>
      </c>
      <c r="V405" s="160">
        <v>0.17567567567567569</v>
      </c>
      <c r="W405" s="160">
        <v>0.10975609756097561</v>
      </c>
      <c r="X405" s="160">
        <v>0.14102564102564102</v>
      </c>
      <c r="Y405" s="172">
        <v>3.1269543464665412</v>
      </c>
      <c r="Z405" s="172">
        <v>-1.4444608494512512</v>
      </c>
      <c r="AA405" s="147"/>
      <c r="AB405" s="144"/>
      <c r="AC405" s="144"/>
      <c r="AD405" s="191">
        <v>0.12765957446808512</v>
      </c>
      <c r="AE405" s="191">
        <v>0.15547024952015354</v>
      </c>
      <c r="AF405" s="144"/>
    </row>
    <row r="406" spans="1:32" x14ac:dyDescent="0.25">
      <c r="A406" s="161" t="s">
        <v>255</v>
      </c>
      <c r="B406" s="161"/>
      <c r="C406" s="161"/>
      <c r="D406" s="161"/>
      <c r="E406" s="144"/>
      <c r="F406" s="144"/>
      <c r="G406" s="144"/>
      <c r="H406" s="144"/>
      <c r="I406" s="144"/>
      <c r="J406" s="144"/>
      <c r="K406" s="144"/>
      <c r="L406" s="144"/>
      <c r="M406" s="144"/>
      <c r="N406" s="144"/>
      <c r="O406" s="204"/>
      <c r="P406" s="161" t="s">
        <v>255</v>
      </c>
      <c r="Q406" s="161"/>
      <c r="R406" s="161"/>
      <c r="S406" s="161"/>
      <c r="T406" s="144"/>
      <c r="U406" s="144"/>
      <c r="V406" s="144"/>
      <c r="W406" s="144"/>
      <c r="X406" s="144"/>
      <c r="Y406" s="144"/>
      <c r="Z406" s="144"/>
      <c r="AA406" s="144"/>
      <c r="AB406" s="144"/>
      <c r="AC406" s="144"/>
      <c r="AD406" s="144"/>
      <c r="AE406" s="144"/>
      <c r="AF406" s="144"/>
    </row>
    <row r="409" spans="1:32" x14ac:dyDescent="0.25">
      <c r="A409" s="189" t="s">
        <v>262</v>
      </c>
      <c r="B409" s="189"/>
      <c r="C409" s="189"/>
      <c r="D409" s="189"/>
      <c r="E409" s="181"/>
      <c r="F409" s="167"/>
      <c r="G409" s="167"/>
      <c r="H409" s="167"/>
      <c r="I409" s="167"/>
      <c r="J409" s="167"/>
      <c r="K409" s="167"/>
      <c r="L409" s="188"/>
      <c r="M409" s="211"/>
      <c r="N409" s="144"/>
      <c r="O409" s="211"/>
      <c r="P409" s="189" t="s">
        <v>262</v>
      </c>
      <c r="Q409" s="189"/>
      <c r="R409" s="189"/>
      <c r="S409" s="189"/>
      <c r="T409" s="181"/>
      <c r="U409" s="144"/>
      <c r="V409" s="144"/>
      <c r="W409" s="144"/>
      <c r="X409" s="144"/>
      <c r="Y409" s="144"/>
      <c r="Z409" s="144"/>
      <c r="AA409" s="188"/>
      <c r="AB409" s="144"/>
      <c r="AC409" s="144"/>
      <c r="AD409" s="144"/>
      <c r="AE409" s="144"/>
      <c r="AF409" s="144"/>
    </row>
    <row r="410" spans="1:32" x14ac:dyDescent="0.25">
      <c r="A410" s="166" t="s">
        <v>310</v>
      </c>
      <c r="B410" s="166"/>
      <c r="C410" s="166"/>
      <c r="D410" s="166"/>
      <c r="E410" s="213"/>
      <c r="F410" s="167"/>
      <c r="G410" s="167"/>
      <c r="H410" s="167"/>
      <c r="I410" s="167"/>
      <c r="J410" s="167"/>
      <c r="K410" s="167"/>
      <c r="L410" s="167"/>
      <c r="M410" s="144"/>
      <c r="N410" s="144"/>
      <c r="P410" s="166" t="s">
        <v>231</v>
      </c>
      <c r="Q410" s="166"/>
      <c r="R410" s="166"/>
      <c r="S410" s="166"/>
      <c r="T410" s="162"/>
      <c r="U410" s="144"/>
      <c r="V410" s="144"/>
      <c r="W410" s="144"/>
      <c r="X410" s="144"/>
      <c r="Y410" s="144"/>
      <c r="Z410" s="144"/>
      <c r="AA410" s="167"/>
      <c r="AB410" s="144"/>
      <c r="AC410" s="144"/>
      <c r="AD410" s="144"/>
      <c r="AE410" s="144"/>
      <c r="AF410" s="144"/>
    </row>
    <row r="411" spans="1:32" ht="31.5" x14ac:dyDescent="0.25">
      <c r="A411" s="190"/>
      <c r="B411" s="141">
        <v>2019</v>
      </c>
      <c r="C411" s="141">
        <v>2020</v>
      </c>
      <c r="D411" s="141">
        <v>2021</v>
      </c>
      <c r="E411" s="141">
        <v>2022</v>
      </c>
      <c r="F411" s="141">
        <v>2023</v>
      </c>
      <c r="G411" s="141">
        <v>2024</v>
      </c>
      <c r="H411" s="141">
        <v>2025</v>
      </c>
      <c r="I411" s="141">
        <v>2026</v>
      </c>
      <c r="J411" s="142" t="s">
        <v>232</v>
      </c>
      <c r="K411" s="142" t="s">
        <v>233</v>
      </c>
      <c r="L411" s="143" t="s">
        <v>234</v>
      </c>
      <c r="M411" s="145" t="s">
        <v>287</v>
      </c>
      <c r="N411" s="144"/>
      <c r="P411" s="190"/>
      <c r="Q411" s="141">
        <v>2019</v>
      </c>
      <c r="R411" s="141">
        <v>2020</v>
      </c>
      <c r="S411" s="141">
        <v>2021</v>
      </c>
      <c r="T411" s="141">
        <v>2022</v>
      </c>
      <c r="U411" s="141">
        <v>2023</v>
      </c>
      <c r="V411" s="141">
        <v>2024</v>
      </c>
      <c r="W411" s="141">
        <v>2025</v>
      </c>
      <c r="X411" s="141">
        <v>2026</v>
      </c>
      <c r="Y411" s="142" t="s">
        <v>232</v>
      </c>
      <c r="Z411" s="142" t="s">
        <v>233</v>
      </c>
      <c r="AA411" s="143" t="s">
        <v>234</v>
      </c>
      <c r="AB411" s="144"/>
      <c r="AC411" s="144"/>
      <c r="AD411" s="145" t="s">
        <v>311</v>
      </c>
      <c r="AE411" s="145" t="s">
        <v>235</v>
      </c>
      <c r="AF411" s="144"/>
    </row>
    <row r="412" spans="1:32" x14ac:dyDescent="0.25">
      <c r="A412" s="146" t="s">
        <v>236</v>
      </c>
      <c r="B412" s="147">
        <v>867</v>
      </c>
      <c r="C412" s="147">
        <v>897</v>
      </c>
      <c r="D412" s="147">
        <v>704</v>
      </c>
      <c r="E412" s="147">
        <v>542</v>
      </c>
      <c r="F412" s="147">
        <v>566</v>
      </c>
      <c r="G412" s="147">
        <v>603</v>
      </c>
      <c r="H412" s="147">
        <v>485</v>
      </c>
      <c r="I412" s="147">
        <v>527</v>
      </c>
      <c r="J412" s="148">
        <v>8.6597938144329895E-2</v>
      </c>
      <c r="K412" s="148">
        <v>-0.20904802744425391</v>
      </c>
      <c r="L412" s="147"/>
      <c r="M412" s="155">
        <v>8.9140730717185382E-2</v>
      </c>
      <c r="N412" s="144"/>
      <c r="P412" s="146" t="s">
        <v>236</v>
      </c>
      <c r="Q412" s="147">
        <v>11856</v>
      </c>
      <c r="R412" s="147">
        <v>11965</v>
      </c>
      <c r="S412" s="147">
        <v>8987</v>
      </c>
      <c r="T412" s="147">
        <v>6063</v>
      </c>
      <c r="U412" s="147">
        <v>6174</v>
      </c>
      <c r="V412" s="147">
        <v>6520</v>
      </c>
      <c r="W412" s="147">
        <v>6169</v>
      </c>
      <c r="X412" s="147">
        <v>5912</v>
      </c>
      <c r="Y412" s="148">
        <v>-4.1659912465553575E-2</v>
      </c>
      <c r="Z412" s="148">
        <v>-0.28319534416461706</v>
      </c>
      <c r="AA412" s="147"/>
      <c r="AB412" s="144"/>
      <c r="AC412" s="144"/>
      <c r="AD412" s="147">
        <v>666.28571428571433</v>
      </c>
      <c r="AE412" s="147">
        <v>8247.7142857142862</v>
      </c>
      <c r="AF412" s="144"/>
    </row>
    <row r="413" spans="1:32" x14ac:dyDescent="0.25">
      <c r="A413" s="149" t="s">
        <v>237</v>
      </c>
      <c r="B413" s="150">
        <v>642</v>
      </c>
      <c r="C413" s="150">
        <v>667</v>
      </c>
      <c r="D413" s="150">
        <v>450</v>
      </c>
      <c r="E413" s="150">
        <v>338</v>
      </c>
      <c r="F413" s="150">
        <v>292</v>
      </c>
      <c r="G413" s="150">
        <v>235</v>
      </c>
      <c r="H413" s="150">
        <v>264</v>
      </c>
      <c r="I413" s="150">
        <v>298</v>
      </c>
      <c r="J413" s="148">
        <v>0.12878787878787878</v>
      </c>
      <c r="K413" s="148">
        <v>-0.27770083102493071</v>
      </c>
      <c r="L413" s="147"/>
      <c r="M413" s="155">
        <v>8.4157017791584299E-2</v>
      </c>
      <c r="N413" s="144"/>
      <c r="P413" s="149" t="s">
        <v>237</v>
      </c>
      <c r="Q413" s="150">
        <v>9272</v>
      </c>
      <c r="R413" s="150">
        <v>9101</v>
      </c>
      <c r="S413" s="150">
        <v>6471</v>
      </c>
      <c r="T413" s="150">
        <v>4067</v>
      </c>
      <c r="U413" s="150">
        <v>3751</v>
      </c>
      <c r="V413" s="150">
        <v>3588</v>
      </c>
      <c r="W413" s="150">
        <v>3719</v>
      </c>
      <c r="X413" s="150">
        <v>3541</v>
      </c>
      <c r="Y413" s="148">
        <v>-4.7862328582952404E-2</v>
      </c>
      <c r="Z413" s="148">
        <v>-0.37984437939403043</v>
      </c>
      <c r="AA413" s="147"/>
      <c r="AB413" s="144"/>
      <c r="AC413" s="144"/>
      <c r="AD413" s="150">
        <v>412.57142857142856</v>
      </c>
      <c r="AE413" s="150">
        <v>5709.8571428571431</v>
      </c>
      <c r="AF413" s="144"/>
    </row>
    <row r="414" spans="1:32" x14ac:dyDescent="0.25">
      <c r="A414" s="146" t="s">
        <v>90</v>
      </c>
      <c r="B414" s="151">
        <v>0.75087719298245614</v>
      </c>
      <c r="C414" s="151">
        <v>0.76141552511415522</v>
      </c>
      <c r="D414" s="151">
        <v>0.65123010130246017</v>
      </c>
      <c r="E414" s="151">
        <v>0.6487523992322457</v>
      </c>
      <c r="F414" s="151">
        <v>0.55094339622641508</v>
      </c>
      <c r="G414" s="151">
        <v>0.41446208112874777</v>
      </c>
      <c r="H414" s="151">
        <v>0.58149779735682816</v>
      </c>
      <c r="I414" s="151">
        <v>0.60692464358452136</v>
      </c>
      <c r="J414" s="172">
        <v>2.5426846227693201</v>
      </c>
      <c r="K414" s="172">
        <v>-3.5709980358513804</v>
      </c>
      <c r="L414" s="147"/>
      <c r="M414" s="203">
        <v>-1.3215461494287761</v>
      </c>
      <c r="N414" s="144"/>
      <c r="P414" s="146" t="s">
        <v>90</v>
      </c>
      <c r="Q414" s="151">
        <v>0.79254637148474227</v>
      </c>
      <c r="R414" s="151">
        <v>0.76912025690864527</v>
      </c>
      <c r="S414" s="151">
        <v>0.72797840026999661</v>
      </c>
      <c r="T414" s="151">
        <v>0.68375924680564892</v>
      </c>
      <c r="U414" s="151">
        <v>0.62673350041771092</v>
      </c>
      <c r="V414" s="151">
        <v>0.56512836667191679</v>
      </c>
      <c r="W414" s="151">
        <v>0.61828761429758938</v>
      </c>
      <c r="X414" s="151">
        <v>0.62014010507880912</v>
      </c>
      <c r="Y414" s="172">
        <v>0.185249078121974</v>
      </c>
      <c r="Z414" s="172">
        <v>-8.4556816533377432</v>
      </c>
      <c r="AA414" s="147"/>
      <c r="AB414" s="144"/>
      <c r="AC414" s="144"/>
      <c r="AD414" s="151">
        <v>0.64263462394303517</v>
      </c>
      <c r="AE414" s="151">
        <v>0.70469692161218656</v>
      </c>
      <c r="AF414" s="144"/>
    </row>
    <row r="415" spans="1:32" x14ac:dyDescent="0.25">
      <c r="A415" s="149" t="s">
        <v>238</v>
      </c>
      <c r="B415" s="150">
        <v>596</v>
      </c>
      <c r="C415" s="150">
        <v>593</v>
      </c>
      <c r="D415" s="150">
        <v>406</v>
      </c>
      <c r="E415" s="150">
        <v>298</v>
      </c>
      <c r="F415" s="150">
        <v>265</v>
      </c>
      <c r="G415" s="150">
        <v>209</v>
      </c>
      <c r="H415" s="150">
        <v>240</v>
      </c>
      <c r="I415" s="150">
        <v>283</v>
      </c>
      <c r="J415" s="148">
        <v>0.17916666666666667</v>
      </c>
      <c r="K415" s="148">
        <v>-0.24012274645186041</v>
      </c>
      <c r="L415" s="147"/>
      <c r="M415" s="155">
        <v>8.8382261086820735E-2</v>
      </c>
      <c r="N415" s="144"/>
      <c r="P415" s="149" t="s">
        <v>238</v>
      </c>
      <c r="Q415" s="150">
        <v>8501</v>
      </c>
      <c r="R415" s="150">
        <v>8397</v>
      </c>
      <c r="S415" s="150">
        <v>5831</v>
      </c>
      <c r="T415" s="150">
        <v>3672</v>
      </c>
      <c r="U415" s="150">
        <v>3365</v>
      </c>
      <c r="V415" s="150">
        <v>3219</v>
      </c>
      <c r="W415" s="150">
        <v>3310</v>
      </c>
      <c r="X415" s="150">
        <v>3202</v>
      </c>
      <c r="Y415" s="148">
        <v>-3.2628398791540787E-2</v>
      </c>
      <c r="Z415" s="148">
        <v>-0.3824493731918997</v>
      </c>
      <c r="AA415" s="147"/>
      <c r="AB415" s="144"/>
      <c r="AC415" s="144"/>
      <c r="AD415" s="150">
        <v>372.42857142857144</v>
      </c>
      <c r="AE415" s="150">
        <v>5185</v>
      </c>
      <c r="AF415" s="144"/>
    </row>
    <row r="416" spans="1:32" x14ac:dyDescent="0.25">
      <c r="A416" s="149" t="s">
        <v>239</v>
      </c>
      <c r="B416" s="153">
        <v>0.6874279123414071</v>
      </c>
      <c r="C416" s="153">
        <v>0.66109253065774809</v>
      </c>
      <c r="D416" s="153">
        <v>0.57670454545454541</v>
      </c>
      <c r="E416" s="153">
        <v>0.54981549815498154</v>
      </c>
      <c r="F416" s="153">
        <v>0.46819787985865724</v>
      </c>
      <c r="G416" s="153">
        <v>0.34660033167495852</v>
      </c>
      <c r="H416" s="153">
        <v>0.49484536082474229</v>
      </c>
      <c r="I416" s="153">
        <v>0.53700189753320682</v>
      </c>
      <c r="J416" s="172">
        <v>4.2156536708464536</v>
      </c>
      <c r="K416" s="172">
        <v>-2.1960366617736593</v>
      </c>
      <c r="L416" s="147"/>
      <c r="M416" s="203">
        <v>-0.46083866345875135</v>
      </c>
      <c r="N416" s="144"/>
      <c r="P416" s="149" t="s">
        <v>239</v>
      </c>
      <c r="Q416" s="153">
        <v>0.71702091767881238</v>
      </c>
      <c r="R416" s="153">
        <v>0.70179690764730462</v>
      </c>
      <c r="S416" s="153">
        <v>0.64882608211861581</v>
      </c>
      <c r="T416" s="153">
        <v>0.60564077189510146</v>
      </c>
      <c r="U416" s="153">
        <v>0.54502753482345323</v>
      </c>
      <c r="V416" s="153">
        <v>0.49371165644171777</v>
      </c>
      <c r="W416" s="153">
        <v>0.53655373642405579</v>
      </c>
      <c r="X416" s="153">
        <v>0.54161028416779433</v>
      </c>
      <c r="Y416" s="172">
        <v>0.50565477437385375</v>
      </c>
      <c r="Z416" s="172">
        <v>-8.7048738245341752</v>
      </c>
      <c r="AA416" s="147"/>
      <c r="AB416" s="144"/>
      <c r="AC416" s="144"/>
      <c r="AD416" s="153">
        <v>0.55896226415094341</v>
      </c>
      <c r="AE416" s="153">
        <v>0.62865902241313609</v>
      </c>
      <c r="AF416" s="144"/>
    </row>
    <row r="417" spans="1:32" x14ac:dyDescent="0.25">
      <c r="A417" s="149" t="s">
        <v>240</v>
      </c>
      <c r="B417" s="153">
        <v>0.92834890965732086</v>
      </c>
      <c r="C417" s="153">
        <v>0.88905547226386805</v>
      </c>
      <c r="D417" s="153">
        <v>0.90222222222222226</v>
      </c>
      <c r="E417" s="153">
        <v>0.88165680473372776</v>
      </c>
      <c r="F417" s="153">
        <v>0.90753424657534243</v>
      </c>
      <c r="G417" s="153">
        <v>0.88936170212765953</v>
      </c>
      <c r="H417" s="153">
        <v>0.90909090909090906</v>
      </c>
      <c r="I417" s="153">
        <v>0.94966442953020136</v>
      </c>
      <c r="J417" s="172">
        <v>4.0573520439292299</v>
      </c>
      <c r="K417" s="172">
        <v>4.6963598505270543</v>
      </c>
      <c r="L417" s="147"/>
      <c r="M417" s="203">
        <v>4.5400097420627787</v>
      </c>
      <c r="N417" s="144"/>
      <c r="P417" s="149" t="s">
        <v>240</v>
      </c>
      <c r="Q417" s="153">
        <v>0.91684641932700606</v>
      </c>
      <c r="R417" s="153">
        <v>0.92264586309196794</v>
      </c>
      <c r="S417" s="153">
        <v>0.90109720290526962</v>
      </c>
      <c r="T417" s="153">
        <v>0.90287681337595282</v>
      </c>
      <c r="U417" s="153">
        <v>0.89709410823780322</v>
      </c>
      <c r="V417" s="153">
        <v>0.89715719063545152</v>
      </c>
      <c r="W417" s="153">
        <v>0.89002420005377791</v>
      </c>
      <c r="X417" s="153">
        <v>0.90426433210957358</v>
      </c>
      <c r="Y417" s="172">
        <v>1.4240132055795662</v>
      </c>
      <c r="Z417" s="172">
        <v>-0.38144289302322054</v>
      </c>
      <c r="AA417" s="147"/>
      <c r="AB417" s="144"/>
      <c r="AC417" s="144"/>
      <c r="AD417" s="153">
        <v>0.90270083102493082</v>
      </c>
      <c r="AE417" s="153">
        <v>0.90807876103980578</v>
      </c>
      <c r="AF417" s="144"/>
    </row>
    <row r="418" spans="1:32" ht="22.15" customHeight="1" x14ac:dyDescent="0.25">
      <c r="A418" s="154" t="s">
        <v>241</v>
      </c>
      <c r="B418" s="155">
        <v>4.9844236760124609E-2</v>
      </c>
      <c r="C418" s="155">
        <v>4.4977511244377814E-2</v>
      </c>
      <c r="D418" s="155">
        <v>0.06</v>
      </c>
      <c r="E418" s="155">
        <v>2.3668639053254437E-2</v>
      </c>
      <c r="F418" s="155">
        <v>2.3972602739726026E-2</v>
      </c>
      <c r="G418" s="155">
        <v>2.9787234042553193E-2</v>
      </c>
      <c r="H418" s="155">
        <v>1.893939393939394E-2</v>
      </c>
      <c r="I418" s="155">
        <v>2.3489932885906041E-2</v>
      </c>
      <c r="J418" s="172">
        <v>0.4550538946512101</v>
      </c>
      <c r="K418" s="172">
        <v>-1.6676272100243541</v>
      </c>
      <c r="L418" s="147"/>
      <c r="M418" s="203">
        <v>-2.6495946809095372</v>
      </c>
      <c r="N418" s="144"/>
      <c r="P418" s="154" t="s">
        <v>241</v>
      </c>
      <c r="Q418" s="155">
        <v>4.885677308024159E-2</v>
      </c>
      <c r="R418" s="155">
        <v>4.0874629161630593E-2</v>
      </c>
      <c r="S418" s="155">
        <v>6.1041570081903876E-2</v>
      </c>
      <c r="T418" s="155">
        <v>5.261863781657241E-2</v>
      </c>
      <c r="U418" s="155">
        <v>4.9320181284990668E-2</v>
      </c>
      <c r="V418" s="155">
        <v>4.5707915273132664E-2</v>
      </c>
      <c r="W418" s="155">
        <v>5.8080129066953479E-2</v>
      </c>
      <c r="X418" s="155">
        <v>4.9985879695001414E-2</v>
      </c>
      <c r="Y418" s="172">
        <v>-0.80942493719520647</v>
      </c>
      <c r="Z418" s="172">
        <v>-2.7880969513581488E-3</v>
      </c>
      <c r="AA418" s="147"/>
      <c r="AB418" s="144"/>
      <c r="AC418" s="144"/>
      <c r="AD418" s="151">
        <v>4.0166204986149583E-2</v>
      </c>
      <c r="AE418" s="151">
        <v>5.0013760664514996E-2</v>
      </c>
      <c r="AF418" s="144"/>
    </row>
    <row r="419" spans="1:32" ht="22.15" customHeight="1" x14ac:dyDescent="0.25">
      <c r="A419" s="154" t="s">
        <v>242</v>
      </c>
      <c r="B419" s="155">
        <v>3.690888119953864E-2</v>
      </c>
      <c r="C419" s="155">
        <v>3.3444816053511704E-2</v>
      </c>
      <c r="D419" s="155">
        <v>3.8352272727272728E-2</v>
      </c>
      <c r="E419" s="155">
        <v>1.4760147601476014E-2</v>
      </c>
      <c r="F419" s="155">
        <v>1.2367491166077738E-2</v>
      </c>
      <c r="G419" s="155">
        <v>1.1608623548922056E-2</v>
      </c>
      <c r="H419" s="155">
        <v>1.0309278350515464E-2</v>
      </c>
      <c r="I419" s="155">
        <v>1.3282732447817837E-2</v>
      </c>
      <c r="J419" s="172">
        <v>0.29734540973023732</v>
      </c>
      <c r="K419" s="172">
        <v>-1.1588622612216468</v>
      </c>
      <c r="L419" s="147"/>
      <c r="M419" s="203">
        <v>-1.6656374453400025</v>
      </c>
      <c r="N419" s="144"/>
      <c r="P419" s="154" t="s">
        <v>242</v>
      </c>
      <c r="Q419" s="155">
        <v>3.8208502024291498E-2</v>
      </c>
      <c r="R419" s="155">
        <v>3.109068115336398E-2</v>
      </c>
      <c r="S419" s="155">
        <v>4.3952375653722044E-2</v>
      </c>
      <c r="T419" s="155">
        <v>3.529605805706746E-2</v>
      </c>
      <c r="U419" s="155">
        <v>2.9964366699060576E-2</v>
      </c>
      <c r="V419" s="155">
        <v>2.5153374233128835E-2</v>
      </c>
      <c r="W419" s="155">
        <v>3.5013778570270708E-2</v>
      </c>
      <c r="X419" s="155">
        <v>2.9939106901217861E-2</v>
      </c>
      <c r="Y419" s="172">
        <v>-0.50746716690528471</v>
      </c>
      <c r="Z419" s="172">
        <v>-0.4685204596339903</v>
      </c>
      <c r="AA419" s="147"/>
      <c r="AB419" s="144"/>
      <c r="AC419" s="144"/>
      <c r="AD419" s="151">
        <v>2.4871355060034305E-2</v>
      </c>
      <c r="AE419" s="151">
        <v>3.4624311497557764E-2</v>
      </c>
      <c r="AF419" s="144"/>
    </row>
    <row r="420" spans="1:32" ht="22.15" customHeight="1" x14ac:dyDescent="0.25">
      <c r="A420" s="154" t="s">
        <v>243</v>
      </c>
      <c r="B420" s="155">
        <v>0.13725490196078433</v>
      </c>
      <c r="C420" s="155">
        <v>0.14715719063545152</v>
      </c>
      <c r="D420" s="155">
        <v>0.1875</v>
      </c>
      <c r="E420" s="155">
        <v>0.1900369003690037</v>
      </c>
      <c r="F420" s="155">
        <v>0.16077738515901061</v>
      </c>
      <c r="G420" s="155">
        <v>0.13101160862354891</v>
      </c>
      <c r="H420" s="155">
        <v>0.11134020618556702</v>
      </c>
      <c r="I420" s="155">
        <v>0.12333965844402277</v>
      </c>
      <c r="J420" s="172">
        <v>1.1999452258455752</v>
      </c>
      <c r="K420" s="172">
        <v>-2.8890187182049263</v>
      </c>
      <c r="L420" s="147"/>
      <c r="M420" s="203">
        <v>-2.5679286075598342</v>
      </c>
      <c r="N420" s="144"/>
      <c r="P420" s="154" t="s">
        <v>243</v>
      </c>
      <c r="Q420" s="155">
        <v>0.14456815114709851</v>
      </c>
      <c r="R420" s="155">
        <v>0.13781863769327204</v>
      </c>
      <c r="S420" s="155">
        <v>0.16457104706798709</v>
      </c>
      <c r="T420" s="155">
        <v>0.16707900379350157</v>
      </c>
      <c r="U420" s="155">
        <v>0.15808228053126011</v>
      </c>
      <c r="V420" s="155">
        <v>0.14877300613496933</v>
      </c>
      <c r="W420" s="155">
        <v>0.15010536553736423</v>
      </c>
      <c r="X420" s="155">
        <v>0.14901894451962111</v>
      </c>
      <c r="Y420" s="172">
        <v>-0.10864210177431166</v>
      </c>
      <c r="Z420" s="172">
        <v>-0.21398180812726431</v>
      </c>
      <c r="AA420" s="147"/>
      <c r="AB420" s="144"/>
      <c r="AC420" s="144"/>
      <c r="AD420" s="151">
        <v>0.15222984562607203</v>
      </c>
      <c r="AE420" s="151">
        <v>0.15115876260089375</v>
      </c>
      <c r="AF420" s="144"/>
    </row>
    <row r="421" spans="1:32" ht="22.15" customHeight="1" x14ac:dyDescent="0.25">
      <c r="A421" s="154" t="s">
        <v>244</v>
      </c>
      <c r="B421" s="155">
        <v>0.10034602076124567</v>
      </c>
      <c r="C421" s="155">
        <v>7.9152731326644368E-2</v>
      </c>
      <c r="D421" s="155">
        <v>0.12926136363636365</v>
      </c>
      <c r="E421" s="155">
        <v>0.13837638376383765</v>
      </c>
      <c r="F421" s="155">
        <v>0.19964664310954064</v>
      </c>
      <c r="G421" s="155">
        <v>0.18739635157545606</v>
      </c>
      <c r="H421" s="155">
        <v>0.14432989690721648</v>
      </c>
      <c r="I421" s="155">
        <v>0.13092979127134724</v>
      </c>
      <c r="J421" s="172">
        <v>-1.3400105635869242</v>
      </c>
      <c r="K421" s="172">
        <v>-0.20033133598706121</v>
      </c>
      <c r="L421" s="147"/>
      <c r="M421" s="203">
        <v>1.4725461095433836</v>
      </c>
      <c r="N421" s="144"/>
      <c r="P421" s="154" t="s">
        <v>244</v>
      </c>
      <c r="Q421" s="155">
        <v>5.0775978407557355E-2</v>
      </c>
      <c r="R421" s="155">
        <v>5.2569995821145007E-2</v>
      </c>
      <c r="S421" s="155">
        <v>6.2979859797485258E-2</v>
      </c>
      <c r="T421" s="155">
        <v>9.0714167903678047E-2</v>
      </c>
      <c r="U421" s="155">
        <v>0.12196307094266277</v>
      </c>
      <c r="V421" s="155">
        <v>0.11779141104294479</v>
      </c>
      <c r="W421" s="155">
        <v>0.12903225806451613</v>
      </c>
      <c r="X421" s="155">
        <v>0.1162043301759134</v>
      </c>
      <c r="Y421" s="172">
        <v>-1.2827927888602721</v>
      </c>
      <c r="Z421" s="172">
        <v>3.542004362033091</v>
      </c>
      <c r="AA421" s="147"/>
      <c r="AB421" s="144"/>
      <c r="AC421" s="144"/>
      <c r="AD421" s="151">
        <v>0.13293310463121785</v>
      </c>
      <c r="AE421" s="151">
        <v>8.0784286555582493E-2</v>
      </c>
      <c r="AF421" s="144"/>
    </row>
    <row r="422" spans="1:32" ht="22.15" customHeight="1" x14ac:dyDescent="0.25">
      <c r="A422" s="154" t="s">
        <v>245</v>
      </c>
      <c r="B422" s="155">
        <v>1.2687427912341407E-2</v>
      </c>
      <c r="C422" s="155">
        <v>1.3377926421404682E-2</v>
      </c>
      <c r="D422" s="155">
        <v>2.4147727272727272E-2</v>
      </c>
      <c r="E422" s="155">
        <v>2.2140221402214021E-2</v>
      </c>
      <c r="F422" s="155">
        <v>6.3604240282685506E-2</v>
      </c>
      <c r="G422" s="155">
        <v>0.24212271973466004</v>
      </c>
      <c r="H422" s="155">
        <v>0.13402061855670103</v>
      </c>
      <c r="I422" s="155">
        <v>9.4876660341555979E-2</v>
      </c>
      <c r="J422" s="172">
        <v>-3.9143958215145047</v>
      </c>
      <c r="K422" s="172">
        <v>3.0768598591984802</v>
      </c>
      <c r="L422" s="147"/>
      <c r="M422" s="203">
        <v>0.45518971480512371</v>
      </c>
      <c r="N422" s="144"/>
      <c r="P422" s="154" t="s">
        <v>245</v>
      </c>
      <c r="Q422" s="155">
        <v>1.6531713900134953E-2</v>
      </c>
      <c r="R422" s="155">
        <v>4.2206435436690344E-2</v>
      </c>
      <c r="S422" s="155">
        <v>4.2394569934349619E-2</v>
      </c>
      <c r="T422" s="155">
        <v>5.591291439881247E-2</v>
      </c>
      <c r="U422" s="155">
        <v>8.5843861354065437E-2</v>
      </c>
      <c r="V422" s="155">
        <v>0.15950920245398773</v>
      </c>
      <c r="W422" s="155">
        <v>9.2721672880531694E-2</v>
      </c>
      <c r="X422" s="155">
        <v>9.0324763193504742E-2</v>
      </c>
      <c r="Y422" s="172">
        <v>-0.23969096870269518</v>
      </c>
      <c r="Z422" s="172">
        <v>2.8610695226622145</v>
      </c>
      <c r="AA422" s="147"/>
      <c r="AB422" s="144"/>
      <c r="AC422" s="144"/>
      <c r="AD422" s="151">
        <v>6.4108061749571177E-2</v>
      </c>
      <c r="AE422" s="151">
        <v>6.1714067966882599E-2</v>
      </c>
      <c r="AF422" s="144"/>
    </row>
    <row r="423" spans="1:32" ht="22.15" customHeight="1" x14ac:dyDescent="0.25">
      <c r="A423" s="154" t="s">
        <v>246</v>
      </c>
      <c r="B423" s="155">
        <v>9.22722029988466E-3</v>
      </c>
      <c r="C423" s="155">
        <v>1.7837235228539576E-2</v>
      </c>
      <c r="D423" s="155">
        <v>8.5227272727272721E-3</v>
      </c>
      <c r="E423" s="155">
        <v>3.6900369003690037E-2</v>
      </c>
      <c r="F423" s="155">
        <v>5.3003533568904596E-2</v>
      </c>
      <c r="G423" s="155">
        <v>4.4776119402985072E-2</v>
      </c>
      <c r="H423" s="155">
        <v>4.9484536082474224E-2</v>
      </c>
      <c r="I423" s="155">
        <v>6.8311195445920306E-2</v>
      </c>
      <c r="J423" s="172">
        <v>1.8826659363446081</v>
      </c>
      <c r="K423" s="172">
        <v>4.0223716886743626</v>
      </c>
      <c r="L423" s="147"/>
      <c r="M423" s="203">
        <v>4.3784808436448044</v>
      </c>
      <c r="N423" s="144"/>
      <c r="P423" s="154" t="s">
        <v>246</v>
      </c>
      <c r="Q423" s="155">
        <v>4.9763832658569502E-3</v>
      </c>
      <c r="R423" s="155">
        <v>3.8445465942331799E-3</v>
      </c>
      <c r="S423" s="155">
        <v>5.1185045065094024E-3</v>
      </c>
      <c r="T423" s="155">
        <v>1.0720765297707406E-2</v>
      </c>
      <c r="U423" s="155">
        <v>1.6034985422740525E-2</v>
      </c>
      <c r="V423" s="155">
        <v>1.6257668711656442E-2</v>
      </c>
      <c r="W423" s="155">
        <v>1.3130166963851516E-2</v>
      </c>
      <c r="X423" s="155">
        <v>2.452638700947226E-2</v>
      </c>
      <c r="Y423" s="172">
        <v>1.1396220045620744</v>
      </c>
      <c r="Z423" s="172">
        <v>1.5831337298729888</v>
      </c>
      <c r="AA423" s="147"/>
      <c r="AB423" s="144"/>
      <c r="AC423" s="144"/>
      <c r="AD423" s="151">
        <v>2.8087478559176673E-2</v>
      </c>
      <c r="AE423" s="151">
        <v>8.695049710742371E-3</v>
      </c>
      <c r="AF423" s="144"/>
    </row>
    <row r="424" spans="1:32" x14ac:dyDescent="0.25">
      <c r="A424" s="149" t="s">
        <v>247</v>
      </c>
      <c r="B424" s="150">
        <v>103.02076124567492</v>
      </c>
      <c r="C424" s="150">
        <v>114.01560758082488</v>
      </c>
      <c r="D424" s="150">
        <v>83.768465909090935</v>
      </c>
      <c r="E424" s="150">
        <v>90.142066420664221</v>
      </c>
      <c r="F424" s="150">
        <v>78.685512367491185</v>
      </c>
      <c r="G424" s="150">
        <v>39.094527363184113</v>
      </c>
      <c r="H424" s="150">
        <v>93.49896907216494</v>
      </c>
      <c r="I424" s="150">
        <v>72.982922201138535</v>
      </c>
      <c r="J424" s="177">
        <v>-20.516046871026404</v>
      </c>
      <c r="K424" s="177">
        <v>-15.541520337454969</v>
      </c>
      <c r="L424" s="147"/>
      <c r="M424" s="203">
        <v>-17.43216575555968</v>
      </c>
      <c r="N424" s="144"/>
      <c r="P424" s="149" t="s">
        <v>247</v>
      </c>
      <c r="Q424" s="150">
        <v>102.16843792172757</v>
      </c>
      <c r="R424" s="150">
        <v>117.95904722106143</v>
      </c>
      <c r="S424" s="150">
        <v>85.59140981417606</v>
      </c>
      <c r="T424" s="150">
        <v>98.58304469734469</v>
      </c>
      <c r="U424" s="150">
        <v>83.267735665694843</v>
      </c>
      <c r="V424" s="150">
        <v>63.155674846625722</v>
      </c>
      <c r="W424" s="150">
        <v>83.532339114929471</v>
      </c>
      <c r="X424" s="150">
        <v>90.415087956698216</v>
      </c>
      <c r="Y424" s="177">
        <v>6.8827488417687448</v>
      </c>
      <c r="Z424" s="177">
        <v>-3.650609898984797</v>
      </c>
      <c r="AA424" s="147"/>
      <c r="AB424" s="144"/>
      <c r="AC424" s="144"/>
      <c r="AD424" s="150">
        <v>88.524442538593505</v>
      </c>
      <c r="AE424" s="150">
        <v>94.065697855683013</v>
      </c>
      <c r="AF424" s="144"/>
    </row>
    <row r="425" spans="1:32" x14ac:dyDescent="0.25">
      <c r="A425" s="149" t="s">
        <v>248</v>
      </c>
      <c r="B425" s="150">
        <v>113.70560747663538</v>
      </c>
      <c r="C425" s="150">
        <v>119.28935532233888</v>
      </c>
      <c r="D425" s="150">
        <v>96.697777777777816</v>
      </c>
      <c r="E425" s="150">
        <v>108.65680473372784</v>
      </c>
      <c r="F425" s="150">
        <v>112.91780821917818</v>
      </c>
      <c r="G425" s="150">
        <v>53.536170212765938</v>
      </c>
      <c r="H425" s="150">
        <v>121.40530303030306</v>
      </c>
      <c r="I425" s="150">
        <v>90.540268456375628</v>
      </c>
      <c r="J425" s="177">
        <v>-30.865034573927431</v>
      </c>
      <c r="K425" s="177">
        <v>-16.942072263845958</v>
      </c>
      <c r="L425" s="147"/>
      <c r="M425" s="203">
        <v>-21.015224342268965</v>
      </c>
      <c r="N425" s="144"/>
      <c r="P425" s="149" t="s">
        <v>248</v>
      </c>
      <c r="Q425" s="150">
        <v>105.49169542709214</v>
      </c>
      <c r="R425" s="150">
        <v>124.77134380837273</v>
      </c>
      <c r="S425" s="150">
        <v>92.658012671920758</v>
      </c>
      <c r="T425" s="150">
        <v>114.94492254733218</v>
      </c>
      <c r="U425" s="150">
        <v>102.5003998933618</v>
      </c>
      <c r="V425" s="150">
        <v>85.496655518394647</v>
      </c>
      <c r="W425" s="150">
        <v>100.22075826835149</v>
      </c>
      <c r="X425" s="150">
        <v>111.55549279864459</v>
      </c>
      <c r="Y425" s="177">
        <v>11.334734530293105</v>
      </c>
      <c r="Z425" s="177">
        <v>5.3557880274469909</v>
      </c>
      <c r="AA425" s="147"/>
      <c r="AB425" s="144"/>
      <c r="AC425" s="144"/>
      <c r="AD425" s="150">
        <v>107.48234072022159</v>
      </c>
      <c r="AE425" s="150">
        <v>106.1997047711976</v>
      </c>
      <c r="AF425" s="144"/>
    </row>
    <row r="426" spans="1:32" x14ac:dyDescent="0.25">
      <c r="A426" s="146" t="s">
        <v>249</v>
      </c>
      <c r="B426" s="147">
        <v>485</v>
      </c>
      <c r="C426" s="147">
        <v>387</v>
      </c>
      <c r="D426" s="147">
        <v>413</v>
      </c>
      <c r="E426" s="147">
        <v>195</v>
      </c>
      <c r="F426" s="147">
        <v>146</v>
      </c>
      <c r="G426" s="147">
        <v>172</v>
      </c>
      <c r="H426" s="147">
        <v>199</v>
      </c>
      <c r="I426" s="147">
        <v>176</v>
      </c>
      <c r="J426" s="148">
        <v>-0.11557788944723618</v>
      </c>
      <c r="K426" s="148">
        <v>-0.38307461191787678</v>
      </c>
      <c r="L426" s="147"/>
      <c r="M426" s="155">
        <v>7.2042570609905848E-2</v>
      </c>
      <c r="N426" s="144"/>
      <c r="P426" s="146" t="s">
        <v>249</v>
      </c>
      <c r="Q426" s="147">
        <v>5037</v>
      </c>
      <c r="R426" s="147">
        <v>3463</v>
      </c>
      <c r="S426" s="147">
        <v>4106</v>
      </c>
      <c r="T426" s="147">
        <v>2627</v>
      </c>
      <c r="U426" s="147">
        <v>1933</v>
      </c>
      <c r="V426" s="147">
        <v>1999</v>
      </c>
      <c r="W426" s="147">
        <v>2487</v>
      </c>
      <c r="X426" s="147">
        <v>2443</v>
      </c>
      <c r="Y426" s="148">
        <v>-1.7691998391636508E-2</v>
      </c>
      <c r="Z426" s="148">
        <v>-0.21018843524847594</v>
      </c>
      <c r="AA426" s="147"/>
      <c r="AB426" s="144"/>
      <c r="AC426" s="144"/>
      <c r="AD426" s="147">
        <v>285.28571428571428</v>
      </c>
      <c r="AE426" s="147">
        <v>3093.1428571428573</v>
      </c>
      <c r="AF426" s="144"/>
    </row>
    <row r="427" spans="1:32" x14ac:dyDescent="0.25">
      <c r="A427" s="146" t="s">
        <v>250</v>
      </c>
      <c r="B427" s="147">
        <v>67</v>
      </c>
      <c r="C427" s="147">
        <v>76</v>
      </c>
      <c r="D427" s="147">
        <v>54</v>
      </c>
      <c r="E427" s="147">
        <v>39</v>
      </c>
      <c r="F427" s="147">
        <v>20</v>
      </c>
      <c r="G427" s="147">
        <v>37</v>
      </c>
      <c r="H427" s="147">
        <v>56</v>
      </c>
      <c r="I427" s="147">
        <v>24</v>
      </c>
      <c r="J427" s="148">
        <v>-0.5714285714285714</v>
      </c>
      <c r="K427" s="148">
        <v>-0.51862464183381085</v>
      </c>
      <c r="L427" s="147"/>
      <c r="M427" s="155">
        <v>4.1166380789022301E-2</v>
      </c>
      <c r="N427" s="144"/>
      <c r="P427" s="146" t="s">
        <v>250</v>
      </c>
      <c r="Q427" s="147">
        <v>728</v>
      </c>
      <c r="R427" s="147">
        <v>609</v>
      </c>
      <c r="S427" s="147">
        <v>609</v>
      </c>
      <c r="T427" s="147">
        <v>565</v>
      </c>
      <c r="U427" s="147">
        <v>410</v>
      </c>
      <c r="V427" s="147">
        <v>391</v>
      </c>
      <c r="W427" s="147">
        <v>493</v>
      </c>
      <c r="X427" s="147">
        <v>583</v>
      </c>
      <c r="Y427" s="148">
        <v>0.18255578093306288</v>
      </c>
      <c r="Z427" s="148">
        <v>7.2536136662286491E-2</v>
      </c>
      <c r="AA427" s="147"/>
      <c r="AB427" s="144"/>
      <c r="AC427" s="144"/>
      <c r="AD427" s="150">
        <v>49.857142857142854</v>
      </c>
      <c r="AE427" s="150">
        <v>543.57142857142856</v>
      </c>
      <c r="AF427" s="144"/>
    </row>
    <row r="428" spans="1:32" x14ac:dyDescent="0.25">
      <c r="A428" s="149" t="s">
        <v>251</v>
      </c>
      <c r="B428" s="150">
        <v>0</v>
      </c>
      <c r="C428" s="150">
        <v>1317</v>
      </c>
      <c r="D428" s="150">
        <v>838</v>
      </c>
      <c r="E428" s="150">
        <v>539</v>
      </c>
      <c r="F428" s="150">
        <v>478</v>
      </c>
      <c r="G428" s="150">
        <v>338</v>
      </c>
      <c r="H428" s="150">
        <v>305</v>
      </c>
      <c r="I428" s="150">
        <v>354</v>
      </c>
      <c r="J428" s="148">
        <v>0.16065573770491803</v>
      </c>
      <c r="K428" s="157">
        <v>-0.44325032765399741</v>
      </c>
      <c r="L428" s="147"/>
      <c r="M428" s="155">
        <v>6.8578070515304151E-2</v>
      </c>
      <c r="N428" s="144"/>
      <c r="P428" s="149" t="s">
        <v>251</v>
      </c>
      <c r="Q428" s="150">
        <v>0</v>
      </c>
      <c r="R428" s="150">
        <v>13250</v>
      </c>
      <c r="S428" s="150">
        <v>9227</v>
      </c>
      <c r="T428" s="150">
        <v>6827</v>
      </c>
      <c r="U428" s="150">
        <v>5191</v>
      </c>
      <c r="V428" s="150">
        <v>4671</v>
      </c>
      <c r="W428" s="150">
        <v>4825</v>
      </c>
      <c r="X428" s="150">
        <v>5162</v>
      </c>
      <c r="Y428" s="148">
        <v>6.9844559585492225E-2</v>
      </c>
      <c r="Z428" s="157">
        <v>-0.29594689822918319</v>
      </c>
      <c r="AA428" s="147"/>
      <c r="AB428" s="144"/>
      <c r="AC428" s="144"/>
      <c r="AD428" s="158">
        <v>635.83333333333337</v>
      </c>
      <c r="AE428" s="158">
        <v>7331.833333333333</v>
      </c>
      <c r="AF428" s="144"/>
    </row>
    <row r="429" spans="1:32" x14ac:dyDescent="0.25">
      <c r="A429" s="159" t="s">
        <v>252</v>
      </c>
      <c r="B429" s="147">
        <v>470</v>
      </c>
      <c r="C429" s="147">
        <v>383</v>
      </c>
      <c r="D429" s="147">
        <v>349</v>
      </c>
      <c r="E429" s="147">
        <v>239</v>
      </c>
      <c r="F429" s="147">
        <v>168</v>
      </c>
      <c r="G429" s="147">
        <v>154</v>
      </c>
      <c r="H429" s="147">
        <v>141</v>
      </c>
      <c r="I429" s="147">
        <v>144</v>
      </c>
      <c r="J429" s="148">
        <v>2.1276595744680851E-2</v>
      </c>
      <c r="K429" s="148">
        <v>-0.47058823529411764</v>
      </c>
      <c r="L429" s="147"/>
      <c r="M429" s="155">
        <v>8.3916083916083919E-2</v>
      </c>
      <c r="N429" s="144"/>
      <c r="P429" s="159" t="s">
        <v>252</v>
      </c>
      <c r="Q429" s="147">
        <v>4536</v>
      </c>
      <c r="R429" s="147">
        <v>3956</v>
      </c>
      <c r="S429" s="147">
        <v>3540</v>
      </c>
      <c r="T429" s="147">
        <v>2505</v>
      </c>
      <c r="U429" s="147">
        <v>1717</v>
      </c>
      <c r="V429" s="147">
        <v>1746</v>
      </c>
      <c r="W429" s="147">
        <v>1594</v>
      </c>
      <c r="X429" s="147">
        <v>1716</v>
      </c>
      <c r="Y429" s="148">
        <v>7.6537013801756593E-2</v>
      </c>
      <c r="Z429" s="148">
        <v>-0.38695519036439729</v>
      </c>
      <c r="AA429" s="147"/>
      <c r="AB429" s="144"/>
      <c r="AC429" s="144"/>
      <c r="AD429" s="150">
        <v>272</v>
      </c>
      <c r="AE429" s="150">
        <v>2799.1428571428573</v>
      </c>
      <c r="AF429" s="144"/>
    </row>
    <row r="430" spans="1:32" x14ac:dyDescent="0.25">
      <c r="A430" s="159" t="s">
        <v>253</v>
      </c>
      <c r="B430" s="147">
        <v>6</v>
      </c>
      <c r="C430" s="147">
        <v>5</v>
      </c>
      <c r="D430" s="147">
        <v>11</v>
      </c>
      <c r="E430" s="147">
        <v>25</v>
      </c>
      <c r="F430" s="147">
        <v>3</v>
      </c>
      <c r="G430" s="147">
        <v>4</v>
      </c>
      <c r="H430" s="147">
        <v>2</v>
      </c>
      <c r="I430" s="147">
        <v>8</v>
      </c>
      <c r="J430" s="148">
        <v>3</v>
      </c>
      <c r="K430" s="148">
        <v>0</v>
      </c>
      <c r="L430" s="147"/>
      <c r="M430" s="155">
        <v>0.13559322033898305</v>
      </c>
      <c r="N430" s="144"/>
      <c r="P430" s="159" t="s">
        <v>253</v>
      </c>
      <c r="Q430" s="147">
        <v>123</v>
      </c>
      <c r="R430" s="147">
        <v>134</v>
      </c>
      <c r="S430" s="147">
        <v>137</v>
      </c>
      <c r="T430" s="147">
        <v>132</v>
      </c>
      <c r="U430" s="147">
        <v>69</v>
      </c>
      <c r="V430" s="147">
        <v>73</v>
      </c>
      <c r="W430" s="147">
        <v>56</v>
      </c>
      <c r="X430" s="147">
        <v>59</v>
      </c>
      <c r="Y430" s="148">
        <v>5.3571428571428568E-2</v>
      </c>
      <c r="Z430" s="148">
        <v>-0.42955801104972374</v>
      </c>
      <c r="AA430" s="147"/>
      <c r="AB430" s="144"/>
      <c r="AC430" s="144"/>
      <c r="AD430" s="150">
        <v>8</v>
      </c>
      <c r="AE430" s="150">
        <v>103.42857142857143</v>
      </c>
      <c r="AF430" s="144"/>
    </row>
    <row r="431" spans="1:32" x14ac:dyDescent="0.25">
      <c r="A431" s="159" t="s">
        <v>254</v>
      </c>
      <c r="B431" s="160">
        <v>1.2605042016806723E-2</v>
      </c>
      <c r="C431" s="160">
        <v>1.2886597938144329E-2</v>
      </c>
      <c r="D431" s="160">
        <v>3.0555555555555555E-2</v>
      </c>
      <c r="E431" s="160">
        <v>9.4696969696969696E-2</v>
      </c>
      <c r="F431" s="160">
        <v>1.7543859649122806E-2</v>
      </c>
      <c r="G431" s="160">
        <v>2.5316455696202531E-2</v>
      </c>
      <c r="H431" s="160">
        <v>1.3986013986013986E-2</v>
      </c>
      <c r="I431" s="160">
        <v>5.2631578947368418E-2</v>
      </c>
      <c r="J431" s="172">
        <v>3.8645564961354433</v>
      </c>
      <c r="K431" s="172">
        <v>2.4060150375939848</v>
      </c>
      <c r="L431" s="147"/>
      <c r="M431" s="203">
        <v>1.939214232765011</v>
      </c>
      <c r="N431" s="144"/>
      <c r="P431" s="159" t="s">
        <v>254</v>
      </c>
      <c r="Q431" s="160">
        <v>2.6400515132002575E-2</v>
      </c>
      <c r="R431" s="160">
        <v>3.2762836185819072E-2</v>
      </c>
      <c r="S431" s="160">
        <v>3.7258634756595049E-2</v>
      </c>
      <c r="T431" s="160">
        <v>5.0056882821387941E-2</v>
      </c>
      <c r="U431" s="160">
        <v>3.8633818589025759E-2</v>
      </c>
      <c r="V431" s="160">
        <v>4.0131940626717974E-2</v>
      </c>
      <c r="W431" s="160">
        <v>3.3939393939393943E-2</v>
      </c>
      <c r="X431" s="160">
        <v>3.3239436619718309E-2</v>
      </c>
      <c r="Y431" s="172">
        <v>-6.9995731967563424E-2</v>
      </c>
      <c r="Z431" s="172">
        <v>-0.23939918673374985</v>
      </c>
      <c r="AA431" s="147"/>
      <c r="AB431" s="144"/>
      <c r="AC431" s="144"/>
      <c r="AD431" s="191">
        <v>2.8571428571428571E-2</v>
      </c>
      <c r="AE431" s="191">
        <v>3.5633428487055807E-2</v>
      </c>
      <c r="AF431" s="144"/>
    </row>
    <row r="432" spans="1:32" x14ac:dyDescent="0.25">
      <c r="A432" s="161" t="s">
        <v>255</v>
      </c>
      <c r="B432" s="161"/>
      <c r="C432" s="161"/>
      <c r="D432" s="161"/>
      <c r="E432" s="144"/>
      <c r="F432" s="144"/>
      <c r="G432" s="144"/>
      <c r="H432" s="144"/>
      <c r="I432" s="144"/>
      <c r="J432" s="144"/>
      <c r="K432" s="144"/>
      <c r="L432" s="144"/>
      <c r="M432" s="144"/>
      <c r="N432" s="144"/>
      <c r="O432" s="204"/>
      <c r="P432" s="161" t="s">
        <v>255</v>
      </c>
      <c r="Q432" s="161"/>
      <c r="R432" s="161"/>
      <c r="S432" s="161"/>
      <c r="T432" s="144"/>
      <c r="U432" s="144"/>
      <c r="V432" s="144"/>
      <c r="W432" s="144"/>
      <c r="X432" s="144"/>
      <c r="Y432" s="144"/>
      <c r="Z432" s="144"/>
      <c r="AA432" s="144"/>
      <c r="AB432" s="144"/>
      <c r="AC432" s="144"/>
      <c r="AD432" s="144"/>
      <c r="AE432" s="144"/>
      <c r="AF432" s="144"/>
    </row>
    <row r="435" spans="1:32" x14ac:dyDescent="0.25">
      <c r="A435" s="189" t="s">
        <v>53</v>
      </c>
      <c r="B435" s="189"/>
      <c r="C435" s="189"/>
      <c r="D435" s="189"/>
      <c r="E435" s="181"/>
      <c r="F435" s="167"/>
      <c r="G435" s="167"/>
      <c r="H435" s="167"/>
      <c r="I435" s="167"/>
      <c r="J435" s="167"/>
      <c r="K435" s="167"/>
      <c r="L435" s="188"/>
      <c r="M435" s="211"/>
      <c r="N435" s="144"/>
      <c r="O435" s="211"/>
      <c r="P435" s="189" t="s">
        <v>53</v>
      </c>
      <c r="Q435" s="189"/>
      <c r="R435" s="189"/>
      <c r="S435" s="189"/>
      <c r="T435" s="181"/>
      <c r="U435" s="144"/>
      <c r="V435" s="144"/>
      <c r="W435" s="144"/>
      <c r="X435" s="144"/>
      <c r="Y435" s="144"/>
      <c r="Z435" s="144"/>
      <c r="AA435" s="188"/>
      <c r="AB435" s="144"/>
      <c r="AC435" s="144"/>
      <c r="AD435" s="144"/>
      <c r="AE435" s="144"/>
      <c r="AF435" s="144"/>
    </row>
    <row r="436" spans="1:32" x14ac:dyDescent="0.25">
      <c r="A436" s="166" t="s">
        <v>310</v>
      </c>
      <c r="B436" s="166"/>
      <c r="C436" s="166"/>
      <c r="D436" s="166"/>
      <c r="E436" s="213"/>
      <c r="F436" s="167"/>
      <c r="G436" s="167"/>
      <c r="H436" s="167"/>
      <c r="I436" s="167"/>
      <c r="J436" s="167"/>
      <c r="K436" s="167"/>
      <c r="L436" s="167"/>
      <c r="M436" s="144"/>
      <c r="N436" s="144"/>
      <c r="P436" s="166" t="s">
        <v>231</v>
      </c>
      <c r="Q436" s="166"/>
      <c r="R436" s="166"/>
      <c r="S436" s="166"/>
      <c r="T436" s="162"/>
      <c r="U436" s="144"/>
      <c r="V436" s="144"/>
      <c r="W436" s="144"/>
      <c r="X436" s="144"/>
      <c r="Y436" s="144"/>
      <c r="Z436" s="144"/>
      <c r="AA436" s="167"/>
      <c r="AB436" s="144"/>
      <c r="AC436" s="144"/>
      <c r="AD436" s="144"/>
      <c r="AE436" s="144"/>
      <c r="AF436" s="144"/>
    </row>
    <row r="437" spans="1:32" ht="31.5" x14ac:dyDescent="0.25">
      <c r="A437" s="190"/>
      <c r="B437" s="141">
        <v>2019</v>
      </c>
      <c r="C437" s="141">
        <v>2020</v>
      </c>
      <c r="D437" s="141">
        <v>2021</v>
      </c>
      <c r="E437" s="141">
        <v>2022</v>
      </c>
      <c r="F437" s="141">
        <v>2023</v>
      </c>
      <c r="G437" s="141">
        <v>2024</v>
      </c>
      <c r="H437" s="141">
        <v>2025</v>
      </c>
      <c r="I437" s="141">
        <v>2026</v>
      </c>
      <c r="J437" s="142" t="s">
        <v>232</v>
      </c>
      <c r="K437" s="142" t="s">
        <v>233</v>
      </c>
      <c r="L437" s="143" t="s">
        <v>234</v>
      </c>
      <c r="M437" s="145" t="s">
        <v>287</v>
      </c>
      <c r="N437" s="144"/>
      <c r="P437" s="190"/>
      <c r="Q437" s="141">
        <v>2019</v>
      </c>
      <c r="R437" s="141">
        <v>2020</v>
      </c>
      <c r="S437" s="141">
        <v>2021</v>
      </c>
      <c r="T437" s="141">
        <v>2022</v>
      </c>
      <c r="U437" s="141">
        <v>2023</v>
      </c>
      <c r="V437" s="141">
        <v>2024</v>
      </c>
      <c r="W437" s="141">
        <v>2025</v>
      </c>
      <c r="X437" s="141">
        <v>2026</v>
      </c>
      <c r="Y437" s="142" t="s">
        <v>232</v>
      </c>
      <c r="Z437" s="142" t="s">
        <v>233</v>
      </c>
      <c r="AA437" s="143" t="s">
        <v>234</v>
      </c>
      <c r="AB437" s="144"/>
      <c r="AC437" s="144"/>
      <c r="AD437" s="145" t="s">
        <v>311</v>
      </c>
      <c r="AE437" s="145" t="s">
        <v>235</v>
      </c>
      <c r="AF437" s="144"/>
    </row>
    <row r="438" spans="1:32" x14ac:dyDescent="0.25">
      <c r="A438" s="146" t="s">
        <v>236</v>
      </c>
      <c r="B438" s="147">
        <v>184</v>
      </c>
      <c r="C438" s="147">
        <v>314</v>
      </c>
      <c r="D438" s="147">
        <v>262</v>
      </c>
      <c r="E438" s="147">
        <v>255</v>
      </c>
      <c r="F438" s="147">
        <v>299</v>
      </c>
      <c r="G438" s="147">
        <v>197</v>
      </c>
      <c r="H438" s="147">
        <v>301</v>
      </c>
      <c r="I438" s="147">
        <v>223</v>
      </c>
      <c r="J438" s="148">
        <v>-0.25913621262458469</v>
      </c>
      <c r="K438" s="148">
        <v>-0.13852097130242819</v>
      </c>
      <c r="L438" s="147"/>
      <c r="M438" s="155">
        <v>9.9199288256227758E-2</v>
      </c>
      <c r="N438" s="144"/>
      <c r="P438" s="146" t="s">
        <v>236</v>
      </c>
      <c r="Q438" s="147">
        <v>3058</v>
      </c>
      <c r="R438" s="147">
        <v>2798</v>
      </c>
      <c r="S438" s="147">
        <v>2668</v>
      </c>
      <c r="T438" s="147">
        <v>2221</v>
      </c>
      <c r="U438" s="147">
        <v>2390</v>
      </c>
      <c r="V438" s="147">
        <v>2332</v>
      </c>
      <c r="W438" s="147">
        <v>2360</v>
      </c>
      <c r="X438" s="147">
        <v>2248</v>
      </c>
      <c r="Y438" s="148">
        <v>-4.7457627118644069E-2</v>
      </c>
      <c r="Z438" s="148">
        <v>-0.1172939922589331</v>
      </c>
      <c r="AA438" s="147"/>
      <c r="AB438" s="144"/>
      <c r="AC438" s="144"/>
      <c r="AD438" s="147">
        <v>258.85714285714283</v>
      </c>
      <c r="AE438" s="147">
        <v>2546.7142857142858</v>
      </c>
      <c r="AF438" s="144"/>
    </row>
    <row r="439" spans="1:32" x14ac:dyDescent="0.25">
      <c r="A439" s="149" t="s">
        <v>237</v>
      </c>
      <c r="B439" s="150">
        <v>97</v>
      </c>
      <c r="C439" s="150">
        <v>143</v>
      </c>
      <c r="D439" s="150">
        <v>129</v>
      </c>
      <c r="E439" s="150">
        <v>116</v>
      </c>
      <c r="F439" s="150">
        <v>140</v>
      </c>
      <c r="G439" s="150">
        <v>77</v>
      </c>
      <c r="H439" s="150">
        <v>140</v>
      </c>
      <c r="I439" s="150">
        <v>89</v>
      </c>
      <c r="J439" s="148">
        <v>-0.36428571428571427</v>
      </c>
      <c r="K439" s="148">
        <v>-0.26009501187648459</v>
      </c>
      <c r="L439" s="147"/>
      <c r="M439" s="155">
        <v>8.4761904761904761E-2</v>
      </c>
      <c r="N439" s="144"/>
      <c r="P439" s="149" t="s">
        <v>237</v>
      </c>
      <c r="Q439" s="150">
        <v>1873</v>
      </c>
      <c r="R439" s="150">
        <v>1530</v>
      </c>
      <c r="S439" s="150">
        <v>1525</v>
      </c>
      <c r="T439" s="150">
        <v>1178</v>
      </c>
      <c r="U439" s="150">
        <v>1165</v>
      </c>
      <c r="V439" s="150">
        <v>1283</v>
      </c>
      <c r="W439" s="150">
        <v>1179</v>
      </c>
      <c r="X439" s="150">
        <v>1050</v>
      </c>
      <c r="Y439" s="148">
        <v>-0.10941475826972011</v>
      </c>
      <c r="Z439" s="148">
        <v>-0.24483715195725875</v>
      </c>
      <c r="AA439" s="147"/>
      <c r="AB439" s="144"/>
      <c r="AC439" s="144"/>
      <c r="AD439" s="150">
        <v>120.28571428571429</v>
      </c>
      <c r="AE439" s="150">
        <v>1390.4285714285713</v>
      </c>
      <c r="AF439" s="144"/>
    </row>
    <row r="440" spans="1:32" x14ac:dyDescent="0.25">
      <c r="A440" s="146" t="s">
        <v>90</v>
      </c>
      <c r="B440" s="151">
        <v>0.56725146198830412</v>
      </c>
      <c r="C440" s="151">
        <v>0.49310344827586206</v>
      </c>
      <c r="D440" s="151">
        <v>0.52439024390243905</v>
      </c>
      <c r="E440" s="151">
        <v>0.48945147679324896</v>
      </c>
      <c r="F440" s="151">
        <v>0.5</v>
      </c>
      <c r="G440" s="151">
        <v>0.42777777777777776</v>
      </c>
      <c r="H440" s="151">
        <v>0.52434456928838946</v>
      </c>
      <c r="I440" s="151">
        <v>0.46354166666666669</v>
      </c>
      <c r="J440" s="172">
        <v>-6.0802902621722774</v>
      </c>
      <c r="K440" s="172">
        <v>-4.0348219628964674</v>
      </c>
      <c r="L440" s="147"/>
      <c r="M440" s="203">
        <v>-5.3699712643678179</v>
      </c>
      <c r="N440" s="144"/>
      <c r="P440" s="146" t="s">
        <v>90</v>
      </c>
      <c r="Q440" s="151">
        <v>0.6476486860304288</v>
      </c>
      <c r="R440" s="151">
        <v>0.5889145496535797</v>
      </c>
      <c r="S440" s="151">
        <v>0.60781187724192909</v>
      </c>
      <c r="T440" s="151">
        <v>0.5655304848775804</v>
      </c>
      <c r="U440" s="151">
        <v>0.53391384051329061</v>
      </c>
      <c r="V440" s="151">
        <v>0.59124423963133643</v>
      </c>
      <c r="W440" s="151">
        <v>0.54913833255705635</v>
      </c>
      <c r="X440" s="151">
        <v>0.51724137931034486</v>
      </c>
      <c r="Y440" s="172">
        <v>-3.189695324671149</v>
      </c>
      <c r="Z440" s="172">
        <v>-6.9755786119966912</v>
      </c>
      <c r="AA440" s="147"/>
      <c r="AB440" s="144"/>
      <c r="AC440" s="144"/>
      <c r="AD440" s="151">
        <v>0.50388988629563136</v>
      </c>
      <c r="AE440" s="151">
        <v>0.58699716543031177</v>
      </c>
      <c r="AF440" s="144"/>
    </row>
    <row r="441" spans="1:32" x14ac:dyDescent="0.25">
      <c r="A441" s="149" t="s">
        <v>238</v>
      </c>
      <c r="B441" s="150">
        <v>51</v>
      </c>
      <c r="C441" s="150">
        <v>78</v>
      </c>
      <c r="D441" s="150">
        <v>88</v>
      </c>
      <c r="E441" s="150">
        <v>75</v>
      </c>
      <c r="F441" s="150">
        <v>103</v>
      </c>
      <c r="G441" s="150">
        <v>58</v>
      </c>
      <c r="H441" s="150">
        <v>105</v>
      </c>
      <c r="I441" s="150">
        <v>58</v>
      </c>
      <c r="J441" s="148">
        <v>-0.44761904761904764</v>
      </c>
      <c r="K441" s="148">
        <v>-0.27240143369175623</v>
      </c>
      <c r="L441" s="147"/>
      <c r="M441" s="155">
        <v>8.1805359661495061E-2</v>
      </c>
      <c r="N441" s="144"/>
      <c r="P441" s="149" t="s">
        <v>238</v>
      </c>
      <c r="Q441" s="150">
        <v>1380</v>
      </c>
      <c r="R441" s="150">
        <v>1053</v>
      </c>
      <c r="S441" s="150">
        <v>1043</v>
      </c>
      <c r="T441" s="150">
        <v>736</v>
      </c>
      <c r="U441" s="150">
        <v>774</v>
      </c>
      <c r="V441" s="150">
        <v>957</v>
      </c>
      <c r="W441" s="150">
        <v>829</v>
      </c>
      <c r="X441" s="150">
        <v>709</v>
      </c>
      <c r="Y441" s="148">
        <v>-0.14475271411338964</v>
      </c>
      <c r="Z441" s="148">
        <v>-0.26712935617247491</v>
      </c>
      <c r="AA441" s="147"/>
      <c r="AB441" s="144"/>
      <c r="AC441" s="144"/>
      <c r="AD441" s="150">
        <v>79.714285714285708</v>
      </c>
      <c r="AE441" s="150">
        <v>967.42857142857144</v>
      </c>
      <c r="AF441" s="144"/>
    </row>
    <row r="442" spans="1:32" x14ac:dyDescent="0.25">
      <c r="A442" s="149" t="s">
        <v>239</v>
      </c>
      <c r="B442" s="153">
        <v>0.27717391304347827</v>
      </c>
      <c r="C442" s="153">
        <v>0.24840764331210191</v>
      </c>
      <c r="D442" s="153">
        <v>0.33587786259541985</v>
      </c>
      <c r="E442" s="153">
        <v>0.29411764705882354</v>
      </c>
      <c r="F442" s="153">
        <v>0.34448160535117056</v>
      </c>
      <c r="G442" s="153">
        <v>0.29441624365482233</v>
      </c>
      <c r="H442" s="153">
        <v>0.34883720930232559</v>
      </c>
      <c r="I442" s="153">
        <v>0.26008968609865468</v>
      </c>
      <c r="J442" s="172">
        <v>-8.8747523203670902</v>
      </c>
      <c r="K442" s="172">
        <v>-4.7857333768895005</v>
      </c>
      <c r="L442" s="147"/>
      <c r="M442" s="203">
        <v>-5.5301772976078407</v>
      </c>
      <c r="N442" s="144"/>
      <c r="P442" s="149" t="s">
        <v>239</v>
      </c>
      <c r="Q442" s="153">
        <v>0.4512753433616743</v>
      </c>
      <c r="R442" s="153">
        <v>0.37634024303073627</v>
      </c>
      <c r="S442" s="153">
        <v>0.39092953523238383</v>
      </c>
      <c r="T442" s="153">
        <v>0.33138226024313372</v>
      </c>
      <c r="U442" s="153">
        <v>0.32384937238493722</v>
      </c>
      <c r="V442" s="153">
        <v>0.41037735849056606</v>
      </c>
      <c r="W442" s="153">
        <v>0.35127118644067795</v>
      </c>
      <c r="X442" s="153">
        <v>0.31539145907473309</v>
      </c>
      <c r="Y442" s="172">
        <v>-3.5879727365944856</v>
      </c>
      <c r="Z442" s="172">
        <v>-6.4481766930764186</v>
      </c>
      <c r="AA442" s="147"/>
      <c r="AB442" s="144"/>
      <c r="AC442" s="144"/>
      <c r="AD442" s="153">
        <v>0.30794701986754969</v>
      </c>
      <c r="AE442" s="153">
        <v>0.37987322600549728</v>
      </c>
      <c r="AF442" s="144"/>
    </row>
    <row r="443" spans="1:32" x14ac:dyDescent="0.25">
      <c r="A443" s="149" t="s">
        <v>240</v>
      </c>
      <c r="B443" s="153">
        <v>0.52577319587628868</v>
      </c>
      <c r="C443" s="153">
        <v>0.54545454545454541</v>
      </c>
      <c r="D443" s="153">
        <v>0.68217054263565891</v>
      </c>
      <c r="E443" s="153">
        <v>0.64655172413793105</v>
      </c>
      <c r="F443" s="153">
        <v>0.73571428571428577</v>
      </c>
      <c r="G443" s="153">
        <v>0.75324675324675328</v>
      </c>
      <c r="H443" s="153">
        <v>0.75</v>
      </c>
      <c r="I443" s="153">
        <v>0.651685393258427</v>
      </c>
      <c r="J443" s="172">
        <v>-9.8314606741572987</v>
      </c>
      <c r="K443" s="172">
        <v>-1.1022445221382848</v>
      </c>
      <c r="L443" s="147"/>
      <c r="M443" s="203">
        <v>-2.3552701979668189</v>
      </c>
      <c r="N443" s="144"/>
      <c r="P443" s="149" t="s">
        <v>240</v>
      </c>
      <c r="Q443" s="153">
        <v>0.73678590496529628</v>
      </c>
      <c r="R443" s="153">
        <v>0.68823529411764706</v>
      </c>
      <c r="S443" s="153">
        <v>0.68393442622950817</v>
      </c>
      <c r="T443" s="153">
        <v>0.62478777589134127</v>
      </c>
      <c r="U443" s="153">
        <v>0.66437768240343342</v>
      </c>
      <c r="V443" s="153">
        <v>0.74590802805923617</v>
      </c>
      <c r="W443" s="153">
        <v>0.70313825275657338</v>
      </c>
      <c r="X443" s="153">
        <v>0.67523809523809519</v>
      </c>
      <c r="Y443" s="172">
        <v>-2.7900157518478186</v>
      </c>
      <c r="Z443" s="172">
        <v>-2.0539157407543418</v>
      </c>
      <c r="AA443" s="147"/>
      <c r="AB443" s="144"/>
      <c r="AC443" s="144"/>
      <c r="AD443" s="153">
        <v>0.66270783847980985</v>
      </c>
      <c r="AE443" s="153">
        <v>0.69577725264563861</v>
      </c>
      <c r="AF443" s="144"/>
    </row>
    <row r="444" spans="1:32" ht="22.15" customHeight="1" x14ac:dyDescent="0.25">
      <c r="A444" s="154" t="s">
        <v>241</v>
      </c>
      <c r="B444" s="155">
        <v>0.18556701030927836</v>
      </c>
      <c r="C444" s="155">
        <v>0.19580419580419581</v>
      </c>
      <c r="D444" s="155">
        <v>0.14728682170542637</v>
      </c>
      <c r="E444" s="155">
        <v>0.16379310344827586</v>
      </c>
      <c r="F444" s="155">
        <v>0.15</v>
      </c>
      <c r="G444" s="155">
        <v>9.0909090909090912E-2</v>
      </c>
      <c r="H444" s="155">
        <v>0.1357142857142857</v>
      </c>
      <c r="I444" s="155">
        <v>0.16853932584269662</v>
      </c>
      <c r="J444" s="172">
        <v>3.2825040128410921</v>
      </c>
      <c r="K444" s="172">
        <v>1.29573780992287</v>
      </c>
      <c r="L444" s="147"/>
      <c r="M444" s="203">
        <v>4.0920278223648996</v>
      </c>
      <c r="N444" s="144"/>
      <c r="P444" s="154" t="s">
        <v>241</v>
      </c>
      <c r="Q444" s="155">
        <v>0.11372130272290443</v>
      </c>
      <c r="R444" s="155">
        <v>0.13398692810457516</v>
      </c>
      <c r="S444" s="155">
        <v>0.11803278688524591</v>
      </c>
      <c r="T444" s="155">
        <v>0.15110356536502548</v>
      </c>
      <c r="U444" s="155">
        <v>0.14163090128755365</v>
      </c>
      <c r="V444" s="155">
        <v>0.10911925175370225</v>
      </c>
      <c r="W444" s="155">
        <v>0.11874469889737066</v>
      </c>
      <c r="X444" s="155">
        <v>0.12761904761904763</v>
      </c>
      <c r="Y444" s="172">
        <v>0.88743487216769723</v>
      </c>
      <c r="Z444" s="172">
        <v>0.21695459237840997</v>
      </c>
      <c r="AA444" s="147"/>
      <c r="AB444" s="144"/>
      <c r="AC444" s="144"/>
      <c r="AD444" s="151">
        <v>0.15558194774346792</v>
      </c>
      <c r="AE444" s="151">
        <v>0.12544950169526353</v>
      </c>
      <c r="AF444" s="144"/>
    </row>
    <row r="445" spans="1:32" ht="22.15" customHeight="1" x14ac:dyDescent="0.25">
      <c r="A445" s="154" t="s">
        <v>242</v>
      </c>
      <c r="B445" s="155">
        <v>9.7826086956521743E-2</v>
      </c>
      <c r="C445" s="155">
        <v>8.9171974522292988E-2</v>
      </c>
      <c r="D445" s="155">
        <v>7.2519083969465645E-2</v>
      </c>
      <c r="E445" s="155">
        <v>7.4509803921568626E-2</v>
      </c>
      <c r="F445" s="155">
        <v>7.0234113712374577E-2</v>
      </c>
      <c r="G445" s="155">
        <v>3.553299492385787E-2</v>
      </c>
      <c r="H445" s="155">
        <v>6.3122923588039864E-2</v>
      </c>
      <c r="I445" s="155">
        <v>6.726457399103139E-2</v>
      </c>
      <c r="J445" s="172">
        <v>0.41416504029915258</v>
      </c>
      <c r="K445" s="172">
        <v>-0.50312317484829538</v>
      </c>
      <c r="L445" s="147"/>
      <c r="M445" s="203">
        <v>0.76560330657644837</v>
      </c>
      <c r="N445" s="144"/>
      <c r="P445" s="154" t="s">
        <v>242</v>
      </c>
      <c r="Q445" s="155">
        <v>6.9653368214519298E-2</v>
      </c>
      <c r="R445" s="155">
        <v>7.3266619013581127E-2</v>
      </c>
      <c r="S445" s="155">
        <v>6.7466266866566718E-2</v>
      </c>
      <c r="T445" s="155">
        <v>8.0144079243583966E-2</v>
      </c>
      <c r="U445" s="155">
        <v>6.903765690376569E-2</v>
      </c>
      <c r="V445" s="155">
        <v>6.0034305317324184E-2</v>
      </c>
      <c r="W445" s="155">
        <v>5.9322033898305086E-2</v>
      </c>
      <c r="X445" s="155">
        <v>5.9608540925266906E-2</v>
      </c>
      <c r="Y445" s="172">
        <v>2.8650702696182001E-2</v>
      </c>
      <c r="Z445" s="172">
        <v>-0.88830729189020574</v>
      </c>
      <c r="AA445" s="147"/>
      <c r="AB445" s="144"/>
      <c r="AC445" s="144"/>
      <c r="AD445" s="151">
        <v>7.2295805739514343E-2</v>
      </c>
      <c r="AE445" s="151">
        <v>6.8491613844168964E-2</v>
      </c>
      <c r="AF445" s="144"/>
    </row>
    <row r="446" spans="1:32" ht="22.15" customHeight="1" x14ac:dyDescent="0.25">
      <c r="A446" s="154" t="s">
        <v>243</v>
      </c>
      <c r="B446" s="155">
        <v>0.24456521739130435</v>
      </c>
      <c r="C446" s="155">
        <v>0.33439490445859871</v>
      </c>
      <c r="D446" s="155">
        <v>0.37022900763358779</v>
      </c>
      <c r="E446" s="155">
        <v>0.37647058823529411</v>
      </c>
      <c r="F446" s="155">
        <v>0.38127090301003347</v>
      </c>
      <c r="G446" s="155">
        <v>0.37563451776649748</v>
      </c>
      <c r="H446" s="155">
        <v>0.31561461794019935</v>
      </c>
      <c r="I446" s="155">
        <v>0.40358744394618834</v>
      </c>
      <c r="J446" s="172">
        <v>8.7972826005988995</v>
      </c>
      <c r="K446" s="172">
        <v>5.8112830259654134</v>
      </c>
      <c r="L446" s="147"/>
      <c r="M446" s="203">
        <v>4.3711999106330666</v>
      </c>
      <c r="N446" s="144"/>
      <c r="P446" s="154" t="s">
        <v>243</v>
      </c>
      <c r="Q446" s="155">
        <v>0.26684107259646828</v>
      </c>
      <c r="R446" s="155">
        <v>0.3041458184417441</v>
      </c>
      <c r="S446" s="155">
        <v>0.29910044977511246</v>
      </c>
      <c r="T446" s="155">
        <v>0.32913102206213418</v>
      </c>
      <c r="U446" s="155">
        <v>0.34435146443514647</v>
      </c>
      <c r="V446" s="155">
        <v>0.307032590051458</v>
      </c>
      <c r="W446" s="155">
        <v>0.33008474576271185</v>
      </c>
      <c r="X446" s="155">
        <v>0.35987544483985767</v>
      </c>
      <c r="Y446" s="172">
        <v>2.9790699077145821</v>
      </c>
      <c r="Z446" s="172">
        <v>5.0569336128352624</v>
      </c>
      <c r="AA446" s="147"/>
      <c r="AB446" s="144"/>
      <c r="AC446" s="144"/>
      <c r="AD446" s="151">
        <v>0.3454746136865342</v>
      </c>
      <c r="AE446" s="151">
        <v>0.30930610871150505</v>
      </c>
      <c r="AF446" s="144"/>
    </row>
    <row r="447" spans="1:32" ht="22.15" customHeight="1" x14ac:dyDescent="0.25">
      <c r="A447" s="154" t="s">
        <v>244</v>
      </c>
      <c r="B447" s="155">
        <v>0.13043478260869565</v>
      </c>
      <c r="C447" s="155">
        <v>8.9171974522292988E-2</v>
      </c>
      <c r="D447" s="155">
        <v>7.2519083969465645E-2</v>
      </c>
      <c r="E447" s="155">
        <v>7.0588235294117646E-2</v>
      </c>
      <c r="F447" s="155">
        <v>5.016722408026756E-2</v>
      </c>
      <c r="G447" s="155">
        <v>7.1065989847715741E-2</v>
      </c>
      <c r="H447" s="155">
        <v>5.9800664451827246E-2</v>
      </c>
      <c r="I447" s="155">
        <v>2.2421524663677129E-2</v>
      </c>
      <c r="J447" s="172">
        <v>-3.737913978815012</v>
      </c>
      <c r="K447" s="172">
        <v>-5.2633662974291964</v>
      </c>
      <c r="L447" s="147"/>
      <c r="M447" s="203">
        <v>-1.3165663948422519</v>
      </c>
      <c r="N447" s="144"/>
      <c r="P447" s="154" t="s">
        <v>244</v>
      </c>
      <c r="Q447" s="155">
        <v>5.1667756703727925E-2</v>
      </c>
      <c r="R447" s="155">
        <v>5.5396711937097928E-2</v>
      </c>
      <c r="S447" s="155">
        <v>6.2593703148425786E-2</v>
      </c>
      <c r="T447" s="155">
        <v>5.8532192705988292E-2</v>
      </c>
      <c r="U447" s="155">
        <v>6.1506276150627613E-2</v>
      </c>
      <c r="V447" s="155">
        <v>5.6603773584905662E-2</v>
      </c>
      <c r="W447" s="155">
        <v>4.7457627118644069E-2</v>
      </c>
      <c r="X447" s="155">
        <v>3.5587188612099648E-2</v>
      </c>
      <c r="Y447" s="172">
        <v>-1.1870438506544421</v>
      </c>
      <c r="Z447" s="172">
        <v>-2.0563593908795625</v>
      </c>
      <c r="AA447" s="147"/>
      <c r="AB447" s="144"/>
      <c r="AC447" s="144"/>
      <c r="AD447" s="151">
        <v>7.505518763796909E-2</v>
      </c>
      <c r="AE447" s="151">
        <v>5.6150782520895275E-2</v>
      </c>
      <c r="AF447" s="144"/>
    </row>
    <row r="448" spans="1:32" ht="22.15" customHeight="1" x14ac:dyDescent="0.25">
      <c r="A448" s="154" t="s">
        <v>245</v>
      </c>
      <c r="B448" s="155">
        <v>5.434782608695652E-3</v>
      </c>
      <c r="C448" s="155">
        <v>1.2738853503184714E-2</v>
      </c>
      <c r="D448" s="155">
        <v>3.8167938931297708E-3</v>
      </c>
      <c r="E448" s="155">
        <v>0</v>
      </c>
      <c r="F448" s="155">
        <v>6.688963210702341E-3</v>
      </c>
      <c r="G448" s="155">
        <v>6.0913705583756347E-2</v>
      </c>
      <c r="H448" s="155">
        <v>1.6611295681063124E-2</v>
      </c>
      <c r="I448" s="155">
        <v>1.7937219730941704E-2</v>
      </c>
      <c r="J448" s="172">
        <v>0.13259240498785796</v>
      </c>
      <c r="K448" s="172">
        <v>0.41403102386679735</v>
      </c>
      <c r="L448" s="147"/>
      <c r="M448" s="203">
        <v>0.50368638590555825</v>
      </c>
      <c r="N448" s="144"/>
      <c r="P448" s="154" t="s">
        <v>245</v>
      </c>
      <c r="Q448" s="155">
        <v>6.5402223675604968E-3</v>
      </c>
      <c r="R448" s="155">
        <v>1.143674052894925E-2</v>
      </c>
      <c r="S448" s="155">
        <v>5.2473763118440781E-3</v>
      </c>
      <c r="T448" s="155">
        <v>9.4552003601981096E-3</v>
      </c>
      <c r="U448" s="155">
        <v>1.00418410041841E-2</v>
      </c>
      <c r="V448" s="155">
        <v>1.4579759862778732E-2</v>
      </c>
      <c r="W448" s="155">
        <v>1.4406779661016949E-2</v>
      </c>
      <c r="X448" s="155">
        <v>1.2900355871886121E-2</v>
      </c>
      <c r="Y448" s="172">
        <v>-0.15064237891308283</v>
      </c>
      <c r="Z448" s="172">
        <v>0.28594067497679854</v>
      </c>
      <c r="AA448" s="147"/>
      <c r="AB448" s="144"/>
      <c r="AC448" s="144"/>
      <c r="AD448" s="151">
        <v>1.379690949227373E-2</v>
      </c>
      <c r="AE448" s="151">
        <v>1.0040949122118135E-2</v>
      </c>
      <c r="AF448" s="144"/>
    </row>
    <row r="449" spans="1:32" ht="22.15" customHeight="1" x14ac:dyDescent="0.25">
      <c r="A449" s="154" t="s">
        <v>246</v>
      </c>
      <c r="B449" s="155">
        <v>1.6304347826086956E-2</v>
      </c>
      <c r="C449" s="155">
        <v>3.1847133757961783E-2</v>
      </c>
      <c r="D449" s="155">
        <v>3.8167938931297711E-2</v>
      </c>
      <c r="E449" s="155">
        <v>5.0980392156862744E-2</v>
      </c>
      <c r="F449" s="155">
        <v>5.6856187290969896E-2</v>
      </c>
      <c r="G449" s="155">
        <v>7.1065989847715741E-2</v>
      </c>
      <c r="H449" s="155">
        <v>9.634551495016612E-2</v>
      </c>
      <c r="I449" s="155">
        <v>0.1210762331838565</v>
      </c>
      <c r="J449" s="172">
        <v>2.4730718233690387</v>
      </c>
      <c r="K449" s="172">
        <v>6.8096100733525375</v>
      </c>
      <c r="L449" s="147"/>
      <c r="M449" s="203">
        <v>4.67879769560985</v>
      </c>
      <c r="N449" s="144"/>
      <c r="P449" s="154" t="s">
        <v>246</v>
      </c>
      <c r="Q449" s="155">
        <v>2.4198822759973839E-2</v>
      </c>
      <c r="R449" s="155">
        <v>4.1458184417441028E-2</v>
      </c>
      <c r="S449" s="155">
        <v>3.823088455772114E-2</v>
      </c>
      <c r="T449" s="155">
        <v>3.7820801440792438E-2</v>
      </c>
      <c r="U449" s="155">
        <v>6.0251046025104602E-2</v>
      </c>
      <c r="V449" s="155">
        <v>4.8885077186963978E-2</v>
      </c>
      <c r="W449" s="155">
        <v>6.3983050847457631E-2</v>
      </c>
      <c r="X449" s="155">
        <v>7.4288256227758004E-2</v>
      </c>
      <c r="Y449" s="172">
        <v>1.0305205380300373</v>
      </c>
      <c r="Z449" s="172">
        <v>3.0253926278804166</v>
      </c>
      <c r="AA449" s="147"/>
      <c r="AB449" s="144"/>
      <c r="AC449" s="144"/>
      <c r="AD449" s="151">
        <v>5.2980132450331126E-2</v>
      </c>
      <c r="AE449" s="151">
        <v>4.4034329948953836E-2</v>
      </c>
      <c r="AF449" s="144"/>
    </row>
    <row r="450" spans="1:32" x14ac:dyDescent="0.25">
      <c r="A450" s="149" t="s">
        <v>247</v>
      </c>
      <c r="B450" s="150">
        <v>157.83152173913041</v>
      </c>
      <c r="C450" s="150">
        <v>201.1305732484075</v>
      </c>
      <c r="D450" s="150">
        <v>178.94274809160311</v>
      </c>
      <c r="E450" s="150">
        <v>145.93333333333348</v>
      </c>
      <c r="F450" s="150">
        <v>153.55518394648826</v>
      </c>
      <c r="G450" s="150">
        <v>129.60406091370561</v>
      </c>
      <c r="H450" s="150">
        <v>179.99999999999994</v>
      </c>
      <c r="I450" s="150">
        <v>140.27802690582962</v>
      </c>
      <c r="J450" s="177">
        <v>-39.721973094170323</v>
      </c>
      <c r="K450" s="177">
        <v>-26.342834021322687</v>
      </c>
      <c r="L450" s="147"/>
      <c r="M450" s="203">
        <v>-62.314944624419496</v>
      </c>
      <c r="N450" s="144"/>
      <c r="P450" s="149" t="s">
        <v>247</v>
      </c>
      <c r="Q450" s="150">
        <v>221.61870503597115</v>
      </c>
      <c r="R450" s="150">
        <v>211.64867762687638</v>
      </c>
      <c r="S450" s="150">
        <v>140.10194902548716</v>
      </c>
      <c r="T450" s="150">
        <v>158.36605132823067</v>
      </c>
      <c r="U450" s="150">
        <v>181.26610878661072</v>
      </c>
      <c r="V450" s="150">
        <v>165.36921097770164</v>
      </c>
      <c r="W450" s="150">
        <v>185.2686440677966</v>
      </c>
      <c r="X450" s="150">
        <v>202.59297153024912</v>
      </c>
      <c r="Y450" s="177">
        <v>17.324327462452516</v>
      </c>
      <c r="Z450" s="177">
        <v>20.199579484475862</v>
      </c>
      <c r="AA450" s="147"/>
      <c r="AB450" s="144"/>
      <c r="AC450" s="144"/>
      <c r="AD450" s="150">
        <v>166.62086092715231</v>
      </c>
      <c r="AE450" s="150">
        <v>182.39339204577325</v>
      </c>
      <c r="AF450" s="144"/>
    </row>
    <row r="451" spans="1:32" x14ac:dyDescent="0.25">
      <c r="A451" s="149" t="s">
        <v>248</v>
      </c>
      <c r="B451" s="150">
        <v>174.92783505154648</v>
      </c>
      <c r="C451" s="150">
        <v>191.16783216783222</v>
      </c>
      <c r="D451" s="150">
        <v>206.55813953488371</v>
      </c>
      <c r="E451" s="150">
        <v>149.57758620689657</v>
      </c>
      <c r="F451" s="150">
        <v>167.42142857142846</v>
      </c>
      <c r="G451" s="150">
        <v>140.5454545454545</v>
      </c>
      <c r="H451" s="150">
        <v>208.72857142857148</v>
      </c>
      <c r="I451" s="150">
        <v>115.14606741573037</v>
      </c>
      <c r="J451" s="177">
        <v>-93.582504012841113</v>
      </c>
      <c r="K451" s="177">
        <v>-65.121153486882477</v>
      </c>
      <c r="L451" s="147"/>
      <c r="M451" s="203">
        <v>-114.77488496522189</v>
      </c>
      <c r="N451" s="144"/>
      <c r="P451" s="149" t="s">
        <v>248</v>
      </c>
      <c r="Q451" s="150">
        <v>241.47624132407904</v>
      </c>
      <c r="R451" s="150">
        <v>232.33529411764701</v>
      </c>
      <c r="S451" s="150">
        <v>144.02360655737709</v>
      </c>
      <c r="T451" s="150">
        <v>176.84889643463512</v>
      </c>
      <c r="U451" s="150">
        <v>207.6575107296137</v>
      </c>
      <c r="V451" s="150">
        <v>184.12704598597037</v>
      </c>
      <c r="W451" s="150">
        <v>209.15182357930445</v>
      </c>
      <c r="X451" s="150">
        <v>229.92095238095226</v>
      </c>
      <c r="Y451" s="177">
        <v>20.76912880164781</v>
      </c>
      <c r="Z451" s="177">
        <v>28.496109064400343</v>
      </c>
      <c r="AA451" s="147"/>
      <c r="AB451" s="144"/>
      <c r="AC451" s="144"/>
      <c r="AD451" s="150">
        <v>180.26722090261285</v>
      </c>
      <c r="AE451" s="150">
        <v>201.42484331655191</v>
      </c>
      <c r="AF451" s="144"/>
    </row>
    <row r="452" spans="1:32" x14ac:dyDescent="0.25">
      <c r="A452" s="146" t="s">
        <v>249</v>
      </c>
      <c r="B452" s="147">
        <v>337</v>
      </c>
      <c r="C452" s="147">
        <v>287</v>
      </c>
      <c r="D452" s="147">
        <v>208</v>
      </c>
      <c r="E452" s="147">
        <v>238</v>
      </c>
      <c r="F452" s="147">
        <v>272</v>
      </c>
      <c r="G452" s="147">
        <v>237</v>
      </c>
      <c r="H452" s="147">
        <v>262</v>
      </c>
      <c r="I452" s="147">
        <v>202</v>
      </c>
      <c r="J452" s="148">
        <v>-0.22900763358778625</v>
      </c>
      <c r="K452" s="148">
        <v>-0.23193916349809887</v>
      </c>
      <c r="L452" s="147"/>
      <c r="M452" s="155">
        <v>6.1267819229602671E-2</v>
      </c>
      <c r="N452" s="144"/>
      <c r="P452" s="146" t="s">
        <v>249</v>
      </c>
      <c r="Q452" s="147">
        <v>2997</v>
      </c>
      <c r="R452" s="147">
        <v>1934</v>
      </c>
      <c r="S452" s="147">
        <v>1865</v>
      </c>
      <c r="T452" s="147">
        <v>2214</v>
      </c>
      <c r="U452" s="147">
        <v>2438</v>
      </c>
      <c r="V452" s="147">
        <v>2578</v>
      </c>
      <c r="W452" s="147">
        <v>2733</v>
      </c>
      <c r="X452" s="147">
        <v>3297</v>
      </c>
      <c r="Y452" s="148">
        <v>0.20636663007683864</v>
      </c>
      <c r="Z452" s="148">
        <v>0.37711080613401743</v>
      </c>
      <c r="AA452" s="147"/>
      <c r="AB452" s="144"/>
      <c r="AC452" s="144"/>
      <c r="AD452" s="147">
        <v>263</v>
      </c>
      <c r="AE452" s="147">
        <v>2394.1428571428573</v>
      </c>
      <c r="AF452" s="144"/>
    </row>
    <row r="453" spans="1:32" x14ac:dyDescent="0.25">
      <c r="A453" s="146" t="s">
        <v>250</v>
      </c>
      <c r="B453" s="147">
        <v>89</v>
      </c>
      <c r="C453" s="147">
        <v>82</v>
      </c>
      <c r="D453" s="147">
        <v>28</v>
      </c>
      <c r="E453" s="147">
        <v>39</v>
      </c>
      <c r="F453" s="147">
        <v>62</v>
      </c>
      <c r="G453" s="147">
        <v>65</v>
      </c>
      <c r="H453" s="147">
        <v>76</v>
      </c>
      <c r="I453" s="147">
        <v>55</v>
      </c>
      <c r="J453" s="148">
        <v>-0.27631578947368424</v>
      </c>
      <c r="K453" s="148">
        <v>-0.12698412698412698</v>
      </c>
      <c r="L453" s="147"/>
      <c r="M453" s="155">
        <v>5.1162790697674418E-2</v>
      </c>
      <c r="N453" s="144"/>
      <c r="P453" s="146" t="s">
        <v>250</v>
      </c>
      <c r="Q453" s="147">
        <v>980</v>
      </c>
      <c r="R453" s="147">
        <v>515</v>
      </c>
      <c r="S453" s="147">
        <v>326</v>
      </c>
      <c r="T453" s="147">
        <v>444</v>
      </c>
      <c r="U453" s="147">
        <v>590</v>
      </c>
      <c r="V453" s="147">
        <v>741</v>
      </c>
      <c r="W453" s="147">
        <v>807</v>
      </c>
      <c r="X453" s="147">
        <v>1075</v>
      </c>
      <c r="Y453" s="148">
        <v>0.33209417596034696</v>
      </c>
      <c r="Z453" s="148">
        <v>0.70906200317965029</v>
      </c>
      <c r="AA453" s="147"/>
      <c r="AB453" s="144"/>
      <c r="AC453" s="144"/>
      <c r="AD453" s="150">
        <v>63</v>
      </c>
      <c r="AE453" s="150">
        <v>629</v>
      </c>
      <c r="AF453" s="144"/>
    </row>
    <row r="454" spans="1:32" x14ac:dyDescent="0.25">
      <c r="A454" s="149" t="s">
        <v>251</v>
      </c>
      <c r="B454" s="150">
        <v>0</v>
      </c>
      <c r="C454" s="150">
        <v>522</v>
      </c>
      <c r="D454" s="150">
        <v>527</v>
      </c>
      <c r="E454" s="150">
        <v>327</v>
      </c>
      <c r="F454" s="150">
        <v>388</v>
      </c>
      <c r="G454" s="150">
        <v>314</v>
      </c>
      <c r="H454" s="150">
        <v>267</v>
      </c>
      <c r="I454" s="150">
        <v>237</v>
      </c>
      <c r="J454" s="148">
        <v>-0.11235955056179775</v>
      </c>
      <c r="K454" s="157">
        <v>-0.39360341151385925</v>
      </c>
      <c r="L454" s="147"/>
      <c r="M454" s="155">
        <v>0.1271459227467811</v>
      </c>
      <c r="N454" s="144"/>
      <c r="P454" s="149" t="s">
        <v>251</v>
      </c>
      <c r="Q454" s="150">
        <v>0</v>
      </c>
      <c r="R454" s="150">
        <v>4211</v>
      </c>
      <c r="S454" s="150">
        <v>4163</v>
      </c>
      <c r="T454" s="150">
        <v>3111</v>
      </c>
      <c r="U454" s="150">
        <v>2033</v>
      </c>
      <c r="V454" s="150">
        <v>2167</v>
      </c>
      <c r="W454" s="150">
        <v>2357</v>
      </c>
      <c r="X454" s="150">
        <v>1864</v>
      </c>
      <c r="Y454" s="148">
        <v>-0.20916419176919812</v>
      </c>
      <c r="Z454" s="157">
        <v>-0.38011306950448953</v>
      </c>
      <c r="AA454" s="147"/>
      <c r="AB454" s="144"/>
      <c r="AC454" s="144"/>
      <c r="AD454" s="158">
        <v>390.83333333333331</v>
      </c>
      <c r="AE454" s="158">
        <v>3007</v>
      </c>
      <c r="AF454" s="144"/>
    </row>
    <row r="455" spans="1:32" x14ac:dyDescent="0.25">
      <c r="A455" s="159" t="s">
        <v>252</v>
      </c>
      <c r="B455" s="147">
        <v>65</v>
      </c>
      <c r="C455" s="147">
        <v>68</v>
      </c>
      <c r="D455" s="147">
        <v>84</v>
      </c>
      <c r="E455" s="147">
        <v>110</v>
      </c>
      <c r="F455" s="147">
        <v>61</v>
      </c>
      <c r="G455" s="147">
        <v>40</v>
      </c>
      <c r="H455" s="147">
        <v>96</v>
      </c>
      <c r="I455" s="147">
        <v>37</v>
      </c>
      <c r="J455" s="148">
        <v>-0.61458333333333337</v>
      </c>
      <c r="K455" s="148">
        <v>-0.50572519083969469</v>
      </c>
      <c r="L455" s="147"/>
      <c r="M455" s="155">
        <v>5.9200000000000003E-2</v>
      </c>
      <c r="N455" s="144"/>
      <c r="P455" s="159" t="s">
        <v>252</v>
      </c>
      <c r="Q455" s="147">
        <v>770</v>
      </c>
      <c r="R455" s="147">
        <v>837</v>
      </c>
      <c r="S455" s="147">
        <v>692</v>
      </c>
      <c r="T455" s="147">
        <v>1149</v>
      </c>
      <c r="U455" s="147">
        <v>602</v>
      </c>
      <c r="V455" s="147">
        <v>613</v>
      </c>
      <c r="W455" s="147">
        <v>629</v>
      </c>
      <c r="X455" s="147">
        <v>625</v>
      </c>
      <c r="Y455" s="148">
        <v>-6.3593004769475362E-3</v>
      </c>
      <c r="Z455" s="148">
        <v>-0.17328042328042328</v>
      </c>
      <c r="AA455" s="147"/>
      <c r="AB455" s="144"/>
      <c r="AC455" s="144"/>
      <c r="AD455" s="150">
        <v>74.857142857142861</v>
      </c>
      <c r="AE455" s="150">
        <v>756</v>
      </c>
      <c r="AF455" s="144"/>
    </row>
    <row r="456" spans="1:32" x14ac:dyDescent="0.25">
      <c r="A456" s="159" t="s">
        <v>253</v>
      </c>
      <c r="B456" s="147">
        <v>7</v>
      </c>
      <c r="C456" s="147">
        <v>3</v>
      </c>
      <c r="D456" s="147">
        <v>9</v>
      </c>
      <c r="E456" s="147">
        <v>13</v>
      </c>
      <c r="F456" s="147">
        <v>3</v>
      </c>
      <c r="G456" s="147">
        <v>11</v>
      </c>
      <c r="H456" s="147">
        <v>22</v>
      </c>
      <c r="I456" s="147">
        <v>5</v>
      </c>
      <c r="J456" s="148">
        <v>-0.77272727272727271</v>
      </c>
      <c r="K456" s="148">
        <v>-0.48529411764705876</v>
      </c>
      <c r="L456" s="147"/>
      <c r="M456" s="155">
        <v>7.4626865671641784E-2</v>
      </c>
      <c r="N456" s="144"/>
      <c r="P456" s="159" t="s">
        <v>253</v>
      </c>
      <c r="Q456" s="147">
        <v>46</v>
      </c>
      <c r="R456" s="147">
        <v>61</v>
      </c>
      <c r="S456" s="147">
        <v>76</v>
      </c>
      <c r="T456" s="147">
        <v>75</v>
      </c>
      <c r="U456" s="147">
        <v>61</v>
      </c>
      <c r="V456" s="147">
        <v>66</v>
      </c>
      <c r="W456" s="147">
        <v>80</v>
      </c>
      <c r="X456" s="147">
        <v>67</v>
      </c>
      <c r="Y456" s="148">
        <v>-0.16250000000000001</v>
      </c>
      <c r="Z456" s="148">
        <v>8.6021505376343774E-3</v>
      </c>
      <c r="AA456" s="147"/>
      <c r="AB456" s="144"/>
      <c r="AC456" s="144"/>
      <c r="AD456" s="150">
        <v>9.7142857142857135</v>
      </c>
      <c r="AE456" s="150">
        <v>66.428571428571431</v>
      </c>
      <c r="AF456" s="144"/>
    </row>
    <row r="457" spans="1:32" x14ac:dyDescent="0.25">
      <c r="A457" s="159" t="s">
        <v>254</v>
      </c>
      <c r="B457" s="160">
        <v>9.7222222222222224E-2</v>
      </c>
      <c r="C457" s="160">
        <v>4.2253521126760563E-2</v>
      </c>
      <c r="D457" s="160">
        <v>9.6774193548387094E-2</v>
      </c>
      <c r="E457" s="160">
        <v>0.10569105691056911</v>
      </c>
      <c r="F457" s="160">
        <v>4.6875E-2</v>
      </c>
      <c r="G457" s="160">
        <v>0.21568627450980393</v>
      </c>
      <c r="H457" s="160">
        <v>0.1864406779661017</v>
      </c>
      <c r="I457" s="160">
        <v>0.11904761904761904</v>
      </c>
      <c r="J457" s="172">
        <v>-6.7393058918482653</v>
      </c>
      <c r="K457" s="172">
        <v>0.41827541827541836</v>
      </c>
      <c r="L457" s="147"/>
      <c r="M457" s="203">
        <v>2.2226809799064133</v>
      </c>
      <c r="N457" s="144"/>
      <c r="P457" s="159" t="s">
        <v>254</v>
      </c>
      <c r="Q457" s="160">
        <v>5.6372549019607844E-2</v>
      </c>
      <c r="R457" s="160">
        <v>6.7928730512249444E-2</v>
      </c>
      <c r="S457" s="160">
        <v>9.8958333333333329E-2</v>
      </c>
      <c r="T457" s="160">
        <v>6.1274509803921566E-2</v>
      </c>
      <c r="U457" s="160">
        <v>9.2006033182503777E-2</v>
      </c>
      <c r="V457" s="160">
        <v>9.720176730486009E-2</v>
      </c>
      <c r="W457" s="160">
        <v>0.11283497884344147</v>
      </c>
      <c r="X457" s="160">
        <v>9.6820809248554907E-2</v>
      </c>
      <c r="Y457" s="172">
        <v>-1.6014169594886565</v>
      </c>
      <c r="Z457" s="172">
        <v>1.6049574230316235</v>
      </c>
      <c r="AA457" s="147"/>
      <c r="AB457" s="144"/>
      <c r="AC457" s="144"/>
      <c r="AD457" s="191">
        <v>0.11486486486486486</v>
      </c>
      <c r="AE457" s="191">
        <v>8.0771235018238671E-2</v>
      </c>
      <c r="AF457" s="144"/>
    </row>
    <row r="458" spans="1:32" x14ac:dyDescent="0.25">
      <c r="A458" s="161" t="s">
        <v>255</v>
      </c>
      <c r="B458" s="161"/>
      <c r="C458" s="161"/>
      <c r="D458" s="161"/>
      <c r="E458" s="144"/>
      <c r="F458" s="144"/>
      <c r="G458" s="144"/>
      <c r="H458" s="144"/>
      <c r="I458" s="144"/>
      <c r="J458" s="144"/>
      <c r="K458" s="144"/>
      <c r="L458" s="144"/>
      <c r="M458" s="144"/>
      <c r="N458" s="144"/>
      <c r="O458" s="204"/>
      <c r="P458" s="161" t="s">
        <v>255</v>
      </c>
      <c r="Q458" s="161"/>
      <c r="R458" s="161"/>
      <c r="S458" s="161"/>
      <c r="T458" s="144"/>
      <c r="U458" s="144"/>
      <c r="V458" s="144"/>
      <c r="W458" s="144"/>
      <c r="X458" s="144"/>
      <c r="Y458" s="144"/>
      <c r="Z458" s="144"/>
      <c r="AA458" s="144"/>
      <c r="AB458" s="144"/>
      <c r="AC458" s="144"/>
      <c r="AD458" s="144"/>
      <c r="AE458" s="144"/>
      <c r="AF458" s="144"/>
    </row>
    <row r="461" spans="1:32" x14ac:dyDescent="0.25">
      <c r="A461" s="189" t="s">
        <v>11</v>
      </c>
      <c r="B461" s="189"/>
      <c r="C461" s="189"/>
      <c r="D461" s="189"/>
      <c r="E461" s="181"/>
      <c r="F461" s="167"/>
      <c r="G461" s="167"/>
      <c r="H461" s="167"/>
      <c r="I461" s="167"/>
      <c r="J461" s="167"/>
      <c r="K461" s="167"/>
      <c r="L461" s="188"/>
      <c r="M461" s="211"/>
      <c r="N461" s="144"/>
      <c r="O461" s="211"/>
      <c r="P461" s="189" t="s">
        <v>11</v>
      </c>
      <c r="Q461" s="189"/>
      <c r="R461" s="189"/>
      <c r="S461" s="189"/>
      <c r="T461" s="181"/>
      <c r="U461" s="144"/>
      <c r="V461" s="144"/>
      <c r="W461" s="144"/>
      <c r="X461" s="144"/>
      <c r="Y461" s="144"/>
      <c r="Z461" s="144"/>
      <c r="AA461" s="188"/>
      <c r="AB461" s="144"/>
      <c r="AC461" s="144"/>
      <c r="AD461" s="144"/>
      <c r="AE461" s="144"/>
      <c r="AF461" s="144"/>
    </row>
    <row r="462" spans="1:32" x14ac:dyDescent="0.25">
      <c r="A462" s="166" t="s">
        <v>310</v>
      </c>
      <c r="B462" s="166"/>
      <c r="C462" s="166"/>
      <c r="D462" s="166"/>
      <c r="E462" s="213"/>
      <c r="F462" s="167"/>
      <c r="G462" s="167"/>
      <c r="H462" s="167"/>
      <c r="I462" s="167"/>
      <c r="J462" s="167"/>
      <c r="K462" s="167"/>
      <c r="L462" s="167"/>
      <c r="M462" s="144"/>
      <c r="N462" s="144"/>
      <c r="P462" s="166" t="s">
        <v>231</v>
      </c>
      <c r="Q462" s="166"/>
      <c r="R462" s="166"/>
      <c r="S462" s="166"/>
      <c r="T462" s="162"/>
      <c r="U462" s="144"/>
      <c r="V462" s="144"/>
      <c r="W462" s="144"/>
      <c r="X462" s="144"/>
      <c r="Y462" s="144"/>
      <c r="Z462" s="144"/>
      <c r="AA462" s="167"/>
      <c r="AB462" s="144"/>
      <c r="AC462" s="144"/>
      <c r="AD462" s="144"/>
      <c r="AE462" s="144"/>
      <c r="AF462" s="144"/>
    </row>
    <row r="463" spans="1:32" ht="31.5" x14ac:dyDescent="0.25">
      <c r="A463" s="190"/>
      <c r="B463" s="141">
        <v>2019</v>
      </c>
      <c r="C463" s="141">
        <v>2020</v>
      </c>
      <c r="D463" s="141">
        <v>2021</v>
      </c>
      <c r="E463" s="141">
        <v>2022</v>
      </c>
      <c r="F463" s="141">
        <v>2023</v>
      </c>
      <c r="G463" s="141">
        <v>2024</v>
      </c>
      <c r="H463" s="141">
        <v>2025</v>
      </c>
      <c r="I463" s="141">
        <v>2026</v>
      </c>
      <c r="J463" s="142" t="s">
        <v>232</v>
      </c>
      <c r="K463" s="142" t="s">
        <v>233</v>
      </c>
      <c r="L463" s="143" t="s">
        <v>234</v>
      </c>
      <c r="M463" s="145" t="s">
        <v>287</v>
      </c>
      <c r="N463" s="144"/>
      <c r="P463" s="190"/>
      <c r="Q463" s="141">
        <v>2019</v>
      </c>
      <c r="R463" s="141">
        <v>2020</v>
      </c>
      <c r="S463" s="141">
        <v>2021</v>
      </c>
      <c r="T463" s="141">
        <v>2022</v>
      </c>
      <c r="U463" s="141">
        <v>2023</v>
      </c>
      <c r="V463" s="141">
        <v>2024</v>
      </c>
      <c r="W463" s="141">
        <v>2025</v>
      </c>
      <c r="X463" s="141">
        <v>2026</v>
      </c>
      <c r="Y463" s="142" t="s">
        <v>232</v>
      </c>
      <c r="Z463" s="142" t="s">
        <v>233</v>
      </c>
      <c r="AA463" s="143" t="s">
        <v>234</v>
      </c>
      <c r="AB463" s="144"/>
      <c r="AC463" s="144"/>
      <c r="AD463" s="145" t="s">
        <v>311</v>
      </c>
      <c r="AE463" s="145" t="s">
        <v>235</v>
      </c>
      <c r="AF463" s="144"/>
    </row>
    <row r="464" spans="1:32" x14ac:dyDescent="0.25">
      <c r="A464" s="146" t="s">
        <v>236</v>
      </c>
      <c r="B464" s="147">
        <v>490</v>
      </c>
      <c r="C464" s="147">
        <v>533</v>
      </c>
      <c r="D464" s="147">
        <v>438</v>
      </c>
      <c r="E464" s="147">
        <v>428</v>
      </c>
      <c r="F464" s="147">
        <v>541</v>
      </c>
      <c r="G464" s="147">
        <v>466</v>
      </c>
      <c r="H464" s="147">
        <v>493</v>
      </c>
      <c r="I464" s="147">
        <v>631</v>
      </c>
      <c r="J464" s="148">
        <v>0.27991886409736311</v>
      </c>
      <c r="K464" s="148">
        <v>0.30333431690764229</v>
      </c>
      <c r="L464" s="147"/>
      <c r="M464" s="155">
        <v>8.5768655702052471E-2</v>
      </c>
      <c r="N464" s="144"/>
      <c r="P464" s="146" t="s">
        <v>236</v>
      </c>
      <c r="Q464" s="147">
        <v>5545</v>
      </c>
      <c r="R464" s="147">
        <v>7081</v>
      </c>
      <c r="S464" s="147">
        <v>5662</v>
      </c>
      <c r="T464" s="147">
        <v>5708</v>
      </c>
      <c r="U464" s="147">
        <v>7037</v>
      </c>
      <c r="V464" s="147">
        <v>6454</v>
      </c>
      <c r="W464" s="147">
        <v>6947</v>
      </c>
      <c r="X464" s="147">
        <v>7357</v>
      </c>
      <c r="Y464" s="148">
        <v>5.9018281272491722E-2</v>
      </c>
      <c r="Z464" s="148">
        <v>0.15899986496826762</v>
      </c>
      <c r="AA464" s="147"/>
      <c r="AB464" s="144"/>
      <c r="AC464" s="144"/>
      <c r="AD464" s="147">
        <v>484.14285714285717</v>
      </c>
      <c r="AE464" s="147">
        <v>6347.7142857142853</v>
      </c>
      <c r="AF464" s="144"/>
    </row>
    <row r="465" spans="1:32" x14ac:dyDescent="0.25">
      <c r="A465" s="149" t="s">
        <v>237</v>
      </c>
      <c r="B465" s="150">
        <v>112</v>
      </c>
      <c r="C465" s="150">
        <v>106</v>
      </c>
      <c r="D465" s="150">
        <v>90</v>
      </c>
      <c r="E465" s="150">
        <v>67</v>
      </c>
      <c r="F465" s="150">
        <v>106</v>
      </c>
      <c r="G465" s="150">
        <v>65</v>
      </c>
      <c r="H465" s="150">
        <v>70</v>
      </c>
      <c r="I465" s="150">
        <v>114</v>
      </c>
      <c r="J465" s="148">
        <v>0.62857142857142856</v>
      </c>
      <c r="K465" s="148">
        <v>0.29545454545454547</v>
      </c>
      <c r="L465" s="147"/>
      <c r="M465" s="155">
        <v>9.8445595854922283E-2</v>
      </c>
      <c r="N465" s="144"/>
      <c r="P465" s="149" t="s">
        <v>237</v>
      </c>
      <c r="Q465" s="150">
        <v>1228</v>
      </c>
      <c r="R465" s="150">
        <v>1410</v>
      </c>
      <c r="S465" s="150">
        <v>1006</v>
      </c>
      <c r="T465" s="150">
        <v>963</v>
      </c>
      <c r="U465" s="150">
        <v>1061</v>
      </c>
      <c r="V465" s="150">
        <v>951</v>
      </c>
      <c r="W465" s="150">
        <v>1007</v>
      </c>
      <c r="X465" s="150">
        <v>1158</v>
      </c>
      <c r="Y465" s="148">
        <v>0.1499503475670308</v>
      </c>
      <c r="Z465" s="148">
        <v>6.294256490952016E-2</v>
      </c>
      <c r="AA465" s="147"/>
      <c r="AB465" s="144"/>
      <c r="AC465" s="144"/>
      <c r="AD465" s="150">
        <v>88</v>
      </c>
      <c r="AE465" s="150">
        <v>1089.4285714285713</v>
      </c>
      <c r="AF465" s="144"/>
    </row>
    <row r="466" spans="1:32" x14ac:dyDescent="0.25">
      <c r="A466" s="146" t="s">
        <v>90</v>
      </c>
      <c r="B466" s="151">
        <v>0.24400871459694989</v>
      </c>
      <c r="C466" s="151">
        <v>0.21810699588477367</v>
      </c>
      <c r="D466" s="151">
        <v>0.22613065326633167</v>
      </c>
      <c r="E466" s="151">
        <v>0.17914438502673796</v>
      </c>
      <c r="F466" s="151">
        <v>0.22175732217573221</v>
      </c>
      <c r="G466" s="151">
        <v>0.15815085158150852</v>
      </c>
      <c r="H466" s="151">
        <v>0.15659955257270694</v>
      </c>
      <c r="I466" s="151">
        <v>0.21189591078066913</v>
      </c>
      <c r="J466" s="172">
        <v>5.5296358207962193</v>
      </c>
      <c r="K466" s="172">
        <v>1.0127158733502424</v>
      </c>
      <c r="L466" s="147"/>
      <c r="M466" s="203">
        <v>4.1174990833742982</v>
      </c>
      <c r="N466" s="144"/>
      <c r="P466" s="146" t="s">
        <v>90</v>
      </c>
      <c r="Q466" s="151">
        <v>0.23004870738104158</v>
      </c>
      <c r="R466" s="151">
        <v>0.20467411815938452</v>
      </c>
      <c r="S466" s="151">
        <v>0.18691936083240432</v>
      </c>
      <c r="T466" s="151">
        <v>0.17810245977436656</v>
      </c>
      <c r="U466" s="151">
        <v>0.15895131086142322</v>
      </c>
      <c r="V466" s="151">
        <v>0.16020889487870621</v>
      </c>
      <c r="W466" s="151">
        <v>0.15276092233009708</v>
      </c>
      <c r="X466" s="151">
        <v>0.17072091994692615</v>
      </c>
      <c r="Y466" s="172">
        <v>1.7959997616829066</v>
      </c>
      <c r="Z466" s="172">
        <v>-0.99086544153278167</v>
      </c>
      <c r="AA466" s="147"/>
      <c r="AB466" s="144"/>
      <c r="AC466" s="144"/>
      <c r="AD466" s="151">
        <v>0.20176875204716671</v>
      </c>
      <c r="AE466" s="151">
        <v>0.18062957436225396</v>
      </c>
      <c r="AF466" s="144"/>
    </row>
    <row r="467" spans="1:32" x14ac:dyDescent="0.25">
      <c r="A467" s="149" t="s">
        <v>238</v>
      </c>
      <c r="B467" s="150">
        <v>79</v>
      </c>
      <c r="C467" s="150">
        <v>70</v>
      </c>
      <c r="D467" s="150">
        <v>55</v>
      </c>
      <c r="E467" s="150">
        <v>45</v>
      </c>
      <c r="F467" s="150">
        <v>67</v>
      </c>
      <c r="G467" s="150">
        <v>42</v>
      </c>
      <c r="H467" s="150">
        <v>51</v>
      </c>
      <c r="I467" s="150">
        <v>92</v>
      </c>
      <c r="J467" s="148">
        <v>0.80392156862745101</v>
      </c>
      <c r="K467" s="148">
        <v>0.57457212713936423</v>
      </c>
      <c r="L467" s="147"/>
      <c r="M467" s="155">
        <v>0.10760233918128655</v>
      </c>
      <c r="N467" s="144"/>
      <c r="P467" s="149" t="s">
        <v>238</v>
      </c>
      <c r="Q467" s="150">
        <v>928</v>
      </c>
      <c r="R467" s="150">
        <v>1049</v>
      </c>
      <c r="S467" s="150">
        <v>707</v>
      </c>
      <c r="T467" s="150">
        <v>680</v>
      </c>
      <c r="U467" s="150">
        <v>763</v>
      </c>
      <c r="V467" s="150">
        <v>663</v>
      </c>
      <c r="W467" s="150">
        <v>759</v>
      </c>
      <c r="X467" s="150">
        <v>855</v>
      </c>
      <c r="Y467" s="148">
        <v>0.12648221343873517</v>
      </c>
      <c r="Z467" s="148">
        <v>7.8572715804649557E-2</v>
      </c>
      <c r="AA467" s="147"/>
      <c r="AB467" s="144"/>
      <c r="AC467" s="144"/>
      <c r="AD467" s="150">
        <v>58.428571428571431</v>
      </c>
      <c r="AE467" s="150">
        <v>792.71428571428567</v>
      </c>
      <c r="AF467" s="144"/>
    </row>
    <row r="468" spans="1:32" x14ac:dyDescent="0.25">
      <c r="A468" s="149" t="s">
        <v>239</v>
      </c>
      <c r="B468" s="153">
        <v>0.16122448979591836</v>
      </c>
      <c r="C468" s="153">
        <v>0.13133208255159476</v>
      </c>
      <c r="D468" s="153">
        <v>0.12557077625570776</v>
      </c>
      <c r="E468" s="153">
        <v>0.10514018691588785</v>
      </c>
      <c r="F468" s="153">
        <v>0.12384473197781885</v>
      </c>
      <c r="G468" s="153">
        <v>9.012875536480687E-2</v>
      </c>
      <c r="H468" s="153">
        <v>0.10344827586206896</v>
      </c>
      <c r="I468" s="153">
        <v>0.14580031695721077</v>
      </c>
      <c r="J468" s="172">
        <v>4.2352041095141804</v>
      </c>
      <c r="K468" s="172">
        <v>2.5115749238119585</v>
      </c>
      <c r="L468" s="147"/>
      <c r="M468" s="203">
        <v>2.9584468105776764</v>
      </c>
      <c r="N468" s="144"/>
      <c r="P468" s="149" t="s">
        <v>239</v>
      </c>
      <c r="Q468" s="153">
        <v>0.16735798016230838</v>
      </c>
      <c r="R468" s="153">
        <v>0.14814291766699619</v>
      </c>
      <c r="S468" s="153">
        <v>0.1248675379724479</v>
      </c>
      <c r="T468" s="153">
        <v>0.11913104414856342</v>
      </c>
      <c r="U468" s="153">
        <v>0.10842688645729714</v>
      </c>
      <c r="V468" s="153">
        <v>0.10272699101332507</v>
      </c>
      <c r="W468" s="153">
        <v>0.10925579386785662</v>
      </c>
      <c r="X468" s="153">
        <v>0.116215848851434</v>
      </c>
      <c r="Y468" s="172">
        <v>0.69600549835773795</v>
      </c>
      <c r="Z468" s="172">
        <v>-0.86659983826660048</v>
      </c>
      <c r="AA468" s="147"/>
      <c r="AB468" s="144"/>
      <c r="AC468" s="144"/>
      <c r="AD468" s="153">
        <v>0.12068456771909118</v>
      </c>
      <c r="AE468" s="153">
        <v>0.12488184723410001</v>
      </c>
      <c r="AF468" s="144"/>
    </row>
    <row r="469" spans="1:32" x14ac:dyDescent="0.25">
      <c r="A469" s="149" t="s">
        <v>240</v>
      </c>
      <c r="B469" s="153">
        <v>0.7053571428571429</v>
      </c>
      <c r="C469" s="153">
        <v>0.660377358490566</v>
      </c>
      <c r="D469" s="153">
        <v>0.61111111111111116</v>
      </c>
      <c r="E469" s="153">
        <v>0.67164179104477617</v>
      </c>
      <c r="F469" s="153">
        <v>0.63207547169811318</v>
      </c>
      <c r="G469" s="153">
        <v>0.64615384615384619</v>
      </c>
      <c r="H469" s="153">
        <v>0.72857142857142854</v>
      </c>
      <c r="I469" s="153">
        <v>0.80701754385964908</v>
      </c>
      <c r="J469" s="172">
        <v>7.8446115288220541</v>
      </c>
      <c r="K469" s="172">
        <v>14.30565048986101</v>
      </c>
      <c r="L469" s="147"/>
      <c r="M469" s="203">
        <v>6.8675574947732017</v>
      </c>
      <c r="N469" s="144"/>
      <c r="P469" s="149" t="s">
        <v>240</v>
      </c>
      <c r="Q469" s="153">
        <v>0.75570032573289903</v>
      </c>
      <c r="R469" s="153">
        <v>0.74397163120567378</v>
      </c>
      <c r="S469" s="153">
        <v>0.70278330019880719</v>
      </c>
      <c r="T469" s="153">
        <v>0.70612668743509865</v>
      </c>
      <c r="U469" s="153">
        <v>0.71913289349670118</v>
      </c>
      <c r="V469" s="153">
        <v>0.69716088328075709</v>
      </c>
      <c r="W469" s="153">
        <v>0.7537239324726912</v>
      </c>
      <c r="X469" s="153">
        <v>0.73834196891191706</v>
      </c>
      <c r="Y469" s="172">
        <v>-1.5381963560774148</v>
      </c>
      <c r="Z469" s="172">
        <v>1.0699692489152812</v>
      </c>
      <c r="AA469" s="147"/>
      <c r="AB469" s="144"/>
      <c r="AC469" s="144"/>
      <c r="AD469" s="153">
        <v>0.66396103896103897</v>
      </c>
      <c r="AE469" s="153">
        <v>0.72764227642276424</v>
      </c>
      <c r="AF469" s="144"/>
    </row>
    <row r="470" spans="1:32" ht="22.15" customHeight="1" x14ac:dyDescent="0.25">
      <c r="A470" s="154" t="s">
        <v>241</v>
      </c>
      <c r="B470" s="155">
        <v>5.3571428571428568E-2</v>
      </c>
      <c r="C470" s="155">
        <v>3.7735849056603772E-2</v>
      </c>
      <c r="D470" s="155">
        <v>6.6666666666666666E-2</v>
      </c>
      <c r="E470" s="155">
        <v>4.4776119402985072E-2</v>
      </c>
      <c r="F470" s="155">
        <v>3.7735849056603772E-2</v>
      </c>
      <c r="G470" s="155">
        <v>4.6153846153846156E-2</v>
      </c>
      <c r="H470" s="155">
        <v>2.8571428571428571E-2</v>
      </c>
      <c r="I470" s="155">
        <v>4.3859649122807015E-2</v>
      </c>
      <c r="J470" s="172">
        <v>1.5288220551378444</v>
      </c>
      <c r="K470" s="172">
        <v>-0.15948963317384407</v>
      </c>
      <c r="L470" s="147"/>
      <c r="M470" s="203">
        <v>1.5362239796382144</v>
      </c>
      <c r="N470" s="144"/>
      <c r="P470" s="154" t="s">
        <v>241</v>
      </c>
      <c r="Q470" s="155">
        <v>3.2573289902280131E-2</v>
      </c>
      <c r="R470" s="155">
        <v>4.9645390070921988E-2</v>
      </c>
      <c r="S470" s="155">
        <v>5.4671968190854868E-2</v>
      </c>
      <c r="T470" s="155">
        <v>3.4267912772585667E-2</v>
      </c>
      <c r="U470" s="155">
        <v>4.429783223374175E-2</v>
      </c>
      <c r="V470" s="155">
        <v>3.1545741324921134E-2</v>
      </c>
      <c r="W470" s="155">
        <v>2.6812313803376366E-2</v>
      </c>
      <c r="X470" s="155">
        <v>2.8497409326424871E-2</v>
      </c>
      <c r="Y470" s="172">
        <v>0.16850955230485049</v>
      </c>
      <c r="Z470" s="172">
        <v>-1.1103954429148171</v>
      </c>
      <c r="AA470" s="147"/>
      <c r="AB470" s="144"/>
      <c r="AC470" s="144"/>
      <c r="AD470" s="151">
        <v>4.5454545454545456E-2</v>
      </c>
      <c r="AE470" s="151">
        <v>3.9601363755573042E-2</v>
      </c>
      <c r="AF470" s="144"/>
    </row>
    <row r="471" spans="1:32" ht="22.15" customHeight="1" x14ac:dyDescent="0.25">
      <c r="A471" s="154" t="s">
        <v>242</v>
      </c>
      <c r="B471" s="155">
        <v>1.2244897959183673E-2</v>
      </c>
      <c r="C471" s="155">
        <v>7.5046904315196998E-3</v>
      </c>
      <c r="D471" s="155">
        <v>1.3698630136986301E-2</v>
      </c>
      <c r="E471" s="155">
        <v>7.0093457943925233E-3</v>
      </c>
      <c r="F471" s="155">
        <v>7.3937153419593345E-3</v>
      </c>
      <c r="G471" s="155">
        <v>6.4377682403433476E-3</v>
      </c>
      <c r="H471" s="155">
        <v>4.0567951318458417E-3</v>
      </c>
      <c r="I471" s="155">
        <v>7.9239302694136295E-3</v>
      </c>
      <c r="J471" s="172">
        <v>0.38671351375677876</v>
      </c>
      <c r="K471" s="172">
        <v>-3.3809392651437328E-2</v>
      </c>
      <c r="L471" s="147"/>
      <c r="M471" s="203">
        <v>0.34384062786565273</v>
      </c>
      <c r="N471" s="144"/>
      <c r="P471" s="154" t="s">
        <v>242</v>
      </c>
      <c r="Q471" s="155">
        <v>7.2137060414788094E-3</v>
      </c>
      <c r="R471" s="155">
        <v>9.8856093772066098E-3</v>
      </c>
      <c r="S471" s="155">
        <v>9.7138820204874608E-3</v>
      </c>
      <c r="T471" s="155">
        <v>5.7813594954449895E-3</v>
      </c>
      <c r="U471" s="155">
        <v>6.6789825209606366E-3</v>
      </c>
      <c r="V471" s="155">
        <v>4.6482801363495509E-3</v>
      </c>
      <c r="W471" s="155">
        <v>3.8865697423348207E-3</v>
      </c>
      <c r="X471" s="155">
        <v>4.4855239907571022E-3</v>
      </c>
      <c r="Y471" s="172">
        <v>5.9895424842228151E-2</v>
      </c>
      <c r="Z471" s="172">
        <v>-0.23110732095849781</v>
      </c>
      <c r="AA471" s="147"/>
      <c r="AB471" s="144"/>
      <c r="AC471" s="144"/>
      <c r="AD471" s="151">
        <v>8.2620241959280027E-3</v>
      </c>
      <c r="AE471" s="151">
        <v>6.7965972003420803E-3</v>
      </c>
      <c r="AF471" s="144"/>
    </row>
    <row r="472" spans="1:32" ht="22.15" customHeight="1" x14ac:dyDescent="0.25">
      <c r="A472" s="154" t="s">
        <v>243</v>
      </c>
      <c r="B472" s="155">
        <v>5.9183673469387757E-2</v>
      </c>
      <c r="C472" s="155">
        <v>6.7542213883677302E-2</v>
      </c>
      <c r="D472" s="155">
        <v>8.4474885844748854E-2</v>
      </c>
      <c r="E472" s="155">
        <v>0.11448598130841121</v>
      </c>
      <c r="F472" s="155">
        <v>0.10905730129390019</v>
      </c>
      <c r="G472" s="155">
        <v>9.012875536480687E-2</v>
      </c>
      <c r="H472" s="155">
        <v>7.3022312373225151E-2</v>
      </c>
      <c r="I472" s="155">
        <v>5.0713153724247229E-2</v>
      </c>
      <c r="J472" s="172">
        <v>-2.230915864897792</v>
      </c>
      <c r="K472" s="172">
        <v>-3.4267666576726517</v>
      </c>
      <c r="L472" s="147"/>
      <c r="M472" s="203">
        <v>-1.5754156320608017</v>
      </c>
      <c r="N472" s="144"/>
      <c r="P472" s="154" t="s">
        <v>243</v>
      </c>
      <c r="Q472" s="155">
        <v>8.5662759242560865E-2</v>
      </c>
      <c r="R472" s="155">
        <v>7.9649766982064676E-2</v>
      </c>
      <c r="S472" s="155">
        <v>7.9653832567997171E-2</v>
      </c>
      <c r="T472" s="155">
        <v>8.2866152768044848E-2</v>
      </c>
      <c r="U472" s="155">
        <v>7.4179337785988342E-2</v>
      </c>
      <c r="V472" s="155">
        <v>8.0105361016423918E-2</v>
      </c>
      <c r="W472" s="155">
        <v>7.4564560241831002E-2</v>
      </c>
      <c r="X472" s="155">
        <v>6.6467310044855246E-2</v>
      </c>
      <c r="Y472" s="172">
        <v>-0.8097250196975756</v>
      </c>
      <c r="Z472" s="172">
        <v>-1.2751306329992842</v>
      </c>
      <c r="AA472" s="147"/>
      <c r="AB472" s="144"/>
      <c r="AC472" s="144"/>
      <c r="AD472" s="151">
        <v>8.4980820300973745E-2</v>
      </c>
      <c r="AE472" s="151">
        <v>7.9218616374848089E-2</v>
      </c>
      <c r="AF472" s="144"/>
    </row>
    <row r="473" spans="1:32" ht="22.15" customHeight="1" x14ac:dyDescent="0.25">
      <c r="A473" s="154" t="s">
        <v>244</v>
      </c>
      <c r="B473" s="155">
        <v>0.63673469387755099</v>
      </c>
      <c r="C473" s="155">
        <v>0.62476547842401498</v>
      </c>
      <c r="D473" s="155">
        <v>0.59589041095890416</v>
      </c>
      <c r="E473" s="155">
        <v>0.59579439252336452</v>
      </c>
      <c r="F473" s="155">
        <v>0.56007393715341958</v>
      </c>
      <c r="G473" s="155">
        <v>0.58154506437768239</v>
      </c>
      <c r="H473" s="155">
        <v>0.56592292089249496</v>
      </c>
      <c r="I473" s="155">
        <v>0.50554675118858949</v>
      </c>
      <c r="J473" s="172">
        <v>-6.0376169703905465</v>
      </c>
      <c r="K473" s="172">
        <v>-8.8728846332803197</v>
      </c>
      <c r="L473" s="147"/>
      <c r="M473" s="203">
        <v>-10.135823725778813</v>
      </c>
      <c r="N473" s="144"/>
      <c r="P473" s="154" t="s">
        <v>244</v>
      </c>
      <c r="Q473" s="155">
        <v>0.64364292155094682</v>
      </c>
      <c r="R473" s="155">
        <v>0.65188532693122436</v>
      </c>
      <c r="S473" s="155">
        <v>0.65312610385022962</v>
      </c>
      <c r="T473" s="155">
        <v>0.66012613875262793</v>
      </c>
      <c r="U473" s="155">
        <v>0.67670882478328831</v>
      </c>
      <c r="V473" s="155">
        <v>0.61574217539510379</v>
      </c>
      <c r="W473" s="155">
        <v>0.64027637829278827</v>
      </c>
      <c r="X473" s="155">
        <v>0.60690498844637764</v>
      </c>
      <c r="Y473" s="172">
        <v>-3.3371389846410637</v>
      </c>
      <c r="Z473" s="172">
        <v>-4.2035012453833893</v>
      </c>
      <c r="AA473" s="147"/>
      <c r="AB473" s="144"/>
      <c r="AC473" s="144"/>
      <c r="AD473" s="151">
        <v>0.5942755975213927</v>
      </c>
      <c r="AE473" s="151">
        <v>0.64894000090021153</v>
      </c>
      <c r="AF473" s="144"/>
    </row>
    <row r="474" spans="1:32" ht="22.15" customHeight="1" x14ac:dyDescent="0.25">
      <c r="A474" s="154" t="s">
        <v>245</v>
      </c>
      <c r="B474" s="155">
        <v>4.0816326530612249E-3</v>
      </c>
      <c r="C474" s="155">
        <v>1.6885553470919325E-2</v>
      </c>
      <c r="D474" s="155">
        <v>1.1415525114155251E-2</v>
      </c>
      <c r="E474" s="155">
        <v>2.8037383177570093E-2</v>
      </c>
      <c r="F474" s="155">
        <v>1.4787430683918669E-2</v>
      </c>
      <c r="G474" s="155">
        <v>6.2231759656652362E-2</v>
      </c>
      <c r="H474" s="155">
        <v>0.12373225152129817</v>
      </c>
      <c r="I474" s="155">
        <v>8.5578446909667191E-2</v>
      </c>
      <c r="J474" s="172">
        <v>-3.8153804611630981</v>
      </c>
      <c r="K474" s="172">
        <v>4.8399338027991181</v>
      </c>
      <c r="L474" s="147"/>
      <c r="M474" s="203">
        <v>1.4353762935221086</v>
      </c>
      <c r="N474" s="144"/>
      <c r="P474" s="154" t="s">
        <v>245</v>
      </c>
      <c r="Q474" s="155">
        <v>2.7772768259693416E-2</v>
      </c>
      <c r="R474" s="155">
        <v>4.1519559384267761E-2</v>
      </c>
      <c r="S474" s="155">
        <v>3.6559519604380079E-2</v>
      </c>
      <c r="T474" s="155">
        <v>3.7491240364400838E-2</v>
      </c>
      <c r="U474" s="155">
        <v>4.6894983657808725E-2</v>
      </c>
      <c r="V474" s="155">
        <v>7.3597768825534551E-2</v>
      </c>
      <c r="W474" s="155">
        <v>8.6800057578810999E-2</v>
      </c>
      <c r="X474" s="155">
        <v>7.1224683974446104E-2</v>
      </c>
      <c r="Y474" s="172">
        <v>-1.5575373604364895</v>
      </c>
      <c r="Z474" s="172">
        <v>1.9980141506966247</v>
      </c>
      <c r="AA474" s="147"/>
      <c r="AB474" s="144"/>
      <c r="AC474" s="144"/>
      <c r="AD474" s="151">
        <v>3.7179108881676012E-2</v>
      </c>
      <c r="AE474" s="151">
        <v>5.1244542467479857E-2</v>
      </c>
      <c r="AF474" s="144"/>
    </row>
    <row r="475" spans="1:32" ht="22.15" customHeight="1" x14ac:dyDescent="0.25">
      <c r="A475" s="154" t="s">
        <v>246</v>
      </c>
      <c r="B475" s="155">
        <v>4.4897959183673466E-2</v>
      </c>
      <c r="C475" s="155">
        <v>7.6923076923076927E-2</v>
      </c>
      <c r="D475" s="155">
        <v>6.6210045662100453E-2</v>
      </c>
      <c r="E475" s="155">
        <v>0.11448598130841121</v>
      </c>
      <c r="F475" s="155">
        <v>0.11090573012939002</v>
      </c>
      <c r="G475" s="155">
        <v>9.8712446351931327E-2</v>
      </c>
      <c r="H475" s="155">
        <v>7.9107505070993914E-2</v>
      </c>
      <c r="I475" s="155">
        <v>0.14104595879556259</v>
      </c>
      <c r="J475" s="172">
        <v>6.1938453724568676</v>
      </c>
      <c r="K475" s="172">
        <v>5.6655283080012273</v>
      </c>
      <c r="L475" s="147"/>
      <c r="M475" s="203">
        <v>6.968534985169959</v>
      </c>
      <c r="N475" s="144"/>
      <c r="P475" s="154" t="s">
        <v>246</v>
      </c>
      <c r="Q475" s="155">
        <v>2.5969341749323714E-2</v>
      </c>
      <c r="R475" s="155">
        <v>2.0618556701030927E-2</v>
      </c>
      <c r="S475" s="155">
        <v>3.8855528081949843E-2</v>
      </c>
      <c r="T475" s="155">
        <v>4.3973370707778556E-2</v>
      </c>
      <c r="U475" s="155">
        <v>4.3058121358533465E-2</v>
      </c>
      <c r="V475" s="155">
        <v>6.9414316702819959E-2</v>
      </c>
      <c r="W475" s="155">
        <v>4.0880955808262558E-2</v>
      </c>
      <c r="X475" s="155">
        <v>7.1360608943862994E-2</v>
      </c>
      <c r="Y475" s="172">
        <v>3.0479653135600437</v>
      </c>
      <c r="Z475" s="172">
        <v>3.0941110361696187</v>
      </c>
      <c r="AA475" s="147"/>
      <c r="AB475" s="144"/>
      <c r="AC475" s="144"/>
      <c r="AD475" s="151">
        <v>8.4390675715550312E-2</v>
      </c>
      <c r="AE475" s="151">
        <v>4.0419498582166806E-2</v>
      </c>
      <c r="AF475" s="144"/>
    </row>
    <row r="476" spans="1:32" x14ac:dyDescent="0.25">
      <c r="A476" s="149" t="s">
        <v>247</v>
      </c>
      <c r="B476" s="150">
        <v>44.11632653061222</v>
      </c>
      <c r="C476" s="150">
        <v>46.369606003752352</v>
      </c>
      <c r="D476" s="150">
        <v>34.025114155251138</v>
      </c>
      <c r="E476" s="150">
        <v>32.883177570093437</v>
      </c>
      <c r="F476" s="150">
        <v>29.22920517560074</v>
      </c>
      <c r="G476" s="150">
        <v>29.214592274678093</v>
      </c>
      <c r="H476" s="150">
        <v>34.235294117647058</v>
      </c>
      <c r="I476" s="150">
        <v>30.868462757527734</v>
      </c>
      <c r="J476" s="177">
        <v>-3.366831360119324</v>
      </c>
      <c r="K476" s="177">
        <v>-5.0164590483146902</v>
      </c>
      <c r="L476" s="147"/>
      <c r="M476" s="203">
        <v>-2.821492387232329</v>
      </c>
      <c r="N476" s="144"/>
      <c r="P476" s="149" t="s">
        <v>247</v>
      </c>
      <c r="Q476" s="150">
        <v>48.781424706943191</v>
      </c>
      <c r="R476" s="150">
        <v>42.672503883632245</v>
      </c>
      <c r="S476" s="150">
        <v>32.102260685270238</v>
      </c>
      <c r="T476" s="150">
        <v>35.714786264891387</v>
      </c>
      <c r="U476" s="150">
        <v>30.122921699587888</v>
      </c>
      <c r="V476" s="150">
        <v>28.453517198636504</v>
      </c>
      <c r="W476" s="150">
        <v>39.50453433136606</v>
      </c>
      <c r="X476" s="150">
        <v>33.689955144760063</v>
      </c>
      <c r="Y476" s="177">
        <v>-5.8145791866059966</v>
      </c>
      <c r="Z476" s="177">
        <v>-2.9561266844698082</v>
      </c>
      <c r="AA476" s="147"/>
      <c r="AB476" s="144"/>
      <c r="AC476" s="144"/>
      <c r="AD476" s="150">
        <v>35.884921805842424</v>
      </c>
      <c r="AE476" s="150">
        <v>36.646081829229871</v>
      </c>
      <c r="AF476" s="144"/>
    </row>
    <row r="477" spans="1:32" x14ac:dyDescent="0.25">
      <c r="A477" s="149" t="s">
        <v>248</v>
      </c>
      <c r="B477" s="150">
        <v>85.749999999999972</v>
      </c>
      <c r="C477" s="150">
        <v>98.679245283018901</v>
      </c>
      <c r="D477" s="150">
        <v>70.855555555555569</v>
      </c>
      <c r="E477" s="150">
        <v>89.417910447761187</v>
      </c>
      <c r="F477" s="150">
        <v>70.301886792452834</v>
      </c>
      <c r="G477" s="150">
        <v>69.307692307692278</v>
      </c>
      <c r="H477" s="150">
        <v>105.69999999999996</v>
      </c>
      <c r="I477" s="150">
        <v>92.385964912280642</v>
      </c>
      <c r="J477" s="177">
        <v>-13.314035087719319</v>
      </c>
      <c r="K477" s="177">
        <v>8.3145363408520865</v>
      </c>
      <c r="L477" s="147"/>
      <c r="M477" s="203">
        <v>-20.131306244886744</v>
      </c>
      <c r="N477" s="144"/>
      <c r="P477" s="149" t="s">
        <v>248</v>
      </c>
      <c r="Q477" s="150">
        <v>121.71661237785004</v>
      </c>
      <c r="R477" s="150">
        <v>120.71276595744671</v>
      </c>
      <c r="S477" s="150">
        <v>95.372763419483235</v>
      </c>
      <c r="T477" s="150">
        <v>109.57632398753876</v>
      </c>
      <c r="U477" s="150">
        <v>106.75683317624876</v>
      </c>
      <c r="V477" s="150">
        <v>92.769716088328082</v>
      </c>
      <c r="W477" s="150">
        <v>117.40218470705076</v>
      </c>
      <c r="X477" s="150">
        <v>112.51727115716739</v>
      </c>
      <c r="Y477" s="177">
        <v>-4.8849135498833789</v>
      </c>
      <c r="Z477" s="177">
        <v>2.2554038610750951</v>
      </c>
      <c r="AA477" s="147"/>
      <c r="AB477" s="144"/>
      <c r="AC477" s="144"/>
      <c r="AD477" s="150">
        <v>84.071428571428555</v>
      </c>
      <c r="AE477" s="150">
        <v>110.26186729609229</v>
      </c>
      <c r="AF477" s="144"/>
    </row>
    <row r="478" spans="1:32" x14ac:dyDescent="0.25">
      <c r="A478" s="146" t="s">
        <v>249</v>
      </c>
      <c r="B478" s="147">
        <v>88</v>
      </c>
      <c r="C478" s="147">
        <v>84</v>
      </c>
      <c r="D478" s="147">
        <v>75</v>
      </c>
      <c r="E478" s="147">
        <v>65</v>
      </c>
      <c r="F478" s="147">
        <v>79</v>
      </c>
      <c r="G478" s="147">
        <v>81</v>
      </c>
      <c r="H478" s="147">
        <v>82</v>
      </c>
      <c r="I478" s="147">
        <v>120</v>
      </c>
      <c r="J478" s="148">
        <v>0.46341463414634149</v>
      </c>
      <c r="K478" s="148">
        <v>0.51624548736462106</v>
      </c>
      <c r="L478" s="147"/>
      <c r="M478" s="155">
        <v>0.12903225806451613</v>
      </c>
      <c r="N478" s="144"/>
      <c r="P478" s="146" t="s">
        <v>249</v>
      </c>
      <c r="Q478" s="147">
        <v>909</v>
      </c>
      <c r="R478" s="147">
        <v>741</v>
      </c>
      <c r="S478" s="147">
        <v>838</v>
      </c>
      <c r="T478" s="147">
        <v>793</v>
      </c>
      <c r="U478" s="147">
        <v>873</v>
      </c>
      <c r="V478" s="147">
        <v>775</v>
      </c>
      <c r="W478" s="147">
        <v>1044</v>
      </c>
      <c r="X478" s="147">
        <v>930</v>
      </c>
      <c r="Y478" s="148">
        <v>-0.10919540229885058</v>
      </c>
      <c r="Z478" s="148">
        <v>8.9904570567553937E-2</v>
      </c>
      <c r="AA478" s="147"/>
      <c r="AB478" s="144"/>
      <c r="AC478" s="144"/>
      <c r="AD478" s="147">
        <v>79.142857142857139</v>
      </c>
      <c r="AE478" s="147">
        <v>853.28571428571433</v>
      </c>
      <c r="AF478" s="144"/>
    </row>
    <row r="479" spans="1:32" x14ac:dyDescent="0.25">
      <c r="A479" s="146" t="s">
        <v>250</v>
      </c>
      <c r="B479" s="147">
        <v>6</v>
      </c>
      <c r="C479" s="147">
        <v>12</v>
      </c>
      <c r="D479" s="147">
        <v>17</v>
      </c>
      <c r="E479" s="147">
        <v>16</v>
      </c>
      <c r="F479" s="147">
        <v>11</v>
      </c>
      <c r="G479" s="147">
        <v>14</v>
      </c>
      <c r="H479" s="147">
        <v>13</v>
      </c>
      <c r="I479" s="147">
        <v>35</v>
      </c>
      <c r="J479" s="148">
        <v>1.6923076923076923</v>
      </c>
      <c r="K479" s="148">
        <v>1.752808988764045</v>
      </c>
      <c r="L479" s="147"/>
      <c r="M479" s="155">
        <v>0.17948717948717949</v>
      </c>
      <c r="N479" s="144"/>
      <c r="P479" s="146" t="s">
        <v>250</v>
      </c>
      <c r="Q479" s="147">
        <v>141</v>
      </c>
      <c r="R479" s="147">
        <v>95</v>
      </c>
      <c r="S479" s="147">
        <v>119</v>
      </c>
      <c r="T479" s="147">
        <v>101</v>
      </c>
      <c r="U479" s="147">
        <v>117</v>
      </c>
      <c r="V479" s="147">
        <v>118</v>
      </c>
      <c r="W479" s="147">
        <v>145</v>
      </c>
      <c r="X479" s="147">
        <v>195</v>
      </c>
      <c r="Y479" s="148">
        <v>0.34482758620689657</v>
      </c>
      <c r="Z479" s="148">
        <v>0.63277511961722488</v>
      </c>
      <c r="AA479" s="147"/>
      <c r="AB479" s="144"/>
      <c r="AC479" s="144"/>
      <c r="AD479" s="150">
        <v>12.714285714285714</v>
      </c>
      <c r="AE479" s="150">
        <v>119.42857142857143</v>
      </c>
      <c r="AF479" s="144"/>
    </row>
    <row r="480" spans="1:32" x14ac:dyDescent="0.25">
      <c r="A480" s="149" t="s">
        <v>251</v>
      </c>
      <c r="B480" s="150">
        <v>0</v>
      </c>
      <c r="C480" s="150">
        <v>129</v>
      </c>
      <c r="D480" s="150">
        <v>107</v>
      </c>
      <c r="E480" s="150">
        <v>102</v>
      </c>
      <c r="F480" s="150">
        <v>71</v>
      </c>
      <c r="G480" s="150">
        <v>97</v>
      </c>
      <c r="H480" s="150">
        <v>78</v>
      </c>
      <c r="I480" s="150">
        <v>113</v>
      </c>
      <c r="J480" s="148">
        <v>0.44871794871794873</v>
      </c>
      <c r="K480" s="157">
        <v>0.1609589041095891</v>
      </c>
      <c r="L480" s="147"/>
      <c r="M480" s="155">
        <v>8.4517576664173519E-2</v>
      </c>
      <c r="N480" s="144"/>
      <c r="P480" s="149" t="s">
        <v>251</v>
      </c>
      <c r="Q480" s="150">
        <v>0</v>
      </c>
      <c r="R480" s="150">
        <v>1675</v>
      </c>
      <c r="S480" s="150">
        <v>1371</v>
      </c>
      <c r="T480" s="150">
        <v>1252</v>
      </c>
      <c r="U480" s="150">
        <v>1150</v>
      </c>
      <c r="V480" s="150">
        <v>1140</v>
      </c>
      <c r="W480" s="150">
        <v>1246</v>
      </c>
      <c r="X480" s="150">
        <v>1337</v>
      </c>
      <c r="Y480" s="148">
        <v>7.3033707865168537E-2</v>
      </c>
      <c r="Z480" s="157">
        <v>2.3997957620627973E-2</v>
      </c>
      <c r="AA480" s="147"/>
      <c r="AB480" s="144"/>
      <c r="AC480" s="144"/>
      <c r="AD480" s="158">
        <v>97.333333333333329</v>
      </c>
      <c r="AE480" s="158">
        <v>1305.6666666666667</v>
      </c>
      <c r="AF480" s="144"/>
    </row>
    <row r="481" spans="1:32" x14ac:dyDescent="0.25">
      <c r="A481" s="159" t="s">
        <v>252</v>
      </c>
      <c r="B481" s="147">
        <v>42</v>
      </c>
      <c r="C481" s="147">
        <v>31</v>
      </c>
      <c r="D481" s="147">
        <v>71</v>
      </c>
      <c r="E481" s="147">
        <v>24</v>
      </c>
      <c r="F481" s="147">
        <v>37</v>
      </c>
      <c r="G481" s="147">
        <v>23</v>
      </c>
      <c r="H481" s="147">
        <v>39</v>
      </c>
      <c r="I481" s="147">
        <v>35</v>
      </c>
      <c r="J481" s="148">
        <v>-0.10256410256410256</v>
      </c>
      <c r="K481" s="148">
        <v>-8.2397003745318428E-2</v>
      </c>
      <c r="L481" s="147"/>
      <c r="M481" s="155">
        <v>8.4134615384615391E-2</v>
      </c>
      <c r="N481" s="144"/>
      <c r="P481" s="159" t="s">
        <v>252</v>
      </c>
      <c r="Q481" s="147">
        <v>472</v>
      </c>
      <c r="R481" s="147">
        <v>445</v>
      </c>
      <c r="S481" s="147">
        <v>499</v>
      </c>
      <c r="T481" s="147">
        <v>345</v>
      </c>
      <c r="U481" s="147">
        <v>316</v>
      </c>
      <c r="V481" s="147">
        <v>354</v>
      </c>
      <c r="W481" s="147">
        <v>403</v>
      </c>
      <c r="X481" s="147">
        <v>416</v>
      </c>
      <c r="Y481" s="148">
        <v>3.2258064516129031E-2</v>
      </c>
      <c r="Z481" s="148">
        <v>2.7522935779816574E-2</v>
      </c>
      <c r="AA481" s="147"/>
      <c r="AB481" s="144"/>
      <c r="AC481" s="144"/>
      <c r="AD481" s="150">
        <v>38.142857142857146</v>
      </c>
      <c r="AE481" s="150">
        <v>404.85714285714283</v>
      </c>
      <c r="AF481" s="144"/>
    </row>
    <row r="482" spans="1:32" x14ac:dyDescent="0.25">
      <c r="A482" s="159" t="s">
        <v>253</v>
      </c>
      <c r="B482" s="147">
        <v>8</v>
      </c>
      <c r="C482" s="147">
        <v>2</v>
      </c>
      <c r="D482" s="147">
        <v>10</v>
      </c>
      <c r="E482" s="147">
        <v>9</v>
      </c>
      <c r="F482" s="147">
        <v>2</v>
      </c>
      <c r="G482" s="147">
        <v>2</v>
      </c>
      <c r="H482" s="147">
        <v>4</v>
      </c>
      <c r="I482" s="147">
        <v>3</v>
      </c>
      <c r="J482" s="148">
        <v>-0.25</v>
      </c>
      <c r="K482" s="148">
        <v>-0.4324324324324324</v>
      </c>
      <c r="L482" s="147"/>
      <c r="M482" s="155">
        <v>2.097902097902098E-2</v>
      </c>
      <c r="N482" s="144"/>
      <c r="P482" s="159" t="s">
        <v>253</v>
      </c>
      <c r="Q482" s="147">
        <v>58</v>
      </c>
      <c r="R482" s="147">
        <v>56</v>
      </c>
      <c r="S482" s="147">
        <v>95</v>
      </c>
      <c r="T482" s="147">
        <v>73</v>
      </c>
      <c r="U482" s="147">
        <v>36</v>
      </c>
      <c r="V482" s="147">
        <v>41</v>
      </c>
      <c r="W482" s="147">
        <v>51</v>
      </c>
      <c r="X482" s="147">
        <v>143</v>
      </c>
      <c r="Y482" s="148">
        <v>1.803921568627451</v>
      </c>
      <c r="Z482" s="148">
        <v>1.4414634146341465</v>
      </c>
      <c r="AA482" s="147"/>
      <c r="AB482" s="144"/>
      <c r="AC482" s="144"/>
      <c r="AD482" s="150">
        <v>5.2857142857142856</v>
      </c>
      <c r="AE482" s="150">
        <v>58.571428571428569</v>
      </c>
      <c r="AF482" s="144"/>
    </row>
    <row r="483" spans="1:32" x14ac:dyDescent="0.25">
      <c r="A483" s="159" t="s">
        <v>254</v>
      </c>
      <c r="B483" s="160">
        <v>0.16</v>
      </c>
      <c r="C483" s="160">
        <v>6.0606060606060608E-2</v>
      </c>
      <c r="D483" s="160">
        <v>0.12345679012345678</v>
      </c>
      <c r="E483" s="160">
        <v>0.27272727272727271</v>
      </c>
      <c r="F483" s="160">
        <v>5.128205128205128E-2</v>
      </c>
      <c r="G483" s="160">
        <v>0.08</v>
      </c>
      <c r="H483" s="160">
        <v>9.3023255813953487E-2</v>
      </c>
      <c r="I483" s="160">
        <v>7.8947368421052627E-2</v>
      </c>
      <c r="J483" s="172">
        <v>-1.4075887392900861</v>
      </c>
      <c r="K483" s="172">
        <v>-4.2763157894736832</v>
      </c>
      <c r="L483" s="147"/>
      <c r="M483" s="203">
        <v>-17.686658506731948</v>
      </c>
      <c r="N483" s="144"/>
      <c r="P483" s="159" t="s">
        <v>254</v>
      </c>
      <c r="Q483" s="160">
        <v>0.10943396226415095</v>
      </c>
      <c r="R483" s="160">
        <v>0.11177644710578842</v>
      </c>
      <c r="S483" s="160">
        <v>0.15993265993265993</v>
      </c>
      <c r="T483" s="160">
        <v>0.17464114832535885</v>
      </c>
      <c r="U483" s="160">
        <v>0.10227272727272728</v>
      </c>
      <c r="V483" s="160">
        <v>0.10379746835443038</v>
      </c>
      <c r="W483" s="160">
        <v>0.11233480176211454</v>
      </c>
      <c r="X483" s="160">
        <v>0.2558139534883721</v>
      </c>
      <c r="Y483" s="172">
        <v>14.347915172625758</v>
      </c>
      <c r="Z483" s="172">
        <v>12.942677716284805</v>
      </c>
      <c r="AA483" s="147"/>
      <c r="AB483" s="144"/>
      <c r="AC483" s="144"/>
      <c r="AD483" s="191">
        <v>0.12171052631578946</v>
      </c>
      <c r="AE483" s="191">
        <v>0.12638717632552404</v>
      </c>
      <c r="AF483" s="144"/>
    </row>
    <row r="484" spans="1:32" x14ac:dyDescent="0.25">
      <c r="A484" s="161" t="s">
        <v>255</v>
      </c>
      <c r="B484" s="161"/>
      <c r="C484" s="161"/>
      <c r="D484" s="161"/>
      <c r="E484" s="144"/>
      <c r="F484" s="144"/>
      <c r="G484" s="144"/>
      <c r="H484" s="144"/>
      <c r="I484" s="144"/>
      <c r="J484" s="144"/>
      <c r="K484" s="144"/>
      <c r="L484" s="144"/>
      <c r="M484" s="144"/>
      <c r="N484" s="144"/>
      <c r="O484" s="204"/>
      <c r="P484" s="161" t="s">
        <v>255</v>
      </c>
      <c r="Q484" s="161"/>
      <c r="R484" s="161"/>
      <c r="S484" s="161"/>
      <c r="T484" s="144"/>
      <c r="U484" s="144"/>
      <c r="V484" s="144"/>
      <c r="W484" s="144"/>
      <c r="X484" s="144"/>
      <c r="Y484" s="144"/>
      <c r="Z484" s="144"/>
      <c r="AA484" s="144"/>
      <c r="AB484" s="144"/>
      <c r="AC484" s="144"/>
      <c r="AD484" s="144"/>
      <c r="AE484" s="144"/>
      <c r="AF484" s="144"/>
    </row>
    <row r="487" spans="1:32" x14ac:dyDescent="0.25">
      <c r="A487" s="189" t="s">
        <v>263</v>
      </c>
      <c r="B487" s="189"/>
      <c r="C487" s="189"/>
      <c r="D487" s="189"/>
      <c r="E487" s="181"/>
      <c r="F487" s="167"/>
      <c r="G487" s="167"/>
      <c r="H487" s="167"/>
      <c r="I487" s="167"/>
      <c r="J487" s="167"/>
      <c r="K487" s="167"/>
      <c r="L487" s="188"/>
      <c r="M487" s="211"/>
      <c r="N487" s="144"/>
      <c r="O487" s="211"/>
      <c r="P487" s="189" t="s">
        <v>263</v>
      </c>
      <c r="Q487" s="189"/>
      <c r="R487" s="189"/>
      <c r="S487" s="189"/>
      <c r="T487" s="181"/>
      <c r="U487" s="144"/>
      <c r="V487" s="144"/>
      <c r="W487" s="144"/>
      <c r="X487" s="144"/>
      <c r="Y487" s="144"/>
      <c r="Z487" s="144"/>
      <c r="AA487" s="188"/>
      <c r="AB487" s="144"/>
      <c r="AC487" s="144"/>
      <c r="AD487" s="144"/>
      <c r="AE487" s="144"/>
      <c r="AF487" s="144"/>
    </row>
    <row r="488" spans="1:32" x14ac:dyDescent="0.25">
      <c r="A488" s="166" t="s">
        <v>310</v>
      </c>
      <c r="B488" s="166"/>
      <c r="C488" s="166"/>
      <c r="D488" s="166"/>
      <c r="E488" s="213"/>
      <c r="F488" s="167"/>
      <c r="G488" s="167"/>
      <c r="H488" s="167"/>
      <c r="I488" s="167"/>
      <c r="J488" s="167"/>
      <c r="K488" s="167"/>
      <c r="L488" s="167"/>
      <c r="M488" s="144"/>
      <c r="N488" s="144"/>
      <c r="P488" s="166" t="s">
        <v>231</v>
      </c>
      <c r="Q488" s="166"/>
      <c r="R488" s="166"/>
      <c r="S488" s="166"/>
      <c r="T488" s="162"/>
      <c r="U488" s="144"/>
      <c r="V488" s="144"/>
      <c r="W488" s="144"/>
      <c r="X488" s="144"/>
      <c r="Y488" s="144"/>
      <c r="Z488" s="144"/>
      <c r="AA488" s="167"/>
      <c r="AB488" s="144"/>
      <c r="AC488" s="144"/>
      <c r="AD488" s="144"/>
      <c r="AE488" s="144"/>
      <c r="AF488" s="144"/>
    </row>
    <row r="489" spans="1:32" ht="31.5" x14ac:dyDescent="0.25">
      <c r="A489" s="190"/>
      <c r="B489" s="141">
        <v>2019</v>
      </c>
      <c r="C489" s="141">
        <v>2020</v>
      </c>
      <c r="D489" s="141">
        <v>2021</v>
      </c>
      <c r="E489" s="141">
        <v>2022</v>
      </c>
      <c r="F489" s="141">
        <v>2023</v>
      </c>
      <c r="G489" s="141">
        <v>2024</v>
      </c>
      <c r="H489" s="141">
        <v>2025</v>
      </c>
      <c r="I489" s="141">
        <v>2026</v>
      </c>
      <c r="J489" s="142" t="s">
        <v>232</v>
      </c>
      <c r="K489" s="142" t="s">
        <v>233</v>
      </c>
      <c r="L489" s="143" t="s">
        <v>234</v>
      </c>
      <c r="M489" s="145" t="s">
        <v>287</v>
      </c>
      <c r="N489" s="144"/>
      <c r="P489" s="190"/>
      <c r="Q489" s="141">
        <v>2019</v>
      </c>
      <c r="R489" s="141">
        <v>2020</v>
      </c>
      <c r="S489" s="141">
        <v>2021</v>
      </c>
      <c r="T489" s="141">
        <v>2022</v>
      </c>
      <c r="U489" s="141">
        <v>2023</v>
      </c>
      <c r="V489" s="141">
        <v>2024</v>
      </c>
      <c r="W489" s="141">
        <v>2025</v>
      </c>
      <c r="X489" s="141">
        <v>2026</v>
      </c>
      <c r="Y489" s="142" t="s">
        <v>232</v>
      </c>
      <c r="Z489" s="142" t="s">
        <v>233</v>
      </c>
      <c r="AA489" s="143" t="s">
        <v>234</v>
      </c>
      <c r="AB489" s="144"/>
      <c r="AC489" s="144"/>
      <c r="AD489" s="145" t="s">
        <v>311</v>
      </c>
      <c r="AE489" s="145" t="s">
        <v>235</v>
      </c>
      <c r="AF489" s="144"/>
    </row>
    <row r="490" spans="1:32" x14ac:dyDescent="0.25">
      <c r="A490" s="146" t="s">
        <v>236</v>
      </c>
      <c r="B490" s="147">
        <v>1737</v>
      </c>
      <c r="C490" s="147">
        <v>1975</v>
      </c>
      <c r="D490" s="147">
        <v>1638</v>
      </c>
      <c r="E490" s="147">
        <v>1465</v>
      </c>
      <c r="F490" s="147">
        <v>1735</v>
      </c>
      <c r="G490" s="147">
        <v>1570</v>
      </c>
      <c r="H490" s="147">
        <v>1772</v>
      </c>
      <c r="I490" s="147">
        <v>1582</v>
      </c>
      <c r="J490" s="148">
        <v>-0.1072234762979684</v>
      </c>
      <c r="K490" s="148">
        <v>-6.8785738311469918E-2</v>
      </c>
      <c r="L490" s="147"/>
      <c r="M490" s="155">
        <v>8.3965819224032692E-2</v>
      </c>
      <c r="N490" s="144"/>
      <c r="P490" s="146" t="s">
        <v>236</v>
      </c>
      <c r="Q490" s="147">
        <v>17298</v>
      </c>
      <c r="R490" s="147">
        <v>20039</v>
      </c>
      <c r="S490" s="147">
        <v>16891</v>
      </c>
      <c r="T490" s="147">
        <v>16358</v>
      </c>
      <c r="U490" s="147">
        <v>18199</v>
      </c>
      <c r="V490" s="147">
        <v>16976</v>
      </c>
      <c r="W490" s="147">
        <v>16991</v>
      </c>
      <c r="X490" s="147">
        <v>18841</v>
      </c>
      <c r="Y490" s="148">
        <v>0.10888117238538049</v>
      </c>
      <c r="Z490" s="148">
        <v>7.4418339416058396E-2</v>
      </c>
      <c r="AA490" s="147"/>
      <c r="AB490" s="144"/>
      <c r="AC490" s="144"/>
      <c r="AD490" s="147">
        <v>1698.8571428571429</v>
      </c>
      <c r="AE490" s="147">
        <v>17536</v>
      </c>
      <c r="AF490" s="144"/>
    </row>
    <row r="491" spans="1:32" x14ac:dyDescent="0.25">
      <c r="A491" s="149" t="s">
        <v>237</v>
      </c>
      <c r="B491" s="150">
        <v>1446</v>
      </c>
      <c r="C491" s="150">
        <v>1551</v>
      </c>
      <c r="D491" s="150">
        <v>1315</v>
      </c>
      <c r="E491" s="150">
        <v>1113</v>
      </c>
      <c r="F491" s="150">
        <v>1400</v>
      </c>
      <c r="G491" s="150">
        <v>1243</v>
      </c>
      <c r="H491" s="150">
        <v>1414</v>
      </c>
      <c r="I491" s="150">
        <v>1310</v>
      </c>
      <c r="J491" s="148">
        <v>-7.355021216407355E-2</v>
      </c>
      <c r="K491" s="148">
        <v>-3.2904450537861278E-2</v>
      </c>
      <c r="L491" s="147"/>
      <c r="M491" s="155">
        <v>8.5186630251007936E-2</v>
      </c>
      <c r="N491" s="144"/>
      <c r="P491" s="149" t="s">
        <v>237</v>
      </c>
      <c r="Q491" s="150">
        <v>14465</v>
      </c>
      <c r="R491" s="150">
        <v>16545</v>
      </c>
      <c r="S491" s="150">
        <v>14341</v>
      </c>
      <c r="T491" s="150">
        <v>13650</v>
      </c>
      <c r="U491" s="150">
        <v>14844</v>
      </c>
      <c r="V491" s="150">
        <v>13660</v>
      </c>
      <c r="W491" s="150">
        <v>13858</v>
      </c>
      <c r="X491" s="150">
        <v>15378</v>
      </c>
      <c r="Y491" s="148">
        <v>0.10968393707605716</v>
      </c>
      <c r="Z491" s="148">
        <v>6.1985142507621181E-2</v>
      </c>
      <c r="AA491" s="147"/>
      <c r="AB491" s="144"/>
      <c r="AC491" s="144"/>
      <c r="AD491" s="150">
        <v>1354.5714285714287</v>
      </c>
      <c r="AE491" s="150">
        <v>14480.428571428571</v>
      </c>
      <c r="AF491" s="144"/>
    </row>
    <row r="492" spans="1:32" x14ac:dyDescent="0.25">
      <c r="A492" s="146" t="s">
        <v>90</v>
      </c>
      <c r="B492" s="151">
        <v>0.84660421545667452</v>
      </c>
      <c r="C492" s="151">
        <v>0.80823345492443976</v>
      </c>
      <c r="D492" s="151">
        <v>0.82033686837180286</v>
      </c>
      <c r="E492" s="151">
        <v>0.79386590584878747</v>
      </c>
      <c r="F492" s="151">
        <v>0.83832335329341312</v>
      </c>
      <c r="G492" s="151">
        <v>0.8188405797101449</v>
      </c>
      <c r="H492" s="151">
        <v>0.8259345794392523</v>
      </c>
      <c r="I492" s="151">
        <v>0.85789129011132936</v>
      </c>
      <c r="J492" s="172">
        <v>3.195671067207706</v>
      </c>
      <c r="K492" s="172">
        <v>3.5657505858814664</v>
      </c>
      <c r="L492" s="147"/>
      <c r="M492" s="203">
        <v>2.3037869915889631</v>
      </c>
      <c r="N492" s="144"/>
      <c r="P492" s="146" t="s">
        <v>90</v>
      </c>
      <c r="Q492" s="151">
        <v>0.84943331963121738</v>
      </c>
      <c r="R492" s="151">
        <v>0.83993298812062134</v>
      </c>
      <c r="S492" s="151">
        <v>0.86013314940322683</v>
      </c>
      <c r="T492" s="151">
        <v>0.84803677932405563</v>
      </c>
      <c r="U492" s="151">
        <v>0.83337076128452725</v>
      </c>
      <c r="V492" s="151">
        <v>0.82195077922859383</v>
      </c>
      <c r="W492" s="151">
        <v>0.82967131652996473</v>
      </c>
      <c r="X492" s="151">
        <v>0.83485342019543973</v>
      </c>
      <c r="Y492" s="172">
        <v>0.51821036654750019</v>
      </c>
      <c r="Z492" s="172">
        <v>-0.54267754441192917</v>
      </c>
      <c r="AA492" s="147"/>
      <c r="AB492" s="144"/>
      <c r="AC492" s="144"/>
      <c r="AD492" s="151">
        <v>0.8222337842525147</v>
      </c>
      <c r="AE492" s="151">
        <v>0.84028019563955902</v>
      </c>
      <c r="AF492" s="144"/>
    </row>
    <row r="493" spans="1:32" x14ac:dyDescent="0.25">
      <c r="A493" s="149" t="s">
        <v>238</v>
      </c>
      <c r="B493" s="150">
        <v>1339</v>
      </c>
      <c r="C493" s="150">
        <v>1477</v>
      </c>
      <c r="D493" s="150">
        <v>1222</v>
      </c>
      <c r="E493" s="150">
        <v>1016</v>
      </c>
      <c r="F493" s="150">
        <v>1325</v>
      </c>
      <c r="G493" s="150">
        <v>1171</v>
      </c>
      <c r="H493" s="150">
        <v>1335</v>
      </c>
      <c r="I493" s="150">
        <v>1252</v>
      </c>
      <c r="J493" s="148">
        <v>-6.2172284644194754E-2</v>
      </c>
      <c r="K493" s="148">
        <v>-1.361845807540794E-2</v>
      </c>
      <c r="L493" s="147"/>
      <c r="M493" s="155">
        <v>8.7119894231438316E-2</v>
      </c>
      <c r="N493" s="144"/>
      <c r="P493" s="149" t="s">
        <v>238</v>
      </c>
      <c r="Q493" s="150">
        <v>13503</v>
      </c>
      <c r="R493" s="150">
        <v>15376</v>
      </c>
      <c r="S493" s="150">
        <v>13324</v>
      </c>
      <c r="T493" s="150">
        <v>12549</v>
      </c>
      <c r="U493" s="150">
        <v>13691</v>
      </c>
      <c r="V493" s="150">
        <v>12681</v>
      </c>
      <c r="W493" s="150">
        <v>12914</v>
      </c>
      <c r="X493" s="150">
        <v>14371</v>
      </c>
      <c r="Y493" s="148">
        <v>0.11282329255072016</v>
      </c>
      <c r="Z493" s="148">
        <v>6.9748399583147241E-2</v>
      </c>
      <c r="AA493" s="147"/>
      <c r="AB493" s="144"/>
      <c r="AC493" s="144"/>
      <c r="AD493" s="150">
        <v>1269.2857142857142</v>
      </c>
      <c r="AE493" s="150">
        <v>13434</v>
      </c>
      <c r="AF493" s="144"/>
    </row>
    <row r="494" spans="1:32" x14ac:dyDescent="0.25">
      <c r="A494" s="149" t="s">
        <v>239</v>
      </c>
      <c r="B494" s="153">
        <v>0.77086931491076571</v>
      </c>
      <c r="C494" s="153">
        <v>0.7478481012658228</v>
      </c>
      <c r="D494" s="153">
        <v>0.74603174603174605</v>
      </c>
      <c r="E494" s="153">
        <v>0.69351535836177469</v>
      </c>
      <c r="F494" s="153">
        <v>0.76368876080691639</v>
      </c>
      <c r="G494" s="153">
        <v>0.74585987261146491</v>
      </c>
      <c r="H494" s="153">
        <v>0.75338600451467264</v>
      </c>
      <c r="I494" s="153">
        <v>0.79140328697850826</v>
      </c>
      <c r="J494" s="172">
        <v>3.8017282463835622</v>
      </c>
      <c r="K494" s="172">
        <v>4.4262351896099954</v>
      </c>
      <c r="L494" s="147"/>
      <c r="M494" s="203">
        <v>2.8651840664618344</v>
      </c>
      <c r="N494" s="144"/>
      <c r="P494" s="149" t="s">
        <v>239</v>
      </c>
      <c r="Q494" s="153">
        <v>0.78061047519944504</v>
      </c>
      <c r="R494" s="153">
        <v>0.76730375767253856</v>
      </c>
      <c r="S494" s="153">
        <v>0.78882244982535077</v>
      </c>
      <c r="T494" s="153">
        <v>0.76714757305294046</v>
      </c>
      <c r="U494" s="153">
        <v>0.75229408209242266</v>
      </c>
      <c r="V494" s="153">
        <v>0.74699575871819035</v>
      </c>
      <c r="W494" s="153">
        <v>0.76004943793773172</v>
      </c>
      <c r="X494" s="153">
        <v>0.76275144631388991</v>
      </c>
      <c r="Y494" s="172">
        <v>0.27020083761581937</v>
      </c>
      <c r="Z494" s="172">
        <v>-0.33297580656721504</v>
      </c>
      <c r="AA494" s="147"/>
      <c r="AB494" s="144"/>
      <c r="AC494" s="144"/>
      <c r="AD494" s="153">
        <v>0.74714093508240831</v>
      </c>
      <c r="AE494" s="153">
        <v>0.76608120437956206</v>
      </c>
      <c r="AF494" s="144"/>
    </row>
    <row r="495" spans="1:32" x14ac:dyDescent="0.25">
      <c r="A495" s="149" t="s">
        <v>240</v>
      </c>
      <c r="B495" s="153">
        <v>0.92600276625172895</v>
      </c>
      <c r="C495" s="153">
        <v>0.95228884590586715</v>
      </c>
      <c r="D495" s="153">
        <v>0.92927756653992399</v>
      </c>
      <c r="E495" s="153">
        <v>0.91284815813117703</v>
      </c>
      <c r="F495" s="153">
        <v>0.9464285714285714</v>
      </c>
      <c r="G495" s="153">
        <v>0.94207562349155272</v>
      </c>
      <c r="H495" s="153">
        <v>0.94413012729844414</v>
      </c>
      <c r="I495" s="153">
        <v>0.95572519083969465</v>
      </c>
      <c r="J495" s="172">
        <v>1.1595063541250505</v>
      </c>
      <c r="K495" s="172">
        <v>1.8686591388102247</v>
      </c>
      <c r="L495" s="147"/>
      <c r="M495" s="203">
        <v>2.1208348597530513</v>
      </c>
      <c r="N495" s="144"/>
      <c r="P495" s="149" t="s">
        <v>240</v>
      </c>
      <c r="Q495" s="153">
        <v>0.93349464223988943</v>
      </c>
      <c r="R495" s="153">
        <v>0.92934421275309764</v>
      </c>
      <c r="S495" s="153">
        <v>0.92908444320479744</v>
      </c>
      <c r="T495" s="153">
        <v>0.91934065934065934</v>
      </c>
      <c r="U495" s="153">
        <v>0.92232551872810564</v>
      </c>
      <c r="V495" s="153">
        <v>0.9283308931185944</v>
      </c>
      <c r="W495" s="153">
        <v>0.93188050223697505</v>
      </c>
      <c r="X495" s="153">
        <v>0.93451684224216414</v>
      </c>
      <c r="Y495" s="172">
        <v>0.26363400051890862</v>
      </c>
      <c r="Z495" s="172">
        <v>0.67818699149835293</v>
      </c>
      <c r="AA495" s="147"/>
      <c r="AB495" s="144"/>
      <c r="AC495" s="144"/>
      <c r="AD495" s="153">
        <v>0.9370385994515924</v>
      </c>
      <c r="AE495" s="153">
        <v>0.92773497232718061</v>
      </c>
      <c r="AF495" s="144"/>
    </row>
    <row r="496" spans="1:32" ht="22.15" customHeight="1" x14ac:dyDescent="0.25">
      <c r="A496" s="154" t="s">
        <v>241</v>
      </c>
      <c r="B496" s="155">
        <v>4.8409405255878286E-2</v>
      </c>
      <c r="C496" s="155">
        <v>2.7079303675048357E-2</v>
      </c>
      <c r="D496" s="155">
        <v>4.8669201520912544E-2</v>
      </c>
      <c r="E496" s="155">
        <v>5.1212938005390833E-2</v>
      </c>
      <c r="F496" s="155">
        <v>4.4285714285714282E-2</v>
      </c>
      <c r="G496" s="155">
        <v>4.4247787610619468E-2</v>
      </c>
      <c r="H496" s="155">
        <v>4.7383309759547382E-2</v>
      </c>
      <c r="I496" s="155">
        <v>4.0458015267175573E-2</v>
      </c>
      <c r="J496" s="172">
        <v>-0.69252944923718085</v>
      </c>
      <c r="K496" s="172">
        <v>-0.35200484324658526</v>
      </c>
      <c r="L496" s="147"/>
      <c r="M496" s="203">
        <v>-1.0588934921405515</v>
      </c>
      <c r="N496" s="144"/>
      <c r="P496" s="154" t="s">
        <v>241</v>
      </c>
      <c r="Q496" s="155">
        <v>4.2309021776702385E-2</v>
      </c>
      <c r="R496" s="155">
        <v>4.2852825627077665E-2</v>
      </c>
      <c r="S496" s="155">
        <v>4.8183529739906562E-2</v>
      </c>
      <c r="T496" s="155">
        <v>5.4432234432234432E-2</v>
      </c>
      <c r="U496" s="155">
        <v>6.4470493128536782E-2</v>
      </c>
      <c r="V496" s="155">
        <v>5.6076134699853585E-2</v>
      </c>
      <c r="W496" s="155">
        <v>5.1017462837350265E-2</v>
      </c>
      <c r="X496" s="155">
        <v>5.1046950188581089E-2</v>
      </c>
      <c r="Y496" s="172">
        <v>2.9487351230823855E-3</v>
      </c>
      <c r="Z496" s="172">
        <v>-1.058373177081906E-2</v>
      </c>
      <c r="AA496" s="147"/>
      <c r="AB496" s="144"/>
      <c r="AC496" s="144"/>
      <c r="AD496" s="151">
        <v>4.3978063699641426E-2</v>
      </c>
      <c r="AE496" s="151">
        <v>5.115278750628928E-2</v>
      </c>
      <c r="AF496" s="144"/>
    </row>
    <row r="497" spans="1:32" ht="22.15" customHeight="1" x14ac:dyDescent="0.25">
      <c r="A497" s="154" t="s">
        <v>242</v>
      </c>
      <c r="B497" s="155">
        <v>4.0299366724237187E-2</v>
      </c>
      <c r="C497" s="155">
        <v>2.1265822784810127E-2</v>
      </c>
      <c r="D497" s="155">
        <v>3.9072039072039072E-2</v>
      </c>
      <c r="E497" s="155">
        <v>3.8907849829351533E-2</v>
      </c>
      <c r="F497" s="155">
        <v>3.5734870317002884E-2</v>
      </c>
      <c r="G497" s="155">
        <v>3.5031847133757961E-2</v>
      </c>
      <c r="H497" s="155">
        <v>3.7810383747178329E-2</v>
      </c>
      <c r="I497" s="155">
        <v>3.3501896333754742E-2</v>
      </c>
      <c r="J497" s="172">
        <v>-0.43084874134235868</v>
      </c>
      <c r="K497" s="172">
        <v>-0.15636939790605944</v>
      </c>
      <c r="L497" s="147"/>
      <c r="M497" s="203">
        <v>-0.81625588437836061</v>
      </c>
      <c r="N497" s="144"/>
      <c r="P497" s="154" t="s">
        <v>242</v>
      </c>
      <c r="Q497" s="155">
        <v>3.5379812695109258E-2</v>
      </c>
      <c r="R497" s="155">
        <v>3.5381007036279256E-2</v>
      </c>
      <c r="S497" s="155">
        <v>4.0909360014208751E-2</v>
      </c>
      <c r="T497" s="155">
        <v>4.5421200635774546E-2</v>
      </c>
      <c r="U497" s="155">
        <v>5.2585306884993681E-2</v>
      </c>
      <c r="V497" s="155">
        <v>4.5122525918944389E-2</v>
      </c>
      <c r="W497" s="155">
        <v>4.1610264257548116E-2</v>
      </c>
      <c r="X497" s="155">
        <v>4.1664455177538348E-2</v>
      </c>
      <c r="Y497" s="172">
        <v>5.41909199902324E-3</v>
      </c>
      <c r="Z497" s="172">
        <v>-5.7518246584017246E-2</v>
      </c>
      <c r="AA497" s="147"/>
      <c r="AB497" s="144"/>
      <c r="AC497" s="144"/>
      <c r="AD497" s="151">
        <v>3.5065590312815337E-2</v>
      </c>
      <c r="AE497" s="151">
        <v>4.2239637643378521E-2</v>
      </c>
      <c r="AF497" s="144"/>
    </row>
    <row r="498" spans="1:32" ht="22.15" customHeight="1" x14ac:dyDescent="0.25">
      <c r="A498" s="154" t="s">
        <v>243</v>
      </c>
      <c r="B498" s="155">
        <v>0.11168681635002879</v>
      </c>
      <c r="C498" s="155">
        <v>0.11341772151898734</v>
      </c>
      <c r="D498" s="155">
        <v>0.1105006105006105</v>
      </c>
      <c r="E498" s="155">
        <v>0.12696245733788397</v>
      </c>
      <c r="F498" s="155">
        <v>0.10605187319884726</v>
      </c>
      <c r="G498" s="155">
        <v>0.12420382165605096</v>
      </c>
      <c r="H498" s="155">
        <v>0.10158013544018059</v>
      </c>
      <c r="I498" s="155">
        <v>7.4589127686472814E-2</v>
      </c>
      <c r="J498" s="172">
        <v>-2.6991007753707774</v>
      </c>
      <c r="K498" s="172">
        <v>-3.8428026703032732</v>
      </c>
      <c r="L498" s="147"/>
      <c r="M498" s="203">
        <v>-2.5883246391336225</v>
      </c>
      <c r="N498" s="144"/>
      <c r="P498" s="154" t="s">
        <v>243</v>
      </c>
      <c r="Q498" s="155">
        <v>0.10683315990287895</v>
      </c>
      <c r="R498" s="155">
        <v>0.10873796097609661</v>
      </c>
      <c r="S498" s="155">
        <v>0.10940737670949026</v>
      </c>
      <c r="T498" s="155">
        <v>0.11419488935077637</v>
      </c>
      <c r="U498" s="155">
        <v>0.11901752843562834</v>
      </c>
      <c r="V498" s="155">
        <v>0.12329170593779454</v>
      </c>
      <c r="W498" s="155">
        <v>0.10399623329998234</v>
      </c>
      <c r="X498" s="155">
        <v>0.10047237407780904</v>
      </c>
      <c r="Y498" s="172">
        <v>-0.35238592221732978</v>
      </c>
      <c r="Z498" s="172">
        <v>-1.1696877747008476</v>
      </c>
      <c r="AA498" s="147"/>
      <c r="AB498" s="144"/>
      <c r="AC498" s="144"/>
      <c r="AD498" s="151">
        <v>0.11301715438950555</v>
      </c>
      <c r="AE498" s="151">
        <v>0.11216925182481752</v>
      </c>
      <c r="AF498" s="144"/>
    </row>
    <row r="499" spans="1:32" ht="22.15" customHeight="1" x14ac:dyDescent="0.25">
      <c r="A499" s="154" t="s">
        <v>244</v>
      </c>
      <c r="B499" s="155">
        <v>2.8209556706966035E-2</v>
      </c>
      <c r="C499" s="155">
        <v>3.1898734177215192E-2</v>
      </c>
      <c r="D499" s="155">
        <v>3.1135531135531136E-2</v>
      </c>
      <c r="E499" s="155">
        <v>2.4573378839590442E-2</v>
      </c>
      <c r="F499" s="155">
        <v>1.9596541786743516E-2</v>
      </c>
      <c r="G499" s="155">
        <v>2.9299363057324841E-2</v>
      </c>
      <c r="H499" s="155">
        <v>2.0316027088036117E-2</v>
      </c>
      <c r="I499" s="155">
        <v>1.5802781289506952E-2</v>
      </c>
      <c r="J499" s="172">
        <v>-0.45132457985291652</v>
      </c>
      <c r="K499" s="172">
        <v>-1.068561427053341</v>
      </c>
      <c r="L499" s="147"/>
      <c r="M499" s="203">
        <v>-0.99920279032110582</v>
      </c>
      <c r="N499" s="144"/>
      <c r="P499" s="154" t="s">
        <v>244</v>
      </c>
      <c r="Q499" s="155">
        <v>2.8616024973985431E-2</v>
      </c>
      <c r="R499" s="155">
        <v>2.3554069564349519E-2</v>
      </c>
      <c r="S499" s="155">
        <v>1.8767390918240482E-2</v>
      </c>
      <c r="T499" s="155">
        <v>2.5981171292334026E-2</v>
      </c>
      <c r="U499" s="155">
        <v>2.6430023627671849E-2</v>
      </c>
      <c r="V499" s="155">
        <v>2.8451932139491046E-2</v>
      </c>
      <c r="W499" s="155">
        <v>2.4248131363663116E-2</v>
      </c>
      <c r="X499" s="155">
        <v>2.579480919271801E-2</v>
      </c>
      <c r="Y499" s="172">
        <v>0.15466778290548938</v>
      </c>
      <c r="Z499" s="172">
        <v>6.6283578291613174E-2</v>
      </c>
      <c r="AA499" s="147"/>
      <c r="AB499" s="144"/>
      <c r="AC499" s="144"/>
      <c r="AD499" s="151">
        <v>2.6488395560040363E-2</v>
      </c>
      <c r="AE499" s="151">
        <v>2.5131973409801878E-2</v>
      </c>
      <c r="AF499" s="144"/>
    </row>
    <row r="500" spans="1:32" ht="22.15" customHeight="1" x14ac:dyDescent="0.25">
      <c r="A500" s="154" t="s">
        <v>245</v>
      </c>
      <c r="B500" s="155">
        <v>1.5544041450777202E-2</v>
      </c>
      <c r="C500" s="155">
        <v>4.860759493670886E-2</v>
      </c>
      <c r="D500" s="155">
        <v>4.1514041514041512E-2</v>
      </c>
      <c r="E500" s="155">
        <v>5.7337883959044371E-2</v>
      </c>
      <c r="F500" s="155">
        <v>3.5734870317002884E-2</v>
      </c>
      <c r="G500" s="155">
        <v>3.3121019108280254E-2</v>
      </c>
      <c r="H500" s="155">
        <v>4.4582392776523705E-2</v>
      </c>
      <c r="I500" s="155">
        <v>3.7926675094816689E-2</v>
      </c>
      <c r="J500" s="172">
        <v>-0.66557176817070163</v>
      </c>
      <c r="K500" s="172">
        <v>-0.14275125943861364</v>
      </c>
      <c r="L500" s="147"/>
      <c r="M500" s="203">
        <v>0.72488979067693449</v>
      </c>
      <c r="N500" s="144"/>
      <c r="P500" s="154" t="s">
        <v>245</v>
      </c>
      <c r="Q500" s="155">
        <v>1.9539831194357728E-2</v>
      </c>
      <c r="R500" s="155">
        <v>3.1538499925145964E-2</v>
      </c>
      <c r="S500" s="155">
        <v>1.6813687762713872E-2</v>
      </c>
      <c r="T500" s="155">
        <v>1.944002934344052E-2</v>
      </c>
      <c r="U500" s="155">
        <v>2.4396944887081707E-2</v>
      </c>
      <c r="V500" s="155">
        <v>3.6345428840716308E-2</v>
      </c>
      <c r="W500" s="155">
        <v>3.7843564239891707E-2</v>
      </c>
      <c r="X500" s="155">
        <v>3.0677777188047345E-2</v>
      </c>
      <c r="Y500" s="172">
        <v>-0.71657870518443623</v>
      </c>
      <c r="Z500" s="172">
        <v>0.39898209836677845</v>
      </c>
      <c r="AA500" s="147"/>
      <c r="AB500" s="144"/>
      <c r="AC500" s="144"/>
      <c r="AD500" s="151">
        <v>3.9354187689202826E-2</v>
      </c>
      <c r="AE500" s="151">
        <v>2.6687956204379561E-2</v>
      </c>
      <c r="AF500" s="144"/>
    </row>
    <row r="501" spans="1:32" ht="22.15" customHeight="1" x14ac:dyDescent="0.25">
      <c r="A501" s="154" t="s">
        <v>246</v>
      </c>
      <c r="B501" s="155">
        <v>9.2112838226827871E-3</v>
      </c>
      <c r="C501" s="155">
        <v>1.7215189873417722E-2</v>
      </c>
      <c r="D501" s="155">
        <v>1.4652014652014652E-2</v>
      </c>
      <c r="E501" s="155">
        <v>1.6382252559726963E-2</v>
      </c>
      <c r="F501" s="155">
        <v>2.7665706051873198E-2</v>
      </c>
      <c r="G501" s="155">
        <v>1.9108280254777069E-2</v>
      </c>
      <c r="H501" s="155">
        <v>1.5237020316027089E-2</v>
      </c>
      <c r="I501" s="155">
        <v>1.8963337547408345E-2</v>
      </c>
      <c r="J501" s="172">
        <v>0.37263172313812559</v>
      </c>
      <c r="K501" s="172">
        <v>0.18930381864934454</v>
      </c>
      <c r="L501" s="147"/>
      <c r="M501" s="203">
        <v>0.72335992108020086</v>
      </c>
      <c r="N501" s="144"/>
      <c r="P501" s="154" t="s">
        <v>246</v>
      </c>
      <c r="Q501" s="155">
        <v>5.7810151462596828E-3</v>
      </c>
      <c r="R501" s="155">
        <v>7.8846249812864911E-3</v>
      </c>
      <c r="S501" s="155">
        <v>4.9138594517790539E-3</v>
      </c>
      <c r="T501" s="155">
        <v>6.2966132779068342E-3</v>
      </c>
      <c r="U501" s="155">
        <v>1.0659926369580746E-2</v>
      </c>
      <c r="V501" s="155">
        <v>1.0779924599434497E-2</v>
      </c>
      <c r="W501" s="155">
        <v>7.5922547230886936E-3</v>
      </c>
      <c r="X501" s="155">
        <v>1.1729738336606337E-2</v>
      </c>
      <c r="Y501" s="172">
        <v>0.41374836135176429</v>
      </c>
      <c r="Z501" s="172">
        <v>0.39905568976073791</v>
      </c>
      <c r="AA501" s="147"/>
      <c r="AB501" s="144"/>
      <c r="AC501" s="144"/>
      <c r="AD501" s="151">
        <v>1.7070299360914899E-2</v>
      </c>
      <c r="AE501" s="151">
        <v>7.7391814389989573E-3</v>
      </c>
      <c r="AF501" s="144"/>
    </row>
    <row r="502" spans="1:32" x14ac:dyDescent="0.25">
      <c r="A502" s="149" t="s">
        <v>247</v>
      </c>
      <c r="B502" s="150">
        <v>69.777777777777843</v>
      </c>
      <c r="C502" s="150">
        <v>57.862278481012623</v>
      </c>
      <c r="D502" s="150">
        <v>50.677045177045152</v>
      </c>
      <c r="E502" s="150">
        <v>50.914675767918155</v>
      </c>
      <c r="F502" s="150">
        <v>52.6979827089338</v>
      </c>
      <c r="G502" s="150">
        <v>39.054140127388543</v>
      </c>
      <c r="H502" s="150">
        <v>51.23871331828434</v>
      </c>
      <c r="I502" s="150">
        <v>49.98609355246515</v>
      </c>
      <c r="J502" s="177">
        <v>-1.2526197658191904</v>
      </c>
      <c r="K502" s="177">
        <v>-3.5475425053888827</v>
      </c>
      <c r="L502" s="147"/>
      <c r="M502" s="203">
        <v>-12.072342836261626</v>
      </c>
      <c r="N502" s="144"/>
      <c r="P502" s="149" t="s">
        <v>247</v>
      </c>
      <c r="Q502" s="150">
        <v>73.18140825528971</v>
      </c>
      <c r="R502" s="150">
        <v>77.267727930535528</v>
      </c>
      <c r="S502" s="150">
        <v>59.765674027588709</v>
      </c>
      <c r="T502" s="150">
        <v>61.998838488812801</v>
      </c>
      <c r="U502" s="150">
        <v>64.927358646079526</v>
      </c>
      <c r="V502" s="150">
        <v>56.439502827521139</v>
      </c>
      <c r="W502" s="150">
        <v>58.512035783650113</v>
      </c>
      <c r="X502" s="150">
        <v>62.058436388726776</v>
      </c>
      <c r="Y502" s="177">
        <v>3.5464006050766628</v>
      </c>
      <c r="Z502" s="177">
        <v>-2.8842692291043335</v>
      </c>
      <c r="AA502" s="147"/>
      <c r="AB502" s="144"/>
      <c r="AC502" s="144"/>
      <c r="AD502" s="150">
        <v>53.533636057854032</v>
      </c>
      <c r="AE502" s="150">
        <v>64.942705617831109</v>
      </c>
      <c r="AF502" s="144"/>
    </row>
    <row r="503" spans="1:32" x14ac:dyDescent="0.25">
      <c r="A503" s="149" t="s">
        <v>248</v>
      </c>
      <c r="B503" s="150">
        <v>71.125172890733054</v>
      </c>
      <c r="C503" s="150">
        <v>60.695680206318563</v>
      </c>
      <c r="D503" s="150">
        <v>52.62433460076052</v>
      </c>
      <c r="E503" s="150">
        <v>53.280323450134773</v>
      </c>
      <c r="F503" s="150">
        <v>55.56428571428566</v>
      </c>
      <c r="G503" s="150">
        <v>37.110217216411897</v>
      </c>
      <c r="H503" s="150">
        <v>51.093352192362012</v>
      </c>
      <c r="I503" s="150">
        <v>50.900763358778541</v>
      </c>
      <c r="J503" s="177">
        <v>-0.19258883358347134</v>
      </c>
      <c r="K503" s="177">
        <v>-4.1142123847354881</v>
      </c>
      <c r="L503" s="147"/>
      <c r="M503" s="203">
        <v>-13.516260961679301</v>
      </c>
      <c r="N503" s="144"/>
      <c r="P503" s="149" t="s">
        <v>248</v>
      </c>
      <c r="Q503" s="150">
        <v>72.290563428966465</v>
      </c>
      <c r="R503" s="150">
        <v>78.092233303112749</v>
      </c>
      <c r="S503" s="150">
        <v>60.310089951886127</v>
      </c>
      <c r="T503" s="150">
        <v>62.863296703296768</v>
      </c>
      <c r="U503" s="150">
        <v>66.752627324171442</v>
      </c>
      <c r="V503" s="150">
        <v>57.263469985358739</v>
      </c>
      <c r="W503" s="150">
        <v>60.340813970269799</v>
      </c>
      <c r="X503" s="150">
        <v>64.417024320457841</v>
      </c>
      <c r="Y503" s="177">
        <v>4.0762103501880418</v>
      </c>
      <c r="Z503" s="177">
        <v>-1.3861583004196092</v>
      </c>
      <c r="AA503" s="147"/>
      <c r="AB503" s="144"/>
      <c r="AC503" s="144"/>
      <c r="AD503" s="150">
        <v>55.014975743514029</v>
      </c>
      <c r="AE503" s="150">
        <v>65.80318262087745</v>
      </c>
      <c r="AF503" s="144"/>
    </row>
    <row r="504" spans="1:32" x14ac:dyDescent="0.25">
      <c r="A504" s="146" t="s">
        <v>249</v>
      </c>
      <c r="B504" s="147">
        <v>406</v>
      </c>
      <c r="C504" s="147">
        <v>313</v>
      </c>
      <c r="D504" s="147">
        <v>241</v>
      </c>
      <c r="E504" s="147">
        <v>262</v>
      </c>
      <c r="F504" s="147">
        <v>259</v>
      </c>
      <c r="G504" s="147">
        <v>288</v>
      </c>
      <c r="H504" s="147">
        <v>232</v>
      </c>
      <c r="I504" s="147">
        <v>285</v>
      </c>
      <c r="J504" s="148">
        <v>0.22844827586206898</v>
      </c>
      <c r="K504" s="148">
        <v>-2.9985007496251023E-3</v>
      </c>
      <c r="L504" s="147"/>
      <c r="M504" s="155">
        <v>8.5869237722205477E-2</v>
      </c>
      <c r="N504" s="144"/>
      <c r="P504" s="146" t="s">
        <v>249</v>
      </c>
      <c r="Q504" s="147">
        <v>4405</v>
      </c>
      <c r="R504" s="147">
        <v>3399</v>
      </c>
      <c r="S504" s="147">
        <v>4248</v>
      </c>
      <c r="T504" s="147">
        <v>4120</v>
      </c>
      <c r="U504" s="147">
        <v>3527</v>
      </c>
      <c r="V504" s="147">
        <v>3393</v>
      </c>
      <c r="W504" s="147">
        <v>3695</v>
      </c>
      <c r="X504" s="147">
        <v>3319</v>
      </c>
      <c r="Y504" s="148">
        <v>-0.10175913396481732</v>
      </c>
      <c r="Z504" s="148">
        <v>-0.13267629820435287</v>
      </c>
      <c r="AA504" s="147"/>
      <c r="AB504" s="144"/>
      <c r="AC504" s="144"/>
      <c r="AD504" s="147">
        <v>285.85714285714283</v>
      </c>
      <c r="AE504" s="147">
        <v>3826.7142857142858</v>
      </c>
      <c r="AF504" s="144"/>
    </row>
    <row r="505" spans="1:32" x14ac:dyDescent="0.25">
      <c r="A505" s="146" t="s">
        <v>250</v>
      </c>
      <c r="B505" s="147">
        <v>26</v>
      </c>
      <c r="C505" s="147">
        <v>45</v>
      </c>
      <c r="D505" s="147">
        <v>36</v>
      </c>
      <c r="E505" s="147">
        <v>14</v>
      </c>
      <c r="F505" s="147">
        <v>21</v>
      </c>
      <c r="G505" s="147">
        <v>36</v>
      </c>
      <c r="H505" s="147">
        <v>25</v>
      </c>
      <c r="I505" s="147">
        <v>24</v>
      </c>
      <c r="J505" s="148">
        <v>-0.04</v>
      </c>
      <c r="K505" s="148">
        <v>-0.17241379310344829</v>
      </c>
      <c r="L505" s="147"/>
      <c r="M505" s="155">
        <v>5.4919908466819219E-2</v>
      </c>
      <c r="N505" s="144"/>
      <c r="P505" s="146" t="s">
        <v>250</v>
      </c>
      <c r="Q505" s="147">
        <v>449</v>
      </c>
      <c r="R505" s="147">
        <v>349</v>
      </c>
      <c r="S505" s="147">
        <v>479</v>
      </c>
      <c r="T505" s="147">
        <v>370</v>
      </c>
      <c r="U505" s="147">
        <v>324</v>
      </c>
      <c r="V505" s="147">
        <v>367</v>
      </c>
      <c r="W505" s="147">
        <v>395</v>
      </c>
      <c r="X505" s="147">
        <v>437</v>
      </c>
      <c r="Y505" s="148">
        <v>0.10632911392405063</v>
      </c>
      <c r="Z505" s="148">
        <v>0.11928283937065491</v>
      </c>
      <c r="AA505" s="147"/>
      <c r="AB505" s="144"/>
      <c r="AC505" s="144"/>
      <c r="AD505" s="150">
        <v>29</v>
      </c>
      <c r="AE505" s="150">
        <v>390.42857142857144</v>
      </c>
      <c r="AF505" s="144"/>
    </row>
    <row r="506" spans="1:32" x14ac:dyDescent="0.25">
      <c r="A506" s="149" t="s">
        <v>251</v>
      </c>
      <c r="B506" s="150">
        <v>0</v>
      </c>
      <c r="C506" s="150">
        <v>2086</v>
      </c>
      <c r="D506" s="150">
        <v>1369</v>
      </c>
      <c r="E506" s="150">
        <v>1128</v>
      </c>
      <c r="F506" s="150">
        <v>1165</v>
      </c>
      <c r="G506" s="150">
        <v>1008</v>
      </c>
      <c r="H506" s="150">
        <v>955</v>
      </c>
      <c r="I506" s="150">
        <v>979</v>
      </c>
      <c r="J506" s="148">
        <v>2.5130890052356022E-2</v>
      </c>
      <c r="K506" s="157">
        <v>-0.23823109843081317</v>
      </c>
      <c r="L506" s="147"/>
      <c r="M506" s="155">
        <v>6.5379991986109262E-2</v>
      </c>
      <c r="N506" s="144"/>
      <c r="P506" s="149" t="s">
        <v>251</v>
      </c>
      <c r="Q506" s="150">
        <v>0</v>
      </c>
      <c r="R506" s="150">
        <v>18754</v>
      </c>
      <c r="S506" s="150">
        <v>15246</v>
      </c>
      <c r="T506" s="150">
        <v>13944</v>
      </c>
      <c r="U506" s="150">
        <v>13737</v>
      </c>
      <c r="V506" s="150">
        <v>12767</v>
      </c>
      <c r="W506" s="150">
        <v>12983</v>
      </c>
      <c r="X506" s="150">
        <v>14974</v>
      </c>
      <c r="Y506" s="148">
        <v>0.15335438650543018</v>
      </c>
      <c r="Z506" s="157">
        <v>2.7598906566320826E-2</v>
      </c>
      <c r="AA506" s="147"/>
      <c r="AB506" s="144"/>
      <c r="AC506" s="144"/>
      <c r="AD506" s="158">
        <v>1285.1666666666667</v>
      </c>
      <c r="AE506" s="158">
        <v>14571.833333333334</v>
      </c>
      <c r="AF506" s="144"/>
    </row>
    <row r="507" spans="1:32" x14ac:dyDescent="0.25">
      <c r="A507" s="159" t="s">
        <v>252</v>
      </c>
      <c r="B507" s="147">
        <v>434</v>
      </c>
      <c r="C507" s="147">
        <v>469</v>
      </c>
      <c r="D507" s="147">
        <v>497</v>
      </c>
      <c r="E507" s="147">
        <v>345</v>
      </c>
      <c r="F507" s="147">
        <v>454</v>
      </c>
      <c r="G507" s="147">
        <v>463</v>
      </c>
      <c r="H507" s="147">
        <v>494</v>
      </c>
      <c r="I507" s="147">
        <v>495</v>
      </c>
      <c r="J507" s="148">
        <v>2.0242914979757085E-3</v>
      </c>
      <c r="K507" s="148">
        <v>9.7908745247148349E-2</v>
      </c>
      <c r="L507" s="147"/>
      <c r="M507" s="155">
        <v>9.7077858403608552E-2</v>
      </c>
      <c r="N507" s="144"/>
      <c r="P507" s="159" t="s">
        <v>252</v>
      </c>
      <c r="Q507" s="147">
        <v>5387</v>
      </c>
      <c r="R507" s="147">
        <v>5016</v>
      </c>
      <c r="S507" s="147">
        <v>5663</v>
      </c>
      <c r="T507" s="147">
        <v>5134</v>
      </c>
      <c r="U507" s="147">
        <v>5668</v>
      </c>
      <c r="V507" s="147">
        <v>5621</v>
      </c>
      <c r="W507" s="147">
        <v>5047</v>
      </c>
      <c r="X507" s="147">
        <v>5099</v>
      </c>
      <c r="Y507" s="148">
        <v>1.0303150386368139E-2</v>
      </c>
      <c r="Z507" s="148">
        <v>-4.9099531116794611E-2</v>
      </c>
      <c r="AA507" s="147"/>
      <c r="AB507" s="144"/>
      <c r="AC507" s="144"/>
      <c r="AD507" s="150">
        <v>450.85714285714283</v>
      </c>
      <c r="AE507" s="150">
        <v>5362.2857142857147</v>
      </c>
      <c r="AF507" s="144"/>
    </row>
    <row r="508" spans="1:32" x14ac:dyDescent="0.25">
      <c r="A508" s="159" t="s">
        <v>253</v>
      </c>
      <c r="B508" s="147">
        <v>17</v>
      </c>
      <c r="C508" s="147">
        <v>9</v>
      </c>
      <c r="D508" s="147">
        <v>16</v>
      </c>
      <c r="E508" s="147">
        <v>8</v>
      </c>
      <c r="F508" s="147">
        <v>15</v>
      </c>
      <c r="G508" s="147">
        <v>9</v>
      </c>
      <c r="H508" s="147">
        <v>10</v>
      </c>
      <c r="I508" s="147">
        <v>13</v>
      </c>
      <c r="J508" s="148">
        <v>0.3</v>
      </c>
      <c r="K508" s="148">
        <v>8.3333333333333329E-2</v>
      </c>
      <c r="L508" s="147"/>
      <c r="M508" s="155">
        <v>7.8787878787878782E-2</v>
      </c>
      <c r="N508" s="144"/>
      <c r="P508" s="159" t="s">
        <v>253</v>
      </c>
      <c r="Q508" s="147">
        <v>156</v>
      </c>
      <c r="R508" s="147">
        <v>166</v>
      </c>
      <c r="S508" s="147">
        <v>202</v>
      </c>
      <c r="T508" s="147">
        <v>195</v>
      </c>
      <c r="U508" s="147">
        <v>169</v>
      </c>
      <c r="V508" s="147">
        <v>165</v>
      </c>
      <c r="W508" s="147">
        <v>152</v>
      </c>
      <c r="X508" s="147">
        <v>165</v>
      </c>
      <c r="Y508" s="148">
        <v>8.5526315789473686E-2</v>
      </c>
      <c r="Z508" s="148">
        <v>-4.1493775933609936E-2</v>
      </c>
      <c r="AA508" s="147"/>
      <c r="AB508" s="144"/>
      <c r="AC508" s="144"/>
      <c r="AD508" s="150">
        <v>12</v>
      </c>
      <c r="AE508" s="150">
        <v>172.14285714285714</v>
      </c>
      <c r="AF508" s="144"/>
    </row>
    <row r="509" spans="1:32" x14ac:dyDescent="0.25">
      <c r="A509" s="159" t="s">
        <v>254</v>
      </c>
      <c r="B509" s="160">
        <v>3.7694013303769404E-2</v>
      </c>
      <c r="C509" s="160">
        <v>1.8828451882845189E-2</v>
      </c>
      <c r="D509" s="160">
        <v>3.1189083820662766E-2</v>
      </c>
      <c r="E509" s="160">
        <v>2.2662889518413599E-2</v>
      </c>
      <c r="F509" s="160">
        <v>3.1982942430703626E-2</v>
      </c>
      <c r="G509" s="160">
        <v>1.9067796610169493E-2</v>
      </c>
      <c r="H509" s="160">
        <v>1.984126984126984E-2</v>
      </c>
      <c r="I509" s="160">
        <v>2.5590551181102362E-2</v>
      </c>
      <c r="J509" s="172">
        <v>0.57492813398325215</v>
      </c>
      <c r="K509" s="172">
        <v>-3.353747448235668E-2</v>
      </c>
      <c r="L509" s="147"/>
      <c r="M509" s="203">
        <v>-0.57544336213292513</v>
      </c>
      <c r="N509" s="144"/>
      <c r="P509" s="159" t="s">
        <v>254</v>
      </c>
      <c r="Q509" s="160">
        <v>2.814360454627458E-2</v>
      </c>
      <c r="R509" s="160">
        <v>3.2033963720571206E-2</v>
      </c>
      <c r="S509" s="160">
        <v>3.4441602728047742E-2</v>
      </c>
      <c r="T509" s="160">
        <v>3.6592231187840121E-2</v>
      </c>
      <c r="U509" s="160">
        <v>2.8953229398663696E-2</v>
      </c>
      <c r="V509" s="160">
        <v>2.8517110266159697E-2</v>
      </c>
      <c r="W509" s="160">
        <v>2.9236391613771878E-2</v>
      </c>
      <c r="X509" s="160">
        <v>3.1344984802431614E-2</v>
      </c>
      <c r="Y509" s="172">
        <v>0.21085931886597359</v>
      </c>
      <c r="Z509" s="172">
        <v>2.4098645442820893E-2</v>
      </c>
      <c r="AA509" s="147"/>
      <c r="AB509" s="144"/>
      <c r="AC509" s="144"/>
      <c r="AD509" s="191">
        <v>2.5925925925925929E-2</v>
      </c>
      <c r="AE509" s="191">
        <v>3.1103998348003405E-2</v>
      </c>
      <c r="AF509" s="144"/>
    </row>
    <row r="510" spans="1:32" x14ac:dyDescent="0.25">
      <c r="A510" s="161" t="s">
        <v>255</v>
      </c>
      <c r="B510" s="161"/>
      <c r="C510" s="161"/>
      <c r="D510" s="161"/>
      <c r="E510" s="144"/>
      <c r="F510" s="144"/>
      <c r="G510" s="144"/>
      <c r="H510" s="144"/>
      <c r="I510" s="144"/>
      <c r="J510" s="144"/>
      <c r="K510" s="144"/>
      <c r="L510" s="144"/>
      <c r="M510" s="144"/>
      <c r="N510" s="144"/>
      <c r="O510" s="204"/>
      <c r="P510" s="161" t="s">
        <v>255</v>
      </c>
      <c r="Q510" s="161"/>
      <c r="R510" s="161"/>
      <c r="S510" s="161"/>
      <c r="T510" s="144"/>
      <c r="U510" s="144"/>
      <c r="V510" s="144"/>
      <c r="W510" s="144"/>
      <c r="X510" s="144"/>
      <c r="Y510" s="144"/>
      <c r="Z510" s="144"/>
      <c r="AA510" s="144"/>
      <c r="AB510" s="144"/>
      <c r="AC510" s="144"/>
      <c r="AD510" s="144"/>
      <c r="AE510" s="144"/>
      <c r="AF510" s="144"/>
    </row>
    <row r="513" spans="1:32" x14ac:dyDescent="0.25">
      <c r="A513" s="189" t="s">
        <v>264</v>
      </c>
      <c r="B513" s="189"/>
      <c r="C513" s="189"/>
      <c r="D513" s="189"/>
      <c r="E513" s="181"/>
      <c r="F513" s="167"/>
      <c r="G513" s="167"/>
      <c r="H513" s="167"/>
      <c r="I513" s="167"/>
      <c r="J513" s="167"/>
      <c r="K513" s="167"/>
      <c r="L513" s="188"/>
      <c r="M513" s="211"/>
      <c r="N513" s="144"/>
      <c r="O513" s="211"/>
      <c r="P513" s="189" t="s">
        <v>264</v>
      </c>
      <c r="Q513" s="189"/>
      <c r="R513" s="189"/>
      <c r="S513" s="189"/>
      <c r="T513" s="181"/>
      <c r="U513" s="144"/>
      <c r="V513" s="144"/>
      <c r="W513" s="144"/>
      <c r="X513" s="144"/>
      <c r="Y513" s="144"/>
      <c r="Z513" s="144"/>
      <c r="AA513" s="188"/>
      <c r="AB513" s="144"/>
      <c r="AC513" s="144"/>
      <c r="AD513" s="144"/>
      <c r="AE513" s="144"/>
      <c r="AF513" s="144"/>
    </row>
    <row r="514" spans="1:32" x14ac:dyDescent="0.25">
      <c r="A514" s="166" t="s">
        <v>310</v>
      </c>
      <c r="B514" s="166"/>
      <c r="C514" s="166"/>
      <c r="D514" s="166"/>
      <c r="E514" s="213"/>
      <c r="F514" s="167"/>
      <c r="G514" s="167"/>
      <c r="H514" s="167"/>
      <c r="I514" s="167"/>
      <c r="J514" s="167"/>
      <c r="K514" s="167"/>
      <c r="L514" s="167"/>
      <c r="M514" s="144"/>
      <c r="N514" s="144"/>
      <c r="P514" s="166" t="s">
        <v>231</v>
      </c>
      <c r="Q514" s="166"/>
      <c r="R514" s="166"/>
      <c r="S514" s="166"/>
      <c r="T514" s="162"/>
      <c r="U514" s="144"/>
      <c r="V514" s="144"/>
      <c r="W514" s="144"/>
      <c r="X514" s="144"/>
      <c r="Y514" s="144"/>
      <c r="Z514" s="144"/>
      <c r="AA514" s="167"/>
      <c r="AB514" s="144"/>
      <c r="AC514" s="144"/>
      <c r="AD514" s="144"/>
      <c r="AE514" s="144"/>
      <c r="AF514" s="144"/>
    </row>
    <row r="515" spans="1:32" ht="31.5" x14ac:dyDescent="0.25">
      <c r="A515" s="190"/>
      <c r="B515" s="141">
        <v>2019</v>
      </c>
      <c r="C515" s="141">
        <v>2020</v>
      </c>
      <c r="D515" s="141">
        <v>2021</v>
      </c>
      <c r="E515" s="141">
        <v>2022</v>
      </c>
      <c r="F515" s="141">
        <v>2023</v>
      </c>
      <c r="G515" s="141">
        <v>2024</v>
      </c>
      <c r="H515" s="141">
        <v>2025</v>
      </c>
      <c r="I515" s="141">
        <v>2026</v>
      </c>
      <c r="J515" s="142" t="s">
        <v>232</v>
      </c>
      <c r="K515" s="142" t="s">
        <v>233</v>
      </c>
      <c r="L515" s="143" t="s">
        <v>234</v>
      </c>
      <c r="M515" s="145" t="s">
        <v>287</v>
      </c>
      <c r="N515" s="144"/>
      <c r="P515" s="190"/>
      <c r="Q515" s="141">
        <v>2019</v>
      </c>
      <c r="R515" s="141">
        <v>2020</v>
      </c>
      <c r="S515" s="141">
        <v>2021</v>
      </c>
      <c r="T515" s="141">
        <v>2022</v>
      </c>
      <c r="U515" s="141">
        <v>2023</v>
      </c>
      <c r="V515" s="141">
        <v>2024</v>
      </c>
      <c r="W515" s="141">
        <v>2025</v>
      </c>
      <c r="X515" s="141">
        <v>2026</v>
      </c>
      <c r="Y515" s="142" t="s">
        <v>232</v>
      </c>
      <c r="Z515" s="142" t="s">
        <v>233</v>
      </c>
      <c r="AA515" s="143" t="s">
        <v>234</v>
      </c>
      <c r="AB515" s="144"/>
      <c r="AC515" s="144"/>
      <c r="AD515" s="145" t="s">
        <v>311</v>
      </c>
      <c r="AE515" s="145" t="s">
        <v>235</v>
      </c>
      <c r="AF515" s="144"/>
    </row>
    <row r="516" spans="1:32" x14ac:dyDescent="0.25">
      <c r="A516" s="146" t="s">
        <v>236</v>
      </c>
      <c r="B516" s="147">
        <v>3126</v>
      </c>
      <c r="C516" s="147">
        <v>3027</v>
      </c>
      <c r="D516" s="147">
        <v>2232</v>
      </c>
      <c r="E516" s="147">
        <v>2427</v>
      </c>
      <c r="F516" s="147">
        <v>3480</v>
      </c>
      <c r="G516" s="147">
        <v>3493</v>
      </c>
      <c r="H516" s="147">
        <v>3161</v>
      </c>
      <c r="I516" s="147">
        <v>3107</v>
      </c>
      <c r="J516" s="148">
        <v>-1.7083201518506803E-2</v>
      </c>
      <c r="K516" s="148">
        <v>3.8336675260192903E-2</v>
      </c>
      <c r="L516" s="147"/>
      <c r="M516" s="155">
        <v>8.8743537745280057E-2</v>
      </c>
      <c r="N516" s="144"/>
      <c r="P516" s="146" t="s">
        <v>236</v>
      </c>
      <c r="Q516" s="147">
        <v>29719</v>
      </c>
      <c r="R516" s="147">
        <v>30357</v>
      </c>
      <c r="S516" s="147">
        <v>22700</v>
      </c>
      <c r="T516" s="147">
        <v>28141</v>
      </c>
      <c r="U516" s="147">
        <v>32999</v>
      </c>
      <c r="V516" s="147">
        <v>35838</v>
      </c>
      <c r="W516" s="147">
        <v>34289</v>
      </c>
      <c r="X516" s="147">
        <v>35011</v>
      </c>
      <c r="Y516" s="148">
        <v>2.105631543643734E-2</v>
      </c>
      <c r="Z516" s="148">
        <v>0.14498955817289053</v>
      </c>
      <c r="AA516" s="147"/>
      <c r="AB516" s="144"/>
      <c r="AC516" s="144"/>
      <c r="AD516" s="147">
        <v>2992.2857142857142</v>
      </c>
      <c r="AE516" s="147">
        <v>30577.571428571428</v>
      </c>
      <c r="AF516" s="144"/>
    </row>
    <row r="517" spans="1:32" x14ac:dyDescent="0.25">
      <c r="A517" s="149" t="s">
        <v>237</v>
      </c>
      <c r="B517" s="150">
        <v>773</v>
      </c>
      <c r="C517" s="150">
        <v>835</v>
      </c>
      <c r="D517" s="150">
        <v>619</v>
      </c>
      <c r="E517" s="150">
        <v>583</v>
      </c>
      <c r="F517" s="150">
        <v>861</v>
      </c>
      <c r="G517" s="150">
        <v>691</v>
      </c>
      <c r="H517" s="150">
        <v>476</v>
      </c>
      <c r="I517" s="150">
        <v>541</v>
      </c>
      <c r="J517" s="148">
        <v>0.13655462184873948</v>
      </c>
      <c r="K517" s="148">
        <v>-0.21723852831748652</v>
      </c>
      <c r="L517" s="147"/>
      <c r="M517" s="155">
        <v>9.1975518531111869E-2</v>
      </c>
      <c r="N517" s="144"/>
      <c r="P517" s="149" t="s">
        <v>237</v>
      </c>
      <c r="Q517" s="150">
        <v>7240</v>
      </c>
      <c r="R517" s="150">
        <v>7407</v>
      </c>
      <c r="S517" s="150">
        <v>5905</v>
      </c>
      <c r="T517" s="150">
        <v>6187</v>
      </c>
      <c r="U517" s="150">
        <v>6401</v>
      </c>
      <c r="V517" s="150">
        <v>6379</v>
      </c>
      <c r="W517" s="150">
        <v>5385</v>
      </c>
      <c r="X517" s="150">
        <v>5882</v>
      </c>
      <c r="Y517" s="148">
        <v>9.2293407613741871E-2</v>
      </c>
      <c r="Z517" s="148">
        <v>-8.3066096561553573E-2</v>
      </c>
      <c r="AA517" s="147"/>
      <c r="AB517" s="144"/>
      <c r="AC517" s="144"/>
      <c r="AD517" s="150">
        <v>691.14285714285711</v>
      </c>
      <c r="AE517" s="150">
        <v>6414.8571428571431</v>
      </c>
      <c r="AF517" s="144"/>
    </row>
    <row r="518" spans="1:32" x14ac:dyDescent="0.25">
      <c r="A518" s="146" t="s">
        <v>90</v>
      </c>
      <c r="B518" s="151">
        <v>0.2738221749911442</v>
      </c>
      <c r="C518" s="151">
        <v>0.30187997107736803</v>
      </c>
      <c r="D518" s="151">
        <v>0.29816955684007707</v>
      </c>
      <c r="E518" s="151">
        <v>0.26380090497737557</v>
      </c>
      <c r="F518" s="151">
        <v>0.27774193548387099</v>
      </c>
      <c r="G518" s="151">
        <v>0.22362459546925567</v>
      </c>
      <c r="H518" s="151">
        <v>0.1716552470248828</v>
      </c>
      <c r="I518" s="151">
        <v>0.19809593555474186</v>
      </c>
      <c r="J518" s="172">
        <v>2.6440688529859062</v>
      </c>
      <c r="K518" s="172">
        <v>-5.8725383056575708</v>
      </c>
      <c r="L518" s="147"/>
      <c r="M518" s="203">
        <v>1.4553014220451606</v>
      </c>
      <c r="N518" s="144"/>
      <c r="P518" s="146" t="s">
        <v>90</v>
      </c>
      <c r="Q518" s="151">
        <v>0.26333975921143565</v>
      </c>
      <c r="R518" s="151">
        <v>0.25994034041059833</v>
      </c>
      <c r="S518" s="151">
        <v>0.2713570148430679</v>
      </c>
      <c r="T518" s="151">
        <v>0.23304079249689255</v>
      </c>
      <c r="U518" s="151">
        <v>0.20886902042680938</v>
      </c>
      <c r="V518" s="151">
        <v>0.19705909610453801</v>
      </c>
      <c r="W518" s="151">
        <v>0.1704059998101326</v>
      </c>
      <c r="X518" s="151">
        <v>0.18354292133429026</v>
      </c>
      <c r="Y518" s="172">
        <v>1.3136921524157659</v>
      </c>
      <c r="Z518" s="172">
        <v>-4.2200608597942448</v>
      </c>
      <c r="AA518" s="147"/>
      <c r="AB518" s="144"/>
      <c r="AC518" s="144"/>
      <c r="AD518" s="151">
        <v>0.25682131861131757</v>
      </c>
      <c r="AE518" s="151">
        <v>0.22574352993223271</v>
      </c>
      <c r="AF518" s="144"/>
    </row>
    <row r="519" spans="1:32" x14ac:dyDescent="0.25">
      <c r="A519" s="149" t="s">
        <v>238</v>
      </c>
      <c r="B519" s="150">
        <v>670</v>
      </c>
      <c r="C519" s="150">
        <v>732</v>
      </c>
      <c r="D519" s="150">
        <v>550</v>
      </c>
      <c r="E519" s="150">
        <v>438</v>
      </c>
      <c r="F519" s="150">
        <v>698</v>
      </c>
      <c r="G519" s="150">
        <v>493</v>
      </c>
      <c r="H519" s="150">
        <v>348</v>
      </c>
      <c r="I519" s="150">
        <v>453</v>
      </c>
      <c r="J519" s="148">
        <v>0.30172413793103448</v>
      </c>
      <c r="K519" s="148">
        <v>-0.19292440824637319</v>
      </c>
      <c r="L519" s="147"/>
      <c r="M519" s="155">
        <v>9.1018685955394821E-2</v>
      </c>
      <c r="N519" s="144"/>
      <c r="P519" s="149" t="s">
        <v>238</v>
      </c>
      <c r="Q519" s="150">
        <v>6227</v>
      </c>
      <c r="R519" s="150">
        <v>6425</v>
      </c>
      <c r="S519" s="150">
        <v>5110</v>
      </c>
      <c r="T519" s="150">
        <v>5031</v>
      </c>
      <c r="U519" s="150">
        <v>5004</v>
      </c>
      <c r="V519" s="150">
        <v>4950</v>
      </c>
      <c r="W519" s="150">
        <v>4219</v>
      </c>
      <c r="X519" s="150">
        <v>4977</v>
      </c>
      <c r="Y519" s="148">
        <v>0.17966342735245319</v>
      </c>
      <c r="Z519" s="148">
        <v>-5.7539360493426436E-2</v>
      </c>
      <c r="AA519" s="147"/>
      <c r="AB519" s="144"/>
      <c r="AC519" s="144"/>
      <c r="AD519" s="150">
        <v>561.28571428571433</v>
      </c>
      <c r="AE519" s="150">
        <v>5280.8571428571431</v>
      </c>
      <c r="AF519" s="144"/>
    </row>
    <row r="520" spans="1:32" x14ac:dyDescent="0.25">
      <c r="A520" s="149" t="s">
        <v>239</v>
      </c>
      <c r="B520" s="153">
        <v>0.2143314139475368</v>
      </c>
      <c r="C520" s="153">
        <v>0.24182358771060455</v>
      </c>
      <c r="D520" s="153">
        <v>0.24641577060931899</v>
      </c>
      <c r="E520" s="153">
        <v>0.18046971569839307</v>
      </c>
      <c r="F520" s="153">
        <v>0.20057471264367815</v>
      </c>
      <c r="G520" s="153">
        <v>0.14113942170054394</v>
      </c>
      <c r="H520" s="153">
        <v>0.11009174311926606</v>
      </c>
      <c r="I520" s="153">
        <v>0.14579980688767299</v>
      </c>
      <c r="J520" s="172">
        <v>3.5708063768406935</v>
      </c>
      <c r="K520" s="172">
        <v>-4.1777773557280709</v>
      </c>
      <c r="L520" s="147"/>
      <c r="M520" s="203">
        <v>0.36444842747798967</v>
      </c>
      <c r="N520" s="144"/>
      <c r="P520" s="149" t="s">
        <v>239</v>
      </c>
      <c r="Q520" s="153">
        <v>0.2095292573774353</v>
      </c>
      <c r="R520" s="153">
        <v>0.2116480548143756</v>
      </c>
      <c r="S520" s="153">
        <v>0.2251101321585903</v>
      </c>
      <c r="T520" s="153">
        <v>0.17877829501439182</v>
      </c>
      <c r="U520" s="153">
        <v>0.15164095881693385</v>
      </c>
      <c r="V520" s="153">
        <v>0.13812154696132597</v>
      </c>
      <c r="W520" s="153">
        <v>0.12304237510571904</v>
      </c>
      <c r="X520" s="153">
        <v>0.1421553226128931</v>
      </c>
      <c r="Y520" s="172">
        <v>1.9112947507174058</v>
      </c>
      <c r="Z520" s="172">
        <v>-3.0548293015742272</v>
      </c>
      <c r="AA520" s="147"/>
      <c r="AB520" s="144"/>
      <c r="AC520" s="144"/>
      <c r="AD520" s="153">
        <v>0.18757758044495371</v>
      </c>
      <c r="AE520" s="153">
        <v>0.17270361562863537</v>
      </c>
      <c r="AF520" s="144"/>
    </row>
    <row r="521" spans="1:32" x14ac:dyDescent="0.25">
      <c r="A521" s="149" t="s">
        <v>240</v>
      </c>
      <c r="B521" s="153">
        <v>0.86675291073738681</v>
      </c>
      <c r="C521" s="153">
        <v>0.87664670658682631</v>
      </c>
      <c r="D521" s="153">
        <v>0.88852988691437806</v>
      </c>
      <c r="E521" s="153">
        <v>0.75128644939965694</v>
      </c>
      <c r="F521" s="153">
        <v>0.81068524970963995</v>
      </c>
      <c r="G521" s="153">
        <v>0.7134587554269175</v>
      </c>
      <c r="H521" s="153">
        <v>0.73109243697478987</v>
      </c>
      <c r="I521" s="153">
        <v>0.83733826247689469</v>
      </c>
      <c r="J521" s="172">
        <v>10.624582550210482</v>
      </c>
      <c r="K521" s="172">
        <v>2.5225819318564713</v>
      </c>
      <c r="L521" s="147"/>
      <c r="M521" s="203">
        <v>-0.880250596921206</v>
      </c>
      <c r="N521" s="144"/>
      <c r="P521" s="149" t="s">
        <v>240</v>
      </c>
      <c r="Q521" s="153">
        <v>0.86008287292817676</v>
      </c>
      <c r="R521" s="153">
        <v>0.86742270824895373</v>
      </c>
      <c r="S521" s="153">
        <v>0.86536833192209994</v>
      </c>
      <c r="T521" s="153">
        <v>0.813156618716664</v>
      </c>
      <c r="U521" s="153">
        <v>0.78175285111701298</v>
      </c>
      <c r="V521" s="153">
        <v>0.77598369650415422</v>
      </c>
      <c r="W521" s="153">
        <v>0.78347260909935001</v>
      </c>
      <c r="X521" s="153">
        <v>0.84614076844610675</v>
      </c>
      <c r="Y521" s="172">
        <v>6.2668159346756731</v>
      </c>
      <c r="Z521" s="172">
        <v>2.2917892978442378</v>
      </c>
      <c r="AA521" s="147"/>
      <c r="AB521" s="144"/>
      <c r="AC521" s="144"/>
      <c r="AD521" s="153">
        <v>0.81211244315832998</v>
      </c>
      <c r="AE521" s="153">
        <v>0.82322287546766437</v>
      </c>
      <c r="AF521" s="144"/>
    </row>
    <row r="522" spans="1:32" ht="22.15" customHeight="1" x14ac:dyDescent="0.25">
      <c r="A522" s="154" t="s">
        <v>241</v>
      </c>
      <c r="B522" s="155">
        <v>6.4683053040103496E-3</v>
      </c>
      <c r="C522" s="155">
        <v>8.3832335329341312E-3</v>
      </c>
      <c r="D522" s="155">
        <v>1.6155088852988692E-2</v>
      </c>
      <c r="E522" s="155">
        <v>2.7444253859348199E-2</v>
      </c>
      <c r="F522" s="155">
        <v>1.2775842044134728E-2</v>
      </c>
      <c r="G522" s="155">
        <v>1.7366136034732273E-2</v>
      </c>
      <c r="H522" s="155">
        <v>6.3025210084033615E-3</v>
      </c>
      <c r="I522" s="155">
        <v>1.4787430683918669E-2</v>
      </c>
      <c r="J522" s="172">
        <v>0.84849096755153075</v>
      </c>
      <c r="K522" s="172">
        <v>0.15588238215788597</v>
      </c>
      <c r="L522" s="147"/>
      <c r="M522" s="203">
        <v>-0.49337525870775911</v>
      </c>
      <c r="N522" s="144"/>
      <c r="P522" s="154" t="s">
        <v>241</v>
      </c>
      <c r="Q522" s="155">
        <v>2.0580110497237569E-2</v>
      </c>
      <c r="R522" s="155">
        <v>2.227622519238558E-2</v>
      </c>
      <c r="S522" s="155">
        <v>2.1845893310753598E-2</v>
      </c>
      <c r="T522" s="155">
        <v>2.4082754161952481E-2</v>
      </c>
      <c r="U522" s="155">
        <v>2.2340259334478987E-2</v>
      </c>
      <c r="V522" s="155">
        <v>2.1633484872237027E-2</v>
      </c>
      <c r="W522" s="155">
        <v>2.0055710306406686E-2</v>
      </c>
      <c r="X522" s="155">
        <v>1.972118327099626E-2</v>
      </c>
      <c r="Y522" s="172">
        <v>-3.3452703541042572E-2</v>
      </c>
      <c r="Z522" s="172">
        <v>-0.21254228220021382</v>
      </c>
      <c r="AA522" s="147"/>
      <c r="AB522" s="144"/>
      <c r="AC522" s="144"/>
      <c r="AD522" s="151">
        <v>1.3228606862339809E-2</v>
      </c>
      <c r="AE522" s="151">
        <v>2.1846606092998398E-2</v>
      </c>
      <c r="AF522" s="144"/>
    </row>
    <row r="523" spans="1:32" ht="22.15" customHeight="1" x14ac:dyDescent="0.25">
      <c r="A523" s="154" t="s">
        <v>242</v>
      </c>
      <c r="B523" s="155">
        <v>1.5994881637875879E-3</v>
      </c>
      <c r="C523" s="155">
        <v>2.3125206475057814E-3</v>
      </c>
      <c r="D523" s="155">
        <v>4.4802867383512543E-3</v>
      </c>
      <c r="E523" s="155">
        <v>6.592501030078286E-3</v>
      </c>
      <c r="F523" s="155">
        <v>3.160919540229885E-3</v>
      </c>
      <c r="G523" s="155">
        <v>3.4354423131978244E-3</v>
      </c>
      <c r="H523" s="155">
        <v>9.4906675102815561E-4</v>
      </c>
      <c r="I523" s="155">
        <v>2.5748310267138721E-3</v>
      </c>
      <c r="J523" s="172">
        <v>0.16257642756857166</v>
      </c>
      <c r="K523" s="172">
        <v>-4.8064495915455148E-2</v>
      </c>
      <c r="L523" s="147"/>
      <c r="M523" s="203">
        <v>-7.3841338218618796E-2</v>
      </c>
      <c r="N523" s="144"/>
      <c r="P523" s="154" t="s">
        <v>242</v>
      </c>
      <c r="Q523" s="155">
        <v>5.013627645613917E-3</v>
      </c>
      <c r="R523" s="155">
        <v>5.4353196956220973E-3</v>
      </c>
      <c r="S523" s="155">
        <v>5.6828193832599121E-3</v>
      </c>
      <c r="T523" s="155">
        <v>5.2947656444333894E-3</v>
      </c>
      <c r="U523" s="155">
        <v>4.3334646504439526E-3</v>
      </c>
      <c r="V523" s="155">
        <v>3.850661309224845E-3</v>
      </c>
      <c r="W523" s="155">
        <v>3.1496981539269153E-3</v>
      </c>
      <c r="X523" s="155">
        <v>3.31324440890006E-3</v>
      </c>
      <c r="Y523" s="172">
        <v>1.6354625497314468E-2</v>
      </c>
      <c r="Z523" s="172">
        <v>-0.12699468190307761</v>
      </c>
      <c r="AA523" s="147"/>
      <c r="AB523" s="144"/>
      <c r="AC523" s="144"/>
      <c r="AD523" s="151">
        <v>3.0554759858684236E-3</v>
      </c>
      <c r="AE523" s="151">
        <v>4.583191227930836E-3</v>
      </c>
      <c r="AF523" s="144"/>
    </row>
    <row r="524" spans="1:32" ht="22.15" customHeight="1" x14ac:dyDescent="0.25">
      <c r="A524" s="154" t="s">
        <v>243</v>
      </c>
      <c r="B524" s="155">
        <v>5.886116442738324E-2</v>
      </c>
      <c r="C524" s="155">
        <v>6.3098777667657743E-2</v>
      </c>
      <c r="D524" s="155">
        <v>6.8548387096774188E-2</v>
      </c>
      <c r="E524" s="155">
        <v>8.9822826534816644E-2</v>
      </c>
      <c r="F524" s="155">
        <v>7.5287356321839083E-2</v>
      </c>
      <c r="G524" s="155">
        <v>6.4414543372459207E-2</v>
      </c>
      <c r="H524" s="155">
        <v>3.9228092375830435E-2</v>
      </c>
      <c r="I524" s="155">
        <v>4.441583521081429E-2</v>
      </c>
      <c r="J524" s="172">
        <v>0.5187742834983855</v>
      </c>
      <c r="K524" s="172">
        <v>-2.0369804052052123</v>
      </c>
      <c r="L524" s="147"/>
      <c r="M524" s="203">
        <v>-0.19124616101848235</v>
      </c>
      <c r="N524" s="144"/>
      <c r="P524" s="154" t="s">
        <v>243</v>
      </c>
      <c r="Q524" s="155">
        <v>6.6724990746660384E-2</v>
      </c>
      <c r="R524" s="155">
        <v>7.3590934545574332E-2</v>
      </c>
      <c r="S524" s="155">
        <v>7.3480176211453738E-2</v>
      </c>
      <c r="T524" s="155">
        <v>7.0217831633559574E-2</v>
      </c>
      <c r="U524" s="155">
        <v>6.0274553774356796E-2</v>
      </c>
      <c r="V524" s="155">
        <v>5.5416038841453207E-2</v>
      </c>
      <c r="W524" s="155">
        <v>4.6166409052465808E-2</v>
      </c>
      <c r="X524" s="155">
        <v>4.6328296820999114E-2</v>
      </c>
      <c r="Y524" s="172">
        <v>1.6188776853330589E-2</v>
      </c>
      <c r="Z524" s="172">
        <v>-1.6364713461981408</v>
      </c>
      <c r="AA524" s="147"/>
      <c r="AB524" s="144"/>
      <c r="AC524" s="144"/>
      <c r="AD524" s="151">
        <v>6.4785639262866415E-2</v>
      </c>
      <c r="AE524" s="151">
        <v>6.2693010282980521E-2</v>
      </c>
      <c r="AF524" s="144"/>
    </row>
    <row r="525" spans="1:32" ht="22.15" customHeight="1" x14ac:dyDescent="0.25">
      <c r="A525" s="154" t="s">
        <v>244</v>
      </c>
      <c r="B525" s="155">
        <v>0.53774792066538712</v>
      </c>
      <c r="C525" s="155">
        <v>0.51404030393128508</v>
      </c>
      <c r="D525" s="155">
        <v>0.54077060931899645</v>
      </c>
      <c r="E525" s="155">
        <v>0.54923774206839715</v>
      </c>
      <c r="F525" s="155">
        <v>0.51925287356321836</v>
      </c>
      <c r="G525" s="155">
        <v>0.54766676209561982</v>
      </c>
      <c r="H525" s="155">
        <v>0.51281240113888005</v>
      </c>
      <c r="I525" s="155">
        <v>0.54007080785323458</v>
      </c>
      <c r="J525" s="172">
        <v>2.7258406714354533</v>
      </c>
      <c r="K525" s="172">
        <v>0.92773389331544109</v>
      </c>
      <c r="L525" s="147"/>
      <c r="M525" s="203">
        <v>-7.5592840714358456</v>
      </c>
      <c r="N525" s="144"/>
      <c r="P525" s="154" t="s">
        <v>244</v>
      </c>
      <c r="Q525" s="155">
        <v>0.59837141222786772</v>
      </c>
      <c r="R525" s="155">
        <v>0.57713212768060085</v>
      </c>
      <c r="S525" s="155">
        <v>0.58013215859030842</v>
      </c>
      <c r="T525" s="155">
        <v>0.61824384350236306</v>
      </c>
      <c r="U525" s="155">
        <v>0.61717021727931154</v>
      </c>
      <c r="V525" s="155">
        <v>0.60128913443830567</v>
      </c>
      <c r="W525" s="155">
        <v>0.64040946076001048</v>
      </c>
      <c r="X525" s="155">
        <v>0.61566364856759304</v>
      </c>
      <c r="Y525" s="172">
        <v>-2.4745812192417449</v>
      </c>
      <c r="Z525" s="172">
        <v>0.95050729542817125</v>
      </c>
      <c r="AA525" s="147"/>
      <c r="AB525" s="144"/>
      <c r="AC525" s="144"/>
      <c r="AD525" s="151">
        <v>0.53079346892008017</v>
      </c>
      <c r="AE525" s="151">
        <v>0.60615857561331132</v>
      </c>
      <c r="AF525" s="144"/>
    </row>
    <row r="526" spans="1:32" ht="22.15" customHeight="1" x14ac:dyDescent="0.25">
      <c r="A526" s="154" t="s">
        <v>245</v>
      </c>
      <c r="B526" s="155">
        <v>5.886116442738324E-2</v>
      </c>
      <c r="C526" s="155">
        <v>5.9464816650148661E-2</v>
      </c>
      <c r="D526" s="155">
        <v>3.8082437275985662E-2</v>
      </c>
      <c r="E526" s="155">
        <v>4.4499381953028432E-2</v>
      </c>
      <c r="F526" s="155">
        <v>5.2298850574712646E-2</v>
      </c>
      <c r="G526" s="155">
        <v>7.5579730890352137E-2</v>
      </c>
      <c r="H526" s="155">
        <v>0.17336285985447644</v>
      </c>
      <c r="I526" s="155">
        <v>0.10460251046025104</v>
      </c>
      <c r="J526" s="172">
        <v>-6.8760349394225404</v>
      </c>
      <c r="K526" s="172">
        <v>3.0554959615220962</v>
      </c>
      <c r="L526" s="147"/>
      <c r="M526" s="203">
        <v>3.987999467949642</v>
      </c>
      <c r="N526" s="144"/>
      <c r="P526" s="154" t="s">
        <v>245</v>
      </c>
      <c r="Q526" s="155">
        <v>3.1091221104344022E-2</v>
      </c>
      <c r="R526" s="155">
        <v>4.2527258951806833E-2</v>
      </c>
      <c r="S526" s="155">
        <v>4.2995594713656389E-2</v>
      </c>
      <c r="T526" s="155">
        <v>3.5997299314167938E-2</v>
      </c>
      <c r="U526" s="155">
        <v>5.6607775993211915E-2</v>
      </c>
      <c r="V526" s="155">
        <v>6.6995926111948212E-2</v>
      </c>
      <c r="W526" s="155">
        <v>7.6730146694275136E-2</v>
      </c>
      <c r="X526" s="155">
        <v>6.4722515780754622E-2</v>
      </c>
      <c r="Y526" s="172">
        <v>-1.2007630913520515</v>
      </c>
      <c r="Z526" s="172">
        <v>1.2845089282340751</v>
      </c>
      <c r="AA526" s="147"/>
      <c r="AB526" s="144"/>
      <c r="AC526" s="144"/>
      <c r="AD526" s="151">
        <v>7.4047550845030077E-2</v>
      </c>
      <c r="AE526" s="151">
        <v>5.187742649841387E-2</v>
      </c>
      <c r="AF526" s="144"/>
    </row>
    <row r="527" spans="1:32" ht="22.15" customHeight="1" x14ac:dyDescent="0.25">
      <c r="A527" s="154" t="s">
        <v>246</v>
      </c>
      <c r="B527" s="155">
        <v>8.6692258477287273E-2</v>
      </c>
      <c r="C527" s="155">
        <v>7.8295341922695744E-2</v>
      </c>
      <c r="D527" s="155">
        <v>5.4659498207885307E-2</v>
      </c>
      <c r="E527" s="155">
        <v>8.2406262875978575E-2</v>
      </c>
      <c r="F527" s="155">
        <v>0.10201149425287356</v>
      </c>
      <c r="G527" s="155">
        <v>0.10878900658459777</v>
      </c>
      <c r="H527" s="155">
        <v>0.11578614362543499</v>
      </c>
      <c r="I527" s="155">
        <v>0.11329256517541036</v>
      </c>
      <c r="J527" s="172">
        <v>-0.2493578450024625</v>
      </c>
      <c r="K527" s="172">
        <v>2.1103125664286528</v>
      </c>
      <c r="L527" s="147"/>
      <c r="M527" s="203">
        <v>3.4945759885644287</v>
      </c>
      <c r="N527" s="144"/>
      <c r="P527" s="154" t="s">
        <v>246</v>
      </c>
      <c r="Q527" s="155">
        <v>6.9282277331000369E-2</v>
      </c>
      <c r="R527" s="155">
        <v>5.4188490298777876E-2</v>
      </c>
      <c r="S527" s="155">
        <v>3.1762114537444937E-2</v>
      </c>
      <c r="T527" s="155">
        <v>4.7688426139796028E-2</v>
      </c>
      <c r="U527" s="155">
        <v>6.3153428891784602E-2</v>
      </c>
      <c r="V527" s="155">
        <v>8.8397790055248615E-2</v>
      </c>
      <c r="W527" s="155">
        <v>7.0722389104377503E-2</v>
      </c>
      <c r="X527" s="155">
        <v>7.8346805289766078E-2</v>
      </c>
      <c r="Y527" s="172">
        <v>0.76244161853885739</v>
      </c>
      <c r="Z527" s="172">
        <v>1.5536996045829117</v>
      </c>
      <c r="AA527" s="147"/>
      <c r="AB527" s="144"/>
      <c r="AC527" s="144"/>
      <c r="AD527" s="151">
        <v>9.2189439511123836E-2</v>
      </c>
      <c r="AE527" s="151">
        <v>6.2809809243936962E-2</v>
      </c>
      <c r="AF527" s="144"/>
    </row>
    <row r="528" spans="1:32" x14ac:dyDescent="0.25">
      <c r="A528" s="149" t="s">
        <v>247</v>
      </c>
      <c r="B528" s="150">
        <v>51.003518873960331</v>
      </c>
      <c r="C528" s="150">
        <v>60.5378262305913</v>
      </c>
      <c r="D528" s="150">
        <v>36.7755376344086</v>
      </c>
      <c r="E528" s="150">
        <v>32.332509270704534</v>
      </c>
      <c r="F528" s="150">
        <v>33.98879310344828</v>
      </c>
      <c r="G528" s="150">
        <v>21.391067849985696</v>
      </c>
      <c r="H528" s="150">
        <v>27.22271433090793</v>
      </c>
      <c r="I528" s="150">
        <v>27.144190537495987</v>
      </c>
      <c r="J528" s="177">
        <v>-7.8523793411942933E-2</v>
      </c>
      <c r="K528" s="177">
        <v>-10.203751790394769</v>
      </c>
      <c r="L528" s="147"/>
      <c r="M528" s="203">
        <v>1.2921154753726682</v>
      </c>
      <c r="N528" s="144"/>
      <c r="P528" s="149" t="s">
        <v>247</v>
      </c>
      <c r="Q528" s="150">
        <v>39.56960193815403</v>
      </c>
      <c r="R528" s="150">
        <v>45.819712092762785</v>
      </c>
      <c r="S528" s="150">
        <v>37.223392070484572</v>
      </c>
      <c r="T528" s="150">
        <v>28.835968871042258</v>
      </c>
      <c r="U528" s="150">
        <v>26.790326979605457</v>
      </c>
      <c r="V528" s="150">
        <v>25.345080640660758</v>
      </c>
      <c r="W528" s="150">
        <v>26.828224795123802</v>
      </c>
      <c r="X528" s="150">
        <v>25.852075062123319</v>
      </c>
      <c r="Y528" s="177">
        <v>-0.97614973300048291</v>
      </c>
      <c r="Z528" s="177">
        <v>-6.5509747923451727</v>
      </c>
      <c r="AA528" s="147"/>
      <c r="AB528" s="144"/>
      <c r="AC528" s="144"/>
      <c r="AD528" s="150">
        <v>37.347942327890756</v>
      </c>
      <c r="AE528" s="150">
        <v>32.403049854468492</v>
      </c>
      <c r="AF528" s="144"/>
    </row>
    <row r="529" spans="1:32" x14ac:dyDescent="0.25">
      <c r="A529" s="149" t="s">
        <v>248</v>
      </c>
      <c r="B529" s="150">
        <v>100.13971539456662</v>
      </c>
      <c r="C529" s="150">
        <v>119.59041916167666</v>
      </c>
      <c r="D529" s="150">
        <v>81.789983844911205</v>
      </c>
      <c r="E529" s="150">
        <v>83.315608919382584</v>
      </c>
      <c r="F529" s="150">
        <v>78.152148664343926</v>
      </c>
      <c r="G529" s="150">
        <v>56.196816208393635</v>
      </c>
      <c r="H529" s="150">
        <v>95.186974789915951</v>
      </c>
      <c r="I529" s="150">
        <v>84.512014787430658</v>
      </c>
      <c r="J529" s="177">
        <v>-10.674960002485292</v>
      </c>
      <c r="K529" s="177">
        <v>-3.9330038152977949</v>
      </c>
      <c r="L529" s="147"/>
      <c r="M529" s="203">
        <v>2.6395224378896245</v>
      </c>
      <c r="N529" s="144"/>
      <c r="P529" s="149" t="s">
        <v>248</v>
      </c>
      <c r="Q529" s="150">
        <v>85.649861878453024</v>
      </c>
      <c r="R529" s="150">
        <v>107.04158228702578</v>
      </c>
      <c r="S529" s="150">
        <v>85.66011854360714</v>
      </c>
      <c r="T529" s="150">
        <v>64.540003232584468</v>
      </c>
      <c r="U529" s="150">
        <v>68.260584283705683</v>
      </c>
      <c r="V529" s="150">
        <v>76.472487850760302</v>
      </c>
      <c r="W529" s="150">
        <v>93.711420612813328</v>
      </c>
      <c r="X529" s="150">
        <v>81.872492349541034</v>
      </c>
      <c r="Y529" s="177">
        <v>-11.838928263272294</v>
      </c>
      <c r="Z529" s="177">
        <v>-1.5829681884956699</v>
      </c>
      <c r="AA529" s="147"/>
      <c r="AB529" s="144"/>
      <c r="AC529" s="144"/>
      <c r="AD529" s="150">
        <v>88.445018602728453</v>
      </c>
      <c r="AE529" s="150">
        <v>83.455460538036704</v>
      </c>
      <c r="AF529" s="144"/>
    </row>
    <row r="530" spans="1:32" x14ac:dyDescent="0.25">
      <c r="A530" s="146" t="s">
        <v>249</v>
      </c>
      <c r="B530" s="147">
        <v>481</v>
      </c>
      <c r="C530" s="147">
        <v>533</v>
      </c>
      <c r="D530" s="147">
        <v>431</v>
      </c>
      <c r="E530" s="147">
        <v>362</v>
      </c>
      <c r="F530" s="147">
        <v>379</v>
      </c>
      <c r="G530" s="147">
        <v>380</v>
      </c>
      <c r="H530" s="147">
        <v>319</v>
      </c>
      <c r="I530" s="147">
        <v>415</v>
      </c>
      <c r="J530" s="148">
        <v>0.30094043887147337</v>
      </c>
      <c r="K530" s="148">
        <v>6.9324090121316564E-3</v>
      </c>
      <c r="L530" s="147"/>
      <c r="M530" s="155">
        <v>0.11524576506525964</v>
      </c>
      <c r="N530" s="144"/>
      <c r="P530" s="146" t="s">
        <v>249</v>
      </c>
      <c r="Q530" s="147">
        <v>4528</v>
      </c>
      <c r="R530" s="147">
        <v>3695</v>
      </c>
      <c r="S530" s="147">
        <v>3949</v>
      </c>
      <c r="T530" s="147">
        <v>3775</v>
      </c>
      <c r="U530" s="147">
        <v>3494</v>
      </c>
      <c r="V530" s="147">
        <v>3397</v>
      </c>
      <c r="W530" s="147">
        <v>3849</v>
      </c>
      <c r="X530" s="147">
        <v>3601</v>
      </c>
      <c r="Y530" s="148">
        <v>-6.4432320083138483E-2</v>
      </c>
      <c r="Z530" s="148">
        <v>-5.5457713493461271E-2</v>
      </c>
      <c r="AA530" s="147"/>
      <c r="AB530" s="144"/>
      <c r="AC530" s="144"/>
      <c r="AD530" s="147">
        <v>412.14285714285717</v>
      </c>
      <c r="AE530" s="147">
        <v>3812.4285714285716</v>
      </c>
      <c r="AF530" s="144"/>
    </row>
    <row r="531" spans="1:32" x14ac:dyDescent="0.25">
      <c r="A531" s="146" t="s">
        <v>250</v>
      </c>
      <c r="B531" s="147">
        <v>68</v>
      </c>
      <c r="C531" s="147">
        <v>140</v>
      </c>
      <c r="D531" s="147">
        <v>91</v>
      </c>
      <c r="E531" s="147">
        <v>69</v>
      </c>
      <c r="F531" s="147">
        <v>49</v>
      </c>
      <c r="G531" s="147">
        <v>60</v>
      </c>
      <c r="H531" s="147">
        <v>89</v>
      </c>
      <c r="I531" s="147">
        <v>65</v>
      </c>
      <c r="J531" s="148">
        <v>-0.2696629213483146</v>
      </c>
      <c r="K531" s="148">
        <v>-0.19611307420494703</v>
      </c>
      <c r="L531" s="147"/>
      <c r="M531" s="155">
        <v>8.0147965474722568E-2</v>
      </c>
      <c r="N531" s="144"/>
      <c r="P531" s="146" t="s">
        <v>250</v>
      </c>
      <c r="Q531" s="147">
        <v>859</v>
      </c>
      <c r="R531" s="147">
        <v>744</v>
      </c>
      <c r="S531" s="147">
        <v>781</v>
      </c>
      <c r="T531" s="147">
        <v>774</v>
      </c>
      <c r="U531" s="147">
        <v>605</v>
      </c>
      <c r="V531" s="147">
        <v>656</v>
      </c>
      <c r="W531" s="147">
        <v>798</v>
      </c>
      <c r="X531" s="147">
        <v>811</v>
      </c>
      <c r="Y531" s="148">
        <v>1.6290726817042606E-2</v>
      </c>
      <c r="Z531" s="148">
        <v>8.8173279662641296E-2</v>
      </c>
      <c r="AA531" s="147"/>
      <c r="AB531" s="144"/>
      <c r="AC531" s="144"/>
      <c r="AD531" s="150">
        <v>80.857142857142861</v>
      </c>
      <c r="AE531" s="150">
        <v>745.28571428571433</v>
      </c>
      <c r="AF531" s="144"/>
    </row>
    <row r="532" spans="1:32" x14ac:dyDescent="0.25">
      <c r="A532" s="149" t="s">
        <v>251</v>
      </c>
      <c r="B532" s="150">
        <v>0</v>
      </c>
      <c r="C532" s="150">
        <v>1377</v>
      </c>
      <c r="D532" s="150">
        <v>950</v>
      </c>
      <c r="E532" s="150">
        <v>741</v>
      </c>
      <c r="F532" s="150">
        <v>820</v>
      </c>
      <c r="G532" s="150">
        <v>687</v>
      </c>
      <c r="H532" s="150">
        <v>508</v>
      </c>
      <c r="I532" s="150">
        <v>545</v>
      </c>
      <c r="J532" s="148">
        <v>7.2834645669291334E-2</v>
      </c>
      <c r="K532" s="157">
        <v>-0.35667912650009836</v>
      </c>
      <c r="L532" s="147"/>
      <c r="M532" s="155">
        <v>7.7524893314367002E-2</v>
      </c>
      <c r="N532" s="144"/>
      <c r="P532" s="149" t="s">
        <v>251</v>
      </c>
      <c r="Q532" s="150">
        <v>0</v>
      </c>
      <c r="R532" s="150">
        <v>10740</v>
      </c>
      <c r="S532" s="150">
        <v>8328</v>
      </c>
      <c r="T532" s="150">
        <v>7400</v>
      </c>
      <c r="U532" s="150">
        <v>6638</v>
      </c>
      <c r="V532" s="150">
        <v>6901</v>
      </c>
      <c r="W532" s="150">
        <v>6408</v>
      </c>
      <c r="X532" s="150">
        <v>7030</v>
      </c>
      <c r="Y532" s="148">
        <v>9.7066167290886393E-2</v>
      </c>
      <c r="Z532" s="157">
        <v>-9.1242055370031203E-2</v>
      </c>
      <c r="AA532" s="147"/>
      <c r="AB532" s="144"/>
      <c r="AC532" s="144"/>
      <c r="AD532" s="158">
        <v>847.16666666666663</v>
      </c>
      <c r="AE532" s="158">
        <v>7735.833333333333</v>
      </c>
      <c r="AF532" s="144"/>
    </row>
    <row r="533" spans="1:32" x14ac:dyDescent="0.25">
      <c r="A533" s="159" t="s">
        <v>252</v>
      </c>
      <c r="B533" s="147">
        <v>369</v>
      </c>
      <c r="C533" s="147">
        <v>285</v>
      </c>
      <c r="D533" s="147">
        <v>361</v>
      </c>
      <c r="E533" s="147">
        <v>246</v>
      </c>
      <c r="F533" s="147">
        <v>289</v>
      </c>
      <c r="G533" s="147">
        <v>97</v>
      </c>
      <c r="H533" s="147">
        <v>196</v>
      </c>
      <c r="I533" s="147">
        <v>242</v>
      </c>
      <c r="J533" s="148">
        <v>0.23469387755102042</v>
      </c>
      <c r="K533" s="148">
        <v>-8.0846446011937037E-2</v>
      </c>
      <c r="L533" s="147"/>
      <c r="M533" s="155">
        <v>0.11447492904446546</v>
      </c>
      <c r="N533" s="144"/>
      <c r="P533" s="159" t="s">
        <v>252</v>
      </c>
      <c r="Q533" s="147">
        <v>3016</v>
      </c>
      <c r="R533" s="147">
        <v>2664</v>
      </c>
      <c r="S533" s="147">
        <v>2445</v>
      </c>
      <c r="T533" s="147">
        <v>1857</v>
      </c>
      <c r="U533" s="147">
        <v>1886</v>
      </c>
      <c r="V533" s="147">
        <v>1855</v>
      </c>
      <c r="W533" s="147">
        <v>1865</v>
      </c>
      <c r="X533" s="147">
        <v>2114</v>
      </c>
      <c r="Y533" s="148">
        <v>0.13351206434316354</v>
      </c>
      <c r="Z533" s="148">
        <v>-5.068001026430579E-2</v>
      </c>
      <c r="AA533" s="147"/>
      <c r="AB533" s="144"/>
      <c r="AC533" s="144"/>
      <c r="AD533" s="150">
        <v>263.28571428571428</v>
      </c>
      <c r="AE533" s="150">
        <v>2226.8571428571427</v>
      </c>
      <c r="AF533" s="144"/>
    </row>
    <row r="534" spans="1:32" x14ac:dyDescent="0.25">
      <c r="A534" s="159" t="s">
        <v>253</v>
      </c>
      <c r="B534" s="147">
        <v>19</v>
      </c>
      <c r="C534" s="147">
        <v>60</v>
      </c>
      <c r="D534" s="147">
        <v>45</v>
      </c>
      <c r="E534" s="147">
        <v>19</v>
      </c>
      <c r="F534" s="147">
        <v>26</v>
      </c>
      <c r="G534" s="147">
        <v>6</v>
      </c>
      <c r="H534" s="147">
        <v>11</v>
      </c>
      <c r="I534" s="147">
        <v>25</v>
      </c>
      <c r="J534" s="148">
        <v>1.2727272727272727</v>
      </c>
      <c r="K534" s="148">
        <v>-5.9139784946236611E-2</v>
      </c>
      <c r="L534" s="147"/>
      <c r="M534" s="155">
        <v>0.11363636363636363</v>
      </c>
      <c r="N534" s="144"/>
      <c r="P534" s="159" t="s">
        <v>253</v>
      </c>
      <c r="Q534" s="147">
        <v>336</v>
      </c>
      <c r="R534" s="147">
        <v>253</v>
      </c>
      <c r="S534" s="147">
        <v>310</v>
      </c>
      <c r="T534" s="147">
        <v>283</v>
      </c>
      <c r="U534" s="147">
        <v>235</v>
      </c>
      <c r="V534" s="147">
        <v>229</v>
      </c>
      <c r="W534" s="147">
        <v>165</v>
      </c>
      <c r="X534" s="147">
        <v>220</v>
      </c>
      <c r="Y534" s="148">
        <v>0.33333333333333331</v>
      </c>
      <c r="Z534" s="148">
        <v>-0.14964108227498621</v>
      </c>
      <c r="AA534" s="147"/>
      <c r="AB534" s="144"/>
      <c r="AC534" s="144"/>
      <c r="AD534" s="150">
        <v>26.571428571428573</v>
      </c>
      <c r="AE534" s="150">
        <v>258.71428571428572</v>
      </c>
      <c r="AF534" s="144"/>
    </row>
    <row r="535" spans="1:32" x14ac:dyDescent="0.25">
      <c r="A535" s="159" t="s">
        <v>254</v>
      </c>
      <c r="B535" s="160">
        <v>4.8969072164948453E-2</v>
      </c>
      <c r="C535" s="160">
        <v>0.17391304347826086</v>
      </c>
      <c r="D535" s="160">
        <v>0.11083743842364532</v>
      </c>
      <c r="E535" s="160">
        <v>7.1698113207547168E-2</v>
      </c>
      <c r="F535" s="160">
        <v>8.2539682539682538E-2</v>
      </c>
      <c r="G535" s="160">
        <v>5.8252427184466021E-2</v>
      </c>
      <c r="H535" s="160">
        <v>5.3140096618357488E-2</v>
      </c>
      <c r="I535" s="160">
        <v>9.3632958801498134E-2</v>
      </c>
      <c r="J535" s="172">
        <v>4.049286218314065</v>
      </c>
      <c r="K535" s="172">
        <v>0.19621850213108333</v>
      </c>
      <c r="L535" s="147"/>
      <c r="M535" s="203">
        <v>-6.2582440330050115E-2</v>
      </c>
      <c r="N535" s="144"/>
      <c r="P535" s="159" t="s">
        <v>254</v>
      </c>
      <c r="Q535" s="160">
        <v>0.10023866348448687</v>
      </c>
      <c r="R535" s="160">
        <v>8.6732944806307846E-2</v>
      </c>
      <c r="S535" s="160">
        <v>0.11252268602540835</v>
      </c>
      <c r="T535" s="160">
        <v>0.13224299065420561</v>
      </c>
      <c r="U535" s="160">
        <v>0.1107967939651108</v>
      </c>
      <c r="V535" s="160">
        <v>0.10988483685220729</v>
      </c>
      <c r="W535" s="160">
        <v>8.1280788177339899E-2</v>
      </c>
      <c r="X535" s="160">
        <v>9.4258783204798635E-2</v>
      </c>
      <c r="Y535" s="172">
        <v>1.2977995027458735</v>
      </c>
      <c r="Z535" s="172">
        <v>-0.98276585447272113</v>
      </c>
      <c r="AA535" s="147"/>
      <c r="AB535" s="144"/>
      <c r="AC535" s="144"/>
      <c r="AD535" s="191">
        <v>9.1670773780187301E-2</v>
      </c>
      <c r="AE535" s="191">
        <v>0.10408644174952585</v>
      </c>
      <c r="AF535" s="144"/>
    </row>
    <row r="536" spans="1:32" x14ac:dyDescent="0.25">
      <c r="A536" s="161" t="s">
        <v>255</v>
      </c>
      <c r="B536" s="161"/>
      <c r="C536" s="161"/>
      <c r="D536" s="161"/>
      <c r="E536" s="144"/>
      <c r="F536" s="144"/>
      <c r="G536" s="144"/>
      <c r="H536" s="144"/>
      <c r="I536" s="144"/>
      <c r="J536" s="144"/>
      <c r="K536" s="144"/>
      <c r="L536" s="144"/>
      <c r="M536" s="144"/>
      <c r="N536" s="144"/>
      <c r="O536" s="204"/>
      <c r="P536" s="161" t="s">
        <v>255</v>
      </c>
      <c r="Q536" s="161"/>
      <c r="R536" s="161"/>
      <c r="S536" s="161"/>
      <c r="T536" s="144"/>
      <c r="U536" s="144"/>
      <c r="V536" s="144"/>
      <c r="W536" s="144"/>
      <c r="X536" s="144"/>
      <c r="Y536" s="144"/>
      <c r="Z536" s="144"/>
      <c r="AA536" s="144"/>
      <c r="AB536" s="144"/>
      <c r="AC536" s="144"/>
      <c r="AD536" s="144"/>
      <c r="AE536" s="144"/>
      <c r="AF536" s="144"/>
    </row>
    <row r="539" spans="1:32" x14ac:dyDescent="0.25">
      <c r="A539" s="189" t="s">
        <v>265</v>
      </c>
      <c r="B539" s="189"/>
      <c r="C539" s="189"/>
      <c r="D539" s="189"/>
      <c r="E539" s="181"/>
      <c r="F539" s="167"/>
      <c r="G539" s="167"/>
      <c r="H539" s="167"/>
      <c r="I539" s="167"/>
      <c r="J539" s="167"/>
      <c r="K539" s="167"/>
      <c r="L539" s="188"/>
      <c r="M539" s="211"/>
      <c r="N539" s="144"/>
      <c r="O539" s="211"/>
      <c r="P539" s="189" t="s">
        <v>265</v>
      </c>
      <c r="Q539" s="189"/>
      <c r="R539" s="189"/>
      <c r="S539" s="189"/>
      <c r="T539" s="181"/>
      <c r="U539" s="144"/>
      <c r="V539" s="144"/>
      <c r="W539" s="144"/>
      <c r="X539" s="144"/>
      <c r="Y539" s="144"/>
      <c r="Z539" s="144"/>
      <c r="AA539" s="188"/>
      <c r="AB539" s="144"/>
      <c r="AC539" s="144"/>
      <c r="AD539" s="144"/>
      <c r="AE539" s="144"/>
      <c r="AF539" s="144"/>
    </row>
    <row r="540" spans="1:32" x14ac:dyDescent="0.25">
      <c r="A540" s="166" t="s">
        <v>310</v>
      </c>
      <c r="B540" s="166"/>
      <c r="C540" s="166"/>
      <c r="D540" s="166"/>
      <c r="E540" s="213"/>
      <c r="F540" s="167"/>
      <c r="G540" s="167"/>
      <c r="H540" s="167"/>
      <c r="I540" s="167"/>
      <c r="J540" s="167"/>
      <c r="K540" s="167"/>
      <c r="L540" s="167"/>
      <c r="M540" s="144"/>
      <c r="N540" s="144"/>
      <c r="P540" s="166" t="s">
        <v>231</v>
      </c>
      <c r="Q540" s="166"/>
      <c r="R540" s="166"/>
      <c r="S540" s="166"/>
      <c r="T540" s="162"/>
      <c r="U540" s="144"/>
      <c r="V540" s="144"/>
      <c r="W540" s="144"/>
      <c r="X540" s="144"/>
      <c r="Y540" s="144"/>
      <c r="Z540" s="144"/>
      <c r="AA540" s="167"/>
      <c r="AB540" s="144"/>
      <c r="AC540" s="144"/>
      <c r="AD540" s="144"/>
      <c r="AE540" s="144"/>
      <c r="AF540" s="144"/>
    </row>
    <row r="541" spans="1:32" ht="31.5" x14ac:dyDescent="0.25">
      <c r="A541" s="190"/>
      <c r="B541" s="141">
        <v>2019</v>
      </c>
      <c r="C541" s="141">
        <v>2020</v>
      </c>
      <c r="D541" s="141">
        <v>2021</v>
      </c>
      <c r="E541" s="141">
        <v>2022</v>
      </c>
      <c r="F541" s="141">
        <v>2023</v>
      </c>
      <c r="G541" s="141">
        <v>2024</v>
      </c>
      <c r="H541" s="141">
        <v>2025</v>
      </c>
      <c r="I541" s="141">
        <v>2026</v>
      </c>
      <c r="J541" s="142" t="s">
        <v>232</v>
      </c>
      <c r="K541" s="142" t="s">
        <v>233</v>
      </c>
      <c r="L541" s="143" t="s">
        <v>234</v>
      </c>
      <c r="M541" s="145" t="s">
        <v>287</v>
      </c>
      <c r="N541" s="144"/>
      <c r="P541" s="190"/>
      <c r="Q541" s="141">
        <v>2019</v>
      </c>
      <c r="R541" s="141">
        <v>2020</v>
      </c>
      <c r="S541" s="141">
        <v>2021</v>
      </c>
      <c r="T541" s="141">
        <v>2022</v>
      </c>
      <c r="U541" s="141">
        <v>2023</v>
      </c>
      <c r="V541" s="141">
        <v>2024</v>
      </c>
      <c r="W541" s="141">
        <v>2025</v>
      </c>
      <c r="X541" s="141">
        <v>2026</v>
      </c>
      <c r="Y541" s="142" t="s">
        <v>232</v>
      </c>
      <c r="Z541" s="142" t="s">
        <v>233</v>
      </c>
      <c r="AA541" s="143" t="s">
        <v>234</v>
      </c>
      <c r="AB541" s="144"/>
      <c r="AC541" s="144"/>
      <c r="AD541" s="145" t="s">
        <v>311</v>
      </c>
      <c r="AE541" s="145" t="s">
        <v>235</v>
      </c>
      <c r="AF541" s="144"/>
    </row>
    <row r="542" spans="1:32" x14ac:dyDescent="0.25">
      <c r="A542" s="146" t="s">
        <v>236</v>
      </c>
      <c r="B542" s="147">
        <v>841</v>
      </c>
      <c r="C542" s="147">
        <v>1134</v>
      </c>
      <c r="D542" s="147">
        <v>829</v>
      </c>
      <c r="E542" s="147">
        <v>792</v>
      </c>
      <c r="F542" s="147">
        <v>922</v>
      </c>
      <c r="G542" s="147">
        <v>963</v>
      </c>
      <c r="H542" s="147">
        <v>1025</v>
      </c>
      <c r="I542" s="147">
        <v>941</v>
      </c>
      <c r="J542" s="148">
        <v>-8.1951219512195125E-2</v>
      </c>
      <c r="K542" s="148">
        <v>1.2450046111281875E-2</v>
      </c>
      <c r="L542" s="147"/>
      <c r="M542" s="155">
        <v>7.431685357763386E-2</v>
      </c>
      <c r="N542" s="144"/>
      <c r="P542" s="146" t="s">
        <v>236</v>
      </c>
      <c r="Q542" s="147">
        <v>11823</v>
      </c>
      <c r="R542" s="147">
        <v>13216</v>
      </c>
      <c r="S542" s="147">
        <v>9209</v>
      </c>
      <c r="T542" s="147">
        <v>9024</v>
      </c>
      <c r="U542" s="147">
        <v>11275</v>
      </c>
      <c r="V542" s="147">
        <v>11078</v>
      </c>
      <c r="W542" s="147">
        <v>11554</v>
      </c>
      <c r="X542" s="147">
        <v>12662</v>
      </c>
      <c r="Y542" s="148">
        <v>9.5897524666782072E-2</v>
      </c>
      <c r="Z542" s="148">
        <v>0.14842120265875425</v>
      </c>
      <c r="AA542" s="147"/>
      <c r="AB542" s="144"/>
      <c r="AC542" s="144"/>
      <c r="AD542" s="147">
        <v>929.42857142857144</v>
      </c>
      <c r="AE542" s="147">
        <v>11025.571428571429</v>
      </c>
      <c r="AF542" s="144"/>
    </row>
    <row r="543" spans="1:32" x14ac:dyDescent="0.25">
      <c r="A543" s="149" t="s">
        <v>237</v>
      </c>
      <c r="B543" s="150">
        <v>437</v>
      </c>
      <c r="C543" s="150">
        <v>483</v>
      </c>
      <c r="D543" s="150">
        <v>445</v>
      </c>
      <c r="E543" s="150">
        <v>377</v>
      </c>
      <c r="F543" s="150">
        <v>388</v>
      </c>
      <c r="G543" s="150">
        <v>375</v>
      </c>
      <c r="H543" s="150">
        <v>362</v>
      </c>
      <c r="I543" s="150">
        <v>378</v>
      </c>
      <c r="J543" s="148">
        <v>4.4198895027624308E-2</v>
      </c>
      <c r="K543" s="148">
        <v>-7.7084059993024034E-2</v>
      </c>
      <c r="L543" s="147"/>
      <c r="M543" s="155">
        <v>6.4870430753389399E-2</v>
      </c>
      <c r="N543" s="144"/>
      <c r="P543" s="149" t="s">
        <v>237</v>
      </c>
      <c r="Q543" s="150">
        <v>6329</v>
      </c>
      <c r="R543" s="150">
        <v>6840</v>
      </c>
      <c r="S543" s="150">
        <v>4665</v>
      </c>
      <c r="T543" s="150">
        <v>4553</v>
      </c>
      <c r="U543" s="150">
        <v>5246</v>
      </c>
      <c r="V543" s="150">
        <v>5203</v>
      </c>
      <c r="W543" s="150">
        <v>5212</v>
      </c>
      <c r="X543" s="150">
        <v>5827</v>
      </c>
      <c r="Y543" s="148">
        <v>0.11799693016116654</v>
      </c>
      <c r="Z543" s="148">
        <v>7.2040580319596273E-2</v>
      </c>
      <c r="AA543" s="147"/>
      <c r="AB543" s="144"/>
      <c r="AC543" s="144"/>
      <c r="AD543" s="150">
        <v>409.57142857142856</v>
      </c>
      <c r="AE543" s="150">
        <v>5435.4285714285716</v>
      </c>
      <c r="AF543" s="144"/>
    </row>
    <row r="544" spans="1:32" x14ac:dyDescent="0.25">
      <c r="A544" s="146" t="s">
        <v>90</v>
      </c>
      <c r="B544" s="151">
        <v>0.55953905249679903</v>
      </c>
      <c r="C544" s="151">
        <v>0.46531791907514453</v>
      </c>
      <c r="D544" s="151">
        <v>0.57792207792207795</v>
      </c>
      <c r="E544" s="151">
        <v>0.51153324287652646</v>
      </c>
      <c r="F544" s="151">
        <v>0.45593419506462984</v>
      </c>
      <c r="G544" s="151">
        <v>0.42857142857142855</v>
      </c>
      <c r="H544" s="151">
        <v>0.39867841409691629</v>
      </c>
      <c r="I544" s="151">
        <v>0.46380368098159508</v>
      </c>
      <c r="J544" s="172">
        <v>6.5125266884678794</v>
      </c>
      <c r="K544" s="172">
        <v>-1.723658747478074</v>
      </c>
      <c r="L544" s="147"/>
      <c r="M544" s="203">
        <v>-3.6024763005366669</v>
      </c>
      <c r="N544" s="144"/>
      <c r="P544" s="146" t="s">
        <v>90</v>
      </c>
      <c r="Q544" s="151">
        <v>0.57043713384407391</v>
      </c>
      <c r="R544" s="151">
        <v>0.5477258167841127</v>
      </c>
      <c r="S544" s="151">
        <v>0.53880803880803885</v>
      </c>
      <c r="T544" s="151">
        <v>0.53476626732440691</v>
      </c>
      <c r="U544" s="151">
        <v>0.50563855421686743</v>
      </c>
      <c r="V544" s="151">
        <v>0.50994805449377634</v>
      </c>
      <c r="W544" s="151">
        <v>0.48966553927095074</v>
      </c>
      <c r="X544" s="151">
        <v>0.49982844398696175</v>
      </c>
      <c r="Y544" s="172">
        <v>1.0162904716011001</v>
      </c>
      <c r="Z544" s="172">
        <v>-2.8784863041672439</v>
      </c>
      <c r="AA544" s="147"/>
      <c r="AB544" s="144"/>
      <c r="AC544" s="144"/>
      <c r="AD544" s="151">
        <v>0.48104026845637582</v>
      </c>
      <c r="AE544" s="151">
        <v>0.52861330702863418</v>
      </c>
      <c r="AF544" s="144"/>
    </row>
    <row r="545" spans="1:32" x14ac:dyDescent="0.25">
      <c r="A545" s="149" t="s">
        <v>238</v>
      </c>
      <c r="B545" s="150">
        <v>344</v>
      </c>
      <c r="C545" s="150">
        <v>361</v>
      </c>
      <c r="D545" s="150">
        <v>325</v>
      </c>
      <c r="E545" s="150">
        <v>297</v>
      </c>
      <c r="F545" s="150">
        <v>293</v>
      </c>
      <c r="G545" s="150">
        <v>274</v>
      </c>
      <c r="H545" s="150">
        <v>251</v>
      </c>
      <c r="I545" s="150">
        <v>261</v>
      </c>
      <c r="J545" s="148">
        <v>3.9840637450199202E-2</v>
      </c>
      <c r="K545" s="148">
        <v>-0.14825174825174831</v>
      </c>
      <c r="L545" s="147"/>
      <c r="M545" s="155">
        <v>5.731225296442688E-2</v>
      </c>
      <c r="N545" s="144"/>
      <c r="P545" s="149" t="s">
        <v>238</v>
      </c>
      <c r="Q545" s="150">
        <v>4816</v>
      </c>
      <c r="R545" s="150">
        <v>5284</v>
      </c>
      <c r="S545" s="150">
        <v>3452</v>
      </c>
      <c r="T545" s="150">
        <v>3451</v>
      </c>
      <c r="U545" s="150">
        <v>3945</v>
      </c>
      <c r="V545" s="150">
        <v>3870</v>
      </c>
      <c r="W545" s="150">
        <v>3885</v>
      </c>
      <c r="X545" s="150">
        <v>4554</v>
      </c>
      <c r="Y545" s="148">
        <v>0.17220077220077221</v>
      </c>
      <c r="Z545" s="148">
        <v>0.11061561509249901</v>
      </c>
      <c r="AA545" s="147"/>
      <c r="AB545" s="144"/>
      <c r="AC545" s="144"/>
      <c r="AD545" s="150">
        <v>306.42857142857144</v>
      </c>
      <c r="AE545" s="150">
        <v>4100.4285714285716</v>
      </c>
      <c r="AF545" s="144"/>
    </row>
    <row r="546" spans="1:32" x14ac:dyDescent="0.25">
      <c r="A546" s="149" t="s">
        <v>239</v>
      </c>
      <c r="B546" s="153">
        <v>0.40903686087990487</v>
      </c>
      <c r="C546" s="153">
        <v>0.31834215167548502</v>
      </c>
      <c r="D546" s="153">
        <v>0.39203860072376356</v>
      </c>
      <c r="E546" s="153">
        <v>0.375</v>
      </c>
      <c r="F546" s="153">
        <v>0.31778741865509763</v>
      </c>
      <c r="G546" s="153">
        <v>0.28452751817237798</v>
      </c>
      <c r="H546" s="153">
        <v>0.2448780487804878</v>
      </c>
      <c r="I546" s="153">
        <v>0.2773645058448459</v>
      </c>
      <c r="J546" s="172">
        <v>3.2486457064358101</v>
      </c>
      <c r="K546" s="172">
        <v>-5.2331159694656124</v>
      </c>
      <c r="L546" s="147"/>
      <c r="M546" s="203">
        <v>-8.2294315826296085</v>
      </c>
      <c r="N546" s="144"/>
      <c r="P546" s="149" t="s">
        <v>239</v>
      </c>
      <c r="Q546" s="153">
        <v>0.40734162226169329</v>
      </c>
      <c r="R546" s="153">
        <v>0.39981840193704599</v>
      </c>
      <c r="S546" s="153">
        <v>0.37485068954283851</v>
      </c>
      <c r="T546" s="153">
        <v>0.38242464539007093</v>
      </c>
      <c r="U546" s="153">
        <v>0.34988913525498894</v>
      </c>
      <c r="V546" s="153">
        <v>0.34934103628813867</v>
      </c>
      <c r="W546" s="153">
        <v>0.33624718712134327</v>
      </c>
      <c r="X546" s="153">
        <v>0.35965882167114199</v>
      </c>
      <c r="Y546" s="172">
        <v>2.3411634549798723</v>
      </c>
      <c r="Z546" s="172">
        <v>-1.2242861429183238</v>
      </c>
      <c r="AA546" s="147"/>
      <c r="AB546" s="144"/>
      <c r="AC546" s="144"/>
      <c r="AD546" s="153">
        <v>0.32969566553950203</v>
      </c>
      <c r="AE546" s="153">
        <v>0.37190168310032523</v>
      </c>
      <c r="AF546" s="144"/>
    </row>
    <row r="547" spans="1:32" x14ac:dyDescent="0.25">
      <c r="A547" s="149" t="s">
        <v>240</v>
      </c>
      <c r="B547" s="153">
        <v>0.78718535469107553</v>
      </c>
      <c r="C547" s="153">
        <v>0.7474120082815735</v>
      </c>
      <c r="D547" s="153">
        <v>0.7303370786516854</v>
      </c>
      <c r="E547" s="153">
        <v>0.78779840848806371</v>
      </c>
      <c r="F547" s="153">
        <v>0.75515463917525771</v>
      </c>
      <c r="G547" s="153">
        <v>0.73066666666666669</v>
      </c>
      <c r="H547" s="153">
        <v>0.6933701657458563</v>
      </c>
      <c r="I547" s="153">
        <v>0.69047619047619047</v>
      </c>
      <c r="J547" s="172">
        <v>-0.28939752696658383</v>
      </c>
      <c r="K547" s="172">
        <v>-5.769262710316081</v>
      </c>
      <c r="L547" s="147"/>
      <c r="M547" s="203">
        <v>-9.1058046695596033</v>
      </c>
      <c r="N547" s="144"/>
      <c r="P547" s="149" t="s">
        <v>240</v>
      </c>
      <c r="Q547" s="153">
        <v>0.76094169695054514</v>
      </c>
      <c r="R547" s="153">
        <v>0.77251461988304093</v>
      </c>
      <c r="S547" s="153">
        <v>0.73997856377277604</v>
      </c>
      <c r="T547" s="153">
        <v>0.7579617834394905</v>
      </c>
      <c r="U547" s="153">
        <v>0.75200152497140682</v>
      </c>
      <c r="V547" s="153">
        <v>0.74380165289256195</v>
      </c>
      <c r="W547" s="153">
        <v>0.74539524174980809</v>
      </c>
      <c r="X547" s="153">
        <v>0.78153423717178649</v>
      </c>
      <c r="Y547" s="172">
        <v>3.6138995421978404</v>
      </c>
      <c r="Z547" s="172">
        <v>2.7145044572963961</v>
      </c>
      <c r="AA547" s="147"/>
      <c r="AB547" s="144"/>
      <c r="AC547" s="144"/>
      <c r="AD547" s="153">
        <v>0.74816881757935128</v>
      </c>
      <c r="AE547" s="153">
        <v>0.75438919259882253</v>
      </c>
      <c r="AF547" s="144"/>
    </row>
    <row r="548" spans="1:32" ht="22.15" customHeight="1" x14ac:dyDescent="0.25">
      <c r="A548" s="154" t="s">
        <v>241</v>
      </c>
      <c r="B548" s="155">
        <v>5.7208237986270026E-2</v>
      </c>
      <c r="C548" s="155">
        <v>3.9337474120082816E-2</v>
      </c>
      <c r="D548" s="155">
        <v>4.49438202247191E-2</v>
      </c>
      <c r="E548" s="155">
        <v>3.1830238726790451E-2</v>
      </c>
      <c r="F548" s="155">
        <v>5.6701030927835051E-2</v>
      </c>
      <c r="G548" s="155">
        <v>2.9333333333333333E-2</v>
      </c>
      <c r="H548" s="155">
        <v>6.0773480662983423E-2</v>
      </c>
      <c r="I548" s="155">
        <v>5.8201058201058198E-2</v>
      </c>
      <c r="J548" s="172">
        <v>-0.25724224619252251</v>
      </c>
      <c r="K548" s="172">
        <v>1.2508696847727188</v>
      </c>
      <c r="L548" s="147"/>
      <c r="M548" s="203">
        <v>1.461087457311929</v>
      </c>
      <c r="N548" s="144"/>
      <c r="P548" s="154" t="s">
        <v>241</v>
      </c>
      <c r="Q548" s="155">
        <v>4.1396745141412547E-2</v>
      </c>
      <c r="R548" s="155">
        <v>4.2543859649122807E-2</v>
      </c>
      <c r="S548" s="155">
        <v>5.1446945337620578E-2</v>
      </c>
      <c r="T548" s="155">
        <v>4.6782341313419726E-2</v>
      </c>
      <c r="U548" s="155">
        <v>5.1277163553183375E-2</v>
      </c>
      <c r="V548" s="155">
        <v>4.2283298097251586E-2</v>
      </c>
      <c r="W548" s="155">
        <v>5.698388334612433E-2</v>
      </c>
      <c r="X548" s="155">
        <v>4.3590183627938907E-2</v>
      </c>
      <c r="Y548" s="172">
        <v>-1.3393699718185423</v>
      </c>
      <c r="Z548" s="172">
        <v>-0.35082183905640396</v>
      </c>
      <c r="AA548" s="147"/>
      <c r="AB548" s="144"/>
      <c r="AC548" s="144"/>
      <c r="AD548" s="151">
        <v>4.5692361353331011E-2</v>
      </c>
      <c r="AE548" s="151">
        <v>4.7098402018502947E-2</v>
      </c>
      <c r="AF548" s="144"/>
    </row>
    <row r="549" spans="1:32" ht="22.15" customHeight="1" x14ac:dyDescent="0.25">
      <c r="A549" s="154" t="s">
        <v>242</v>
      </c>
      <c r="B549" s="155">
        <v>2.9726516052318668E-2</v>
      </c>
      <c r="C549" s="155">
        <v>1.6754850088183421E-2</v>
      </c>
      <c r="D549" s="155">
        <v>2.4125452352231604E-2</v>
      </c>
      <c r="E549" s="155">
        <v>1.5151515151515152E-2</v>
      </c>
      <c r="F549" s="155">
        <v>2.3861171366594359E-2</v>
      </c>
      <c r="G549" s="155">
        <v>1.142263759086189E-2</v>
      </c>
      <c r="H549" s="155">
        <v>2.1463414634146343E-2</v>
      </c>
      <c r="I549" s="155">
        <v>2.3379383634431455E-2</v>
      </c>
      <c r="J549" s="172">
        <v>0.19159690002851121</v>
      </c>
      <c r="K549" s="172">
        <v>0.32441238742101225</v>
      </c>
      <c r="L549" s="147"/>
      <c r="M549" s="203">
        <v>0.33193615210212501</v>
      </c>
      <c r="N549" s="144"/>
      <c r="P549" s="154" t="s">
        <v>242</v>
      </c>
      <c r="Q549" s="155">
        <v>2.2160196227691786E-2</v>
      </c>
      <c r="R549" s="155">
        <v>2.2018765133171914E-2</v>
      </c>
      <c r="S549" s="155">
        <v>2.6061461613638832E-2</v>
      </c>
      <c r="T549" s="155">
        <v>2.360372340425532E-2</v>
      </c>
      <c r="U549" s="155">
        <v>2.3858093126385808E-2</v>
      </c>
      <c r="V549" s="155">
        <v>1.9859180357465245E-2</v>
      </c>
      <c r="W549" s="155">
        <v>2.5705383416998441E-2</v>
      </c>
      <c r="X549" s="155">
        <v>2.0060022113410205E-2</v>
      </c>
      <c r="Y549" s="172">
        <v>-0.56453613035882355</v>
      </c>
      <c r="Z549" s="172">
        <v>-0.31587291012984581</v>
      </c>
      <c r="AA549" s="147"/>
      <c r="AB549" s="144"/>
      <c r="AC549" s="144"/>
      <c r="AD549" s="151">
        <v>2.0135259760221333E-2</v>
      </c>
      <c r="AE549" s="151">
        <v>2.3218751214708663E-2</v>
      </c>
      <c r="AF549" s="144"/>
    </row>
    <row r="550" spans="1:32" ht="22.15" customHeight="1" x14ac:dyDescent="0.25">
      <c r="A550" s="154" t="s">
        <v>243</v>
      </c>
      <c r="B550" s="155">
        <v>0.36623067776456597</v>
      </c>
      <c r="C550" s="155">
        <v>0.42768959435626103</v>
      </c>
      <c r="D550" s="155">
        <v>0.35102533172496986</v>
      </c>
      <c r="E550" s="155">
        <v>0.40151515151515149</v>
      </c>
      <c r="F550" s="155">
        <v>0.43492407809110628</v>
      </c>
      <c r="G550" s="155">
        <v>0.43198338525441327</v>
      </c>
      <c r="H550" s="155">
        <v>0.40390243902439027</v>
      </c>
      <c r="I550" s="155">
        <v>0.35494155154091395</v>
      </c>
      <c r="J550" s="172">
        <v>-4.8960887483476325</v>
      </c>
      <c r="K550" s="172">
        <v>-4.9761799212237001</v>
      </c>
      <c r="L550" s="147"/>
      <c r="M550" s="203">
        <v>-1.7748386857443343</v>
      </c>
      <c r="N550" s="144"/>
      <c r="P550" s="154" t="s">
        <v>243</v>
      </c>
      <c r="Q550" s="155">
        <v>0.34297555611942826</v>
      </c>
      <c r="R550" s="155">
        <v>0.35298123486682809</v>
      </c>
      <c r="S550" s="155">
        <v>0.39276794440221524</v>
      </c>
      <c r="T550" s="155">
        <v>0.38453014184397161</v>
      </c>
      <c r="U550" s="155">
        <v>0.38784922394678495</v>
      </c>
      <c r="V550" s="155">
        <v>0.37940061382921103</v>
      </c>
      <c r="W550" s="155">
        <v>0.37649298944088627</v>
      </c>
      <c r="X550" s="155">
        <v>0.37268993839835729</v>
      </c>
      <c r="Y550" s="172">
        <v>-0.38030510425289821</v>
      </c>
      <c r="Z550" s="172">
        <v>3.9954852546442154E-2</v>
      </c>
      <c r="AA550" s="147"/>
      <c r="AB550" s="144"/>
      <c r="AC550" s="144"/>
      <c r="AD550" s="151">
        <v>0.40470335075315095</v>
      </c>
      <c r="AE550" s="151">
        <v>0.37229038987289287</v>
      </c>
      <c r="AF550" s="144"/>
    </row>
    <row r="551" spans="1:32" ht="22.15" customHeight="1" x14ac:dyDescent="0.25">
      <c r="A551" s="154" t="s">
        <v>244</v>
      </c>
      <c r="B551" s="155">
        <v>4.3995243757431628E-2</v>
      </c>
      <c r="C551" s="155">
        <v>6.3492063492063489E-2</v>
      </c>
      <c r="D551" s="155">
        <v>3.8600723763570564E-2</v>
      </c>
      <c r="E551" s="155">
        <v>6.3131313131313135E-2</v>
      </c>
      <c r="F551" s="155">
        <v>6.0737527114967459E-2</v>
      </c>
      <c r="G551" s="155">
        <v>6.4382139148494291E-2</v>
      </c>
      <c r="H551" s="155">
        <v>5.5609756097560976E-2</v>
      </c>
      <c r="I551" s="155">
        <v>3.7194473963868227E-2</v>
      </c>
      <c r="J551" s="172">
        <v>-1.841528213369275</v>
      </c>
      <c r="K551" s="172">
        <v>-1.9061289946368478</v>
      </c>
      <c r="L551" s="147"/>
      <c r="M551" s="203">
        <v>0.21289234979070815</v>
      </c>
      <c r="N551" s="144"/>
      <c r="P551" s="154" t="s">
        <v>244</v>
      </c>
      <c r="Q551" s="155">
        <v>4.5250782373340098E-2</v>
      </c>
      <c r="R551" s="155">
        <v>5.4857748184019367E-2</v>
      </c>
      <c r="S551" s="155">
        <v>3.3228363557389513E-2</v>
      </c>
      <c r="T551" s="155">
        <v>4.7539893617021274E-2</v>
      </c>
      <c r="U551" s="155">
        <v>5.0110864745011086E-2</v>
      </c>
      <c r="V551" s="155">
        <v>5.1543599927784796E-2</v>
      </c>
      <c r="W551" s="155">
        <v>5.3747619871905836E-2</v>
      </c>
      <c r="X551" s="155">
        <v>3.5065550465961146E-2</v>
      </c>
      <c r="Y551" s="172">
        <v>-1.868206940594469</v>
      </c>
      <c r="Z551" s="172">
        <v>-1.3548709889835122</v>
      </c>
      <c r="AA551" s="147"/>
      <c r="AB551" s="144"/>
      <c r="AC551" s="144"/>
      <c r="AD551" s="151">
        <v>5.6255763910236706E-2</v>
      </c>
      <c r="AE551" s="151">
        <v>4.8614260355796267E-2</v>
      </c>
      <c r="AF551" s="144"/>
    </row>
    <row r="552" spans="1:32" ht="22.15" customHeight="1" x14ac:dyDescent="0.25">
      <c r="A552" s="154" t="s">
        <v>245</v>
      </c>
      <c r="B552" s="155">
        <v>5.945303210463734E-3</v>
      </c>
      <c r="C552" s="155">
        <v>2.6455026455026454E-3</v>
      </c>
      <c r="D552" s="155">
        <v>1.2062726176115801E-3</v>
      </c>
      <c r="E552" s="155">
        <v>5.0505050505050509E-3</v>
      </c>
      <c r="F552" s="155">
        <v>1.0845986984815619E-3</v>
      </c>
      <c r="G552" s="155">
        <v>1.8691588785046728E-2</v>
      </c>
      <c r="H552" s="155">
        <v>6.634146341463415E-2</v>
      </c>
      <c r="I552" s="155">
        <v>2.763018065887354E-2</v>
      </c>
      <c r="J552" s="172">
        <v>-3.8711282755760608</v>
      </c>
      <c r="K552" s="172">
        <v>1.2259753360994659</v>
      </c>
      <c r="L552" s="147"/>
      <c r="M552" s="203">
        <v>0.63065351052485208</v>
      </c>
      <c r="N552" s="144"/>
      <c r="P552" s="154" t="s">
        <v>245</v>
      </c>
      <c r="Q552" s="155">
        <v>1.8776960162395332E-2</v>
      </c>
      <c r="R552" s="155">
        <v>2.4288740920096853E-2</v>
      </c>
      <c r="S552" s="155">
        <v>1.1619068302747313E-2</v>
      </c>
      <c r="T552" s="155">
        <v>1.1857269503546099E-2</v>
      </c>
      <c r="U552" s="155">
        <v>1.7117516629711751E-2</v>
      </c>
      <c r="V552" s="155">
        <v>2.0942408376963352E-2</v>
      </c>
      <c r="W552" s="155">
        <v>3.3754543880907047E-2</v>
      </c>
      <c r="X552" s="155">
        <v>2.132364555362502E-2</v>
      </c>
      <c r="Y552" s="172">
        <v>-1.2430898327282027</v>
      </c>
      <c r="Z552" s="172">
        <v>9.5541067107924801E-2</v>
      </c>
      <c r="AA552" s="147"/>
      <c r="AB552" s="144"/>
      <c r="AC552" s="144"/>
      <c r="AD552" s="151">
        <v>1.537042729787888E-2</v>
      </c>
      <c r="AE552" s="151">
        <v>2.0368234882545772E-2</v>
      </c>
      <c r="AF552" s="144"/>
    </row>
    <row r="553" spans="1:32" ht="22.15" customHeight="1" x14ac:dyDescent="0.25">
      <c r="A553" s="154" t="s">
        <v>246</v>
      </c>
      <c r="B553" s="155">
        <v>4.8751486325802618E-2</v>
      </c>
      <c r="C553" s="155">
        <v>5.7319223985890649E-2</v>
      </c>
      <c r="D553" s="155">
        <v>5.066344993968637E-2</v>
      </c>
      <c r="E553" s="155">
        <v>4.924242424242424E-2</v>
      </c>
      <c r="F553" s="155">
        <v>5.9652928416485902E-2</v>
      </c>
      <c r="G553" s="155">
        <v>7.3727933541017657E-2</v>
      </c>
      <c r="H553" s="155">
        <v>8.3902439024390249E-2</v>
      </c>
      <c r="I553" s="155">
        <v>0.11583421891604676</v>
      </c>
      <c r="J553" s="172">
        <v>3.1931779891656507</v>
      </c>
      <c r="K553" s="172">
        <v>5.450621399751002</v>
      </c>
      <c r="L553" s="147"/>
      <c r="M553" s="203">
        <v>4.8941153049674933</v>
      </c>
      <c r="N553" s="144"/>
      <c r="P553" s="154" t="s">
        <v>246</v>
      </c>
      <c r="Q553" s="155">
        <v>3.8484310242747191E-2</v>
      </c>
      <c r="R553" s="155">
        <v>3.8740920096852302E-2</v>
      </c>
      <c r="S553" s="155">
        <v>3.941796069062873E-2</v>
      </c>
      <c r="T553" s="155">
        <v>4.2664007092198579E-2</v>
      </c>
      <c r="U553" s="155">
        <v>6.057649667405765E-2</v>
      </c>
      <c r="V553" s="155">
        <v>6.2827225130890049E-2</v>
      </c>
      <c r="W553" s="155">
        <v>5.9979227972996367E-2</v>
      </c>
      <c r="X553" s="155">
        <v>6.6893065866371823E-2</v>
      </c>
      <c r="Y553" s="172">
        <v>0.69138378933754563</v>
      </c>
      <c r="Z553" s="172">
        <v>1.782531427591328</v>
      </c>
      <c r="AA553" s="147"/>
      <c r="AB553" s="144"/>
      <c r="AC553" s="144"/>
      <c r="AD553" s="151">
        <v>6.1328004918536738E-2</v>
      </c>
      <c r="AE553" s="151">
        <v>4.9067751590458543E-2</v>
      </c>
      <c r="AF553" s="144"/>
    </row>
    <row r="554" spans="1:32" x14ac:dyDescent="0.25">
      <c r="A554" s="149" t="s">
        <v>247</v>
      </c>
      <c r="B554" s="150">
        <v>121.08680142687278</v>
      </c>
      <c r="C554" s="150">
        <v>147.83686067019408</v>
      </c>
      <c r="D554" s="150">
        <v>124.9047044632086</v>
      </c>
      <c r="E554" s="150">
        <v>138.79040404040401</v>
      </c>
      <c r="F554" s="150">
        <v>114.31887201735358</v>
      </c>
      <c r="G554" s="150">
        <v>96.633437175493299</v>
      </c>
      <c r="H554" s="150">
        <v>126.03317073170736</v>
      </c>
      <c r="I554" s="150">
        <v>99.032943676939368</v>
      </c>
      <c r="J554" s="177">
        <v>-27.00022705476799</v>
      </c>
      <c r="K554" s="177">
        <v>-25.558664069755991</v>
      </c>
      <c r="L554" s="147"/>
      <c r="M554" s="203">
        <v>-23.037740259247826</v>
      </c>
      <c r="N554" s="144"/>
      <c r="P554" s="149" t="s">
        <v>247</v>
      </c>
      <c r="Q554" s="150">
        <v>128.89774168992636</v>
      </c>
      <c r="R554" s="150">
        <v>138.8627421307506</v>
      </c>
      <c r="S554" s="150">
        <v>112.37018134433688</v>
      </c>
      <c r="T554" s="150">
        <v>106.56615691489354</v>
      </c>
      <c r="U554" s="150">
        <v>110.9886474501108</v>
      </c>
      <c r="V554" s="150">
        <v>103.0278028525005</v>
      </c>
      <c r="W554" s="150">
        <v>113.3531244590618</v>
      </c>
      <c r="X554" s="150">
        <v>122.07068393618719</v>
      </c>
      <c r="Y554" s="177">
        <v>8.7175594771253913</v>
      </c>
      <c r="Z554" s="177">
        <v>4.7063879489367935</v>
      </c>
      <c r="AA554" s="147"/>
      <c r="AB554" s="144"/>
      <c r="AC554" s="144"/>
      <c r="AD554" s="150">
        <v>124.59160774669536</v>
      </c>
      <c r="AE554" s="150">
        <v>117.3642959872504</v>
      </c>
      <c r="AF554" s="144"/>
    </row>
    <row r="555" spans="1:32" x14ac:dyDescent="0.25">
      <c r="A555" s="149" t="s">
        <v>248</v>
      </c>
      <c r="B555" s="150">
        <v>119.72540045766583</v>
      </c>
      <c r="C555" s="150">
        <v>144.87784679089049</v>
      </c>
      <c r="D555" s="150">
        <v>123.99550561797751</v>
      </c>
      <c r="E555" s="150">
        <v>147.26790450928394</v>
      </c>
      <c r="F555" s="150">
        <v>124.77577319587645</v>
      </c>
      <c r="G555" s="150">
        <v>107.88266666666667</v>
      </c>
      <c r="H555" s="150">
        <v>138.69889502762427</v>
      </c>
      <c r="I555" s="150">
        <v>115.7010582010581</v>
      </c>
      <c r="J555" s="177">
        <v>-22.997836826566171</v>
      </c>
      <c r="K555" s="177">
        <v>-14.07640953525167</v>
      </c>
      <c r="L555" s="147"/>
      <c r="M555" s="203">
        <v>-20.394874525902608</v>
      </c>
      <c r="N555" s="144"/>
      <c r="P555" s="149" t="s">
        <v>248</v>
      </c>
      <c r="Q555" s="150">
        <v>127.56359614473045</v>
      </c>
      <c r="R555" s="150">
        <v>146.92865497076031</v>
      </c>
      <c r="S555" s="150">
        <v>116.11489817792086</v>
      </c>
      <c r="T555" s="150">
        <v>116.3077092027234</v>
      </c>
      <c r="U555" s="150">
        <v>124.35455585207767</v>
      </c>
      <c r="V555" s="150">
        <v>116.62752258312526</v>
      </c>
      <c r="W555" s="150">
        <v>129.1222179585572</v>
      </c>
      <c r="X555" s="150">
        <v>136.09593272696071</v>
      </c>
      <c r="Y555" s="177">
        <v>6.9737147684035108</v>
      </c>
      <c r="Z555" s="177">
        <v>9.5260998842357338</v>
      </c>
      <c r="AA555" s="147"/>
      <c r="AB555" s="144"/>
      <c r="AC555" s="144"/>
      <c r="AD555" s="150">
        <v>129.77746773630977</v>
      </c>
      <c r="AE555" s="150">
        <v>126.56983284272498</v>
      </c>
      <c r="AF555" s="144"/>
    </row>
    <row r="556" spans="1:32" x14ac:dyDescent="0.25">
      <c r="A556" s="146" t="s">
        <v>249</v>
      </c>
      <c r="B556" s="147">
        <v>680</v>
      </c>
      <c r="C556" s="147">
        <v>672</v>
      </c>
      <c r="D556" s="147">
        <v>574</v>
      </c>
      <c r="E556" s="147">
        <v>455</v>
      </c>
      <c r="F556" s="147">
        <v>601</v>
      </c>
      <c r="G556" s="147">
        <v>609</v>
      </c>
      <c r="H556" s="147">
        <v>514</v>
      </c>
      <c r="I556" s="147">
        <v>477</v>
      </c>
      <c r="J556" s="148">
        <v>-7.1984435797665364E-2</v>
      </c>
      <c r="K556" s="148">
        <v>-0.18660170523751524</v>
      </c>
      <c r="L556" s="147"/>
      <c r="M556" s="155">
        <v>6.8731988472622477E-2</v>
      </c>
      <c r="N556" s="144"/>
      <c r="P556" s="146" t="s">
        <v>249</v>
      </c>
      <c r="Q556" s="147">
        <v>6517</v>
      </c>
      <c r="R556" s="147">
        <v>5572</v>
      </c>
      <c r="S556" s="147">
        <v>4744</v>
      </c>
      <c r="T556" s="147">
        <v>4965</v>
      </c>
      <c r="U556" s="147">
        <v>5614</v>
      </c>
      <c r="V556" s="147">
        <v>5973</v>
      </c>
      <c r="W556" s="147">
        <v>7161</v>
      </c>
      <c r="X556" s="147">
        <v>6940</v>
      </c>
      <c r="Y556" s="148">
        <v>-3.0861611506772798E-2</v>
      </c>
      <c r="Z556" s="148">
        <v>0.19814531643072059</v>
      </c>
      <c r="AA556" s="147"/>
      <c r="AB556" s="144"/>
      <c r="AC556" s="144"/>
      <c r="AD556" s="147">
        <v>586.42857142857144</v>
      </c>
      <c r="AE556" s="147">
        <v>5792.2857142857147</v>
      </c>
      <c r="AF556" s="144"/>
    </row>
    <row r="557" spans="1:32" x14ac:dyDescent="0.25">
      <c r="A557" s="146" t="s">
        <v>250</v>
      </c>
      <c r="B557" s="147">
        <v>89</v>
      </c>
      <c r="C557" s="147">
        <v>137</v>
      </c>
      <c r="D557" s="147">
        <v>89</v>
      </c>
      <c r="E557" s="147">
        <v>65</v>
      </c>
      <c r="F557" s="147">
        <v>107</v>
      </c>
      <c r="G557" s="147">
        <v>97</v>
      </c>
      <c r="H557" s="147">
        <v>100</v>
      </c>
      <c r="I557" s="147">
        <v>106</v>
      </c>
      <c r="J557" s="148">
        <v>0.06</v>
      </c>
      <c r="K557" s="148">
        <v>8.4795321637426965E-2</v>
      </c>
      <c r="L557" s="147"/>
      <c r="M557" s="155">
        <v>6.6499372647427848E-2</v>
      </c>
      <c r="N557" s="144"/>
      <c r="P557" s="146" t="s">
        <v>250</v>
      </c>
      <c r="Q557" s="147">
        <v>1230</v>
      </c>
      <c r="R557" s="147">
        <v>987</v>
      </c>
      <c r="S557" s="147">
        <v>816</v>
      </c>
      <c r="T557" s="147">
        <v>711</v>
      </c>
      <c r="U557" s="147">
        <v>846</v>
      </c>
      <c r="V557" s="147">
        <v>928</v>
      </c>
      <c r="W557" s="147">
        <v>1406</v>
      </c>
      <c r="X557" s="147">
        <v>1594</v>
      </c>
      <c r="Y557" s="148">
        <v>0.1337126600284495</v>
      </c>
      <c r="Z557" s="148">
        <v>0.61149624494511845</v>
      </c>
      <c r="AA557" s="147"/>
      <c r="AB557" s="144"/>
      <c r="AC557" s="144"/>
      <c r="AD557" s="150">
        <v>97.714285714285708</v>
      </c>
      <c r="AE557" s="150">
        <v>989.14285714285711</v>
      </c>
      <c r="AF557" s="144"/>
    </row>
    <row r="558" spans="1:32" x14ac:dyDescent="0.25">
      <c r="A558" s="149" t="s">
        <v>251</v>
      </c>
      <c r="B558" s="150">
        <v>0</v>
      </c>
      <c r="C558" s="150">
        <v>833</v>
      </c>
      <c r="D558" s="150">
        <v>737</v>
      </c>
      <c r="E558" s="150">
        <v>703</v>
      </c>
      <c r="F558" s="150">
        <v>666</v>
      </c>
      <c r="G558" s="150">
        <v>684</v>
      </c>
      <c r="H558" s="150">
        <v>531</v>
      </c>
      <c r="I558" s="150">
        <v>394</v>
      </c>
      <c r="J558" s="148">
        <v>-0.25800376647834272</v>
      </c>
      <c r="K558" s="157">
        <v>-0.43090996629754458</v>
      </c>
      <c r="L558" s="147"/>
      <c r="M558" s="155">
        <v>4.6495161670993629E-2</v>
      </c>
      <c r="N558" s="144"/>
      <c r="P558" s="149" t="s">
        <v>251</v>
      </c>
      <c r="Q558" s="150">
        <v>0</v>
      </c>
      <c r="R558" s="150">
        <v>10263</v>
      </c>
      <c r="S558" s="150">
        <v>8342</v>
      </c>
      <c r="T558" s="150">
        <v>7606</v>
      </c>
      <c r="U558" s="150">
        <v>7137</v>
      </c>
      <c r="V558" s="150">
        <v>7368</v>
      </c>
      <c r="W558" s="150">
        <v>7866</v>
      </c>
      <c r="X558" s="150">
        <v>8474</v>
      </c>
      <c r="Y558" s="148">
        <v>7.7294685990338161E-2</v>
      </c>
      <c r="Z558" s="157">
        <v>4.6560454489317032E-2</v>
      </c>
      <c r="AA558" s="147"/>
      <c r="AB558" s="144"/>
      <c r="AC558" s="144"/>
      <c r="AD558" s="158">
        <v>692.33333333333337</v>
      </c>
      <c r="AE558" s="158">
        <v>8097</v>
      </c>
      <c r="AF558" s="144"/>
    </row>
    <row r="559" spans="1:32" x14ac:dyDescent="0.25">
      <c r="A559" s="159" t="s">
        <v>252</v>
      </c>
      <c r="B559" s="147">
        <v>239</v>
      </c>
      <c r="C559" s="147">
        <v>272</v>
      </c>
      <c r="D559" s="147">
        <v>314</v>
      </c>
      <c r="E559" s="147">
        <v>252</v>
      </c>
      <c r="F559" s="147">
        <v>188</v>
      </c>
      <c r="G559" s="147">
        <v>171</v>
      </c>
      <c r="H559" s="147">
        <v>199</v>
      </c>
      <c r="I559" s="147">
        <v>238</v>
      </c>
      <c r="J559" s="148">
        <v>0.19597989949748743</v>
      </c>
      <c r="K559" s="148">
        <v>1.8960244648317991E-2</v>
      </c>
      <c r="L559" s="147"/>
      <c r="M559" s="155">
        <v>7.795610874549623E-2</v>
      </c>
      <c r="N559" s="144"/>
      <c r="P559" s="159" t="s">
        <v>252</v>
      </c>
      <c r="Q559" s="147">
        <v>3259</v>
      </c>
      <c r="R559" s="147">
        <v>3103</v>
      </c>
      <c r="S559" s="147">
        <v>3211</v>
      </c>
      <c r="T559" s="147">
        <v>2368</v>
      </c>
      <c r="U559" s="147">
        <v>2521</v>
      </c>
      <c r="V559" s="147">
        <v>2693</v>
      </c>
      <c r="W559" s="147">
        <v>2583</v>
      </c>
      <c r="X559" s="147">
        <v>3053</v>
      </c>
      <c r="Y559" s="148">
        <v>0.18195896244676732</v>
      </c>
      <c r="Z559" s="148">
        <v>8.2733812949640259E-2</v>
      </c>
      <c r="AA559" s="147"/>
      <c r="AB559" s="144"/>
      <c r="AC559" s="144"/>
      <c r="AD559" s="150">
        <v>233.57142857142858</v>
      </c>
      <c r="AE559" s="150">
        <v>2819.7142857142858</v>
      </c>
      <c r="AF559" s="144"/>
    </row>
    <row r="560" spans="1:32" x14ac:dyDescent="0.25">
      <c r="A560" s="159" t="s">
        <v>253</v>
      </c>
      <c r="B560" s="147">
        <v>32</v>
      </c>
      <c r="C560" s="147">
        <v>11</v>
      </c>
      <c r="D560" s="147">
        <v>34</v>
      </c>
      <c r="E560" s="147">
        <v>20</v>
      </c>
      <c r="F560" s="147">
        <v>43</v>
      </c>
      <c r="G560" s="147">
        <v>23</v>
      </c>
      <c r="H560" s="147">
        <v>20</v>
      </c>
      <c r="I560" s="147">
        <v>26</v>
      </c>
      <c r="J560" s="148">
        <v>0.3</v>
      </c>
      <c r="K560" s="148">
        <v>-5.4644808743169208E-3</v>
      </c>
      <c r="L560" s="147"/>
      <c r="M560" s="155">
        <v>0.08</v>
      </c>
      <c r="N560" s="144"/>
      <c r="P560" s="159" t="s">
        <v>253</v>
      </c>
      <c r="Q560" s="147">
        <v>349</v>
      </c>
      <c r="R560" s="147">
        <v>355</v>
      </c>
      <c r="S560" s="147">
        <v>469</v>
      </c>
      <c r="T560" s="147">
        <v>362</v>
      </c>
      <c r="U560" s="147">
        <v>349</v>
      </c>
      <c r="V560" s="147">
        <v>336</v>
      </c>
      <c r="W560" s="147">
        <v>361</v>
      </c>
      <c r="X560" s="147">
        <v>325</v>
      </c>
      <c r="Y560" s="148">
        <v>-9.9722991689750698E-2</v>
      </c>
      <c r="Z560" s="148">
        <v>-0.1185586981790004</v>
      </c>
      <c r="AA560" s="147"/>
      <c r="AB560" s="144"/>
      <c r="AC560" s="144"/>
      <c r="AD560" s="150">
        <v>26.142857142857142</v>
      </c>
      <c r="AE560" s="150">
        <v>368.71428571428572</v>
      </c>
      <c r="AF560" s="144"/>
    </row>
    <row r="561" spans="1:32" x14ac:dyDescent="0.25">
      <c r="A561" s="159" t="s">
        <v>254</v>
      </c>
      <c r="B561" s="160">
        <v>0.11808118081180811</v>
      </c>
      <c r="C561" s="160">
        <v>3.8869257950530034E-2</v>
      </c>
      <c r="D561" s="160">
        <v>9.7701149425287362E-2</v>
      </c>
      <c r="E561" s="160">
        <v>7.3529411764705885E-2</v>
      </c>
      <c r="F561" s="160">
        <v>0.18614718614718614</v>
      </c>
      <c r="G561" s="160">
        <v>0.11855670103092783</v>
      </c>
      <c r="H561" s="160">
        <v>9.1324200913242004E-2</v>
      </c>
      <c r="I561" s="160">
        <v>9.8484848484848481E-2</v>
      </c>
      <c r="J561" s="172">
        <v>0.71606475716064766</v>
      </c>
      <c r="K561" s="172">
        <v>-0.21752175217521763</v>
      </c>
      <c r="L561" s="147"/>
      <c r="M561" s="203">
        <v>0.22740728779805097</v>
      </c>
      <c r="N561" s="144"/>
      <c r="P561" s="159" t="s">
        <v>254</v>
      </c>
      <c r="Q561" s="160">
        <v>9.6729490022172945E-2</v>
      </c>
      <c r="R561" s="160">
        <v>0.1026604973973395</v>
      </c>
      <c r="S561" s="160">
        <v>0.12744565217391304</v>
      </c>
      <c r="T561" s="160">
        <v>0.1326007326007326</v>
      </c>
      <c r="U561" s="160">
        <v>0.121602787456446</v>
      </c>
      <c r="V561" s="160">
        <v>0.11092769891053153</v>
      </c>
      <c r="W561" s="160">
        <v>0.12262228260869565</v>
      </c>
      <c r="X561" s="160">
        <v>9.6210775606867971E-2</v>
      </c>
      <c r="Y561" s="172">
        <v>-2.6411507001827679</v>
      </c>
      <c r="Z561" s="172">
        <v>-1.9430606175469947</v>
      </c>
      <c r="AA561" s="147"/>
      <c r="AB561" s="144"/>
      <c r="AC561" s="144"/>
      <c r="AD561" s="191">
        <v>0.10066006600660066</v>
      </c>
      <c r="AE561" s="191">
        <v>0.11564138178233792</v>
      </c>
      <c r="AF561" s="144"/>
    </row>
    <row r="562" spans="1:32" x14ac:dyDescent="0.25">
      <c r="A562" s="161" t="s">
        <v>255</v>
      </c>
      <c r="B562" s="161"/>
      <c r="C562" s="161"/>
      <c r="D562" s="161"/>
      <c r="E562" s="144"/>
      <c r="F562" s="144"/>
      <c r="G562" s="144"/>
      <c r="H562" s="144"/>
      <c r="I562" s="144"/>
      <c r="J562" s="144"/>
      <c r="K562" s="144"/>
      <c r="L562" s="144"/>
      <c r="M562" s="144"/>
      <c r="N562" s="144"/>
      <c r="O562" s="204"/>
      <c r="P562" s="161" t="s">
        <v>255</v>
      </c>
      <c r="Q562" s="161"/>
      <c r="R562" s="161"/>
      <c r="S562" s="161"/>
      <c r="T562" s="144"/>
      <c r="U562" s="144"/>
      <c r="V562" s="144"/>
      <c r="W562" s="144"/>
      <c r="X562" s="144"/>
      <c r="Y562" s="144"/>
      <c r="Z562" s="144"/>
      <c r="AA562" s="144"/>
      <c r="AB562" s="144"/>
      <c r="AC562" s="144"/>
      <c r="AD562" s="144"/>
      <c r="AE562" s="144"/>
      <c r="AF562" s="144"/>
    </row>
    <row r="565" spans="1:32" x14ac:dyDescent="0.25">
      <c r="A565" s="189" t="s">
        <v>266</v>
      </c>
      <c r="B565" s="189"/>
      <c r="C565" s="189"/>
      <c r="D565" s="189"/>
      <c r="E565" s="181"/>
      <c r="F565" s="167"/>
      <c r="G565" s="167"/>
      <c r="H565" s="167"/>
      <c r="I565" s="167"/>
      <c r="J565" s="167"/>
      <c r="K565" s="167"/>
      <c r="L565" s="188"/>
      <c r="M565" s="211"/>
      <c r="N565" s="144"/>
      <c r="O565" s="211"/>
      <c r="P565" s="189" t="s">
        <v>266</v>
      </c>
      <c r="Q565" s="189"/>
      <c r="R565" s="189"/>
      <c r="S565" s="189"/>
      <c r="T565" s="181"/>
      <c r="U565" s="144"/>
      <c r="V565" s="144"/>
      <c r="W565" s="144"/>
      <c r="X565" s="144"/>
      <c r="Y565" s="144"/>
      <c r="Z565" s="144"/>
      <c r="AA565" s="188"/>
      <c r="AB565" s="144"/>
      <c r="AC565" s="144"/>
      <c r="AD565" s="144"/>
      <c r="AE565" s="144"/>
      <c r="AF565" s="144"/>
    </row>
    <row r="566" spans="1:32" x14ac:dyDescent="0.25">
      <c r="A566" s="166" t="s">
        <v>310</v>
      </c>
      <c r="B566" s="166"/>
      <c r="C566" s="166"/>
      <c r="D566" s="166"/>
      <c r="E566" s="213"/>
      <c r="F566" s="167"/>
      <c r="G566" s="167"/>
      <c r="H566" s="167"/>
      <c r="I566" s="167"/>
      <c r="J566" s="167"/>
      <c r="K566" s="167"/>
      <c r="L566" s="167"/>
      <c r="M566" s="144"/>
      <c r="N566" s="144"/>
      <c r="P566" s="166" t="s">
        <v>231</v>
      </c>
      <c r="Q566" s="166"/>
      <c r="R566" s="166"/>
      <c r="S566" s="166"/>
      <c r="T566" s="162"/>
      <c r="U566" s="144"/>
      <c r="V566" s="144"/>
      <c r="W566" s="144"/>
      <c r="X566" s="144"/>
      <c r="Y566" s="144"/>
      <c r="Z566" s="144"/>
      <c r="AA566" s="167"/>
      <c r="AB566" s="144"/>
      <c r="AC566" s="144"/>
      <c r="AD566" s="144"/>
      <c r="AE566" s="144"/>
      <c r="AF566" s="144"/>
    </row>
    <row r="567" spans="1:32" ht="31.5" x14ac:dyDescent="0.25">
      <c r="A567" s="190"/>
      <c r="B567" s="141">
        <v>2019</v>
      </c>
      <c r="C567" s="141">
        <v>2020</v>
      </c>
      <c r="D567" s="141">
        <v>2021</v>
      </c>
      <c r="E567" s="141">
        <v>2022</v>
      </c>
      <c r="F567" s="141">
        <v>2023</v>
      </c>
      <c r="G567" s="141">
        <v>2024</v>
      </c>
      <c r="H567" s="141">
        <v>2025</v>
      </c>
      <c r="I567" s="141">
        <v>2026</v>
      </c>
      <c r="J567" s="142" t="s">
        <v>232</v>
      </c>
      <c r="K567" s="142" t="s">
        <v>233</v>
      </c>
      <c r="L567" s="143" t="s">
        <v>234</v>
      </c>
      <c r="M567" s="145" t="s">
        <v>287</v>
      </c>
      <c r="N567" s="144"/>
      <c r="P567" s="190"/>
      <c r="Q567" s="141">
        <v>2019</v>
      </c>
      <c r="R567" s="141">
        <v>2020</v>
      </c>
      <c r="S567" s="141">
        <v>2021</v>
      </c>
      <c r="T567" s="141">
        <v>2022</v>
      </c>
      <c r="U567" s="141">
        <v>2023</v>
      </c>
      <c r="V567" s="141">
        <v>2024</v>
      </c>
      <c r="W567" s="141">
        <v>2025</v>
      </c>
      <c r="X567" s="141">
        <v>2026</v>
      </c>
      <c r="Y567" s="142" t="s">
        <v>232</v>
      </c>
      <c r="Z567" s="142" t="s">
        <v>233</v>
      </c>
      <c r="AA567" s="143" t="s">
        <v>234</v>
      </c>
      <c r="AB567" s="144"/>
      <c r="AC567" s="144"/>
      <c r="AD567" s="145" t="s">
        <v>311</v>
      </c>
      <c r="AE567" s="145" t="s">
        <v>235</v>
      </c>
      <c r="AF567" s="144"/>
    </row>
    <row r="568" spans="1:32" x14ac:dyDescent="0.25">
      <c r="A568" s="146" t="s">
        <v>236</v>
      </c>
      <c r="B568" s="147">
        <v>829</v>
      </c>
      <c r="C568" s="147">
        <v>768</v>
      </c>
      <c r="D568" s="147">
        <v>672</v>
      </c>
      <c r="E568" s="147">
        <v>753</v>
      </c>
      <c r="F568" s="147">
        <v>870</v>
      </c>
      <c r="G568" s="147">
        <v>1100</v>
      </c>
      <c r="H568" s="147">
        <v>1141</v>
      </c>
      <c r="I568" s="147">
        <v>1385</v>
      </c>
      <c r="J568" s="148">
        <v>0.21384750219106047</v>
      </c>
      <c r="K568" s="148">
        <v>0.58079243437143324</v>
      </c>
      <c r="L568" s="147"/>
      <c r="M568" s="155">
        <v>9.4089673913043473E-2</v>
      </c>
      <c r="N568" s="144"/>
      <c r="P568" s="146" t="s">
        <v>236</v>
      </c>
      <c r="Q568" s="147">
        <v>8884</v>
      </c>
      <c r="R568" s="147">
        <v>10118</v>
      </c>
      <c r="S568" s="147">
        <v>8178</v>
      </c>
      <c r="T568" s="147">
        <v>7811</v>
      </c>
      <c r="U568" s="147">
        <v>9017</v>
      </c>
      <c r="V568" s="147">
        <v>11317</v>
      </c>
      <c r="W568" s="147">
        <v>10941</v>
      </c>
      <c r="X568" s="147">
        <v>14720</v>
      </c>
      <c r="Y568" s="148">
        <v>0.345398044054474</v>
      </c>
      <c r="Z568" s="148">
        <v>0.55494522077686881</v>
      </c>
      <c r="AA568" s="147"/>
      <c r="AB568" s="144"/>
      <c r="AC568" s="144"/>
      <c r="AD568" s="147">
        <v>876.14285714285711</v>
      </c>
      <c r="AE568" s="147">
        <v>9466.5714285714294</v>
      </c>
      <c r="AF568" s="144"/>
    </row>
    <row r="569" spans="1:32" x14ac:dyDescent="0.25">
      <c r="A569" s="149" t="s">
        <v>237</v>
      </c>
      <c r="B569" s="150">
        <v>198</v>
      </c>
      <c r="C569" s="150">
        <v>213</v>
      </c>
      <c r="D569" s="150">
        <v>191</v>
      </c>
      <c r="E569" s="150">
        <v>167</v>
      </c>
      <c r="F569" s="150">
        <v>210</v>
      </c>
      <c r="G569" s="150">
        <v>230</v>
      </c>
      <c r="H569" s="150">
        <v>112</v>
      </c>
      <c r="I569" s="150">
        <v>104</v>
      </c>
      <c r="J569" s="148">
        <v>-7.1428571428571425E-2</v>
      </c>
      <c r="K569" s="148">
        <v>-0.44890234670704016</v>
      </c>
      <c r="L569" s="147"/>
      <c r="M569" s="155">
        <v>4.1533546325878593E-2</v>
      </c>
      <c r="N569" s="144"/>
      <c r="P569" s="149" t="s">
        <v>237</v>
      </c>
      <c r="Q569" s="150">
        <v>2308</v>
      </c>
      <c r="R569" s="150">
        <v>3380</v>
      </c>
      <c r="S569" s="150">
        <v>2510</v>
      </c>
      <c r="T569" s="150">
        <v>2091</v>
      </c>
      <c r="U569" s="150">
        <v>2096</v>
      </c>
      <c r="V569" s="150">
        <v>1831</v>
      </c>
      <c r="W569" s="150">
        <v>1770</v>
      </c>
      <c r="X569" s="150">
        <v>2504</v>
      </c>
      <c r="Y569" s="148">
        <v>0.41468926553672314</v>
      </c>
      <c r="Z569" s="148">
        <v>9.6459401976729614E-2</v>
      </c>
      <c r="AA569" s="147"/>
      <c r="AB569" s="144"/>
      <c r="AC569" s="144"/>
      <c r="AD569" s="150">
        <v>188.71428571428572</v>
      </c>
      <c r="AE569" s="150">
        <v>2283.7142857142858</v>
      </c>
      <c r="AF569" s="144"/>
    </row>
    <row r="570" spans="1:32" x14ac:dyDescent="0.25">
      <c r="A570" s="146" t="s">
        <v>90</v>
      </c>
      <c r="B570" s="151">
        <v>0.38671875</v>
      </c>
      <c r="C570" s="151">
        <v>0.48409090909090907</v>
      </c>
      <c r="D570" s="151">
        <v>0.49739583333333331</v>
      </c>
      <c r="E570" s="151">
        <v>0.32301740812379109</v>
      </c>
      <c r="F570" s="151">
        <v>0.45258620689655171</v>
      </c>
      <c r="G570" s="151">
        <v>0.3554868624420402</v>
      </c>
      <c r="H570" s="151">
        <v>0.17047184170471841</v>
      </c>
      <c r="I570" s="151">
        <v>0.15226939970717424</v>
      </c>
      <c r="J570" s="172">
        <v>-1.8202441997544172</v>
      </c>
      <c r="K570" s="172">
        <v>-21.2546949367667</v>
      </c>
      <c r="L570" s="147"/>
      <c r="M570" s="203">
        <v>-6.5488666211601316</v>
      </c>
      <c r="N570" s="144"/>
      <c r="P570" s="146" t="s">
        <v>90</v>
      </c>
      <c r="Q570" s="151">
        <v>0.32429394407756079</v>
      </c>
      <c r="R570" s="151">
        <v>0.39708646616541354</v>
      </c>
      <c r="S570" s="151">
        <v>0.36292654713707345</v>
      </c>
      <c r="T570" s="151">
        <v>0.3185072353389185</v>
      </c>
      <c r="U570" s="151">
        <v>0.28680897646414888</v>
      </c>
      <c r="V570" s="151">
        <v>0.19146711283070167</v>
      </c>
      <c r="W570" s="151">
        <v>0.19157917523541509</v>
      </c>
      <c r="X570" s="151">
        <v>0.21775806591877556</v>
      </c>
      <c r="Y570" s="172">
        <v>2.6178890683360461</v>
      </c>
      <c r="Z570" s="172">
        <v>-7.1738493298899195</v>
      </c>
      <c r="AA570" s="147"/>
      <c r="AB570" s="144"/>
      <c r="AC570" s="144"/>
      <c r="AD570" s="151">
        <v>0.36481634907484123</v>
      </c>
      <c r="AE570" s="151">
        <v>0.28949655921767475</v>
      </c>
      <c r="AF570" s="144"/>
    </row>
    <row r="571" spans="1:32" x14ac:dyDescent="0.25">
      <c r="A571" s="149" t="s">
        <v>238</v>
      </c>
      <c r="B571" s="150">
        <v>172</v>
      </c>
      <c r="C571" s="150">
        <v>202</v>
      </c>
      <c r="D571" s="150">
        <v>168</v>
      </c>
      <c r="E571" s="150">
        <v>143</v>
      </c>
      <c r="F571" s="150">
        <v>192</v>
      </c>
      <c r="G571" s="150">
        <v>213</v>
      </c>
      <c r="H571" s="150">
        <v>97</v>
      </c>
      <c r="I571" s="150">
        <v>91</v>
      </c>
      <c r="J571" s="148">
        <v>-6.1855670103092786E-2</v>
      </c>
      <c r="K571" s="148">
        <v>-0.46335299073294023</v>
      </c>
      <c r="L571" s="147"/>
      <c r="M571" s="155">
        <v>4.0212107821475919E-2</v>
      </c>
      <c r="N571" s="144"/>
      <c r="P571" s="149" t="s">
        <v>238</v>
      </c>
      <c r="Q571" s="150">
        <v>2018</v>
      </c>
      <c r="R571" s="150">
        <v>3065</v>
      </c>
      <c r="S571" s="150">
        <v>2273</v>
      </c>
      <c r="T571" s="150">
        <v>1824</v>
      </c>
      <c r="U571" s="150">
        <v>1767</v>
      </c>
      <c r="V571" s="150">
        <v>1565</v>
      </c>
      <c r="W571" s="150">
        <v>1588</v>
      </c>
      <c r="X571" s="150">
        <v>2263</v>
      </c>
      <c r="Y571" s="148">
        <v>0.42506297229219142</v>
      </c>
      <c r="Z571" s="148">
        <v>0.12347517730496457</v>
      </c>
      <c r="AA571" s="147"/>
      <c r="AB571" s="144"/>
      <c r="AC571" s="144"/>
      <c r="AD571" s="150">
        <v>169.57142857142858</v>
      </c>
      <c r="AE571" s="150">
        <v>2014.2857142857142</v>
      </c>
      <c r="AF571" s="144"/>
    </row>
    <row r="572" spans="1:32" x14ac:dyDescent="0.25">
      <c r="A572" s="149" t="s">
        <v>239</v>
      </c>
      <c r="B572" s="153">
        <v>0.2074788902291918</v>
      </c>
      <c r="C572" s="153">
        <v>0.26302083333333331</v>
      </c>
      <c r="D572" s="153">
        <v>0.25</v>
      </c>
      <c r="E572" s="153">
        <v>0.1899070385126162</v>
      </c>
      <c r="F572" s="153">
        <v>0.22068965517241379</v>
      </c>
      <c r="G572" s="153">
        <v>0.19363636363636363</v>
      </c>
      <c r="H572" s="153">
        <v>8.5013146362839617E-2</v>
      </c>
      <c r="I572" s="153">
        <v>6.5703971119133578E-2</v>
      </c>
      <c r="J572" s="172">
        <v>-1.9309175243706038</v>
      </c>
      <c r="K572" s="172">
        <v>-12.783915622474385</v>
      </c>
      <c r="L572" s="147"/>
      <c r="M572" s="203">
        <v>-8.8032441924344695</v>
      </c>
      <c r="N572" s="144"/>
      <c r="P572" s="149" t="s">
        <v>239</v>
      </c>
      <c r="Q572" s="153">
        <v>0.22714993246285456</v>
      </c>
      <c r="R572" s="153">
        <v>0.30292547934374381</v>
      </c>
      <c r="S572" s="153">
        <v>0.27794081682562971</v>
      </c>
      <c r="T572" s="153">
        <v>0.23351683523236461</v>
      </c>
      <c r="U572" s="153">
        <v>0.19596318065875568</v>
      </c>
      <c r="V572" s="153">
        <v>0.13828753203145711</v>
      </c>
      <c r="W572" s="153">
        <v>0.14514212594826797</v>
      </c>
      <c r="X572" s="153">
        <v>0.15373641304347826</v>
      </c>
      <c r="Y572" s="172">
        <v>0.85942870952102901</v>
      </c>
      <c r="Z572" s="172">
        <v>-5.9042387548076949</v>
      </c>
      <c r="AA572" s="147"/>
      <c r="AB572" s="144"/>
      <c r="AC572" s="144"/>
      <c r="AD572" s="153">
        <v>0.19354312734387741</v>
      </c>
      <c r="AE572" s="153">
        <v>0.21277880059155521</v>
      </c>
      <c r="AF572" s="144"/>
    </row>
    <row r="573" spans="1:32" x14ac:dyDescent="0.25">
      <c r="A573" s="149" t="s">
        <v>240</v>
      </c>
      <c r="B573" s="153">
        <v>0.86868686868686873</v>
      </c>
      <c r="C573" s="153">
        <v>0.94835680751173712</v>
      </c>
      <c r="D573" s="153">
        <v>0.87958115183246077</v>
      </c>
      <c r="E573" s="153">
        <v>0.85628742514970058</v>
      </c>
      <c r="F573" s="153">
        <v>0.91428571428571426</v>
      </c>
      <c r="G573" s="153">
        <v>0.92608695652173911</v>
      </c>
      <c r="H573" s="153">
        <v>0.8660714285714286</v>
      </c>
      <c r="I573" s="153">
        <v>0.875</v>
      </c>
      <c r="J573" s="172">
        <v>0.89285714285713969</v>
      </c>
      <c r="K573" s="172">
        <v>-2.3561695685087036</v>
      </c>
      <c r="L573" s="147"/>
      <c r="M573" s="203">
        <v>-2.8753993610223683</v>
      </c>
      <c r="N573" s="144"/>
      <c r="P573" s="149" t="s">
        <v>240</v>
      </c>
      <c r="Q573" s="153">
        <v>0.8743500866551126</v>
      </c>
      <c r="R573" s="153">
        <v>0.90680473372781067</v>
      </c>
      <c r="S573" s="153">
        <v>0.90557768924302784</v>
      </c>
      <c r="T573" s="153">
        <v>0.87230989956958394</v>
      </c>
      <c r="U573" s="153">
        <v>0.84303435114503822</v>
      </c>
      <c r="V573" s="153">
        <v>0.85472419442927361</v>
      </c>
      <c r="W573" s="153">
        <v>0.89717514124293785</v>
      </c>
      <c r="X573" s="153">
        <v>0.90375399361022368</v>
      </c>
      <c r="Y573" s="172">
        <v>0.65788523672858368</v>
      </c>
      <c r="Z573" s="172">
        <v>2.1732224562306834</v>
      </c>
      <c r="AA573" s="147"/>
      <c r="AB573" s="144"/>
      <c r="AC573" s="144"/>
      <c r="AD573" s="153">
        <v>0.89856169568508704</v>
      </c>
      <c r="AE573" s="153">
        <v>0.88202176904791685</v>
      </c>
      <c r="AF573" s="144"/>
    </row>
    <row r="574" spans="1:32" ht="22.15" customHeight="1" x14ac:dyDescent="0.25">
      <c r="A574" s="154" t="s">
        <v>241</v>
      </c>
      <c r="B574" s="155">
        <v>3.0303030303030304E-2</v>
      </c>
      <c r="C574" s="155">
        <v>4.2253521126760563E-2</v>
      </c>
      <c r="D574" s="155">
        <v>2.0942408376963352E-2</v>
      </c>
      <c r="E574" s="155">
        <v>5.3892215568862277E-2</v>
      </c>
      <c r="F574" s="155">
        <v>4.2857142857142858E-2</v>
      </c>
      <c r="G574" s="155">
        <v>2.6086956521739129E-2</v>
      </c>
      <c r="H574" s="155">
        <v>8.0357142857142863E-2</v>
      </c>
      <c r="I574" s="155">
        <v>5.7692307692307696E-2</v>
      </c>
      <c r="J574" s="172">
        <v>-2.2664835164835169</v>
      </c>
      <c r="K574" s="172">
        <v>1.8328189599953415</v>
      </c>
      <c r="L574" s="147"/>
      <c r="M574" s="203">
        <v>0.37785696731383667</v>
      </c>
      <c r="N574" s="144"/>
      <c r="P574" s="154" t="s">
        <v>241</v>
      </c>
      <c r="Q574" s="155">
        <v>4.5060658578856154E-2</v>
      </c>
      <c r="R574" s="155">
        <v>3.8461538461538464E-2</v>
      </c>
      <c r="S574" s="155">
        <v>4.5418326693227089E-2</v>
      </c>
      <c r="T574" s="155">
        <v>5.7867049258727883E-2</v>
      </c>
      <c r="U574" s="155">
        <v>5.6774809160305341E-2</v>
      </c>
      <c r="V574" s="155">
        <v>5.7345712725286727E-2</v>
      </c>
      <c r="W574" s="155">
        <v>3.898305084745763E-2</v>
      </c>
      <c r="X574" s="155">
        <v>5.3913738019169329E-2</v>
      </c>
      <c r="Y574" s="172">
        <v>1.4930687171711698</v>
      </c>
      <c r="Z574" s="172">
        <v>0.62470296493457311</v>
      </c>
      <c r="AA574" s="147"/>
      <c r="AB574" s="144"/>
      <c r="AC574" s="144"/>
      <c r="AD574" s="151">
        <v>3.936411809235428E-2</v>
      </c>
      <c r="AE574" s="151">
        <v>4.7666708369823597E-2</v>
      </c>
      <c r="AF574" s="144"/>
    </row>
    <row r="575" spans="1:32" ht="22.15" customHeight="1" x14ac:dyDescent="0.25">
      <c r="A575" s="154" t="s">
        <v>242</v>
      </c>
      <c r="B575" s="155">
        <v>7.2376357056694813E-3</v>
      </c>
      <c r="C575" s="155">
        <v>1.171875E-2</v>
      </c>
      <c r="D575" s="155">
        <v>5.9523809523809521E-3</v>
      </c>
      <c r="E575" s="155">
        <v>1.1952191235059761E-2</v>
      </c>
      <c r="F575" s="155">
        <v>1.0344827586206896E-2</v>
      </c>
      <c r="G575" s="155">
        <v>5.454545454545455E-3</v>
      </c>
      <c r="H575" s="155">
        <v>7.8878177037686233E-3</v>
      </c>
      <c r="I575" s="155">
        <v>4.3321299638989169E-3</v>
      </c>
      <c r="J575" s="172">
        <v>-0.35556877398697062</v>
      </c>
      <c r="K575" s="172">
        <v>-0.41465917057570423</v>
      </c>
      <c r="L575" s="147"/>
      <c r="M575" s="203">
        <v>-0.48390656882749972</v>
      </c>
      <c r="N575" s="144"/>
      <c r="P575" s="154" t="s">
        <v>242</v>
      </c>
      <c r="Q575" s="155">
        <v>1.1706438541197659E-2</v>
      </c>
      <c r="R575" s="155">
        <v>1.2848389009685709E-2</v>
      </c>
      <c r="S575" s="155">
        <v>1.3939838591342627E-2</v>
      </c>
      <c r="T575" s="155">
        <v>1.5490974267059275E-2</v>
      </c>
      <c r="U575" s="155">
        <v>1.3197294000221804E-2</v>
      </c>
      <c r="V575" s="155">
        <v>9.2780772289476014E-3</v>
      </c>
      <c r="W575" s="155">
        <v>6.3065533315053469E-3</v>
      </c>
      <c r="X575" s="155">
        <v>9.1711956521739139E-3</v>
      </c>
      <c r="Y575" s="172">
        <v>0.28646423206685667</v>
      </c>
      <c r="Z575" s="172">
        <v>-0.23279139968165191</v>
      </c>
      <c r="AA575" s="147"/>
      <c r="AB575" s="144"/>
      <c r="AC575" s="144"/>
      <c r="AD575" s="151">
        <v>8.478721669655959E-3</v>
      </c>
      <c r="AE575" s="151">
        <v>1.1499109648990433E-2</v>
      </c>
      <c r="AF575" s="144"/>
    </row>
    <row r="576" spans="1:32" ht="22.15" customHeight="1" x14ac:dyDescent="0.25">
      <c r="A576" s="154" t="s">
        <v>243</v>
      </c>
      <c r="B576" s="155">
        <v>6.7551266586248493E-2</v>
      </c>
      <c r="C576" s="155">
        <v>9.2447916666666671E-2</v>
      </c>
      <c r="D576" s="155">
        <v>9.375E-2</v>
      </c>
      <c r="E576" s="155">
        <v>8.4993359893758294E-2</v>
      </c>
      <c r="F576" s="155">
        <v>6.8965517241379309E-2</v>
      </c>
      <c r="G576" s="155">
        <v>5.1818181818181819E-2</v>
      </c>
      <c r="H576" s="155">
        <v>5.4338299737072743E-2</v>
      </c>
      <c r="I576" s="155">
        <v>3.1768953068592058E-2</v>
      </c>
      <c r="J576" s="172">
        <v>-2.2569346668480685</v>
      </c>
      <c r="K576" s="172">
        <v>-3.8832710065273912</v>
      </c>
      <c r="L576" s="147"/>
      <c r="M576" s="203">
        <v>-1.4154959974886201</v>
      </c>
      <c r="N576" s="144"/>
      <c r="P576" s="154" t="s">
        <v>243</v>
      </c>
      <c r="Q576" s="155">
        <v>8.1945069788383618E-2</v>
      </c>
      <c r="R576" s="155">
        <v>9.4287408578770507E-2</v>
      </c>
      <c r="S576" s="155">
        <v>8.645145512350208E-2</v>
      </c>
      <c r="T576" s="155">
        <v>8.8080911535014725E-2</v>
      </c>
      <c r="U576" s="155">
        <v>8.3398025950981475E-2</v>
      </c>
      <c r="V576" s="155">
        <v>5.6287001855615443E-2</v>
      </c>
      <c r="W576" s="155">
        <v>5.3285805685037928E-2</v>
      </c>
      <c r="X576" s="155">
        <v>4.5923913043478259E-2</v>
      </c>
      <c r="Y576" s="172">
        <v>-0.73618926415596686</v>
      </c>
      <c r="Z576" s="172">
        <v>-3.0269006402391412</v>
      </c>
      <c r="AA576" s="147"/>
      <c r="AB576" s="144"/>
      <c r="AC576" s="144"/>
      <c r="AD576" s="151">
        <v>7.0601663133865969E-2</v>
      </c>
      <c r="AE576" s="151">
        <v>7.6192919445869672E-2</v>
      </c>
      <c r="AF576" s="144"/>
    </row>
    <row r="577" spans="1:32" ht="22.15" customHeight="1" x14ac:dyDescent="0.25">
      <c r="A577" s="154" t="s">
        <v>244</v>
      </c>
      <c r="B577" s="155">
        <v>0.25331724969843183</v>
      </c>
      <c r="C577" s="155">
        <v>0.15104166666666666</v>
      </c>
      <c r="D577" s="155">
        <v>0.18005952380952381</v>
      </c>
      <c r="E577" s="155">
        <v>0.33997343957503318</v>
      </c>
      <c r="F577" s="155">
        <v>0.16666666666666666</v>
      </c>
      <c r="G577" s="155">
        <v>0.2390909090909091</v>
      </c>
      <c r="H577" s="155">
        <v>0.16564417177914109</v>
      </c>
      <c r="I577" s="155">
        <v>0.21805054151624548</v>
      </c>
      <c r="J577" s="172">
        <v>5.2406369737104388</v>
      </c>
      <c r="K577" s="172">
        <v>0.60824997748464837</v>
      </c>
      <c r="L577" s="147"/>
      <c r="M577" s="203">
        <v>-7.9775545440276261</v>
      </c>
      <c r="N577" s="144"/>
      <c r="P577" s="154" t="s">
        <v>244</v>
      </c>
      <c r="Q577" s="155">
        <v>0.30076542098153985</v>
      </c>
      <c r="R577" s="155">
        <v>0.20755089938723068</v>
      </c>
      <c r="S577" s="155">
        <v>0.24260210320371728</v>
      </c>
      <c r="T577" s="155">
        <v>0.29445653565484575</v>
      </c>
      <c r="U577" s="155">
        <v>0.28668071420649882</v>
      </c>
      <c r="V577" s="155">
        <v>0.34779535212512153</v>
      </c>
      <c r="W577" s="155">
        <v>0.32730097797276297</v>
      </c>
      <c r="X577" s="155">
        <v>0.29782608695652174</v>
      </c>
      <c r="Y577" s="172">
        <v>-2.9474891016241234</v>
      </c>
      <c r="Z577" s="172">
        <v>0.87185506634001042</v>
      </c>
      <c r="AA577" s="147"/>
      <c r="AB577" s="144"/>
      <c r="AC577" s="144"/>
      <c r="AD577" s="151">
        <v>0.21196804174139899</v>
      </c>
      <c r="AE577" s="151">
        <v>0.28910753629312164</v>
      </c>
      <c r="AF577" s="144"/>
    </row>
    <row r="578" spans="1:32" ht="22.15" customHeight="1" x14ac:dyDescent="0.25">
      <c r="A578" s="154" t="s">
        <v>245</v>
      </c>
      <c r="B578" s="155">
        <v>5.3075995174909532E-2</v>
      </c>
      <c r="C578" s="155">
        <v>5.46875E-2</v>
      </c>
      <c r="D578" s="155">
        <v>2.6785714285714284E-2</v>
      </c>
      <c r="E578" s="155">
        <v>3.7184594953519258E-2</v>
      </c>
      <c r="F578" s="155">
        <v>5.6321839080459769E-2</v>
      </c>
      <c r="G578" s="155">
        <v>9.1818181818181813E-2</v>
      </c>
      <c r="H578" s="155">
        <v>0.25766871165644173</v>
      </c>
      <c r="I578" s="155">
        <v>0.14296028880866427</v>
      </c>
      <c r="J578" s="172">
        <v>-11.470842284777746</v>
      </c>
      <c r="K578" s="172">
        <v>4.9042141083244406</v>
      </c>
      <c r="L578" s="147"/>
      <c r="M578" s="203">
        <v>-10.676797206090093</v>
      </c>
      <c r="N578" s="144"/>
      <c r="P578" s="154" t="s">
        <v>245</v>
      </c>
      <c r="Q578" s="155">
        <v>0.16276452048626744</v>
      </c>
      <c r="R578" s="155">
        <v>0.20438821901561574</v>
      </c>
      <c r="S578" s="155">
        <v>0.20799706529713866</v>
      </c>
      <c r="T578" s="155">
        <v>0.19331711688644221</v>
      </c>
      <c r="U578" s="155">
        <v>0.20605522901186649</v>
      </c>
      <c r="V578" s="155">
        <v>0.27710523990456837</v>
      </c>
      <c r="W578" s="155">
        <v>0.29988118087926147</v>
      </c>
      <c r="X578" s="155">
        <v>0.24972826086956521</v>
      </c>
      <c r="Y578" s="172">
        <v>-5.0152920009696258</v>
      </c>
      <c r="Z578" s="172">
        <v>2.3367834708336228</v>
      </c>
      <c r="AA578" s="147"/>
      <c r="AB578" s="144"/>
      <c r="AC578" s="144"/>
      <c r="AD578" s="151">
        <v>9.3918147725419857E-2</v>
      </c>
      <c r="AE578" s="151">
        <v>0.22636042616122898</v>
      </c>
      <c r="AF578" s="144"/>
    </row>
    <row r="579" spans="1:32" ht="22.15" customHeight="1" x14ac:dyDescent="0.25">
      <c r="A579" s="154" t="s">
        <v>246</v>
      </c>
      <c r="B579" s="155">
        <v>0.3486127864897467</v>
      </c>
      <c r="C579" s="155">
        <v>0.37890625</v>
      </c>
      <c r="D579" s="155">
        <v>0.4107142857142857</v>
      </c>
      <c r="E579" s="155">
        <v>0.30411686586985393</v>
      </c>
      <c r="F579" s="155">
        <v>0.44137931034482758</v>
      </c>
      <c r="G579" s="155">
        <v>0.39181818181818184</v>
      </c>
      <c r="H579" s="155">
        <v>0.41016652059596848</v>
      </c>
      <c r="I579" s="155">
        <v>0.4924187725631769</v>
      </c>
      <c r="J579" s="172">
        <v>8.2252251967208423</v>
      </c>
      <c r="K579" s="172">
        <v>10.631083191422858</v>
      </c>
      <c r="L579" s="147"/>
      <c r="M579" s="203">
        <v>28.610083778056815</v>
      </c>
      <c r="N579" s="144"/>
      <c r="P579" s="154" t="s">
        <v>246</v>
      </c>
      <c r="Q579" s="155">
        <v>0.17739756866276452</v>
      </c>
      <c r="R579" s="155">
        <v>0.13994860644396126</v>
      </c>
      <c r="S579" s="155">
        <v>0.1396429444852042</v>
      </c>
      <c r="T579" s="155">
        <v>0.14722826782742288</v>
      </c>
      <c r="U579" s="155">
        <v>0.16923588776755019</v>
      </c>
      <c r="V579" s="155">
        <v>0.13669700450649466</v>
      </c>
      <c r="W579" s="155">
        <v>0.14495932730097796</v>
      </c>
      <c r="X579" s="155">
        <v>0.20631793478260871</v>
      </c>
      <c r="Y579" s="172">
        <v>6.1358607481630747</v>
      </c>
      <c r="Z579" s="172">
        <v>5.6271153627868724</v>
      </c>
      <c r="AA579" s="147"/>
      <c r="AB579" s="144"/>
      <c r="AC579" s="144"/>
      <c r="AD579" s="151">
        <v>0.38610794064894832</v>
      </c>
      <c r="AE579" s="151">
        <v>0.15004678115473999</v>
      </c>
      <c r="AF579" s="144"/>
    </row>
    <row r="580" spans="1:32" x14ac:dyDescent="0.25">
      <c r="A580" s="149" t="s">
        <v>247</v>
      </c>
      <c r="B580" s="150">
        <v>96.073582629674348</v>
      </c>
      <c r="C580" s="150">
        <v>120.69661458333326</v>
      </c>
      <c r="D580" s="150">
        <v>115.12202380952381</v>
      </c>
      <c r="E580" s="150">
        <v>88.284196547144774</v>
      </c>
      <c r="F580" s="150">
        <v>70.272413793103439</v>
      </c>
      <c r="G580" s="150">
        <v>58.024545454545489</v>
      </c>
      <c r="H580" s="150">
        <v>67.955302366345279</v>
      </c>
      <c r="I580" s="150">
        <v>58.197833935018096</v>
      </c>
      <c r="J580" s="177">
        <v>-9.7574684313271831</v>
      </c>
      <c r="K580" s="177">
        <v>-26.374316725343874</v>
      </c>
      <c r="L580" s="147"/>
      <c r="M580" s="203">
        <v>9.7273855654529058</v>
      </c>
      <c r="N580" s="144"/>
      <c r="P580" s="149" t="s">
        <v>247</v>
      </c>
      <c r="Q580" s="150">
        <v>95.520936515083264</v>
      </c>
      <c r="R580" s="150">
        <v>113.1671278908875</v>
      </c>
      <c r="S580" s="150">
        <v>92.405111274150173</v>
      </c>
      <c r="T580" s="150">
        <v>89.461144539751658</v>
      </c>
      <c r="U580" s="150">
        <v>94.689697238549471</v>
      </c>
      <c r="V580" s="150">
        <v>55.770522223203997</v>
      </c>
      <c r="W580" s="150">
        <v>57.970843615757225</v>
      </c>
      <c r="X580" s="150">
        <v>48.47044836956519</v>
      </c>
      <c r="Y580" s="177">
        <v>-9.5003952461920349</v>
      </c>
      <c r="Z580" s="177">
        <v>-35.544491418561449</v>
      </c>
      <c r="AA580" s="147"/>
      <c r="AB580" s="144"/>
      <c r="AC580" s="144"/>
      <c r="AD580" s="150">
        <v>84.57215066036197</v>
      </c>
      <c r="AE580" s="150">
        <v>84.01493978812664</v>
      </c>
      <c r="AF580" s="144"/>
    </row>
    <row r="581" spans="1:32" x14ac:dyDescent="0.25">
      <c r="A581" s="149" t="s">
        <v>248</v>
      </c>
      <c r="B581" s="150">
        <v>237.01010101010087</v>
      </c>
      <c r="C581" s="150">
        <v>217.49295774647894</v>
      </c>
      <c r="D581" s="150">
        <v>285.97382198952863</v>
      </c>
      <c r="E581" s="150">
        <v>247.7365269461076</v>
      </c>
      <c r="F581" s="150">
        <v>184.38095238095232</v>
      </c>
      <c r="G581" s="150">
        <v>151.9304347826089</v>
      </c>
      <c r="H581" s="150">
        <v>360.55357142857127</v>
      </c>
      <c r="I581" s="150">
        <v>205.53846153846155</v>
      </c>
      <c r="J581" s="177">
        <v>-155.01510989010973</v>
      </c>
      <c r="K581" s="177">
        <v>-24.055028242007808</v>
      </c>
      <c r="L581" s="147"/>
      <c r="M581" s="203">
        <v>60.067614893094088</v>
      </c>
      <c r="N581" s="144"/>
      <c r="P581" s="149" t="s">
        <v>248</v>
      </c>
      <c r="Q581" s="150">
        <v>204.81065857885625</v>
      </c>
      <c r="R581" s="150">
        <v>196.03550295857994</v>
      </c>
      <c r="S581" s="150">
        <v>198.61832669322712</v>
      </c>
      <c r="T581" s="150">
        <v>183.95169775227191</v>
      </c>
      <c r="U581" s="150">
        <v>214.74809160305352</v>
      </c>
      <c r="V581" s="150">
        <v>172.65210267613321</v>
      </c>
      <c r="W581" s="150">
        <v>188.1079096045197</v>
      </c>
      <c r="X581" s="150">
        <v>145.47084664536746</v>
      </c>
      <c r="Y581" s="177">
        <v>-42.637062959152246</v>
      </c>
      <c r="Z581" s="177">
        <v>-49.553987584583837</v>
      </c>
      <c r="AA581" s="147"/>
      <c r="AB581" s="144"/>
      <c r="AC581" s="144"/>
      <c r="AD581" s="150">
        <v>229.59348978046935</v>
      </c>
      <c r="AE581" s="150">
        <v>195.0248342299513</v>
      </c>
      <c r="AF581" s="144"/>
    </row>
    <row r="582" spans="1:32" x14ac:dyDescent="0.25">
      <c r="A582" s="146" t="s">
        <v>249</v>
      </c>
      <c r="B582" s="147">
        <v>503</v>
      </c>
      <c r="C582" s="147">
        <v>442</v>
      </c>
      <c r="D582" s="147">
        <v>325</v>
      </c>
      <c r="E582" s="147">
        <v>254</v>
      </c>
      <c r="F582" s="147">
        <v>287</v>
      </c>
      <c r="G582" s="147">
        <v>398</v>
      </c>
      <c r="H582" s="147">
        <v>393</v>
      </c>
      <c r="I582" s="147">
        <v>348</v>
      </c>
      <c r="J582" s="148">
        <v>-0.11450381679389313</v>
      </c>
      <c r="K582" s="148">
        <v>-6.3797079169869347E-2</v>
      </c>
      <c r="L582" s="147"/>
      <c r="M582" s="155">
        <v>9.8835558080090882E-2</v>
      </c>
      <c r="N582" s="144"/>
      <c r="P582" s="146" t="s">
        <v>249</v>
      </c>
      <c r="Q582" s="147">
        <v>5240</v>
      </c>
      <c r="R582" s="147">
        <v>4002</v>
      </c>
      <c r="S582" s="147">
        <v>4090</v>
      </c>
      <c r="T582" s="147">
        <v>4034</v>
      </c>
      <c r="U582" s="147">
        <v>3629</v>
      </c>
      <c r="V582" s="147">
        <v>3662</v>
      </c>
      <c r="W582" s="147">
        <v>3670</v>
      </c>
      <c r="X582" s="147">
        <v>3521</v>
      </c>
      <c r="Y582" s="148">
        <v>-4.0599455040871937E-2</v>
      </c>
      <c r="Z582" s="148">
        <v>-0.12991139195820245</v>
      </c>
      <c r="AA582" s="147"/>
      <c r="AB582" s="144"/>
      <c r="AC582" s="144"/>
      <c r="AD582" s="147">
        <v>371.71428571428572</v>
      </c>
      <c r="AE582" s="147">
        <v>4046.7142857142858</v>
      </c>
      <c r="AF582" s="144"/>
    </row>
    <row r="583" spans="1:32" x14ac:dyDescent="0.25">
      <c r="A583" s="146" t="s">
        <v>250</v>
      </c>
      <c r="B583" s="147">
        <v>168</v>
      </c>
      <c r="C583" s="147">
        <v>194</v>
      </c>
      <c r="D583" s="147">
        <v>125</v>
      </c>
      <c r="E583" s="147">
        <v>88</v>
      </c>
      <c r="F583" s="147">
        <v>58</v>
      </c>
      <c r="G583" s="147">
        <v>114</v>
      </c>
      <c r="H583" s="147">
        <v>196</v>
      </c>
      <c r="I583" s="147">
        <v>137</v>
      </c>
      <c r="J583" s="148">
        <v>-0.30102040816326531</v>
      </c>
      <c r="K583" s="148">
        <v>1.6967126193001E-2</v>
      </c>
      <c r="L583" s="147"/>
      <c r="M583" s="155">
        <v>0.10410334346504559</v>
      </c>
      <c r="N583" s="144"/>
      <c r="P583" s="146" t="s">
        <v>250</v>
      </c>
      <c r="Q583" s="147">
        <v>1779</v>
      </c>
      <c r="R583" s="147">
        <v>1296</v>
      </c>
      <c r="S583" s="147">
        <v>1342</v>
      </c>
      <c r="T583" s="147">
        <v>1343</v>
      </c>
      <c r="U583" s="147">
        <v>1104</v>
      </c>
      <c r="V583" s="147">
        <v>1281</v>
      </c>
      <c r="W583" s="147">
        <v>1214</v>
      </c>
      <c r="X583" s="147">
        <v>1316</v>
      </c>
      <c r="Y583" s="148">
        <v>8.4019769357495888E-2</v>
      </c>
      <c r="Z583" s="148">
        <v>-1.5706806282722512E-2</v>
      </c>
      <c r="AA583" s="147"/>
      <c r="AB583" s="144"/>
      <c r="AC583" s="144"/>
      <c r="AD583" s="150">
        <v>134.71428571428572</v>
      </c>
      <c r="AE583" s="150">
        <v>1337</v>
      </c>
      <c r="AF583" s="144"/>
    </row>
    <row r="584" spans="1:32" x14ac:dyDescent="0.25">
      <c r="A584" s="149" t="s">
        <v>251</v>
      </c>
      <c r="B584" s="150">
        <v>0</v>
      </c>
      <c r="C584" s="150">
        <v>473</v>
      </c>
      <c r="D584" s="150">
        <v>389</v>
      </c>
      <c r="E584" s="150">
        <v>272</v>
      </c>
      <c r="F584" s="150">
        <v>346</v>
      </c>
      <c r="G584" s="150">
        <v>425</v>
      </c>
      <c r="H584" s="150">
        <v>355</v>
      </c>
      <c r="I584" s="150">
        <v>146</v>
      </c>
      <c r="J584" s="148">
        <v>-0.58873239436619718</v>
      </c>
      <c r="K584" s="157">
        <v>-0.61238938053097347</v>
      </c>
      <c r="L584" s="147"/>
      <c r="M584" s="155">
        <v>3.0775716694772345E-2</v>
      </c>
      <c r="N584" s="144"/>
      <c r="P584" s="149" t="s">
        <v>251</v>
      </c>
      <c r="Q584" s="150">
        <v>0</v>
      </c>
      <c r="R584" s="150">
        <v>7221</v>
      </c>
      <c r="S584" s="150">
        <v>6045</v>
      </c>
      <c r="T584" s="150">
        <v>4850</v>
      </c>
      <c r="U584" s="150">
        <v>4541</v>
      </c>
      <c r="V584" s="150">
        <v>4166</v>
      </c>
      <c r="W584" s="150">
        <v>4230</v>
      </c>
      <c r="X584" s="150">
        <v>4744</v>
      </c>
      <c r="Y584" s="148">
        <v>0.12151300236406619</v>
      </c>
      <c r="Z584" s="157">
        <v>-8.3373587093034496E-2</v>
      </c>
      <c r="AA584" s="147"/>
      <c r="AB584" s="144"/>
      <c r="AC584" s="144"/>
      <c r="AD584" s="158">
        <v>376.66666666666669</v>
      </c>
      <c r="AE584" s="158">
        <v>5175.5</v>
      </c>
      <c r="AF584" s="144"/>
    </row>
    <row r="585" spans="1:32" x14ac:dyDescent="0.25">
      <c r="A585" s="159" t="s">
        <v>252</v>
      </c>
      <c r="B585" s="147">
        <v>87</v>
      </c>
      <c r="C585" s="147">
        <v>118</v>
      </c>
      <c r="D585" s="147">
        <v>114</v>
      </c>
      <c r="E585" s="147">
        <v>91</v>
      </c>
      <c r="F585" s="147">
        <v>88</v>
      </c>
      <c r="G585" s="147">
        <v>88</v>
      </c>
      <c r="H585" s="147">
        <v>75</v>
      </c>
      <c r="I585" s="147">
        <v>82</v>
      </c>
      <c r="J585" s="148">
        <v>9.3333333333333338E-2</v>
      </c>
      <c r="K585" s="148">
        <v>-0.13161875945537066</v>
      </c>
      <c r="L585" s="147"/>
      <c r="M585" s="155">
        <v>8.3248730964466999E-2</v>
      </c>
      <c r="N585" s="144"/>
      <c r="P585" s="159" t="s">
        <v>252</v>
      </c>
      <c r="Q585" s="147">
        <v>1715</v>
      </c>
      <c r="R585" s="147">
        <v>1659</v>
      </c>
      <c r="S585" s="147">
        <v>1888</v>
      </c>
      <c r="T585" s="147">
        <v>1373</v>
      </c>
      <c r="U585" s="147">
        <v>1607</v>
      </c>
      <c r="V585" s="147">
        <v>1394</v>
      </c>
      <c r="W585" s="147">
        <v>1288</v>
      </c>
      <c r="X585" s="147">
        <v>985</v>
      </c>
      <c r="Y585" s="148">
        <v>-0.23524844720496896</v>
      </c>
      <c r="Z585" s="148">
        <v>-0.36882094470889787</v>
      </c>
      <c r="AA585" s="147"/>
      <c r="AB585" s="144"/>
      <c r="AC585" s="144"/>
      <c r="AD585" s="150">
        <v>94.428571428571431</v>
      </c>
      <c r="AE585" s="150">
        <v>1560.5714285714287</v>
      </c>
      <c r="AF585" s="144"/>
    </row>
    <row r="586" spans="1:32" x14ac:dyDescent="0.25">
      <c r="A586" s="159" t="s">
        <v>253</v>
      </c>
      <c r="B586" s="147">
        <v>1</v>
      </c>
      <c r="C586" s="147">
        <v>18</v>
      </c>
      <c r="D586" s="147">
        <v>5</v>
      </c>
      <c r="E586" s="147">
        <v>6</v>
      </c>
      <c r="F586" s="147">
        <v>4</v>
      </c>
      <c r="G586" s="147">
        <v>8</v>
      </c>
      <c r="H586" s="147">
        <v>6</v>
      </c>
      <c r="I586" s="147">
        <v>5</v>
      </c>
      <c r="J586" s="148">
        <v>-0.16666666666666666</v>
      </c>
      <c r="K586" s="148">
        <v>-0.27083333333333331</v>
      </c>
      <c r="L586" s="147"/>
      <c r="M586" s="155">
        <v>7.0422535211267609E-2</v>
      </c>
      <c r="N586" s="144"/>
      <c r="P586" s="159" t="s">
        <v>253</v>
      </c>
      <c r="Q586" s="147">
        <v>120</v>
      </c>
      <c r="R586" s="147">
        <v>107</v>
      </c>
      <c r="S586" s="147">
        <v>175</v>
      </c>
      <c r="T586" s="147">
        <v>73</v>
      </c>
      <c r="U586" s="147">
        <v>89</v>
      </c>
      <c r="V586" s="147">
        <v>107</v>
      </c>
      <c r="W586" s="147">
        <v>60</v>
      </c>
      <c r="X586" s="147">
        <v>71</v>
      </c>
      <c r="Y586" s="148">
        <v>0.18333333333333332</v>
      </c>
      <c r="Z586" s="148">
        <v>-0.32010943912448703</v>
      </c>
      <c r="AA586" s="147"/>
      <c r="AB586" s="144"/>
      <c r="AC586" s="144"/>
      <c r="AD586" s="150">
        <v>6.8571428571428568</v>
      </c>
      <c r="AE586" s="150">
        <v>104.42857142857143</v>
      </c>
      <c r="AF586" s="144"/>
    </row>
    <row r="587" spans="1:32" x14ac:dyDescent="0.25">
      <c r="A587" s="159" t="s">
        <v>254</v>
      </c>
      <c r="B587" s="160">
        <v>1.1363636363636364E-2</v>
      </c>
      <c r="C587" s="160">
        <v>0.13235294117647059</v>
      </c>
      <c r="D587" s="160">
        <v>4.2016806722689079E-2</v>
      </c>
      <c r="E587" s="160">
        <v>6.1855670103092786E-2</v>
      </c>
      <c r="F587" s="160">
        <v>4.3478260869565216E-2</v>
      </c>
      <c r="G587" s="160">
        <v>8.3333333333333329E-2</v>
      </c>
      <c r="H587" s="160">
        <v>7.407407407407407E-2</v>
      </c>
      <c r="I587" s="160">
        <v>5.7471264367816091E-2</v>
      </c>
      <c r="J587" s="172">
        <v>-1.6602809706257979</v>
      </c>
      <c r="K587" s="172">
        <v>-1.022972293824878</v>
      </c>
      <c r="L587" s="147"/>
      <c r="M587" s="203">
        <v>-0.97635841170323889</v>
      </c>
      <c r="N587" s="144"/>
      <c r="P587" s="159" t="s">
        <v>254</v>
      </c>
      <c r="Q587" s="160">
        <v>6.5395095367847406E-2</v>
      </c>
      <c r="R587" s="160">
        <v>6.0588901472253681E-2</v>
      </c>
      <c r="S587" s="160">
        <v>8.4827920504120219E-2</v>
      </c>
      <c r="T587" s="160">
        <v>5.0484094052558784E-2</v>
      </c>
      <c r="U587" s="160">
        <v>5.2476415094339625E-2</v>
      </c>
      <c r="V587" s="160">
        <v>7.1285809460359756E-2</v>
      </c>
      <c r="W587" s="160">
        <v>4.4510385756676561E-2</v>
      </c>
      <c r="X587" s="160">
        <v>6.7234848484848481E-2</v>
      </c>
      <c r="Y587" s="172">
        <v>2.2724462728171919</v>
      </c>
      <c r="Z587" s="172">
        <v>0.45149857649857544</v>
      </c>
      <c r="AA587" s="147"/>
      <c r="AB587" s="144"/>
      <c r="AC587" s="144"/>
      <c r="AD587" s="191">
        <v>6.7700987306064872E-2</v>
      </c>
      <c r="AE587" s="191">
        <v>6.2719862719862726E-2</v>
      </c>
      <c r="AF587" s="144"/>
    </row>
    <row r="588" spans="1:32" x14ac:dyDescent="0.25">
      <c r="A588" s="161" t="s">
        <v>255</v>
      </c>
      <c r="B588" s="161"/>
      <c r="C588" s="161"/>
      <c r="D588" s="161"/>
      <c r="E588" s="144"/>
      <c r="F588" s="144"/>
      <c r="G588" s="144"/>
      <c r="H588" s="144"/>
      <c r="I588" s="144"/>
      <c r="J588" s="144"/>
      <c r="K588" s="144"/>
      <c r="L588" s="144"/>
      <c r="M588" s="144"/>
      <c r="N588" s="144"/>
      <c r="O588" s="204"/>
      <c r="P588" s="161" t="s">
        <v>255</v>
      </c>
      <c r="Q588" s="161"/>
      <c r="R588" s="161"/>
      <c r="S588" s="161"/>
      <c r="T588" s="144"/>
      <c r="U588" s="144"/>
      <c r="V588" s="144"/>
      <c r="W588" s="144"/>
      <c r="X588" s="144"/>
      <c r="Y588" s="144"/>
      <c r="Z588" s="144"/>
      <c r="AA588" s="144"/>
      <c r="AB588" s="144"/>
      <c r="AC588" s="144"/>
      <c r="AD588" s="144"/>
      <c r="AE588" s="144"/>
      <c r="AF588" s="144"/>
    </row>
  </sheetData>
  <dataConsolidate/>
  <mergeCells count="1">
    <mergeCell ref="B1:D1"/>
  </mergeCell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A8BAEFC9-9F44-4896-992E-DA9F2815C4B3}">
          <x14:formula1>
            <xm:f>'L:\FELLES\Avdeling EF\Statistikk\Hovedtall-tabeller\[Hovedtall T1 2017-26.xlsx]Hjelpetabell'!#REF!</xm:f>
          </x14:formula1>
          <xm:sqref>B1</xm:sqref>
        </x14:dataValidation>
      </x14:dataValidations>
    </ext>
    <ext xmlns:x14="http://schemas.microsoft.com/office/spreadsheetml/2009/9/main" uri="{05C60535-1F16-4fd2-B633-F4F36F0B64E0}">
      <x14:sparklineGroups xmlns:xm="http://schemas.microsoft.com/office/excel/2006/main">
        <x14:sparklineGroup displayEmptyCellsAs="gap" high="1" low="1" xr2:uid="{0CE31669-51B5-4DC4-B4C6-15668FDA6715}">
          <x14:colorSeries rgb="FF376092"/>
          <x14:colorNegative rgb="FFD00000"/>
          <x14:colorAxis rgb="FF000000"/>
          <x14:colorMarkers rgb="FFD00000"/>
          <x14:colorFirst rgb="FFD00000"/>
          <x14:colorLast rgb="FFD00000"/>
          <x14:colorHigh theme="1"/>
          <x14:colorLow rgb="FFD00000"/>
          <x14:sparklines>
            <x14:sparkline>
              <xm:f>'Vest PD'!Q569:X569</xm:f>
              <xm:sqref>AA569</xm:sqref>
            </x14:sparkline>
            <x14:sparkline>
              <xm:f>'Vest PD'!Q570:X570</xm:f>
              <xm:sqref>AA570</xm:sqref>
            </x14:sparkline>
            <x14:sparkline>
              <xm:f>'Vest PD'!Q571:X571</xm:f>
              <xm:sqref>AA571</xm:sqref>
            </x14:sparkline>
            <x14:sparkline>
              <xm:f>'Vest PD'!Q572:X572</xm:f>
              <xm:sqref>AA572</xm:sqref>
            </x14:sparkline>
            <x14:sparkline>
              <xm:f>'Vest PD'!Q573:X573</xm:f>
              <xm:sqref>AA573</xm:sqref>
            </x14:sparkline>
            <x14:sparkline>
              <xm:f>'Vest PD'!Q574:X574</xm:f>
              <xm:sqref>AA574</xm:sqref>
            </x14:sparkline>
            <x14:sparkline>
              <xm:f>'Vest PD'!Q575:X575</xm:f>
              <xm:sqref>AA575</xm:sqref>
            </x14:sparkline>
            <x14:sparkline>
              <xm:f>'Vest PD'!Q576:X576</xm:f>
              <xm:sqref>AA576</xm:sqref>
            </x14:sparkline>
            <x14:sparkline>
              <xm:f>'Vest PD'!Q577:X577</xm:f>
              <xm:sqref>AA577</xm:sqref>
            </x14:sparkline>
            <x14:sparkline>
              <xm:f>'Vest PD'!Q578:X578</xm:f>
              <xm:sqref>AA578</xm:sqref>
            </x14:sparkline>
            <x14:sparkline>
              <xm:f>'Vest PD'!Q579:X579</xm:f>
              <xm:sqref>AA579</xm:sqref>
            </x14:sparkline>
            <x14:sparkline>
              <xm:f>'Vest PD'!Q580:X580</xm:f>
              <xm:sqref>AA580</xm:sqref>
            </x14:sparkline>
            <x14:sparkline>
              <xm:f>'Vest PD'!Q581:X581</xm:f>
              <xm:sqref>AA581</xm:sqref>
            </x14:sparkline>
            <x14:sparkline>
              <xm:f>'Vest PD'!Q582:X582</xm:f>
              <xm:sqref>AA582</xm:sqref>
            </x14:sparkline>
            <x14:sparkline>
              <xm:f>'Vest PD'!Q583:X583</xm:f>
              <xm:sqref>AA583</xm:sqref>
            </x14:sparkline>
            <x14:sparkline>
              <xm:f>'Vest PD'!R584:X584</xm:f>
              <xm:sqref>AA584</xm:sqref>
            </x14:sparkline>
            <x14:sparkline>
              <xm:f>'Vest PD'!Q585:X585</xm:f>
              <xm:sqref>AA585</xm:sqref>
            </x14:sparkline>
            <x14:sparkline>
              <xm:f>'Vest PD'!Q586:X586</xm:f>
              <xm:sqref>AA586</xm:sqref>
            </x14:sparkline>
            <x14:sparkline>
              <xm:f>'Vest PD'!Q587:X587</xm:f>
              <xm:sqref>AA587</xm:sqref>
            </x14:sparkline>
          </x14:sparklines>
        </x14:sparklineGroup>
        <x14:sparklineGroup displayEmptyCellsAs="gap" high="1" low="1" xr2:uid="{A2CD1A6B-2FEE-4256-BF25-CB5D19D7CAEC}">
          <x14:colorSeries rgb="FF376092"/>
          <x14:colorNegative rgb="FFD00000"/>
          <x14:colorAxis rgb="FF000000"/>
          <x14:colorMarkers rgb="FFD00000"/>
          <x14:colorFirst rgb="FFD00000"/>
          <x14:colorLast rgb="FFD00000"/>
          <x14:colorHigh theme="1"/>
          <x14:colorLow rgb="FFD00000"/>
          <x14:sparklines>
            <x14:sparkline>
              <xm:f>'Vest PD'!Q543:X543</xm:f>
              <xm:sqref>AA543</xm:sqref>
            </x14:sparkline>
            <x14:sparkline>
              <xm:f>'Vest PD'!Q544:X544</xm:f>
              <xm:sqref>AA544</xm:sqref>
            </x14:sparkline>
            <x14:sparkline>
              <xm:f>'Vest PD'!Q545:X545</xm:f>
              <xm:sqref>AA545</xm:sqref>
            </x14:sparkline>
            <x14:sparkline>
              <xm:f>'Vest PD'!Q546:X546</xm:f>
              <xm:sqref>AA546</xm:sqref>
            </x14:sparkline>
            <x14:sparkline>
              <xm:f>'Vest PD'!Q547:X547</xm:f>
              <xm:sqref>AA547</xm:sqref>
            </x14:sparkline>
            <x14:sparkline>
              <xm:f>'Vest PD'!Q548:X548</xm:f>
              <xm:sqref>AA548</xm:sqref>
            </x14:sparkline>
            <x14:sparkline>
              <xm:f>'Vest PD'!Q549:X549</xm:f>
              <xm:sqref>AA549</xm:sqref>
            </x14:sparkline>
            <x14:sparkline>
              <xm:f>'Vest PD'!Q550:X550</xm:f>
              <xm:sqref>AA550</xm:sqref>
            </x14:sparkline>
            <x14:sparkline>
              <xm:f>'Vest PD'!Q551:X551</xm:f>
              <xm:sqref>AA551</xm:sqref>
            </x14:sparkline>
            <x14:sparkline>
              <xm:f>'Vest PD'!Q552:X552</xm:f>
              <xm:sqref>AA552</xm:sqref>
            </x14:sparkline>
            <x14:sparkline>
              <xm:f>'Vest PD'!Q553:X553</xm:f>
              <xm:sqref>AA553</xm:sqref>
            </x14:sparkline>
            <x14:sparkline>
              <xm:f>'Vest PD'!Q554:X554</xm:f>
              <xm:sqref>AA554</xm:sqref>
            </x14:sparkline>
            <x14:sparkline>
              <xm:f>'Vest PD'!Q555:X555</xm:f>
              <xm:sqref>AA555</xm:sqref>
            </x14:sparkline>
            <x14:sparkline>
              <xm:f>'Vest PD'!Q556:X556</xm:f>
              <xm:sqref>AA556</xm:sqref>
            </x14:sparkline>
            <x14:sparkline>
              <xm:f>'Vest PD'!Q557:X557</xm:f>
              <xm:sqref>AA557</xm:sqref>
            </x14:sparkline>
            <x14:sparkline>
              <xm:f>'Vest PD'!R558:X558</xm:f>
              <xm:sqref>AA558</xm:sqref>
            </x14:sparkline>
            <x14:sparkline>
              <xm:f>'Vest PD'!Q559:X559</xm:f>
              <xm:sqref>AA559</xm:sqref>
            </x14:sparkline>
            <x14:sparkline>
              <xm:f>'Vest PD'!Q560:X560</xm:f>
              <xm:sqref>AA560</xm:sqref>
            </x14:sparkline>
            <x14:sparkline>
              <xm:f>'Vest PD'!Q561:X561</xm:f>
              <xm:sqref>AA561</xm:sqref>
            </x14:sparkline>
          </x14:sparklines>
        </x14:sparklineGroup>
        <x14:sparklineGroup displayEmptyCellsAs="gap" high="1" low="1" xr2:uid="{20E5C55D-336B-483F-B4CF-B1D46356A7DF}">
          <x14:colorSeries rgb="FF376092"/>
          <x14:colorNegative rgb="FFD00000"/>
          <x14:colorAxis rgb="FF000000"/>
          <x14:colorMarkers rgb="FFD00000"/>
          <x14:colorFirst rgb="FFD00000"/>
          <x14:colorLast rgb="FFD00000"/>
          <x14:colorHigh theme="1"/>
          <x14:colorLow rgb="FFD00000"/>
          <x14:sparklines>
            <x14:sparkline>
              <xm:f>'Vest PD'!Q517:X517</xm:f>
              <xm:sqref>AA517</xm:sqref>
            </x14:sparkline>
            <x14:sparkline>
              <xm:f>'Vest PD'!Q518:X518</xm:f>
              <xm:sqref>AA518</xm:sqref>
            </x14:sparkline>
            <x14:sparkline>
              <xm:f>'Vest PD'!Q519:X519</xm:f>
              <xm:sqref>AA519</xm:sqref>
            </x14:sparkline>
            <x14:sparkline>
              <xm:f>'Vest PD'!Q520:X520</xm:f>
              <xm:sqref>AA520</xm:sqref>
            </x14:sparkline>
            <x14:sparkline>
              <xm:f>'Vest PD'!Q521:X521</xm:f>
              <xm:sqref>AA521</xm:sqref>
            </x14:sparkline>
            <x14:sparkline>
              <xm:f>'Vest PD'!Q522:X522</xm:f>
              <xm:sqref>AA522</xm:sqref>
            </x14:sparkline>
            <x14:sparkline>
              <xm:f>'Vest PD'!Q523:X523</xm:f>
              <xm:sqref>AA523</xm:sqref>
            </x14:sparkline>
            <x14:sparkline>
              <xm:f>'Vest PD'!Q524:X524</xm:f>
              <xm:sqref>AA524</xm:sqref>
            </x14:sparkline>
            <x14:sparkline>
              <xm:f>'Vest PD'!Q525:X525</xm:f>
              <xm:sqref>AA525</xm:sqref>
            </x14:sparkline>
            <x14:sparkline>
              <xm:f>'Vest PD'!Q526:X526</xm:f>
              <xm:sqref>AA526</xm:sqref>
            </x14:sparkline>
            <x14:sparkline>
              <xm:f>'Vest PD'!Q527:X527</xm:f>
              <xm:sqref>AA527</xm:sqref>
            </x14:sparkline>
            <x14:sparkline>
              <xm:f>'Vest PD'!Q528:X528</xm:f>
              <xm:sqref>AA528</xm:sqref>
            </x14:sparkline>
            <x14:sparkline>
              <xm:f>'Vest PD'!Q529:X529</xm:f>
              <xm:sqref>AA529</xm:sqref>
            </x14:sparkline>
            <x14:sparkline>
              <xm:f>'Vest PD'!Q530:X530</xm:f>
              <xm:sqref>AA530</xm:sqref>
            </x14:sparkline>
            <x14:sparkline>
              <xm:f>'Vest PD'!Q531:X531</xm:f>
              <xm:sqref>AA531</xm:sqref>
            </x14:sparkline>
            <x14:sparkline>
              <xm:f>'Vest PD'!R532:X532</xm:f>
              <xm:sqref>AA532</xm:sqref>
            </x14:sparkline>
            <x14:sparkline>
              <xm:f>'Vest PD'!Q533:X533</xm:f>
              <xm:sqref>AA533</xm:sqref>
            </x14:sparkline>
            <x14:sparkline>
              <xm:f>'Vest PD'!Q534:X534</xm:f>
              <xm:sqref>AA534</xm:sqref>
            </x14:sparkline>
            <x14:sparkline>
              <xm:f>'Vest PD'!Q535:X535</xm:f>
              <xm:sqref>AA535</xm:sqref>
            </x14:sparkline>
          </x14:sparklines>
        </x14:sparklineGroup>
        <x14:sparklineGroup displayEmptyCellsAs="gap" high="1" low="1" xr2:uid="{E37D246B-F088-472B-AF34-61B7C550218B}">
          <x14:colorSeries rgb="FF376092"/>
          <x14:colorNegative rgb="FFD00000"/>
          <x14:colorAxis rgb="FF000000"/>
          <x14:colorMarkers rgb="FFD00000"/>
          <x14:colorFirst rgb="FFD00000"/>
          <x14:colorLast rgb="FFD00000"/>
          <x14:colorHigh theme="1"/>
          <x14:colorLow rgb="FFD00000"/>
          <x14:sparklines>
            <x14:sparkline>
              <xm:f>'Vest PD'!Q491:X491</xm:f>
              <xm:sqref>AA491</xm:sqref>
            </x14:sparkline>
            <x14:sparkline>
              <xm:f>'Vest PD'!Q492:X492</xm:f>
              <xm:sqref>AA492</xm:sqref>
            </x14:sparkline>
            <x14:sparkline>
              <xm:f>'Vest PD'!Q493:X493</xm:f>
              <xm:sqref>AA493</xm:sqref>
            </x14:sparkline>
            <x14:sparkline>
              <xm:f>'Vest PD'!Q494:X494</xm:f>
              <xm:sqref>AA494</xm:sqref>
            </x14:sparkline>
            <x14:sparkline>
              <xm:f>'Vest PD'!Q495:X495</xm:f>
              <xm:sqref>AA495</xm:sqref>
            </x14:sparkline>
            <x14:sparkline>
              <xm:f>'Vest PD'!Q496:X496</xm:f>
              <xm:sqref>AA496</xm:sqref>
            </x14:sparkline>
            <x14:sparkline>
              <xm:f>'Vest PD'!Q497:X497</xm:f>
              <xm:sqref>AA497</xm:sqref>
            </x14:sparkline>
            <x14:sparkline>
              <xm:f>'Vest PD'!Q498:X498</xm:f>
              <xm:sqref>AA498</xm:sqref>
            </x14:sparkline>
            <x14:sparkline>
              <xm:f>'Vest PD'!Q499:X499</xm:f>
              <xm:sqref>AA499</xm:sqref>
            </x14:sparkline>
            <x14:sparkline>
              <xm:f>'Vest PD'!Q500:X500</xm:f>
              <xm:sqref>AA500</xm:sqref>
            </x14:sparkline>
            <x14:sparkline>
              <xm:f>'Vest PD'!Q501:X501</xm:f>
              <xm:sqref>AA501</xm:sqref>
            </x14:sparkline>
            <x14:sparkline>
              <xm:f>'Vest PD'!Q502:X502</xm:f>
              <xm:sqref>AA502</xm:sqref>
            </x14:sparkline>
            <x14:sparkline>
              <xm:f>'Vest PD'!Q503:X503</xm:f>
              <xm:sqref>AA503</xm:sqref>
            </x14:sparkline>
            <x14:sparkline>
              <xm:f>'Vest PD'!Q504:X504</xm:f>
              <xm:sqref>AA504</xm:sqref>
            </x14:sparkline>
            <x14:sparkline>
              <xm:f>'Vest PD'!Q505:X505</xm:f>
              <xm:sqref>AA505</xm:sqref>
            </x14:sparkline>
            <x14:sparkline>
              <xm:f>'Vest PD'!R506:X506</xm:f>
              <xm:sqref>AA506</xm:sqref>
            </x14:sparkline>
            <x14:sparkline>
              <xm:f>'Vest PD'!Q507:X507</xm:f>
              <xm:sqref>AA507</xm:sqref>
            </x14:sparkline>
            <x14:sparkline>
              <xm:f>'Vest PD'!Q508:X508</xm:f>
              <xm:sqref>AA508</xm:sqref>
            </x14:sparkline>
            <x14:sparkline>
              <xm:f>'Vest PD'!Q509:X509</xm:f>
              <xm:sqref>AA509</xm:sqref>
            </x14:sparkline>
          </x14:sparklines>
        </x14:sparklineGroup>
        <x14:sparklineGroup displayEmptyCellsAs="gap" high="1" low="1" xr2:uid="{B506B6EF-855D-4D76-9A78-6715A74B679D}">
          <x14:colorSeries rgb="FF376092"/>
          <x14:colorNegative rgb="FFD00000"/>
          <x14:colorAxis rgb="FF000000"/>
          <x14:colorMarkers rgb="FFD00000"/>
          <x14:colorFirst rgb="FFD00000"/>
          <x14:colorLast rgb="FFD00000"/>
          <x14:colorHigh theme="1"/>
          <x14:colorLow rgb="FFD00000"/>
          <x14:sparklines>
            <x14:sparkline>
              <xm:f>'Vest PD'!Q465:X465</xm:f>
              <xm:sqref>AA465</xm:sqref>
            </x14:sparkline>
            <x14:sparkline>
              <xm:f>'Vest PD'!Q466:X466</xm:f>
              <xm:sqref>AA466</xm:sqref>
            </x14:sparkline>
            <x14:sparkline>
              <xm:f>'Vest PD'!Q467:X467</xm:f>
              <xm:sqref>AA467</xm:sqref>
            </x14:sparkline>
            <x14:sparkline>
              <xm:f>'Vest PD'!Q468:X468</xm:f>
              <xm:sqref>AA468</xm:sqref>
            </x14:sparkline>
            <x14:sparkline>
              <xm:f>'Vest PD'!Q469:X469</xm:f>
              <xm:sqref>AA469</xm:sqref>
            </x14:sparkline>
            <x14:sparkline>
              <xm:f>'Vest PD'!Q470:X470</xm:f>
              <xm:sqref>AA470</xm:sqref>
            </x14:sparkline>
            <x14:sparkline>
              <xm:f>'Vest PD'!Q471:X471</xm:f>
              <xm:sqref>AA471</xm:sqref>
            </x14:sparkline>
            <x14:sparkline>
              <xm:f>'Vest PD'!Q472:X472</xm:f>
              <xm:sqref>AA472</xm:sqref>
            </x14:sparkline>
            <x14:sparkline>
              <xm:f>'Vest PD'!Q473:X473</xm:f>
              <xm:sqref>AA473</xm:sqref>
            </x14:sparkline>
            <x14:sparkline>
              <xm:f>'Vest PD'!Q474:X474</xm:f>
              <xm:sqref>AA474</xm:sqref>
            </x14:sparkline>
            <x14:sparkline>
              <xm:f>'Vest PD'!Q475:X475</xm:f>
              <xm:sqref>AA475</xm:sqref>
            </x14:sparkline>
            <x14:sparkline>
              <xm:f>'Vest PD'!Q476:X476</xm:f>
              <xm:sqref>AA476</xm:sqref>
            </x14:sparkline>
            <x14:sparkline>
              <xm:f>'Vest PD'!Q477:X477</xm:f>
              <xm:sqref>AA477</xm:sqref>
            </x14:sparkline>
            <x14:sparkline>
              <xm:f>'Vest PD'!Q478:X478</xm:f>
              <xm:sqref>AA478</xm:sqref>
            </x14:sparkline>
            <x14:sparkline>
              <xm:f>'Vest PD'!Q479:X479</xm:f>
              <xm:sqref>AA479</xm:sqref>
            </x14:sparkline>
            <x14:sparkline>
              <xm:f>'Vest PD'!R480:X480</xm:f>
              <xm:sqref>AA480</xm:sqref>
            </x14:sparkline>
            <x14:sparkline>
              <xm:f>'Vest PD'!Q481:X481</xm:f>
              <xm:sqref>AA481</xm:sqref>
            </x14:sparkline>
            <x14:sparkline>
              <xm:f>'Vest PD'!Q482:X482</xm:f>
              <xm:sqref>AA482</xm:sqref>
            </x14:sparkline>
            <x14:sparkline>
              <xm:f>'Vest PD'!Q483:X483</xm:f>
              <xm:sqref>AA483</xm:sqref>
            </x14:sparkline>
          </x14:sparklines>
        </x14:sparklineGroup>
        <x14:sparklineGroup displayEmptyCellsAs="gap" high="1" low="1" xr2:uid="{654E34FE-1AEE-43E4-A702-F858C75C7CC7}">
          <x14:colorSeries rgb="FF376092"/>
          <x14:colorNegative rgb="FFD00000"/>
          <x14:colorAxis rgb="FF000000"/>
          <x14:colorMarkers rgb="FFD00000"/>
          <x14:colorFirst rgb="FFD00000"/>
          <x14:colorLast rgb="FFD00000"/>
          <x14:colorHigh theme="1"/>
          <x14:colorLow rgb="FFD00000"/>
          <x14:sparklines>
            <x14:sparkline>
              <xm:f>'Vest PD'!Q439:X439</xm:f>
              <xm:sqref>AA439</xm:sqref>
            </x14:sparkline>
            <x14:sparkline>
              <xm:f>'Vest PD'!Q440:X440</xm:f>
              <xm:sqref>AA440</xm:sqref>
            </x14:sparkline>
            <x14:sparkline>
              <xm:f>'Vest PD'!Q441:X441</xm:f>
              <xm:sqref>AA441</xm:sqref>
            </x14:sparkline>
            <x14:sparkline>
              <xm:f>'Vest PD'!Q442:X442</xm:f>
              <xm:sqref>AA442</xm:sqref>
            </x14:sparkline>
            <x14:sparkline>
              <xm:f>'Vest PD'!Q443:X443</xm:f>
              <xm:sqref>AA443</xm:sqref>
            </x14:sparkline>
            <x14:sparkline>
              <xm:f>'Vest PD'!Q444:X444</xm:f>
              <xm:sqref>AA444</xm:sqref>
            </x14:sparkline>
            <x14:sparkline>
              <xm:f>'Vest PD'!Q445:X445</xm:f>
              <xm:sqref>AA445</xm:sqref>
            </x14:sparkline>
            <x14:sparkline>
              <xm:f>'Vest PD'!Q446:X446</xm:f>
              <xm:sqref>AA446</xm:sqref>
            </x14:sparkline>
            <x14:sparkline>
              <xm:f>'Vest PD'!Q447:X447</xm:f>
              <xm:sqref>AA447</xm:sqref>
            </x14:sparkline>
            <x14:sparkline>
              <xm:f>'Vest PD'!Q448:X448</xm:f>
              <xm:sqref>AA448</xm:sqref>
            </x14:sparkline>
            <x14:sparkline>
              <xm:f>'Vest PD'!Q449:X449</xm:f>
              <xm:sqref>AA449</xm:sqref>
            </x14:sparkline>
            <x14:sparkline>
              <xm:f>'Vest PD'!Q450:X450</xm:f>
              <xm:sqref>AA450</xm:sqref>
            </x14:sparkline>
            <x14:sparkline>
              <xm:f>'Vest PD'!Q451:X451</xm:f>
              <xm:sqref>AA451</xm:sqref>
            </x14:sparkline>
            <x14:sparkline>
              <xm:f>'Vest PD'!Q452:X452</xm:f>
              <xm:sqref>AA452</xm:sqref>
            </x14:sparkline>
            <x14:sparkline>
              <xm:f>'Vest PD'!Q453:X453</xm:f>
              <xm:sqref>AA453</xm:sqref>
            </x14:sparkline>
            <x14:sparkline>
              <xm:f>'Vest PD'!R454:X454</xm:f>
              <xm:sqref>AA454</xm:sqref>
            </x14:sparkline>
            <x14:sparkline>
              <xm:f>'Vest PD'!Q455:X455</xm:f>
              <xm:sqref>AA455</xm:sqref>
            </x14:sparkline>
            <x14:sparkline>
              <xm:f>'Vest PD'!Q456:X456</xm:f>
              <xm:sqref>AA456</xm:sqref>
            </x14:sparkline>
            <x14:sparkline>
              <xm:f>'Vest PD'!Q457:X457</xm:f>
              <xm:sqref>AA457</xm:sqref>
            </x14:sparkline>
          </x14:sparklines>
        </x14:sparklineGroup>
        <x14:sparklineGroup displayEmptyCellsAs="gap" high="1" low="1" xr2:uid="{F1768A6C-91B6-4283-99F8-289FDD1B9BF6}">
          <x14:colorSeries rgb="FF376092"/>
          <x14:colorNegative rgb="FFD00000"/>
          <x14:colorAxis rgb="FF000000"/>
          <x14:colorMarkers rgb="FFD00000"/>
          <x14:colorFirst rgb="FFD00000"/>
          <x14:colorLast rgb="FFD00000"/>
          <x14:colorHigh theme="1"/>
          <x14:colorLow rgb="FFD00000"/>
          <x14:sparklines>
            <x14:sparkline>
              <xm:f>'Vest PD'!Q413:X413</xm:f>
              <xm:sqref>AA413</xm:sqref>
            </x14:sparkline>
            <x14:sparkline>
              <xm:f>'Vest PD'!Q414:X414</xm:f>
              <xm:sqref>AA414</xm:sqref>
            </x14:sparkline>
            <x14:sparkline>
              <xm:f>'Vest PD'!Q415:X415</xm:f>
              <xm:sqref>AA415</xm:sqref>
            </x14:sparkline>
            <x14:sparkline>
              <xm:f>'Vest PD'!Q416:X416</xm:f>
              <xm:sqref>AA416</xm:sqref>
            </x14:sparkline>
            <x14:sparkline>
              <xm:f>'Vest PD'!Q417:X417</xm:f>
              <xm:sqref>AA417</xm:sqref>
            </x14:sparkline>
            <x14:sparkline>
              <xm:f>'Vest PD'!Q418:X418</xm:f>
              <xm:sqref>AA418</xm:sqref>
            </x14:sparkline>
            <x14:sparkline>
              <xm:f>'Vest PD'!Q419:X419</xm:f>
              <xm:sqref>AA419</xm:sqref>
            </x14:sparkline>
            <x14:sparkline>
              <xm:f>'Vest PD'!Q420:X420</xm:f>
              <xm:sqref>AA420</xm:sqref>
            </x14:sparkline>
            <x14:sparkline>
              <xm:f>'Vest PD'!Q421:X421</xm:f>
              <xm:sqref>AA421</xm:sqref>
            </x14:sparkline>
            <x14:sparkline>
              <xm:f>'Vest PD'!Q422:X422</xm:f>
              <xm:sqref>AA422</xm:sqref>
            </x14:sparkline>
            <x14:sparkline>
              <xm:f>'Vest PD'!Q423:X423</xm:f>
              <xm:sqref>AA423</xm:sqref>
            </x14:sparkline>
            <x14:sparkline>
              <xm:f>'Vest PD'!Q424:X424</xm:f>
              <xm:sqref>AA424</xm:sqref>
            </x14:sparkline>
            <x14:sparkline>
              <xm:f>'Vest PD'!Q425:X425</xm:f>
              <xm:sqref>AA425</xm:sqref>
            </x14:sparkline>
            <x14:sparkline>
              <xm:f>'Vest PD'!Q426:X426</xm:f>
              <xm:sqref>AA426</xm:sqref>
            </x14:sparkline>
            <x14:sparkline>
              <xm:f>'Vest PD'!Q427:X427</xm:f>
              <xm:sqref>AA427</xm:sqref>
            </x14:sparkline>
            <x14:sparkline>
              <xm:f>'Vest PD'!R428:X428</xm:f>
              <xm:sqref>AA428</xm:sqref>
            </x14:sparkline>
            <x14:sparkline>
              <xm:f>'Vest PD'!Q429:X429</xm:f>
              <xm:sqref>AA429</xm:sqref>
            </x14:sparkline>
            <x14:sparkline>
              <xm:f>'Vest PD'!Q430:X430</xm:f>
              <xm:sqref>AA430</xm:sqref>
            </x14:sparkline>
            <x14:sparkline>
              <xm:f>'Vest PD'!Q431:X431</xm:f>
              <xm:sqref>AA431</xm:sqref>
            </x14:sparkline>
          </x14:sparklines>
        </x14:sparklineGroup>
        <x14:sparklineGroup displayEmptyCellsAs="gap" high="1" low="1" xr2:uid="{B305B346-ECA6-4066-A24B-A9472886FC25}">
          <x14:colorSeries rgb="FF376092"/>
          <x14:colorNegative rgb="FFD00000"/>
          <x14:colorAxis rgb="FF000000"/>
          <x14:colorMarkers rgb="FFD00000"/>
          <x14:colorFirst rgb="FFD00000"/>
          <x14:colorLast rgb="FFD00000"/>
          <x14:colorHigh theme="1"/>
          <x14:colorLow rgb="FFD00000"/>
          <x14:sparklines>
            <x14:sparkline>
              <xm:f>'Vest PD'!Q387:X387</xm:f>
              <xm:sqref>AA387</xm:sqref>
            </x14:sparkline>
            <x14:sparkline>
              <xm:f>'Vest PD'!Q388:X388</xm:f>
              <xm:sqref>AA388</xm:sqref>
            </x14:sparkline>
            <x14:sparkline>
              <xm:f>'Vest PD'!Q389:X389</xm:f>
              <xm:sqref>AA389</xm:sqref>
            </x14:sparkline>
            <x14:sparkline>
              <xm:f>'Vest PD'!Q390:X390</xm:f>
              <xm:sqref>AA390</xm:sqref>
            </x14:sparkline>
            <x14:sparkline>
              <xm:f>'Vest PD'!Q391:X391</xm:f>
              <xm:sqref>AA391</xm:sqref>
            </x14:sparkline>
            <x14:sparkline>
              <xm:f>'Vest PD'!Q392:X392</xm:f>
              <xm:sqref>AA392</xm:sqref>
            </x14:sparkline>
            <x14:sparkline>
              <xm:f>'Vest PD'!Q393:X393</xm:f>
              <xm:sqref>AA393</xm:sqref>
            </x14:sparkline>
            <x14:sparkline>
              <xm:f>'Vest PD'!Q394:X394</xm:f>
              <xm:sqref>AA394</xm:sqref>
            </x14:sparkline>
            <x14:sparkline>
              <xm:f>'Vest PD'!Q395:X395</xm:f>
              <xm:sqref>AA395</xm:sqref>
            </x14:sparkline>
            <x14:sparkline>
              <xm:f>'Vest PD'!Q396:X396</xm:f>
              <xm:sqref>AA396</xm:sqref>
            </x14:sparkline>
            <x14:sparkline>
              <xm:f>'Vest PD'!Q397:X397</xm:f>
              <xm:sqref>AA397</xm:sqref>
            </x14:sparkline>
            <x14:sparkline>
              <xm:f>'Vest PD'!Q398:X398</xm:f>
              <xm:sqref>AA398</xm:sqref>
            </x14:sparkline>
            <x14:sparkline>
              <xm:f>'Vest PD'!Q399:X399</xm:f>
              <xm:sqref>AA399</xm:sqref>
            </x14:sparkline>
            <x14:sparkline>
              <xm:f>'Vest PD'!Q400:X400</xm:f>
              <xm:sqref>AA400</xm:sqref>
            </x14:sparkline>
            <x14:sparkline>
              <xm:f>'Vest PD'!Q401:X401</xm:f>
              <xm:sqref>AA401</xm:sqref>
            </x14:sparkline>
            <x14:sparkline>
              <xm:f>'Vest PD'!R402:X402</xm:f>
              <xm:sqref>AA402</xm:sqref>
            </x14:sparkline>
            <x14:sparkline>
              <xm:f>'Vest PD'!Q403:X403</xm:f>
              <xm:sqref>AA403</xm:sqref>
            </x14:sparkline>
            <x14:sparkline>
              <xm:f>'Vest PD'!Q404:X404</xm:f>
              <xm:sqref>AA404</xm:sqref>
            </x14:sparkline>
            <x14:sparkline>
              <xm:f>'Vest PD'!Q405:X405</xm:f>
              <xm:sqref>AA405</xm:sqref>
            </x14:sparkline>
          </x14:sparklines>
        </x14:sparklineGroup>
        <x14:sparklineGroup displayEmptyCellsAs="gap" high="1" low="1" xr2:uid="{393C2FC4-1FA1-4017-8C72-D4240C845607}">
          <x14:colorSeries rgb="FF376092"/>
          <x14:colorNegative rgb="FFD00000"/>
          <x14:colorAxis rgb="FF000000"/>
          <x14:colorMarkers rgb="FFD00000"/>
          <x14:colorFirst rgb="FFD00000"/>
          <x14:colorLast rgb="FFD00000"/>
          <x14:colorHigh theme="1"/>
          <x14:colorLow rgb="FFD00000"/>
          <x14:sparklines>
            <x14:sparkline>
              <xm:f>'Vest PD'!Q361:X361</xm:f>
              <xm:sqref>AA361</xm:sqref>
            </x14:sparkline>
            <x14:sparkline>
              <xm:f>'Vest PD'!Q362:X362</xm:f>
              <xm:sqref>AA362</xm:sqref>
            </x14:sparkline>
            <x14:sparkline>
              <xm:f>'Vest PD'!Q363:X363</xm:f>
              <xm:sqref>AA363</xm:sqref>
            </x14:sparkline>
            <x14:sparkline>
              <xm:f>'Vest PD'!Q364:X364</xm:f>
              <xm:sqref>AA364</xm:sqref>
            </x14:sparkline>
            <x14:sparkline>
              <xm:f>'Vest PD'!Q365:X365</xm:f>
              <xm:sqref>AA365</xm:sqref>
            </x14:sparkline>
            <x14:sparkline>
              <xm:f>'Vest PD'!Q366:X366</xm:f>
              <xm:sqref>AA366</xm:sqref>
            </x14:sparkline>
            <x14:sparkline>
              <xm:f>'Vest PD'!Q367:X367</xm:f>
              <xm:sqref>AA367</xm:sqref>
            </x14:sparkline>
            <x14:sparkline>
              <xm:f>'Vest PD'!Q368:X368</xm:f>
              <xm:sqref>AA368</xm:sqref>
            </x14:sparkline>
            <x14:sparkline>
              <xm:f>'Vest PD'!Q369:X369</xm:f>
              <xm:sqref>AA369</xm:sqref>
            </x14:sparkline>
            <x14:sparkline>
              <xm:f>'Vest PD'!Q370:X370</xm:f>
              <xm:sqref>AA370</xm:sqref>
            </x14:sparkline>
            <x14:sparkline>
              <xm:f>'Vest PD'!Q371:X371</xm:f>
              <xm:sqref>AA371</xm:sqref>
            </x14:sparkline>
            <x14:sparkline>
              <xm:f>'Vest PD'!Q372:X372</xm:f>
              <xm:sqref>AA372</xm:sqref>
            </x14:sparkline>
            <x14:sparkline>
              <xm:f>'Vest PD'!Q373:X373</xm:f>
              <xm:sqref>AA373</xm:sqref>
            </x14:sparkline>
            <x14:sparkline>
              <xm:f>'Vest PD'!Q374:X374</xm:f>
              <xm:sqref>AA374</xm:sqref>
            </x14:sparkline>
            <x14:sparkline>
              <xm:f>'Vest PD'!Q375:X375</xm:f>
              <xm:sqref>AA375</xm:sqref>
            </x14:sparkline>
            <x14:sparkline>
              <xm:f>'Vest PD'!R376:X376</xm:f>
              <xm:sqref>AA376</xm:sqref>
            </x14:sparkline>
            <x14:sparkline>
              <xm:f>'Vest PD'!Q377:X377</xm:f>
              <xm:sqref>AA377</xm:sqref>
            </x14:sparkline>
            <x14:sparkline>
              <xm:f>'Vest PD'!Q378:X378</xm:f>
              <xm:sqref>AA378</xm:sqref>
            </x14:sparkline>
            <x14:sparkline>
              <xm:f>'Vest PD'!Q379:X379</xm:f>
              <xm:sqref>AA379</xm:sqref>
            </x14:sparkline>
          </x14:sparklines>
        </x14:sparklineGroup>
        <x14:sparklineGroup displayEmptyCellsAs="gap" high="1" low="1" xr2:uid="{4B6654F5-FEBA-40BF-8A4C-4E7BCAA8C1C1}">
          <x14:colorSeries rgb="FF376092"/>
          <x14:colorNegative rgb="FFD00000"/>
          <x14:colorAxis rgb="FF000000"/>
          <x14:colorMarkers rgb="FFD00000"/>
          <x14:colorFirst rgb="FFD00000"/>
          <x14:colorLast rgb="FFD00000"/>
          <x14:colorHigh theme="1"/>
          <x14:colorLow rgb="FFD00000"/>
          <x14:sparklines>
            <x14:sparkline>
              <xm:f>'Vest PD'!Q335:X335</xm:f>
              <xm:sqref>AA335</xm:sqref>
            </x14:sparkline>
            <x14:sparkline>
              <xm:f>'Vest PD'!Q336:X336</xm:f>
              <xm:sqref>AA336</xm:sqref>
            </x14:sparkline>
            <x14:sparkline>
              <xm:f>'Vest PD'!Q337:X337</xm:f>
              <xm:sqref>AA337</xm:sqref>
            </x14:sparkline>
            <x14:sparkline>
              <xm:f>'Vest PD'!Q338:X338</xm:f>
              <xm:sqref>AA338</xm:sqref>
            </x14:sparkline>
            <x14:sparkline>
              <xm:f>'Vest PD'!Q339:X339</xm:f>
              <xm:sqref>AA339</xm:sqref>
            </x14:sparkline>
            <x14:sparkline>
              <xm:f>'Vest PD'!Q340:X340</xm:f>
              <xm:sqref>AA340</xm:sqref>
            </x14:sparkline>
            <x14:sparkline>
              <xm:f>'Vest PD'!Q341:X341</xm:f>
              <xm:sqref>AA341</xm:sqref>
            </x14:sparkline>
            <x14:sparkline>
              <xm:f>'Vest PD'!Q342:X342</xm:f>
              <xm:sqref>AA342</xm:sqref>
            </x14:sparkline>
            <x14:sparkline>
              <xm:f>'Vest PD'!Q343:X343</xm:f>
              <xm:sqref>AA343</xm:sqref>
            </x14:sparkline>
            <x14:sparkline>
              <xm:f>'Vest PD'!Q344:X344</xm:f>
              <xm:sqref>AA344</xm:sqref>
            </x14:sparkline>
            <x14:sparkline>
              <xm:f>'Vest PD'!Q345:X345</xm:f>
              <xm:sqref>AA345</xm:sqref>
            </x14:sparkline>
            <x14:sparkline>
              <xm:f>'Vest PD'!Q346:X346</xm:f>
              <xm:sqref>AA346</xm:sqref>
            </x14:sparkline>
            <x14:sparkline>
              <xm:f>'Vest PD'!Q347:X347</xm:f>
              <xm:sqref>AA347</xm:sqref>
            </x14:sparkline>
            <x14:sparkline>
              <xm:f>'Vest PD'!Q348:X348</xm:f>
              <xm:sqref>AA348</xm:sqref>
            </x14:sparkline>
            <x14:sparkline>
              <xm:f>'Vest PD'!Q349:X349</xm:f>
              <xm:sqref>AA349</xm:sqref>
            </x14:sparkline>
            <x14:sparkline>
              <xm:f>'Vest PD'!R350:X350</xm:f>
              <xm:sqref>AA350</xm:sqref>
            </x14:sparkline>
            <x14:sparkline>
              <xm:f>'Vest PD'!Q351:X351</xm:f>
              <xm:sqref>AA351</xm:sqref>
            </x14:sparkline>
            <x14:sparkline>
              <xm:f>'Vest PD'!Q352:X352</xm:f>
              <xm:sqref>AA352</xm:sqref>
            </x14:sparkline>
            <x14:sparkline>
              <xm:f>'Vest PD'!Q353:X353</xm:f>
              <xm:sqref>AA353</xm:sqref>
            </x14:sparkline>
          </x14:sparklines>
        </x14:sparklineGroup>
        <x14:sparklineGroup displayEmptyCellsAs="gap" high="1" low="1" xr2:uid="{58C713FB-66D5-4F5D-AB3F-17CA6F64750B}">
          <x14:colorSeries rgb="FF376092"/>
          <x14:colorNegative rgb="FFD00000"/>
          <x14:colorAxis rgb="FF000000"/>
          <x14:colorMarkers rgb="FFD00000"/>
          <x14:colorFirst rgb="FFD00000"/>
          <x14:colorLast rgb="FFD00000"/>
          <x14:colorHigh theme="1"/>
          <x14:colorLow rgb="FFD00000"/>
          <x14:sparklines>
            <x14:sparkline>
              <xm:f>'Vest PD'!Q302:X302</xm:f>
              <xm:sqref>AA302</xm:sqref>
            </x14:sparkline>
            <x14:sparkline>
              <xm:f>'Vest PD'!Q303:X303</xm:f>
              <xm:sqref>AA303</xm:sqref>
            </x14:sparkline>
            <x14:sparkline>
              <xm:f>'Vest PD'!Q304:X304</xm:f>
              <xm:sqref>AA304</xm:sqref>
            </x14:sparkline>
            <x14:sparkline>
              <xm:f>'Vest PD'!Q305:X305</xm:f>
              <xm:sqref>AA305</xm:sqref>
            </x14:sparkline>
            <x14:sparkline>
              <xm:f>'Vest PD'!Q306:X306</xm:f>
              <xm:sqref>AA306</xm:sqref>
            </x14:sparkline>
            <x14:sparkline>
              <xm:f>'Vest PD'!Q307:X307</xm:f>
              <xm:sqref>AA307</xm:sqref>
            </x14:sparkline>
            <x14:sparkline>
              <xm:f>'Vest PD'!Q308:X308</xm:f>
              <xm:sqref>AA308</xm:sqref>
            </x14:sparkline>
            <x14:sparkline>
              <xm:f>'Vest PD'!Q309:X309</xm:f>
              <xm:sqref>AA309</xm:sqref>
            </x14:sparkline>
            <x14:sparkline>
              <xm:f>'Vest PD'!Q310:X310</xm:f>
              <xm:sqref>AA310</xm:sqref>
            </x14:sparkline>
            <x14:sparkline>
              <xm:f>'Vest PD'!Q311:X311</xm:f>
              <xm:sqref>AA311</xm:sqref>
            </x14:sparkline>
            <x14:sparkline>
              <xm:f>'Vest PD'!Q312:X312</xm:f>
              <xm:sqref>AA312</xm:sqref>
            </x14:sparkline>
            <x14:sparkline>
              <xm:f>'Vest PD'!Q313:X313</xm:f>
              <xm:sqref>AA313</xm:sqref>
            </x14:sparkline>
            <x14:sparkline>
              <xm:f>'Vest PD'!Q314:X314</xm:f>
              <xm:sqref>AA314</xm:sqref>
            </x14:sparkline>
            <x14:sparkline>
              <xm:f>'Vest PD'!Q315:X315</xm:f>
              <xm:sqref>AA315</xm:sqref>
            </x14:sparkline>
            <x14:sparkline>
              <xm:f>'Vest PD'!Q316:X316</xm:f>
              <xm:sqref>AA316</xm:sqref>
            </x14:sparkline>
            <x14:sparkline>
              <xm:f>'Vest PD'!R317:X317</xm:f>
              <xm:sqref>AA317</xm:sqref>
            </x14:sparkline>
            <x14:sparkline>
              <xm:f>'Vest PD'!Q318:X318</xm:f>
              <xm:sqref>AA318</xm:sqref>
            </x14:sparkline>
            <x14:sparkline>
              <xm:f>'Vest PD'!Q319:X319</xm:f>
              <xm:sqref>AA319</xm:sqref>
            </x14:sparkline>
            <x14:sparkline>
              <xm:f>'Vest PD'!Q320:X320</xm:f>
              <xm:sqref>AA320</xm:sqref>
            </x14:sparkline>
          </x14:sparklines>
        </x14:sparklineGroup>
        <x14:sparklineGroup displayEmptyCellsAs="gap" high="1" low="1" xr2:uid="{42B28E69-58F1-432E-8DBB-43AB106BB404}">
          <x14:colorSeries rgb="FF376092"/>
          <x14:colorNegative rgb="FFD00000"/>
          <x14:colorAxis rgb="FF000000"/>
          <x14:colorMarkers rgb="FFD00000"/>
          <x14:colorFirst rgb="FFD00000"/>
          <x14:colorLast rgb="FFD00000"/>
          <x14:colorHigh theme="1"/>
          <x14:colorLow rgb="FFD00000"/>
          <x14:sparklines>
            <x14:sparkline>
              <xm:f>'Vest PD'!Q276:X276</xm:f>
              <xm:sqref>AA276</xm:sqref>
            </x14:sparkline>
            <x14:sparkline>
              <xm:f>'Vest PD'!Q277:X277</xm:f>
              <xm:sqref>AA277</xm:sqref>
            </x14:sparkline>
            <x14:sparkline>
              <xm:f>'Vest PD'!Q278:X278</xm:f>
              <xm:sqref>AA278</xm:sqref>
            </x14:sparkline>
            <x14:sparkline>
              <xm:f>'Vest PD'!Q279:X279</xm:f>
              <xm:sqref>AA279</xm:sqref>
            </x14:sparkline>
            <x14:sparkline>
              <xm:f>'Vest PD'!Q280:X280</xm:f>
              <xm:sqref>AA280</xm:sqref>
            </x14:sparkline>
            <x14:sparkline>
              <xm:f>'Vest PD'!Q281:X281</xm:f>
              <xm:sqref>AA281</xm:sqref>
            </x14:sparkline>
            <x14:sparkline>
              <xm:f>'Vest PD'!Q282:X282</xm:f>
              <xm:sqref>AA282</xm:sqref>
            </x14:sparkline>
            <x14:sparkline>
              <xm:f>'Vest PD'!Q283:X283</xm:f>
              <xm:sqref>AA283</xm:sqref>
            </x14:sparkline>
            <x14:sparkline>
              <xm:f>'Vest PD'!Q284:X284</xm:f>
              <xm:sqref>AA284</xm:sqref>
            </x14:sparkline>
            <x14:sparkline>
              <xm:f>'Vest PD'!Q285:X285</xm:f>
              <xm:sqref>AA285</xm:sqref>
            </x14:sparkline>
            <x14:sparkline>
              <xm:f>'Vest PD'!Q286:X286</xm:f>
              <xm:sqref>AA286</xm:sqref>
            </x14:sparkline>
            <x14:sparkline>
              <xm:f>'Vest PD'!Q287:X287</xm:f>
              <xm:sqref>AA287</xm:sqref>
            </x14:sparkline>
            <x14:sparkline>
              <xm:f>'Vest PD'!Q288:X288</xm:f>
              <xm:sqref>AA288</xm:sqref>
            </x14:sparkline>
            <x14:sparkline>
              <xm:f>'Vest PD'!Q289:X289</xm:f>
              <xm:sqref>AA289</xm:sqref>
            </x14:sparkline>
            <x14:sparkline>
              <xm:f>'Vest PD'!Q290:X290</xm:f>
              <xm:sqref>AA290</xm:sqref>
            </x14:sparkline>
            <x14:sparkline>
              <xm:f>'Vest PD'!R291:X291</xm:f>
              <xm:sqref>AA291</xm:sqref>
            </x14:sparkline>
            <x14:sparkline>
              <xm:f>'Vest PD'!Q292:X292</xm:f>
              <xm:sqref>AA292</xm:sqref>
            </x14:sparkline>
            <x14:sparkline>
              <xm:f>'Vest PD'!Q293:X293</xm:f>
              <xm:sqref>AA293</xm:sqref>
            </x14:sparkline>
            <x14:sparkline>
              <xm:f>'Vest PD'!Q294:X294</xm:f>
              <xm:sqref>AA294</xm:sqref>
            </x14:sparkline>
          </x14:sparklines>
        </x14:sparklineGroup>
        <x14:sparklineGroup displayEmptyCellsAs="gap" high="1" low="1" xr2:uid="{2BFD8907-2907-4E79-91E9-0DAC977099E2}">
          <x14:colorSeries rgb="FF376092"/>
          <x14:colorNegative rgb="FFD00000"/>
          <x14:colorAxis rgb="FF000000"/>
          <x14:colorMarkers rgb="FFD00000"/>
          <x14:colorFirst rgb="FFD00000"/>
          <x14:colorLast rgb="FFD00000"/>
          <x14:colorHigh theme="1"/>
          <x14:colorLow rgb="FFD00000"/>
          <x14:sparklines>
            <x14:sparkline>
              <xm:f>'Vest PD'!Q250:X250</xm:f>
              <xm:sqref>AA250</xm:sqref>
            </x14:sparkline>
            <x14:sparkline>
              <xm:f>'Vest PD'!Q251:X251</xm:f>
              <xm:sqref>AA251</xm:sqref>
            </x14:sparkline>
            <x14:sparkline>
              <xm:f>'Vest PD'!Q252:X252</xm:f>
              <xm:sqref>AA252</xm:sqref>
            </x14:sparkline>
            <x14:sparkline>
              <xm:f>'Vest PD'!Q253:X253</xm:f>
              <xm:sqref>AA253</xm:sqref>
            </x14:sparkline>
            <x14:sparkline>
              <xm:f>'Vest PD'!Q254:X254</xm:f>
              <xm:sqref>AA254</xm:sqref>
            </x14:sparkline>
            <x14:sparkline>
              <xm:f>'Vest PD'!Q255:X255</xm:f>
              <xm:sqref>AA255</xm:sqref>
            </x14:sparkline>
            <x14:sparkline>
              <xm:f>'Vest PD'!Q256:X256</xm:f>
              <xm:sqref>AA256</xm:sqref>
            </x14:sparkline>
            <x14:sparkline>
              <xm:f>'Vest PD'!Q257:X257</xm:f>
              <xm:sqref>AA257</xm:sqref>
            </x14:sparkline>
            <x14:sparkline>
              <xm:f>'Vest PD'!Q258:X258</xm:f>
              <xm:sqref>AA258</xm:sqref>
            </x14:sparkline>
            <x14:sparkline>
              <xm:f>'Vest PD'!Q259:X259</xm:f>
              <xm:sqref>AA259</xm:sqref>
            </x14:sparkline>
            <x14:sparkline>
              <xm:f>'Vest PD'!Q260:X260</xm:f>
              <xm:sqref>AA260</xm:sqref>
            </x14:sparkline>
            <x14:sparkline>
              <xm:f>'Vest PD'!Q261:X261</xm:f>
              <xm:sqref>AA261</xm:sqref>
            </x14:sparkline>
            <x14:sparkline>
              <xm:f>'Vest PD'!Q262:X262</xm:f>
              <xm:sqref>AA262</xm:sqref>
            </x14:sparkline>
            <x14:sparkline>
              <xm:f>'Vest PD'!Q263:X263</xm:f>
              <xm:sqref>AA263</xm:sqref>
            </x14:sparkline>
            <x14:sparkline>
              <xm:f>'Vest PD'!Q264:X264</xm:f>
              <xm:sqref>AA264</xm:sqref>
            </x14:sparkline>
            <x14:sparkline>
              <xm:f>'Vest PD'!R265:X265</xm:f>
              <xm:sqref>AA265</xm:sqref>
            </x14:sparkline>
            <x14:sparkline>
              <xm:f>'Vest PD'!Q266:X266</xm:f>
              <xm:sqref>AA266</xm:sqref>
            </x14:sparkline>
            <x14:sparkline>
              <xm:f>'Vest PD'!Q267:X267</xm:f>
              <xm:sqref>AA267</xm:sqref>
            </x14:sparkline>
            <x14:sparkline>
              <xm:f>'Vest PD'!Q268:X268</xm:f>
              <xm:sqref>AA268</xm:sqref>
            </x14:sparkline>
          </x14:sparklines>
        </x14:sparklineGroup>
        <x14:sparklineGroup displayEmptyCellsAs="gap" high="1" low="1" xr2:uid="{0026234D-7864-4DD1-9D2D-F1B9DC708010}">
          <x14:colorSeries rgb="FF376092"/>
          <x14:colorNegative rgb="FFD00000"/>
          <x14:colorAxis rgb="FF000000"/>
          <x14:colorMarkers rgb="FFD00000"/>
          <x14:colorFirst rgb="FFD00000"/>
          <x14:colorLast rgb="FFD00000"/>
          <x14:colorHigh theme="1"/>
          <x14:colorLow rgb="FFD00000"/>
          <x14:sparklines>
            <x14:sparkline>
              <xm:f>'Vest PD'!Q224:X224</xm:f>
              <xm:sqref>AA224</xm:sqref>
            </x14:sparkline>
            <x14:sparkline>
              <xm:f>'Vest PD'!Q225:X225</xm:f>
              <xm:sqref>AA225</xm:sqref>
            </x14:sparkline>
            <x14:sparkline>
              <xm:f>'Vest PD'!Q226:X226</xm:f>
              <xm:sqref>AA226</xm:sqref>
            </x14:sparkline>
            <x14:sparkline>
              <xm:f>'Vest PD'!Q227:X227</xm:f>
              <xm:sqref>AA227</xm:sqref>
            </x14:sparkline>
            <x14:sparkline>
              <xm:f>'Vest PD'!Q228:X228</xm:f>
              <xm:sqref>AA228</xm:sqref>
            </x14:sparkline>
            <x14:sparkline>
              <xm:f>'Vest PD'!Q229:X229</xm:f>
              <xm:sqref>AA229</xm:sqref>
            </x14:sparkline>
            <x14:sparkline>
              <xm:f>'Vest PD'!Q230:X230</xm:f>
              <xm:sqref>AA230</xm:sqref>
            </x14:sparkline>
            <x14:sparkline>
              <xm:f>'Vest PD'!Q231:X231</xm:f>
              <xm:sqref>AA231</xm:sqref>
            </x14:sparkline>
            <x14:sparkline>
              <xm:f>'Vest PD'!Q232:X232</xm:f>
              <xm:sqref>AA232</xm:sqref>
            </x14:sparkline>
            <x14:sparkline>
              <xm:f>'Vest PD'!Q233:X233</xm:f>
              <xm:sqref>AA233</xm:sqref>
            </x14:sparkline>
            <x14:sparkline>
              <xm:f>'Vest PD'!Q234:X234</xm:f>
              <xm:sqref>AA234</xm:sqref>
            </x14:sparkline>
            <x14:sparkline>
              <xm:f>'Vest PD'!Q235:X235</xm:f>
              <xm:sqref>AA235</xm:sqref>
            </x14:sparkline>
            <x14:sparkline>
              <xm:f>'Vest PD'!Q236:X236</xm:f>
              <xm:sqref>AA236</xm:sqref>
            </x14:sparkline>
            <x14:sparkline>
              <xm:f>'Vest PD'!Q237:X237</xm:f>
              <xm:sqref>AA237</xm:sqref>
            </x14:sparkline>
            <x14:sparkline>
              <xm:f>'Vest PD'!Q238:X238</xm:f>
              <xm:sqref>AA238</xm:sqref>
            </x14:sparkline>
            <x14:sparkline>
              <xm:f>'Vest PD'!R239:X239</xm:f>
              <xm:sqref>AA239</xm:sqref>
            </x14:sparkline>
            <x14:sparkline>
              <xm:f>'Vest PD'!Q240:X240</xm:f>
              <xm:sqref>AA240</xm:sqref>
            </x14:sparkline>
            <x14:sparkline>
              <xm:f>'Vest PD'!Q241:X241</xm:f>
              <xm:sqref>AA241</xm:sqref>
            </x14:sparkline>
            <x14:sparkline>
              <xm:f>'Vest PD'!Q242:X242</xm:f>
              <xm:sqref>AA242</xm:sqref>
            </x14:sparkline>
          </x14:sparklines>
        </x14:sparklineGroup>
        <x14:sparklineGroup displayEmptyCellsAs="gap" high="1" low="1" xr2:uid="{1D3C85E4-44E1-4193-B527-DE2860B0D74D}">
          <x14:colorSeries rgb="FF376092"/>
          <x14:colorNegative rgb="FFD00000"/>
          <x14:colorAxis rgb="FF000000"/>
          <x14:colorMarkers rgb="FFD00000"/>
          <x14:colorFirst rgb="FFD00000"/>
          <x14:colorLast rgb="FFD00000"/>
          <x14:colorHigh theme="1"/>
          <x14:colorLow rgb="FFD00000"/>
          <x14:sparklines>
            <x14:sparkline>
              <xm:f>'Vest PD'!Q198:X198</xm:f>
              <xm:sqref>AA198</xm:sqref>
            </x14:sparkline>
            <x14:sparkline>
              <xm:f>'Vest PD'!Q199:X199</xm:f>
              <xm:sqref>AA199</xm:sqref>
            </x14:sparkline>
            <x14:sparkline>
              <xm:f>'Vest PD'!Q200:X200</xm:f>
              <xm:sqref>AA200</xm:sqref>
            </x14:sparkline>
            <x14:sparkline>
              <xm:f>'Vest PD'!Q201:X201</xm:f>
              <xm:sqref>AA201</xm:sqref>
            </x14:sparkline>
            <x14:sparkline>
              <xm:f>'Vest PD'!Q202:X202</xm:f>
              <xm:sqref>AA202</xm:sqref>
            </x14:sparkline>
            <x14:sparkline>
              <xm:f>'Vest PD'!Q203:X203</xm:f>
              <xm:sqref>AA203</xm:sqref>
            </x14:sparkline>
            <x14:sparkline>
              <xm:f>'Vest PD'!Q204:X204</xm:f>
              <xm:sqref>AA204</xm:sqref>
            </x14:sparkline>
            <x14:sparkline>
              <xm:f>'Vest PD'!Q205:X205</xm:f>
              <xm:sqref>AA205</xm:sqref>
            </x14:sparkline>
            <x14:sparkline>
              <xm:f>'Vest PD'!Q206:X206</xm:f>
              <xm:sqref>AA206</xm:sqref>
            </x14:sparkline>
            <x14:sparkline>
              <xm:f>'Vest PD'!Q207:X207</xm:f>
              <xm:sqref>AA207</xm:sqref>
            </x14:sparkline>
            <x14:sparkline>
              <xm:f>'Vest PD'!Q208:X208</xm:f>
              <xm:sqref>AA208</xm:sqref>
            </x14:sparkline>
            <x14:sparkline>
              <xm:f>'Vest PD'!Q209:X209</xm:f>
              <xm:sqref>AA209</xm:sqref>
            </x14:sparkline>
            <x14:sparkline>
              <xm:f>'Vest PD'!Q210:X210</xm:f>
              <xm:sqref>AA210</xm:sqref>
            </x14:sparkline>
            <x14:sparkline>
              <xm:f>'Vest PD'!Q211:X211</xm:f>
              <xm:sqref>AA211</xm:sqref>
            </x14:sparkline>
            <x14:sparkline>
              <xm:f>'Vest PD'!Q212:X212</xm:f>
              <xm:sqref>AA212</xm:sqref>
            </x14:sparkline>
            <x14:sparkline>
              <xm:f>'Vest PD'!R213:X213</xm:f>
              <xm:sqref>AA213</xm:sqref>
            </x14:sparkline>
            <x14:sparkline>
              <xm:f>'Vest PD'!Q214:X214</xm:f>
              <xm:sqref>AA214</xm:sqref>
            </x14:sparkline>
            <x14:sparkline>
              <xm:f>'Vest PD'!Q215:X215</xm:f>
              <xm:sqref>AA215</xm:sqref>
            </x14:sparkline>
            <x14:sparkline>
              <xm:f>'Vest PD'!Q216:X216</xm:f>
              <xm:sqref>AA216</xm:sqref>
            </x14:sparkline>
          </x14:sparklines>
        </x14:sparklineGroup>
        <x14:sparklineGroup displayEmptyCellsAs="gap" high="1" low="1" xr2:uid="{0FE13161-5A8C-4E37-BE34-1298BE2C1122}">
          <x14:colorSeries rgb="FF376092"/>
          <x14:colorNegative rgb="FFD00000"/>
          <x14:colorAxis rgb="FF000000"/>
          <x14:colorMarkers rgb="FFD00000"/>
          <x14:colorFirst rgb="FFD00000"/>
          <x14:colorLast rgb="FFD00000"/>
          <x14:colorHigh theme="1"/>
          <x14:colorLow rgb="FFD00000"/>
          <x14:sparklines>
            <x14:sparkline>
              <xm:f>'Vest PD'!Q171:X171</xm:f>
              <xm:sqref>AA171</xm:sqref>
            </x14:sparkline>
          </x14:sparklines>
        </x14:sparklineGroup>
        <x14:sparklineGroup displayEmptyCellsAs="gap" high="1" low="1" xr2:uid="{1C751850-00FB-463D-B302-66DE7719B34F}">
          <x14:colorSeries rgb="FF376092"/>
          <x14:colorNegative rgb="FFD00000"/>
          <x14:colorAxis rgb="FF000000"/>
          <x14:colorMarkers rgb="FFD00000"/>
          <x14:colorFirst rgb="FFD00000"/>
          <x14:colorLast rgb="FFD00000"/>
          <x14:colorHigh theme="1"/>
          <x14:colorLow rgb="FFD00000"/>
          <x14:sparklines>
            <x14:sparkline>
              <xm:f>'Vest PD'!R150:X150</xm:f>
              <xm:sqref>AA150</xm:sqref>
            </x14:sparkline>
          </x14:sparklines>
        </x14:sparklineGroup>
        <x14:sparklineGroup displayEmptyCellsAs="gap" high="1" low="1" xr2:uid="{CEEEE759-08C3-4D94-B61B-0C296475E8D4}">
          <x14:colorSeries rgb="FF376092"/>
          <x14:colorNegative rgb="FFD00000"/>
          <x14:colorAxis rgb="FF000000"/>
          <x14:colorMarkers rgb="FFD00000"/>
          <x14:colorFirst rgb="FFD00000"/>
          <x14:colorLast rgb="FFD00000"/>
          <x14:colorHigh theme="1"/>
          <x14:colorLow rgb="FFD00000"/>
          <x14:sparklines>
            <x14:sparkline>
              <xm:f>'Vest PD'!Q133:X133</xm:f>
              <xm:sqref>AA133</xm:sqref>
            </x14:sparkline>
          </x14:sparklines>
        </x14:sparklineGroup>
        <x14:sparklineGroup displayEmptyCellsAs="gap" high="1" low="1" xr2:uid="{33D48893-136D-4018-93E8-416682176C2E}">
          <x14:colorSeries rgb="FF376092"/>
          <x14:colorNegative rgb="FFD00000"/>
          <x14:colorAxis rgb="FF000000"/>
          <x14:colorMarkers rgb="FFD00000"/>
          <x14:colorFirst rgb="FFD00000"/>
          <x14:colorLast rgb="FFD00000"/>
          <x14:colorHigh theme="1"/>
          <x14:colorLow rgb="FFD00000"/>
          <x14:sparklines>
            <x14:sparkline>
              <xm:f>'Vest PD'!Q116:X116</xm:f>
              <xm:sqref>AA116</xm:sqref>
            </x14:sparkline>
          </x14:sparklines>
        </x14:sparklineGroup>
        <x14:sparklineGroup displayEmptyCellsAs="gap" high="1" low="1" xr2:uid="{8C1CA4BA-E9F6-4746-AF4D-082E4BF92F14}">
          <x14:colorSeries rgb="FF376092"/>
          <x14:colorNegative rgb="FFD00000"/>
          <x14:colorAxis rgb="FF000000"/>
          <x14:colorMarkers rgb="FFD00000"/>
          <x14:colorFirst rgb="FFD00000"/>
          <x14:colorLast rgb="FFD00000"/>
          <x14:colorHigh theme="1"/>
          <x14:colorLow rgb="FFD00000"/>
          <x14:sparklines>
            <x14:sparkline>
              <xm:f>'Vest PD'!Q99:X99</xm:f>
              <xm:sqref>AA99</xm:sqref>
            </x14:sparkline>
          </x14:sparklines>
        </x14:sparklineGroup>
        <x14:sparklineGroup displayEmptyCellsAs="gap" high="1" low="1" xr2:uid="{C3F77728-86CC-4B60-842D-A986F618C78A}">
          <x14:colorSeries rgb="FF376092"/>
          <x14:colorNegative rgb="FFD00000"/>
          <x14:colorAxis rgb="FF000000"/>
          <x14:colorMarkers rgb="FFD00000"/>
          <x14:colorFirst rgb="FFD00000"/>
          <x14:colorLast rgb="FFD00000"/>
          <x14:colorHigh theme="1"/>
          <x14:colorLow rgb="FFD00000"/>
          <x14:sparklines>
            <x14:sparkline>
              <xm:f>'Vest PD'!Q82:X82</xm:f>
              <xm:sqref>AA82</xm:sqref>
            </x14:sparkline>
          </x14:sparklines>
        </x14:sparklineGroup>
        <x14:sparklineGroup displayEmptyCellsAs="gap" high="1" low="1" xr2:uid="{5EC46F74-D176-4540-B831-C3213C571621}">
          <x14:colorSeries rgb="FF376092"/>
          <x14:colorNegative rgb="FFD00000"/>
          <x14:colorAxis rgb="FF000000"/>
          <x14:colorMarkers rgb="FFD00000"/>
          <x14:colorFirst rgb="FFD00000"/>
          <x14:colorLast rgb="FFD00000"/>
          <x14:colorHigh theme="1"/>
          <x14:colorLow rgb="FFD00000"/>
          <x14:sparklines>
            <x14:sparkline>
              <xm:f>'Vest PD'!Q65:X65</xm:f>
              <xm:sqref>AA65</xm:sqref>
            </x14:sparkline>
          </x14:sparklines>
        </x14:sparklineGroup>
        <x14:sparklineGroup displayEmptyCellsAs="gap" high="1" low="1" xr2:uid="{88A434FB-74FF-4C39-A470-F6A9E7D13502}">
          <x14:colorSeries rgb="FF376092"/>
          <x14:colorNegative rgb="FFD00000"/>
          <x14:colorAxis rgb="FF000000"/>
          <x14:colorMarkers rgb="FFD00000"/>
          <x14:colorFirst rgb="FFD00000"/>
          <x14:colorLast rgb="FFD00000"/>
          <x14:colorHigh theme="1"/>
          <x14:colorLow rgb="FFD00000"/>
          <x14:sparklines>
            <x14:sparkline>
              <xm:f>'Vest PD'!Q48:X48</xm:f>
              <xm:sqref>AA48</xm:sqref>
            </x14:sparkline>
          </x14:sparklines>
        </x14:sparklineGroup>
        <x14:sparklineGroup displayEmptyCellsAs="gap" high="1" low="1" xr2:uid="{6860F244-36ED-4C4E-A0E2-1901CBA9FF7F}">
          <x14:colorSeries rgb="FF376092"/>
          <x14:colorNegative rgb="FFD00000"/>
          <x14:colorAxis rgb="FF000000"/>
          <x14:colorMarkers rgb="FFD00000"/>
          <x14:colorFirst rgb="FFD00000"/>
          <x14:colorLast rgb="FFD00000"/>
          <x14:colorHigh theme="1"/>
          <x14:colorLow rgb="FFD00000"/>
          <x14:sparklines>
            <x14:sparkline>
              <xm:f>'Vest PD'!Q32:X32</xm:f>
              <xm:sqref>AA32</xm:sqref>
            </x14:sparkline>
            <x14:sparkline>
              <xm:f>'Vest PD'!Q33:X33</xm:f>
              <xm:sqref>AA33</xm:sqref>
            </x14:sparkline>
            <x14:sparkline>
              <xm:f>'Vest PD'!Q34:X34</xm:f>
              <xm:sqref>AA34</xm:sqref>
            </x14:sparkline>
            <x14:sparkline>
              <xm:f>'Vest PD'!Q35:X35</xm:f>
              <xm:sqref>AA35</xm:sqref>
            </x14:sparkline>
            <x14:sparkline>
              <xm:f>'Vest PD'!Q36:X36</xm:f>
              <xm:sqref>AA36</xm:sqref>
            </x14:sparkline>
            <x14:sparkline>
              <xm:f>'Vest PD'!Q37:X37</xm:f>
              <xm:sqref>AA37</xm:sqref>
            </x14:sparkline>
            <x14:sparkline>
              <xm:f>'Vest PD'!Q38:X38</xm:f>
              <xm:sqref>AA38</xm:sqref>
            </x14:sparkline>
            <x14:sparkline>
              <xm:f>'Vest PD'!Q39:X39</xm:f>
              <xm:sqref>AA39</xm:sqref>
            </x14:sparkline>
            <x14:sparkline>
              <xm:f>'Vest PD'!Q40:X40</xm:f>
              <xm:sqref>AA40</xm:sqref>
            </x14:sparkline>
            <x14:sparkline>
              <xm:f>'Vest PD'!Q41:X41</xm:f>
              <xm:sqref>AA41</xm:sqref>
            </x14:sparkline>
          </x14:sparklines>
        </x14:sparklineGroup>
        <x14:sparklineGroup displayEmptyCellsAs="gap" high="1" low="1" xr2:uid="{EA8F78DF-54AE-49C4-A353-CA59A7E3C9C0}">
          <x14:colorSeries rgb="FF376092"/>
          <x14:colorNegative rgb="FFD00000"/>
          <x14:colorAxis rgb="FF000000"/>
          <x14:colorMarkers rgb="FFD00000"/>
          <x14:colorFirst rgb="FFD00000"/>
          <x14:colorLast rgb="FFD00000"/>
          <x14:colorHigh theme="1"/>
          <x14:colorLow rgb="FFD00000"/>
          <x14:sparklines>
            <x14:sparkline>
              <xm:f>'Vest PD'!Q5:X5</xm:f>
              <xm:sqref>AA5</xm:sqref>
            </x14:sparkline>
          </x14:sparklines>
        </x14:sparklineGroup>
        <x14:sparklineGroup displayEmptyCellsAs="gap" high="1" low="1" xr2:uid="{93B7433E-B1C1-4330-BC29-9E1D543375C5}">
          <x14:colorSeries rgb="FF376092"/>
          <x14:colorNegative rgb="FFD00000"/>
          <x14:colorAxis rgb="FF000000"/>
          <x14:colorMarkers rgb="FFD00000"/>
          <x14:colorFirst rgb="FFD00000"/>
          <x14:colorLast rgb="FFD00000"/>
          <x14:colorHigh theme="1"/>
          <x14:colorLow rgb="FFD00000"/>
          <x14:sparklines>
            <x14:sparkline>
              <xm:f>'Vest PD'!B568:I568</xm:f>
              <xm:sqref>L568</xm:sqref>
            </x14:sparkline>
          </x14:sparklines>
        </x14:sparklineGroup>
        <x14:sparklineGroup displayEmptyCellsAs="gap" high="1" low="1" xr2:uid="{D22F95CE-BB49-4887-B3E5-E0ECD9192206}">
          <x14:colorSeries rgb="FF376092"/>
          <x14:colorNegative rgb="FFD00000"/>
          <x14:colorAxis rgb="FF000000"/>
          <x14:colorMarkers rgb="FFD00000"/>
          <x14:colorFirst rgb="FFD00000"/>
          <x14:colorLast rgb="FFD00000"/>
          <x14:colorHigh theme="1"/>
          <x14:colorLow rgb="FFD00000"/>
          <x14:sparklines>
            <x14:sparkline>
              <xm:f>'Vest PD'!B542:I542</xm:f>
              <xm:sqref>L542</xm:sqref>
            </x14:sparkline>
          </x14:sparklines>
        </x14:sparklineGroup>
        <x14:sparklineGroup displayEmptyCellsAs="gap" high="1" low="1" xr2:uid="{6FE43FCD-52F7-45C6-8019-AB43EBFED9A4}">
          <x14:colorSeries rgb="FF376092"/>
          <x14:colorNegative rgb="FFD00000"/>
          <x14:colorAxis rgb="FF000000"/>
          <x14:colorMarkers rgb="FFD00000"/>
          <x14:colorFirst rgb="FFD00000"/>
          <x14:colorLast rgb="FFD00000"/>
          <x14:colorHigh theme="1"/>
          <x14:colorLow rgb="FFD00000"/>
          <x14:sparklines>
            <x14:sparkline>
              <xm:f>'Vest PD'!B516:I516</xm:f>
              <xm:sqref>L516</xm:sqref>
            </x14:sparkline>
          </x14:sparklines>
        </x14:sparklineGroup>
        <x14:sparklineGroup displayEmptyCellsAs="gap" high="1" low="1" xr2:uid="{B80F9707-8B9C-4255-BDC3-24D6E06E0C2D}">
          <x14:colorSeries rgb="FF376092"/>
          <x14:colorNegative rgb="FFD00000"/>
          <x14:colorAxis rgb="FF000000"/>
          <x14:colorMarkers rgb="FFD00000"/>
          <x14:colorFirst rgb="FFD00000"/>
          <x14:colorLast rgb="FFD00000"/>
          <x14:colorHigh theme="1"/>
          <x14:colorLow rgb="FFD00000"/>
          <x14:sparklines>
            <x14:sparkline>
              <xm:f>'Vest PD'!B490:I490</xm:f>
              <xm:sqref>L490</xm:sqref>
            </x14:sparkline>
          </x14:sparklines>
        </x14:sparklineGroup>
        <x14:sparklineGroup displayEmptyCellsAs="gap" high="1" low="1" xr2:uid="{ED8CF240-333E-4840-9934-36EDB56A0270}">
          <x14:colorSeries rgb="FF376092"/>
          <x14:colorNegative rgb="FFD00000"/>
          <x14:colorAxis rgb="FF000000"/>
          <x14:colorMarkers rgb="FFD00000"/>
          <x14:colorFirst rgb="FFD00000"/>
          <x14:colorLast rgb="FFD00000"/>
          <x14:colorHigh theme="1"/>
          <x14:colorLow rgb="FFD00000"/>
          <x14:sparklines>
            <x14:sparkline>
              <xm:f>'Vest PD'!B464:I464</xm:f>
              <xm:sqref>L464</xm:sqref>
            </x14:sparkline>
          </x14:sparklines>
        </x14:sparklineGroup>
        <x14:sparklineGroup displayEmptyCellsAs="gap" high="1" low="1" xr2:uid="{21C58097-6D1C-462D-8923-824120045738}">
          <x14:colorSeries rgb="FF376092"/>
          <x14:colorNegative rgb="FFD00000"/>
          <x14:colorAxis rgb="FF000000"/>
          <x14:colorMarkers rgb="FFD00000"/>
          <x14:colorFirst rgb="FFD00000"/>
          <x14:colorLast rgb="FFD00000"/>
          <x14:colorHigh theme="1"/>
          <x14:colorLow rgb="FFD00000"/>
          <x14:sparklines>
            <x14:sparkline>
              <xm:f>'Vest PD'!B438:I438</xm:f>
              <xm:sqref>L438</xm:sqref>
            </x14:sparkline>
          </x14:sparklines>
        </x14:sparklineGroup>
        <x14:sparklineGroup displayEmptyCellsAs="gap" high="1" low="1" xr2:uid="{9FC4CAEA-C6B8-457F-BC40-09B2373068EC}">
          <x14:colorSeries rgb="FF376092"/>
          <x14:colorNegative rgb="FFD00000"/>
          <x14:colorAxis rgb="FF000000"/>
          <x14:colorMarkers rgb="FFD00000"/>
          <x14:colorFirst rgb="FFD00000"/>
          <x14:colorLast rgb="FFD00000"/>
          <x14:colorHigh theme="1"/>
          <x14:colorLow rgb="FFD00000"/>
          <x14:sparklines>
            <x14:sparkline>
              <xm:f>'Vest PD'!B412:I412</xm:f>
              <xm:sqref>L412</xm:sqref>
            </x14:sparkline>
          </x14:sparklines>
        </x14:sparklineGroup>
        <x14:sparklineGroup displayEmptyCellsAs="gap" high="1" low="1" xr2:uid="{88CC3709-D2C7-476C-B5EA-2919E49A2BB9}">
          <x14:colorSeries rgb="FF376092"/>
          <x14:colorNegative rgb="FFD00000"/>
          <x14:colorAxis rgb="FF000000"/>
          <x14:colorMarkers rgb="FFD00000"/>
          <x14:colorFirst rgb="FFD00000"/>
          <x14:colorLast rgb="FFD00000"/>
          <x14:colorHigh theme="1"/>
          <x14:colorLow rgb="FFD00000"/>
          <x14:sparklines>
            <x14:sparkline>
              <xm:f>'Vest PD'!B386:I386</xm:f>
              <xm:sqref>L386</xm:sqref>
            </x14:sparkline>
          </x14:sparklines>
        </x14:sparklineGroup>
        <x14:sparklineGroup displayEmptyCellsAs="gap" high="1" low="1" xr2:uid="{EB695FA6-3D3D-44D0-ACD2-E5D9FC200DCD}">
          <x14:colorSeries rgb="FF376092"/>
          <x14:colorNegative rgb="FFD00000"/>
          <x14:colorAxis rgb="FF000000"/>
          <x14:colorMarkers rgb="FFD00000"/>
          <x14:colorFirst rgb="FFD00000"/>
          <x14:colorLast rgb="FFD00000"/>
          <x14:colorHigh theme="1"/>
          <x14:colorLow rgb="FFD00000"/>
          <x14:sparklines>
            <x14:sparkline>
              <xm:f>'Vest PD'!B360:I360</xm:f>
              <xm:sqref>L360</xm:sqref>
            </x14:sparkline>
          </x14:sparklines>
        </x14:sparklineGroup>
        <x14:sparklineGroup displayEmptyCellsAs="gap" high="1" low="1" xr2:uid="{114CDD50-4024-431D-A123-E37FA94EDE78}">
          <x14:colorSeries rgb="FF376092"/>
          <x14:colorNegative rgb="FFD00000"/>
          <x14:colorAxis rgb="FF000000"/>
          <x14:colorMarkers rgb="FFD00000"/>
          <x14:colorFirst rgb="FFD00000"/>
          <x14:colorLast rgb="FFD00000"/>
          <x14:colorHigh theme="1"/>
          <x14:colorLow rgb="FFD00000"/>
          <x14:sparklines>
            <x14:sparkline>
              <xm:f>'Vest PD'!B334:I334</xm:f>
              <xm:sqref>L334</xm:sqref>
            </x14:sparkline>
          </x14:sparklines>
        </x14:sparklineGroup>
        <x14:sparklineGroup displayEmptyCellsAs="gap" high="1" low="1" xr2:uid="{BB3AA6DE-15D5-48A6-8177-4B803A695258}">
          <x14:colorSeries rgb="FF376092"/>
          <x14:colorNegative rgb="FFD00000"/>
          <x14:colorAxis rgb="FF000000"/>
          <x14:colorMarkers rgb="FFD00000"/>
          <x14:colorFirst rgb="FFD00000"/>
          <x14:colorLast rgb="FFD00000"/>
          <x14:colorHigh theme="1"/>
          <x14:colorLow rgb="FFD00000"/>
          <x14:sparklines>
            <x14:sparkline>
              <xm:f>'Vest PD'!B301:I301</xm:f>
              <xm:sqref>L301</xm:sqref>
            </x14:sparkline>
          </x14:sparklines>
        </x14:sparklineGroup>
        <x14:sparklineGroup displayEmptyCellsAs="gap" high="1" low="1" xr2:uid="{ECC0A4E6-2A11-4E1A-B433-6B2A59735EDB}">
          <x14:colorSeries rgb="FF376092"/>
          <x14:colorNegative rgb="FFD00000"/>
          <x14:colorAxis rgb="FF000000"/>
          <x14:colorMarkers rgb="FFD00000"/>
          <x14:colorFirst rgb="FFD00000"/>
          <x14:colorLast rgb="FFD00000"/>
          <x14:colorHigh theme="1"/>
          <x14:colorLow rgb="FFD00000"/>
          <x14:sparklines>
            <x14:sparkline>
              <xm:f>'Vest PD'!B275:I275</xm:f>
              <xm:sqref>L275</xm:sqref>
            </x14:sparkline>
          </x14:sparklines>
        </x14:sparklineGroup>
        <x14:sparklineGroup displayEmptyCellsAs="gap" high="1" low="1" xr2:uid="{8ACEC9EF-AFC3-4A7A-A872-D6D2796A8A59}">
          <x14:colorSeries rgb="FF376092"/>
          <x14:colorNegative rgb="FFD00000"/>
          <x14:colorAxis rgb="FF000000"/>
          <x14:colorMarkers rgb="FFD00000"/>
          <x14:colorFirst rgb="FFD00000"/>
          <x14:colorLast rgb="FFD00000"/>
          <x14:colorHigh theme="1"/>
          <x14:colorLow rgb="FFD00000"/>
          <x14:sparklines>
            <x14:sparkline>
              <xm:f>'Vest PD'!B249:I249</xm:f>
              <xm:sqref>L249</xm:sqref>
            </x14:sparkline>
          </x14:sparklines>
        </x14:sparklineGroup>
        <x14:sparklineGroup displayEmptyCellsAs="gap" high="1" low="1" xr2:uid="{27BA8617-B91B-4BFA-8F64-42ABF88A7E22}">
          <x14:colorSeries rgb="FF376092"/>
          <x14:colorNegative rgb="FFD00000"/>
          <x14:colorAxis rgb="FF000000"/>
          <x14:colorMarkers rgb="FFD00000"/>
          <x14:colorFirst rgb="FFD00000"/>
          <x14:colorLast rgb="FFD00000"/>
          <x14:colorHigh theme="1"/>
          <x14:colorLow rgb="FFD00000"/>
          <x14:sparklines>
            <x14:sparkline>
              <xm:f>'Vest PD'!B223:I223</xm:f>
              <xm:sqref>L223</xm:sqref>
            </x14:sparkline>
          </x14:sparklines>
        </x14:sparklineGroup>
        <x14:sparklineGroup displayEmptyCellsAs="gap" high="1" low="1" xr2:uid="{BEC2DE10-A71C-4AB9-8215-3A1E9CCC97A2}">
          <x14:colorSeries rgb="FF376092"/>
          <x14:colorNegative rgb="FFD00000"/>
          <x14:colorAxis rgb="FF000000"/>
          <x14:colorMarkers rgb="FFD00000"/>
          <x14:colorFirst rgb="FFD00000"/>
          <x14:colorLast rgb="FFD00000"/>
          <x14:colorHigh theme="1"/>
          <x14:colorLow rgb="FFD00000"/>
          <x14:sparklines>
            <x14:sparkline>
              <xm:f>'Vest PD'!B197:I197</xm:f>
              <xm:sqref>L197</xm:sqref>
            </x14:sparkline>
          </x14:sparklines>
        </x14:sparklineGroup>
        <x14:sparklineGroup displayEmptyCellsAs="gap" high="1" low="1" xr2:uid="{E39EE969-5F04-45E7-9456-CAD1E5FA654C}">
          <x14:colorSeries rgb="FF376092"/>
          <x14:colorNegative rgb="FFD00000"/>
          <x14:colorAxis rgb="FF000000"/>
          <x14:colorMarkers rgb="FFD00000"/>
          <x14:colorFirst rgb="FFD00000"/>
          <x14:colorLast rgb="FFD00000"/>
          <x14:colorHigh theme="1"/>
          <x14:colorLow rgb="FFD00000"/>
          <x14:sparklines>
            <x14:sparkline>
              <xm:f>'Vest PD'!B172:I172</xm:f>
              <xm:sqref>L172</xm:sqref>
            </x14:sparkline>
            <x14:sparkline>
              <xm:f>'Vest PD'!B173:I173</xm:f>
              <xm:sqref>L173</xm:sqref>
            </x14:sparkline>
            <x14:sparkline>
              <xm:f>'Vest PD'!B174:I174</xm:f>
              <xm:sqref>L174</xm:sqref>
            </x14:sparkline>
            <x14:sparkline>
              <xm:f>'Vest PD'!B175:I175</xm:f>
              <xm:sqref>L175</xm:sqref>
            </x14:sparkline>
            <x14:sparkline>
              <xm:f>'Vest PD'!B176:I176</xm:f>
              <xm:sqref>L176</xm:sqref>
            </x14:sparkline>
            <x14:sparkline>
              <xm:f>'Vest PD'!B177:I177</xm:f>
              <xm:sqref>L177</xm:sqref>
            </x14:sparkline>
            <x14:sparkline>
              <xm:f>'Vest PD'!B178:I178</xm:f>
              <xm:sqref>L178</xm:sqref>
            </x14:sparkline>
            <x14:sparkline>
              <xm:f>'Vest PD'!B179:I179</xm:f>
              <xm:sqref>L179</xm:sqref>
            </x14:sparkline>
            <x14:sparkline>
              <xm:f>'Vest PD'!B180:I180</xm:f>
              <xm:sqref>L180</xm:sqref>
            </x14:sparkline>
            <x14:sparkline>
              <xm:f>'Vest PD'!B181:I181</xm:f>
              <xm:sqref>L181</xm:sqref>
            </x14:sparkline>
            <x14:sparkline>
              <xm:f>'Vest PD'!B182:I182</xm:f>
              <xm:sqref>L182</xm:sqref>
            </x14:sparkline>
            <x14:sparkline>
              <xm:f>'Vest PD'!B183:I183</xm:f>
              <xm:sqref>L183</xm:sqref>
            </x14:sparkline>
            <x14:sparkline>
              <xm:f>'Vest PD'!B184:I184</xm:f>
              <xm:sqref>L184</xm:sqref>
            </x14:sparkline>
            <x14:sparkline>
              <xm:f>'Vest PD'!B185:I185</xm:f>
              <xm:sqref>L185</xm:sqref>
            </x14:sparkline>
            <x14:sparkline>
              <xm:f>'Vest PD'!B186:I186</xm:f>
              <xm:sqref>L186</xm:sqref>
            </x14:sparkline>
            <x14:sparkline>
              <xm:f>'Vest PD'!C187:I187</xm:f>
              <xm:sqref>L187</xm:sqref>
            </x14:sparkline>
            <x14:sparkline>
              <xm:f>'Vest PD'!B188:I188</xm:f>
              <xm:sqref>L188</xm:sqref>
            </x14:sparkline>
            <x14:sparkline>
              <xm:f>'Vest PD'!B189:I189</xm:f>
              <xm:sqref>L189</xm:sqref>
            </x14:sparkline>
            <x14:sparkline>
              <xm:f>'Vest PD'!B190:I190</xm:f>
              <xm:sqref>L190</xm:sqref>
            </x14:sparkline>
          </x14:sparklines>
        </x14:sparklineGroup>
        <x14:sparklineGroup displayEmptyCellsAs="gap" high="1" low="1" xr2:uid="{EE1ECEAE-600D-42FD-B644-05CBCD6D3FA9}">
          <x14:colorSeries rgb="FF376092"/>
          <x14:colorNegative rgb="FFD00000"/>
          <x14:colorAxis rgb="FF000000"/>
          <x14:colorMarkers rgb="FFD00000"/>
          <x14:colorFirst rgb="FFD00000"/>
          <x14:colorLast rgb="FFD00000"/>
          <x14:colorHigh theme="1"/>
          <x14:colorLow rgb="FFD00000"/>
          <x14:sparklines>
            <x14:sparkline>
              <xm:f>'Vest PD'!C151:I151</xm:f>
              <xm:sqref>L151</xm:sqref>
            </x14:sparkline>
            <x14:sparkline>
              <xm:f>'Vest PD'!C152:I152</xm:f>
              <xm:sqref>L152</xm:sqref>
            </x14:sparkline>
            <x14:sparkline>
              <xm:f>'Vest PD'!C153:I153</xm:f>
              <xm:sqref>L153</xm:sqref>
            </x14:sparkline>
            <x14:sparkline>
              <xm:f>'Vest PD'!C154:I154</xm:f>
              <xm:sqref>L154</xm:sqref>
            </x14:sparkline>
            <x14:sparkline>
              <xm:f>'Vest PD'!C155:I155</xm:f>
              <xm:sqref>L155</xm:sqref>
            </x14:sparkline>
            <x14:sparkline>
              <xm:f>'Vest PD'!C156:I156</xm:f>
              <xm:sqref>L156</xm:sqref>
            </x14:sparkline>
            <x14:sparkline>
              <xm:f>'Vest PD'!C157:I157</xm:f>
              <xm:sqref>L157</xm:sqref>
            </x14:sparkline>
            <x14:sparkline>
              <xm:f>'Vest PD'!C158:I158</xm:f>
              <xm:sqref>L158</xm:sqref>
            </x14:sparkline>
            <x14:sparkline>
              <xm:f>'Vest PD'!C159:I159</xm:f>
              <xm:sqref>L159</xm:sqref>
            </x14:sparkline>
            <x14:sparkline>
              <xm:f>'Vest PD'!C160:I160</xm:f>
              <xm:sqref>L160</xm:sqref>
            </x14:sparkline>
          </x14:sparklines>
        </x14:sparklineGroup>
        <x14:sparklineGroup displayEmptyCellsAs="gap" high="1" low="1" xr2:uid="{651C7DEF-CE88-49A6-B0B7-5E8837D25B0B}">
          <x14:colorSeries rgb="FF376092"/>
          <x14:colorNegative rgb="FFD00000"/>
          <x14:colorAxis rgb="FF000000"/>
          <x14:colorMarkers rgb="FFD00000"/>
          <x14:colorFirst rgb="FFD00000"/>
          <x14:colorLast rgb="FFD00000"/>
          <x14:colorHigh theme="1"/>
          <x14:colorLow rgb="FFD00000"/>
          <x14:sparklines>
            <x14:sparkline>
              <xm:f>'Vest PD'!B32:I32</xm:f>
              <xm:sqref>L32</xm:sqref>
            </x14:sparkline>
            <x14:sparkline>
              <xm:f>'Vest PD'!B33:I33</xm:f>
              <xm:sqref>L33</xm:sqref>
            </x14:sparkline>
            <x14:sparkline>
              <xm:f>'Vest PD'!B34:I34</xm:f>
              <xm:sqref>L34</xm:sqref>
            </x14:sparkline>
            <x14:sparkline>
              <xm:f>'Vest PD'!B35:I35</xm:f>
              <xm:sqref>L35</xm:sqref>
            </x14:sparkline>
            <x14:sparkline>
              <xm:f>'Vest PD'!B36:I36</xm:f>
              <xm:sqref>L36</xm:sqref>
            </x14:sparkline>
            <x14:sparkline>
              <xm:f>'Vest PD'!B37:I37</xm:f>
              <xm:sqref>L37</xm:sqref>
            </x14:sparkline>
            <x14:sparkline>
              <xm:f>'Vest PD'!B38:I38</xm:f>
              <xm:sqref>L38</xm:sqref>
            </x14:sparkline>
            <x14:sparkline>
              <xm:f>'Vest PD'!B39:I39</xm:f>
              <xm:sqref>L39</xm:sqref>
            </x14:sparkline>
            <x14:sparkline>
              <xm:f>'Vest PD'!B40:I40</xm:f>
              <xm:sqref>L40</xm:sqref>
            </x14:sparkline>
            <x14:sparkline>
              <xm:f>'Vest PD'!B41:I41</xm:f>
              <xm:sqref>L41</xm:sqref>
            </x14:sparkline>
          </x14:sparklines>
        </x14:sparklineGroup>
        <x14:sparklineGroup displayEmptyCellsAs="gap" high="1" low="1" xr2:uid="{FF902B77-4906-4731-8E9F-B82182D2249E}">
          <x14:colorSeries rgb="FF376092"/>
          <x14:colorNegative rgb="FFD00000"/>
          <x14:colorAxis rgb="FF000000"/>
          <x14:colorMarkers rgb="FFD00000"/>
          <x14:colorFirst rgb="FFD00000"/>
          <x14:colorLast rgb="FFD00000"/>
          <x14:colorHigh theme="1"/>
          <x14:colorLow rgb="FFD00000"/>
          <x14:sparklines>
            <x14:sparkline>
              <xm:f>'Vest PD'!B6:I6</xm:f>
              <xm:sqref>L6</xm:sqref>
            </x14:sparkline>
            <x14:sparkline>
              <xm:f>'Vest PD'!B7:I7</xm:f>
              <xm:sqref>L7</xm:sqref>
            </x14:sparkline>
            <x14:sparkline>
              <xm:f>'Vest PD'!B8:I8</xm:f>
              <xm:sqref>L8</xm:sqref>
            </x14:sparkline>
            <x14:sparkline>
              <xm:f>'Vest PD'!B9:I9</xm:f>
              <xm:sqref>L9</xm:sqref>
            </x14:sparkline>
            <x14:sparkline>
              <xm:f>'Vest PD'!B10:I10</xm:f>
              <xm:sqref>L10</xm:sqref>
            </x14:sparkline>
            <x14:sparkline>
              <xm:f>'Vest PD'!B11:I11</xm:f>
              <xm:sqref>L11</xm:sqref>
            </x14:sparkline>
            <x14:sparkline>
              <xm:f>'Vest PD'!B12:I12</xm:f>
              <xm:sqref>L12</xm:sqref>
            </x14:sparkline>
            <x14:sparkline>
              <xm:f>'Vest PD'!B13:I13</xm:f>
              <xm:sqref>L13</xm:sqref>
            </x14:sparkline>
            <x14:sparkline>
              <xm:f>'Vest PD'!B14:I14</xm:f>
              <xm:sqref>L14</xm:sqref>
            </x14:sparkline>
            <x14:sparkline>
              <xm:f>'Vest PD'!B15:I15</xm:f>
              <xm:sqref>L15</xm:sqref>
            </x14:sparkline>
            <x14:sparkline>
              <xm:f>'Vest PD'!B16:I16</xm:f>
              <xm:sqref>L16</xm:sqref>
            </x14:sparkline>
            <x14:sparkline>
              <xm:f>'Vest PD'!B17:I17</xm:f>
              <xm:sqref>L17</xm:sqref>
            </x14:sparkline>
            <x14:sparkline>
              <xm:f>'Vest PD'!B18:I18</xm:f>
              <xm:sqref>L18</xm:sqref>
            </x14:sparkline>
            <x14:sparkline>
              <xm:f>'Vest PD'!B19:I19</xm:f>
              <xm:sqref>L19</xm:sqref>
            </x14:sparkline>
            <x14:sparkline>
              <xm:f>'Vest PD'!B20:I20</xm:f>
              <xm:sqref>L20</xm:sqref>
            </x14:sparkline>
            <x14:sparkline>
              <xm:f>'Vest PD'!B21:I21</xm:f>
              <xm:sqref>L21</xm:sqref>
            </x14:sparkline>
            <x14:sparkline>
              <xm:f>'Vest PD'!B22:I22</xm:f>
              <xm:sqref>L22</xm:sqref>
            </x14:sparkline>
            <x14:sparkline>
              <xm:f>'Vest PD'!B23:I23</xm:f>
              <xm:sqref>L23</xm:sqref>
            </x14:sparkline>
            <x14:sparkline>
              <xm:f>'Vest PD'!B24:I24</xm:f>
              <xm:sqref>L24</xm:sqref>
            </x14:sparkline>
          </x14:sparklines>
        </x14:sparklineGroup>
        <x14:sparklineGroup displayEmptyCellsAs="gap" high="1" low="1" xr2:uid="{7C3B5EC3-2AD6-457F-9AD9-96C3B550BBE0}">
          <x14:colorSeries rgb="FF376092"/>
          <x14:colorNegative rgb="FFD00000"/>
          <x14:colorAxis rgb="FF000000"/>
          <x14:colorMarkers rgb="FFD00000"/>
          <x14:colorFirst rgb="FFD00000"/>
          <x14:colorLast rgb="FFD00000"/>
          <x14:colorHigh theme="1"/>
          <x14:colorLow rgb="FFD00000"/>
          <x14:sparklines>
            <x14:sparkline>
              <xm:f>'Vest PD'!Q301:X301</xm:f>
              <xm:sqref>AA301</xm:sqref>
            </x14:sparkline>
          </x14:sparklines>
        </x14:sparklineGroup>
        <x14:sparklineGroup displayEmptyCellsAs="gap" high="1" low="1" xr2:uid="{8B8BCCB7-D64E-4872-AF01-C84783C698D6}">
          <x14:colorSeries rgb="FF376092"/>
          <x14:colorNegative rgb="FFD00000"/>
          <x14:colorAxis rgb="FF000000"/>
          <x14:colorMarkers rgb="FFD00000"/>
          <x14:colorFirst rgb="FFD00000"/>
          <x14:colorLast rgb="FFD00000"/>
          <x14:colorHigh theme="1"/>
          <x14:colorLow rgb="FFD00000"/>
          <x14:sparklines>
            <x14:sparkline>
              <xm:f>'Vest PD'!B302:I302</xm:f>
              <xm:sqref>L302</xm:sqref>
            </x14:sparkline>
            <x14:sparkline>
              <xm:f>'Vest PD'!B303:I303</xm:f>
              <xm:sqref>L303</xm:sqref>
            </x14:sparkline>
            <x14:sparkline>
              <xm:f>'Vest PD'!B304:I304</xm:f>
              <xm:sqref>L304</xm:sqref>
            </x14:sparkline>
            <x14:sparkline>
              <xm:f>'Vest PD'!B305:I305</xm:f>
              <xm:sqref>L305</xm:sqref>
            </x14:sparkline>
            <x14:sparkline>
              <xm:f>'Vest PD'!B306:I306</xm:f>
              <xm:sqref>L306</xm:sqref>
            </x14:sparkline>
            <x14:sparkline>
              <xm:f>'Vest PD'!B307:I307</xm:f>
              <xm:sqref>L307</xm:sqref>
            </x14:sparkline>
            <x14:sparkline>
              <xm:f>'Vest PD'!B308:I308</xm:f>
              <xm:sqref>L308</xm:sqref>
            </x14:sparkline>
            <x14:sparkline>
              <xm:f>'Vest PD'!B309:I309</xm:f>
              <xm:sqref>L309</xm:sqref>
            </x14:sparkline>
            <x14:sparkline>
              <xm:f>'Vest PD'!B310:I310</xm:f>
              <xm:sqref>L310</xm:sqref>
            </x14:sparkline>
            <x14:sparkline>
              <xm:f>'Vest PD'!B311:I311</xm:f>
              <xm:sqref>L311</xm:sqref>
            </x14:sparkline>
            <x14:sparkline>
              <xm:f>'Vest PD'!B312:I312</xm:f>
              <xm:sqref>L312</xm:sqref>
            </x14:sparkline>
            <x14:sparkline>
              <xm:f>'Vest PD'!B313:I313</xm:f>
              <xm:sqref>L313</xm:sqref>
            </x14:sparkline>
            <x14:sparkline>
              <xm:f>'Vest PD'!B314:I314</xm:f>
              <xm:sqref>L314</xm:sqref>
            </x14:sparkline>
            <x14:sparkline>
              <xm:f>'Vest PD'!B315:I315</xm:f>
              <xm:sqref>L315</xm:sqref>
            </x14:sparkline>
            <x14:sparkline>
              <xm:f>'Vest PD'!B316:I316</xm:f>
              <xm:sqref>L316</xm:sqref>
            </x14:sparkline>
            <x14:sparkline>
              <xm:f>'Vest PD'!C317:I317</xm:f>
              <xm:sqref>L317</xm:sqref>
            </x14:sparkline>
            <x14:sparkline>
              <xm:f>'Vest PD'!B318:I318</xm:f>
              <xm:sqref>L318</xm:sqref>
            </x14:sparkline>
            <x14:sparkline>
              <xm:f>'Vest PD'!B319:I319</xm:f>
              <xm:sqref>L319</xm:sqref>
            </x14:sparkline>
            <x14:sparkline>
              <xm:f>'Vest PD'!B320:I320</xm:f>
              <xm:sqref>L320</xm:sqref>
            </x14:sparkline>
          </x14:sparklines>
        </x14:sparklineGroup>
        <x14:sparklineGroup displayEmptyCellsAs="gap" high="1" low="1" xr2:uid="{EA21C13A-3F3B-4AB0-916A-2F6D9C3FCE82}">
          <x14:colorSeries rgb="FF376092"/>
          <x14:colorNegative rgb="FFD00000"/>
          <x14:colorAxis rgb="FF000000"/>
          <x14:colorMarkers rgb="FFD00000"/>
          <x14:colorFirst rgb="FFD00000"/>
          <x14:colorLast rgb="FFD00000"/>
          <x14:colorHigh theme="1"/>
          <x14:colorLow rgb="FFD00000"/>
          <x14:sparklines>
            <x14:sparkline>
              <xm:f>'Vest PD'!B569:I569</xm:f>
              <xm:sqref>L569</xm:sqref>
            </x14:sparkline>
            <x14:sparkline>
              <xm:f>'Vest PD'!B570:I570</xm:f>
              <xm:sqref>L570</xm:sqref>
            </x14:sparkline>
            <x14:sparkline>
              <xm:f>'Vest PD'!B571:I571</xm:f>
              <xm:sqref>L571</xm:sqref>
            </x14:sparkline>
            <x14:sparkline>
              <xm:f>'Vest PD'!B572:I572</xm:f>
              <xm:sqref>L572</xm:sqref>
            </x14:sparkline>
            <x14:sparkline>
              <xm:f>'Vest PD'!B573:I573</xm:f>
              <xm:sqref>L573</xm:sqref>
            </x14:sparkline>
            <x14:sparkline>
              <xm:f>'Vest PD'!B574:I574</xm:f>
              <xm:sqref>L574</xm:sqref>
            </x14:sparkline>
            <x14:sparkline>
              <xm:f>'Vest PD'!B575:I575</xm:f>
              <xm:sqref>L575</xm:sqref>
            </x14:sparkline>
            <x14:sparkline>
              <xm:f>'Vest PD'!B576:I576</xm:f>
              <xm:sqref>L576</xm:sqref>
            </x14:sparkline>
            <x14:sparkline>
              <xm:f>'Vest PD'!B577:I577</xm:f>
              <xm:sqref>L577</xm:sqref>
            </x14:sparkline>
            <x14:sparkline>
              <xm:f>'Vest PD'!B578:I578</xm:f>
              <xm:sqref>L578</xm:sqref>
            </x14:sparkline>
            <x14:sparkline>
              <xm:f>'Vest PD'!B579:I579</xm:f>
              <xm:sqref>L579</xm:sqref>
            </x14:sparkline>
            <x14:sparkline>
              <xm:f>'Vest PD'!B580:I580</xm:f>
              <xm:sqref>L580</xm:sqref>
            </x14:sparkline>
            <x14:sparkline>
              <xm:f>'Vest PD'!B581:I581</xm:f>
              <xm:sqref>L581</xm:sqref>
            </x14:sparkline>
            <x14:sparkline>
              <xm:f>'Vest PD'!B582:I582</xm:f>
              <xm:sqref>L582</xm:sqref>
            </x14:sparkline>
            <x14:sparkline>
              <xm:f>'Vest PD'!B583:I583</xm:f>
              <xm:sqref>L583</xm:sqref>
            </x14:sparkline>
            <x14:sparkline>
              <xm:f>'Vest PD'!C584:I584</xm:f>
              <xm:sqref>L584</xm:sqref>
            </x14:sparkline>
            <x14:sparkline>
              <xm:f>'Vest PD'!B585:I585</xm:f>
              <xm:sqref>L585</xm:sqref>
            </x14:sparkline>
            <x14:sparkline>
              <xm:f>'Vest PD'!B586:I586</xm:f>
              <xm:sqref>L586</xm:sqref>
            </x14:sparkline>
            <x14:sparkline>
              <xm:f>'Vest PD'!B587:I587</xm:f>
              <xm:sqref>L587</xm:sqref>
            </x14:sparkline>
          </x14:sparklines>
        </x14:sparklineGroup>
        <x14:sparklineGroup displayEmptyCellsAs="gap" high="1" low="1" xr2:uid="{F3660BE4-F308-4251-96F3-25DDEDB2515F}">
          <x14:colorSeries rgb="FF376092"/>
          <x14:colorNegative rgb="FFD00000"/>
          <x14:colorAxis rgb="FF000000"/>
          <x14:colorMarkers rgb="FFD00000"/>
          <x14:colorFirst rgb="FFD00000"/>
          <x14:colorLast rgb="FFD00000"/>
          <x14:colorHigh theme="1"/>
          <x14:colorLow rgb="FFD00000"/>
          <x14:sparklines>
            <x14:sparkline>
              <xm:f>'Vest PD'!Q568:X568</xm:f>
              <xm:sqref>AA568</xm:sqref>
            </x14:sparkline>
          </x14:sparklines>
        </x14:sparklineGroup>
        <x14:sparklineGroup displayEmptyCellsAs="gap" high="1" low="1" xr2:uid="{07C5264A-70F2-4195-A5FB-97FF22B20115}">
          <x14:colorSeries rgb="FF376092"/>
          <x14:colorNegative rgb="FFD00000"/>
          <x14:colorAxis rgb="FF000000"/>
          <x14:colorMarkers rgb="FFD00000"/>
          <x14:colorFirst rgb="FFD00000"/>
          <x14:colorLast rgb="FFD00000"/>
          <x14:colorHigh theme="1"/>
          <x14:colorLow rgb="FFD00000"/>
          <x14:sparklines>
            <x14:sparkline>
              <xm:f>'Vest PD'!B543:I543</xm:f>
              <xm:sqref>L543</xm:sqref>
            </x14:sparkline>
            <x14:sparkline>
              <xm:f>'Vest PD'!B544:I544</xm:f>
              <xm:sqref>L544</xm:sqref>
            </x14:sparkline>
            <x14:sparkline>
              <xm:f>'Vest PD'!B545:I545</xm:f>
              <xm:sqref>L545</xm:sqref>
            </x14:sparkline>
            <x14:sparkline>
              <xm:f>'Vest PD'!B546:I546</xm:f>
              <xm:sqref>L546</xm:sqref>
            </x14:sparkline>
            <x14:sparkline>
              <xm:f>'Vest PD'!B547:I547</xm:f>
              <xm:sqref>L547</xm:sqref>
            </x14:sparkline>
            <x14:sparkline>
              <xm:f>'Vest PD'!B548:I548</xm:f>
              <xm:sqref>L548</xm:sqref>
            </x14:sparkline>
            <x14:sparkline>
              <xm:f>'Vest PD'!B549:I549</xm:f>
              <xm:sqref>L549</xm:sqref>
            </x14:sparkline>
            <x14:sparkline>
              <xm:f>'Vest PD'!B550:I550</xm:f>
              <xm:sqref>L550</xm:sqref>
            </x14:sparkline>
            <x14:sparkline>
              <xm:f>'Vest PD'!B551:I551</xm:f>
              <xm:sqref>L551</xm:sqref>
            </x14:sparkline>
            <x14:sparkline>
              <xm:f>'Vest PD'!B552:I552</xm:f>
              <xm:sqref>L552</xm:sqref>
            </x14:sparkline>
            <x14:sparkline>
              <xm:f>'Vest PD'!B553:I553</xm:f>
              <xm:sqref>L553</xm:sqref>
            </x14:sparkline>
            <x14:sparkline>
              <xm:f>'Vest PD'!B554:I554</xm:f>
              <xm:sqref>L554</xm:sqref>
            </x14:sparkline>
            <x14:sparkline>
              <xm:f>'Vest PD'!B555:I555</xm:f>
              <xm:sqref>L555</xm:sqref>
            </x14:sparkline>
            <x14:sparkline>
              <xm:f>'Vest PD'!B556:I556</xm:f>
              <xm:sqref>L556</xm:sqref>
            </x14:sparkline>
            <x14:sparkline>
              <xm:f>'Vest PD'!B557:I557</xm:f>
              <xm:sqref>L557</xm:sqref>
            </x14:sparkline>
            <x14:sparkline>
              <xm:f>'Vest PD'!C558:I558</xm:f>
              <xm:sqref>L558</xm:sqref>
            </x14:sparkline>
            <x14:sparkline>
              <xm:f>'Vest PD'!B559:I559</xm:f>
              <xm:sqref>L559</xm:sqref>
            </x14:sparkline>
            <x14:sparkline>
              <xm:f>'Vest PD'!B560:I560</xm:f>
              <xm:sqref>L560</xm:sqref>
            </x14:sparkline>
            <x14:sparkline>
              <xm:f>'Vest PD'!B561:I561</xm:f>
              <xm:sqref>L561</xm:sqref>
            </x14:sparkline>
          </x14:sparklines>
        </x14:sparklineGroup>
        <x14:sparklineGroup displayEmptyCellsAs="gap" high="1" low="1" xr2:uid="{18583CB3-4B94-4B48-B3B3-121237FEC720}">
          <x14:colorSeries rgb="FF376092"/>
          <x14:colorNegative rgb="FFD00000"/>
          <x14:colorAxis rgb="FF000000"/>
          <x14:colorMarkers rgb="FFD00000"/>
          <x14:colorFirst rgb="FFD00000"/>
          <x14:colorLast rgb="FFD00000"/>
          <x14:colorHigh theme="1"/>
          <x14:colorLow rgb="FFD00000"/>
          <x14:sparklines>
            <x14:sparkline>
              <xm:f>'Vest PD'!Q542:X542</xm:f>
              <xm:sqref>AA542</xm:sqref>
            </x14:sparkline>
          </x14:sparklines>
        </x14:sparklineGroup>
        <x14:sparklineGroup displayEmptyCellsAs="gap" high="1" low="1" xr2:uid="{07E37A10-8E5B-4D1C-A29C-6413266D3E28}">
          <x14:colorSeries rgb="FF376092"/>
          <x14:colorNegative rgb="FFD00000"/>
          <x14:colorAxis rgb="FF000000"/>
          <x14:colorMarkers rgb="FFD00000"/>
          <x14:colorFirst rgb="FFD00000"/>
          <x14:colorLast rgb="FFD00000"/>
          <x14:colorHigh theme="1"/>
          <x14:colorLow rgb="FFD00000"/>
          <x14:sparklines>
            <x14:sparkline>
              <xm:f>'Vest PD'!Q249:X249</xm:f>
              <xm:sqref>AA249</xm:sqref>
            </x14:sparkline>
          </x14:sparklines>
        </x14:sparklineGroup>
        <x14:sparklineGroup displayEmptyCellsAs="gap" high="1" low="1" xr2:uid="{50BCA2F9-A111-4C24-BB42-F384C9A322B3}">
          <x14:colorSeries rgb="FF376092"/>
          <x14:colorNegative rgb="FFD00000"/>
          <x14:colorAxis rgb="FF000000"/>
          <x14:colorMarkers rgb="FFD00000"/>
          <x14:colorFirst rgb="FFD00000"/>
          <x14:colorLast rgb="FFD00000"/>
          <x14:colorHigh theme="1"/>
          <x14:colorLow rgb="FFD00000"/>
          <x14:sparklines>
            <x14:sparkline>
              <xm:f>'Vest PD'!B250:I250</xm:f>
              <xm:sqref>L250</xm:sqref>
            </x14:sparkline>
            <x14:sparkline>
              <xm:f>'Vest PD'!B251:I251</xm:f>
              <xm:sqref>L251</xm:sqref>
            </x14:sparkline>
            <x14:sparkline>
              <xm:f>'Vest PD'!B252:I252</xm:f>
              <xm:sqref>L252</xm:sqref>
            </x14:sparkline>
            <x14:sparkline>
              <xm:f>'Vest PD'!B253:I253</xm:f>
              <xm:sqref>L253</xm:sqref>
            </x14:sparkline>
            <x14:sparkline>
              <xm:f>'Vest PD'!B254:I254</xm:f>
              <xm:sqref>L254</xm:sqref>
            </x14:sparkline>
            <x14:sparkline>
              <xm:f>'Vest PD'!B255:I255</xm:f>
              <xm:sqref>L255</xm:sqref>
            </x14:sparkline>
            <x14:sparkline>
              <xm:f>'Vest PD'!B256:I256</xm:f>
              <xm:sqref>L256</xm:sqref>
            </x14:sparkline>
            <x14:sparkline>
              <xm:f>'Vest PD'!B257:I257</xm:f>
              <xm:sqref>L257</xm:sqref>
            </x14:sparkline>
            <x14:sparkline>
              <xm:f>'Vest PD'!B258:I258</xm:f>
              <xm:sqref>L258</xm:sqref>
            </x14:sparkline>
            <x14:sparkline>
              <xm:f>'Vest PD'!B259:I259</xm:f>
              <xm:sqref>L259</xm:sqref>
            </x14:sparkline>
            <x14:sparkline>
              <xm:f>'Vest PD'!B260:I260</xm:f>
              <xm:sqref>L260</xm:sqref>
            </x14:sparkline>
            <x14:sparkline>
              <xm:f>'Vest PD'!B261:I261</xm:f>
              <xm:sqref>L261</xm:sqref>
            </x14:sparkline>
            <x14:sparkline>
              <xm:f>'Vest PD'!B262:I262</xm:f>
              <xm:sqref>L262</xm:sqref>
            </x14:sparkline>
            <x14:sparkline>
              <xm:f>'Vest PD'!B263:I263</xm:f>
              <xm:sqref>L263</xm:sqref>
            </x14:sparkline>
            <x14:sparkline>
              <xm:f>'Vest PD'!B264:I264</xm:f>
              <xm:sqref>L264</xm:sqref>
            </x14:sparkline>
            <x14:sparkline>
              <xm:f>'Vest PD'!C265:I265</xm:f>
              <xm:sqref>L265</xm:sqref>
            </x14:sparkline>
            <x14:sparkline>
              <xm:f>'Vest PD'!B266:I266</xm:f>
              <xm:sqref>L266</xm:sqref>
            </x14:sparkline>
            <x14:sparkline>
              <xm:f>'Vest PD'!B267:I267</xm:f>
              <xm:sqref>L267</xm:sqref>
            </x14:sparkline>
            <x14:sparkline>
              <xm:f>'Vest PD'!B268:I268</xm:f>
              <xm:sqref>L268</xm:sqref>
            </x14:sparkline>
          </x14:sparklines>
        </x14:sparklineGroup>
        <x14:sparklineGroup displayEmptyCellsAs="gap" high="1" low="1" xr2:uid="{04FD7A42-A60A-478A-91A6-9A1D57FDE5ED}">
          <x14:colorSeries rgb="FF376092"/>
          <x14:colorNegative rgb="FFD00000"/>
          <x14:colorAxis rgb="FF000000"/>
          <x14:colorMarkers rgb="FFD00000"/>
          <x14:colorFirst rgb="FFD00000"/>
          <x14:colorLast rgb="FFD00000"/>
          <x14:colorHigh theme="1"/>
          <x14:colorLow rgb="FFD00000"/>
          <x14:sparklines>
            <x14:sparkline>
              <xm:f>'Vest PD'!B276:I276</xm:f>
              <xm:sqref>L276</xm:sqref>
            </x14:sparkline>
            <x14:sparkline>
              <xm:f>'Vest PD'!B277:I277</xm:f>
              <xm:sqref>L277</xm:sqref>
            </x14:sparkline>
            <x14:sparkline>
              <xm:f>'Vest PD'!B278:I278</xm:f>
              <xm:sqref>L278</xm:sqref>
            </x14:sparkline>
            <x14:sparkline>
              <xm:f>'Vest PD'!B279:I279</xm:f>
              <xm:sqref>L279</xm:sqref>
            </x14:sparkline>
            <x14:sparkline>
              <xm:f>'Vest PD'!B280:I280</xm:f>
              <xm:sqref>L280</xm:sqref>
            </x14:sparkline>
            <x14:sparkline>
              <xm:f>'Vest PD'!B281:I281</xm:f>
              <xm:sqref>L281</xm:sqref>
            </x14:sparkline>
            <x14:sparkline>
              <xm:f>'Vest PD'!B282:I282</xm:f>
              <xm:sqref>L282</xm:sqref>
            </x14:sparkline>
            <x14:sparkline>
              <xm:f>'Vest PD'!B283:I283</xm:f>
              <xm:sqref>L283</xm:sqref>
            </x14:sparkline>
            <x14:sparkline>
              <xm:f>'Vest PD'!B284:I284</xm:f>
              <xm:sqref>L284</xm:sqref>
            </x14:sparkline>
            <x14:sparkline>
              <xm:f>'Vest PD'!B285:I285</xm:f>
              <xm:sqref>L285</xm:sqref>
            </x14:sparkline>
            <x14:sparkline>
              <xm:f>'Vest PD'!B286:I286</xm:f>
              <xm:sqref>L286</xm:sqref>
            </x14:sparkline>
            <x14:sparkline>
              <xm:f>'Vest PD'!B287:I287</xm:f>
              <xm:sqref>L287</xm:sqref>
            </x14:sparkline>
            <x14:sparkline>
              <xm:f>'Vest PD'!B288:I288</xm:f>
              <xm:sqref>L288</xm:sqref>
            </x14:sparkline>
            <x14:sparkline>
              <xm:f>'Vest PD'!B289:I289</xm:f>
              <xm:sqref>L289</xm:sqref>
            </x14:sparkline>
            <x14:sparkline>
              <xm:f>'Vest PD'!B290:I290</xm:f>
              <xm:sqref>L290</xm:sqref>
            </x14:sparkline>
            <x14:sparkline>
              <xm:f>'Vest PD'!C291:I291</xm:f>
              <xm:sqref>L291</xm:sqref>
            </x14:sparkline>
            <x14:sparkline>
              <xm:f>'Vest PD'!B292:I292</xm:f>
              <xm:sqref>L292</xm:sqref>
            </x14:sparkline>
            <x14:sparkline>
              <xm:f>'Vest PD'!B293:I293</xm:f>
              <xm:sqref>L293</xm:sqref>
            </x14:sparkline>
            <x14:sparkline>
              <xm:f>'Vest PD'!B294:I294</xm:f>
              <xm:sqref>L294</xm:sqref>
            </x14:sparkline>
          </x14:sparklines>
        </x14:sparklineGroup>
        <x14:sparklineGroup displayEmptyCellsAs="gap" high="1" low="1" xr2:uid="{043903EB-4396-4692-ABFE-0DE8A6251857}">
          <x14:colorSeries rgb="FF376092"/>
          <x14:colorNegative rgb="FFD00000"/>
          <x14:colorAxis rgb="FF000000"/>
          <x14:colorMarkers rgb="FFD00000"/>
          <x14:colorFirst rgb="FFD00000"/>
          <x14:colorLast rgb="FFD00000"/>
          <x14:colorHigh theme="1"/>
          <x14:colorLow rgb="FFD00000"/>
          <x14:sparklines>
            <x14:sparkline>
              <xm:f>'Vest PD'!Q275:X275</xm:f>
              <xm:sqref>AA275</xm:sqref>
            </x14:sparkline>
          </x14:sparklines>
        </x14:sparklineGroup>
        <x14:sparklineGroup displayEmptyCellsAs="gap" high="1" low="1" xr2:uid="{E6D779C2-D6C2-457B-A29E-FED09AF7DB8F}">
          <x14:colorSeries rgb="FF376092"/>
          <x14:colorNegative rgb="FFD00000"/>
          <x14:colorAxis rgb="FF000000"/>
          <x14:colorMarkers rgb="FFD00000"/>
          <x14:colorFirst rgb="FFD00000"/>
          <x14:colorLast rgb="FFD00000"/>
          <x14:colorHigh theme="1"/>
          <x14:colorLow rgb="FFD00000"/>
          <x14:sparklines>
            <x14:sparkline>
              <xm:f>'Vest PD'!B439:I439</xm:f>
              <xm:sqref>L439</xm:sqref>
            </x14:sparkline>
            <x14:sparkline>
              <xm:f>'Vest PD'!B440:I440</xm:f>
              <xm:sqref>L440</xm:sqref>
            </x14:sparkline>
            <x14:sparkline>
              <xm:f>'Vest PD'!B441:I441</xm:f>
              <xm:sqref>L441</xm:sqref>
            </x14:sparkline>
            <x14:sparkline>
              <xm:f>'Vest PD'!B442:I442</xm:f>
              <xm:sqref>L442</xm:sqref>
            </x14:sparkline>
            <x14:sparkline>
              <xm:f>'Vest PD'!B443:I443</xm:f>
              <xm:sqref>L443</xm:sqref>
            </x14:sparkline>
            <x14:sparkline>
              <xm:f>'Vest PD'!B444:I444</xm:f>
              <xm:sqref>L444</xm:sqref>
            </x14:sparkline>
            <x14:sparkline>
              <xm:f>'Vest PD'!B445:I445</xm:f>
              <xm:sqref>L445</xm:sqref>
            </x14:sparkline>
            <x14:sparkline>
              <xm:f>'Vest PD'!B446:I446</xm:f>
              <xm:sqref>L446</xm:sqref>
            </x14:sparkline>
            <x14:sparkline>
              <xm:f>'Vest PD'!B447:I447</xm:f>
              <xm:sqref>L447</xm:sqref>
            </x14:sparkline>
            <x14:sparkline>
              <xm:f>'Vest PD'!B448:I448</xm:f>
              <xm:sqref>L448</xm:sqref>
            </x14:sparkline>
            <x14:sparkline>
              <xm:f>'Vest PD'!B449:I449</xm:f>
              <xm:sqref>L449</xm:sqref>
            </x14:sparkline>
            <x14:sparkline>
              <xm:f>'Vest PD'!B450:I450</xm:f>
              <xm:sqref>L450</xm:sqref>
            </x14:sparkline>
            <x14:sparkline>
              <xm:f>'Vest PD'!B451:I451</xm:f>
              <xm:sqref>L451</xm:sqref>
            </x14:sparkline>
            <x14:sparkline>
              <xm:f>'Vest PD'!B452:I452</xm:f>
              <xm:sqref>L452</xm:sqref>
            </x14:sparkline>
            <x14:sparkline>
              <xm:f>'Vest PD'!B453:I453</xm:f>
              <xm:sqref>L453</xm:sqref>
            </x14:sparkline>
            <x14:sparkline>
              <xm:f>'Vest PD'!C454:I454</xm:f>
              <xm:sqref>L454</xm:sqref>
            </x14:sparkline>
            <x14:sparkline>
              <xm:f>'Vest PD'!B455:I455</xm:f>
              <xm:sqref>L455</xm:sqref>
            </x14:sparkline>
            <x14:sparkline>
              <xm:f>'Vest PD'!B456:I456</xm:f>
              <xm:sqref>L456</xm:sqref>
            </x14:sparkline>
            <x14:sparkline>
              <xm:f>'Vest PD'!B457:I457</xm:f>
              <xm:sqref>L457</xm:sqref>
            </x14:sparkline>
          </x14:sparklines>
        </x14:sparklineGroup>
        <x14:sparklineGroup displayEmptyCellsAs="gap" high="1" low="1" xr2:uid="{2751037E-44CE-4018-B4E5-92C45B74EFE3}">
          <x14:colorSeries rgb="FF376092"/>
          <x14:colorNegative rgb="FFD00000"/>
          <x14:colorAxis rgb="FF000000"/>
          <x14:colorMarkers rgb="FFD00000"/>
          <x14:colorFirst rgb="FFD00000"/>
          <x14:colorLast rgb="FFD00000"/>
          <x14:colorHigh theme="1"/>
          <x14:colorLow rgb="FFD00000"/>
          <x14:sparklines>
            <x14:sparkline>
              <xm:f>'Vest PD'!Q438:X438</xm:f>
              <xm:sqref>AA438</xm:sqref>
            </x14:sparkline>
          </x14:sparklines>
        </x14:sparklineGroup>
        <x14:sparklineGroup displayEmptyCellsAs="gap" high="1" low="1" xr2:uid="{4BD25436-551A-4A56-ADCA-6FEF27497261}">
          <x14:colorSeries rgb="FF376092"/>
          <x14:colorNegative rgb="FFD00000"/>
          <x14:colorAxis rgb="FF000000"/>
          <x14:colorMarkers rgb="FFD00000"/>
          <x14:colorFirst rgb="FFD00000"/>
          <x14:colorLast rgb="FFD00000"/>
          <x14:colorHigh theme="1"/>
          <x14:colorLow rgb="FFD00000"/>
          <x14:sparklines>
            <x14:sparkline>
              <xm:f>'Vest PD'!B517:I517</xm:f>
              <xm:sqref>L517</xm:sqref>
            </x14:sparkline>
            <x14:sparkline>
              <xm:f>'Vest PD'!B518:I518</xm:f>
              <xm:sqref>L518</xm:sqref>
            </x14:sparkline>
            <x14:sparkline>
              <xm:f>'Vest PD'!B519:I519</xm:f>
              <xm:sqref>L519</xm:sqref>
            </x14:sparkline>
            <x14:sparkline>
              <xm:f>'Vest PD'!B520:I520</xm:f>
              <xm:sqref>L520</xm:sqref>
            </x14:sparkline>
            <x14:sparkline>
              <xm:f>'Vest PD'!B521:I521</xm:f>
              <xm:sqref>L521</xm:sqref>
            </x14:sparkline>
            <x14:sparkline>
              <xm:f>'Vest PD'!B522:I522</xm:f>
              <xm:sqref>L522</xm:sqref>
            </x14:sparkline>
            <x14:sparkline>
              <xm:f>'Vest PD'!B523:I523</xm:f>
              <xm:sqref>L523</xm:sqref>
            </x14:sparkline>
            <x14:sparkline>
              <xm:f>'Vest PD'!B524:I524</xm:f>
              <xm:sqref>L524</xm:sqref>
            </x14:sparkline>
            <x14:sparkline>
              <xm:f>'Vest PD'!B525:I525</xm:f>
              <xm:sqref>L525</xm:sqref>
            </x14:sparkline>
            <x14:sparkline>
              <xm:f>'Vest PD'!B526:I526</xm:f>
              <xm:sqref>L526</xm:sqref>
            </x14:sparkline>
            <x14:sparkline>
              <xm:f>'Vest PD'!B527:I527</xm:f>
              <xm:sqref>L527</xm:sqref>
            </x14:sparkline>
            <x14:sparkline>
              <xm:f>'Vest PD'!B528:I528</xm:f>
              <xm:sqref>L528</xm:sqref>
            </x14:sparkline>
            <x14:sparkline>
              <xm:f>'Vest PD'!B529:I529</xm:f>
              <xm:sqref>L529</xm:sqref>
            </x14:sparkline>
            <x14:sparkline>
              <xm:f>'Vest PD'!B530:I530</xm:f>
              <xm:sqref>L530</xm:sqref>
            </x14:sparkline>
            <x14:sparkline>
              <xm:f>'Vest PD'!B531:I531</xm:f>
              <xm:sqref>L531</xm:sqref>
            </x14:sparkline>
            <x14:sparkline>
              <xm:f>'Vest PD'!C532:I532</xm:f>
              <xm:sqref>L532</xm:sqref>
            </x14:sparkline>
            <x14:sparkline>
              <xm:f>'Vest PD'!B533:I533</xm:f>
              <xm:sqref>L533</xm:sqref>
            </x14:sparkline>
            <x14:sparkline>
              <xm:f>'Vest PD'!B534:I534</xm:f>
              <xm:sqref>L534</xm:sqref>
            </x14:sparkline>
            <x14:sparkline>
              <xm:f>'Vest PD'!B535:I535</xm:f>
              <xm:sqref>L535</xm:sqref>
            </x14:sparkline>
          </x14:sparklines>
        </x14:sparklineGroup>
        <x14:sparklineGroup displayEmptyCellsAs="gap" high="1" low="1" xr2:uid="{E9944F30-2D30-4D6D-A0E7-7A896C4D3FBA}">
          <x14:colorSeries rgb="FF376092"/>
          <x14:colorNegative rgb="FFD00000"/>
          <x14:colorAxis rgb="FF000000"/>
          <x14:colorMarkers rgb="FFD00000"/>
          <x14:colorFirst rgb="FFD00000"/>
          <x14:colorLast rgb="FFD00000"/>
          <x14:colorHigh theme="1"/>
          <x14:colorLow rgb="FFD00000"/>
          <x14:sparklines>
            <x14:sparkline>
              <xm:f>'Vest PD'!Q516:X516</xm:f>
              <xm:sqref>AA516</xm:sqref>
            </x14:sparkline>
          </x14:sparklines>
        </x14:sparklineGroup>
        <x14:sparklineGroup displayEmptyCellsAs="gap" high="1" low="1" xr2:uid="{70BADA54-4A94-49D2-80E0-01AC6D27F342}">
          <x14:colorSeries rgb="FF376092"/>
          <x14:colorNegative rgb="FFD00000"/>
          <x14:colorAxis rgb="FF000000"/>
          <x14:colorMarkers rgb="FFD00000"/>
          <x14:colorFirst rgb="FFD00000"/>
          <x14:colorLast rgb="FFD00000"/>
          <x14:colorHigh theme="1"/>
          <x14:colorLow rgb="FFD00000"/>
          <x14:sparklines>
            <x14:sparkline>
              <xm:f>'Vest PD'!B361:I361</xm:f>
              <xm:sqref>L361</xm:sqref>
            </x14:sparkline>
            <x14:sparkline>
              <xm:f>'Vest PD'!B362:I362</xm:f>
              <xm:sqref>L362</xm:sqref>
            </x14:sparkline>
            <x14:sparkline>
              <xm:f>'Vest PD'!B363:I363</xm:f>
              <xm:sqref>L363</xm:sqref>
            </x14:sparkline>
            <x14:sparkline>
              <xm:f>'Vest PD'!B364:I364</xm:f>
              <xm:sqref>L364</xm:sqref>
            </x14:sparkline>
            <x14:sparkline>
              <xm:f>'Vest PD'!B365:I365</xm:f>
              <xm:sqref>L365</xm:sqref>
            </x14:sparkline>
            <x14:sparkline>
              <xm:f>'Vest PD'!B366:I366</xm:f>
              <xm:sqref>L366</xm:sqref>
            </x14:sparkline>
            <x14:sparkline>
              <xm:f>'Vest PD'!B367:I367</xm:f>
              <xm:sqref>L367</xm:sqref>
            </x14:sparkline>
            <x14:sparkline>
              <xm:f>'Vest PD'!B368:I368</xm:f>
              <xm:sqref>L368</xm:sqref>
            </x14:sparkline>
            <x14:sparkline>
              <xm:f>'Vest PD'!B369:I369</xm:f>
              <xm:sqref>L369</xm:sqref>
            </x14:sparkline>
            <x14:sparkline>
              <xm:f>'Vest PD'!B370:I370</xm:f>
              <xm:sqref>L370</xm:sqref>
            </x14:sparkline>
            <x14:sparkline>
              <xm:f>'Vest PD'!B371:I371</xm:f>
              <xm:sqref>L371</xm:sqref>
            </x14:sparkline>
            <x14:sparkline>
              <xm:f>'Vest PD'!B372:I372</xm:f>
              <xm:sqref>L372</xm:sqref>
            </x14:sparkline>
            <x14:sparkline>
              <xm:f>'Vest PD'!B373:I373</xm:f>
              <xm:sqref>L373</xm:sqref>
            </x14:sparkline>
            <x14:sparkline>
              <xm:f>'Vest PD'!B374:I374</xm:f>
              <xm:sqref>L374</xm:sqref>
            </x14:sparkline>
            <x14:sparkline>
              <xm:f>'Vest PD'!B375:I375</xm:f>
              <xm:sqref>L375</xm:sqref>
            </x14:sparkline>
            <x14:sparkline>
              <xm:f>'Vest PD'!C376:I376</xm:f>
              <xm:sqref>L376</xm:sqref>
            </x14:sparkline>
            <x14:sparkline>
              <xm:f>'Vest PD'!B377:I377</xm:f>
              <xm:sqref>L377</xm:sqref>
            </x14:sparkline>
            <x14:sparkline>
              <xm:f>'Vest PD'!B378:I378</xm:f>
              <xm:sqref>L378</xm:sqref>
            </x14:sparkline>
            <x14:sparkline>
              <xm:f>'Vest PD'!B379:I379</xm:f>
              <xm:sqref>L379</xm:sqref>
            </x14:sparkline>
          </x14:sparklines>
        </x14:sparklineGroup>
        <x14:sparklineGroup displayEmptyCellsAs="gap" high="1" low="1" xr2:uid="{CAEA4CED-BD60-4183-BBD1-9D9811213A9F}">
          <x14:colorSeries rgb="FF376092"/>
          <x14:colorNegative rgb="FFD00000"/>
          <x14:colorAxis rgb="FF000000"/>
          <x14:colorMarkers rgb="FFD00000"/>
          <x14:colorFirst rgb="FFD00000"/>
          <x14:colorLast rgb="FFD00000"/>
          <x14:colorHigh theme="1"/>
          <x14:colorLow rgb="FFD00000"/>
          <x14:sparklines>
            <x14:sparkline>
              <xm:f>'Vest PD'!Q360:X360</xm:f>
              <xm:sqref>AA360</xm:sqref>
            </x14:sparkline>
          </x14:sparklines>
        </x14:sparklineGroup>
        <x14:sparklineGroup displayEmptyCellsAs="gap" high="1" low="1" xr2:uid="{CDB457B7-CE34-407E-AB6E-EB6387617BD0}">
          <x14:colorSeries rgb="FF376092"/>
          <x14:colorNegative rgb="FFD00000"/>
          <x14:colorAxis rgb="FF000000"/>
          <x14:colorMarkers rgb="FFD00000"/>
          <x14:colorFirst rgb="FFD00000"/>
          <x14:colorLast rgb="FFD00000"/>
          <x14:colorHigh theme="1"/>
          <x14:colorLow rgb="FFD00000"/>
          <x14:sparklines>
            <x14:sparkline>
              <xm:f>'Vest PD'!C150:I150</xm:f>
              <xm:sqref>L150</xm:sqref>
            </x14:sparkline>
          </x14:sparklines>
        </x14:sparklineGroup>
        <x14:sparklineGroup displayEmptyCellsAs="gap" high="1" low="1" xr2:uid="{D12D30EB-23BF-4C5A-AD6C-00577BBEDAB0}">
          <x14:colorSeries rgb="FF376092"/>
          <x14:colorNegative rgb="FFD00000"/>
          <x14:colorAxis rgb="FF000000"/>
          <x14:colorMarkers rgb="FFD00000"/>
          <x14:colorFirst rgb="FFD00000"/>
          <x14:colorLast rgb="FFD00000"/>
          <x14:colorHigh theme="1"/>
          <x14:colorLow rgb="FFD00000"/>
          <x14:sparklines>
            <x14:sparkline>
              <xm:f>'Vest PD'!B413:I413</xm:f>
              <xm:sqref>L413</xm:sqref>
            </x14:sparkline>
            <x14:sparkline>
              <xm:f>'Vest PD'!B414:I414</xm:f>
              <xm:sqref>L414</xm:sqref>
            </x14:sparkline>
            <x14:sparkline>
              <xm:f>'Vest PD'!B415:I415</xm:f>
              <xm:sqref>L415</xm:sqref>
            </x14:sparkline>
            <x14:sparkline>
              <xm:f>'Vest PD'!B416:I416</xm:f>
              <xm:sqref>L416</xm:sqref>
            </x14:sparkline>
            <x14:sparkline>
              <xm:f>'Vest PD'!B417:I417</xm:f>
              <xm:sqref>L417</xm:sqref>
            </x14:sparkline>
            <x14:sparkline>
              <xm:f>'Vest PD'!B418:I418</xm:f>
              <xm:sqref>L418</xm:sqref>
            </x14:sparkline>
            <x14:sparkline>
              <xm:f>'Vest PD'!B419:I419</xm:f>
              <xm:sqref>L419</xm:sqref>
            </x14:sparkline>
            <x14:sparkline>
              <xm:f>'Vest PD'!B420:I420</xm:f>
              <xm:sqref>L420</xm:sqref>
            </x14:sparkline>
            <x14:sparkline>
              <xm:f>'Vest PD'!B421:I421</xm:f>
              <xm:sqref>L421</xm:sqref>
            </x14:sparkline>
            <x14:sparkline>
              <xm:f>'Vest PD'!B422:I422</xm:f>
              <xm:sqref>L422</xm:sqref>
            </x14:sparkline>
            <x14:sparkline>
              <xm:f>'Vest PD'!B423:I423</xm:f>
              <xm:sqref>L423</xm:sqref>
            </x14:sparkline>
            <x14:sparkline>
              <xm:f>'Vest PD'!B424:I424</xm:f>
              <xm:sqref>L424</xm:sqref>
            </x14:sparkline>
            <x14:sparkline>
              <xm:f>'Vest PD'!B425:I425</xm:f>
              <xm:sqref>L425</xm:sqref>
            </x14:sparkline>
            <x14:sparkline>
              <xm:f>'Vest PD'!B426:I426</xm:f>
              <xm:sqref>L426</xm:sqref>
            </x14:sparkline>
            <x14:sparkline>
              <xm:f>'Vest PD'!B427:I427</xm:f>
              <xm:sqref>L427</xm:sqref>
            </x14:sparkline>
            <x14:sparkline>
              <xm:f>'Vest PD'!C428:I428</xm:f>
              <xm:sqref>L428</xm:sqref>
            </x14:sparkline>
            <x14:sparkline>
              <xm:f>'Vest PD'!B429:I429</xm:f>
              <xm:sqref>L429</xm:sqref>
            </x14:sparkline>
            <x14:sparkline>
              <xm:f>'Vest PD'!B430:I430</xm:f>
              <xm:sqref>L430</xm:sqref>
            </x14:sparkline>
            <x14:sparkline>
              <xm:f>'Vest PD'!B431:I431</xm:f>
              <xm:sqref>L431</xm:sqref>
            </x14:sparkline>
          </x14:sparklines>
        </x14:sparklineGroup>
        <x14:sparklineGroup displayEmptyCellsAs="gap" high="1" low="1" xr2:uid="{0358A1A9-07EF-4C3C-8B2B-23FACAEE4E88}">
          <x14:colorSeries rgb="FF376092"/>
          <x14:colorNegative rgb="FFD00000"/>
          <x14:colorAxis rgb="FF000000"/>
          <x14:colorMarkers rgb="FFD00000"/>
          <x14:colorFirst rgb="FFD00000"/>
          <x14:colorLast rgb="FFD00000"/>
          <x14:colorHigh theme="1"/>
          <x14:colorLow rgb="FFD00000"/>
          <x14:sparklines>
            <x14:sparkline>
              <xm:f>'Vest PD'!Q412:X412</xm:f>
              <xm:sqref>AA412</xm:sqref>
            </x14:sparkline>
          </x14:sparklines>
        </x14:sparklineGroup>
        <x14:sparklineGroup displayEmptyCellsAs="gap" high="1" low="1" xr2:uid="{9E62487E-A0A6-4BC5-AAAA-82513AB0AFBE}">
          <x14:colorSeries rgb="FF376092"/>
          <x14:colorNegative rgb="FFD00000"/>
          <x14:colorAxis rgb="FF000000"/>
          <x14:colorMarkers rgb="FFD00000"/>
          <x14:colorFirst rgb="FFD00000"/>
          <x14:colorLast rgb="FFD00000"/>
          <x14:colorHigh theme="1"/>
          <x14:colorLow rgb="FFD00000"/>
          <x14:sparklines>
            <x14:sparkline>
              <xm:f>'Vest PD'!R151:X151</xm:f>
              <xm:sqref>AA151</xm:sqref>
            </x14:sparkline>
            <x14:sparkline>
              <xm:f>'Vest PD'!R152:X152</xm:f>
              <xm:sqref>AA152</xm:sqref>
            </x14:sparkline>
            <x14:sparkline>
              <xm:f>'Vest PD'!R153:X153</xm:f>
              <xm:sqref>AA153</xm:sqref>
            </x14:sparkline>
            <x14:sparkline>
              <xm:f>'Vest PD'!R154:X154</xm:f>
              <xm:sqref>AA154</xm:sqref>
            </x14:sparkline>
            <x14:sparkline>
              <xm:f>'Vest PD'!R155:X155</xm:f>
              <xm:sqref>AA155</xm:sqref>
            </x14:sparkline>
            <x14:sparkline>
              <xm:f>'Vest PD'!R156:X156</xm:f>
              <xm:sqref>AA156</xm:sqref>
            </x14:sparkline>
            <x14:sparkline>
              <xm:f>'Vest PD'!R157:X157</xm:f>
              <xm:sqref>AA157</xm:sqref>
            </x14:sparkline>
            <x14:sparkline>
              <xm:f>'Vest PD'!R158:X158</xm:f>
              <xm:sqref>AA158</xm:sqref>
            </x14:sparkline>
            <x14:sparkline>
              <xm:f>'Vest PD'!R159:X159</xm:f>
              <xm:sqref>AA159</xm:sqref>
            </x14:sparkline>
            <x14:sparkline>
              <xm:f>'Vest PD'!R160:X160</xm:f>
              <xm:sqref>AA160</xm:sqref>
            </x14:sparkline>
          </x14:sparklines>
        </x14:sparklineGroup>
        <x14:sparklineGroup displayEmptyCellsAs="gap" high="1" low="1" xr2:uid="{8328F7B5-EFED-4982-9D9C-EAFBA44FD8B3}">
          <x14:colorSeries rgb="FF376092"/>
          <x14:colorNegative rgb="FFD00000"/>
          <x14:colorAxis rgb="FF000000"/>
          <x14:colorMarkers rgb="FFD00000"/>
          <x14:colorFirst rgb="FFD00000"/>
          <x14:colorLast rgb="FFD00000"/>
          <x14:colorHigh theme="1"/>
          <x14:colorLow rgb="FFD00000"/>
          <x14:sparklines>
            <x14:sparkline>
              <xm:f>'Vest PD'!Q134:X134</xm:f>
              <xm:sqref>AA134</xm:sqref>
            </x14:sparkline>
            <x14:sparkline>
              <xm:f>'Vest PD'!Q135:X135</xm:f>
              <xm:sqref>AA135</xm:sqref>
            </x14:sparkline>
            <x14:sparkline>
              <xm:f>'Vest PD'!Q136:X136</xm:f>
              <xm:sqref>AA136</xm:sqref>
            </x14:sparkline>
            <x14:sparkline>
              <xm:f>'Vest PD'!Q137:X137</xm:f>
              <xm:sqref>AA137</xm:sqref>
            </x14:sparkline>
            <x14:sparkline>
              <xm:f>'Vest PD'!Q138:X138</xm:f>
              <xm:sqref>AA138</xm:sqref>
            </x14:sparkline>
            <x14:sparkline>
              <xm:f>'Vest PD'!Q139:X139</xm:f>
              <xm:sqref>AA139</xm:sqref>
            </x14:sparkline>
            <x14:sparkline>
              <xm:f>'Vest PD'!Q140:X140</xm:f>
              <xm:sqref>AA140</xm:sqref>
            </x14:sparkline>
            <x14:sparkline>
              <xm:f>'Vest PD'!Q141:X141</xm:f>
              <xm:sqref>AA141</xm:sqref>
            </x14:sparkline>
            <x14:sparkline>
              <xm:f>'Vest PD'!Q142:X142</xm:f>
              <xm:sqref>AA142</xm:sqref>
            </x14:sparkline>
            <x14:sparkline>
              <xm:f>'Vest PD'!Q143:X143</xm:f>
              <xm:sqref>AA143</xm:sqref>
            </x14:sparkline>
          </x14:sparklines>
        </x14:sparklineGroup>
        <x14:sparklineGroup displayEmptyCellsAs="gap" high="1" low="1" xr2:uid="{AA11F772-3A95-45EE-9C58-B6D895C94E59}">
          <x14:colorSeries rgb="FF376092"/>
          <x14:colorNegative rgb="FFD00000"/>
          <x14:colorAxis rgb="FF000000"/>
          <x14:colorMarkers rgb="FFD00000"/>
          <x14:colorFirst rgb="FFD00000"/>
          <x14:colorLast rgb="FFD00000"/>
          <x14:colorHigh theme="1"/>
          <x14:colorLow rgb="FFD00000"/>
          <x14:sparklines>
            <x14:sparkline>
              <xm:f>'Vest PD'!Q117:X117</xm:f>
              <xm:sqref>AA117</xm:sqref>
            </x14:sparkline>
            <x14:sparkline>
              <xm:f>'Vest PD'!Q118:X118</xm:f>
              <xm:sqref>AA118</xm:sqref>
            </x14:sparkline>
            <x14:sparkline>
              <xm:f>'Vest PD'!Q119:X119</xm:f>
              <xm:sqref>AA119</xm:sqref>
            </x14:sparkline>
            <x14:sparkline>
              <xm:f>'Vest PD'!Q120:X120</xm:f>
              <xm:sqref>AA120</xm:sqref>
            </x14:sparkline>
            <x14:sparkline>
              <xm:f>'Vest PD'!Q121:X121</xm:f>
              <xm:sqref>AA121</xm:sqref>
            </x14:sparkline>
            <x14:sparkline>
              <xm:f>'Vest PD'!Q122:X122</xm:f>
              <xm:sqref>AA122</xm:sqref>
            </x14:sparkline>
            <x14:sparkline>
              <xm:f>'Vest PD'!Q123:X123</xm:f>
              <xm:sqref>AA123</xm:sqref>
            </x14:sparkline>
            <x14:sparkline>
              <xm:f>'Vest PD'!Q124:X124</xm:f>
              <xm:sqref>AA124</xm:sqref>
            </x14:sparkline>
            <x14:sparkline>
              <xm:f>'Vest PD'!Q125:X125</xm:f>
              <xm:sqref>AA125</xm:sqref>
            </x14:sparkline>
            <x14:sparkline>
              <xm:f>'Vest PD'!Q126:X126</xm:f>
              <xm:sqref>AA126</xm:sqref>
            </x14:sparkline>
          </x14:sparklines>
        </x14:sparklineGroup>
        <x14:sparklineGroup displayEmptyCellsAs="gap" high="1" low="1" xr2:uid="{B7337ADA-2788-4684-AE61-9626EB046E01}">
          <x14:colorSeries rgb="FF376092"/>
          <x14:colorNegative rgb="FFD00000"/>
          <x14:colorAxis rgb="FF000000"/>
          <x14:colorMarkers rgb="FFD00000"/>
          <x14:colorFirst rgb="FFD00000"/>
          <x14:colorLast rgb="FFD00000"/>
          <x14:colorHigh theme="1"/>
          <x14:colorLow rgb="FFD00000"/>
          <x14:sparklines>
            <x14:sparkline>
              <xm:f>'Vest PD'!Q100:X100</xm:f>
              <xm:sqref>AA100</xm:sqref>
            </x14:sparkline>
            <x14:sparkline>
              <xm:f>'Vest PD'!Q101:X101</xm:f>
              <xm:sqref>AA101</xm:sqref>
            </x14:sparkline>
            <x14:sparkline>
              <xm:f>'Vest PD'!Q102:X102</xm:f>
              <xm:sqref>AA102</xm:sqref>
            </x14:sparkline>
            <x14:sparkline>
              <xm:f>'Vest PD'!Q103:X103</xm:f>
              <xm:sqref>AA103</xm:sqref>
            </x14:sparkline>
            <x14:sparkline>
              <xm:f>'Vest PD'!Q104:X104</xm:f>
              <xm:sqref>AA104</xm:sqref>
            </x14:sparkline>
            <x14:sparkline>
              <xm:f>'Vest PD'!Q105:X105</xm:f>
              <xm:sqref>AA105</xm:sqref>
            </x14:sparkline>
            <x14:sparkline>
              <xm:f>'Vest PD'!Q106:X106</xm:f>
              <xm:sqref>AA106</xm:sqref>
            </x14:sparkline>
            <x14:sparkline>
              <xm:f>'Vest PD'!Q107:X107</xm:f>
              <xm:sqref>AA107</xm:sqref>
            </x14:sparkline>
            <x14:sparkline>
              <xm:f>'Vest PD'!Q108:X108</xm:f>
              <xm:sqref>AA108</xm:sqref>
            </x14:sparkline>
            <x14:sparkline>
              <xm:f>'Vest PD'!Q109:X109</xm:f>
              <xm:sqref>AA109</xm:sqref>
            </x14:sparkline>
          </x14:sparklines>
        </x14:sparklineGroup>
        <x14:sparklineGroup displayEmptyCellsAs="gap" high="1" low="1" xr2:uid="{C3041CC7-3942-481D-A846-13DF7B38DD36}">
          <x14:colorSeries rgb="FF376092"/>
          <x14:colorNegative rgb="FFD00000"/>
          <x14:colorAxis rgb="FF000000"/>
          <x14:colorMarkers rgb="FFD00000"/>
          <x14:colorFirst rgb="FFD00000"/>
          <x14:colorLast rgb="FFD00000"/>
          <x14:colorHigh theme="1"/>
          <x14:colorLow rgb="FFD00000"/>
          <x14:sparklines>
            <x14:sparkline>
              <xm:f>'Vest PD'!Q83:X83</xm:f>
              <xm:sqref>AA83</xm:sqref>
            </x14:sparkline>
            <x14:sparkline>
              <xm:f>'Vest PD'!Q84:X84</xm:f>
              <xm:sqref>AA84</xm:sqref>
            </x14:sparkline>
            <x14:sparkline>
              <xm:f>'Vest PD'!Q85:X85</xm:f>
              <xm:sqref>AA85</xm:sqref>
            </x14:sparkline>
            <x14:sparkline>
              <xm:f>'Vest PD'!Q86:X86</xm:f>
              <xm:sqref>AA86</xm:sqref>
            </x14:sparkline>
            <x14:sparkline>
              <xm:f>'Vest PD'!Q87:X87</xm:f>
              <xm:sqref>AA87</xm:sqref>
            </x14:sparkline>
            <x14:sparkline>
              <xm:f>'Vest PD'!Q88:X88</xm:f>
              <xm:sqref>AA88</xm:sqref>
            </x14:sparkline>
            <x14:sparkline>
              <xm:f>'Vest PD'!Q89:X89</xm:f>
              <xm:sqref>AA89</xm:sqref>
            </x14:sparkline>
            <x14:sparkline>
              <xm:f>'Vest PD'!Q90:X90</xm:f>
              <xm:sqref>AA90</xm:sqref>
            </x14:sparkline>
            <x14:sparkline>
              <xm:f>'Vest PD'!Q91:X91</xm:f>
              <xm:sqref>AA91</xm:sqref>
            </x14:sparkline>
            <x14:sparkline>
              <xm:f>'Vest PD'!Q92:X92</xm:f>
              <xm:sqref>AA92</xm:sqref>
            </x14:sparkline>
          </x14:sparklines>
        </x14:sparklineGroup>
        <x14:sparklineGroup displayEmptyCellsAs="gap" high="1" low="1" xr2:uid="{74EB3997-F5CA-4B97-B735-30B75033DC28}">
          <x14:colorSeries rgb="FF376092"/>
          <x14:colorNegative rgb="FFD00000"/>
          <x14:colorAxis rgb="FF000000"/>
          <x14:colorMarkers rgb="FFD00000"/>
          <x14:colorFirst rgb="FFD00000"/>
          <x14:colorLast rgb="FFD00000"/>
          <x14:colorHigh theme="1"/>
          <x14:colorLow rgb="FFD00000"/>
          <x14:sparklines>
            <x14:sparkline>
              <xm:f>'Vest PD'!B133:I133</xm:f>
              <xm:sqref>L133</xm:sqref>
            </x14:sparkline>
            <x14:sparkline>
              <xm:f>'Vest PD'!B134:I134</xm:f>
              <xm:sqref>L134</xm:sqref>
            </x14:sparkline>
            <x14:sparkline>
              <xm:f>'Vest PD'!B135:I135</xm:f>
              <xm:sqref>L135</xm:sqref>
            </x14:sparkline>
            <x14:sparkline>
              <xm:f>'Vest PD'!B136:I136</xm:f>
              <xm:sqref>L136</xm:sqref>
            </x14:sparkline>
            <x14:sparkline>
              <xm:f>'Vest PD'!B137:I137</xm:f>
              <xm:sqref>L137</xm:sqref>
            </x14:sparkline>
            <x14:sparkline>
              <xm:f>'Vest PD'!B138:I138</xm:f>
              <xm:sqref>L138</xm:sqref>
            </x14:sparkline>
            <x14:sparkline>
              <xm:f>'Vest PD'!B139:I139</xm:f>
              <xm:sqref>L139</xm:sqref>
            </x14:sparkline>
            <x14:sparkline>
              <xm:f>'Vest PD'!B140:I140</xm:f>
              <xm:sqref>L140</xm:sqref>
            </x14:sparkline>
            <x14:sparkline>
              <xm:f>'Vest PD'!B141:I141</xm:f>
              <xm:sqref>L141</xm:sqref>
            </x14:sparkline>
            <x14:sparkline>
              <xm:f>'Vest PD'!B142:I142</xm:f>
              <xm:sqref>L142</xm:sqref>
            </x14:sparkline>
            <x14:sparkline>
              <xm:f>'Vest PD'!B143:I143</xm:f>
              <xm:sqref>L143</xm:sqref>
            </x14:sparkline>
          </x14:sparklines>
        </x14:sparklineGroup>
        <x14:sparklineGroup displayEmptyCellsAs="gap" high="1" low="1" xr2:uid="{42E1BAB5-CA75-44F1-848D-7E35AA27A0B7}">
          <x14:colorSeries rgb="FF376092"/>
          <x14:colorNegative rgb="FFD00000"/>
          <x14:colorAxis rgb="FF000000"/>
          <x14:colorMarkers rgb="FFD00000"/>
          <x14:colorFirst rgb="FFD00000"/>
          <x14:colorLast rgb="FFD00000"/>
          <x14:colorHigh theme="1"/>
          <x14:colorLow rgb="FFD00000"/>
          <x14:sparklines>
            <x14:sparkline>
              <xm:f>'Vest PD'!B116:I116</xm:f>
              <xm:sqref>L116</xm:sqref>
            </x14:sparkline>
            <x14:sparkline>
              <xm:f>'Vest PD'!B117:I117</xm:f>
              <xm:sqref>L117</xm:sqref>
            </x14:sparkline>
            <x14:sparkline>
              <xm:f>'Vest PD'!B118:I118</xm:f>
              <xm:sqref>L118</xm:sqref>
            </x14:sparkline>
            <x14:sparkline>
              <xm:f>'Vest PD'!B119:I119</xm:f>
              <xm:sqref>L119</xm:sqref>
            </x14:sparkline>
            <x14:sparkline>
              <xm:f>'Vest PD'!B120:I120</xm:f>
              <xm:sqref>L120</xm:sqref>
            </x14:sparkline>
            <x14:sparkline>
              <xm:f>'Vest PD'!B121:I121</xm:f>
              <xm:sqref>L121</xm:sqref>
            </x14:sparkline>
            <x14:sparkline>
              <xm:f>'Vest PD'!B122:I122</xm:f>
              <xm:sqref>L122</xm:sqref>
            </x14:sparkline>
            <x14:sparkline>
              <xm:f>'Vest PD'!B123:I123</xm:f>
              <xm:sqref>L123</xm:sqref>
            </x14:sparkline>
            <x14:sparkline>
              <xm:f>'Vest PD'!B124:I124</xm:f>
              <xm:sqref>L124</xm:sqref>
            </x14:sparkline>
            <x14:sparkline>
              <xm:f>'Vest PD'!B125:I125</xm:f>
              <xm:sqref>L125</xm:sqref>
            </x14:sparkline>
            <x14:sparkline>
              <xm:f>'Vest PD'!B126:I126</xm:f>
              <xm:sqref>L126</xm:sqref>
            </x14:sparkline>
          </x14:sparklines>
        </x14:sparklineGroup>
        <x14:sparklineGroup displayEmptyCellsAs="gap" high="1" low="1" xr2:uid="{F3D01812-7684-4C2F-9526-C540264B5AB7}">
          <x14:colorSeries rgb="FF376092"/>
          <x14:colorNegative rgb="FFD00000"/>
          <x14:colorAxis rgb="FF000000"/>
          <x14:colorMarkers rgb="FFD00000"/>
          <x14:colorFirst rgb="FFD00000"/>
          <x14:colorLast rgb="FFD00000"/>
          <x14:colorHigh theme="1"/>
          <x14:colorLow rgb="FFD00000"/>
          <x14:sparklines>
            <x14:sparkline>
              <xm:f>'Vest PD'!B99:I99</xm:f>
              <xm:sqref>L99</xm:sqref>
            </x14:sparkline>
            <x14:sparkline>
              <xm:f>'Vest PD'!B100:I100</xm:f>
              <xm:sqref>L100</xm:sqref>
            </x14:sparkline>
            <x14:sparkline>
              <xm:f>'Vest PD'!B101:I101</xm:f>
              <xm:sqref>L101</xm:sqref>
            </x14:sparkline>
            <x14:sparkline>
              <xm:f>'Vest PD'!B102:I102</xm:f>
              <xm:sqref>L102</xm:sqref>
            </x14:sparkline>
            <x14:sparkline>
              <xm:f>'Vest PD'!B103:I103</xm:f>
              <xm:sqref>L103</xm:sqref>
            </x14:sparkline>
            <x14:sparkline>
              <xm:f>'Vest PD'!B104:I104</xm:f>
              <xm:sqref>L104</xm:sqref>
            </x14:sparkline>
            <x14:sparkline>
              <xm:f>'Vest PD'!B105:I105</xm:f>
              <xm:sqref>L105</xm:sqref>
            </x14:sparkline>
            <x14:sparkline>
              <xm:f>'Vest PD'!B106:I106</xm:f>
              <xm:sqref>L106</xm:sqref>
            </x14:sparkline>
            <x14:sparkline>
              <xm:f>'Vest PD'!B107:I107</xm:f>
              <xm:sqref>L107</xm:sqref>
            </x14:sparkline>
            <x14:sparkline>
              <xm:f>'Vest PD'!B108:I108</xm:f>
              <xm:sqref>L108</xm:sqref>
            </x14:sparkline>
            <x14:sparkline>
              <xm:f>'Vest PD'!B109:I109</xm:f>
              <xm:sqref>L109</xm:sqref>
            </x14:sparkline>
          </x14:sparklines>
        </x14:sparklineGroup>
        <x14:sparklineGroup displayEmptyCellsAs="gap" high="1" low="1" xr2:uid="{1DAFAAB3-7C4E-4AC5-B1E6-AB89E2D6D9FF}">
          <x14:colorSeries rgb="FF376092"/>
          <x14:colorNegative rgb="FFD00000"/>
          <x14:colorAxis rgb="FF000000"/>
          <x14:colorMarkers rgb="FFD00000"/>
          <x14:colorFirst rgb="FFD00000"/>
          <x14:colorLast rgb="FFD00000"/>
          <x14:colorHigh theme="1"/>
          <x14:colorLow rgb="FFD00000"/>
          <x14:sparklines>
            <x14:sparkline>
              <xm:f>'Vest PD'!B82:I82</xm:f>
              <xm:sqref>L82</xm:sqref>
            </x14:sparkline>
            <x14:sparkline>
              <xm:f>'Vest PD'!B83:I83</xm:f>
              <xm:sqref>L83</xm:sqref>
            </x14:sparkline>
            <x14:sparkline>
              <xm:f>'Vest PD'!B84:I84</xm:f>
              <xm:sqref>L84</xm:sqref>
            </x14:sparkline>
            <x14:sparkline>
              <xm:f>'Vest PD'!B85:I85</xm:f>
              <xm:sqref>L85</xm:sqref>
            </x14:sparkline>
            <x14:sparkline>
              <xm:f>'Vest PD'!B86:I86</xm:f>
              <xm:sqref>L86</xm:sqref>
            </x14:sparkline>
            <x14:sparkline>
              <xm:f>'Vest PD'!B87:I87</xm:f>
              <xm:sqref>L87</xm:sqref>
            </x14:sparkline>
            <x14:sparkline>
              <xm:f>'Vest PD'!B88:I88</xm:f>
              <xm:sqref>L88</xm:sqref>
            </x14:sparkline>
            <x14:sparkline>
              <xm:f>'Vest PD'!B89:I89</xm:f>
              <xm:sqref>L89</xm:sqref>
            </x14:sparkline>
            <x14:sparkline>
              <xm:f>'Vest PD'!B90:I90</xm:f>
              <xm:sqref>L90</xm:sqref>
            </x14:sparkline>
            <x14:sparkline>
              <xm:f>'Vest PD'!B91:I91</xm:f>
              <xm:sqref>L91</xm:sqref>
            </x14:sparkline>
            <x14:sparkline>
              <xm:f>'Vest PD'!B92:I92</xm:f>
              <xm:sqref>L92</xm:sqref>
            </x14:sparkline>
          </x14:sparklines>
        </x14:sparklineGroup>
        <x14:sparklineGroup displayEmptyCellsAs="gap" high="1" low="1" xr2:uid="{CA57684D-104E-4296-8C51-454121E8E3E9}">
          <x14:colorSeries rgb="FF376092"/>
          <x14:colorNegative rgb="FFD00000"/>
          <x14:colorAxis rgb="FF000000"/>
          <x14:colorMarkers rgb="FFD00000"/>
          <x14:colorFirst rgb="FFD00000"/>
          <x14:colorLast rgb="FFD00000"/>
          <x14:colorHigh theme="1"/>
          <x14:colorLow rgb="FFD00000"/>
          <x14:sparklines>
            <x14:sparkline>
              <xm:f>'Vest PD'!B65:I65</xm:f>
              <xm:sqref>L65</xm:sqref>
            </x14:sparkline>
            <x14:sparkline>
              <xm:f>'Vest PD'!B66:I66</xm:f>
              <xm:sqref>L66</xm:sqref>
            </x14:sparkline>
            <x14:sparkline>
              <xm:f>'Vest PD'!B67:I67</xm:f>
              <xm:sqref>L67</xm:sqref>
            </x14:sparkline>
            <x14:sparkline>
              <xm:f>'Vest PD'!B68:I68</xm:f>
              <xm:sqref>L68</xm:sqref>
            </x14:sparkline>
            <x14:sparkline>
              <xm:f>'Vest PD'!B69:I69</xm:f>
              <xm:sqref>L69</xm:sqref>
            </x14:sparkline>
            <x14:sparkline>
              <xm:f>'Vest PD'!B70:I70</xm:f>
              <xm:sqref>L70</xm:sqref>
            </x14:sparkline>
            <x14:sparkline>
              <xm:f>'Vest PD'!B71:I71</xm:f>
              <xm:sqref>L71</xm:sqref>
            </x14:sparkline>
            <x14:sparkline>
              <xm:f>'Vest PD'!B72:I72</xm:f>
              <xm:sqref>L72</xm:sqref>
            </x14:sparkline>
            <x14:sparkline>
              <xm:f>'Vest PD'!B73:I73</xm:f>
              <xm:sqref>L73</xm:sqref>
            </x14:sparkline>
            <x14:sparkline>
              <xm:f>'Vest PD'!B74:I74</xm:f>
              <xm:sqref>L74</xm:sqref>
            </x14:sparkline>
            <x14:sparkline>
              <xm:f>'Vest PD'!B75:I75</xm:f>
              <xm:sqref>L75</xm:sqref>
            </x14:sparkline>
          </x14:sparklines>
        </x14:sparklineGroup>
        <x14:sparklineGroup displayEmptyCellsAs="gap" high="1" low="1" xr2:uid="{3179A63E-2AE4-4123-957F-613EADB22F11}">
          <x14:colorSeries rgb="FF376092"/>
          <x14:colorNegative rgb="FFD00000"/>
          <x14:colorAxis rgb="FF000000"/>
          <x14:colorMarkers rgb="FFD00000"/>
          <x14:colorFirst rgb="FFD00000"/>
          <x14:colorLast rgb="FFD00000"/>
          <x14:colorHigh theme="1"/>
          <x14:colorLow rgb="FFD00000"/>
          <x14:sparklines>
            <x14:sparkline>
              <xm:f>'Vest PD'!B48:I48</xm:f>
              <xm:sqref>L48</xm:sqref>
            </x14:sparkline>
            <x14:sparkline>
              <xm:f>'Vest PD'!B49:I49</xm:f>
              <xm:sqref>L49</xm:sqref>
            </x14:sparkline>
            <x14:sparkline>
              <xm:f>'Vest PD'!B50:I50</xm:f>
              <xm:sqref>L50</xm:sqref>
            </x14:sparkline>
            <x14:sparkline>
              <xm:f>'Vest PD'!B51:I51</xm:f>
              <xm:sqref>L51</xm:sqref>
            </x14:sparkline>
            <x14:sparkline>
              <xm:f>'Vest PD'!B52:I52</xm:f>
              <xm:sqref>L52</xm:sqref>
            </x14:sparkline>
            <x14:sparkline>
              <xm:f>'Vest PD'!B53:I53</xm:f>
              <xm:sqref>L53</xm:sqref>
            </x14:sparkline>
            <x14:sparkline>
              <xm:f>'Vest PD'!B54:I54</xm:f>
              <xm:sqref>L54</xm:sqref>
            </x14:sparkline>
            <x14:sparkline>
              <xm:f>'Vest PD'!B55:I55</xm:f>
              <xm:sqref>L55</xm:sqref>
            </x14:sparkline>
            <x14:sparkline>
              <xm:f>'Vest PD'!B56:I56</xm:f>
              <xm:sqref>L56</xm:sqref>
            </x14:sparkline>
            <x14:sparkline>
              <xm:f>'Vest PD'!B57:I57</xm:f>
              <xm:sqref>L57</xm:sqref>
            </x14:sparkline>
            <x14:sparkline>
              <xm:f>'Vest PD'!B58:I58</xm:f>
              <xm:sqref>L58</xm:sqref>
            </x14:sparkline>
          </x14:sparklines>
        </x14:sparklineGroup>
        <x14:sparklineGroup displayEmptyCellsAs="gap" high="1" low="1" xr2:uid="{7304FC3B-1C89-4DC4-93A7-AC738434468B}">
          <x14:colorSeries rgb="FF376092"/>
          <x14:colorNegative rgb="FFD00000"/>
          <x14:colorAxis rgb="FF000000"/>
          <x14:colorMarkers rgb="FFD00000"/>
          <x14:colorFirst rgb="FFD00000"/>
          <x14:colorLast rgb="FFD00000"/>
          <x14:colorHigh theme="1"/>
          <x14:colorLow rgb="FFD00000"/>
          <x14:sparklines>
            <x14:sparkline>
              <xm:f>'Vest PD'!B31:I31</xm:f>
              <xm:sqref>L31</xm:sqref>
            </x14:sparkline>
          </x14:sparklines>
        </x14:sparklineGroup>
        <x14:sparklineGroup displayEmptyCellsAs="gap" high="1" low="1" xr2:uid="{AAA5ABB1-FF18-4F1F-9D1B-6987E08A8C78}">
          <x14:colorSeries rgb="FF376092"/>
          <x14:colorNegative rgb="FFD00000"/>
          <x14:colorAxis rgb="FF000000"/>
          <x14:colorMarkers rgb="FFD00000"/>
          <x14:colorFirst rgb="FFD00000"/>
          <x14:colorLast rgb="FFD00000"/>
          <x14:colorHigh theme="1"/>
          <x14:colorLow rgb="FFD00000"/>
          <x14:sparklines>
            <x14:sparkline>
              <xm:f>'Vest PD'!Q6:X6</xm:f>
              <xm:sqref>AA6</xm:sqref>
            </x14:sparkline>
            <x14:sparkline>
              <xm:f>'Vest PD'!Q7:X7</xm:f>
              <xm:sqref>AA7</xm:sqref>
            </x14:sparkline>
            <x14:sparkline>
              <xm:f>'Vest PD'!Q8:X8</xm:f>
              <xm:sqref>AA8</xm:sqref>
            </x14:sparkline>
            <x14:sparkline>
              <xm:f>'Vest PD'!Q9:X9</xm:f>
              <xm:sqref>AA9</xm:sqref>
            </x14:sparkline>
            <x14:sparkline>
              <xm:f>'Vest PD'!Q10:X10</xm:f>
              <xm:sqref>AA10</xm:sqref>
            </x14:sparkline>
            <x14:sparkline>
              <xm:f>'Vest PD'!Q11:X11</xm:f>
              <xm:sqref>AA11</xm:sqref>
            </x14:sparkline>
            <x14:sparkline>
              <xm:f>'Vest PD'!Q12:X12</xm:f>
              <xm:sqref>AA12</xm:sqref>
            </x14:sparkline>
            <x14:sparkline>
              <xm:f>'Vest PD'!Q13:X13</xm:f>
              <xm:sqref>AA13</xm:sqref>
            </x14:sparkline>
            <x14:sparkline>
              <xm:f>'Vest PD'!Q14:X14</xm:f>
              <xm:sqref>AA14</xm:sqref>
            </x14:sparkline>
            <x14:sparkline>
              <xm:f>'Vest PD'!Q15:X15</xm:f>
              <xm:sqref>AA15</xm:sqref>
            </x14:sparkline>
            <x14:sparkline>
              <xm:f>'Vest PD'!Q16:X16</xm:f>
              <xm:sqref>AA16</xm:sqref>
            </x14:sparkline>
            <x14:sparkline>
              <xm:f>'Vest PD'!Q17:X17</xm:f>
              <xm:sqref>AA17</xm:sqref>
            </x14:sparkline>
            <x14:sparkline>
              <xm:f>'Vest PD'!Q18:X18</xm:f>
              <xm:sqref>AA18</xm:sqref>
            </x14:sparkline>
            <x14:sparkline>
              <xm:f>'Vest PD'!Q19:X19</xm:f>
              <xm:sqref>AA19</xm:sqref>
            </x14:sparkline>
            <x14:sparkline>
              <xm:f>'Vest PD'!Q20:X20</xm:f>
              <xm:sqref>AA20</xm:sqref>
            </x14:sparkline>
            <x14:sparkline>
              <xm:f>'Vest PD'!Q21:X21</xm:f>
              <xm:sqref>AA21</xm:sqref>
            </x14:sparkline>
            <x14:sparkline>
              <xm:f>'Vest PD'!Q22:X22</xm:f>
              <xm:sqref>AA22</xm:sqref>
            </x14:sparkline>
            <x14:sparkline>
              <xm:f>'Vest PD'!Q23:X23</xm:f>
              <xm:sqref>AA23</xm:sqref>
            </x14:sparkline>
            <x14:sparkline>
              <xm:f>'Vest PD'!Q24:X24</xm:f>
              <xm:sqref>AA24</xm:sqref>
            </x14:sparkline>
          </x14:sparklines>
        </x14:sparklineGroup>
        <x14:sparklineGroup displayEmptyCellsAs="gap" high="1" low="1" xr2:uid="{99B46FF1-271E-4F02-92A4-F798F744D5D3}">
          <x14:colorSeries rgb="FF376092"/>
          <x14:colorNegative rgb="FFD00000"/>
          <x14:colorAxis rgb="FF000000"/>
          <x14:colorMarkers rgb="FFD00000"/>
          <x14:colorFirst rgb="FFD00000"/>
          <x14:colorLast rgb="FFD00000"/>
          <x14:colorHigh theme="1"/>
          <x14:colorLow rgb="FFD00000"/>
          <x14:sparklines>
            <x14:sparkline>
              <xm:f>'Vest PD'!Q66:X66</xm:f>
              <xm:sqref>AA66</xm:sqref>
            </x14:sparkline>
            <x14:sparkline>
              <xm:f>'Vest PD'!Q67:X67</xm:f>
              <xm:sqref>AA67</xm:sqref>
            </x14:sparkline>
            <x14:sparkline>
              <xm:f>'Vest PD'!Q68:X68</xm:f>
              <xm:sqref>AA68</xm:sqref>
            </x14:sparkline>
            <x14:sparkline>
              <xm:f>'Vest PD'!Q69:X69</xm:f>
              <xm:sqref>AA69</xm:sqref>
            </x14:sparkline>
            <x14:sparkline>
              <xm:f>'Vest PD'!Q70:X70</xm:f>
              <xm:sqref>AA70</xm:sqref>
            </x14:sparkline>
            <x14:sparkline>
              <xm:f>'Vest PD'!Q71:X71</xm:f>
              <xm:sqref>AA71</xm:sqref>
            </x14:sparkline>
            <x14:sparkline>
              <xm:f>'Vest PD'!Q72:X72</xm:f>
              <xm:sqref>AA72</xm:sqref>
            </x14:sparkline>
            <x14:sparkline>
              <xm:f>'Vest PD'!Q73:X73</xm:f>
              <xm:sqref>AA73</xm:sqref>
            </x14:sparkline>
            <x14:sparkline>
              <xm:f>'Vest PD'!Q74:X74</xm:f>
              <xm:sqref>AA74</xm:sqref>
            </x14:sparkline>
            <x14:sparkline>
              <xm:f>'Vest PD'!Q75:X75</xm:f>
              <xm:sqref>AA75</xm:sqref>
            </x14:sparkline>
          </x14:sparklines>
        </x14:sparklineGroup>
        <x14:sparklineGroup displayEmptyCellsAs="gap" high="1" low="1" xr2:uid="{9760F917-2C59-4807-8E7E-570227FBF15F}">
          <x14:colorSeries rgb="FF376092"/>
          <x14:colorNegative rgb="FFD00000"/>
          <x14:colorAxis rgb="FF000000"/>
          <x14:colorMarkers rgb="FFD00000"/>
          <x14:colorFirst rgb="FFD00000"/>
          <x14:colorLast rgb="FFD00000"/>
          <x14:colorHigh theme="1"/>
          <x14:colorLow rgb="FFD00000"/>
          <x14:sparklines>
            <x14:sparkline>
              <xm:f>'Vest PD'!Q49:X49</xm:f>
              <xm:sqref>AA49</xm:sqref>
            </x14:sparkline>
            <x14:sparkline>
              <xm:f>'Vest PD'!Q50:X50</xm:f>
              <xm:sqref>AA50</xm:sqref>
            </x14:sparkline>
            <x14:sparkline>
              <xm:f>'Vest PD'!Q51:X51</xm:f>
              <xm:sqref>AA51</xm:sqref>
            </x14:sparkline>
            <x14:sparkline>
              <xm:f>'Vest PD'!Q52:X52</xm:f>
              <xm:sqref>AA52</xm:sqref>
            </x14:sparkline>
            <x14:sparkline>
              <xm:f>'Vest PD'!Q53:X53</xm:f>
              <xm:sqref>AA53</xm:sqref>
            </x14:sparkline>
            <x14:sparkline>
              <xm:f>'Vest PD'!Q54:X54</xm:f>
              <xm:sqref>AA54</xm:sqref>
            </x14:sparkline>
            <x14:sparkline>
              <xm:f>'Vest PD'!Q55:X55</xm:f>
              <xm:sqref>AA55</xm:sqref>
            </x14:sparkline>
            <x14:sparkline>
              <xm:f>'Vest PD'!Q56:X56</xm:f>
              <xm:sqref>AA56</xm:sqref>
            </x14:sparkline>
            <x14:sparkline>
              <xm:f>'Vest PD'!Q57:X57</xm:f>
              <xm:sqref>AA57</xm:sqref>
            </x14:sparkline>
            <x14:sparkline>
              <xm:f>'Vest PD'!Q58:X58</xm:f>
              <xm:sqref>AA58</xm:sqref>
            </x14:sparkline>
          </x14:sparklines>
        </x14:sparklineGroup>
        <x14:sparklineGroup displayEmptyCellsAs="gap" high="1" low="1" xr2:uid="{08F19F16-52FE-4064-8F2F-114E013261AC}">
          <x14:colorSeries rgb="FF376092"/>
          <x14:colorNegative rgb="FFD00000"/>
          <x14:colorAxis rgb="FF000000"/>
          <x14:colorMarkers rgb="FFD00000"/>
          <x14:colorFirst rgb="FFD00000"/>
          <x14:colorLast rgb="FFD00000"/>
          <x14:colorHigh theme="1"/>
          <x14:colorLow rgb="FFD00000"/>
          <x14:sparklines>
            <x14:sparkline>
              <xm:f>'Vest PD'!Q31:X31</xm:f>
              <xm:sqref>AA31</xm:sqref>
            </x14:sparkline>
          </x14:sparklines>
        </x14:sparklineGroup>
        <x14:sparklineGroup displayEmptyCellsAs="gap" high="1" low="1" xr2:uid="{B73CB616-0E73-4316-BDBE-FE69FFA0C577}">
          <x14:colorSeries rgb="FF376092"/>
          <x14:colorNegative rgb="FFD00000"/>
          <x14:colorAxis rgb="FF000000"/>
          <x14:colorMarkers rgb="FFD00000"/>
          <x14:colorFirst rgb="FFD00000"/>
          <x14:colorLast rgb="FFD00000"/>
          <x14:colorHigh theme="1"/>
          <x14:colorLow rgb="FFD00000"/>
          <x14:sparklines>
            <x14:sparkline>
              <xm:f>'Vest PD'!B5:I5</xm:f>
              <xm:sqref>L5</xm:sqref>
            </x14:sparkline>
          </x14:sparklines>
        </x14:sparklineGroup>
        <x14:sparklineGroup displayEmptyCellsAs="gap" high="1" low="1" xr2:uid="{E287A22C-FF41-4F5C-BFF7-349D5BD6A5C5}">
          <x14:colorSeries rgb="FF376092"/>
          <x14:colorNegative rgb="FFD00000"/>
          <x14:colorAxis rgb="FF000000"/>
          <x14:colorMarkers rgb="FFD00000"/>
          <x14:colorFirst rgb="FFD00000"/>
          <x14:colorLast rgb="FFD00000"/>
          <x14:colorHigh theme="1"/>
          <x14:colorLow rgb="FFD00000"/>
          <x14:sparklines>
            <x14:sparkline>
              <xm:f>'Vest PD'!B387:I387</xm:f>
              <xm:sqref>L387</xm:sqref>
            </x14:sparkline>
            <x14:sparkline>
              <xm:f>'Vest PD'!B388:I388</xm:f>
              <xm:sqref>L388</xm:sqref>
            </x14:sparkline>
            <x14:sparkline>
              <xm:f>'Vest PD'!B389:I389</xm:f>
              <xm:sqref>L389</xm:sqref>
            </x14:sparkline>
            <x14:sparkline>
              <xm:f>'Vest PD'!B390:I390</xm:f>
              <xm:sqref>L390</xm:sqref>
            </x14:sparkline>
            <x14:sparkline>
              <xm:f>'Vest PD'!B391:I391</xm:f>
              <xm:sqref>L391</xm:sqref>
            </x14:sparkline>
            <x14:sparkline>
              <xm:f>'Vest PD'!B392:I392</xm:f>
              <xm:sqref>L392</xm:sqref>
            </x14:sparkline>
            <x14:sparkline>
              <xm:f>'Vest PD'!B393:I393</xm:f>
              <xm:sqref>L393</xm:sqref>
            </x14:sparkline>
            <x14:sparkline>
              <xm:f>'Vest PD'!B394:I394</xm:f>
              <xm:sqref>L394</xm:sqref>
            </x14:sparkline>
            <x14:sparkline>
              <xm:f>'Vest PD'!B395:I395</xm:f>
              <xm:sqref>L395</xm:sqref>
            </x14:sparkline>
            <x14:sparkline>
              <xm:f>'Vest PD'!B396:I396</xm:f>
              <xm:sqref>L396</xm:sqref>
            </x14:sparkline>
            <x14:sparkline>
              <xm:f>'Vest PD'!B397:I397</xm:f>
              <xm:sqref>L397</xm:sqref>
            </x14:sparkline>
            <x14:sparkline>
              <xm:f>'Vest PD'!B398:I398</xm:f>
              <xm:sqref>L398</xm:sqref>
            </x14:sparkline>
            <x14:sparkline>
              <xm:f>'Vest PD'!B399:I399</xm:f>
              <xm:sqref>L399</xm:sqref>
            </x14:sparkline>
            <x14:sparkline>
              <xm:f>'Vest PD'!B400:I400</xm:f>
              <xm:sqref>L400</xm:sqref>
            </x14:sparkline>
            <x14:sparkline>
              <xm:f>'Vest PD'!B401:I401</xm:f>
              <xm:sqref>L401</xm:sqref>
            </x14:sparkline>
            <x14:sparkline>
              <xm:f>'Vest PD'!C402:I402</xm:f>
              <xm:sqref>L402</xm:sqref>
            </x14:sparkline>
            <x14:sparkline>
              <xm:f>'Vest PD'!B403:I403</xm:f>
              <xm:sqref>L403</xm:sqref>
            </x14:sparkline>
            <x14:sparkline>
              <xm:f>'Vest PD'!B404:I404</xm:f>
              <xm:sqref>L404</xm:sqref>
            </x14:sparkline>
            <x14:sparkline>
              <xm:f>'Vest PD'!B405:I405</xm:f>
              <xm:sqref>L405</xm:sqref>
            </x14:sparkline>
          </x14:sparklines>
        </x14:sparklineGroup>
        <x14:sparklineGroup displayEmptyCellsAs="gap" high="1" low="1" xr2:uid="{55CD9F04-5D33-49C3-BF94-558D70AA3611}">
          <x14:colorSeries rgb="FF376092"/>
          <x14:colorNegative rgb="FFD00000"/>
          <x14:colorAxis rgb="FF000000"/>
          <x14:colorMarkers rgb="FFD00000"/>
          <x14:colorFirst rgb="FFD00000"/>
          <x14:colorLast rgb="FFD00000"/>
          <x14:colorHigh theme="1"/>
          <x14:colorLow rgb="FFD00000"/>
          <x14:sparklines>
            <x14:sparkline>
              <xm:f>'Vest PD'!Q386:X386</xm:f>
              <xm:sqref>AA386</xm:sqref>
            </x14:sparkline>
          </x14:sparklines>
        </x14:sparklineGroup>
        <x14:sparklineGroup displayEmptyCellsAs="gap" high="1" low="1" xr2:uid="{C7A50F05-F288-48E6-A155-AFF600C5132C}">
          <x14:colorSeries rgb="FF376092"/>
          <x14:colorNegative rgb="FFD00000"/>
          <x14:colorAxis rgb="FF000000"/>
          <x14:colorMarkers rgb="FFD00000"/>
          <x14:colorFirst rgb="FFD00000"/>
          <x14:colorLast rgb="FFD00000"/>
          <x14:colorHigh theme="1"/>
          <x14:colorLow rgb="FFD00000"/>
          <x14:sparklines>
            <x14:sparkline>
              <xm:f>'Vest PD'!B491:I491</xm:f>
              <xm:sqref>L491</xm:sqref>
            </x14:sparkline>
            <x14:sparkline>
              <xm:f>'Vest PD'!B492:I492</xm:f>
              <xm:sqref>L492</xm:sqref>
            </x14:sparkline>
            <x14:sparkline>
              <xm:f>'Vest PD'!B493:I493</xm:f>
              <xm:sqref>L493</xm:sqref>
            </x14:sparkline>
            <x14:sparkline>
              <xm:f>'Vest PD'!B494:I494</xm:f>
              <xm:sqref>L494</xm:sqref>
            </x14:sparkline>
            <x14:sparkline>
              <xm:f>'Vest PD'!B495:I495</xm:f>
              <xm:sqref>L495</xm:sqref>
            </x14:sparkline>
            <x14:sparkline>
              <xm:f>'Vest PD'!B496:I496</xm:f>
              <xm:sqref>L496</xm:sqref>
            </x14:sparkline>
            <x14:sparkline>
              <xm:f>'Vest PD'!B497:I497</xm:f>
              <xm:sqref>L497</xm:sqref>
            </x14:sparkline>
            <x14:sparkline>
              <xm:f>'Vest PD'!B498:I498</xm:f>
              <xm:sqref>L498</xm:sqref>
            </x14:sparkline>
            <x14:sparkline>
              <xm:f>'Vest PD'!B499:I499</xm:f>
              <xm:sqref>L499</xm:sqref>
            </x14:sparkline>
            <x14:sparkline>
              <xm:f>'Vest PD'!B500:I500</xm:f>
              <xm:sqref>L500</xm:sqref>
            </x14:sparkline>
            <x14:sparkline>
              <xm:f>'Vest PD'!B501:I501</xm:f>
              <xm:sqref>L501</xm:sqref>
            </x14:sparkline>
            <x14:sparkline>
              <xm:f>'Vest PD'!B502:I502</xm:f>
              <xm:sqref>L502</xm:sqref>
            </x14:sparkline>
            <x14:sparkline>
              <xm:f>'Vest PD'!B503:I503</xm:f>
              <xm:sqref>L503</xm:sqref>
            </x14:sparkline>
            <x14:sparkline>
              <xm:f>'Vest PD'!B504:I504</xm:f>
              <xm:sqref>L504</xm:sqref>
            </x14:sparkline>
            <x14:sparkline>
              <xm:f>'Vest PD'!B505:I505</xm:f>
              <xm:sqref>L505</xm:sqref>
            </x14:sparkline>
            <x14:sparkline>
              <xm:f>'Vest PD'!C506:I506</xm:f>
              <xm:sqref>L506</xm:sqref>
            </x14:sparkline>
            <x14:sparkline>
              <xm:f>'Vest PD'!B507:I507</xm:f>
              <xm:sqref>L507</xm:sqref>
            </x14:sparkline>
            <x14:sparkline>
              <xm:f>'Vest PD'!B508:I508</xm:f>
              <xm:sqref>L508</xm:sqref>
            </x14:sparkline>
            <x14:sparkline>
              <xm:f>'Vest PD'!B509:I509</xm:f>
              <xm:sqref>L509</xm:sqref>
            </x14:sparkline>
          </x14:sparklines>
        </x14:sparklineGroup>
        <x14:sparklineGroup displayEmptyCellsAs="gap" high="1" low="1" xr2:uid="{0AAA4E89-470F-4B40-86BE-D833E1F35280}">
          <x14:colorSeries rgb="FF376092"/>
          <x14:colorNegative rgb="FFD00000"/>
          <x14:colorAxis rgb="FF000000"/>
          <x14:colorMarkers rgb="FFD00000"/>
          <x14:colorFirst rgb="FFD00000"/>
          <x14:colorLast rgb="FFD00000"/>
          <x14:colorHigh theme="1"/>
          <x14:colorLow rgb="FFD00000"/>
          <x14:sparklines>
            <x14:sparkline>
              <xm:f>'Vest PD'!Q490:X490</xm:f>
              <xm:sqref>AA490</xm:sqref>
            </x14:sparkline>
          </x14:sparklines>
        </x14:sparklineGroup>
        <x14:sparklineGroup displayEmptyCellsAs="gap" high="1" low="1" xr2:uid="{109C1B6D-5DDA-469D-8EB9-DE64223F93AC}">
          <x14:colorSeries rgb="FF376092"/>
          <x14:colorNegative rgb="FFD00000"/>
          <x14:colorAxis rgb="FF000000"/>
          <x14:colorMarkers rgb="FFD00000"/>
          <x14:colorFirst rgb="FFD00000"/>
          <x14:colorLast rgb="FFD00000"/>
          <x14:colorHigh theme="1"/>
          <x14:colorLow rgb="FFD00000"/>
          <x14:sparklines>
            <x14:sparkline>
              <xm:f>'Vest PD'!Q334:X334</xm:f>
              <xm:sqref>AA334</xm:sqref>
            </x14:sparkline>
          </x14:sparklines>
        </x14:sparklineGroup>
        <x14:sparklineGroup displayEmptyCellsAs="gap" high="1" low="1" xr2:uid="{8C34BF2B-052A-4912-8265-6C8122868898}">
          <x14:colorSeries rgb="FF376092"/>
          <x14:colorNegative rgb="FFD00000"/>
          <x14:colorAxis rgb="FF000000"/>
          <x14:colorMarkers rgb="FFD00000"/>
          <x14:colorFirst rgb="FFD00000"/>
          <x14:colorLast rgb="FFD00000"/>
          <x14:colorHigh theme="1"/>
          <x14:colorLow rgb="FFD00000"/>
          <x14:sparklines>
            <x14:sparkline>
              <xm:f>'Vest PD'!B335:I335</xm:f>
              <xm:sqref>L335</xm:sqref>
            </x14:sparkline>
            <x14:sparkline>
              <xm:f>'Vest PD'!B336:I336</xm:f>
              <xm:sqref>L336</xm:sqref>
            </x14:sparkline>
            <x14:sparkline>
              <xm:f>'Vest PD'!B337:I337</xm:f>
              <xm:sqref>L337</xm:sqref>
            </x14:sparkline>
            <x14:sparkline>
              <xm:f>'Vest PD'!B338:I338</xm:f>
              <xm:sqref>L338</xm:sqref>
            </x14:sparkline>
            <x14:sparkline>
              <xm:f>'Vest PD'!B339:I339</xm:f>
              <xm:sqref>L339</xm:sqref>
            </x14:sparkline>
            <x14:sparkline>
              <xm:f>'Vest PD'!B340:I340</xm:f>
              <xm:sqref>L340</xm:sqref>
            </x14:sparkline>
            <x14:sparkline>
              <xm:f>'Vest PD'!B341:I341</xm:f>
              <xm:sqref>L341</xm:sqref>
            </x14:sparkline>
            <x14:sparkline>
              <xm:f>'Vest PD'!B342:I342</xm:f>
              <xm:sqref>L342</xm:sqref>
            </x14:sparkline>
            <x14:sparkline>
              <xm:f>'Vest PD'!B343:I343</xm:f>
              <xm:sqref>L343</xm:sqref>
            </x14:sparkline>
            <x14:sparkline>
              <xm:f>'Vest PD'!B344:I344</xm:f>
              <xm:sqref>L344</xm:sqref>
            </x14:sparkline>
            <x14:sparkline>
              <xm:f>'Vest PD'!B345:I345</xm:f>
              <xm:sqref>L345</xm:sqref>
            </x14:sparkline>
            <x14:sparkline>
              <xm:f>'Vest PD'!B346:I346</xm:f>
              <xm:sqref>L346</xm:sqref>
            </x14:sparkline>
            <x14:sparkline>
              <xm:f>'Vest PD'!B347:I347</xm:f>
              <xm:sqref>L347</xm:sqref>
            </x14:sparkline>
            <x14:sparkline>
              <xm:f>'Vest PD'!B348:I348</xm:f>
              <xm:sqref>L348</xm:sqref>
            </x14:sparkline>
            <x14:sparkline>
              <xm:f>'Vest PD'!B349:I349</xm:f>
              <xm:sqref>L349</xm:sqref>
            </x14:sparkline>
            <x14:sparkline>
              <xm:f>'Vest PD'!C350:I350</xm:f>
              <xm:sqref>L350</xm:sqref>
            </x14:sparkline>
            <x14:sparkline>
              <xm:f>'Vest PD'!B351:I351</xm:f>
              <xm:sqref>L351</xm:sqref>
            </x14:sparkline>
            <x14:sparkline>
              <xm:f>'Vest PD'!B352:I352</xm:f>
              <xm:sqref>L352</xm:sqref>
            </x14:sparkline>
            <x14:sparkline>
              <xm:f>'Vest PD'!B353:I353</xm:f>
              <xm:sqref>L353</xm:sqref>
            </x14:sparkline>
          </x14:sparklines>
        </x14:sparklineGroup>
        <x14:sparklineGroup displayEmptyCellsAs="gap" high="1" low="1" xr2:uid="{0C3B28D6-2CB6-4166-8071-FCCD2F309332}">
          <x14:colorSeries rgb="FF376092"/>
          <x14:colorNegative rgb="FFD00000"/>
          <x14:colorAxis rgb="FF000000"/>
          <x14:colorMarkers rgb="FFD00000"/>
          <x14:colorFirst rgb="FFD00000"/>
          <x14:colorLast rgb="FFD00000"/>
          <x14:colorHigh theme="1"/>
          <x14:colorLow rgb="FFD00000"/>
          <x14:sparklines>
            <x14:sparkline>
              <xm:f>'Vest PD'!B465:I465</xm:f>
              <xm:sqref>L465</xm:sqref>
            </x14:sparkline>
            <x14:sparkline>
              <xm:f>'Vest PD'!B466:I466</xm:f>
              <xm:sqref>L466</xm:sqref>
            </x14:sparkline>
            <x14:sparkline>
              <xm:f>'Vest PD'!B467:I467</xm:f>
              <xm:sqref>L467</xm:sqref>
            </x14:sparkline>
            <x14:sparkline>
              <xm:f>'Vest PD'!B468:I468</xm:f>
              <xm:sqref>L468</xm:sqref>
            </x14:sparkline>
            <x14:sparkline>
              <xm:f>'Vest PD'!B469:I469</xm:f>
              <xm:sqref>L469</xm:sqref>
            </x14:sparkline>
            <x14:sparkline>
              <xm:f>'Vest PD'!B470:I470</xm:f>
              <xm:sqref>L470</xm:sqref>
            </x14:sparkline>
            <x14:sparkline>
              <xm:f>'Vest PD'!B471:I471</xm:f>
              <xm:sqref>L471</xm:sqref>
            </x14:sparkline>
            <x14:sparkline>
              <xm:f>'Vest PD'!B472:I472</xm:f>
              <xm:sqref>L472</xm:sqref>
            </x14:sparkline>
            <x14:sparkline>
              <xm:f>'Vest PD'!B473:I473</xm:f>
              <xm:sqref>L473</xm:sqref>
            </x14:sparkline>
            <x14:sparkline>
              <xm:f>'Vest PD'!B474:I474</xm:f>
              <xm:sqref>L474</xm:sqref>
            </x14:sparkline>
            <x14:sparkline>
              <xm:f>'Vest PD'!B475:I475</xm:f>
              <xm:sqref>L475</xm:sqref>
            </x14:sparkline>
            <x14:sparkline>
              <xm:f>'Vest PD'!B476:I476</xm:f>
              <xm:sqref>L476</xm:sqref>
            </x14:sparkline>
            <x14:sparkline>
              <xm:f>'Vest PD'!B477:I477</xm:f>
              <xm:sqref>L477</xm:sqref>
            </x14:sparkline>
            <x14:sparkline>
              <xm:f>'Vest PD'!B478:I478</xm:f>
              <xm:sqref>L478</xm:sqref>
            </x14:sparkline>
            <x14:sparkline>
              <xm:f>'Vest PD'!B479:I479</xm:f>
              <xm:sqref>L479</xm:sqref>
            </x14:sparkline>
            <x14:sparkline>
              <xm:f>'Vest PD'!C480:I480</xm:f>
              <xm:sqref>L480</xm:sqref>
            </x14:sparkline>
            <x14:sparkline>
              <xm:f>'Vest PD'!B481:I481</xm:f>
              <xm:sqref>L481</xm:sqref>
            </x14:sparkline>
            <x14:sparkline>
              <xm:f>'Vest PD'!B482:I482</xm:f>
              <xm:sqref>L482</xm:sqref>
            </x14:sparkline>
            <x14:sparkline>
              <xm:f>'Vest PD'!B483:I483</xm:f>
              <xm:sqref>L483</xm:sqref>
            </x14:sparkline>
          </x14:sparklines>
        </x14:sparklineGroup>
        <x14:sparklineGroup displayEmptyCellsAs="gap" high="1" low="1" xr2:uid="{9E46A215-2571-44BC-963B-D4FE8922DF21}">
          <x14:colorSeries rgb="FF376092"/>
          <x14:colorNegative rgb="FFD00000"/>
          <x14:colorAxis rgb="FF000000"/>
          <x14:colorMarkers rgb="FFD00000"/>
          <x14:colorFirst rgb="FFD00000"/>
          <x14:colorLast rgb="FFD00000"/>
          <x14:colorHigh theme="1"/>
          <x14:colorLow rgb="FFD00000"/>
          <x14:sparklines>
            <x14:sparkline>
              <xm:f>'Vest PD'!Q464:X464</xm:f>
              <xm:sqref>AA464</xm:sqref>
            </x14:sparkline>
          </x14:sparklines>
        </x14:sparklineGroup>
        <x14:sparklineGroup displayEmptyCellsAs="gap" high="1" low="1" xr2:uid="{67BA431E-4C36-48DB-8233-8A272CD4E6BE}">
          <x14:colorSeries rgb="FF376092"/>
          <x14:colorNegative rgb="FFD00000"/>
          <x14:colorAxis rgb="FF000000"/>
          <x14:colorMarkers rgb="FFD00000"/>
          <x14:colorFirst rgb="FFD00000"/>
          <x14:colorLast rgb="FFD00000"/>
          <x14:colorHigh theme="1"/>
          <x14:colorLow rgb="FFD00000"/>
          <x14:sparklines>
            <x14:sparkline>
              <xm:f>'Vest PD'!B171:I171</xm:f>
              <xm:sqref>L171</xm:sqref>
            </x14:sparkline>
          </x14:sparklines>
        </x14:sparklineGroup>
        <x14:sparklineGroup displayEmptyCellsAs="gap" high="1" low="1" xr2:uid="{AF891A7F-6D06-4F5D-B41A-7C9654872A60}">
          <x14:colorSeries rgb="FF376092"/>
          <x14:colorNegative rgb="FFD00000"/>
          <x14:colorAxis rgb="FF000000"/>
          <x14:colorMarkers rgb="FFD00000"/>
          <x14:colorFirst rgb="FFD00000"/>
          <x14:colorLast rgb="FFD00000"/>
          <x14:colorHigh theme="1"/>
          <x14:colorLow rgb="FFD00000"/>
          <x14:sparklines>
            <x14:sparkline>
              <xm:f>'Vest PD'!Q172:X172</xm:f>
              <xm:sqref>AA172</xm:sqref>
            </x14:sparkline>
            <x14:sparkline>
              <xm:f>'Vest PD'!Q173:X173</xm:f>
              <xm:sqref>AA173</xm:sqref>
            </x14:sparkline>
            <x14:sparkline>
              <xm:f>'Vest PD'!Q174:X174</xm:f>
              <xm:sqref>AA174</xm:sqref>
            </x14:sparkline>
            <x14:sparkline>
              <xm:f>'Vest PD'!Q175:X175</xm:f>
              <xm:sqref>AA175</xm:sqref>
            </x14:sparkline>
            <x14:sparkline>
              <xm:f>'Vest PD'!Q176:X176</xm:f>
              <xm:sqref>AA176</xm:sqref>
            </x14:sparkline>
            <x14:sparkline>
              <xm:f>'Vest PD'!Q177:X177</xm:f>
              <xm:sqref>AA177</xm:sqref>
            </x14:sparkline>
            <x14:sparkline>
              <xm:f>'Vest PD'!Q178:X178</xm:f>
              <xm:sqref>AA178</xm:sqref>
            </x14:sparkline>
            <x14:sparkline>
              <xm:f>'Vest PD'!Q179:X179</xm:f>
              <xm:sqref>AA179</xm:sqref>
            </x14:sparkline>
            <x14:sparkline>
              <xm:f>'Vest PD'!Q180:X180</xm:f>
              <xm:sqref>AA180</xm:sqref>
            </x14:sparkline>
            <x14:sparkline>
              <xm:f>'Vest PD'!Q181:X181</xm:f>
              <xm:sqref>AA181</xm:sqref>
            </x14:sparkline>
            <x14:sparkline>
              <xm:f>'Vest PD'!Q182:X182</xm:f>
              <xm:sqref>AA182</xm:sqref>
            </x14:sparkline>
            <x14:sparkline>
              <xm:f>'Vest PD'!Q183:X183</xm:f>
              <xm:sqref>AA183</xm:sqref>
            </x14:sparkline>
            <x14:sparkline>
              <xm:f>'Vest PD'!Q184:X184</xm:f>
              <xm:sqref>AA184</xm:sqref>
            </x14:sparkline>
            <x14:sparkline>
              <xm:f>'Vest PD'!Q185:X185</xm:f>
              <xm:sqref>AA185</xm:sqref>
            </x14:sparkline>
            <x14:sparkline>
              <xm:f>'Vest PD'!Q186:X186</xm:f>
              <xm:sqref>AA186</xm:sqref>
            </x14:sparkline>
            <x14:sparkline>
              <xm:f>'Vest PD'!R187:X187</xm:f>
              <xm:sqref>AA187</xm:sqref>
            </x14:sparkline>
            <x14:sparkline>
              <xm:f>'Vest PD'!Q188:X188</xm:f>
              <xm:sqref>AA188</xm:sqref>
            </x14:sparkline>
            <x14:sparkline>
              <xm:f>'Vest PD'!Q189:X189</xm:f>
              <xm:sqref>AA189</xm:sqref>
            </x14:sparkline>
            <x14:sparkline>
              <xm:f>'Vest PD'!Q190:X190</xm:f>
              <xm:sqref>AA190</xm:sqref>
            </x14:sparkline>
          </x14:sparklines>
        </x14:sparklineGroup>
        <x14:sparklineGroup displayEmptyCellsAs="gap" high="1" low="1" xr2:uid="{BFC4704E-6B16-4813-92D5-F6777B40D47E}">
          <x14:colorSeries rgb="FF376092"/>
          <x14:colorNegative rgb="FFD00000"/>
          <x14:colorAxis rgb="FF000000"/>
          <x14:colorMarkers rgb="FFD00000"/>
          <x14:colorFirst rgb="FFD00000"/>
          <x14:colorLast rgb="FFD00000"/>
          <x14:colorHigh theme="1"/>
          <x14:colorLow rgb="FFD00000"/>
          <x14:sparklines>
            <x14:sparkline>
              <xm:f>'Vest PD'!Q197:X197</xm:f>
              <xm:sqref>AA197</xm:sqref>
            </x14:sparkline>
          </x14:sparklines>
        </x14:sparklineGroup>
        <x14:sparklineGroup displayEmptyCellsAs="gap" high="1" low="1" xr2:uid="{1119B825-379A-456C-8A3E-B036FBDAF68E}">
          <x14:colorSeries rgb="FF376092"/>
          <x14:colorNegative rgb="FFD00000"/>
          <x14:colorAxis rgb="FF000000"/>
          <x14:colorMarkers rgb="FFD00000"/>
          <x14:colorFirst rgb="FFD00000"/>
          <x14:colorLast rgb="FFD00000"/>
          <x14:colorHigh theme="1"/>
          <x14:colorLow rgb="FFD00000"/>
          <x14:sparklines>
            <x14:sparkline>
              <xm:f>'Vest PD'!B198:I198</xm:f>
              <xm:sqref>L198</xm:sqref>
            </x14:sparkline>
            <x14:sparkline>
              <xm:f>'Vest PD'!B199:I199</xm:f>
              <xm:sqref>L199</xm:sqref>
            </x14:sparkline>
            <x14:sparkline>
              <xm:f>'Vest PD'!B200:I200</xm:f>
              <xm:sqref>L200</xm:sqref>
            </x14:sparkline>
            <x14:sparkline>
              <xm:f>'Vest PD'!B201:I201</xm:f>
              <xm:sqref>L201</xm:sqref>
            </x14:sparkline>
            <x14:sparkline>
              <xm:f>'Vest PD'!B202:I202</xm:f>
              <xm:sqref>L202</xm:sqref>
            </x14:sparkline>
            <x14:sparkline>
              <xm:f>'Vest PD'!B203:I203</xm:f>
              <xm:sqref>L203</xm:sqref>
            </x14:sparkline>
            <x14:sparkline>
              <xm:f>'Vest PD'!B204:I204</xm:f>
              <xm:sqref>L204</xm:sqref>
            </x14:sparkline>
            <x14:sparkline>
              <xm:f>'Vest PD'!B205:I205</xm:f>
              <xm:sqref>L205</xm:sqref>
            </x14:sparkline>
            <x14:sparkline>
              <xm:f>'Vest PD'!B206:I206</xm:f>
              <xm:sqref>L206</xm:sqref>
            </x14:sparkline>
            <x14:sparkline>
              <xm:f>'Vest PD'!B207:I207</xm:f>
              <xm:sqref>L207</xm:sqref>
            </x14:sparkline>
            <x14:sparkline>
              <xm:f>'Vest PD'!B208:I208</xm:f>
              <xm:sqref>L208</xm:sqref>
            </x14:sparkline>
            <x14:sparkline>
              <xm:f>'Vest PD'!B209:I209</xm:f>
              <xm:sqref>L209</xm:sqref>
            </x14:sparkline>
            <x14:sparkline>
              <xm:f>'Vest PD'!B210:I210</xm:f>
              <xm:sqref>L210</xm:sqref>
            </x14:sparkline>
            <x14:sparkline>
              <xm:f>'Vest PD'!B211:I211</xm:f>
              <xm:sqref>L211</xm:sqref>
            </x14:sparkline>
            <x14:sparkline>
              <xm:f>'Vest PD'!B212:I212</xm:f>
              <xm:sqref>L212</xm:sqref>
            </x14:sparkline>
            <x14:sparkline>
              <xm:f>'Vest PD'!C213:I213</xm:f>
              <xm:sqref>L213</xm:sqref>
            </x14:sparkline>
            <x14:sparkline>
              <xm:f>'Vest PD'!B214:I214</xm:f>
              <xm:sqref>L214</xm:sqref>
            </x14:sparkline>
            <x14:sparkline>
              <xm:f>'Vest PD'!B215:I215</xm:f>
              <xm:sqref>L215</xm:sqref>
            </x14:sparkline>
            <x14:sparkline>
              <xm:f>'Vest PD'!B216:I216</xm:f>
              <xm:sqref>L216</xm:sqref>
            </x14:sparkline>
          </x14:sparklines>
        </x14:sparklineGroup>
        <x14:sparklineGroup displayEmptyCellsAs="gap" high="1" low="1" xr2:uid="{51D8D81E-8816-4EB6-9F23-59911E1DF322}">
          <x14:colorSeries rgb="FF376092"/>
          <x14:colorNegative rgb="FFD00000"/>
          <x14:colorAxis rgb="FF000000"/>
          <x14:colorMarkers rgb="FFD00000"/>
          <x14:colorFirst rgb="FFD00000"/>
          <x14:colorLast rgb="FFD00000"/>
          <x14:colorHigh theme="1"/>
          <x14:colorLow rgb="FFD00000"/>
          <x14:sparklines>
            <x14:sparkline>
              <xm:f>'Vest PD'!B224:I224</xm:f>
              <xm:sqref>L224</xm:sqref>
            </x14:sparkline>
            <x14:sparkline>
              <xm:f>'Vest PD'!B225:I225</xm:f>
              <xm:sqref>L225</xm:sqref>
            </x14:sparkline>
            <x14:sparkline>
              <xm:f>'Vest PD'!B226:I226</xm:f>
              <xm:sqref>L226</xm:sqref>
            </x14:sparkline>
            <x14:sparkline>
              <xm:f>'Vest PD'!B227:I227</xm:f>
              <xm:sqref>L227</xm:sqref>
            </x14:sparkline>
            <x14:sparkline>
              <xm:f>'Vest PD'!B228:I228</xm:f>
              <xm:sqref>L228</xm:sqref>
            </x14:sparkline>
            <x14:sparkline>
              <xm:f>'Vest PD'!B229:I229</xm:f>
              <xm:sqref>L229</xm:sqref>
            </x14:sparkline>
            <x14:sparkline>
              <xm:f>'Vest PD'!B230:I230</xm:f>
              <xm:sqref>L230</xm:sqref>
            </x14:sparkline>
            <x14:sparkline>
              <xm:f>'Vest PD'!B231:I231</xm:f>
              <xm:sqref>L231</xm:sqref>
            </x14:sparkline>
            <x14:sparkline>
              <xm:f>'Vest PD'!B232:I232</xm:f>
              <xm:sqref>L232</xm:sqref>
            </x14:sparkline>
            <x14:sparkline>
              <xm:f>'Vest PD'!B233:I233</xm:f>
              <xm:sqref>L233</xm:sqref>
            </x14:sparkline>
            <x14:sparkline>
              <xm:f>'Vest PD'!B234:I234</xm:f>
              <xm:sqref>L234</xm:sqref>
            </x14:sparkline>
            <x14:sparkline>
              <xm:f>'Vest PD'!B235:I235</xm:f>
              <xm:sqref>L235</xm:sqref>
            </x14:sparkline>
            <x14:sparkline>
              <xm:f>'Vest PD'!B236:I236</xm:f>
              <xm:sqref>L236</xm:sqref>
            </x14:sparkline>
            <x14:sparkline>
              <xm:f>'Vest PD'!B237:I237</xm:f>
              <xm:sqref>L237</xm:sqref>
            </x14:sparkline>
            <x14:sparkline>
              <xm:f>'Vest PD'!B238:I238</xm:f>
              <xm:sqref>L238</xm:sqref>
            </x14:sparkline>
            <x14:sparkline>
              <xm:f>'Vest PD'!C239:I239</xm:f>
              <xm:sqref>L239</xm:sqref>
            </x14:sparkline>
            <x14:sparkline>
              <xm:f>'Vest PD'!B240:I240</xm:f>
              <xm:sqref>L240</xm:sqref>
            </x14:sparkline>
            <x14:sparkline>
              <xm:f>'Vest PD'!B241:I241</xm:f>
              <xm:sqref>L241</xm:sqref>
            </x14:sparkline>
            <x14:sparkline>
              <xm:f>'Vest PD'!B242:I242</xm:f>
              <xm:sqref>L242</xm:sqref>
            </x14:sparkline>
          </x14:sparklines>
        </x14:sparklineGroup>
        <x14:sparklineGroup displayEmptyCellsAs="gap" high="1" low="1" xr2:uid="{237CCDBD-E4E6-405A-9196-6D1A33EA5BB6}">
          <x14:colorSeries rgb="FF376092"/>
          <x14:colorNegative rgb="FFD00000"/>
          <x14:colorAxis rgb="FF000000"/>
          <x14:colorMarkers rgb="FFD00000"/>
          <x14:colorFirst rgb="FFD00000"/>
          <x14:colorLast rgb="FFD00000"/>
          <x14:colorHigh theme="1"/>
          <x14:colorLow rgb="FFD00000"/>
          <x14:sparklines>
            <x14:sparkline>
              <xm:f>'Vest PD'!Q223:X223</xm:f>
              <xm:sqref>AA223</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91575-0F84-417F-818D-200F73EEF6D3}">
  <sheetPr>
    <tabColor theme="4" tint="0.79998168889431442"/>
    <pageSetUpPr fitToPage="1"/>
  </sheetPr>
  <dimension ref="A1:AF588"/>
  <sheetViews>
    <sheetView topLeftCell="A7" zoomScaleNormal="100" workbookViewId="0">
      <selection activeCell="A30" sqref="A30"/>
    </sheetView>
  </sheetViews>
  <sheetFormatPr baseColWidth="10" defaultRowHeight="15" outlineLevelRow="2" x14ac:dyDescent="0.25"/>
  <cols>
    <col min="1" max="1" width="42.5703125" customWidth="1"/>
    <col min="2" max="9" width="8.140625" customWidth="1"/>
    <col min="10" max="10" width="9.28515625" customWidth="1"/>
    <col min="11" max="11" width="10.7109375" customWidth="1"/>
    <col min="12" max="12" width="13" customWidth="1"/>
    <col min="13" max="14" width="10.140625" customWidth="1"/>
    <col min="15" max="15" width="4.85546875" style="202" customWidth="1"/>
    <col min="16" max="16" width="42.5703125" customWidth="1"/>
    <col min="17" max="19" width="8.7109375" customWidth="1"/>
    <col min="20" max="20" width="8.5703125" customWidth="1"/>
    <col min="21" max="24" width="8.140625" customWidth="1"/>
    <col min="25" max="25" width="8.85546875" customWidth="1"/>
    <col min="26" max="26" width="10" customWidth="1"/>
    <col min="27" max="28" width="10.28515625" customWidth="1"/>
  </cols>
  <sheetData>
    <row r="1" spans="1:32" x14ac:dyDescent="0.25">
      <c r="A1" s="190" t="s">
        <v>142</v>
      </c>
      <c r="B1" s="260" t="s">
        <v>150</v>
      </c>
      <c r="C1" s="260"/>
      <c r="D1" s="260"/>
      <c r="E1" s="198"/>
      <c r="F1" s="162"/>
      <c r="G1" s="162"/>
      <c r="H1" s="162"/>
      <c r="I1" s="162"/>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x14ac:dyDescent="0.25">
      <c r="A2" s="198"/>
      <c r="B2" s="198"/>
      <c r="C2" s="198"/>
      <c r="D2" s="198"/>
      <c r="E2" s="162"/>
      <c r="F2" s="162"/>
      <c r="G2" s="162"/>
      <c r="H2" s="162"/>
      <c r="I2" s="162"/>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x14ac:dyDescent="0.25">
      <c r="A3" s="199"/>
      <c r="B3" s="199"/>
      <c r="C3" s="199"/>
      <c r="D3" s="199"/>
      <c r="E3" s="200"/>
      <c r="F3" s="200"/>
      <c r="G3" s="200"/>
      <c r="H3" s="200"/>
      <c r="I3" s="200"/>
      <c r="J3" s="200"/>
      <c r="K3" s="167"/>
      <c r="L3" s="167"/>
      <c r="M3" s="144"/>
      <c r="N3" s="144"/>
      <c r="O3" s="144"/>
      <c r="P3" s="167"/>
      <c r="Q3" s="167"/>
      <c r="R3" s="167"/>
      <c r="S3" s="167"/>
      <c r="T3" s="167"/>
      <c r="U3" s="167"/>
      <c r="V3" s="167"/>
      <c r="W3" s="167"/>
      <c r="X3" s="167"/>
      <c r="Y3" s="167"/>
      <c r="Z3" s="167"/>
      <c r="AA3" s="167"/>
      <c r="AB3" s="144"/>
      <c r="AC3" s="144"/>
      <c r="AD3" s="144"/>
      <c r="AE3" s="144"/>
      <c r="AF3" s="144"/>
    </row>
    <row r="4" spans="1:32" ht="42" x14ac:dyDescent="0.25">
      <c r="A4" s="201" t="s">
        <v>313</v>
      </c>
      <c r="B4" s="141">
        <v>2019</v>
      </c>
      <c r="C4" s="141">
        <v>2020</v>
      </c>
      <c r="D4" s="141">
        <v>2021</v>
      </c>
      <c r="E4" s="141">
        <v>2022</v>
      </c>
      <c r="F4" s="141">
        <v>2023</v>
      </c>
      <c r="G4" s="141">
        <v>2024</v>
      </c>
      <c r="H4" s="141">
        <v>2025</v>
      </c>
      <c r="I4" s="141">
        <v>2026</v>
      </c>
      <c r="J4" s="142" t="s">
        <v>232</v>
      </c>
      <c r="K4" s="142" t="s">
        <v>233</v>
      </c>
      <c r="L4" s="143" t="s">
        <v>234</v>
      </c>
      <c r="M4" s="145" t="s">
        <v>287</v>
      </c>
      <c r="N4" s="144"/>
      <c r="P4" s="140" t="s">
        <v>231</v>
      </c>
      <c r="Q4" s="141">
        <v>2019</v>
      </c>
      <c r="R4" s="141">
        <v>2020</v>
      </c>
      <c r="S4" s="141">
        <v>2021</v>
      </c>
      <c r="T4" s="141">
        <v>2022</v>
      </c>
      <c r="U4" s="141">
        <v>2023</v>
      </c>
      <c r="V4" s="141">
        <v>2024</v>
      </c>
      <c r="W4" s="141">
        <v>2025</v>
      </c>
      <c r="X4" s="141">
        <v>2026</v>
      </c>
      <c r="Y4" s="142" t="s">
        <v>232</v>
      </c>
      <c r="Z4" s="142" t="s">
        <v>233</v>
      </c>
      <c r="AA4" s="143" t="s">
        <v>234</v>
      </c>
      <c r="AB4" s="144"/>
      <c r="AC4" s="144"/>
      <c r="AD4" s="145" t="s">
        <v>314</v>
      </c>
      <c r="AE4" s="145" t="s">
        <v>235</v>
      </c>
      <c r="AF4" s="144"/>
    </row>
    <row r="5" spans="1:32" ht="15" customHeight="1" x14ac:dyDescent="0.25">
      <c r="A5" s="146" t="s">
        <v>236</v>
      </c>
      <c r="B5" s="147">
        <v>3510</v>
      </c>
      <c r="C5" s="147">
        <v>3860</v>
      </c>
      <c r="D5" s="147">
        <v>3536</v>
      </c>
      <c r="E5" s="147">
        <v>3043</v>
      </c>
      <c r="F5" s="147">
        <v>3332</v>
      </c>
      <c r="G5" s="147">
        <v>3600</v>
      </c>
      <c r="H5" s="147">
        <v>3800</v>
      </c>
      <c r="I5" s="147">
        <v>3892</v>
      </c>
      <c r="J5" s="148">
        <v>2.4210526315789474E-2</v>
      </c>
      <c r="K5" s="148">
        <v>0.1038450630039302</v>
      </c>
      <c r="L5" s="147"/>
      <c r="M5" s="155">
        <v>3.4371301905788014E-2</v>
      </c>
      <c r="N5" s="144"/>
      <c r="P5" s="146" t="s">
        <v>236</v>
      </c>
      <c r="Q5" s="147">
        <v>102075</v>
      </c>
      <c r="R5" s="147">
        <v>111313</v>
      </c>
      <c r="S5" s="147">
        <v>87419</v>
      </c>
      <c r="T5" s="147">
        <v>87558</v>
      </c>
      <c r="U5" s="147">
        <v>101531</v>
      </c>
      <c r="V5" s="147">
        <v>105258</v>
      </c>
      <c r="W5" s="147">
        <v>103935</v>
      </c>
      <c r="X5" s="147">
        <v>113234</v>
      </c>
      <c r="Y5" s="148">
        <v>8.9469379900899607E-2</v>
      </c>
      <c r="Z5" s="148">
        <v>0.13381557999053051</v>
      </c>
      <c r="AA5" s="147"/>
      <c r="AB5" s="144"/>
      <c r="AC5" s="144"/>
      <c r="AD5" s="147">
        <v>3525.8571428571427</v>
      </c>
      <c r="AE5" s="147">
        <v>99869.857142857145</v>
      </c>
      <c r="AF5" s="144"/>
    </row>
    <row r="6" spans="1:32" ht="15" customHeight="1" x14ac:dyDescent="0.25">
      <c r="A6" s="149" t="s">
        <v>237</v>
      </c>
      <c r="B6" s="150">
        <v>2058</v>
      </c>
      <c r="C6" s="150">
        <v>2416</v>
      </c>
      <c r="D6" s="150">
        <v>2227</v>
      </c>
      <c r="E6" s="150">
        <v>1869</v>
      </c>
      <c r="F6" s="150">
        <v>1876</v>
      </c>
      <c r="G6" s="150">
        <v>1940</v>
      </c>
      <c r="H6" s="150">
        <v>2009</v>
      </c>
      <c r="I6" s="150">
        <v>2076</v>
      </c>
      <c r="J6" s="148">
        <v>3.3349925335988052E-2</v>
      </c>
      <c r="K6" s="148">
        <v>9.5171934699547819E-3</v>
      </c>
      <c r="L6" s="147"/>
      <c r="M6" s="155">
        <v>4.7725235062875009E-2</v>
      </c>
      <c r="N6" s="144"/>
      <c r="P6" s="149" t="s">
        <v>237</v>
      </c>
      <c r="Q6" s="150">
        <v>51356</v>
      </c>
      <c r="R6" s="150">
        <v>55656</v>
      </c>
      <c r="S6" s="150">
        <v>43760</v>
      </c>
      <c r="T6" s="150">
        <v>39458</v>
      </c>
      <c r="U6" s="150">
        <v>42067</v>
      </c>
      <c r="V6" s="150">
        <v>40278</v>
      </c>
      <c r="W6" s="150">
        <v>39488</v>
      </c>
      <c r="X6" s="150">
        <v>43499</v>
      </c>
      <c r="Y6" s="148">
        <v>0.10157516207455429</v>
      </c>
      <c r="Z6" s="148">
        <v>-2.4257922278514296E-2</v>
      </c>
      <c r="AA6" s="147"/>
      <c r="AB6" s="144"/>
      <c r="AC6" s="144"/>
      <c r="AD6" s="150">
        <v>2056.4285714285716</v>
      </c>
      <c r="AE6" s="150">
        <v>44580.428571428572</v>
      </c>
      <c r="AF6" s="144"/>
    </row>
    <row r="7" spans="1:32" ht="15" customHeight="1" x14ac:dyDescent="0.25">
      <c r="A7" s="146" t="s">
        <v>90</v>
      </c>
      <c r="B7" s="151">
        <v>0.63342566943674972</v>
      </c>
      <c r="C7" s="151">
        <v>0.67260579064587978</v>
      </c>
      <c r="D7" s="151">
        <v>0.66457773798866016</v>
      </c>
      <c r="E7" s="151">
        <v>0.66583541147132175</v>
      </c>
      <c r="F7" s="151">
        <v>0.61467889908256879</v>
      </c>
      <c r="G7" s="151">
        <v>0.58031708046664676</v>
      </c>
      <c r="H7" s="151">
        <v>0.58588509769612129</v>
      </c>
      <c r="I7" s="151">
        <v>0.60156476383656909</v>
      </c>
      <c r="J7" s="152">
        <v>1.5679666140447801</v>
      </c>
      <c r="K7" s="152">
        <v>-2.9158629231826771</v>
      </c>
      <c r="L7" s="147"/>
      <c r="M7" s="203">
        <v>17.258054292927127</v>
      </c>
      <c r="N7" s="144"/>
      <c r="P7" s="146" t="s">
        <v>90</v>
      </c>
      <c r="Q7" s="151">
        <v>0.541461511697787</v>
      </c>
      <c r="R7" s="151">
        <v>0.53382441803585301</v>
      </c>
      <c r="S7" s="151">
        <v>0.53412752660872964</v>
      </c>
      <c r="T7" s="151">
        <v>0.48477774774553406</v>
      </c>
      <c r="U7" s="151">
        <v>0.45379229997518905</v>
      </c>
      <c r="V7" s="151">
        <v>0.42279512102953837</v>
      </c>
      <c r="W7" s="151">
        <v>0.4158470060447777</v>
      </c>
      <c r="X7" s="151">
        <v>0.42898422090729782</v>
      </c>
      <c r="Y7" s="152">
        <v>1.3137214862520119</v>
      </c>
      <c r="Z7" s="152">
        <v>-5.4569741032911621</v>
      </c>
      <c r="AA7" s="147"/>
      <c r="AB7" s="144"/>
      <c r="AC7" s="144"/>
      <c r="AD7" s="151">
        <v>0.63072339306839587</v>
      </c>
      <c r="AE7" s="151">
        <v>0.48355396194020944</v>
      </c>
      <c r="AF7" s="144"/>
    </row>
    <row r="8" spans="1:32" ht="15" customHeight="1" x14ac:dyDescent="0.25">
      <c r="A8" s="149" t="s">
        <v>238</v>
      </c>
      <c r="B8" s="150">
        <v>1803</v>
      </c>
      <c r="C8" s="150">
        <v>2100</v>
      </c>
      <c r="D8" s="150">
        <v>1947</v>
      </c>
      <c r="E8" s="150">
        <v>1575</v>
      </c>
      <c r="F8" s="150">
        <v>1612</v>
      </c>
      <c r="G8" s="150">
        <v>1674</v>
      </c>
      <c r="H8" s="150">
        <v>1768</v>
      </c>
      <c r="I8" s="150">
        <v>1848</v>
      </c>
      <c r="J8" s="148">
        <v>4.5248868778280542E-2</v>
      </c>
      <c r="K8" s="148">
        <v>3.6621524160589752E-2</v>
      </c>
      <c r="L8" s="147"/>
      <c r="M8" s="155">
        <v>4.8774050515980889E-2</v>
      </c>
      <c r="N8" s="144"/>
      <c r="P8" s="149" t="s">
        <v>238</v>
      </c>
      <c r="Q8" s="150">
        <v>44530</v>
      </c>
      <c r="R8" s="150">
        <v>48369</v>
      </c>
      <c r="S8" s="150">
        <v>37439</v>
      </c>
      <c r="T8" s="150">
        <v>33385</v>
      </c>
      <c r="U8" s="150">
        <v>35556</v>
      </c>
      <c r="V8" s="150">
        <v>34137</v>
      </c>
      <c r="W8" s="150">
        <v>33546</v>
      </c>
      <c r="X8" s="150">
        <v>37889</v>
      </c>
      <c r="Y8" s="148">
        <v>0.12946401955523759</v>
      </c>
      <c r="Z8" s="148">
        <v>-6.5140357054562347E-3</v>
      </c>
      <c r="AA8" s="147"/>
      <c r="AB8" s="144"/>
      <c r="AC8" s="144"/>
      <c r="AD8" s="150">
        <v>1782.7142857142858</v>
      </c>
      <c r="AE8" s="150">
        <v>38137.428571428572</v>
      </c>
      <c r="AF8" s="144"/>
    </row>
    <row r="9" spans="1:32" ht="15" customHeight="1" x14ac:dyDescent="0.25">
      <c r="A9" s="149" t="s">
        <v>239</v>
      </c>
      <c r="B9" s="153">
        <v>0.51367521367521363</v>
      </c>
      <c r="C9" s="153">
        <v>0.54404145077720212</v>
      </c>
      <c r="D9" s="153">
        <v>0.5506221719457014</v>
      </c>
      <c r="E9" s="153">
        <v>0.51758133420966157</v>
      </c>
      <c r="F9" s="153">
        <v>0.4837935174069628</v>
      </c>
      <c r="G9" s="153">
        <v>0.46500000000000002</v>
      </c>
      <c r="H9" s="153">
        <v>0.46526315789473682</v>
      </c>
      <c r="I9" s="153">
        <v>0.47482014388489208</v>
      </c>
      <c r="J9" s="152">
        <v>0.95569859901552534</v>
      </c>
      <c r="K9" s="152">
        <v>-3.0791460183014427</v>
      </c>
      <c r="L9" s="147"/>
      <c r="M9" s="203">
        <v>14.021216394953695</v>
      </c>
      <c r="N9" s="144"/>
      <c r="P9" s="149" t="s">
        <v>239</v>
      </c>
      <c r="Q9" s="153">
        <v>0.43624785696791574</v>
      </c>
      <c r="R9" s="153">
        <v>0.43453145634382329</v>
      </c>
      <c r="S9" s="153">
        <v>0.42827074205836257</v>
      </c>
      <c r="T9" s="153">
        <v>0.38129011626578951</v>
      </c>
      <c r="U9" s="153">
        <v>0.35019846155361417</v>
      </c>
      <c r="V9" s="153">
        <v>0.32431739155218603</v>
      </c>
      <c r="W9" s="153">
        <v>0.32275941694328186</v>
      </c>
      <c r="X9" s="153">
        <v>0.33460797993535513</v>
      </c>
      <c r="Y9" s="152">
        <v>1.1848562992073264</v>
      </c>
      <c r="Z9" s="152">
        <v>-4.7263283952361625</v>
      </c>
      <c r="AA9" s="147"/>
      <c r="AB9" s="144"/>
      <c r="AC9" s="144"/>
      <c r="AD9" s="153">
        <v>0.50561160406790651</v>
      </c>
      <c r="AE9" s="153">
        <v>0.38187126388771675</v>
      </c>
      <c r="AF9" s="144"/>
    </row>
    <row r="10" spans="1:32" ht="15" customHeight="1" x14ac:dyDescent="0.25">
      <c r="A10" s="149" t="s">
        <v>240</v>
      </c>
      <c r="B10" s="153">
        <v>0.87609329446064144</v>
      </c>
      <c r="C10" s="153">
        <v>0.86920529801324509</v>
      </c>
      <c r="D10" s="153">
        <v>0.87427031881454875</v>
      </c>
      <c r="E10" s="153">
        <v>0.84269662921348309</v>
      </c>
      <c r="F10" s="153">
        <v>0.85927505330490406</v>
      </c>
      <c r="G10" s="153">
        <v>0.86288659793814437</v>
      </c>
      <c r="H10" s="153">
        <v>0.88003982080637133</v>
      </c>
      <c r="I10" s="153">
        <v>0.89017341040462428</v>
      </c>
      <c r="J10" s="152">
        <v>1.0133589598252946</v>
      </c>
      <c r="K10" s="152">
        <v>2.3275181853043891</v>
      </c>
      <c r="L10" s="147"/>
      <c r="M10" s="203">
        <v>1.9141892438694019</v>
      </c>
      <c r="N10" s="144"/>
      <c r="P10" s="149" t="s">
        <v>240</v>
      </c>
      <c r="Q10" s="153">
        <v>0.86708466391463512</v>
      </c>
      <c r="R10" s="153">
        <v>0.86907072013799047</v>
      </c>
      <c r="S10" s="153">
        <v>0.85555301645338211</v>
      </c>
      <c r="T10" s="153">
        <v>0.84608951289979217</v>
      </c>
      <c r="U10" s="153">
        <v>0.84522309648893434</v>
      </c>
      <c r="V10" s="153">
        <v>0.84753463429167286</v>
      </c>
      <c r="W10" s="153">
        <v>0.84952390599675853</v>
      </c>
      <c r="X10" s="153">
        <v>0.87103151796593026</v>
      </c>
      <c r="Y10" s="152">
        <v>2.1507611969171725</v>
      </c>
      <c r="Z10" s="152">
        <v>1.5556822151303051</v>
      </c>
      <c r="AA10" s="147"/>
      <c r="AB10" s="144"/>
      <c r="AC10" s="144"/>
      <c r="AD10" s="153">
        <v>0.86689822855158039</v>
      </c>
      <c r="AE10" s="153">
        <v>0.85547469581462721</v>
      </c>
      <c r="AF10" s="144"/>
    </row>
    <row r="11" spans="1:32" ht="21.6" customHeight="1" x14ac:dyDescent="0.25">
      <c r="A11" s="154" t="s">
        <v>241</v>
      </c>
      <c r="B11" s="155">
        <v>5.2478134110787174E-2</v>
      </c>
      <c r="C11" s="155">
        <v>4.7599337748344371E-2</v>
      </c>
      <c r="D11" s="155">
        <v>4.8944768747193536E-2</v>
      </c>
      <c r="E11" s="155">
        <v>4.8154093097913325E-2</v>
      </c>
      <c r="F11" s="155">
        <v>6.5031982942430705E-2</v>
      </c>
      <c r="G11" s="155">
        <v>4.7422680412371132E-2</v>
      </c>
      <c r="H11" s="155">
        <v>5.3260328521652564E-2</v>
      </c>
      <c r="I11" s="155">
        <v>3.7090558766859343E-2</v>
      </c>
      <c r="J11" s="152">
        <v>-1.6169769754793222</v>
      </c>
      <c r="K11" s="152">
        <v>-1.4524585380414019</v>
      </c>
      <c r="L11" s="147"/>
      <c r="M11" s="203">
        <v>-1.2680700342545475</v>
      </c>
      <c r="N11" s="144"/>
      <c r="P11" s="154" t="s">
        <v>241</v>
      </c>
      <c r="Q11" s="155">
        <v>4.4804891346678088E-2</v>
      </c>
      <c r="R11" s="155">
        <v>4.3894638493603567E-2</v>
      </c>
      <c r="S11" s="155">
        <v>5.4844606946983544E-2</v>
      </c>
      <c r="T11" s="155">
        <v>5.4792437528511331E-2</v>
      </c>
      <c r="U11" s="155">
        <v>5.724201868447952E-2</v>
      </c>
      <c r="V11" s="155">
        <v>5.0424549381796517E-2</v>
      </c>
      <c r="W11" s="155">
        <v>5.1129457050243111E-2</v>
      </c>
      <c r="X11" s="155">
        <v>4.9771259109404817E-2</v>
      </c>
      <c r="Y11" s="152">
        <v>-0.13581979408382946</v>
      </c>
      <c r="Z11" s="152">
        <v>-7.4418168299927867E-2</v>
      </c>
      <c r="AA11" s="147"/>
      <c r="AB11" s="144"/>
      <c r="AC11" s="144"/>
      <c r="AD11" s="151">
        <v>5.1615144147273362E-2</v>
      </c>
      <c r="AE11" s="151">
        <v>5.0515440792404095E-2</v>
      </c>
      <c r="AF11" s="144"/>
    </row>
    <row r="12" spans="1:32" ht="21.6" customHeight="1" x14ac:dyDescent="0.25">
      <c r="A12" s="154" t="s">
        <v>242</v>
      </c>
      <c r="B12" s="155">
        <v>3.0769230769230771E-2</v>
      </c>
      <c r="C12" s="155">
        <v>2.9792746113989636E-2</v>
      </c>
      <c r="D12" s="155">
        <v>3.0825791855203621E-2</v>
      </c>
      <c r="E12" s="155">
        <v>2.9576076240552088E-2</v>
      </c>
      <c r="F12" s="155">
        <v>3.6614645858343335E-2</v>
      </c>
      <c r="G12" s="155">
        <v>2.5555555555555557E-2</v>
      </c>
      <c r="H12" s="155">
        <v>2.8157894736842104E-2</v>
      </c>
      <c r="I12" s="155">
        <v>1.9784172661870502E-2</v>
      </c>
      <c r="J12" s="152">
        <v>-0.83737220749716024</v>
      </c>
      <c r="K12" s="152">
        <v>-1.0319956020111591</v>
      </c>
      <c r="L12" s="147"/>
      <c r="M12" s="203">
        <v>6.6447363154392008E-2</v>
      </c>
      <c r="N12" s="144"/>
      <c r="P12" s="154" t="s">
        <v>242</v>
      </c>
      <c r="Q12" s="155">
        <v>2.2542248346803819E-2</v>
      </c>
      <c r="R12" s="155">
        <v>2.1947122079182126E-2</v>
      </c>
      <c r="S12" s="155">
        <v>2.7453985975588832E-2</v>
      </c>
      <c r="T12" s="155">
        <v>2.4692204024760731E-2</v>
      </c>
      <c r="U12" s="155">
        <v>2.3716894347539177E-2</v>
      </c>
      <c r="V12" s="155">
        <v>1.9295445476828363E-2</v>
      </c>
      <c r="W12" s="155">
        <v>1.9425602540049068E-2</v>
      </c>
      <c r="X12" s="155">
        <v>1.9119699030326582E-2</v>
      </c>
      <c r="Y12" s="152">
        <v>-3.0590350972248617E-2</v>
      </c>
      <c r="Z12" s="152">
        <v>-0.34296473332980776</v>
      </c>
      <c r="AA12" s="147"/>
      <c r="AB12" s="144"/>
      <c r="AC12" s="144"/>
      <c r="AD12" s="151">
        <v>3.0104128681982093E-2</v>
      </c>
      <c r="AE12" s="151">
        <v>2.254934636362466E-2</v>
      </c>
      <c r="AF12" s="144"/>
    </row>
    <row r="13" spans="1:32" ht="21.6" customHeight="1" x14ac:dyDescent="0.25">
      <c r="A13" s="154" t="s">
        <v>243</v>
      </c>
      <c r="B13" s="155">
        <v>0.16438746438746438</v>
      </c>
      <c r="C13" s="155">
        <v>0.17227979274611399</v>
      </c>
      <c r="D13" s="155">
        <v>0.1620475113122172</v>
      </c>
      <c r="E13" s="155">
        <v>0.1288202431810713</v>
      </c>
      <c r="F13" s="155">
        <v>0.15306122448979592</v>
      </c>
      <c r="G13" s="155">
        <v>0.13750000000000001</v>
      </c>
      <c r="H13" s="155">
        <v>0.14684210526315788</v>
      </c>
      <c r="I13" s="155">
        <v>0.12589928057553956</v>
      </c>
      <c r="J13" s="152">
        <v>-2.0942824687618322</v>
      </c>
      <c r="K13" s="152">
        <v>-2.6849797662781421</v>
      </c>
      <c r="L13" s="147"/>
      <c r="M13" s="203">
        <v>0.20672160012950719</v>
      </c>
      <c r="N13" s="144"/>
      <c r="P13" s="154" t="s">
        <v>243</v>
      </c>
      <c r="Q13" s="155">
        <v>0.13755571883419054</v>
      </c>
      <c r="R13" s="155">
        <v>0.14265180167635405</v>
      </c>
      <c r="S13" s="155">
        <v>0.15236962216451802</v>
      </c>
      <c r="T13" s="155">
        <v>0.14529797391443386</v>
      </c>
      <c r="U13" s="155">
        <v>0.14262638996956595</v>
      </c>
      <c r="V13" s="155">
        <v>0.13409907085447187</v>
      </c>
      <c r="W13" s="155">
        <v>0.12740655217203059</v>
      </c>
      <c r="X13" s="155">
        <v>0.12383206457424449</v>
      </c>
      <c r="Y13" s="152">
        <v>-0.35744875977860996</v>
      </c>
      <c r="Z13" s="152">
        <v>-1.6064286248039947</v>
      </c>
      <c r="AA13" s="147"/>
      <c r="AB13" s="144"/>
      <c r="AC13" s="144"/>
      <c r="AD13" s="151">
        <v>0.15274907823832098</v>
      </c>
      <c r="AE13" s="151">
        <v>0.13989635082228444</v>
      </c>
      <c r="AF13" s="144"/>
    </row>
    <row r="14" spans="1:32" ht="21.6" customHeight="1" x14ac:dyDescent="0.25">
      <c r="A14" s="154" t="s">
        <v>244</v>
      </c>
      <c r="B14" s="155">
        <v>0.17492877492877493</v>
      </c>
      <c r="C14" s="155">
        <v>0.13419689119170986</v>
      </c>
      <c r="D14" s="155">
        <v>0.15865384615384615</v>
      </c>
      <c r="E14" s="155">
        <v>0.182714426552744</v>
      </c>
      <c r="F14" s="155">
        <v>0.20168067226890757</v>
      </c>
      <c r="G14" s="155">
        <v>0.25111111111111112</v>
      </c>
      <c r="H14" s="155">
        <v>0.22394736842105264</v>
      </c>
      <c r="I14" s="155">
        <v>0.18602261048304214</v>
      </c>
      <c r="J14" s="152">
        <v>-3.7924757938010507</v>
      </c>
      <c r="K14" s="152">
        <v>-0.34348669287320999</v>
      </c>
      <c r="L14" s="147"/>
      <c r="M14" s="203">
        <v>-10.507370334496008</v>
      </c>
      <c r="N14" s="144"/>
      <c r="P14" s="154" t="s">
        <v>244</v>
      </c>
      <c r="Q14" s="155">
        <v>0.25849620377173649</v>
      </c>
      <c r="R14" s="155">
        <v>0.24034030167186224</v>
      </c>
      <c r="S14" s="155">
        <v>0.2378659101568309</v>
      </c>
      <c r="T14" s="155">
        <v>0.29218346695904429</v>
      </c>
      <c r="U14" s="155">
        <v>0.2982143384779033</v>
      </c>
      <c r="V14" s="155">
        <v>0.30440441581637501</v>
      </c>
      <c r="W14" s="155">
        <v>0.31380189541540388</v>
      </c>
      <c r="X14" s="155">
        <v>0.29109631382800222</v>
      </c>
      <c r="Y14" s="152">
        <v>-2.2705581587401658</v>
      </c>
      <c r="Z14" s="152">
        <v>1.2948610173674935</v>
      </c>
      <c r="AA14" s="147"/>
      <c r="AB14" s="144"/>
      <c r="AC14" s="144"/>
      <c r="AD14" s="151">
        <v>0.18945747741177424</v>
      </c>
      <c r="AE14" s="151">
        <v>0.27814770365432728</v>
      </c>
      <c r="AF14" s="144"/>
    </row>
    <row r="15" spans="1:32" ht="21.6" customHeight="1" x14ac:dyDescent="0.25">
      <c r="A15" s="154" t="s">
        <v>245</v>
      </c>
      <c r="B15" s="155">
        <v>5.6980056980056976E-4</v>
      </c>
      <c r="C15" s="155">
        <v>0</v>
      </c>
      <c r="D15" s="155">
        <v>2.8280542986425342E-4</v>
      </c>
      <c r="E15" s="155">
        <v>0</v>
      </c>
      <c r="F15" s="155">
        <v>1.8007202881152461E-3</v>
      </c>
      <c r="G15" s="155">
        <v>1.3888888888888889E-3</v>
      </c>
      <c r="H15" s="155">
        <v>2.8947368421052633E-3</v>
      </c>
      <c r="I15" s="155">
        <v>3.391572456320658E-2</v>
      </c>
      <c r="J15" s="152">
        <v>3.1020987721101316</v>
      </c>
      <c r="K15" s="152">
        <v>3.2902799641201796</v>
      </c>
      <c r="L15" s="147"/>
      <c r="M15" s="203">
        <v>-4.4232181542733331</v>
      </c>
      <c r="N15" s="144"/>
      <c r="P15" s="154" t="s">
        <v>245</v>
      </c>
      <c r="Q15" s="155">
        <v>3.7932892481018859E-2</v>
      </c>
      <c r="R15" s="155">
        <v>5.5438268665834178E-2</v>
      </c>
      <c r="S15" s="155">
        <v>4.7804253079994051E-2</v>
      </c>
      <c r="T15" s="155">
        <v>4.5135795701135246E-2</v>
      </c>
      <c r="U15" s="155">
        <v>5.9085402487910096E-2</v>
      </c>
      <c r="V15" s="155">
        <v>8.6216724619506357E-2</v>
      </c>
      <c r="W15" s="155">
        <v>8.9786886034540825E-2</v>
      </c>
      <c r="X15" s="155">
        <v>7.8147906105939913E-2</v>
      </c>
      <c r="Y15" s="152">
        <v>-1.1638979928600912</v>
      </c>
      <c r="Z15" s="152">
        <v>1.7240067475951457</v>
      </c>
      <c r="AA15" s="147"/>
      <c r="AB15" s="144"/>
      <c r="AC15" s="144"/>
      <c r="AD15" s="151">
        <v>1.012924922004781E-3</v>
      </c>
      <c r="AE15" s="151">
        <v>6.0907838629988456E-2</v>
      </c>
      <c r="AF15" s="144"/>
    </row>
    <row r="16" spans="1:32" ht="21.6" customHeight="1" x14ac:dyDescent="0.25">
      <c r="A16" s="154" t="s">
        <v>246</v>
      </c>
      <c r="B16" s="155">
        <v>3.9316239316239315E-2</v>
      </c>
      <c r="C16" s="155">
        <v>4.8186528497409328E-2</v>
      </c>
      <c r="D16" s="155">
        <v>3.5633484162895926E-2</v>
      </c>
      <c r="E16" s="155">
        <v>5.4222806441012156E-2</v>
      </c>
      <c r="F16" s="155">
        <v>5.8523409363745497E-2</v>
      </c>
      <c r="G16" s="155">
        <v>4.8611111111111112E-2</v>
      </c>
      <c r="H16" s="155">
        <v>8.2368421052631577E-2</v>
      </c>
      <c r="I16" s="155">
        <v>9.7379239465570394E-2</v>
      </c>
      <c r="J16" s="152">
        <v>1.5010818412938818</v>
      </c>
      <c r="K16" s="152">
        <v>4.4788177515082159</v>
      </c>
      <c r="L16" s="147"/>
      <c r="M16" s="203">
        <v>0.70795061699171491</v>
      </c>
      <c r="N16" s="144"/>
      <c r="P16" s="154" t="s">
        <v>246</v>
      </c>
      <c r="Q16" s="155">
        <v>5.3147195689444038E-2</v>
      </c>
      <c r="R16" s="155">
        <v>4.800876806841968E-2</v>
      </c>
      <c r="S16" s="155">
        <v>4.6911998535787418E-2</v>
      </c>
      <c r="T16" s="155">
        <v>5.4409648461591173E-2</v>
      </c>
      <c r="U16" s="155">
        <v>6.808757916301425E-2</v>
      </c>
      <c r="V16" s="155">
        <v>7.8112827528548895E-2</v>
      </c>
      <c r="W16" s="155">
        <v>7.1352287487371921E-2</v>
      </c>
      <c r="X16" s="155">
        <v>9.0299733295653245E-2</v>
      </c>
      <c r="Y16" s="152">
        <v>1.8947445808281325</v>
      </c>
      <c r="Z16" s="152">
        <v>2.99569157144869</v>
      </c>
      <c r="AA16" s="147"/>
      <c r="AB16" s="144"/>
      <c r="AC16" s="144"/>
      <c r="AD16" s="151">
        <v>5.2591061950488231E-2</v>
      </c>
      <c r="AE16" s="151">
        <v>6.0342817581166344E-2</v>
      </c>
      <c r="AF16" s="144"/>
    </row>
    <row r="17" spans="1:32" ht="15" customHeight="1" x14ac:dyDescent="0.25">
      <c r="A17" s="149" t="s">
        <v>247</v>
      </c>
      <c r="B17" s="150">
        <v>95.753276353276334</v>
      </c>
      <c r="C17" s="150">
        <v>104.46398963730563</v>
      </c>
      <c r="D17" s="150">
        <v>71.904694570135732</v>
      </c>
      <c r="E17" s="150">
        <v>66.538284587578062</v>
      </c>
      <c r="F17" s="150">
        <v>78.926770708283314</v>
      </c>
      <c r="G17" s="150">
        <v>65.043611111111105</v>
      </c>
      <c r="H17" s="150">
        <v>68.883157894736826</v>
      </c>
      <c r="I17" s="150">
        <v>64.701695786228171</v>
      </c>
      <c r="J17" s="156">
        <v>-4.1814621085086543</v>
      </c>
      <c r="K17" s="156">
        <v>-14.507128815692312</v>
      </c>
      <c r="L17" s="147"/>
      <c r="M17" s="203">
        <v>3.615714543845101</v>
      </c>
      <c r="N17" s="144"/>
      <c r="P17" s="149" t="s">
        <v>247</v>
      </c>
      <c r="Q17" s="150">
        <v>81.930345334313031</v>
      </c>
      <c r="R17" s="150">
        <v>89.007456451627391</v>
      </c>
      <c r="S17" s="150">
        <v>69.819615872979554</v>
      </c>
      <c r="T17" s="150">
        <v>64.360081317526664</v>
      </c>
      <c r="U17" s="150">
        <v>63.788734475184931</v>
      </c>
      <c r="V17" s="150">
        <v>53.668310247202101</v>
      </c>
      <c r="W17" s="150">
        <v>59.952566507913588</v>
      </c>
      <c r="X17" s="150">
        <v>61.08598124238307</v>
      </c>
      <c r="Y17" s="156">
        <v>1.1334147344694827</v>
      </c>
      <c r="Z17" s="156">
        <v>-8.0987019667648354</v>
      </c>
      <c r="AA17" s="147"/>
      <c r="AB17" s="144"/>
      <c r="AC17" s="144"/>
      <c r="AD17" s="150">
        <v>79.208824601920483</v>
      </c>
      <c r="AE17" s="150">
        <v>69.184683209147906</v>
      </c>
      <c r="AF17" s="144"/>
    </row>
    <row r="18" spans="1:32" ht="15" customHeight="1" x14ac:dyDescent="0.25">
      <c r="A18" s="149" t="s">
        <v>248</v>
      </c>
      <c r="B18" s="150">
        <v>101.65500485908649</v>
      </c>
      <c r="C18" s="150">
        <v>112.65769867549673</v>
      </c>
      <c r="D18" s="150">
        <v>80.754827121688351</v>
      </c>
      <c r="E18" s="150">
        <v>75.70518994114498</v>
      </c>
      <c r="F18" s="150">
        <v>87.201492537313399</v>
      </c>
      <c r="G18" s="150">
        <v>80.12680412371131</v>
      </c>
      <c r="H18" s="150">
        <v>82.243404678944742</v>
      </c>
      <c r="I18" s="150">
        <v>74.570809248554895</v>
      </c>
      <c r="J18" s="156">
        <v>-7.6725954303898476</v>
      </c>
      <c r="K18" s="156">
        <v>-14.834123019593761</v>
      </c>
      <c r="L18" s="147"/>
      <c r="M18" s="203">
        <v>-22.00743392944922</v>
      </c>
      <c r="N18" s="144"/>
      <c r="P18" s="149" t="s">
        <v>248</v>
      </c>
      <c r="Q18" s="150">
        <v>104.8986875924916</v>
      </c>
      <c r="R18" s="150">
        <v>116.97383929854823</v>
      </c>
      <c r="S18" s="150">
        <v>91.945246800731255</v>
      </c>
      <c r="T18" s="150">
        <v>90.549216888843887</v>
      </c>
      <c r="U18" s="150">
        <v>94.422231202605388</v>
      </c>
      <c r="V18" s="150">
        <v>84.71582501613787</v>
      </c>
      <c r="W18" s="150">
        <v>96.045760737439167</v>
      </c>
      <c r="X18" s="150">
        <v>96.578243178004115</v>
      </c>
      <c r="Y18" s="156">
        <v>0.53248244056494798</v>
      </c>
      <c r="Z18" s="156">
        <v>-1.7057155098249268</v>
      </c>
      <c r="AA18" s="147"/>
      <c r="AB18" s="144"/>
      <c r="AC18" s="144"/>
      <c r="AD18" s="150">
        <v>89.404932268148656</v>
      </c>
      <c r="AE18" s="150">
        <v>98.283958687829042</v>
      </c>
      <c r="AF18" s="144"/>
    </row>
    <row r="19" spans="1:32" ht="15" customHeight="1" x14ac:dyDescent="0.25">
      <c r="A19" s="146" t="s">
        <v>249</v>
      </c>
      <c r="B19" s="147">
        <v>1451</v>
      </c>
      <c r="C19" s="147">
        <v>1111</v>
      </c>
      <c r="D19" s="147">
        <v>966</v>
      </c>
      <c r="E19" s="147">
        <v>1042</v>
      </c>
      <c r="F19" s="147">
        <v>1134</v>
      </c>
      <c r="G19" s="147">
        <v>1238</v>
      </c>
      <c r="H19" s="147">
        <v>1215</v>
      </c>
      <c r="I19" s="147">
        <v>1224</v>
      </c>
      <c r="J19" s="148">
        <v>7.4074074074074077E-3</v>
      </c>
      <c r="K19" s="148">
        <v>5.0386171386539225E-2</v>
      </c>
      <c r="L19" s="147"/>
      <c r="M19" s="155">
        <v>4.050163793388703E-2</v>
      </c>
      <c r="N19" s="144"/>
      <c r="P19" s="146" t="s">
        <v>249</v>
      </c>
      <c r="Q19" s="147">
        <v>36464</v>
      </c>
      <c r="R19" s="147">
        <v>28208</v>
      </c>
      <c r="S19" s="147">
        <v>29286</v>
      </c>
      <c r="T19" s="147">
        <v>27959</v>
      </c>
      <c r="U19" s="147">
        <v>26902</v>
      </c>
      <c r="V19" s="147">
        <v>27118</v>
      </c>
      <c r="W19" s="147">
        <v>30582</v>
      </c>
      <c r="X19" s="147">
        <v>30221</v>
      </c>
      <c r="Y19" s="148">
        <v>-1.1804329344058596E-2</v>
      </c>
      <c r="Z19" s="148">
        <v>2.4346428173678918E-2</v>
      </c>
      <c r="AA19" s="147"/>
      <c r="AB19" s="144"/>
      <c r="AC19" s="144"/>
      <c r="AD19" s="147">
        <v>1165.2857142857142</v>
      </c>
      <c r="AE19" s="147">
        <v>29502.714285714286</v>
      </c>
      <c r="AF19" s="144"/>
    </row>
    <row r="20" spans="1:32" ht="15" customHeight="1" x14ac:dyDescent="0.25">
      <c r="A20" s="146" t="s">
        <v>250</v>
      </c>
      <c r="B20" s="147">
        <v>265</v>
      </c>
      <c r="C20" s="147">
        <v>238</v>
      </c>
      <c r="D20" s="147">
        <v>164</v>
      </c>
      <c r="E20" s="147">
        <v>165</v>
      </c>
      <c r="F20" s="147">
        <v>237</v>
      </c>
      <c r="G20" s="147">
        <v>194</v>
      </c>
      <c r="H20" s="147">
        <v>228</v>
      </c>
      <c r="I20" s="147">
        <v>259</v>
      </c>
      <c r="J20" s="148">
        <v>0.13596491228070176</v>
      </c>
      <c r="K20" s="148">
        <v>0.215962441314554</v>
      </c>
      <c r="L20" s="147"/>
      <c r="M20" s="155">
        <v>3.490566037735849E-2</v>
      </c>
      <c r="N20" s="144"/>
      <c r="P20" s="146" t="s">
        <v>250</v>
      </c>
      <c r="Q20" s="147">
        <v>7584</v>
      </c>
      <c r="R20" s="147">
        <v>5676</v>
      </c>
      <c r="S20" s="147">
        <v>5517</v>
      </c>
      <c r="T20" s="147">
        <v>5325</v>
      </c>
      <c r="U20" s="147">
        <v>4926</v>
      </c>
      <c r="V20" s="147">
        <v>5420</v>
      </c>
      <c r="W20" s="147">
        <v>6381</v>
      </c>
      <c r="X20" s="147">
        <v>7420</v>
      </c>
      <c r="Y20" s="148">
        <v>0.16282714308102178</v>
      </c>
      <c r="Z20" s="148">
        <v>0.27213500208185365</v>
      </c>
      <c r="AA20" s="147"/>
      <c r="AB20" s="144"/>
      <c r="AC20" s="144"/>
      <c r="AD20" s="147">
        <v>213</v>
      </c>
      <c r="AE20" s="147">
        <v>5832.7142857142853</v>
      </c>
      <c r="AF20" s="144"/>
    </row>
    <row r="21" spans="1:32" ht="15" customHeight="1" x14ac:dyDescent="0.25">
      <c r="A21" s="149" t="s">
        <v>251</v>
      </c>
      <c r="B21" s="150">
        <v>0</v>
      </c>
      <c r="C21" s="150">
        <v>2399</v>
      </c>
      <c r="D21" s="150">
        <v>1898</v>
      </c>
      <c r="E21" s="150">
        <v>1599</v>
      </c>
      <c r="F21" s="150">
        <v>1221</v>
      </c>
      <c r="G21" s="150">
        <v>1480</v>
      </c>
      <c r="H21" s="150">
        <v>1629</v>
      </c>
      <c r="I21" s="150">
        <v>1851</v>
      </c>
      <c r="J21" s="148">
        <v>0.13627992633517497</v>
      </c>
      <c r="K21" s="157">
        <v>8.6055153530217143E-2</v>
      </c>
      <c r="L21" s="147"/>
      <c r="M21" s="155">
        <v>3.4384752563530983E-2</v>
      </c>
      <c r="N21" s="144"/>
      <c r="P21" s="149" t="s">
        <v>251</v>
      </c>
      <c r="Q21" s="150">
        <v>0</v>
      </c>
      <c r="R21" s="150">
        <v>78700</v>
      </c>
      <c r="S21" s="150">
        <v>63006</v>
      </c>
      <c r="T21" s="150">
        <v>54197</v>
      </c>
      <c r="U21" s="150">
        <v>49382</v>
      </c>
      <c r="V21" s="150">
        <v>47901</v>
      </c>
      <c r="W21" s="150">
        <v>48943</v>
      </c>
      <c r="X21" s="150">
        <v>53832</v>
      </c>
      <c r="Y21" s="148">
        <v>9.9891710765584452E-2</v>
      </c>
      <c r="Z21" s="157">
        <v>-5.5935042045544225E-2</v>
      </c>
      <c r="AA21" s="147"/>
      <c r="AB21" s="144"/>
      <c r="AC21" s="144"/>
      <c r="AD21" s="158">
        <v>1704.3333333333333</v>
      </c>
      <c r="AE21" s="158">
        <v>57021.5</v>
      </c>
      <c r="AF21" s="144"/>
    </row>
    <row r="22" spans="1:32" ht="15" customHeight="1" x14ac:dyDescent="0.25">
      <c r="A22" s="159" t="s">
        <v>252</v>
      </c>
      <c r="B22" s="147">
        <v>762</v>
      </c>
      <c r="C22" s="147">
        <v>775</v>
      </c>
      <c r="D22" s="147">
        <v>811</v>
      </c>
      <c r="E22" s="147">
        <v>656</v>
      </c>
      <c r="F22" s="147">
        <v>669</v>
      </c>
      <c r="G22" s="147">
        <v>761</v>
      </c>
      <c r="H22" s="147">
        <v>782</v>
      </c>
      <c r="I22" s="147">
        <v>781</v>
      </c>
      <c r="J22" s="148">
        <v>-1.2787723785166241E-3</v>
      </c>
      <c r="K22" s="148">
        <v>4.8121165644171827E-2</v>
      </c>
      <c r="L22" s="147"/>
      <c r="M22" s="155">
        <v>4.679729162921685E-2</v>
      </c>
      <c r="N22" s="144"/>
      <c r="P22" s="159" t="s">
        <v>252</v>
      </c>
      <c r="Q22" s="147">
        <v>22046</v>
      </c>
      <c r="R22" s="147">
        <v>20459</v>
      </c>
      <c r="S22" s="147">
        <v>20642</v>
      </c>
      <c r="T22" s="147">
        <v>16985</v>
      </c>
      <c r="U22" s="147">
        <v>16657</v>
      </c>
      <c r="V22" s="147">
        <v>16735</v>
      </c>
      <c r="W22" s="147">
        <v>15730</v>
      </c>
      <c r="X22" s="147">
        <v>16689</v>
      </c>
      <c r="Y22" s="148">
        <v>6.0966306420851872E-2</v>
      </c>
      <c r="Z22" s="148">
        <v>-9.6174973308369494E-2</v>
      </c>
      <c r="AA22" s="147"/>
      <c r="AB22" s="144"/>
      <c r="AC22" s="144"/>
      <c r="AD22" s="147">
        <v>745.14285714285711</v>
      </c>
      <c r="AE22" s="147">
        <v>18464.857142857141</v>
      </c>
      <c r="AF22" s="144"/>
    </row>
    <row r="23" spans="1:32" ht="15" customHeight="1" x14ac:dyDescent="0.25">
      <c r="A23" s="159" t="s">
        <v>253</v>
      </c>
      <c r="B23" s="147">
        <v>25</v>
      </c>
      <c r="C23" s="147">
        <v>39</v>
      </c>
      <c r="D23" s="147">
        <v>44</v>
      </c>
      <c r="E23" s="147">
        <v>48</v>
      </c>
      <c r="F23" s="147">
        <v>45</v>
      </c>
      <c r="G23" s="147">
        <v>34</v>
      </c>
      <c r="H23" s="147">
        <v>38</v>
      </c>
      <c r="I23" s="147">
        <v>46</v>
      </c>
      <c r="J23" s="148">
        <v>0.21052631578947367</v>
      </c>
      <c r="K23" s="148">
        <v>0.17948717948717949</v>
      </c>
      <c r="L23" s="147"/>
      <c r="M23" s="155">
        <v>3.4251675353685777E-2</v>
      </c>
      <c r="N23" s="144"/>
      <c r="P23" s="159" t="s">
        <v>253</v>
      </c>
      <c r="Q23" s="147">
        <v>1453</v>
      </c>
      <c r="R23" s="147">
        <v>1476</v>
      </c>
      <c r="S23" s="147">
        <v>1841</v>
      </c>
      <c r="T23" s="147">
        <v>1505</v>
      </c>
      <c r="U23" s="147">
        <v>1274</v>
      </c>
      <c r="V23" s="147">
        <v>1299</v>
      </c>
      <c r="W23" s="147">
        <v>1201</v>
      </c>
      <c r="X23" s="147">
        <v>1343</v>
      </c>
      <c r="Y23" s="148">
        <v>0.11823480432972523</v>
      </c>
      <c r="Z23" s="148">
        <v>-6.4484028261518625E-2</v>
      </c>
      <c r="AA23" s="147"/>
      <c r="AB23" s="144"/>
      <c r="AC23" s="144"/>
      <c r="AD23" s="147">
        <v>39</v>
      </c>
      <c r="AE23" s="147">
        <v>1435.5714285714287</v>
      </c>
      <c r="AF23" s="144"/>
    </row>
    <row r="24" spans="1:32" ht="15" customHeight="1" x14ac:dyDescent="0.25">
      <c r="A24" s="159" t="s">
        <v>254</v>
      </c>
      <c r="B24" s="160">
        <v>3.176620076238882E-2</v>
      </c>
      <c r="C24" s="160">
        <v>4.7911547911547912E-2</v>
      </c>
      <c r="D24" s="160">
        <v>5.146198830409357E-2</v>
      </c>
      <c r="E24" s="160">
        <v>6.8181818181818177E-2</v>
      </c>
      <c r="F24" s="160">
        <v>6.3025210084033612E-2</v>
      </c>
      <c r="G24" s="160">
        <v>4.2767295597484274E-2</v>
      </c>
      <c r="H24" s="160">
        <v>4.6341463414634146E-2</v>
      </c>
      <c r="I24" s="160">
        <v>5.5622732769044739E-2</v>
      </c>
      <c r="J24" s="152">
        <v>0.92812693544105929</v>
      </c>
      <c r="K24" s="152">
        <v>0.58868974620671433</v>
      </c>
      <c r="L24" s="147"/>
      <c r="M24" s="203">
        <v>-1.8855971756243637</v>
      </c>
      <c r="N24" s="144"/>
      <c r="P24" s="159" t="s">
        <v>254</v>
      </c>
      <c r="Q24" s="160">
        <v>6.1832418400783011E-2</v>
      </c>
      <c r="R24" s="160">
        <v>6.7289719626168226E-2</v>
      </c>
      <c r="S24" s="160">
        <v>8.1884090201485571E-2</v>
      </c>
      <c r="T24" s="160">
        <v>8.1395348837209308E-2</v>
      </c>
      <c r="U24" s="160">
        <v>7.105013663487815E-2</v>
      </c>
      <c r="V24" s="160">
        <v>7.2030608849950092E-2</v>
      </c>
      <c r="W24" s="160">
        <v>7.0934971354320475E-2</v>
      </c>
      <c r="X24" s="160">
        <v>7.4478704525288375E-2</v>
      </c>
      <c r="Y24" s="152">
        <v>0.35437331709678999</v>
      </c>
      <c r="Z24" s="152">
        <v>0.23409903339213362</v>
      </c>
      <c r="AA24" s="147"/>
      <c r="AB24" s="144"/>
      <c r="AC24" s="144"/>
      <c r="AD24" s="160">
        <v>4.9735835306977595E-2</v>
      </c>
      <c r="AE24" s="160">
        <v>7.2137714191367039E-2</v>
      </c>
      <c r="AF24" s="144"/>
    </row>
    <row r="25" spans="1:32" x14ac:dyDescent="0.25">
      <c r="A25" s="161" t="s">
        <v>255</v>
      </c>
      <c r="B25" s="161"/>
      <c r="C25" s="161"/>
      <c r="D25" s="161"/>
      <c r="E25" s="162"/>
      <c r="F25" s="162"/>
      <c r="G25" s="162"/>
      <c r="H25" s="162"/>
      <c r="I25" s="162"/>
      <c r="J25" s="162"/>
      <c r="K25" s="162"/>
      <c r="L25" s="162"/>
      <c r="M25" s="144"/>
      <c r="N25" s="144"/>
      <c r="O25" s="204"/>
      <c r="P25" s="161" t="s">
        <v>255</v>
      </c>
      <c r="Q25" s="161"/>
      <c r="R25" s="161"/>
      <c r="S25" s="161"/>
      <c r="T25" s="162"/>
      <c r="U25" s="162"/>
      <c r="V25" s="162"/>
      <c r="W25" s="162"/>
      <c r="X25" s="162"/>
      <c r="Y25" s="162"/>
      <c r="Z25" s="162"/>
      <c r="AA25" s="162"/>
      <c r="AB25" s="144"/>
      <c r="AC25" s="144"/>
      <c r="AD25" s="144"/>
      <c r="AE25" s="144"/>
      <c r="AF25" s="144"/>
    </row>
    <row r="26" spans="1:32" x14ac:dyDescent="0.25">
      <c r="A26" s="205"/>
      <c r="B26" s="205"/>
      <c r="C26" s="205"/>
      <c r="D26" s="205"/>
      <c r="E26" s="144"/>
      <c r="F26" s="144"/>
      <c r="G26" s="144"/>
      <c r="H26" s="144"/>
      <c r="I26" s="162"/>
      <c r="J26" s="162"/>
      <c r="K26" s="162"/>
      <c r="L26" s="162"/>
      <c r="M26" s="144"/>
      <c r="N26" s="144"/>
      <c r="O26" s="144"/>
      <c r="P26" s="163"/>
      <c r="Q26" s="163"/>
      <c r="R26" s="163"/>
      <c r="S26" s="163"/>
      <c r="T26" s="144"/>
      <c r="U26" s="144"/>
      <c r="V26" s="144"/>
      <c r="W26" s="144"/>
      <c r="X26" s="162"/>
      <c r="Y26" s="162"/>
      <c r="Z26" s="162"/>
      <c r="AA26" s="162"/>
      <c r="AB26" s="144"/>
      <c r="AC26" s="144"/>
      <c r="AD26" s="144"/>
      <c r="AE26" s="144"/>
      <c r="AF26" s="144"/>
    </row>
    <row r="27" spans="1:32" x14ac:dyDescent="0.25">
      <c r="A27" s="164"/>
      <c r="B27" s="164"/>
      <c r="C27" s="164"/>
      <c r="D27" s="164"/>
      <c r="E27" s="144"/>
      <c r="F27" s="144"/>
      <c r="G27" s="144"/>
      <c r="H27" s="144"/>
      <c r="I27" s="144"/>
      <c r="J27" s="144"/>
      <c r="K27" s="144"/>
      <c r="L27" s="144"/>
      <c r="M27" s="144"/>
      <c r="N27" s="144"/>
      <c r="O27" s="204"/>
      <c r="P27" s="164"/>
      <c r="Q27" s="164"/>
      <c r="R27" s="164"/>
      <c r="S27" s="164"/>
      <c r="T27" s="144"/>
      <c r="U27" s="144"/>
      <c r="V27" s="144"/>
      <c r="W27" s="144"/>
      <c r="X27" s="144"/>
      <c r="Y27" s="144"/>
      <c r="Z27" s="144"/>
      <c r="AA27" s="144"/>
      <c r="AB27" s="144"/>
      <c r="AC27" s="144"/>
      <c r="AD27" s="144"/>
      <c r="AE27" s="144"/>
      <c r="AF27" s="144"/>
    </row>
    <row r="28" spans="1:32" x14ac:dyDescent="0.25">
      <c r="A28" s="165" t="s">
        <v>256</v>
      </c>
      <c r="B28" s="165"/>
      <c r="C28" s="165"/>
      <c r="D28" s="165"/>
      <c r="E28" s="144"/>
      <c r="F28" s="144"/>
      <c r="G28" s="144"/>
      <c r="H28" s="144"/>
      <c r="I28" s="144"/>
      <c r="J28" s="144"/>
      <c r="K28" s="144"/>
      <c r="L28" s="144"/>
      <c r="M28" s="144"/>
      <c r="N28" s="144"/>
      <c r="O28" s="204"/>
      <c r="P28" s="165" t="s">
        <v>256</v>
      </c>
      <c r="Q28" s="165"/>
      <c r="R28" s="165"/>
      <c r="S28" s="165"/>
      <c r="T28" s="144"/>
      <c r="U28" s="144"/>
      <c r="V28" s="144"/>
      <c r="W28" s="144"/>
      <c r="X28" s="144"/>
      <c r="Y28" s="144"/>
      <c r="Z28" s="144"/>
      <c r="AA28" s="144"/>
      <c r="AB28" s="144"/>
      <c r="AC28" s="144"/>
      <c r="AD28" s="144"/>
      <c r="AE28" s="144"/>
      <c r="AF28" s="144"/>
    </row>
    <row r="29" spans="1:32" outlineLevel="1" x14ac:dyDescent="0.25">
      <c r="A29" s="166" t="s">
        <v>313</v>
      </c>
      <c r="B29" s="166"/>
      <c r="C29" s="166"/>
      <c r="D29" s="166"/>
      <c r="E29" s="167"/>
      <c r="F29" s="167"/>
      <c r="G29" s="167"/>
      <c r="H29" s="167"/>
      <c r="I29" s="167"/>
      <c r="J29" s="167"/>
      <c r="K29" s="167"/>
      <c r="L29" s="167"/>
      <c r="M29" s="144"/>
      <c r="N29" s="144"/>
      <c r="P29" s="166" t="s">
        <v>231</v>
      </c>
      <c r="Q29" s="166"/>
      <c r="R29" s="166"/>
      <c r="S29" s="166"/>
      <c r="T29" s="167"/>
      <c r="U29" s="167"/>
      <c r="V29" s="167"/>
      <c r="W29" s="167"/>
      <c r="X29" s="167"/>
      <c r="Y29" s="167"/>
      <c r="Z29" s="167"/>
      <c r="AA29" s="167"/>
      <c r="AB29" s="144"/>
      <c r="AC29" s="144"/>
      <c r="AD29" s="144"/>
      <c r="AE29" s="144"/>
      <c r="AF29" s="144"/>
    </row>
    <row r="30" spans="1:32" ht="42" outlineLevel="1" x14ac:dyDescent="0.25">
      <c r="A30" s="168" t="s">
        <v>257</v>
      </c>
      <c r="B30" s="141">
        <v>2019</v>
      </c>
      <c r="C30" s="141">
        <v>2020</v>
      </c>
      <c r="D30" s="141">
        <v>2021</v>
      </c>
      <c r="E30" s="141">
        <v>2022</v>
      </c>
      <c r="F30" s="141">
        <v>2023</v>
      </c>
      <c r="G30" s="141">
        <v>2024</v>
      </c>
      <c r="H30" s="141">
        <v>2025</v>
      </c>
      <c r="I30" s="141">
        <v>2026</v>
      </c>
      <c r="J30" s="142" t="s">
        <v>232</v>
      </c>
      <c r="K30" s="142" t="s">
        <v>258</v>
      </c>
      <c r="L30" s="143" t="s">
        <v>234</v>
      </c>
      <c r="M30" s="145" t="s">
        <v>287</v>
      </c>
      <c r="N30" s="144"/>
      <c r="P30" s="168" t="s">
        <v>257</v>
      </c>
      <c r="Q30" s="141">
        <v>2019</v>
      </c>
      <c r="R30" s="141">
        <v>2020</v>
      </c>
      <c r="S30" s="141">
        <v>2021</v>
      </c>
      <c r="T30" s="141">
        <v>2022</v>
      </c>
      <c r="U30" s="141">
        <v>2023</v>
      </c>
      <c r="V30" s="141">
        <v>2024</v>
      </c>
      <c r="W30" s="141">
        <v>2025</v>
      </c>
      <c r="X30" s="141">
        <v>2026</v>
      </c>
      <c r="Y30" s="142" t="s">
        <v>232</v>
      </c>
      <c r="Z30" s="142" t="s">
        <v>258</v>
      </c>
      <c r="AA30" s="143" t="s">
        <v>234</v>
      </c>
      <c r="AB30" s="144"/>
      <c r="AC30" s="144"/>
      <c r="AD30" s="145" t="s">
        <v>314</v>
      </c>
      <c r="AE30" s="145" t="s">
        <v>235</v>
      </c>
      <c r="AF30" s="144"/>
    </row>
    <row r="31" spans="1:32" outlineLevel="1" x14ac:dyDescent="0.25">
      <c r="A31" s="169" t="s">
        <v>259</v>
      </c>
      <c r="B31" s="150">
        <v>427</v>
      </c>
      <c r="C31" s="150">
        <v>526</v>
      </c>
      <c r="D31" s="150">
        <v>415</v>
      </c>
      <c r="E31" s="150">
        <v>428</v>
      </c>
      <c r="F31" s="150">
        <v>527</v>
      </c>
      <c r="G31" s="150">
        <v>567</v>
      </c>
      <c r="H31" s="150">
        <v>544</v>
      </c>
      <c r="I31" s="150">
        <v>598</v>
      </c>
      <c r="J31" s="148">
        <v>9.9264705882352935E-2</v>
      </c>
      <c r="K31" s="148">
        <v>0.21898660454280727</v>
      </c>
      <c r="L31" s="147"/>
      <c r="M31" s="155">
        <v>3.8957654723127039E-2</v>
      </c>
      <c r="N31" s="144"/>
      <c r="P31" s="169" t="s">
        <v>259</v>
      </c>
      <c r="Q31" s="150">
        <v>12909</v>
      </c>
      <c r="R31" s="150">
        <v>14576</v>
      </c>
      <c r="S31" s="150">
        <v>11804</v>
      </c>
      <c r="T31" s="150">
        <v>11312</v>
      </c>
      <c r="U31" s="150">
        <v>13326</v>
      </c>
      <c r="V31" s="150">
        <v>13708</v>
      </c>
      <c r="W31" s="150">
        <v>13724</v>
      </c>
      <c r="X31" s="150">
        <v>15350</v>
      </c>
      <c r="Y31" s="148">
        <v>0.11847857767414748</v>
      </c>
      <c r="Z31" s="148">
        <v>0.17612933591654906</v>
      </c>
      <c r="AA31" s="147"/>
      <c r="AB31" s="144"/>
      <c r="AC31" s="144"/>
      <c r="AD31" s="147">
        <v>490.57142857142856</v>
      </c>
      <c r="AE31" s="147">
        <v>13051.285714285714</v>
      </c>
      <c r="AF31" s="144"/>
    </row>
    <row r="32" spans="1:32" outlineLevel="1" x14ac:dyDescent="0.25">
      <c r="A32" s="169" t="s">
        <v>260</v>
      </c>
      <c r="B32" s="150">
        <v>12</v>
      </c>
      <c r="C32" s="150">
        <v>20</v>
      </c>
      <c r="D32" s="150">
        <v>17</v>
      </c>
      <c r="E32" s="150">
        <v>14</v>
      </c>
      <c r="F32" s="150">
        <v>13</v>
      </c>
      <c r="G32" s="150">
        <v>13</v>
      </c>
      <c r="H32" s="150">
        <v>15</v>
      </c>
      <c r="I32" s="150">
        <v>16</v>
      </c>
      <c r="J32" s="148">
        <v>6.6666666666666666E-2</v>
      </c>
      <c r="K32" s="148">
        <v>7.6923076923076886E-2</v>
      </c>
      <c r="L32" s="147"/>
      <c r="M32" s="155">
        <v>0.05</v>
      </c>
      <c r="N32" s="144"/>
      <c r="P32" s="169" t="s">
        <v>260</v>
      </c>
      <c r="Q32" s="150">
        <v>335</v>
      </c>
      <c r="R32" s="150">
        <v>314</v>
      </c>
      <c r="S32" s="150">
        <v>298</v>
      </c>
      <c r="T32" s="150">
        <v>235</v>
      </c>
      <c r="U32" s="150">
        <v>305</v>
      </c>
      <c r="V32" s="150">
        <v>292</v>
      </c>
      <c r="W32" s="150">
        <v>283</v>
      </c>
      <c r="X32" s="150">
        <v>320</v>
      </c>
      <c r="Y32" s="148">
        <v>0.13074204946996468</v>
      </c>
      <c r="Z32" s="148">
        <v>8.6323957322987449E-2</v>
      </c>
      <c r="AA32" s="147"/>
      <c r="AB32" s="144"/>
      <c r="AC32" s="144"/>
      <c r="AD32" s="147">
        <v>14.857142857142858</v>
      </c>
      <c r="AE32" s="147">
        <v>294.57142857142856</v>
      </c>
      <c r="AF32" s="144"/>
    </row>
    <row r="33" spans="1:32" outlineLevel="1" x14ac:dyDescent="0.25">
      <c r="A33" s="169" t="s">
        <v>261</v>
      </c>
      <c r="B33" s="150">
        <v>43</v>
      </c>
      <c r="C33" s="150">
        <v>53</v>
      </c>
      <c r="D33" s="150">
        <v>93</v>
      </c>
      <c r="E33" s="150">
        <v>60</v>
      </c>
      <c r="F33" s="150">
        <v>40</v>
      </c>
      <c r="G33" s="150">
        <v>39</v>
      </c>
      <c r="H33" s="150">
        <v>43</v>
      </c>
      <c r="I33" s="150">
        <v>67</v>
      </c>
      <c r="J33" s="148">
        <v>0.55813953488372092</v>
      </c>
      <c r="K33" s="148">
        <v>0.26415094339622641</v>
      </c>
      <c r="L33" s="147"/>
      <c r="M33" s="155">
        <v>8.2410824108241076E-2</v>
      </c>
      <c r="N33" s="144"/>
      <c r="P33" s="169" t="s">
        <v>261</v>
      </c>
      <c r="Q33" s="150">
        <v>648</v>
      </c>
      <c r="R33" s="150">
        <v>849</v>
      </c>
      <c r="S33" s="150">
        <v>1022</v>
      </c>
      <c r="T33" s="150">
        <v>685</v>
      </c>
      <c r="U33" s="150">
        <v>809</v>
      </c>
      <c r="V33" s="150">
        <v>743</v>
      </c>
      <c r="W33" s="150">
        <v>677</v>
      </c>
      <c r="X33" s="150">
        <v>813</v>
      </c>
      <c r="Y33" s="148">
        <v>0.20088626292466766</v>
      </c>
      <c r="Z33" s="148">
        <v>4.7487575924903415E-2</v>
      </c>
      <c r="AA33" s="147"/>
      <c r="AB33" s="144"/>
      <c r="AC33" s="144"/>
      <c r="AD33" s="147">
        <v>53</v>
      </c>
      <c r="AE33" s="147">
        <v>776.14285714285711</v>
      </c>
      <c r="AF33" s="144"/>
    </row>
    <row r="34" spans="1:32" outlineLevel="1" x14ac:dyDescent="0.25">
      <c r="A34" s="169" t="s">
        <v>262</v>
      </c>
      <c r="B34" s="150">
        <v>506</v>
      </c>
      <c r="C34" s="150">
        <v>564</v>
      </c>
      <c r="D34" s="150">
        <v>417</v>
      </c>
      <c r="E34" s="150">
        <v>254</v>
      </c>
      <c r="F34" s="150">
        <v>232</v>
      </c>
      <c r="G34" s="150">
        <v>256</v>
      </c>
      <c r="H34" s="150">
        <v>231</v>
      </c>
      <c r="I34" s="150">
        <v>248</v>
      </c>
      <c r="J34" s="148">
        <v>7.3593073593073599E-2</v>
      </c>
      <c r="K34" s="148">
        <v>-0.29430894308943095</v>
      </c>
      <c r="L34" s="147"/>
      <c r="M34" s="155">
        <v>4.1948579161028419E-2</v>
      </c>
      <c r="N34" s="144"/>
      <c r="P34" s="169" t="s">
        <v>262</v>
      </c>
      <c r="Q34" s="150">
        <v>11856</v>
      </c>
      <c r="R34" s="150">
        <v>11965</v>
      </c>
      <c r="S34" s="150">
        <v>8987</v>
      </c>
      <c r="T34" s="150">
        <v>6063</v>
      </c>
      <c r="U34" s="150">
        <v>6174</v>
      </c>
      <c r="V34" s="150">
        <v>6520</v>
      </c>
      <c r="W34" s="150">
        <v>6169</v>
      </c>
      <c r="X34" s="150">
        <v>5912</v>
      </c>
      <c r="Y34" s="148">
        <v>-4.1659912465553575E-2</v>
      </c>
      <c r="Z34" s="148">
        <v>-0.28319534416461706</v>
      </c>
      <c r="AA34" s="147"/>
      <c r="AB34" s="144"/>
      <c r="AC34" s="144"/>
      <c r="AD34" s="147">
        <v>351.42857142857144</v>
      </c>
      <c r="AE34" s="147">
        <v>8247.7142857142862</v>
      </c>
      <c r="AF34" s="144"/>
    </row>
    <row r="35" spans="1:32" outlineLevel="1" x14ac:dyDescent="0.25">
      <c r="A35" s="169" t="s">
        <v>53</v>
      </c>
      <c r="B35" s="150">
        <v>133</v>
      </c>
      <c r="C35" s="150">
        <v>124</v>
      </c>
      <c r="D35" s="150">
        <v>393</v>
      </c>
      <c r="E35" s="150">
        <v>98</v>
      </c>
      <c r="F35" s="150">
        <v>129</v>
      </c>
      <c r="G35" s="150">
        <v>125</v>
      </c>
      <c r="H35" s="150">
        <v>124</v>
      </c>
      <c r="I35" s="150">
        <v>143</v>
      </c>
      <c r="J35" s="148">
        <v>0.15322580645161291</v>
      </c>
      <c r="K35" s="148">
        <v>-0.11101243339253998</v>
      </c>
      <c r="L35" s="147"/>
      <c r="M35" s="155">
        <v>6.3612099644128117E-2</v>
      </c>
      <c r="N35" s="144"/>
      <c r="P35" s="169" t="s">
        <v>53</v>
      </c>
      <c r="Q35" s="150">
        <v>3058</v>
      </c>
      <c r="R35" s="150">
        <v>2798</v>
      </c>
      <c r="S35" s="150">
        <v>2668</v>
      </c>
      <c r="T35" s="150">
        <v>2221</v>
      </c>
      <c r="U35" s="150">
        <v>2390</v>
      </c>
      <c r="V35" s="150">
        <v>2332</v>
      </c>
      <c r="W35" s="150">
        <v>2360</v>
      </c>
      <c r="X35" s="150">
        <v>2248</v>
      </c>
      <c r="Y35" s="148">
        <v>-4.7457627118644069E-2</v>
      </c>
      <c r="Z35" s="148">
        <v>-0.1172939922589331</v>
      </c>
      <c r="AA35" s="147"/>
      <c r="AB35" s="144"/>
      <c r="AC35" s="144"/>
      <c r="AD35" s="147">
        <v>160.85714285714286</v>
      </c>
      <c r="AE35" s="147">
        <v>2546.7142857142858</v>
      </c>
      <c r="AF35" s="144"/>
    </row>
    <row r="36" spans="1:32" outlineLevel="1" x14ac:dyDescent="0.25">
      <c r="A36" s="169" t="s">
        <v>11</v>
      </c>
      <c r="B36" s="150">
        <v>185</v>
      </c>
      <c r="C36" s="150">
        <v>203</v>
      </c>
      <c r="D36" s="150">
        <v>220</v>
      </c>
      <c r="E36" s="150">
        <v>197</v>
      </c>
      <c r="F36" s="150">
        <v>199</v>
      </c>
      <c r="G36" s="150">
        <v>175</v>
      </c>
      <c r="H36" s="150">
        <v>233</v>
      </c>
      <c r="I36" s="150">
        <v>236</v>
      </c>
      <c r="J36" s="148">
        <v>1.2875536480686695E-2</v>
      </c>
      <c r="K36" s="148">
        <v>0.16997167138810193</v>
      </c>
      <c r="L36" s="147"/>
      <c r="M36" s="155">
        <v>3.2078292782384124E-2</v>
      </c>
      <c r="N36" s="144"/>
      <c r="P36" s="169" t="s">
        <v>11</v>
      </c>
      <c r="Q36" s="150">
        <v>5545</v>
      </c>
      <c r="R36" s="150">
        <v>7081</v>
      </c>
      <c r="S36" s="150">
        <v>5662</v>
      </c>
      <c r="T36" s="150">
        <v>5708</v>
      </c>
      <c r="U36" s="150">
        <v>7037</v>
      </c>
      <c r="V36" s="150">
        <v>6454</v>
      </c>
      <c r="W36" s="150">
        <v>6947</v>
      </c>
      <c r="X36" s="150">
        <v>7357</v>
      </c>
      <c r="Y36" s="148">
        <v>5.9018281272491722E-2</v>
      </c>
      <c r="Z36" s="148">
        <v>0.15899986496826762</v>
      </c>
      <c r="AA36" s="147"/>
      <c r="AB36" s="144"/>
      <c r="AC36" s="144"/>
      <c r="AD36" s="147">
        <v>201.71428571428572</v>
      </c>
      <c r="AE36" s="147">
        <v>6347.7142857142853</v>
      </c>
      <c r="AF36" s="144"/>
    </row>
    <row r="37" spans="1:32" outlineLevel="1" x14ac:dyDescent="0.25">
      <c r="A37" s="169" t="s">
        <v>263</v>
      </c>
      <c r="B37" s="150">
        <v>769</v>
      </c>
      <c r="C37" s="150">
        <v>921</v>
      </c>
      <c r="D37" s="150">
        <v>740</v>
      </c>
      <c r="E37" s="150">
        <v>755</v>
      </c>
      <c r="F37" s="150">
        <v>847</v>
      </c>
      <c r="G37" s="150">
        <v>829</v>
      </c>
      <c r="H37" s="150">
        <v>840</v>
      </c>
      <c r="I37" s="150">
        <v>865</v>
      </c>
      <c r="J37" s="148">
        <v>2.976190476190476E-2</v>
      </c>
      <c r="K37" s="148">
        <v>6.2094369408875617E-2</v>
      </c>
      <c r="L37" s="147"/>
      <c r="M37" s="155">
        <v>4.591051430391168E-2</v>
      </c>
      <c r="N37" s="144"/>
      <c r="P37" s="169" t="s">
        <v>263</v>
      </c>
      <c r="Q37" s="150">
        <v>17298</v>
      </c>
      <c r="R37" s="150">
        <v>20039</v>
      </c>
      <c r="S37" s="150">
        <v>16891</v>
      </c>
      <c r="T37" s="150">
        <v>16358</v>
      </c>
      <c r="U37" s="150">
        <v>18199</v>
      </c>
      <c r="V37" s="150">
        <v>16976</v>
      </c>
      <c r="W37" s="150">
        <v>16991</v>
      </c>
      <c r="X37" s="150">
        <v>18841</v>
      </c>
      <c r="Y37" s="148">
        <v>0.10888117238538049</v>
      </c>
      <c r="Z37" s="148">
        <v>7.4418339416058396E-2</v>
      </c>
      <c r="AA37" s="147"/>
      <c r="AB37" s="144"/>
      <c r="AC37" s="144"/>
      <c r="AD37" s="147">
        <v>814.42857142857144</v>
      </c>
      <c r="AE37" s="147">
        <v>17536</v>
      </c>
      <c r="AF37" s="144"/>
    </row>
    <row r="38" spans="1:32" outlineLevel="1" x14ac:dyDescent="0.25">
      <c r="A38" s="169" t="s">
        <v>264</v>
      </c>
      <c r="B38" s="150">
        <v>708</v>
      </c>
      <c r="C38" s="150">
        <v>637</v>
      </c>
      <c r="D38" s="150">
        <v>591</v>
      </c>
      <c r="E38" s="150">
        <v>655</v>
      </c>
      <c r="F38" s="150">
        <v>645</v>
      </c>
      <c r="G38" s="150">
        <v>743</v>
      </c>
      <c r="H38" s="150">
        <v>904</v>
      </c>
      <c r="I38" s="150">
        <v>778</v>
      </c>
      <c r="J38" s="148">
        <v>-0.13938053097345132</v>
      </c>
      <c r="K38" s="148">
        <v>0.1152979725578538</v>
      </c>
      <c r="L38" s="147"/>
      <c r="M38" s="155">
        <v>2.2221587501071092E-2</v>
      </c>
      <c r="N38" s="144"/>
      <c r="P38" s="169" t="s">
        <v>264</v>
      </c>
      <c r="Q38" s="150">
        <v>29719</v>
      </c>
      <c r="R38" s="150">
        <v>30357</v>
      </c>
      <c r="S38" s="150">
        <v>22700</v>
      </c>
      <c r="T38" s="150">
        <v>28141</v>
      </c>
      <c r="U38" s="150">
        <v>32999</v>
      </c>
      <c r="V38" s="150">
        <v>35838</v>
      </c>
      <c r="W38" s="150">
        <v>34289</v>
      </c>
      <c r="X38" s="150">
        <v>35011</v>
      </c>
      <c r="Y38" s="148">
        <v>2.105631543643734E-2</v>
      </c>
      <c r="Z38" s="148">
        <v>0.14498955817289053</v>
      </c>
      <c r="AA38" s="147"/>
      <c r="AB38" s="144"/>
      <c r="AC38" s="144"/>
      <c r="AD38" s="147">
        <v>697.57142857142856</v>
      </c>
      <c r="AE38" s="147">
        <v>30577.571428571428</v>
      </c>
      <c r="AF38" s="144"/>
    </row>
    <row r="39" spans="1:32" outlineLevel="1" x14ac:dyDescent="0.25">
      <c r="A39" s="169" t="s">
        <v>265</v>
      </c>
      <c r="B39" s="150">
        <v>419</v>
      </c>
      <c r="C39" s="150">
        <v>490</v>
      </c>
      <c r="D39" s="150">
        <v>386</v>
      </c>
      <c r="E39" s="150">
        <v>344</v>
      </c>
      <c r="F39" s="150">
        <v>423</v>
      </c>
      <c r="G39" s="150">
        <v>447</v>
      </c>
      <c r="H39" s="150">
        <v>460</v>
      </c>
      <c r="I39" s="150">
        <v>470</v>
      </c>
      <c r="J39" s="148">
        <v>2.1739130434782608E-2</v>
      </c>
      <c r="K39" s="148">
        <v>0.10811721118221618</v>
      </c>
      <c r="L39" s="147"/>
      <c r="M39" s="155">
        <v>3.7118938556310217E-2</v>
      </c>
      <c r="N39" s="144"/>
      <c r="P39" s="169" t="s">
        <v>265</v>
      </c>
      <c r="Q39" s="150">
        <v>11823</v>
      </c>
      <c r="R39" s="150">
        <v>13216</v>
      </c>
      <c r="S39" s="150">
        <v>9209</v>
      </c>
      <c r="T39" s="150">
        <v>9024</v>
      </c>
      <c r="U39" s="150">
        <v>11275</v>
      </c>
      <c r="V39" s="150">
        <v>11078</v>
      </c>
      <c r="W39" s="150">
        <v>11554</v>
      </c>
      <c r="X39" s="150">
        <v>12662</v>
      </c>
      <c r="Y39" s="148">
        <v>9.5897524666782072E-2</v>
      </c>
      <c r="Z39" s="148">
        <v>0.14842120265875425</v>
      </c>
      <c r="AA39" s="147"/>
      <c r="AB39" s="144"/>
      <c r="AC39" s="144"/>
      <c r="AD39" s="147">
        <v>424.14285714285717</v>
      </c>
      <c r="AE39" s="147">
        <v>11025.571428571429</v>
      </c>
      <c r="AF39" s="144"/>
    </row>
    <row r="40" spans="1:32" outlineLevel="1" x14ac:dyDescent="0.25">
      <c r="A40" s="169" t="s">
        <v>266</v>
      </c>
      <c r="B40" s="150">
        <v>308</v>
      </c>
      <c r="C40" s="150">
        <v>322</v>
      </c>
      <c r="D40" s="150">
        <v>264</v>
      </c>
      <c r="E40" s="150">
        <v>238</v>
      </c>
      <c r="F40" s="150">
        <v>277</v>
      </c>
      <c r="G40" s="150">
        <v>406</v>
      </c>
      <c r="H40" s="150">
        <v>406</v>
      </c>
      <c r="I40" s="150">
        <v>471</v>
      </c>
      <c r="J40" s="148">
        <v>0.16009852216748768</v>
      </c>
      <c r="K40" s="148">
        <v>0.48446645655110315</v>
      </c>
      <c r="L40" s="147"/>
      <c r="M40" s="155">
        <v>3.1997282608695651E-2</v>
      </c>
      <c r="N40" s="144"/>
      <c r="P40" s="169" t="s">
        <v>266</v>
      </c>
      <c r="Q40" s="150">
        <v>8884</v>
      </c>
      <c r="R40" s="150">
        <v>10118</v>
      </c>
      <c r="S40" s="150">
        <v>8178</v>
      </c>
      <c r="T40" s="150">
        <v>7811</v>
      </c>
      <c r="U40" s="150">
        <v>9017</v>
      </c>
      <c r="V40" s="150">
        <v>11317</v>
      </c>
      <c r="W40" s="150">
        <v>10941</v>
      </c>
      <c r="X40" s="150">
        <v>14720</v>
      </c>
      <c r="Y40" s="148">
        <v>0.345398044054474</v>
      </c>
      <c r="Z40" s="148">
        <v>0.55494522077686881</v>
      </c>
      <c r="AA40" s="147"/>
      <c r="AB40" s="144"/>
      <c r="AC40" s="144"/>
      <c r="AD40" s="147">
        <v>317.28571428571428</v>
      </c>
      <c r="AE40" s="147">
        <v>9466.5714285714294</v>
      </c>
      <c r="AF40" s="144"/>
    </row>
    <row r="41" spans="1:32" outlineLevel="1" x14ac:dyDescent="0.25">
      <c r="A41" s="168" t="s">
        <v>267</v>
      </c>
      <c r="B41" s="170">
        <v>3510</v>
      </c>
      <c r="C41" s="170">
        <v>3860</v>
      </c>
      <c r="D41" s="170">
        <v>3536</v>
      </c>
      <c r="E41" s="170">
        <v>3043</v>
      </c>
      <c r="F41" s="170">
        <v>3332</v>
      </c>
      <c r="G41" s="170">
        <v>3600</v>
      </c>
      <c r="H41" s="170">
        <v>3800</v>
      </c>
      <c r="I41" s="170">
        <v>3892</v>
      </c>
      <c r="J41" s="171">
        <v>2.4210526315789474E-2</v>
      </c>
      <c r="K41" s="171">
        <v>0.1038450630039302</v>
      </c>
      <c r="L41" s="147"/>
      <c r="M41" s="206">
        <v>3.4371301905788014E-2</v>
      </c>
      <c r="N41" s="144"/>
      <c r="P41" s="168" t="s">
        <v>267</v>
      </c>
      <c r="Q41" s="170">
        <v>102075</v>
      </c>
      <c r="R41" s="170">
        <v>111313</v>
      </c>
      <c r="S41" s="170">
        <v>87419</v>
      </c>
      <c r="T41" s="170">
        <v>87558</v>
      </c>
      <c r="U41" s="170">
        <v>101531</v>
      </c>
      <c r="V41" s="170">
        <v>105258</v>
      </c>
      <c r="W41" s="170">
        <v>103935</v>
      </c>
      <c r="X41" s="170">
        <v>113234</v>
      </c>
      <c r="Y41" s="171">
        <v>8.9469379900899607E-2</v>
      </c>
      <c r="Z41" s="171">
        <v>0.13381557999053051</v>
      </c>
      <c r="AA41" s="147"/>
      <c r="AB41" s="144"/>
      <c r="AC41" s="144"/>
      <c r="AD41" s="147">
        <v>3525.8571428571427</v>
      </c>
      <c r="AE41" s="147">
        <v>99869.857142857145</v>
      </c>
      <c r="AF41" s="144"/>
    </row>
    <row r="42" spans="1:32" outlineLevel="1" x14ac:dyDescent="0.25">
      <c r="A42" s="163" t="s">
        <v>289</v>
      </c>
      <c r="B42" s="163"/>
      <c r="C42" s="163"/>
      <c r="D42" s="163"/>
      <c r="E42" s="144"/>
      <c r="F42" s="144"/>
      <c r="G42" s="144"/>
      <c r="H42" s="144"/>
      <c r="I42" s="162"/>
      <c r="J42" s="162"/>
      <c r="K42" s="162"/>
      <c r="L42" s="144"/>
      <c r="M42" s="144"/>
      <c r="N42" s="144"/>
      <c r="O42" s="144"/>
      <c r="P42" s="163" t="s">
        <v>268</v>
      </c>
      <c r="Q42" s="163"/>
      <c r="R42" s="163"/>
      <c r="S42" s="163"/>
      <c r="T42" s="144"/>
      <c r="U42" s="144"/>
      <c r="V42" s="144"/>
      <c r="W42" s="144"/>
      <c r="X42" s="162"/>
      <c r="Y42" s="162"/>
      <c r="Z42" s="162"/>
      <c r="AA42" s="144"/>
      <c r="AB42" s="144"/>
      <c r="AC42" s="144"/>
      <c r="AD42" s="144"/>
      <c r="AE42" s="144"/>
      <c r="AF42" s="144"/>
    </row>
    <row r="43" spans="1:32" x14ac:dyDescent="0.25">
      <c r="A43" s="204"/>
      <c r="B43" s="204"/>
      <c r="C43" s="204"/>
      <c r="D43" s="20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row>
    <row r="44" spans="1:32" x14ac:dyDescent="0.25">
      <c r="A44" s="204"/>
      <c r="B44" s="204"/>
      <c r="C44" s="204"/>
      <c r="D44" s="20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row>
    <row r="45" spans="1:32" x14ac:dyDescent="0.25">
      <c r="A45" s="165" t="s">
        <v>237</v>
      </c>
      <c r="B45" s="165"/>
      <c r="C45" s="165"/>
      <c r="D45" s="165"/>
      <c r="E45" s="144"/>
      <c r="F45" s="144"/>
      <c r="G45" s="144"/>
      <c r="H45" s="144"/>
      <c r="I45" s="144"/>
      <c r="J45" s="144"/>
      <c r="K45" s="144"/>
      <c r="L45" s="144"/>
      <c r="M45" s="144"/>
      <c r="N45" s="144"/>
      <c r="O45" s="204"/>
      <c r="P45" s="165" t="s">
        <v>237</v>
      </c>
      <c r="Q45" s="165"/>
      <c r="R45" s="165"/>
      <c r="S45" s="165"/>
      <c r="T45" s="144"/>
      <c r="U45" s="144"/>
      <c r="V45" s="144"/>
      <c r="W45" s="144"/>
      <c r="X45" s="144"/>
      <c r="Y45" s="144"/>
      <c r="Z45" s="144"/>
      <c r="AA45" s="144"/>
      <c r="AB45" s="144"/>
      <c r="AC45" s="144"/>
      <c r="AD45" s="144"/>
      <c r="AE45" s="144"/>
      <c r="AF45" s="144"/>
    </row>
    <row r="46" spans="1:32" outlineLevel="1" x14ac:dyDescent="0.25">
      <c r="A46" s="166" t="s">
        <v>313</v>
      </c>
      <c r="B46" s="166"/>
      <c r="C46" s="166"/>
      <c r="D46" s="166"/>
      <c r="E46" s="167"/>
      <c r="F46" s="167"/>
      <c r="G46" s="167"/>
      <c r="H46" s="167"/>
      <c r="I46" s="167"/>
      <c r="J46" s="167"/>
      <c r="K46" s="167"/>
      <c r="L46" s="167"/>
      <c r="M46" s="144"/>
      <c r="N46" s="144"/>
      <c r="P46" s="166" t="s">
        <v>231</v>
      </c>
      <c r="Q46" s="166"/>
      <c r="R46" s="166"/>
      <c r="S46" s="166"/>
      <c r="T46" s="167"/>
      <c r="U46" s="167"/>
      <c r="V46" s="167"/>
      <c r="W46" s="167"/>
      <c r="X46" s="167"/>
      <c r="Y46" s="167"/>
      <c r="Z46" s="167"/>
      <c r="AA46" s="167"/>
      <c r="AB46" s="144"/>
      <c r="AC46" s="144"/>
      <c r="AD46" s="144"/>
      <c r="AE46" s="144"/>
      <c r="AF46" s="144"/>
    </row>
    <row r="47" spans="1:32" ht="42" outlineLevel="1" x14ac:dyDescent="0.25">
      <c r="A47" s="168" t="s">
        <v>257</v>
      </c>
      <c r="B47" s="141">
        <v>2019</v>
      </c>
      <c r="C47" s="141">
        <v>2020</v>
      </c>
      <c r="D47" s="141">
        <v>2021</v>
      </c>
      <c r="E47" s="141">
        <v>2022</v>
      </c>
      <c r="F47" s="141">
        <v>2023</v>
      </c>
      <c r="G47" s="141">
        <v>2024</v>
      </c>
      <c r="H47" s="141">
        <v>2025</v>
      </c>
      <c r="I47" s="141">
        <v>2026</v>
      </c>
      <c r="J47" s="142" t="s">
        <v>232</v>
      </c>
      <c r="K47" s="142" t="s">
        <v>258</v>
      </c>
      <c r="L47" s="143" t="s">
        <v>234</v>
      </c>
      <c r="M47" s="145" t="s">
        <v>287</v>
      </c>
      <c r="N47" s="144"/>
      <c r="P47" s="168" t="s">
        <v>257</v>
      </c>
      <c r="Q47" s="141">
        <v>2019</v>
      </c>
      <c r="R47" s="141">
        <v>2020</v>
      </c>
      <c r="S47" s="141">
        <v>2021</v>
      </c>
      <c r="T47" s="141">
        <v>2022</v>
      </c>
      <c r="U47" s="141">
        <v>2023</v>
      </c>
      <c r="V47" s="141">
        <v>2024</v>
      </c>
      <c r="W47" s="141">
        <v>2025</v>
      </c>
      <c r="X47" s="141">
        <v>2026</v>
      </c>
      <c r="Y47" s="142" t="s">
        <v>232</v>
      </c>
      <c r="Z47" s="142" t="s">
        <v>258</v>
      </c>
      <c r="AA47" s="143" t="s">
        <v>234</v>
      </c>
      <c r="AB47" s="144"/>
      <c r="AC47" s="144"/>
      <c r="AD47" s="145" t="s">
        <v>314</v>
      </c>
      <c r="AE47" s="145" t="s">
        <v>235</v>
      </c>
      <c r="AF47" s="144"/>
    </row>
    <row r="48" spans="1:32" outlineLevel="1" x14ac:dyDescent="0.25">
      <c r="A48" s="169" t="s">
        <v>259</v>
      </c>
      <c r="B48" s="150">
        <v>288</v>
      </c>
      <c r="C48" s="150">
        <v>352</v>
      </c>
      <c r="D48" s="150">
        <v>248</v>
      </c>
      <c r="E48" s="150">
        <v>281</v>
      </c>
      <c r="F48" s="150">
        <v>343</v>
      </c>
      <c r="G48" s="150">
        <v>373</v>
      </c>
      <c r="H48" s="150">
        <v>318</v>
      </c>
      <c r="I48" s="150">
        <v>392</v>
      </c>
      <c r="J48" s="148">
        <v>0.23270440251572327</v>
      </c>
      <c r="K48" s="148">
        <v>0.24557421697684972</v>
      </c>
      <c r="L48" s="147"/>
      <c r="M48" s="155">
        <v>5.1362683438155136E-2</v>
      </c>
      <c r="N48" s="144"/>
      <c r="P48" s="169" t="s">
        <v>259</v>
      </c>
      <c r="Q48" s="150">
        <v>8136</v>
      </c>
      <c r="R48" s="150">
        <v>8810</v>
      </c>
      <c r="S48" s="150">
        <v>6630</v>
      </c>
      <c r="T48" s="150">
        <v>6331</v>
      </c>
      <c r="U48" s="150">
        <v>7003</v>
      </c>
      <c r="V48" s="150">
        <v>6893</v>
      </c>
      <c r="W48" s="150">
        <v>6958</v>
      </c>
      <c r="X48" s="150">
        <v>7632</v>
      </c>
      <c r="Y48" s="148">
        <v>9.6866915780396662E-2</v>
      </c>
      <c r="Z48" s="148">
        <v>5.2461535430744097E-2</v>
      </c>
      <c r="AA48" s="147"/>
      <c r="AB48" s="144"/>
      <c r="AC48" s="144"/>
      <c r="AD48" s="147">
        <v>314.71428571428572</v>
      </c>
      <c r="AE48" s="147">
        <v>7251.5714285714284</v>
      </c>
      <c r="AF48" s="144"/>
    </row>
    <row r="49" spans="1:32" outlineLevel="1" x14ac:dyDescent="0.25">
      <c r="A49" s="169" t="s">
        <v>260</v>
      </c>
      <c r="B49" s="150">
        <v>3</v>
      </c>
      <c r="C49" s="150">
        <v>7</v>
      </c>
      <c r="D49" s="150">
        <v>8</v>
      </c>
      <c r="E49" s="150">
        <v>6</v>
      </c>
      <c r="F49" s="150">
        <v>5</v>
      </c>
      <c r="G49" s="150">
        <v>2</v>
      </c>
      <c r="H49" s="150">
        <v>3</v>
      </c>
      <c r="I49" s="150">
        <v>4</v>
      </c>
      <c r="J49" s="148">
        <v>0.33333333333333331</v>
      </c>
      <c r="K49" s="148">
        <v>-0.17647058823529405</v>
      </c>
      <c r="L49" s="147"/>
      <c r="M49" s="155">
        <v>7.1428571428571425E-2</v>
      </c>
      <c r="N49" s="144"/>
      <c r="P49" s="169" t="s">
        <v>260</v>
      </c>
      <c r="Q49" s="150">
        <v>124</v>
      </c>
      <c r="R49" s="150">
        <v>95</v>
      </c>
      <c r="S49" s="150">
        <v>94</v>
      </c>
      <c r="T49" s="150">
        <v>72</v>
      </c>
      <c r="U49" s="150">
        <v>59</v>
      </c>
      <c r="V49" s="150">
        <v>52</v>
      </c>
      <c r="W49" s="150">
        <v>45</v>
      </c>
      <c r="X49" s="150">
        <v>56</v>
      </c>
      <c r="Y49" s="148">
        <v>0.24444444444444444</v>
      </c>
      <c r="Z49" s="148">
        <v>-0.27541589648798526</v>
      </c>
      <c r="AA49" s="147"/>
      <c r="AB49" s="144"/>
      <c r="AC49" s="144"/>
      <c r="AD49" s="147">
        <v>4.8571428571428568</v>
      </c>
      <c r="AE49" s="147">
        <v>77.285714285714292</v>
      </c>
      <c r="AF49" s="144"/>
    </row>
    <row r="50" spans="1:32" outlineLevel="1" x14ac:dyDescent="0.25">
      <c r="A50" s="169" t="s">
        <v>261</v>
      </c>
      <c r="B50" s="150">
        <v>29</v>
      </c>
      <c r="C50" s="150">
        <v>40</v>
      </c>
      <c r="D50" s="150">
        <v>56</v>
      </c>
      <c r="E50" s="150">
        <v>39</v>
      </c>
      <c r="F50" s="150">
        <v>26</v>
      </c>
      <c r="G50" s="150">
        <v>17</v>
      </c>
      <c r="H50" s="150">
        <v>19</v>
      </c>
      <c r="I50" s="150">
        <v>39</v>
      </c>
      <c r="J50" s="148">
        <v>1.0526315789473684</v>
      </c>
      <c r="K50" s="148">
        <v>0.20796460176991155</v>
      </c>
      <c r="L50" s="147"/>
      <c r="M50" s="155">
        <v>8.2802547770700632E-2</v>
      </c>
      <c r="N50" s="144"/>
      <c r="P50" s="169" t="s">
        <v>261</v>
      </c>
      <c r="Q50" s="150">
        <v>381</v>
      </c>
      <c r="R50" s="150">
        <v>538</v>
      </c>
      <c r="S50" s="150">
        <v>613</v>
      </c>
      <c r="T50" s="150">
        <v>366</v>
      </c>
      <c r="U50" s="150">
        <v>441</v>
      </c>
      <c r="V50" s="150">
        <v>438</v>
      </c>
      <c r="W50" s="150">
        <v>355</v>
      </c>
      <c r="X50" s="150">
        <v>471</v>
      </c>
      <c r="Y50" s="148">
        <v>0.3267605633802817</v>
      </c>
      <c r="Z50" s="148">
        <v>5.268199233716471E-2</v>
      </c>
      <c r="AA50" s="147"/>
      <c r="AB50" s="144"/>
      <c r="AC50" s="144"/>
      <c r="AD50" s="147">
        <v>32.285714285714285</v>
      </c>
      <c r="AE50" s="147">
        <v>447.42857142857144</v>
      </c>
      <c r="AF50" s="144"/>
    </row>
    <row r="51" spans="1:32" outlineLevel="1" x14ac:dyDescent="0.25">
      <c r="A51" s="169" t="s">
        <v>262</v>
      </c>
      <c r="B51" s="150">
        <v>404</v>
      </c>
      <c r="C51" s="150">
        <v>482</v>
      </c>
      <c r="D51" s="150">
        <v>308</v>
      </c>
      <c r="E51" s="150">
        <v>206</v>
      </c>
      <c r="F51" s="150">
        <v>164</v>
      </c>
      <c r="G51" s="150">
        <v>181</v>
      </c>
      <c r="H51" s="150">
        <v>189</v>
      </c>
      <c r="I51" s="150">
        <v>178</v>
      </c>
      <c r="J51" s="148">
        <v>-5.8201058201058198E-2</v>
      </c>
      <c r="K51" s="148">
        <v>-0.35573940020682521</v>
      </c>
      <c r="L51" s="147"/>
      <c r="M51" s="155">
        <v>5.0268285794973173E-2</v>
      </c>
      <c r="N51" s="144"/>
      <c r="P51" s="169" t="s">
        <v>262</v>
      </c>
      <c r="Q51" s="150">
        <v>9272</v>
      </c>
      <c r="R51" s="150">
        <v>9101</v>
      </c>
      <c r="S51" s="150">
        <v>6471</v>
      </c>
      <c r="T51" s="150">
        <v>4067</v>
      </c>
      <c r="U51" s="150">
        <v>3751</v>
      </c>
      <c r="V51" s="150">
        <v>3588</v>
      </c>
      <c r="W51" s="150">
        <v>3719</v>
      </c>
      <c r="X51" s="150">
        <v>3541</v>
      </c>
      <c r="Y51" s="148">
        <v>-4.7862328582952404E-2</v>
      </c>
      <c r="Z51" s="148">
        <v>-0.37984437939403043</v>
      </c>
      <c r="AA51" s="147"/>
      <c r="AB51" s="144"/>
      <c r="AC51" s="144"/>
      <c r="AD51" s="147">
        <v>276.28571428571428</v>
      </c>
      <c r="AE51" s="147">
        <v>5709.8571428571431</v>
      </c>
      <c r="AF51" s="144"/>
    </row>
    <row r="52" spans="1:32" outlineLevel="1" x14ac:dyDescent="0.25">
      <c r="A52" s="169" t="s">
        <v>53</v>
      </c>
      <c r="B52" s="150">
        <v>51</v>
      </c>
      <c r="C52" s="150">
        <v>73</v>
      </c>
      <c r="D52" s="150">
        <v>334</v>
      </c>
      <c r="E52" s="150">
        <v>64</v>
      </c>
      <c r="F52" s="150">
        <v>78</v>
      </c>
      <c r="G52" s="150">
        <v>85</v>
      </c>
      <c r="H52" s="150">
        <v>61</v>
      </c>
      <c r="I52" s="150">
        <v>83</v>
      </c>
      <c r="J52" s="148">
        <v>0.36065573770491804</v>
      </c>
      <c r="K52" s="148">
        <v>-0.22117962466487934</v>
      </c>
      <c r="L52" s="147"/>
      <c r="M52" s="155">
        <v>7.9047619047619047E-2</v>
      </c>
      <c r="N52" s="144"/>
      <c r="P52" s="169" t="s">
        <v>53</v>
      </c>
      <c r="Q52" s="150">
        <v>1873</v>
      </c>
      <c r="R52" s="150">
        <v>1530</v>
      </c>
      <c r="S52" s="150">
        <v>1525</v>
      </c>
      <c r="T52" s="150">
        <v>1178</v>
      </c>
      <c r="U52" s="150">
        <v>1165</v>
      </c>
      <c r="V52" s="150">
        <v>1283</v>
      </c>
      <c r="W52" s="150">
        <v>1179</v>
      </c>
      <c r="X52" s="150">
        <v>1050</v>
      </c>
      <c r="Y52" s="148">
        <v>-0.10941475826972011</v>
      </c>
      <c r="Z52" s="148">
        <v>-0.24483715195725875</v>
      </c>
      <c r="AA52" s="147"/>
      <c r="AB52" s="144"/>
      <c r="AC52" s="144"/>
      <c r="AD52" s="147">
        <v>106.57142857142857</v>
      </c>
      <c r="AE52" s="147">
        <v>1390.4285714285713</v>
      </c>
      <c r="AF52" s="144"/>
    </row>
    <row r="53" spans="1:32" outlineLevel="1" x14ac:dyDescent="0.25">
      <c r="A53" s="169" t="s">
        <v>11</v>
      </c>
      <c r="B53" s="150">
        <v>45</v>
      </c>
      <c r="C53" s="150">
        <v>56</v>
      </c>
      <c r="D53" s="150">
        <v>61</v>
      </c>
      <c r="E53" s="150">
        <v>52</v>
      </c>
      <c r="F53" s="150">
        <v>54</v>
      </c>
      <c r="G53" s="150">
        <v>39</v>
      </c>
      <c r="H53" s="150">
        <v>57</v>
      </c>
      <c r="I53" s="150">
        <v>65</v>
      </c>
      <c r="J53" s="148">
        <v>0.14035087719298245</v>
      </c>
      <c r="K53" s="148">
        <v>0.25</v>
      </c>
      <c r="L53" s="147"/>
      <c r="M53" s="155">
        <v>5.6131260794473233E-2</v>
      </c>
      <c r="N53" s="144"/>
      <c r="P53" s="169" t="s">
        <v>11</v>
      </c>
      <c r="Q53" s="150">
        <v>1228</v>
      </c>
      <c r="R53" s="150">
        <v>1410</v>
      </c>
      <c r="S53" s="150">
        <v>1006</v>
      </c>
      <c r="T53" s="150">
        <v>963</v>
      </c>
      <c r="U53" s="150">
        <v>1061</v>
      </c>
      <c r="V53" s="150">
        <v>951</v>
      </c>
      <c r="W53" s="150">
        <v>1007</v>
      </c>
      <c r="X53" s="150">
        <v>1158</v>
      </c>
      <c r="Y53" s="148">
        <v>0.1499503475670308</v>
      </c>
      <c r="Z53" s="148">
        <v>6.294256490952016E-2</v>
      </c>
      <c r="AA53" s="147"/>
      <c r="AB53" s="144"/>
      <c r="AC53" s="144"/>
      <c r="AD53" s="147">
        <v>52</v>
      </c>
      <c r="AE53" s="147">
        <v>1089.4285714285713</v>
      </c>
      <c r="AF53" s="144"/>
    </row>
    <row r="54" spans="1:32" outlineLevel="1" x14ac:dyDescent="0.25">
      <c r="A54" s="169" t="s">
        <v>263</v>
      </c>
      <c r="B54" s="150">
        <v>669</v>
      </c>
      <c r="C54" s="150">
        <v>758</v>
      </c>
      <c r="D54" s="150">
        <v>630</v>
      </c>
      <c r="E54" s="150">
        <v>669</v>
      </c>
      <c r="F54" s="150">
        <v>727</v>
      </c>
      <c r="G54" s="150">
        <v>732</v>
      </c>
      <c r="H54" s="150">
        <v>738</v>
      </c>
      <c r="I54" s="150">
        <v>753</v>
      </c>
      <c r="J54" s="148">
        <v>2.032520325203252E-2</v>
      </c>
      <c r="K54" s="148">
        <v>7.0688604509445391E-2</v>
      </c>
      <c r="L54" s="147"/>
      <c r="M54" s="155">
        <v>4.8966055403823643E-2</v>
      </c>
      <c r="N54" s="144"/>
      <c r="P54" s="169" t="s">
        <v>263</v>
      </c>
      <c r="Q54" s="150">
        <v>14465</v>
      </c>
      <c r="R54" s="150">
        <v>16545</v>
      </c>
      <c r="S54" s="150">
        <v>14341</v>
      </c>
      <c r="T54" s="150">
        <v>13650</v>
      </c>
      <c r="U54" s="150">
        <v>14844</v>
      </c>
      <c r="V54" s="150">
        <v>13660</v>
      </c>
      <c r="W54" s="150">
        <v>13858</v>
      </c>
      <c r="X54" s="150">
        <v>15378</v>
      </c>
      <c r="Y54" s="148">
        <v>0.10968393707605716</v>
      </c>
      <c r="Z54" s="148">
        <v>6.1985142507621181E-2</v>
      </c>
      <c r="AA54" s="147"/>
      <c r="AB54" s="144"/>
      <c r="AC54" s="144"/>
      <c r="AD54" s="147">
        <v>703.28571428571433</v>
      </c>
      <c r="AE54" s="147">
        <v>14480.428571428571</v>
      </c>
      <c r="AF54" s="144"/>
    </row>
    <row r="55" spans="1:32" outlineLevel="1" x14ac:dyDescent="0.25">
      <c r="A55" s="169" t="s">
        <v>264</v>
      </c>
      <c r="B55" s="150">
        <v>269</v>
      </c>
      <c r="C55" s="150">
        <v>239</v>
      </c>
      <c r="D55" s="150">
        <v>248</v>
      </c>
      <c r="E55" s="150">
        <v>280</v>
      </c>
      <c r="F55" s="150">
        <v>188</v>
      </c>
      <c r="G55" s="150">
        <v>223</v>
      </c>
      <c r="H55" s="150">
        <v>341</v>
      </c>
      <c r="I55" s="150">
        <v>265</v>
      </c>
      <c r="J55" s="148">
        <v>-0.22287390029325513</v>
      </c>
      <c r="K55" s="148">
        <v>3.7472035794183498E-2</v>
      </c>
      <c r="L55" s="147"/>
      <c r="M55" s="155">
        <v>4.5052703162189733E-2</v>
      </c>
      <c r="N55" s="144"/>
      <c r="P55" s="169" t="s">
        <v>264</v>
      </c>
      <c r="Q55" s="150">
        <v>7240</v>
      </c>
      <c r="R55" s="150">
        <v>7407</v>
      </c>
      <c r="S55" s="150">
        <v>5905</v>
      </c>
      <c r="T55" s="150">
        <v>6187</v>
      </c>
      <c r="U55" s="150">
        <v>6401</v>
      </c>
      <c r="V55" s="150">
        <v>6379</v>
      </c>
      <c r="W55" s="150">
        <v>5385</v>
      </c>
      <c r="X55" s="150">
        <v>5882</v>
      </c>
      <c r="Y55" s="148">
        <v>9.2293407613741871E-2</v>
      </c>
      <c r="Z55" s="148">
        <v>-8.3066096561553573E-2</v>
      </c>
      <c r="AA55" s="147"/>
      <c r="AB55" s="144"/>
      <c r="AC55" s="144"/>
      <c r="AD55" s="147">
        <v>255.42857142857142</v>
      </c>
      <c r="AE55" s="147">
        <v>6414.8571428571431</v>
      </c>
      <c r="AF55" s="144"/>
    </row>
    <row r="56" spans="1:32" outlineLevel="1" x14ac:dyDescent="0.25">
      <c r="A56" s="169" t="s">
        <v>265</v>
      </c>
      <c r="B56" s="150">
        <v>209</v>
      </c>
      <c r="C56" s="150">
        <v>265</v>
      </c>
      <c r="D56" s="150">
        <v>219</v>
      </c>
      <c r="E56" s="150">
        <v>212</v>
      </c>
      <c r="F56" s="150">
        <v>228</v>
      </c>
      <c r="G56" s="150">
        <v>247</v>
      </c>
      <c r="H56" s="150">
        <v>221</v>
      </c>
      <c r="I56" s="150">
        <v>239</v>
      </c>
      <c r="J56" s="148">
        <v>8.1447963800904979E-2</v>
      </c>
      <c r="K56" s="148">
        <v>4.4971892567145497E-2</v>
      </c>
      <c r="L56" s="147"/>
      <c r="M56" s="155">
        <v>4.1015960185344084E-2</v>
      </c>
      <c r="N56" s="144"/>
      <c r="P56" s="169" t="s">
        <v>265</v>
      </c>
      <c r="Q56" s="150">
        <v>6329</v>
      </c>
      <c r="R56" s="150">
        <v>6840</v>
      </c>
      <c r="S56" s="150">
        <v>4665</v>
      </c>
      <c r="T56" s="150">
        <v>4553</v>
      </c>
      <c r="U56" s="150">
        <v>5246</v>
      </c>
      <c r="V56" s="150">
        <v>5203</v>
      </c>
      <c r="W56" s="150">
        <v>5212</v>
      </c>
      <c r="X56" s="150">
        <v>5827</v>
      </c>
      <c r="Y56" s="148">
        <v>0.11799693016116654</v>
      </c>
      <c r="Z56" s="148">
        <v>7.2040580319596273E-2</v>
      </c>
      <c r="AA56" s="147"/>
      <c r="AB56" s="144"/>
      <c r="AC56" s="144"/>
      <c r="AD56" s="147">
        <v>228.71428571428572</v>
      </c>
      <c r="AE56" s="147">
        <v>5435.4285714285716</v>
      </c>
      <c r="AF56" s="144"/>
    </row>
    <row r="57" spans="1:32" outlineLevel="1" x14ac:dyDescent="0.25">
      <c r="A57" s="169" t="s">
        <v>266</v>
      </c>
      <c r="B57" s="150">
        <v>91</v>
      </c>
      <c r="C57" s="150">
        <v>144</v>
      </c>
      <c r="D57" s="150">
        <v>115</v>
      </c>
      <c r="E57" s="150">
        <v>60</v>
      </c>
      <c r="F57" s="150">
        <v>63</v>
      </c>
      <c r="G57" s="150">
        <v>41</v>
      </c>
      <c r="H57" s="150">
        <v>62</v>
      </c>
      <c r="I57" s="150">
        <v>58</v>
      </c>
      <c r="J57" s="148">
        <v>-6.4516129032258063E-2</v>
      </c>
      <c r="K57" s="148">
        <v>-0.29513888888888895</v>
      </c>
      <c r="L57" s="147"/>
      <c r="M57" s="155">
        <v>2.31629392971246E-2</v>
      </c>
      <c r="N57" s="144"/>
      <c r="P57" s="169" t="s">
        <v>266</v>
      </c>
      <c r="Q57" s="150">
        <v>2308</v>
      </c>
      <c r="R57" s="150">
        <v>3380</v>
      </c>
      <c r="S57" s="150">
        <v>2510</v>
      </c>
      <c r="T57" s="150">
        <v>2091</v>
      </c>
      <c r="U57" s="150">
        <v>2096</v>
      </c>
      <c r="V57" s="150">
        <v>1831</v>
      </c>
      <c r="W57" s="150">
        <v>1770</v>
      </c>
      <c r="X57" s="150">
        <v>2504</v>
      </c>
      <c r="Y57" s="148">
        <v>0.41468926553672314</v>
      </c>
      <c r="Z57" s="148">
        <v>9.6459401976729614E-2</v>
      </c>
      <c r="AA57" s="147"/>
      <c r="AB57" s="144"/>
      <c r="AC57" s="144"/>
      <c r="AD57" s="147">
        <v>82.285714285714292</v>
      </c>
      <c r="AE57" s="147">
        <v>2283.7142857142858</v>
      </c>
      <c r="AF57" s="144"/>
    </row>
    <row r="58" spans="1:32" outlineLevel="1" x14ac:dyDescent="0.25">
      <c r="A58" s="168" t="s">
        <v>267</v>
      </c>
      <c r="B58" s="170">
        <v>2058</v>
      </c>
      <c r="C58" s="170">
        <v>2416</v>
      </c>
      <c r="D58" s="170">
        <v>2227</v>
      </c>
      <c r="E58" s="170">
        <v>1869</v>
      </c>
      <c r="F58" s="170">
        <v>1876</v>
      </c>
      <c r="G58" s="170">
        <v>1940</v>
      </c>
      <c r="H58" s="170">
        <v>2009</v>
      </c>
      <c r="I58" s="170">
        <v>2076</v>
      </c>
      <c r="J58" s="171">
        <v>3.3349925335988052E-2</v>
      </c>
      <c r="K58" s="171">
        <v>9.5171934699547819E-3</v>
      </c>
      <c r="L58" s="147"/>
      <c r="M58" s="206">
        <v>4.7725235062875009E-2</v>
      </c>
      <c r="N58" s="144"/>
      <c r="P58" s="168" t="s">
        <v>267</v>
      </c>
      <c r="Q58" s="170">
        <v>51356</v>
      </c>
      <c r="R58" s="170">
        <v>55656</v>
      </c>
      <c r="S58" s="170">
        <v>43760</v>
      </c>
      <c r="T58" s="170">
        <v>39458</v>
      </c>
      <c r="U58" s="170">
        <v>42067</v>
      </c>
      <c r="V58" s="170">
        <v>40278</v>
      </c>
      <c r="W58" s="170">
        <v>39488</v>
      </c>
      <c r="X58" s="170">
        <v>43499</v>
      </c>
      <c r="Y58" s="171">
        <v>0.10157516207455429</v>
      </c>
      <c r="Z58" s="171">
        <v>-2.4257922278514296E-2</v>
      </c>
      <c r="AA58" s="147"/>
      <c r="AB58" s="144"/>
      <c r="AC58" s="144"/>
      <c r="AD58" s="147">
        <v>2056.4285714285716</v>
      </c>
      <c r="AE58" s="147">
        <v>44580.428571428572</v>
      </c>
      <c r="AF58" s="144"/>
    </row>
    <row r="59" spans="1:32" outlineLevel="1" x14ac:dyDescent="0.25">
      <c r="A59" s="163" t="s">
        <v>289</v>
      </c>
      <c r="B59" s="163"/>
      <c r="C59" s="163"/>
      <c r="D59" s="163"/>
      <c r="E59" s="144"/>
      <c r="F59" s="144"/>
      <c r="G59" s="144"/>
      <c r="H59" s="144"/>
      <c r="I59" s="162"/>
      <c r="J59" s="162"/>
      <c r="K59" s="162"/>
      <c r="L59" s="144"/>
      <c r="M59" s="144"/>
      <c r="N59" s="144"/>
      <c r="O59" s="144"/>
      <c r="P59" s="163" t="s">
        <v>268</v>
      </c>
      <c r="Q59" s="163"/>
      <c r="R59" s="163"/>
      <c r="S59" s="163"/>
      <c r="T59" s="144"/>
      <c r="U59" s="144"/>
      <c r="V59" s="144"/>
      <c r="W59" s="144"/>
      <c r="X59" s="162"/>
      <c r="Y59" s="162"/>
      <c r="Z59" s="162"/>
      <c r="AA59" s="144"/>
      <c r="AB59" s="144"/>
      <c r="AC59" s="144"/>
      <c r="AD59" s="144"/>
      <c r="AE59" s="144"/>
      <c r="AF59" s="144"/>
    </row>
    <row r="60" spans="1:32" x14ac:dyDescent="0.25">
      <c r="A60" s="164"/>
      <c r="B60" s="164"/>
      <c r="C60" s="164"/>
      <c r="D60" s="164"/>
      <c r="E60" s="144"/>
      <c r="F60" s="144"/>
      <c r="G60" s="144"/>
      <c r="H60" s="144"/>
      <c r="I60" s="144"/>
      <c r="J60" s="144"/>
      <c r="K60" s="144"/>
      <c r="L60" s="144"/>
      <c r="M60" s="144"/>
      <c r="N60" s="144"/>
      <c r="O60" s="204"/>
      <c r="P60" s="164"/>
      <c r="Q60" s="164"/>
      <c r="R60" s="164"/>
      <c r="S60" s="164"/>
      <c r="T60" s="144"/>
      <c r="U60" s="144"/>
      <c r="V60" s="144"/>
      <c r="W60" s="144"/>
      <c r="X60" s="144"/>
      <c r="Y60" s="144"/>
      <c r="Z60" s="144"/>
      <c r="AA60" s="144"/>
      <c r="AB60" s="144"/>
      <c r="AC60" s="144"/>
      <c r="AD60" s="144"/>
      <c r="AE60" s="144"/>
      <c r="AF60" s="144"/>
    </row>
    <row r="61" spans="1:32" x14ac:dyDescent="0.25">
      <c r="A61" s="164"/>
      <c r="B61" s="164"/>
      <c r="C61" s="164"/>
      <c r="D61" s="164"/>
      <c r="E61" s="144"/>
      <c r="F61" s="144"/>
      <c r="G61" s="144"/>
      <c r="H61" s="144"/>
      <c r="I61" s="144"/>
      <c r="J61" s="144"/>
      <c r="K61" s="144"/>
      <c r="L61" s="144"/>
      <c r="M61" s="144"/>
      <c r="N61" s="144"/>
      <c r="O61" s="204"/>
      <c r="P61" s="164"/>
      <c r="Q61" s="164"/>
      <c r="R61" s="164"/>
      <c r="S61" s="164"/>
      <c r="T61" s="144"/>
      <c r="U61" s="144"/>
      <c r="V61" s="144"/>
      <c r="W61" s="144"/>
      <c r="X61" s="144"/>
      <c r="Y61" s="144"/>
      <c r="Z61" s="144"/>
      <c r="AA61" s="144"/>
      <c r="AB61" s="144"/>
      <c r="AC61" s="144"/>
      <c r="AD61" s="144"/>
      <c r="AE61" s="144"/>
      <c r="AF61" s="144"/>
    </row>
    <row r="62" spans="1:32" x14ac:dyDescent="0.25">
      <c r="A62" s="165" t="s">
        <v>90</v>
      </c>
      <c r="B62" s="165"/>
      <c r="C62" s="165"/>
      <c r="D62" s="165"/>
      <c r="E62" s="144"/>
      <c r="F62" s="144"/>
      <c r="G62" s="144"/>
      <c r="H62" s="144"/>
      <c r="I62" s="144"/>
      <c r="J62" s="144"/>
      <c r="K62" s="144"/>
      <c r="L62" s="144"/>
      <c r="M62" s="144"/>
      <c r="N62" s="144"/>
      <c r="O62" s="204"/>
      <c r="P62" s="165" t="s">
        <v>90</v>
      </c>
      <c r="Q62" s="165"/>
      <c r="R62" s="165"/>
      <c r="S62" s="165"/>
      <c r="T62" s="144"/>
      <c r="U62" s="144"/>
      <c r="V62" s="144"/>
      <c r="W62" s="144"/>
      <c r="X62" s="144"/>
      <c r="Y62" s="144"/>
      <c r="Z62" s="144"/>
      <c r="AA62" s="144"/>
      <c r="AB62" s="144"/>
      <c r="AC62" s="144"/>
      <c r="AD62" s="144"/>
      <c r="AE62" s="144"/>
      <c r="AF62" s="144"/>
    </row>
    <row r="63" spans="1:32" outlineLevel="1" x14ac:dyDescent="0.25">
      <c r="A63" s="166" t="s">
        <v>313</v>
      </c>
      <c r="B63" s="166"/>
      <c r="C63" s="166"/>
      <c r="D63" s="166"/>
      <c r="E63" s="167"/>
      <c r="F63" s="167"/>
      <c r="G63" s="167"/>
      <c r="H63" s="167"/>
      <c r="I63" s="167"/>
      <c r="J63" s="167"/>
      <c r="K63" s="167"/>
      <c r="L63" s="167"/>
      <c r="M63" s="144"/>
      <c r="N63" s="144"/>
      <c r="P63" s="166" t="s">
        <v>231</v>
      </c>
      <c r="Q63" s="166"/>
      <c r="R63" s="166"/>
      <c r="S63" s="166"/>
      <c r="T63" s="167"/>
      <c r="U63" s="167"/>
      <c r="V63" s="167"/>
      <c r="W63" s="167"/>
      <c r="X63" s="167"/>
      <c r="Y63" s="167"/>
      <c r="Z63" s="167"/>
      <c r="AA63" s="167"/>
      <c r="AB63" s="144"/>
      <c r="AC63" s="144"/>
      <c r="AD63" s="144"/>
      <c r="AE63" s="144"/>
      <c r="AF63" s="144"/>
    </row>
    <row r="64" spans="1:32" ht="52.5" outlineLevel="1" x14ac:dyDescent="0.25">
      <c r="A64" s="168" t="s">
        <v>257</v>
      </c>
      <c r="B64" s="141">
        <v>2019</v>
      </c>
      <c r="C64" s="141">
        <v>2020</v>
      </c>
      <c r="D64" s="141">
        <v>2021</v>
      </c>
      <c r="E64" s="141">
        <v>2022</v>
      </c>
      <c r="F64" s="141">
        <v>2023</v>
      </c>
      <c r="G64" s="141">
        <v>2024</v>
      </c>
      <c r="H64" s="141">
        <v>2025</v>
      </c>
      <c r="I64" s="141">
        <v>2026</v>
      </c>
      <c r="J64" s="142" t="s">
        <v>232</v>
      </c>
      <c r="K64" s="142" t="s">
        <v>258</v>
      </c>
      <c r="L64" s="143" t="s">
        <v>234</v>
      </c>
      <c r="M64" s="142" t="s">
        <v>290</v>
      </c>
      <c r="N64" s="142" t="s">
        <v>291</v>
      </c>
      <c r="P64" s="168" t="s">
        <v>257</v>
      </c>
      <c r="Q64" s="141">
        <v>2019</v>
      </c>
      <c r="R64" s="141">
        <v>2020</v>
      </c>
      <c r="S64" s="141">
        <v>2021</v>
      </c>
      <c r="T64" s="141">
        <v>2022</v>
      </c>
      <c r="U64" s="141">
        <v>2023</v>
      </c>
      <c r="V64" s="141">
        <v>2024</v>
      </c>
      <c r="W64" s="141">
        <v>2025</v>
      </c>
      <c r="X64" s="141">
        <v>2026</v>
      </c>
      <c r="Y64" s="142" t="s">
        <v>232</v>
      </c>
      <c r="Z64" s="142" t="s">
        <v>258</v>
      </c>
      <c r="AA64" s="143" t="s">
        <v>234</v>
      </c>
      <c r="AB64" s="142" t="s">
        <v>269</v>
      </c>
      <c r="AC64" s="144"/>
      <c r="AD64" s="145" t="s">
        <v>314</v>
      </c>
      <c r="AE64" s="145" t="s">
        <v>235</v>
      </c>
      <c r="AF64" s="144"/>
    </row>
    <row r="65" spans="1:32" outlineLevel="1" x14ac:dyDescent="0.25">
      <c r="A65" s="169" t="s">
        <v>259</v>
      </c>
      <c r="B65" s="153">
        <v>0.76392572944297077</v>
      </c>
      <c r="C65" s="153">
        <v>0.77192982456140347</v>
      </c>
      <c r="D65" s="153">
        <v>0.68698060941828254</v>
      </c>
      <c r="E65" s="153">
        <v>0.74734042553191493</v>
      </c>
      <c r="F65" s="153">
        <v>0.76053215077605318</v>
      </c>
      <c r="G65" s="153">
        <v>0.75050301810865194</v>
      </c>
      <c r="H65" s="153">
        <v>0.71140939597315433</v>
      </c>
      <c r="I65" s="153">
        <v>0.76116504854368927</v>
      </c>
      <c r="J65" s="172">
        <v>4.9755652570534936</v>
      </c>
      <c r="K65" s="172">
        <v>1.8163362203048483</v>
      </c>
      <c r="L65" s="147"/>
      <c r="M65" s="178">
        <v>14.632576714515544</v>
      </c>
      <c r="N65" s="178">
        <v>0.97823222167050528</v>
      </c>
      <c r="P65" s="169" t="s">
        <v>259</v>
      </c>
      <c r="Q65" s="153">
        <v>0.71362161213928599</v>
      </c>
      <c r="R65" s="153">
        <v>0.68774395003903199</v>
      </c>
      <c r="S65" s="153">
        <v>0.65963585712864392</v>
      </c>
      <c r="T65" s="153">
        <v>0.66663156786353583</v>
      </c>
      <c r="U65" s="153">
        <v>0.6427719137218908</v>
      </c>
      <c r="V65" s="153">
        <v>0.61189525077674212</v>
      </c>
      <c r="W65" s="153">
        <v>0.61569772586496774</v>
      </c>
      <c r="X65" s="153">
        <v>0.61483928139853383</v>
      </c>
      <c r="Y65" s="172">
        <v>-8.5844446643390526E-2</v>
      </c>
      <c r="Z65" s="172">
        <v>-4.2516325957073553</v>
      </c>
      <c r="AA65" s="147"/>
      <c r="AB65" s="173">
        <v>0.19640390311012612</v>
      </c>
      <c r="AC65" s="144"/>
      <c r="AD65" s="151">
        <v>0.74300168634064079</v>
      </c>
      <c r="AE65" s="151">
        <v>0.65735560735560739</v>
      </c>
      <c r="AF65" s="144"/>
    </row>
    <row r="66" spans="1:32" outlineLevel="1" x14ac:dyDescent="0.25">
      <c r="A66" s="169" t="s">
        <v>260</v>
      </c>
      <c r="B66" s="153">
        <v>0.42857142857142855</v>
      </c>
      <c r="C66" s="153">
        <v>0.63636363636363635</v>
      </c>
      <c r="D66" s="153">
        <v>0.8</v>
      </c>
      <c r="E66" s="153">
        <v>0.75</v>
      </c>
      <c r="F66" s="153">
        <v>0.83333333333333337</v>
      </c>
      <c r="G66" s="153">
        <v>0.4</v>
      </c>
      <c r="H66" s="153">
        <v>0.5</v>
      </c>
      <c r="I66" s="153">
        <v>0.5</v>
      </c>
      <c r="J66" s="172">
        <v>0</v>
      </c>
      <c r="K66" s="172">
        <v>-14.150943396226412</v>
      </c>
      <c r="L66" s="147"/>
      <c r="M66" s="178">
        <v>1.3043478260869545</v>
      </c>
      <c r="N66" s="178">
        <v>-5.8895195034214254E-3</v>
      </c>
      <c r="P66" s="169" t="s">
        <v>260</v>
      </c>
      <c r="Q66" s="153">
        <v>0.72514619883040932</v>
      </c>
      <c r="R66" s="153">
        <v>0.62091503267973858</v>
      </c>
      <c r="S66" s="153">
        <v>0.67625899280575541</v>
      </c>
      <c r="T66" s="153">
        <v>0.62608695652173918</v>
      </c>
      <c r="U66" s="153">
        <v>0.50862068965517238</v>
      </c>
      <c r="V66" s="153">
        <v>0.46846846846846846</v>
      </c>
      <c r="W66" s="153">
        <v>0.39823008849557523</v>
      </c>
      <c r="X66" s="153">
        <v>0.48695652173913045</v>
      </c>
      <c r="Y66" s="172">
        <v>8.8726433243555221</v>
      </c>
      <c r="Z66" s="172">
        <v>-10.236809699725297</v>
      </c>
      <c r="AA66" s="147"/>
      <c r="AB66" s="173">
        <v>1.0002200791126015E-2</v>
      </c>
      <c r="AC66" s="144"/>
      <c r="AD66" s="151">
        <v>0.64150943396226412</v>
      </c>
      <c r="AE66" s="151">
        <v>0.58932461873638342</v>
      </c>
      <c r="AF66" s="144"/>
    </row>
    <row r="67" spans="1:32" outlineLevel="1" x14ac:dyDescent="0.25">
      <c r="A67" s="169" t="s">
        <v>261</v>
      </c>
      <c r="B67" s="153">
        <v>0.72499999999999998</v>
      </c>
      <c r="C67" s="153">
        <v>0.83333333333333337</v>
      </c>
      <c r="D67" s="153">
        <v>0.60215053763440862</v>
      </c>
      <c r="E67" s="153">
        <v>0.70909090909090911</v>
      </c>
      <c r="F67" s="153">
        <v>0.74285714285714288</v>
      </c>
      <c r="G67" s="153">
        <v>0.47222222222222221</v>
      </c>
      <c r="H67" s="153">
        <v>0.52777777777777779</v>
      </c>
      <c r="I67" s="153">
        <v>0.66101694915254239</v>
      </c>
      <c r="J67" s="172">
        <v>13.32391713747646</v>
      </c>
      <c r="K67" s="172">
        <v>0.21248208726589723</v>
      </c>
      <c r="L67" s="147"/>
      <c r="M67" s="178">
        <v>1.1361776738749274</v>
      </c>
      <c r="N67" s="178">
        <v>0.17981360652739031</v>
      </c>
      <c r="P67" s="169" t="s">
        <v>261</v>
      </c>
      <c r="Q67" s="153">
        <v>0.62254901960784315</v>
      </c>
      <c r="R67" s="153">
        <v>0.68710089399744567</v>
      </c>
      <c r="S67" s="153">
        <v>0.64526315789473687</v>
      </c>
      <c r="T67" s="153">
        <v>0.5903225806451613</v>
      </c>
      <c r="U67" s="153">
        <v>0.62376237623762376</v>
      </c>
      <c r="V67" s="153">
        <v>0.64506627393225335</v>
      </c>
      <c r="W67" s="153">
        <v>0.58872305140961856</v>
      </c>
      <c r="X67" s="153">
        <v>0.64965517241379311</v>
      </c>
      <c r="Y67" s="172">
        <v>6.0932121004174551</v>
      </c>
      <c r="Z67" s="172">
        <v>1.7438781618476229</v>
      </c>
      <c r="AA67" s="147"/>
      <c r="AB67" s="173">
        <v>6.2860567003009127E-2</v>
      </c>
      <c r="AC67" s="144"/>
      <c r="AD67" s="151">
        <v>0.65889212827988342</v>
      </c>
      <c r="AE67" s="151">
        <v>0.63221639079531688</v>
      </c>
      <c r="AF67" s="144"/>
    </row>
    <row r="68" spans="1:32" outlineLevel="1" x14ac:dyDescent="0.25">
      <c r="A68" s="169" t="s">
        <v>262</v>
      </c>
      <c r="B68" s="153">
        <v>0.81781376518218618</v>
      </c>
      <c r="C68" s="153">
        <v>0.86071428571428577</v>
      </c>
      <c r="D68" s="153">
        <v>0.74757281553398058</v>
      </c>
      <c r="E68" s="153">
        <v>0.82399999999999995</v>
      </c>
      <c r="F68" s="153">
        <v>0.7192982456140351</v>
      </c>
      <c r="G68" s="153">
        <v>0.74180327868852458</v>
      </c>
      <c r="H68" s="153">
        <v>0.85135135135135132</v>
      </c>
      <c r="I68" s="153">
        <v>0.77729257641921401</v>
      </c>
      <c r="J68" s="172">
        <v>-7.4058774932137306</v>
      </c>
      <c r="K68" s="172">
        <v>-2.5197050136802623</v>
      </c>
      <c r="L68" s="147"/>
      <c r="M68" s="178">
        <v>15.715247134040489</v>
      </c>
      <c r="N68" s="178">
        <v>-0.4416653120457581</v>
      </c>
      <c r="P68" s="169" t="s">
        <v>262</v>
      </c>
      <c r="Q68" s="153">
        <v>0.79254637148474227</v>
      </c>
      <c r="R68" s="153">
        <v>0.76912025690864527</v>
      </c>
      <c r="S68" s="153">
        <v>0.72797840026999661</v>
      </c>
      <c r="T68" s="153">
        <v>0.68375924680564892</v>
      </c>
      <c r="U68" s="153">
        <v>0.62673350041771092</v>
      </c>
      <c r="V68" s="153">
        <v>0.56512836667191679</v>
      </c>
      <c r="W68" s="153">
        <v>0.61828761429758938</v>
      </c>
      <c r="X68" s="153">
        <v>0.62014010507880912</v>
      </c>
      <c r="Y68" s="172">
        <v>0.185249078121974</v>
      </c>
      <c r="Z68" s="172">
        <v>-8.4556816533377432</v>
      </c>
      <c r="AA68" s="147"/>
      <c r="AB68" s="173">
        <v>-4.6369217465486168E-2</v>
      </c>
      <c r="AC68" s="144"/>
      <c r="AD68" s="151">
        <v>0.80248962655601663</v>
      </c>
      <c r="AE68" s="151">
        <v>0.70469692161218656</v>
      </c>
      <c r="AF68" s="144"/>
    </row>
    <row r="69" spans="1:32" outlineLevel="1" x14ac:dyDescent="0.25">
      <c r="A69" s="169" t="s">
        <v>53</v>
      </c>
      <c r="B69" s="153">
        <v>0.42857142857142855</v>
      </c>
      <c r="C69" s="153">
        <v>0.6517857142857143</v>
      </c>
      <c r="D69" s="153">
        <v>0.87664041994750652</v>
      </c>
      <c r="E69" s="153">
        <v>0.7441860465116279</v>
      </c>
      <c r="F69" s="153">
        <v>0.66666666666666663</v>
      </c>
      <c r="G69" s="153">
        <v>0.75221238938053092</v>
      </c>
      <c r="H69" s="153">
        <v>0.57009345794392519</v>
      </c>
      <c r="I69" s="153">
        <v>0.66400000000000003</v>
      </c>
      <c r="J69" s="172">
        <v>9.3906542056074844</v>
      </c>
      <c r="K69" s="172">
        <v>-5.677294685990331</v>
      </c>
      <c r="L69" s="147"/>
      <c r="M69" s="178">
        <v>14.675862068965518</v>
      </c>
      <c r="N69" s="178">
        <v>0.32542482525318439</v>
      </c>
      <c r="P69" s="169" t="s">
        <v>53</v>
      </c>
      <c r="Q69" s="153">
        <v>0.6476486860304288</v>
      </c>
      <c r="R69" s="153">
        <v>0.5889145496535797</v>
      </c>
      <c r="S69" s="153">
        <v>0.60781187724192909</v>
      </c>
      <c r="T69" s="153">
        <v>0.5655304848775804</v>
      </c>
      <c r="U69" s="153">
        <v>0.53391384051329061</v>
      </c>
      <c r="V69" s="153">
        <v>0.59124423963133643</v>
      </c>
      <c r="W69" s="153">
        <v>0.54913833255705635</v>
      </c>
      <c r="X69" s="153">
        <v>0.51724137931034486</v>
      </c>
      <c r="Y69" s="172">
        <v>-3.189695324671149</v>
      </c>
      <c r="Z69" s="172">
        <v>-6.9755786119966912</v>
      </c>
      <c r="AA69" s="147"/>
      <c r="AB69" s="173">
        <v>-7.7631181136011973E-2</v>
      </c>
      <c r="AC69" s="144"/>
      <c r="AD69" s="151">
        <v>0.72077294685990334</v>
      </c>
      <c r="AE69" s="151">
        <v>0.58699716543031177</v>
      </c>
      <c r="AF69" s="144"/>
    </row>
    <row r="70" spans="1:32" outlineLevel="1" x14ac:dyDescent="0.25">
      <c r="A70" s="169" t="s">
        <v>11</v>
      </c>
      <c r="B70" s="153">
        <v>0.25568181818181818</v>
      </c>
      <c r="C70" s="153">
        <v>0.28717948717948716</v>
      </c>
      <c r="D70" s="153">
        <v>0.291866028708134</v>
      </c>
      <c r="E70" s="153">
        <v>0.28888888888888886</v>
      </c>
      <c r="F70" s="153">
        <v>0.2967032967032967</v>
      </c>
      <c r="G70" s="153">
        <v>0.24074074074074073</v>
      </c>
      <c r="H70" s="153">
        <v>0.27272727272727271</v>
      </c>
      <c r="I70" s="153">
        <v>0.3155339805825243</v>
      </c>
      <c r="J70" s="172">
        <v>4.2806707855251593</v>
      </c>
      <c r="K70" s="172">
        <v>3.8306257810247049</v>
      </c>
      <c r="L70" s="147"/>
      <c r="M70" s="178">
        <v>14.481306063559815</v>
      </c>
      <c r="N70" s="178">
        <v>0.28386491868875874</v>
      </c>
      <c r="P70" s="169" t="s">
        <v>11</v>
      </c>
      <c r="Q70" s="153">
        <v>0.23004870738104158</v>
      </c>
      <c r="R70" s="153">
        <v>0.20467411815938452</v>
      </c>
      <c r="S70" s="153">
        <v>0.18691936083240432</v>
      </c>
      <c r="T70" s="153">
        <v>0.17810245977436656</v>
      </c>
      <c r="U70" s="153">
        <v>0.15895131086142322</v>
      </c>
      <c r="V70" s="153">
        <v>0.16020889487870621</v>
      </c>
      <c r="W70" s="153">
        <v>0.15276092233009708</v>
      </c>
      <c r="X70" s="153">
        <v>0.17072091994692615</v>
      </c>
      <c r="Y70" s="172">
        <v>1.7959997616829066</v>
      </c>
      <c r="Z70" s="172">
        <v>-0.99086544153278167</v>
      </c>
      <c r="AA70" s="147"/>
      <c r="AB70" s="173">
        <v>6.8239004245379542E-2</v>
      </c>
      <c r="AC70" s="144"/>
      <c r="AD70" s="151">
        <v>0.27722772277227725</v>
      </c>
      <c r="AE70" s="151">
        <v>0.18062957436225396</v>
      </c>
      <c r="AF70" s="144"/>
    </row>
    <row r="71" spans="1:32" outlineLevel="1" x14ac:dyDescent="0.25">
      <c r="A71" s="169" t="s">
        <v>263</v>
      </c>
      <c r="B71" s="153">
        <v>0.88492063492063489</v>
      </c>
      <c r="C71" s="153">
        <v>0.83388338833883391</v>
      </c>
      <c r="D71" s="153">
        <v>0.85948158253751705</v>
      </c>
      <c r="E71" s="153">
        <v>0.90283400809716596</v>
      </c>
      <c r="F71" s="153">
        <v>0.87170263788968827</v>
      </c>
      <c r="G71" s="153">
        <v>0.88942891859052253</v>
      </c>
      <c r="H71" s="153">
        <v>0.89238210399032647</v>
      </c>
      <c r="I71" s="153">
        <v>0.88902007083825263</v>
      </c>
      <c r="J71" s="172">
        <v>-0.336203315207384</v>
      </c>
      <c r="K71" s="172">
        <v>1.3508777934108984</v>
      </c>
      <c r="L71" s="147"/>
      <c r="M71" s="178">
        <v>5.4166650642812897</v>
      </c>
      <c r="N71" s="178">
        <v>8.6525931893577379E-2</v>
      </c>
      <c r="P71" s="169" t="s">
        <v>263</v>
      </c>
      <c r="Q71" s="153">
        <v>0.84943331963121738</v>
      </c>
      <c r="R71" s="153">
        <v>0.83993298812062134</v>
      </c>
      <c r="S71" s="153">
        <v>0.86013314940322683</v>
      </c>
      <c r="T71" s="153">
        <v>0.84803677932405563</v>
      </c>
      <c r="U71" s="153">
        <v>0.83337076128452725</v>
      </c>
      <c r="V71" s="153">
        <v>0.82195077922859383</v>
      </c>
      <c r="W71" s="153">
        <v>0.82967131652996473</v>
      </c>
      <c r="X71" s="153">
        <v>0.83485342019543973</v>
      </c>
      <c r="Y71" s="172">
        <v>0.51821036654750019</v>
      </c>
      <c r="Z71" s="172">
        <v>-0.54267754441192917</v>
      </c>
      <c r="AA71" s="147"/>
      <c r="AB71" s="173">
        <v>0.78592547646255673</v>
      </c>
      <c r="AC71" s="144"/>
      <c r="AD71" s="151">
        <v>0.87551129290414365</v>
      </c>
      <c r="AE71" s="151">
        <v>0.84028019563955902</v>
      </c>
      <c r="AF71" s="144"/>
    </row>
    <row r="72" spans="1:32" outlineLevel="1" x14ac:dyDescent="0.25">
      <c r="A72" s="169" t="s">
        <v>264</v>
      </c>
      <c r="B72" s="153">
        <v>0.41384615384615386</v>
      </c>
      <c r="C72" s="153">
        <v>0.41637630662020908</v>
      </c>
      <c r="D72" s="153">
        <v>0.43971631205673761</v>
      </c>
      <c r="E72" s="153">
        <v>0.46901172529313234</v>
      </c>
      <c r="F72" s="153">
        <v>0.32358003442340794</v>
      </c>
      <c r="G72" s="153">
        <v>0.32554744525547447</v>
      </c>
      <c r="H72" s="153">
        <v>0.42625000000000002</v>
      </c>
      <c r="I72" s="153">
        <v>0.39493293591654249</v>
      </c>
      <c r="J72" s="172">
        <v>-3.1317064083457522</v>
      </c>
      <c r="K72" s="172">
        <v>-0.67745455482968731</v>
      </c>
      <c r="L72" s="147"/>
      <c r="M72" s="178">
        <v>21.139001458225223</v>
      </c>
      <c r="N72" s="178">
        <v>4.4744540081487205E-2</v>
      </c>
      <c r="P72" s="169" t="s">
        <v>264</v>
      </c>
      <c r="Q72" s="153">
        <v>0.26333975921143565</v>
      </c>
      <c r="R72" s="153">
        <v>0.25994034041059833</v>
      </c>
      <c r="S72" s="153">
        <v>0.2713570148430679</v>
      </c>
      <c r="T72" s="153">
        <v>0.23304079249689255</v>
      </c>
      <c r="U72" s="153">
        <v>0.20886902042680938</v>
      </c>
      <c r="V72" s="153">
        <v>0.19705909610453801</v>
      </c>
      <c r="W72" s="153">
        <v>0.1704059998101326</v>
      </c>
      <c r="X72" s="153">
        <v>0.18354292133429026</v>
      </c>
      <c r="Y72" s="172">
        <v>1.3136921524157659</v>
      </c>
      <c r="Z72" s="172">
        <v>-4.2200608597942448</v>
      </c>
      <c r="AA72" s="147"/>
      <c r="AB72" s="173">
        <v>0.30278447359722849</v>
      </c>
      <c r="AC72" s="144"/>
      <c r="AD72" s="151">
        <v>0.40170748146483937</v>
      </c>
      <c r="AE72" s="151">
        <v>0.22574352993223271</v>
      </c>
      <c r="AF72" s="144"/>
    </row>
    <row r="73" spans="1:32" outlineLevel="1" x14ac:dyDescent="0.25">
      <c r="A73" s="169" t="s">
        <v>265</v>
      </c>
      <c r="B73" s="153">
        <v>0.54285714285714282</v>
      </c>
      <c r="C73" s="153">
        <v>0.58114035087719296</v>
      </c>
      <c r="D73" s="153">
        <v>0.60330578512396693</v>
      </c>
      <c r="E73" s="153">
        <v>0.66666666666666663</v>
      </c>
      <c r="F73" s="153">
        <v>0.59685863874345546</v>
      </c>
      <c r="G73" s="153">
        <v>0.6009732360097324</v>
      </c>
      <c r="H73" s="153">
        <v>0.53640776699029125</v>
      </c>
      <c r="I73" s="153">
        <v>0.56904761904761902</v>
      </c>
      <c r="J73" s="172">
        <v>3.2639852057327778</v>
      </c>
      <c r="K73" s="172">
        <v>-1.8044423489968042</v>
      </c>
      <c r="L73" s="147"/>
      <c r="M73" s="178">
        <v>6.9219175060657276</v>
      </c>
      <c r="N73" s="178">
        <v>0.38302299997988731</v>
      </c>
      <c r="P73" s="169" t="s">
        <v>265</v>
      </c>
      <c r="Q73" s="153">
        <v>0.57043713384407391</v>
      </c>
      <c r="R73" s="153">
        <v>0.5477258167841127</v>
      </c>
      <c r="S73" s="153">
        <v>0.53880803880803885</v>
      </c>
      <c r="T73" s="153">
        <v>0.53476626732440691</v>
      </c>
      <c r="U73" s="153">
        <v>0.50563855421686743</v>
      </c>
      <c r="V73" s="153">
        <v>0.50994805449377634</v>
      </c>
      <c r="W73" s="153">
        <v>0.48966553927095074</v>
      </c>
      <c r="X73" s="153">
        <v>0.49982844398696175</v>
      </c>
      <c r="Y73" s="172">
        <v>1.0162904716011001</v>
      </c>
      <c r="Z73" s="172">
        <v>-2.8784863041672439</v>
      </c>
      <c r="AA73" s="147"/>
      <c r="AB73" s="173">
        <v>0.17931783316398331</v>
      </c>
      <c r="AC73" s="144"/>
      <c r="AD73" s="151">
        <v>0.58709204253758707</v>
      </c>
      <c r="AE73" s="151">
        <v>0.52861330702863418</v>
      </c>
      <c r="AF73" s="144"/>
    </row>
    <row r="74" spans="1:32" outlineLevel="1" x14ac:dyDescent="0.25">
      <c r="A74" s="169" t="s">
        <v>266</v>
      </c>
      <c r="B74" s="153">
        <v>0.37142857142857144</v>
      </c>
      <c r="C74" s="153">
        <v>0.53136531365313655</v>
      </c>
      <c r="D74" s="153">
        <v>0.51111111111111107</v>
      </c>
      <c r="E74" s="153">
        <v>0.30612244897959184</v>
      </c>
      <c r="F74" s="153">
        <v>0.26694915254237289</v>
      </c>
      <c r="G74" s="153">
        <v>0.11171662125340599</v>
      </c>
      <c r="H74" s="153">
        <v>0.17079889807162535</v>
      </c>
      <c r="I74" s="153">
        <v>0.15633423180592992</v>
      </c>
      <c r="J74" s="172">
        <v>-1.4464666265695425</v>
      </c>
      <c r="K74" s="172">
        <v>-14.634574717462712</v>
      </c>
      <c r="L74" s="147"/>
      <c r="M74" s="178">
        <v>-6.1423834112845634</v>
      </c>
      <c r="N74" s="178">
        <v>-0.25595463580286859</v>
      </c>
      <c r="P74" s="169" t="s">
        <v>266</v>
      </c>
      <c r="Q74" s="153">
        <v>0.32429394407756079</v>
      </c>
      <c r="R74" s="153">
        <v>0.39708646616541354</v>
      </c>
      <c r="S74" s="153">
        <v>0.36292654713707345</v>
      </c>
      <c r="T74" s="153">
        <v>0.3185072353389185</v>
      </c>
      <c r="U74" s="153">
        <v>0.28680897646414888</v>
      </c>
      <c r="V74" s="153">
        <v>0.19146711283070167</v>
      </c>
      <c r="W74" s="153">
        <v>0.19157917523541509</v>
      </c>
      <c r="X74" s="153">
        <v>0.21775806591877556</v>
      </c>
      <c r="Y74" s="172">
        <v>2.6178890683360461</v>
      </c>
      <c r="Z74" s="172">
        <v>-7.1738493298899195</v>
      </c>
      <c r="AA74" s="147"/>
      <c r="AB74" s="173">
        <v>-0.23754724556233064</v>
      </c>
      <c r="AC74" s="144"/>
      <c r="AD74" s="151">
        <v>0.30267997898055704</v>
      </c>
      <c r="AE74" s="151">
        <v>0.28949655921767475</v>
      </c>
      <c r="AF74" s="144"/>
    </row>
    <row r="75" spans="1:32" outlineLevel="1" x14ac:dyDescent="0.25">
      <c r="A75" s="168" t="s">
        <v>267</v>
      </c>
      <c r="B75" s="174">
        <v>0.63342566943674972</v>
      </c>
      <c r="C75" s="174">
        <v>0.67260579064587978</v>
      </c>
      <c r="D75" s="174">
        <v>0.66457773798866016</v>
      </c>
      <c r="E75" s="174">
        <v>0.66583541147132175</v>
      </c>
      <c r="F75" s="174">
        <v>0.61467889908256879</v>
      </c>
      <c r="G75" s="174">
        <v>0.58031708046664676</v>
      </c>
      <c r="H75" s="174">
        <v>0.58588509769612129</v>
      </c>
      <c r="I75" s="174">
        <v>0.60156476383656909</v>
      </c>
      <c r="J75" s="175">
        <v>1.5679666140447801</v>
      </c>
      <c r="K75" s="175">
        <v>-2.9158629231826771</v>
      </c>
      <c r="L75" s="147"/>
      <c r="M75" s="207">
        <v>17.258054292927127</v>
      </c>
      <c r="N75" s="207">
        <v>1.5781195767427425</v>
      </c>
      <c r="P75" s="168" t="s">
        <v>267</v>
      </c>
      <c r="Q75" s="174">
        <v>0.541461511697787</v>
      </c>
      <c r="R75" s="174">
        <v>0.53382441803585301</v>
      </c>
      <c r="S75" s="174">
        <v>0.53412752660872964</v>
      </c>
      <c r="T75" s="174">
        <v>0.48477774774553406</v>
      </c>
      <c r="U75" s="174">
        <v>0.45379229997518905</v>
      </c>
      <c r="V75" s="174">
        <v>0.42279512102953837</v>
      </c>
      <c r="W75" s="174">
        <v>0.4158470060447777</v>
      </c>
      <c r="X75" s="174">
        <v>0.42898422090729782</v>
      </c>
      <c r="Y75" s="175">
        <v>1.3137214862520119</v>
      </c>
      <c r="Z75" s="175">
        <v>-5.4569741032911621</v>
      </c>
      <c r="AA75" s="147"/>
      <c r="AB75" s="173">
        <v>1.2439858142095805</v>
      </c>
      <c r="AC75" s="144"/>
      <c r="AD75" s="176">
        <v>0.63072339306839587</v>
      </c>
      <c r="AE75" s="176">
        <v>0.48355396194020944</v>
      </c>
      <c r="AF75" s="144"/>
    </row>
    <row r="76" spans="1:32" outlineLevel="1" x14ac:dyDescent="0.25">
      <c r="A76" s="163" t="s">
        <v>289</v>
      </c>
      <c r="B76" s="163"/>
      <c r="C76" s="163"/>
      <c r="D76" s="163"/>
      <c r="E76" s="144"/>
      <c r="F76" s="144"/>
      <c r="G76" s="144"/>
      <c r="H76" s="144"/>
      <c r="I76" s="162"/>
      <c r="J76" s="162"/>
      <c r="K76" s="162"/>
      <c r="L76" s="162"/>
      <c r="M76" s="162"/>
      <c r="N76" s="144"/>
      <c r="O76" s="144"/>
      <c r="P76" s="163" t="s">
        <v>268</v>
      </c>
      <c r="Q76" s="163"/>
      <c r="R76" s="163"/>
      <c r="S76" s="163"/>
      <c r="T76" s="144"/>
      <c r="U76" s="144"/>
      <c r="V76" s="144"/>
      <c r="W76" s="144"/>
      <c r="X76" s="162"/>
      <c r="Y76" s="162"/>
      <c r="Z76" s="162"/>
      <c r="AA76" s="162"/>
      <c r="AB76" s="144"/>
      <c r="AC76" s="144"/>
      <c r="AD76" s="144"/>
      <c r="AE76" s="144"/>
      <c r="AF76" s="144"/>
    </row>
    <row r="77" spans="1:32" x14ac:dyDescent="0.25">
      <c r="A77" s="204"/>
      <c r="B77" s="204"/>
      <c r="C77" s="204"/>
      <c r="D77" s="20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row>
    <row r="78" spans="1:32" x14ac:dyDescent="0.25">
      <c r="A78" s="204"/>
      <c r="B78" s="204"/>
      <c r="C78" s="204"/>
      <c r="D78" s="20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row>
    <row r="79" spans="1:32" x14ac:dyDescent="0.25">
      <c r="A79" s="165" t="s">
        <v>270</v>
      </c>
      <c r="B79" s="165"/>
      <c r="C79" s="165"/>
      <c r="D79" s="165"/>
      <c r="E79" s="144"/>
      <c r="F79" s="144"/>
      <c r="G79" s="144"/>
      <c r="H79" s="144"/>
      <c r="I79" s="144"/>
      <c r="J79" s="144"/>
      <c r="K79" s="144"/>
      <c r="L79" s="144"/>
      <c r="M79" s="144"/>
      <c r="N79" s="144"/>
      <c r="O79" s="204"/>
      <c r="P79" s="165" t="s">
        <v>270</v>
      </c>
      <c r="Q79" s="165"/>
      <c r="R79" s="165"/>
      <c r="S79" s="165"/>
      <c r="T79" s="144"/>
      <c r="U79" s="144"/>
      <c r="V79" s="144"/>
      <c r="W79" s="144"/>
      <c r="X79" s="144"/>
      <c r="Y79" s="144"/>
      <c r="Z79" s="144"/>
      <c r="AA79" s="144"/>
      <c r="AB79" s="144"/>
      <c r="AC79" s="144"/>
      <c r="AD79" s="144"/>
      <c r="AE79" s="144"/>
      <c r="AF79" s="144"/>
    </row>
    <row r="80" spans="1:32" outlineLevel="2" x14ac:dyDescent="0.25">
      <c r="A80" s="166" t="s">
        <v>313</v>
      </c>
      <c r="B80" s="166"/>
      <c r="C80" s="166"/>
      <c r="D80" s="166"/>
      <c r="E80" s="167"/>
      <c r="F80" s="167"/>
      <c r="G80" s="167"/>
      <c r="H80" s="167"/>
      <c r="I80" s="167"/>
      <c r="J80" s="167"/>
      <c r="K80" s="167"/>
      <c r="L80" s="167"/>
      <c r="M80" s="144"/>
      <c r="N80" s="144"/>
      <c r="P80" s="166" t="s">
        <v>231</v>
      </c>
      <c r="Q80" s="166"/>
      <c r="R80" s="166"/>
      <c r="S80" s="166"/>
      <c r="T80" s="167"/>
      <c r="U80" s="167"/>
      <c r="V80" s="167"/>
      <c r="W80" s="167"/>
      <c r="X80" s="167"/>
      <c r="Y80" s="167"/>
      <c r="Z80" s="167"/>
      <c r="AA80" s="167"/>
      <c r="AB80" s="144"/>
      <c r="AC80" s="144"/>
      <c r="AD80" s="144"/>
      <c r="AE80" s="144"/>
      <c r="AF80" s="144"/>
    </row>
    <row r="81" spans="1:32" ht="52.5" outlineLevel="2" x14ac:dyDescent="0.25">
      <c r="A81" s="168" t="s">
        <v>257</v>
      </c>
      <c r="B81" s="141">
        <v>2019</v>
      </c>
      <c r="C81" s="141">
        <v>2020</v>
      </c>
      <c r="D81" s="141">
        <v>2021</v>
      </c>
      <c r="E81" s="141">
        <v>2022</v>
      </c>
      <c r="F81" s="141">
        <v>2023</v>
      </c>
      <c r="G81" s="141">
        <v>2024</v>
      </c>
      <c r="H81" s="141">
        <v>2025</v>
      </c>
      <c r="I81" s="141">
        <v>2026</v>
      </c>
      <c r="J81" s="142" t="s">
        <v>232</v>
      </c>
      <c r="K81" s="142" t="s">
        <v>258</v>
      </c>
      <c r="L81" s="143" t="s">
        <v>234</v>
      </c>
      <c r="M81" s="142" t="s">
        <v>290</v>
      </c>
      <c r="N81" s="142" t="s">
        <v>292</v>
      </c>
      <c r="P81" s="168" t="s">
        <v>257</v>
      </c>
      <c r="Q81" s="141">
        <v>2019</v>
      </c>
      <c r="R81" s="141">
        <v>2020</v>
      </c>
      <c r="S81" s="141">
        <v>2021</v>
      </c>
      <c r="T81" s="141">
        <v>2022</v>
      </c>
      <c r="U81" s="141">
        <v>2023</v>
      </c>
      <c r="V81" s="141">
        <v>2024</v>
      </c>
      <c r="W81" s="141">
        <v>2025</v>
      </c>
      <c r="X81" s="141">
        <v>2026</v>
      </c>
      <c r="Y81" s="142" t="s">
        <v>232</v>
      </c>
      <c r="Z81" s="142" t="s">
        <v>258</v>
      </c>
      <c r="AA81" s="143" t="s">
        <v>234</v>
      </c>
      <c r="AB81" s="142" t="s">
        <v>271</v>
      </c>
      <c r="AC81" s="144"/>
      <c r="AD81" s="145" t="s">
        <v>314</v>
      </c>
      <c r="AE81" s="145" t="s">
        <v>235</v>
      </c>
      <c r="AF81" s="144"/>
    </row>
    <row r="82" spans="1:32" outlineLevel="2" x14ac:dyDescent="0.25">
      <c r="A82" s="169" t="s">
        <v>259</v>
      </c>
      <c r="B82" s="150">
        <v>95.976580796252861</v>
      </c>
      <c r="C82" s="150">
        <v>92.880228136882096</v>
      </c>
      <c r="D82" s="150">
        <v>76.002409638554212</v>
      </c>
      <c r="E82" s="150">
        <v>73.74299065420567</v>
      </c>
      <c r="F82" s="150">
        <v>86.119544592030351</v>
      </c>
      <c r="G82" s="150">
        <v>68.520282186948862</v>
      </c>
      <c r="H82" s="150">
        <v>69.327205882352942</v>
      </c>
      <c r="I82" s="150">
        <v>58.643812709030101</v>
      </c>
      <c r="J82" s="156">
        <v>-10.683393173322841</v>
      </c>
      <c r="K82" s="156">
        <v>-21.405692241464948</v>
      </c>
      <c r="L82" s="147"/>
      <c r="M82" s="178">
        <v>-19.647392502696292</v>
      </c>
      <c r="N82" s="178">
        <v>-1.5995027546785536</v>
      </c>
      <c r="P82" s="169" t="s">
        <v>259</v>
      </c>
      <c r="Q82" s="150">
        <v>94.582461848322893</v>
      </c>
      <c r="R82" s="150">
        <v>103.59069703622383</v>
      </c>
      <c r="S82" s="150">
        <v>81.835055913249732</v>
      </c>
      <c r="T82" s="150">
        <v>77.125618811881182</v>
      </c>
      <c r="U82" s="150">
        <v>76.288908899894949</v>
      </c>
      <c r="V82" s="150">
        <v>66.627954479136264</v>
      </c>
      <c r="W82" s="150">
        <v>75.456718157971451</v>
      </c>
      <c r="X82" s="150">
        <v>78.291205211726393</v>
      </c>
      <c r="Y82" s="177">
        <v>2.8344870537549411</v>
      </c>
      <c r="Z82" s="177">
        <v>-4.1840736332697048</v>
      </c>
      <c r="AA82" s="147"/>
      <c r="AB82" s="178">
        <v>0.59920610081611869</v>
      </c>
      <c r="AC82" s="144"/>
      <c r="AD82" s="147">
        <v>80.049504950495049</v>
      </c>
      <c r="AE82" s="147">
        <v>82.475278844996097</v>
      </c>
      <c r="AF82" s="144"/>
    </row>
    <row r="83" spans="1:32" outlineLevel="2" x14ac:dyDescent="0.25">
      <c r="A83" s="169" t="s">
        <v>260</v>
      </c>
      <c r="B83" s="150">
        <v>117.58333333333333</v>
      </c>
      <c r="C83" s="150">
        <v>302.15000000000026</v>
      </c>
      <c r="D83" s="150">
        <v>106.35294117647057</v>
      </c>
      <c r="E83" s="150">
        <v>179.71428571428564</v>
      </c>
      <c r="F83" s="150">
        <v>165.1538461538463</v>
      </c>
      <c r="G83" s="150">
        <v>108.38461538461539</v>
      </c>
      <c r="H83" s="150">
        <v>96.799999999999969</v>
      </c>
      <c r="I83" s="150">
        <v>113.43749999999987</v>
      </c>
      <c r="J83" s="156">
        <v>16.637499999999903</v>
      </c>
      <c r="K83" s="156">
        <v>-47.966346153846317</v>
      </c>
      <c r="L83" s="147"/>
      <c r="M83" s="178">
        <v>-45.840625000000117</v>
      </c>
      <c r="N83" s="178">
        <v>7.6663660810538659E-2</v>
      </c>
      <c r="P83" s="169" t="s">
        <v>260</v>
      </c>
      <c r="Q83" s="150">
        <v>219.69850746268639</v>
      </c>
      <c r="R83" s="150">
        <v>183.33121019108307</v>
      </c>
      <c r="S83" s="150">
        <v>204.39597315436279</v>
      </c>
      <c r="T83" s="150">
        <v>151.44680851063836</v>
      </c>
      <c r="U83" s="150">
        <v>115.76721311475417</v>
      </c>
      <c r="V83" s="150">
        <v>92.869863013698591</v>
      </c>
      <c r="W83" s="150">
        <v>114.51943462897535</v>
      </c>
      <c r="X83" s="150">
        <v>159.27812499999999</v>
      </c>
      <c r="Y83" s="177">
        <v>44.758690371024642</v>
      </c>
      <c r="Z83" s="177">
        <v>2.8760881425799596</v>
      </c>
      <c r="AA83" s="147"/>
      <c r="AB83" s="178">
        <v>0.14399514734517282</v>
      </c>
      <c r="AC83" s="144"/>
      <c r="AD83" s="147">
        <v>161.40384615384619</v>
      </c>
      <c r="AE83" s="147">
        <v>156.40203685742003</v>
      </c>
      <c r="AF83" s="144"/>
    </row>
    <row r="84" spans="1:32" outlineLevel="2" x14ac:dyDescent="0.25">
      <c r="A84" s="169" t="s">
        <v>261</v>
      </c>
      <c r="B84" s="150">
        <v>123.55813953488372</v>
      </c>
      <c r="C84" s="150">
        <v>156.75471698113213</v>
      </c>
      <c r="D84" s="150">
        <v>101.89247311827957</v>
      </c>
      <c r="E84" s="150">
        <v>208.18333333333322</v>
      </c>
      <c r="F84" s="150">
        <v>104.79999999999991</v>
      </c>
      <c r="G84" s="150">
        <v>189.74358974358984</v>
      </c>
      <c r="H84" s="150">
        <v>81.790697674418624</v>
      </c>
      <c r="I84" s="150">
        <v>72.567164179104481</v>
      </c>
      <c r="J84" s="156">
        <v>-9.2235334953141432</v>
      </c>
      <c r="K84" s="156">
        <v>-64.082431508227046</v>
      </c>
      <c r="L84" s="147"/>
      <c r="M84" s="178">
        <v>-41.771089203429241</v>
      </c>
      <c r="N84" s="178">
        <v>-5.3733376129642352E-2</v>
      </c>
      <c r="P84" s="169" t="s">
        <v>261</v>
      </c>
      <c r="Q84" s="150">
        <v>145.89043209876544</v>
      </c>
      <c r="R84" s="150">
        <v>135.32862190812722</v>
      </c>
      <c r="S84" s="150">
        <v>104.62426614481413</v>
      </c>
      <c r="T84" s="150">
        <v>128.20583941605835</v>
      </c>
      <c r="U84" s="150">
        <v>116.71446229913469</v>
      </c>
      <c r="V84" s="150">
        <v>119.21803499327052</v>
      </c>
      <c r="W84" s="150">
        <v>115.47710487444608</v>
      </c>
      <c r="X84" s="150">
        <v>114.33825338253372</v>
      </c>
      <c r="Y84" s="177">
        <v>-1.1388514919123622</v>
      </c>
      <c r="Z84" s="177">
        <v>-8.1276034184970314</v>
      </c>
      <c r="AA84" s="147"/>
      <c r="AB84" s="178">
        <v>5.721857637655603E-2</v>
      </c>
      <c r="AC84" s="144"/>
      <c r="AD84" s="147">
        <v>136.64959568733153</v>
      </c>
      <c r="AE84" s="147">
        <v>122.46585680103075</v>
      </c>
      <c r="AF84" s="144"/>
    </row>
    <row r="85" spans="1:32" outlineLevel="2" x14ac:dyDescent="0.25">
      <c r="A85" s="169" t="s">
        <v>262</v>
      </c>
      <c r="B85" s="150">
        <v>119.46640316205526</v>
      </c>
      <c r="C85" s="150">
        <v>106.03191489361689</v>
      </c>
      <c r="D85" s="150">
        <v>79.119904076738663</v>
      </c>
      <c r="E85" s="150">
        <v>77.893700787401556</v>
      </c>
      <c r="F85" s="150">
        <v>97.465517241379203</v>
      </c>
      <c r="G85" s="150">
        <v>57.417968749999979</v>
      </c>
      <c r="H85" s="150">
        <v>73.225108225108372</v>
      </c>
      <c r="I85" s="150">
        <v>91.963709677419246</v>
      </c>
      <c r="J85" s="156">
        <v>18.738601452310874</v>
      </c>
      <c r="K85" s="156">
        <v>-0.41677812745876963</v>
      </c>
      <c r="L85" s="147"/>
      <c r="M85" s="178">
        <v>1.5486217207210302</v>
      </c>
      <c r="N85" s="178">
        <v>1.236663528163632</v>
      </c>
      <c r="P85" s="169" t="s">
        <v>262</v>
      </c>
      <c r="Q85" s="150">
        <v>102.16843792172757</v>
      </c>
      <c r="R85" s="150">
        <v>117.95904722106143</v>
      </c>
      <c r="S85" s="150">
        <v>85.59140981417606</v>
      </c>
      <c r="T85" s="150">
        <v>98.58304469734469</v>
      </c>
      <c r="U85" s="150">
        <v>83.267735665694843</v>
      </c>
      <c r="V85" s="150">
        <v>63.155674846625722</v>
      </c>
      <c r="W85" s="150">
        <v>83.532339114929471</v>
      </c>
      <c r="X85" s="150">
        <v>90.415087956698216</v>
      </c>
      <c r="Y85" s="177">
        <v>6.8827488417687448</v>
      </c>
      <c r="Z85" s="177">
        <v>-3.650609898984797</v>
      </c>
      <c r="AA85" s="147"/>
      <c r="AB85" s="178">
        <v>0.30770807534775457</v>
      </c>
      <c r="AC85" s="144"/>
      <c r="AD85" s="147">
        <v>92.380487804878015</v>
      </c>
      <c r="AE85" s="147">
        <v>94.065697855683013</v>
      </c>
      <c r="AF85" s="144"/>
    </row>
    <row r="86" spans="1:32" outlineLevel="2" x14ac:dyDescent="0.25">
      <c r="A86" s="169" t="s">
        <v>53</v>
      </c>
      <c r="B86" s="150">
        <v>205.96992481203009</v>
      </c>
      <c r="C86" s="150">
        <v>244.50000000000003</v>
      </c>
      <c r="D86" s="150">
        <v>117.32315521628495</v>
      </c>
      <c r="E86" s="150">
        <v>184.46938775510208</v>
      </c>
      <c r="F86" s="150">
        <v>198.7209302325582</v>
      </c>
      <c r="G86" s="150">
        <v>234.65599999999992</v>
      </c>
      <c r="H86" s="150">
        <v>199.46774193548387</v>
      </c>
      <c r="I86" s="150">
        <v>249.50349650349656</v>
      </c>
      <c r="J86" s="156">
        <v>50.035754568012692</v>
      </c>
      <c r="K86" s="156">
        <v>70.463532027475253</v>
      </c>
      <c r="L86" s="147"/>
      <c r="M86" s="178">
        <v>46.910524973247448</v>
      </c>
      <c r="N86" s="178">
        <v>2.50856384716284</v>
      </c>
      <c r="P86" s="169" t="s">
        <v>53</v>
      </c>
      <c r="Q86" s="150">
        <v>221.61870503597115</v>
      </c>
      <c r="R86" s="150">
        <v>211.64867762687638</v>
      </c>
      <c r="S86" s="150">
        <v>140.10194902548716</v>
      </c>
      <c r="T86" s="150">
        <v>158.36605132823067</v>
      </c>
      <c r="U86" s="150">
        <v>181.26610878661072</v>
      </c>
      <c r="V86" s="150">
        <v>165.36921097770164</v>
      </c>
      <c r="W86" s="150">
        <v>185.2686440677966</v>
      </c>
      <c r="X86" s="150">
        <v>202.59297153024912</v>
      </c>
      <c r="Y86" s="177">
        <v>17.324327462452516</v>
      </c>
      <c r="Z86" s="177">
        <v>20.199579484475862</v>
      </c>
      <c r="AA86" s="147"/>
      <c r="AB86" s="178">
        <v>0.22088675294361337</v>
      </c>
      <c r="AC86" s="144"/>
      <c r="AD86" s="147">
        <v>179.03996447602131</v>
      </c>
      <c r="AE86" s="147">
        <v>182.39339204577325</v>
      </c>
      <c r="AF86" s="144"/>
    </row>
    <row r="87" spans="1:32" outlineLevel="2" x14ac:dyDescent="0.25">
      <c r="A87" s="169" t="s">
        <v>11</v>
      </c>
      <c r="B87" s="150">
        <v>69.254054054054038</v>
      </c>
      <c r="C87" s="150">
        <v>61.871921182266007</v>
      </c>
      <c r="D87" s="150">
        <v>41.309090909090898</v>
      </c>
      <c r="E87" s="150">
        <v>50.903553299492387</v>
      </c>
      <c r="F87" s="150">
        <v>58.42211055276384</v>
      </c>
      <c r="G87" s="150">
        <v>33.908571428571427</v>
      </c>
      <c r="H87" s="150">
        <v>60.085836909871254</v>
      </c>
      <c r="I87" s="150">
        <v>41.076271186440678</v>
      </c>
      <c r="J87" s="156">
        <v>-19.009565723430576</v>
      </c>
      <c r="K87" s="156">
        <v>-12.782085754069236</v>
      </c>
      <c r="L87" s="147"/>
      <c r="M87" s="178">
        <v>7.3863160416806153</v>
      </c>
      <c r="N87" s="178">
        <v>-1.1571368185545623</v>
      </c>
      <c r="P87" s="169" t="s">
        <v>11</v>
      </c>
      <c r="Q87" s="150">
        <v>48.781424706943191</v>
      </c>
      <c r="R87" s="150">
        <v>42.672503883632245</v>
      </c>
      <c r="S87" s="150">
        <v>32.102260685270238</v>
      </c>
      <c r="T87" s="150">
        <v>35.714786264891387</v>
      </c>
      <c r="U87" s="150">
        <v>30.122921699587888</v>
      </c>
      <c r="V87" s="150">
        <v>28.453517198636504</v>
      </c>
      <c r="W87" s="150">
        <v>39.50453433136606</v>
      </c>
      <c r="X87" s="150">
        <v>33.689955144760063</v>
      </c>
      <c r="Y87" s="177">
        <v>-5.8145791866059966</v>
      </c>
      <c r="Z87" s="177">
        <v>-2.9561266844698082</v>
      </c>
      <c r="AA87" s="147"/>
      <c r="AB87" s="178">
        <v>-0.45758218383834048</v>
      </c>
      <c r="AC87" s="144"/>
      <c r="AD87" s="147">
        <v>53.858356940509914</v>
      </c>
      <c r="AE87" s="147">
        <v>36.646081829229871</v>
      </c>
      <c r="AF87" s="144"/>
    </row>
    <row r="88" spans="1:32" outlineLevel="2" x14ac:dyDescent="0.25">
      <c r="A88" s="169" t="s">
        <v>263</v>
      </c>
      <c r="B88" s="150">
        <v>64.96098829648885</v>
      </c>
      <c r="C88" s="150">
        <v>64.915309446253957</v>
      </c>
      <c r="D88" s="150">
        <v>48.916216216216213</v>
      </c>
      <c r="E88" s="150">
        <v>43.664900662251654</v>
      </c>
      <c r="F88" s="150">
        <v>56.900826446280938</v>
      </c>
      <c r="G88" s="150">
        <v>42.852834740651382</v>
      </c>
      <c r="H88" s="150">
        <v>43.435714285714283</v>
      </c>
      <c r="I88" s="150">
        <v>40.072832369942198</v>
      </c>
      <c r="J88" s="156">
        <v>-3.3628819157720855</v>
      </c>
      <c r="K88" s="156">
        <v>-12.393927847563461</v>
      </c>
      <c r="L88" s="147"/>
      <c r="M88" s="178">
        <v>-21.985604018784578</v>
      </c>
      <c r="N88" s="178">
        <v>-0.88971874700173714</v>
      </c>
      <c r="P88" s="169" t="s">
        <v>263</v>
      </c>
      <c r="Q88" s="150">
        <v>73.18140825528971</v>
      </c>
      <c r="R88" s="150">
        <v>77.267727930535528</v>
      </c>
      <c r="S88" s="150">
        <v>59.765674027588709</v>
      </c>
      <c r="T88" s="150">
        <v>61.998838488812801</v>
      </c>
      <c r="U88" s="150">
        <v>64.927358646079526</v>
      </c>
      <c r="V88" s="150">
        <v>56.439502827521139</v>
      </c>
      <c r="W88" s="150">
        <v>58.512035783650113</v>
      </c>
      <c r="X88" s="150">
        <v>62.058436388726776</v>
      </c>
      <c r="Y88" s="177">
        <v>3.5464006050766628</v>
      </c>
      <c r="Z88" s="177">
        <v>-2.8842692291043335</v>
      </c>
      <c r="AA88" s="147"/>
      <c r="AB88" s="178">
        <v>0.55713508853688865</v>
      </c>
      <c r="AC88" s="144"/>
      <c r="AD88" s="147">
        <v>52.466760217505659</v>
      </c>
      <c r="AE88" s="147">
        <v>64.942705617831109</v>
      </c>
      <c r="AF88" s="144"/>
    </row>
    <row r="89" spans="1:32" outlineLevel="2" x14ac:dyDescent="0.25">
      <c r="A89" s="169" t="s">
        <v>264</v>
      </c>
      <c r="B89" s="150">
        <v>59.985875706214692</v>
      </c>
      <c r="C89" s="150">
        <v>72.916797488226052</v>
      </c>
      <c r="D89" s="150">
        <v>50.876480541455152</v>
      </c>
      <c r="E89" s="150">
        <v>34.039694656488535</v>
      </c>
      <c r="F89" s="150">
        <v>37.344186046511609</v>
      </c>
      <c r="G89" s="150">
        <v>36.47779273216689</v>
      </c>
      <c r="H89" s="150">
        <v>46.075221238938035</v>
      </c>
      <c r="I89" s="150">
        <v>42.835475578406168</v>
      </c>
      <c r="J89" s="156">
        <v>-3.2397456605318666</v>
      </c>
      <c r="K89" s="156">
        <v>-5.1112784662385167</v>
      </c>
      <c r="L89" s="147"/>
      <c r="M89" s="178">
        <v>16.983400516282849</v>
      </c>
      <c r="N89" s="178">
        <v>-4.3202172955503215E-2</v>
      </c>
      <c r="P89" s="169" t="s">
        <v>264</v>
      </c>
      <c r="Q89" s="150">
        <v>39.56960193815403</v>
      </c>
      <c r="R89" s="150">
        <v>45.819712092762785</v>
      </c>
      <c r="S89" s="150">
        <v>37.223392070484572</v>
      </c>
      <c r="T89" s="150">
        <v>28.835968871042258</v>
      </c>
      <c r="U89" s="150">
        <v>26.790326979605457</v>
      </c>
      <c r="V89" s="150">
        <v>25.345080640660758</v>
      </c>
      <c r="W89" s="150">
        <v>26.828224795123802</v>
      </c>
      <c r="X89" s="150">
        <v>25.852075062123319</v>
      </c>
      <c r="Y89" s="177">
        <v>-0.97614973300048291</v>
      </c>
      <c r="Z89" s="177">
        <v>-6.5509747923451727</v>
      </c>
      <c r="AA89" s="147"/>
      <c r="AB89" s="178">
        <v>-0.52358929231549922</v>
      </c>
      <c r="AC89" s="144"/>
      <c r="AD89" s="147">
        <v>47.946754044644685</v>
      </c>
      <c r="AE89" s="147">
        <v>32.403049854468492</v>
      </c>
      <c r="AF89" s="144"/>
    </row>
    <row r="90" spans="1:32" outlineLevel="2" x14ac:dyDescent="0.25">
      <c r="A90" s="169" t="s">
        <v>265</v>
      </c>
      <c r="B90" s="150">
        <v>139.44152744630063</v>
      </c>
      <c r="C90" s="150">
        <v>155.44081632653067</v>
      </c>
      <c r="D90" s="150">
        <v>100.38082901554397</v>
      </c>
      <c r="E90" s="150">
        <v>108.75872093023268</v>
      </c>
      <c r="F90" s="150">
        <v>134.54137115839256</v>
      </c>
      <c r="G90" s="150">
        <v>139.13646532438483</v>
      </c>
      <c r="H90" s="150">
        <v>135.19347826086934</v>
      </c>
      <c r="I90" s="150">
        <v>115.54893617021285</v>
      </c>
      <c r="J90" s="156">
        <v>-19.644542090656486</v>
      </c>
      <c r="K90" s="156">
        <v>-16.497544126183229</v>
      </c>
      <c r="L90" s="147"/>
      <c r="M90" s="178">
        <v>-6.5217477659743395</v>
      </c>
      <c r="N90" s="178">
        <v>-2.1968101385528342</v>
      </c>
      <c r="P90" s="169" t="s">
        <v>265</v>
      </c>
      <c r="Q90" s="150">
        <v>128.89774168992636</v>
      </c>
      <c r="R90" s="150">
        <v>138.8627421307506</v>
      </c>
      <c r="S90" s="150">
        <v>112.37018134433688</v>
      </c>
      <c r="T90" s="150">
        <v>106.56615691489354</v>
      </c>
      <c r="U90" s="150">
        <v>110.9886474501108</v>
      </c>
      <c r="V90" s="150">
        <v>103.0278028525005</v>
      </c>
      <c r="W90" s="150">
        <v>113.3531244590618</v>
      </c>
      <c r="X90" s="150">
        <v>122.07068393618719</v>
      </c>
      <c r="Y90" s="177">
        <v>8.7175594771253913</v>
      </c>
      <c r="Z90" s="177">
        <v>4.7063879489367935</v>
      </c>
      <c r="AA90" s="147"/>
      <c r="AB90" s="178">
        <v>1.5009340633166488</v>
      </c>
      <c r="AC90" s="144"/>
      <c r="AD90" s="147">
        <v>132.04648029639608</v>
      </c>
      <c r="AE90" s="147">
        <v>117.3642959872504</v>
      </c>
      <c r="AF90" s="144"/>
    </row>
    <row r="91" spans="1:32" outlineLevel="2" x14ac:dyDescent="0.25">
      <c r="A91" s="169" t="s">
        <v>266</v>
      </c>
      <c r="B91" s="150">
        <v>119.74350649350649</v>
      </c>
      <c r="C91" s="150">
        <v>170.63354037267061</v>
      </c>
      <c r="D91" s="150">
        <v>69.045454545454518</v>
      </c>
      <c r="E91" s="150">
        <v>64.453781512605019</v>
      </c>
      <c r="F91" s="150">
        <v>80.122743682310514</v>
      </c>
      <c r="G91" s="150">
        <v>28.842364532019705</v>
      </c>
      <c r="H91" s="150">
        <v>56.889162561576327</v>
      </c>
      <c r="I91" s="150">
        <v>41.605095541401276</v>
      </c>
      <c r="J91" s="156">
        <v>-15.284067020175051</v>
      </c>
      <c r="K91" s="156">
        <v>-40.51737181564507</v>
      </c>
      <c r="L91" s="147"/>
      <c r="M91" s="178">
        <v>-6.865352828163914</v>
      </c>
      <c r="N91" s="178">
        <v>-2.0137471194420726</v>
      </c>
      <c r="P91" s="169" t="s">
        <v>266</v>
      </c>
      <c r="Q91" s="150">
        <v>95.520936515083264</v>
      </c>
      <c r="R91" s="150">
        <v>113.1671278908875</v>
      </c>
      <c r="S91" s="150">
        <v>92.405111274150173</v>
      </c>
      <c r="T91" s="150">
        <v>89.461144539751658</v>
      </c>
      <c r="U91" s="150">
        <v>94.689697238549471</v>
      </c>
      <c r="V91" s="150">
        <v>55.770522223203997</v>
      </c>
      <c r="W91" s="150">
        <v>57.970843615757225</v>
      </c>
      <c r="X91" s="150">
        <v>48.47044836956519</v>
      </c>
      <c r="Y91" s="177">
        <v>-9.5003952461920349</v>
      </c>
      <c r="Z91" s="177">
        <v>-35.544491418561449</v>
      </c>
      <c r="AA91" s="147"/>
      <c r="AB91" s="178">
        <v>-1.3852078307520514</v>
      </c>
      <c r="AC91" s="144"/>
      <c r="AD91" s="147">
        <v>82.122467357046347</v>
      </c>
      <c r="AE91" s="147">
        <v>84.01493978812664</v>
      </c>
      <c r="AF91" s="144"/>
    </row>
    <row r="92" spans="1:32" outlineLevel="2" x14ac:dyDescent="0.25">
      <c r="A92" s="168" t="s">
        <v>267</v>
      </c>
      <c r="B92" s="170">
        <v>95.753276353276334</v>
      </c>
      <c r="C92" s="170">
        <v>104.46398963730563</v>
      </c>
      <c r="D92" s="170">
        <v>71.904694570135732</v>
      </c>
      <c r="E92" s="170">
        <v>66.538284587578062</v>
      </c>
      <c r="F92" s="170">
        <v>78.926770708283314</v>
      </c>
      <c r="G92" s="170">
        <v>65.043611111111105</v>
      </c>
      <c r="H92" s="170">
        <v>68.883157894736826</v>
      </c>
      <c r="I92" s="170">
        <v>64.701695786228171</v>
      </c>
      <c r="J92" s="208">
        <v>-4.1814621085086543</v>
      </c>
      <c r="K92" s="208">
        <v>-14.507128815692312</v>
      </c>
      <c r="L92" s="147"/>
      <c r="M92" s="178">
        <v>3.615714543845101</v>
      </c>
      <c r="N92" s="178">
        <v>-4.1319600911778949</v>
      </c>
      <c r="P92" s="168" t="s">
        <v>267</v>
      </c>
      <c r="Q92" s="170">
        <v>81.930345334313031</v>
      </c>
      <c r="R92" s="170">
        <v>89.007456451627391</v>
      </c>
      <c r="S92" s="170">
        <v>69.819615872979554</v>
      </c>
      <c r="T92" s="170">
        <v>64.360081317526664</v>
      </c>
      <c r="U92" s="170">
        <v>63.788734475184931</v>
      </c>
      <c r="V92" s="170">
        <v>53.668310247202101</v>
      </c>
      <c r="W92" s="170">
        <v>59.952566507913588</v>
      </c>
      <c r="X92" s="170">
        <v>61.08598124238307</v>
      </c>
      <c r="Y92" s="179">
        <v>1.1334147344694827</v>
      </c>
      <c r="Z92" s="179">
        <v>-8.0987019667648354</v>
      </c>
      <c r="AA92" s="147"/>
      <c r="AB92" s="178">
        <v>1.0207044977768618</v>
      </c>
      <c r="AC92" s="144"/>
      <c r="AD92" s="180">
        <v>79.208824601920483</v>
      </c>
      <c r="AE92" s="180">
        <v>69.184683209147906</v>
      </c>
      <c r="AF92" s="144"/>
    </row>
    <row r="93" spans="1:32" outlineLevel="2" x14ac:dyDescent="0.25">
      <c r="A93" s="163" t="s">
        <v>289</v>
      </c>
      <c r="B93" s="163"/>
      <c r="C93" s="163"/>
      <c r="D93" s="163"/>
      <c r="E93" s="144"/>
      <c r="F93" s="144"/>
      <c r="G93" s="144"/>
      <c r="H93" s="144"/>
      <c r="I93" s="162"/>
      <c r="J93" s="162"/>
      <c r="K93" s="162"/>
      <c r="L93" s="162"/>
      <c r="M93" s="144"/>
      <c r="N93" s="144"/>
      <c r="O93" s="144"/>
      <c r="P93" s="163" t="s">
        <v>268</v>
      </c>
      <c r="Q93" s="163"/>
      <c r="R93" s="163"/>
      <c r="S93" s="163"/>
      <c r="T93" s="144"/>
      <c r="U93" s="144"/>
      <c r="V93" s="144"/>
      <c r="W93" s="144"/>
      <c r="X93" s="162"/>
      <c r="Y93" s="162"/>
      <c r="Z93" s="162"/>
      <c r="AA93" s="162"/>
      <c r="AB93" s="144"/>
      <c r="AC93" s="144"/>
      <c r="AD93" s="144"/>
      <c r="AE93" s="144"/>
      <c r="AF93" s="144"/>
    </row>
    <row r="94" spans="1:32" x14ac:dyDescent="0.25">
      <c r="A94" s="204"/>
      <c r="B94" s="204"/>
      <c r="C94" s="204"/>
      <c r="D94" s="20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row>
    <row r="95" spans="1:32" x14ac:dyDescent="0.25">
      <c r="A95" s="204"/>
      <c r="B95" s="204"/>
      <c r="C95" s="204"/>
      <c r="D95" s="20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row>
    <row r="96" spans="1:32" x14ac:dyDescent="0.25">
      <c r="A96" s="165" t="s">
        <v>248</v>
      </c>
      <c r="B96" s="165"/>
      <c r="C96" s="165"/>
      <c r="D96" s="165"/>
      <c r="E96" s="181"/>
      <c r="F96" s="144"/>
      <c r="G96" s="144"/>
      <c r="H96" s="144"/>
      <c r="I96" s="144"/>
      <c r="J96" s="144"/>
      <c r="K96" s="144"/>
      <c r="L96" s="144"/>
      <c r="M96" s="144"/>
      <c r="N96" s="144"/>
      <c r="O96" s="204"/>
      <c r="P96" s="165" t="s">
        <v>248</v>
      </c>
      <c r="Q96" s="165"/>
      <c r="R96" s="165"/>
      <c r="S96" s="165"/>
      <c r="T96" s="181"/>
      <c r="U96" s="144"/>
      <c r="V96" s="144"/>
      <c r="W96" s="144"/>
      <c r="X96" s="144"/>
      <c r="Y96" s="144"/>
      <c r="Z96" s="144"/>
      <c r="AA96" s="144"/>
      <c r="AB96" s="144"/>
      <c r="AC96" s="144"/>
      <c r="AD96" s="144"/>
      <c r="AE96" s="144"/>
      <c r="AF96" s="144"/>
    </row>
    <row r="97" spans="1:32" outlineLevel="1" x14ac:dyDescent="0.25">
      <c r="A97" s="166" t="s">
        <v>313</v>
      </c>
      <c r="B97" s="166"/>
      <c r="C97" s="166"/>
      <c r="D97" s="166"/>
      <c r="E97" s="167"/>
      <c r="F97" s="167"/>
      <c r="G97" s="167"/>
      <c r="H97" s="167"/>
      <c r="I97" s="167"/>
      <c r="J97" s="167"/>
      <c r="K97" s="167"/>
      <c r="L97" s="167"/>
      <c r="M97" s="144"/>
      <c r="N97" s="144"/>
      <c r="P97" s="166" t="s">
        <v>231</v>
      </c>
      <c r="Q97" s="166"/>
      <c r="R97" s="166"/>
      <c r="S97" s="166"/>
      <c r="T97" s="167"/>
      <c r="U97" s="167"/>
      <c r="V97" s="167"/>
      <c r="W97" s="167"/>
      <c r="X97" s="167"/>
      <c r="Y97" s="167"/>
      <c r="Z97" s="167"/>
      <c r="AA97" s="167"/>
      <c r="AB97" s="144"/>
      <c r="AC97" s="144"/>
      <c r="AD97" s="144"/>
      <c r="AE97" s="144"/>
      <c r="AF97" s="144"/>
    </row>
    <row r="98" spans="1:32" ht="42" outlineLevel="1" x14ac:dyDescent="0.25">
      <c r="A98" s="168" t="s">
        <v>257</v>
      </c>
      <c r="B98" s="141">
        <v>2019</v>
      </c>
      <c r="C98" s="141">
        <v>2020</v>
      </c>
      <c r="D98" s="141">
        <v>2021</v>
      </c>
      <c r="E98" s="141">
        <v>2022</v>
      </c>
      <c r="F98" s="141">
        <v>2023</v>
      </c>
      <c r="G98" s="141">
        <v>2024</v>
      </c>
      <c r="H98" s="141">
        <v>2025</v>
      </c>
      <c r="I98" s="141">
        <v>2026</v>
      </c>
      <c r="J98" s="142" t="s">
        <v>232</v>
      </c>
      <c r="K98" s="142" t="s">
        <v>258</v>
      </c>
      <c r="L98" s="143" t="s">
        <v>234</v>
      </c>
      <c r="M98" s="142" t="s">
        <v>290</v>
      </c>
      <c r="N98" s="144"/>
      <c r="P98" s="168" t="s">
        <v>257</v>
      </c>
      <c r="Q98" s="141">
        <v>2019</v>
      </c>
      <c r="R98" s="141">
        <v>2020</v>
      </c>
      <c r="S98" s="141">
        <v>2021</v>
      </c>
      <c r="T98" s="141">
        <v>2022</v>
      </c>
      <c r="U98" s="141">
        <v>2023</v>
      </c>
      <c r="V98" s="141">
        <v>2024</v>
      </c>
      <c r="W98" s="141">
        <v>2025</v>
      </c>
      <c r="X98" s="141">
        <v>2026</v>
      </c>
      <c r="Y98" s="142" t="s">
        <v>232</v>
      </c>
      <c r="Z98" s="142" t="s">
        <v>258</v>
      </c>
      <c r="AA98" s="143" t="s">
        <v>234</v>
      </c>
      <c r="AB98" s="144"/>
      <c r="AC98" s="144"/>
      <c r="AD98" s="145" t="s">
        <v>314</v>
      </c>
      <c r="AE98" s="145" t="s">
        <v>235</v>
      </c>
      <c r="AF98" s="144"/>
    </row>
    <row r="99" spans="1:32" outlineLevel="1" x14ac:dyDescent="0.25">
      <c r="A99" s="169" t="s">
        <v>259</v>
      </c>
      <c r="B99" s="150">
        <v>80.472222222222229</v>
      </c>
      <c r="C99" s="150">
        <v>83.102272727272691</v>
      </c>
      <c r="D99" s="150">
        <v>82.516129032258007</v>
      </c>
      <c r="E99" s="150">
        <v>72.519572953736699</v>
      </c>
      <c r="F99" s="150">
        <v>86.577259475218611</v>
      </c>
      <c r="G99" s="150">
        <v>68.47721179624665</v>
      </c>
      <c r="H99" s="150">
        <v>68.25157232704403</v>
      </c>
      <c r="I99" s="150">
        <v>52.737244897959187</v>
      </c>
      <c r="J99" s="177">
        <v>-15.514327429084844</v>
      </c>
      <c r="K99" s="177">
        <v>-24.526486377574159</v>
      </c>
      <c r="L99" s="147"/>
      <c r="M99" s="178">
        <v>-40.581151328455917</v>
      </c>
      <c r="N99" s="144"/>
      <c r="P99" s="169" t="s">
        <v>259</v>
      </c>
      <c r="Q99" s="150">
        <v>94.126720747295934</v>
      </c>
      <c r="R99" s="150">
        <v>112.11691259931891</v>
      </c>
      <c r="S99" s="150">
        <v>90.335746606334865</v>
      </c>
      <c r="T99" s="150">
        <v>86.461854367398558</v>
      </c>
      <c r="U99" s="150">
        <v>90.520205626160177</v>
      </c>
      <c r="V99" s="150">
        <v>76.420136370230651</v>
      </c>
      <c r="W99" s="150">
        <v>93.68827249209545</v>
      </c>
      <c r="X99" s="150">
        <v>93.318396226415103</v>
      </c>
      <c r="Y99" s="177">
        <v>-0.36987626568034671</v>
      </c>
      <c r="Z99" s="177">
        <v>0.4825379887917336</v>
      </c>
      <c r="AA99" s="147"/>
      <c r="AB99" s="144"/>
      <c r="AC99" s="144"/>
      <c r="AD99" s="147">
        <v>77.263731275533345</v>
      </c>
      <c r="AE99" s="147">
        <v>92.83585823762337</v>
      </c>
      <c r="AF99" s="144"/>
    </row>
    <row r="100" spans="1:32" outlineLevel="1" x14ac:dyDescent="0.25">
      <c r="A100" s="169" t="s">
        <v>260</v>
      </c>
      <c r="B100" s="150">
        <v>42</v>
      </c>
      <c r="C100" s="150">
        <v>630.28571428571581</v>
      </c>
      <c r="D100" s="150">
        <v>188.12500000000014</v>
      </c>
      <c r="E100" s="150">
        <v>174</v>
      </c>
      <c r="F100" s="150">
        <v>266.8</v>
      </c>
      <c r="G100" s="150">
        <v>292</v>
      </c>
      <c r="H100" s="150">
        <v>239</v>
      </c>
      <c r="I100" s="150">
        <v>240.25</v>
      </c>
      <c r="J100" s="177">
        <v>1.25</v>
      </c>
      <c r="K100" s="177">
        <v>-45.691176470588573</v>
      </c>
      <c r="L100" s="147"/>
      <c r="M100" s="178">
        <v>-317.96428571428567</v>
      </c>
      <c r="N100" s="144"/>
      <c r="P100" s="169" t="s">
        <v>260</v>
      </c>
      <c r="Q100" s="150">
        <v>334.16935483870969</v>
      </c>
      <c r="R100" s="150">
        <v>317.7157894736842</v>
      </c>
      <c r="S100" s="150">
        <v>361.81914893617022</v>
      </c>
      <c r="T100" s="150">
        <v>257.74999999999994</v>
      </c>
      <c r="U100" s="150">
        <v>202.03389830508496</v>
      </c>
      <c r="V100" s="150">
        <v>193.8846153846151</v>
      </c>
      <c r="W100" s="150">
        <v>188.22222222222206</v>
      </c>
      <c r="X100" s="150">
        <v>558.21428571428567</v>
      </c>
      <c r="Y100" s="177">
        <v>369.99206349206361</v>
      </c>
      <c r="Z100" s="177">
        <v>272.3344335885925</v>
      </c>
      <c r="AA100" s="147"/>
      <c r="AB100" s="144"/>
      <c r="AC100" s="144"/>
      <c r="AD100" s="147">
        <v>285.94117647058857</v>
      </c>
      <c r="AE100" s="147">
        <v>285.87985212569316</v>
      </c>
      <c r="AF100" s="144"/>
    </row>
    <row r="101" spans="1:32" outlineLevel="1" x14ac:dyDescent="0.25">
      <c r="A101" s="169" t="s">
        <v>261</v>
      </c>
      <c r="B101" s="150">
        <v>132.68965517241375</v>
      </c>
      <c r="C101" s="150">
        <v>136.4500000000001</v>
      </c>
      <c r="D101" s="150">
        <v>110.69642857142857</v>
      </c>
      <c r="E101" s="150">
        <v>250.87179487179486</v>
      </c>
      <c r="F101" s="150">
        <v>102.84615384615378</v>
      </c>
      <c r="G101" s="150">
        <v>245.94117647058829</v>
      </c>
      <c r="H101" s="150">
        <v>47.210526315789494</v>
      </c>
      <c r="I101" s="150">
        <v>63.564102564102591</v>
      </c>
      <c r="J101" s="177">
        <v>16.353576248313097</v>
      </c>
      <c r="K101" s="177">
        <v>-82.635012480145178</v>
      </c>
      <c r="L101" s="147"/>
      <c r="M101" s="178">
        <v>-66.779846480483286</v>
      </c>
      <c r="N101" s="144"/>
      <c r="P101" s="169" t="s">
        <v>261</v>
      </c>
      <c r="Q101" s="150">
        <v>142.28871391076117</v>
      </c>
      <c r="R101" s="150">
        <v>146.20074349442379</v>
      </c>
      <c r="S101" s="150">
        <v>105.18433931484505</v>
      </c>
      <c r="T101" s="150">
        <v>147.61475409836069</v>
      </c>
      <c r="U101" s="150">
        <v>127.59637188208617</v>
      </c>
      <c r="V101" s="150">
        <v>116.76027397260277</v>
      </c>
      <c r="W101" s="150">
        <v>135.18873239436616</v>
      </c>
      <c r="X101" s="150">
        <v>130.34394904458588</v>
      </c>
      <c r="Y101" s="177">
        <v>-4.8447833497802719</v>
      </c>
      <c r="Z101" s="177">
        <v>0.46655440857054487</v>
      </c>
      <c r="AA101" s="147"/>
      <c r="AB101" s="144"/>
      <c r="AC101" s="144"/>
      <c r="AD101" s="147">
        <v>146.19911504424778</v>
      </c>
      <c r="AE101" s="147">
        <v>129.87739463601534</v>
      </c>
      <c r="AF101" s="144"/>
    </row>
    <row r="102" spans="1:32" outlineLevel="1" x14ac:dyDescent="0.25">
      <c r="A102" s="169" t="s">
        <v>262</v>
      </c>
      <c r="B102" s="150">
        <v>123.2673267326732</v>
      </c>
      <c r="C102" s="150">
        <v>99.94605809128646</v>
      </c>
      <c r="D102" s="150">
        <v>71.983766233766218</v>
      </c>
      <c r="E102" s="150">
        <v>82.3786407766991</v>
      </c>
      <c r="F102" s="150">
        <v>107.32926829268311</v>
      </c>
      <c r="G102" s="150">
        <v>57.790055248618778</v>
      </c>
      <c r="H102" s="150">
        <v>75.333333333333513</v>
      </c>
      <c r="I102" s="150">
        <v>90.314606741572916</v>
      </c>
      <c r="J102" s="177">
        <v>14.981273408239403</v>
      </c>
      <c r="K102" s="177">
        <v>-2.454266060909049</v>
      </c>
      <c r="L102" s="147"/>
      <c r="M102" s="178">
        <v>-21.240886057071677</v>
      </c>
      <c r="N102" s="144"/>
      <c r="P102" s="169" t="s">
        <v>262</v>
      </c>
      <c r="Q102" s="150">
        <v>105.49169542709214</v>
      </c>
      <c r="R102" s="150">
        <v>124.77134380837273</v>
      </c>
      <c r="S102" s="150">
        <v>92.658012671920758</v>
      </c>
      <c r="T102" s="150">
        <v>114.94492254733218</v>
      </c>
      <c r="U102" s="150">
        <v>102.5003998933618</v>
      </c>
      <c r="V102" s="150">
        <v>85.496655518394647</v>
      </c>
      <c r="W102" s="150">
        <v>100.22075826835149</v>
      </c>
      <c r="X102" s="150">
        <v>111.55549279864459</v>
      </c>
      <c r="Y102" s="177">
        <v>11.334734530293105</v>
      </c>
      <c r="Z102" s="177">
        <v>5.3557880274469909</v>
      </c>
      <c r="AA102" s="147"/>
      <c r="AB102" s="144"/>
      <c r="AC102" s="144"/>
      <c r="AD102" s="147">
        <v>92.768872802481965</v>
      </c>
      <c r="AE102" s="147">
        <v>106.1997047711976</v>
      </c>
      <c r="AF102" s="144"/>
    </row>
    <row r="103" spans="1:32" outlineLevel="1" x14ac:dyDescent="0.25">
      <c r="A103" s="169" t="s">
        <v>53</v>
      </c>
      <c r="B103" s="150">
        <v>234.64705882352928</v>
      </c>
      <c r="C103" s="150">
        <v>263.04109589041093</v>
      </c>
      <c r="D103" s="150">
        <v>117.51796407185628</v>
      </c>
      <c r="E103" s="150">
        <v>191.21874999999989</v>
      </c>
      <c r="F103" s="150">
        <v>204.02564102564108</v>
      </c>
      <c r="G103" s="150">
        <v>268.61176470588225</v>
      </c>
      <c r="H103" s="150">
        <v>214.73770491803296</v>
      </c>
      <c r="I103" s="150">
        <v>287.92771084337357</v>
      </c>
      <c r="J103" s="177">
        <v>73.190005925340614</v>
      </c>
      <c r="K103" s="177">
        <v>107.62878322943254</v>
      </c>
      <c r="L103" s="147"/>
      <c r="M103" s="178">
        <v>58.006758462421317</v>
      </c>
      <c r="N103" s="144"/>
      <c r="P103" s="169" t="s">
        <v>53</v>
      </c>
      <c r="Q103" s="150">
        <v>241.47624132407904</v>
      </c>
      <c r="R103" s="150">
        <v>232.33529411764701</v>
      </c>
      <c r="S103" s="150">
        <v>144.02360655737709</v>
      </c>
      <c r="T103" s="150">
        <v>176.84889643463512</v>
      </c>
      <c r="U103" s="150">
        <v>207.6575107296137</v>
      </c>
      <c r="V103" s="150">
        <v>184.12704598597037</v>
      </c>
      <c r="W103" s="150">
        <v>209.15182357930445</v>
      </c>
      <c r="X103" s="150">
        <v>229.92095238095226</v>
      </c>
      <c r="Y103" s="177">
        <v>20.76912880164781</v>
      </c>
      <c r="Z103" s="177">
        <v>28.496109064400343</v>
      </c>
      <c r="AA103" s="147"/>
      <c r="AB103" s="144"/>
      <c r="AC103" s="144"/>
      <c r="AD103" s="147">
        <v>180.29892761394103</v>
      </c>
      <c r="AE103" s="147">
        <v>201.42484331655191</v>
      </c>
      <c r="AF103" s="144"/>
    </row>
    <row r="104" spans="1:32" outlineLevel="1" x14ac:dyDescent="0.25">
      <c r="A104" s="169" t="s">
        <v>11</v>
      </c>
      <c r="B104" s="150">
        <v>105.86666666666669</v>
      </c>
      <c r="C104" s="150">
        <v>124.33928571428569</v>
      </c>
      <c r="D104" s="150">
        <v>86.508196721311492</v>
      </c>
      <c r="E104" s="150">
        <v>119.23076923076927</v>
      </c>
      <c r="F104" s="150">
        <v>102.87037037037031</v>
      </c>
      <c r="G104" s="150">
        <v>95.794871794871796</v>
      </c>
      <c r="H104" s="150">
        <v>164.07017543859624</v>
      </c>
      <c r="I104" s="150">
        <v>86.999999999999915</v>
      </c>
      <c r="J104" s="177">
        <v>-77.070175438596323</v>
      </c>
      <c r="K104" s="177">
        <v>-27.964285714285765</v>
      </c>
      <c r="L104" s="147"/>
      <c r="M104" s="178">
        <v>-25.517271157167471</v>
      </c>
      <c r="N104" s="144"/>
      <c r="P104" s="169" t="s">
        <v>11</v>
      </c>
      <c r="Q104" s="150">
        <v>121.71661237785004</v>
      </c>
      <c r="R104" s="150">
        <v>120.71276595744671</v>
      </c>
      <c r="S104" s="150">
        <v>95.372763419483235</v>
      </c>
      <c r="T104" s="150">
        <v>109.57632398753876</v>
      </c>
      <c r="U104" s="150">
        <v>106.75683317624876</v>
      </c>
      <c r="V104" s="150">
        <v>92.769716088328082</v>
      </c>
      <c r="W104" s="150">
        <v>117.40218470705076</v>
      </c>
      <c r="X104" s="150">
        <v>112.51727115716739</v>
      </c>
      <c r="Y104" s="177">
        <v>-4.8849135498833789</v>
      </c>
      <c r="Z104" s="177">
        <v>2.2554038610750951</v>
      </c>
      <c r="AA104" s="147"/>
      <c r="AB104" s="144"/>
      <c r="AC104" s="144"/>
      <c r="AD104" s="147">
        <v>114.96428571428568</v>
      </c>
      <c r="AE104" s="147">
        <v>110.26186729609229</v>
      </c>
      <c r="AF104" s="144"/>
    </row>
    <row r="105" spans="1:32" outlineLevel="1" x14ac:dyDescent="0.25">
      <c r="A105" s="169" t="s">
        <v>263</v>
      </c>
      <c r="B105" s="150">
        <v>62.52765321375189</v>
      </c>
      <c r="C105" s="150">
        <v>63.12928759894465</v>
      </c>
      <c r="D105" s="150">
        <v>47.715873015872965</v>
      </c>
      <c r="E105" s="150">
        <v>43.520179372197326</v>
      </c>
      <c r="F105" s="150">
        <v>56.149931224209006</v>
      </c>
      <c r="G105" s="150">
        <v>44.193989071038253</v>
      </c>
      <c r="H105" s="150">
        <v>40.74254742547425</v>
      </c>
      <c r="I105" s="150">
        <v>38.232403718459487</v>
      </c>
      <c r="J105" s="177">
        <v>-2.5101437070147625</v>
      </c>
      <c r="K105" s="177">
        <v>-12.975802659765165</v>
      </c>
      <c r="L105" s="147"/>
      <c r="M105" s="178">
        <v>-26.184620601998354</v>
      </c>
      <c r="N105" s="144"/>
      <c r="P105" s="169" t="s">
        <v>263</v>
      </c>
      <c r="Q105" s="150">
        <v>72.290563428966465</v>
      </c>
      <c r="R105" s="150">
        <v>78.092233303112749</v>
      </c>
      <c r="S105" s="150">
        <v>60.310089951886127</v>
      </c>
      <c r="T105" s="150">
        <v>62.863296703296768</v>
      </c>
      <c r="U105" s="150">
        <v>66.752627324171442</v>
      </c>
      <c r="V105" s="150">
        <v>57.263469985358739</v>
      </c>
      <c r="W105" s="150">
        <v>60.340813970269799</v>
      </c>
      <c r="X105" s="150">
        <v>64.417024320457841</v>
      </c>
      <c r="Y105" s="177">
        <v>4.0762103501880418</v>
      </c>
      <c r="Z105" s="177">
        <v>-1.3861583004196092</v>
      </c>
      <c r="AA105" s="147"/>
      <c r="AB105" s="144"/>
      <c r="AC105" s="144"/>
      <c r="AD105" s="147">
        <v>51.208206378224652</v>
      </c>
      <c r="AE105" s="147">
        <v>65.80318262087745</v>
      </c>
      <c r="AF105" s="144"/>
    </row>
    <row r="106" spans="1:32" outlineLevel="1" x14ac:dyDescent="0.25">
      <c r="A106" s="169" t="s">
        <v>264</v>
      </c>
      <c r="B106" s="150">
        <v>106.29368029739778</v>
      </c>
      <c r="C106" s="150">
        <v>112.40167364016735</v>
      </c>
      <c r="D106" s="150">
        <v>78.354838709677466</v>
      </c>
      <c r="E106" s="150">
        <v>45.635714285714279</v>
      </c>
      <c r="F106" s="150">
        <v>56.632978723404236</v>
      </c>
      <c r="G106" s="150">
        <v>80.641255605381147</v>
      </c>
      <c r="H106" s="150">
        <v>90.765395894428181</v>
      </c>
      <c r="I106" s="150">
        <v>75.649056603773559</v>
      </c>
      <c r="J106" s="177">
        <v>-15.116339290654622</v>
      </c>
      <c r="K106" s="177">
        <v>-6.7044109577476974</v>
      </c>
      <c r="L106" s="147"/>
      <c r="M106" s="178">
        <v>-6.2234357457674747</v>
      </c>
      <c r="N106" s="144"/>
      <c r="P106" s="169" t="s">
        <v>264</v>
      </c>
      <c r="Q106" s="150">
        <v>85.649861878453024</v>
      </c>
      <c r="R106" s="150">
        <v>107.04158228702578</v>
      </c>
      <c r="S106" s="150">
        <v>85.66011854360714</v>
      </c>
      <c r="T106" s="150">
        <v>64.540003232584468</v>
      </c>
      <c r="U106" s="150">
        <v>68.260584283705683</v>
      </c>
      <c r="V106" s="150">
        <v>76.472487850760302</v>
      </c>
      <c r="W106" s="150">
        <v>93.711420612813328</v>
      </c>
      <c r="X106" s="150">
        <v>81.872492349541034</v>
      </c>
      <c r="Y106" s="177">
        <v>-11.838928263272294</v>
      </c>
      <c r="Z106" s="177">
        <v>-1.5829681884956699</v>
      </c>
      <c r="AA106" s="147"/>
      <c r="AB106" s="144"/>
      <c r="AC106" s="144"/>
      <c r="AD106" s="147">
        <v>82.353467561521256</v>
      </c>
      <c r="AE106" s="147">
        <v>83.455460538036704</v>
      </c>
      <c r="AF106" s="144"/>
    </row>
    <row r="107" spans="1:32" outlineLevel="1" x14ac:dyDescent="0.25">
      <c r="A107" s="169" t="s">
        <v>265</v>
      </c>
      <c r="B107" s="150">
        <v>125.37799043062222</v>
      </c>
      <c r="C107" s="150">
        <v>163.38490566037723</v>
      </c>
      <c r="D107" s="150">
        <v>102.50228310502288</v>
      </c>
      <c r="E107" s="150">
        <v>116.91509433962257</v>
      </c>
      <c r="F107" s="150">
        <v>127.39912280701751</v>
      </c>
      <c r="G107" s="150">
        <v>139.47773279352208</v>
      </c>
      <c r="H107" s="150">
        <v>142.71945701357447</v>
      </c>
      <c r="I107" s="150">
        <v>111.49372384937232</v>
      </c>
      <c r="J107" s="177">
        <v>-31.225733164202154</v>
      </c>
      <c r="K107" s="177">
        <v>-20.782353602220383</v>
      </c>
      <c r="L107" s="147"/>
      <c r="M107" s="178">
        <v>-24.602208877588396</v>
      </c>
      <c r="N107" s="144"/>
      <c r="P107" s="169" t="s">
        <v>265</v>
      </c>
      <c r="Q107" s="150">
        <v>127.56359614473045</v>
      </c>
      <c r="R107" s="150">
        <v>146.92865497076031</v>
      </c>
      <c r="S107" s="150">
        <v>116.11489817792086</v>
      </c>
      <c r="T107" s="150">
        <v>116.3077092027234</v>
      </c>
      <c r="U107" s="150">
        <v>124.35455585207767</v>
      </c>
      <c r="V107" s="150">
        <v>116.62752258312526</v>
      </c>
      <c r="W107" s="150">
        <v>129.1222179585572</v>
      </c>
      <c r="X107" s="150">
        <v>136.09593272696071</v>
      </c>
      <c r="Y107" s="177">
        <v>6.9737147684035108</v>
      </c>
      <c r="Z107" s="177">
        <v>9.5260998842357338</v>
      </c>
      <c r="AA107" s="147"/>
      <c r="AB107" s="144"/>
      <c r="AC107" s="144"/>
      <c r="AD107" s="147">
        <v>132.2760774515927</v>
      </c>
      <c r="AE107" s="147">
        <v>126.56983284272498</v>
      </c>
      <c r="AF107" s="144"/>
    </row>
    <row r="108" spans="1:32" outlineLevel="1" x14ac:dyDescent="0.25">
      <c r="A108" s="169" t="s">
        <v>266</v>
      </c>
      <c r="B108" s="150">
        <v>207.65934065934047</v>
      </c>
      <c r="C108" s="150">
        <v>282.68750000000023</v>
      </c>
      <c r="D108" s="150">
        <v>113.33043478260869</v>
      </c>
      <c r="E108" s="150">
        <v>136.6666666666664</v>
      </c>
      <c r="F108" s="150">
        <v>163.49206349206327</v>
      </c>
      <c r="G108" s="150">
        <v>81.146341463414586</v>
      </c>
      <c r="H108" s="150">
        <v>204.19354838709691</v>
      </c>
      <c r="I108" s="150">
        <v>165.24137931034477</v>
      </c>
      <c r="J108" s="177">
        <v>-38.952169076752142</v>
      </c>
      <c r="K108" s="177">
        <v>-20.737787356321888</v>
      </c>
      <c r="L108" s="147"/>
      <c r="M108" s="178">
        <v>19.77053266497731</v>
      </c>
      <c r="N108" s="144"/>
      <c r="P108" s="169" t="s">
        <v>266</v>
      </c>
      <c r="Q108" s="150">
        <v>204.81065857885625</v>
      </c>
      <c r="R108" s="150">
        <v>196.03550295857994</v>
      </c>
      <c r="S108" s="150">
        <v>198.61832669322712</v>
      </c>
      <c r="T108" s="150">
        <v>183.95169775227191</v>
      </c>
      <c r="U108" s="150">
        <v>214.74809160305352</v>
      </c>
      <c r="V108" s="150">
        <v>172.65210267613321</v>
      </c>
      <c r="W108" s="150">
        <v>188.1079096045197</v>
      </c>
      <c r="X108" s="150">
        <v>145.47084664536746</v>
      </c>
      <c r="Y108" s="177">
        <v>-42.637062959152246</v>
      </c>
      <c r="Z108" s="177">
        <v>-49.553987584583837</v>
      </c>
      <c r="AA108" s="147"/>
      <c r="AB108" s="144"/>
      <c r="AC108" s="144"/>
      <c r="AD108" s="147">
        <v>185.97916666666666</v>
      </c>
      <c r="AE108" s="147">
        <v>195.0248342299513</v>
      </c>
      <c r="AF108" s="144"/>
    </row>
    <row r="109" spans="1:32" outlineLevel="1" x14ac:dyDescent="0.25">
      <c r="A109" s="168" t="s">
        <v>267</v>
      </c>
      <c r="B109" s="170">
        <v>101.65500485908649</v>
      </c>
      <c r="C109" s="170">
        <v>112.65769867549673</v>
      </c>
      <c r="D109" s="170">
        <v>80.754827121688351</v>
      </c>
      <c r="E109" s="170">
        <v>75.70518994114498</v>
      </c>
      <c r="F109" s="170">
        <v>87.201492537313399</v>
      </c>
      <c r="G109" s="170">
        <v>80.12680412371131</v>
      </c>
      <c r="H109" s="170">
        <v>82.243404678944742</v>
      </c>
      <c r="I109" s="170">
        <v>74.570809248554895</v>
      </c>
      <c r="J109" s="179">
        <v>-7.6725954303898476</v>
      </c>
      <c r="K109" s="179">
        <v>-14.834123019593761</v>
      </c>
      <c r="L109" s="147"/>
      <c r="M109" s="178">
        <v>-22.00743392944922</v>
      </c>
      <c r="N109" s="144"/>
      <c r="P109" s="168" t="s">
        <v>267</v>
      </c>
      <c r="Q109" s="170">
        <v>104.8986875924916</v>
      </c>
      <c r="R109" s="170">
        <v>116.97383929854823</v>
      </c>
      <c r="S109" s="170">
        <v>91.945246800731255</v>
      </c>
      <c r="T109" s="170">
        <v>90.549216888843887</v>
      </c>
      <c r="U109" s="170">
        <v>94.422231202605388</v>
      </c>
      <c r="V109" s="170">
        <v>84.71582501613787</v>
      </c>
      <c r="W109" s="170">
        <v>96.045760737439167</v>
      </c>
      <c r="X109" s="170">
        <v>96.578243178004115</v>
      </c>
      <c r="Y109" s="179">
        <v>0.53248244056494798</v>
      </c>
      <c r="Z109" s="179">
        <v>-1.7057155098249268</v>
      </c>
      <c r="AA109" s="147"/>
      <c r="AB109" s="144"/>
      <c r="AC109" s="144"/>
      <c r="AD109" s="180">
        <v>89.404932268148656</v>
      </c>
      <c r="AE109" s="180">
        <v>98.283958687829042</v>
      </c>
      <c r="AF109" s="144"/>
    </row>
    <row r="110" spans="1:32" outlineLevel="1" x14ac:dyDescent="0.25">
      <c r="A110" s="163" t="s">
        <v>289</v>
      </c>
      <c r="B110" s="163"/>
      <c r="C110" s="163"/>
      <c r="D110" s="163"/>
      <c r="E110" s="144"/>
      <c r="F110" s="144"/>
      <c r="G110" s="144"/>
      <c r="H110" s="144"/>
      <c r="I110" s="162"/>
      <c r="J110" s="162"/>
      <c r="K110" s="162"/>
      <c r="L110" s="162"/>
      <c r="M110" s="144"/>
      <c r="N110" s="144"/>
      <c r="O110" s="144"/>
      <c r="P110" s="163" t="s">
        <v>268</v>
      </c>
      <c r="Q110" s="163"/>
      <c r="R110" s="163"/>
      <c r="S110" s="163"/>
      <c r="T110" s="144"/>
      <c r="U110" s="144"/>
      <c r="V110" s="144"/>
      <c r="W110" s="144"/>
      <c r="X110" s="162"/>
      <c r="Y110" s="162"/>
      <c r="Z110" s="162"/>
      <c r="AA110" s="162"/>
      <c r="AB110" s="144"/>
      <c r="AC110" s="144"/>
      <c r="AD110" s="144"/>
      <c r="AE110" s="144"/>
      <c r="AF110" s="144"/>
    </row>
    <row r="111" spans="1:32" x14ac:dyDescent="0.25">
      <c r="A111" s="204"/>
      <c r="B111" s="204"/>
      <c r="C111" s="204"/>
      <c r="D111" s="20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row>
    <row r="112" spans="1:32" x14ac:dyDescent="0.25">
      <c r="A112" s="204"/>
      <c r="B112" s="204"/>
      <c r="C112" s="204"/>
      <c r="D112" s="20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row>
    <row r="113" spans="1:32" x14ac:dyDescent="0.25">
      <c r="A113" s="165" t="s">
        <v>249</v>
      </c>
      <c r="B113" s="165"/>
      <c r="C113" s="165"/>
      <c r="D113" s="165"/>
      <c r="E113" s="182"/>
      <c r="F113" s="144"/>
      <c r="G113" s="144"/>
      <c r="H113" s="144"/>
      <c r="I113" s="144"/>
      <c r="J113" s="144"/>
      <c r="K113" s="144"/>
      <c r="L113" s="144"/>
      <c r="M113" s="144"/>
      <c r="N113" s="144"/>
      <c r="O113" s="204"/>
      <c r="P113" s="165" t="s">
        <v>249</v>
      </c>
      <c r="Q113" s="165"/>
      <c r="R113" s="165"/>
      <c r="S113" s="165"/>
      <c r="T113" s="181"/>
      <c r="U113" s="144"/>
      <c r="V113" s="144"/>
      <c r="W113" s="144"/>
      <c r="X113" s="144"/>
      <c r="Y113" s="144"/>
      <c r="Z113" s="144"/>
      <c r="AA113" s="144"/>
      <c r="AB113" s="144"/>
      <c r="AC113" s="144"/>
      <c r="AD113" s="144"/>
      <c r="AE113" s="144"/>
      <c r="AF113" s="144"/>
    </row>
    <row r="114" spans="1:32" outlineLevel="1" x14ac:dyDescent="0.25">
      <c r="A114" s="166" t="s">
        <v>313</v>
      </c>
      <c r="B114" s="166"/>
      <c r="C114" s="166"/>
      <c r="D114" s="166"/>
      <c r="E114" s="167"/>
      <c r="F114" s="167"/>
      <c r="G114" s="167"/>
      <c r="H114" s="167"/>
      <c r="I114" s="167"/>
      <c r="J114" s="167"/>
      <c r="K114" s="167"/>
      <c r="L114" s="167"/>
      <c r="M114" s="144"/>
      <c r="N114" s="144"/>
      <c r="P114" s="166" t="s">
        <v>231</v>
      </c>
      <c r="Q114" s="166"/>
      <c r="R114" s="166"/>
      <c r="S114" s="166"/>
      <c r="T114" s="167"/>
      <c r="U114" s="167"/>
      <c r="V114" s="167"/>
      <c r="W114" s="167"/>
      <c r="X114" s="167"/>
      <c r="Y114" s="167"/>
      <c r="Z114" s="167"/>
      <c r="AA114" s="167"/>
      <c r="AB114" s="144"/>
      <c r="AC114" s="144"/>
      <c r="AD114" s="144"/>
      <c r="AE114" s="144"/>
      <c r="AF114" s="144"/>
    </row>
    <row r="115" spans="1:32" ht="42" outlineLevel="1" x14ac:dyDescent="0.25">
      <c r="A115" s="168" t="s">
        <v>257</v>
      </c>
      <c r="B115" s="141">
        <v>2019</v>
      </c>
      <c r="C115" s="141">
        <v>2020</v>
      </c>
      <c r="D115" s="141">
        <v>2021</v>
      </c>
      <c r="E115" s="141">
        <v>2022</v>
      </c>
      <c r="F115" s="141">
        <v>2023</v>
      </c>
      <c r="G115" s="141">
        <v>2024</v>
      </c>
      <c r="H115" s="141">
        <v>2025</v>
      </c>
      <c r="I115" s="141">
        <v>2026</v>
      </c>
      <c r="J115" s="142" t="s">
        <v>232</v>
      </c>
      <c r="K115" s="142" t="s">
        <v>258</v>
      </c>
      <c r="L115" s="143" t="s">
        <v>234</v>
      </c>
      <c r="M115" s="145" t="s">
        <v>287</v>
      </c>
      <c r="N115" s="144"/>
      <c r="P115" s="168" t="s">
        <v>257</v>
      </c>
      <c r="Q115" s="141">
        <v>2019</v>
      </c>
      <c r="R115" s="141">
        <v>2020</v>
      </c>
      <c r="S115" s="141">
        <v>2021</v>
      </c>
      <c r="T115" s="141">
        <v>2022</v>
      </c>
      <c r="U115" s="141">
        <v>2023</v>
      </c>
      <c r="V115" s="141">
        <v>2024</v>
      </c>
      <c r="W115" s="141">
        <v>2025</v>
      </c>
      <c r="X115" s="141">
        <v>2026</v>
      </c>
      <c r="Y115" s="142" t="s">
        <v>232</v>
      </c>
      <c r="Z115" s="142" t="s">
        <v>258</v>
      </c>
      <c r="AA115" s="143" t="s">
        <v>234</v>
      </c>
      <c r="AB115" s="144"/>
      <c r="AC115" s="144"/>
      <c r="AD115" s="145" t="s">
        <v>314</v>
      </c>
      <c r="AE115" s="145" t="s">
        <v>235</v>
      </c>
      <c r="AF115" s="144"/>
    </row>
    <row r="116" spans="1:32" outlineLevel="1" x14ac:dyDescent="0.25">
      <c r="A116" s="169" t="s">
        <v>259</v>
      </c>
      <c r="B116" s="150">
        <v>152</v>
      </c>
      <c r="C116" s="150">
        <v>136</v>
      </c>
      <c r="D116" s="150">
        <v>118</v>
      </c>
      <c r="E116" s="150">
        <v>152</v>
      </c>
      <c r="F116" s="150">
        <v>159</v>
      </c>
      <c r="G116" s="150">
        <v>161</v>
      </c>
      <c r="H116" s="150">
        <v>147</v>
      </c>
      <c r="I116" s="150">
        <v>149</v>
      </c>
      <c r="J116" s="148">
        <v>1.3605442176870748E-2</v>
      </c>
      <c r="K116" s="148">
        <v>1.7560975609756183E-2</v>
      </c>
      <c r="L116" s="147"/>
      <c r="M116" s="155">
        <v>3.2112068965517243E-2</v>
      </c>
      <c r="N116" s="144"/>
      <c r="P116" s="169" t="s">
        <v>259</v>
      </c>
      <c r="Q116" s="150">
        <v>4782</v>
      </c>
      <c r="R116" s="150">
        <v>3850</v>
      </c>
      <c r="S116" s="150">
        <v>3973</v>
      </c>
      <c r="T116" s="150">
        <v>4063</v>
      </c>
      <c r="U116" s="150">
        <v>3768</v>
      </c>
      <c r="V116" s="150">
        <v>3768</v>
      </c>
      <c r="W116" s="150">
        <v>4257</v>
      </c>
      <c r="X116" s="150">
        <v>4640</v>
      </c>
      <c r="Y116" s="148">
        <v>8.9969462062485323E-2</v>
      </c>
      <c r="Z116" s="148">
        <v>0.14121077966339909</v>
      </c>
      <c r="AA116" s="147"/>
      <c r="AB116" s="144"/>
      <c r="AC116" s="144"/>
      <c r="AD116" s="147">
        <v>146.42857142857142</v>
      </c>
      <c r="AE116" s="147">
        <v>4065.8571428571427</v>
      </c>
      <c r="AF116" s="144"/>
    </row>
    <row r="117" spans="1:32" outlineLevel="1" x14ac:dyDescent="0.25">
      <c r="A117" s="169" t="s">
        <v>260</v>
      </c>
      <c r="B117" s="150">
        <v>21</v>
      </c>
      <c r="C117" s="150">
        <v>21</v>
      </c>
      <c r="D117" s="150">
        <v>8</v>
      </c>
      <c r="E117" s="150">
        <v>19</v>
      </c>
      <c r="F117" s="150">
        <v>21</v>
      </c>
      <c r="G117" s="150">
        <v>35</v>
      </c>
      <c r="H117" s="150">
        <v>18</v>
      </c>
      <c r="I117" s="150">
        <v>8</v>
      </c>
      <c r="J117" s="148">
        <v>-0.55555555555555558</v>
      </c>
      <c r="K117" s="148">
        <v>-0.60839160839160833</v>
      </c>
      <c r="L117" s="147"/>
      <c r="M117" s="155">
        <v>6.0606060606060608E-2</v>
      </c>
      <c r="N117" s="144"/>
      <c r="P117" s="169" t="s">
        <v>260</v>
      </c>
      <c r="Q117" s="150">
        <v>322</v>
      </c>
      <c r="R117" s="150">
        <v>238</v>
      </c>
      <c r="S117" s="150">
        <v>193</v>
      </c>
      <c r="T117" s="150">
        <v>170</v>
      </c>
      <c r="U117" s="150">
        <v>173</v>
      </c>
      <c r="V117" s="150">
        <v>216</v>
      </c>
      <c r="W117" s="150">
        <v>163</v>
      </c>
      <c r="X117" s="150">
        <v>132</v>
      </c>
      <c r="Y117" s="148">
        <v>-0.19018404907975461</v>
      </c>
      <c r="Z117" s="148">
        <v>-0.37355932203389836</v>
      </c>
      <c r="AA117" s="147"/>
      <c r="AB117" s="144"/>
      <c r="AC117" s="144"/>
      <c r="AD117" s="147">
        <v>20.428571428571427</v>
      </c>
      <c r="AE117" s="147">
        <v>210.71428571428572</v>
      </c>
      <c r="AF117" s="144"/>
    </row>
    <row r="118" spans="1:32" outlineLevel="1" x14ac:dyDescent="0.25">
      <c r="A118" s="169" t="s">
        <v>261</v>
      </c>
      <c r="B118" s="150">
        <v>28</v>
      </c>
      <c r="C118" s="150">
        <v>41</v>
      </c>
      <c r="D118" s="150">
        <v>27</v>
      </c>
      <c r="E118" s="150">
        <v>20</v>
      </c>
      <c r="F118" s="150">
        <v>22</v>
      </c>
      <c r="G118" s="150">
        <v>25</v>
      </c>
      <c r="H118" s="150">
        <v>22</v>
      </c>
      <c r="I118" s="150">
        <v>39</v>
      </c>
      <c r="J118" s="148">
        <v>0.77272727272727271</v>
      </c>
      <c r="K118" s="148">
        <v>0.47567567567567576</v>
      </c>
      <c r="L118" s="147"/>
      <c r="M118" s="155">
        <v>9.3975903614457831E-2</v>
      </c>
      <c r="N118" s="144"/>
      <c r="P118" s="169" t="s">
        <v>261</v>
      </c>
      <c r="Q118" s="150">
        <v>602</v>
      </c>
      <c r="R118" s="150">
        <v>446</v>
      </c>
      <c r="S118" s="150">
        <v>467</v>
      </c>
      <c r="T118" s="150">
        <v>374</v>
      </c>
      <c r="U118" s="150">
        <v>356</v>
      </c>
      <c r="V118" s="150">
        <v>335</v>
      </c>
      <c r="W118" s="150">
        <v>379</v>
      </c>
      <c r="X118" s="150">
        <v>415</v>
      </c>
      <c r="Y118" s="148">
        <v>9.498680738786279E-2</v>
      </c>
      <c r="Z118" s="148">
        <v>-1.8249408583981094E-2</v>
      </c>
      <c r="AA118" s="147"/>
      <c r="AB118" s="144"/>
      <c r="AC118" s="144"/>
      <c r="AD118" s="147">
        <v>26.428571428571427</v>
      </c>
      <c r="AE118" s="147">
        <v>422.71428571428572</v>
      </c>
      <c r="AF118" s="144"/>
    </row>
    <row r="119" spans="1:32" outlineLevel="1" x14ac:dyDescent="0.25">
      <c r="A119" s="169" t="s">
        <v>262</v>
      </c>
      <c r="B119" s="150">
        <v>184</v>
      </c>
      <c r="C119" s="150">
        <v>139</v>
      </c>
      <c r="D119" s="150">
        <v>109</v>
      </c>
      <c r="E119" s="150">
        <v>98</v>
      </c>
      <c r="F119" s="150">
        <v>55</v>
      </c>
      <c r="G119" s="150">
        <v>82</v>
      </c>
      <c r="H119" s="150">
        <v>105</v>
      </c>
      <c r="I119" s="150">
        <v>85</v>
      </c>
      <c r="J119" s="148">
        <v>-0.19047619047619047</v>
      </c>
      <c r="K119" s="148">
        <v>-0.22927461139896377</v>
      </c>
      <c r="L119" s="147"/>
      <c r="M119" s="155">
        <v>3.4793286942284077E-2</v>
      </c>
      <c r="N119" s="144"/>
      <c r="P119" s="169" t="s">
        <v>262</v>
      </c>
      <c r="Q119" s="150">
        <v>5037</v>
      </c>
      <c r="R119" s="150">
        <v>3463</v>
      </c>
      <c r="S119" s="150">
        <v>4106</v>
      </c>
      <c r="T119" s="150">
        <v>2627</v>
      </c>
      <c r="U119" s="150">
        <v>1933</v>
      </c>
      <c r="V119" s="150">
        <v>1999</v>
      </c>
      <c r="W119" s="150">
        <v>2487</v>
      </c>
      <c r="X119" s="150">
        <v>2443</v>
      </c>
      <c r="Y119" s="148">
        <v>-1.7691998391636508E-2</v>
      </c>
      <c r="Z119" s="148">
        <v>-0.21018843524847594</v>
      </c>
      <c r="AA119" s="147"/>
      <c r="AB119" s="144"/>
      <c r="AC119" s="144"/>
      <c r="AD119" s="147">
        <v>110.28571428571429</v>
      </c>
      <c r="AE119" s="147">
        <v>3093.1428571428573</v>
      </c>
      <c r="AF119" s="144"/>
    </row>
    <row r="120" spans="1:32" outlineLevel="1" x14ac:dyDescent="0.25">
      <c r="A120" s="169" t="s">
        <v>53</v>
      </c>
      <c r="B120" s="150">
        <v>170</v>
      </c>
      <c r="C120" s="150">
        <v>116</v>
      </c>
      <c r="D120" s="150">
        <v>110</v>
      </c>
      <c r="E120" s="150">
        <v>140</v>
      </c>
      <c r="F120" s="150">
        <v>189</v>
      </c>
      <c r="G120" s="150">
        <v>131</v>
      </c>
      <c r="H120" s="150">
        <v>176</v>
      </c>
      <c r="I120" s="150">
        <v>194</v>
      </c>
      <c r="J120" s="148">
        <v>0.10227272727272728</v>
      </c>
      <c r="K120" s="148">
        <v>0.31589147286821717</v>
      </c>
      <c r="L120" s="147"/>
      <c r="M120" s="155">
        <v>5.8841370943281769E-2</v>
      </c>
      <c r="N120" s="144"/>
      <c r="P120" s="169" t="s">
        <v>53</v>
      </c>
      <c r="Q120" s="150">
        <v>2997</v>
      </c>
      <c r="R120" s="150">
        <v>1934</v>
      </c>
      <c r="S120" s="150">
        <v>1865</v>
      </c>
      <c r="T120" s="150">
        <v>2214</v>
      </c>
      <c r="U120" s="150">
        <v>2438</v>
      </c>
      <c r="V120" s="150">
        <v>2578</v>
      </c>
      <c r="W120" s="150">
        <v>2733</v>
      </c>
      <c r="X120" s="150">
        <v>3297</v>
      </c>
      <c r="Y120" s="148">
        <v>0.20636663007683864</v>
      </c>
      <c r="Z120" s="148">
        <v>0.37711080613401743</v>
      </c>
      <c r="AA120" s="147"/>
      <c r="AB120" s="144"/>
      <c r="AC120" s="144"/>
      <c r="AD120" s="147">
        <v>147.42857142857142</v>
      </c>
      <c r="AE120" s="147">
        <v>2394.1428571428573</v>
      </c>
      <c r="AF120" s="144"/>
    </row>
    <row r="121" spans="1:32" outlineLevel="1" x14ac:dyDescent="0.25">
      <c r="A121" s="169" t="s">
        <v>11</v>
      </c>
      <c r="B121" s="150">
        <v>35</v>
      </c>
      <c r="C121" s="150">
        <v>28</v>
      </c>
      <c r="D121" s="150">
        <v>42</v>
      </c>
      <c r="E121" s="150">
        <v>63</v>
      </c>
      <c r="F121" s="150">
        <v>44</v>
      </c>
      <c r="G121" s="150">
        <v>64</v>
      </c>
      <c r="H121" s="150">
        <v>46</v>
      </c>
      <c r="I121" s="150">
        <v>52</v>
      </c>
      <c r="J121" s="148">
        <v>0.13043478260869565</v>
      </c>
      <c r="K121" s="148">
        <v>0.13043478260869565</v>
      </c>
      <c r="L121" s="147"/>
      <c r="M121" s="155">
        <v>5.5913978494623658E-2</v>
      </c>
      <c r="N121" s="144"/>
      <c r="P121" s="169" t="s">
        <v>11</v>
      </c>
      <c r="Q121" s="150">
        <v>909</v>
      </c>
      <c r="R121" s="150">
        <v>741</v>
      </c>
      <c r="S121" s="150">
        <v>838</v>
      </c>
      <c r="T121" s="150">
        <v>793</v>
      </c>
      <c r="U121" s="150">
        <v>873</v>
      </c>
      <c r="V121" s="150">
        <v>775</v>
      </c>
      <c r="W121" s="150">
        <v>1044</v>
      </c>
      <c r="X121" s="150">
        <v>930</v>
      </c>
      <c r="Y121" s="148">
        <v>-0.10919540229885058</v>
      </c>
      <c r="Z121" s="148">
        <v>8.9904570567553937E-2</v>
      </c>
      <c r="AA121" s="147"/>
      <c r="AB121" s="144"/>
      <c r="AC121" s="144"/>
      <c r="AD121" s="147">
        <v>46</v>
      </c>
      <c r="AE121" s="147">
        <v>853.28571428571433</v>
      </c>
      <c r="AF121" s="144"/>
    </row>
    <row r="122" spans="1:32" outlineLevel="1" x14ac:dyDescent="0.25">
      <c r="A122" s="169" t="s">
        <v>263</v>
      </c>
      <c r="B122" s="150">
        <v>167</v>
      </c>
      <c r="C122" s="150">
        <v>117</v>
      </c>
      <c r="D122" s="150">
        <v>122</v>
      </c>
      <c r="E122" s="150">
        <v>118</v>
      </c>
      <c r="F122" s="150">
        <v>129</v>
      </c>
      <c r="G122" s="150">
        <v>108</v>
      </c>
      <c r="H122" s="150">
        <v>103</v>
      </c>
      <c r="I122" s="150">
        <v>78</v>
      </c>
      <c r="J122" s="148">
        <v>-0.24271844660194175</v>
      </c>
      <c r="K122" s="148">
        <v>-0.36805555555555558</v>
      </c>
      <c r="L122" s="147"/>
      <c r="M122" s="155">
        <v>2.3501054534498342E-2</v>
      </c>
      <c r="N122" s="144"/>
      <c r="P122" s="169" t="s">
        <v>263</v>
      </c>
      <c r="Q122" s="150">
        <v>4405</v>
      </c>
      <c r="R122" s="150">
        <v>3399</v>
      </c>
      <c r="S122" s="150">
        <v>4248</v>
      </c>
      <c r="T122" s="150">
        <v>4120</v>
      </c>
      <c r="U122" s="150">
        <v>3527</v>
      </c>
      <c r="V122" s="150">
        <v>3393</v>
      </c>
      <c r="W122" s="150">
        <v>3695</v>
      </c>
      <c r="X122" s="150">
        <v>3319</v>
      </c>
      <c r="Y122" s="148">
        <v>-0.10175913396481732</v>
      </c>
      <c r="Z122" s="148">
        <v>-0.13267629820435287</v>
      </c>
      <c r="AA122" s="147"/>
      <c r="AB122" s="144"/>
      <c r="AC122" s="144"/>
      <c r="AD122" s="147">
        <v>123.42857142857143</v>
      </c>
      <c r="AE122" s="147">
        <v>3826.7142857142858</v>
      </c>
      <c r="AF122" s="144"/>
    </row>
    <row r="123" spans="1:32" outlineLevel="1" x14ac:dyDescent="0.25">
      <c r="A123" s="169" t="s">
        <v>264</v>
      </c>
      <c r="B123" s="150">
        <v>137</v>
      </c>
      <c r="C123" s="150">
        <v>126</v>
      </c>
      <c r="D123" s="150">
        <v>88</v>
      </c>
      <c r="E123" s="150">
        <v>111</v>
      </c>
      <c r="F123" s="150">
        <v>72</v>
      </c>
      <c r="G123" s="150">
        <v>157</v>
      </c>
      <c r="H123" s="150">
        <v>137</v>
      </c>
      <c r="I123" s="150">
        <v>148</v>
      </c>
      <c r="J123" s="148">
        <v>8.0291970802919707E-2</v>
      </c>
      <c r="K123" s="148">
        <v>0.25120772946859898</v>
      </c>
      <c r="L123" s="147"/>
      <c r="M123" s="155">
        <v>4.1099694529297418E-2</v>
      </c>
      <c r="N123" s="144"/>
      <c r="P123" s="169" t="s">
        <v>264</v>
      </c>
      <c r="Q123" s="150">
        <v>4528</v>
      </c>
      <c r="R123" s="150">
        <v>3695</v>
      </c>
      <c r="S123" s="150">
        <v>3949</v>
      </c>
      <c r="T123" s="150">
        <v>3775</v>
      </c>
      <c r="U123" s="150">
        <v>3494</v>
      </c>
      <c r="V123" s="150">
        <v>3397</v>
      </c>
      <c r="W123" s="150">
        <v>3849</v>
      </c>
      <c r="X123" s="150">
        <v>3601</v>
      </c>
      <c r="Y123" s="148">
        <v>-6.4432320083138483E-2</v>
      </c>
      <c r="Z123" s="148">
        <v>-5.5457713493461271E-2</v>
      </c>
      <c r="AA123" s="147"/>
      <c r="AB123" s="144"/>
      <c r="AC123" s="144"/>
      <c r="AD123" s="147">
        <v>118.28571428571429</v>
      </c>
      <c r="AE123" s="147">
        <v>3812.4285714285716</v>
      </c>
      <c r="AF123" s="144"/>
    </row>
    <row r="124" spans="1:32" outlineLevel="1" x14ac:dyDescent="0.25">
      <c r="A124" s="169" t="s">
        <v>265</v>
      </c>
      <c r="B124" s="150">
        <v>326</v>
      </c>
      <c r="C124" s="150">
        <v>236</v>
      </c>
      <c r="D124" s="150">
        <v>192</v>
      </c>
      <c r="E124" s="150">
        <v>202</v>
      </c>
      <c r="F124" s="150">
        <v>319</v>
      </c>
      <c r="G124" s="150">
        <v>338</v>
      </c>
      <c r="H124" s="150">
        <v>273</v>
      </c>
      <c r="I124" s="150">
        <v>323</v>
      </c>
      <c r="J124" s="148">
        <v>0.18315018315018314</v>
      </c>
      <c r="K124" s="148">
        <v>0.19883351007423111</v>
      </c>
      <c r="L124" s="147"/>
      <c r="M124" s="155">
        <v>4.6541786743515848E-2</v>
      </c>
      <c r="N124" s="144"/>
      <c r="P124" s="169" t="s">
        <v>265</v>
      </c>
      <c r="Q124" s="150">
        <v>6517</v>
      </c>
      <c r="R124" s="150">
        <v>5572</v>
      </c>
      <c r="S124" s="150">
        <v>4744</v>
      </c>
      <c r="T124" s="150">
        <v>4965</v>
      </c>
      <c r="U124" s="150">
        <v>5614</v>
      </c>
      <c r="V124" s="150">
        <v>5973</v>
      </c>
      <c r="W124" s="150">
        <v>7161</v>
      </c>
      <c r="X124" s="150">
        <v>6940</v>
      </c>
      <c r="Y124" s="148">
        <v>-3.0861611506772798E-2</v>
      </c>
      <c r="Z124" s="148">
        <v>0.19814531643072059</v>
      </c>
      <c r="AA124" s="147"/>
      <c r="AB124" s="144"/>
      <c r="AC124" s="144"/>
      <c r="AD124" s="147">
        <v>269.42857142857144</v>
      </c>
      <c r="AE124" s="147">
        <v>5792.2857142857147</v>
      </c>
      <c r="AF124" s="144"/>
    </row>
    <row r="125" spans="1:32" outlineLevel="1" x14ac:dyDescent="0.25">
      <c r="A125" s="169" t="s">
        <v>266</v>
      </c>
      <c r="B125" s="150">
        <v>170</v>
      </c>
      <c r="C125" s="150">
        <v>92</v>
      </c>
      <c r="D125" s="150">
        <v>95</v>
      </c>
      <c r="E125" s="150">
        <v>84</v>
      </c>
      <c r="F125" s="150">
        <v>88</v>
      </c>
      <c r="G125" s="150">
        <v>104</v>
      </c>
      <c r="H125" s="150">
        <v>147</v>
      </c>
      <c r="I125" s="150">
        <v>131</v>
      </c>
      <c r="J125" s="148">
        <v>-0.10884353741496598</v>
      </c>
      <c r="K125" s="148">
        <v>0.17564102564102563</v>
      </c>
      <c r="L125" s="147"/>
      <c r="M125" s="155">
        <v>3.7205339392218123E-2</v>
      </c>
      <c r="N125" s="144"/>
      <c r="P125" s="169" t="s">
        <v>266</v>
      </c>
      <c r="Q125" s="150">
        <v>5240</v>
      </c>
      <c r="R125" s="150">
        <v>4002</v>
      </c>
      <c r="S125" s="150">
        <v>4090</v>
      </c>
      <c r="T125" s="150">
        <v>4034</v>
      </c>
      <c r="U125" s="150">
        <v>3629</v>
      </c>
      <c r="V125" s="150">
        <v>3662</v>
      </c>
      <c r="W125" s="150">
        <v>3670</v>
      </c>
      <c r="X125" s="150">
        <v>3521</v>
      </c>
      <c r="Y125" s="148">
        <v>-4.0599455040871937E-2</v>
      </c>
      <c r="Z125" s="148">
        <v>-0.12991139195820245</v>
      </c>
      <c r="AA125" s="147"/>
      <c r="AB125" s="144"/>
      <c r="AC125" s="144"/>
      <c r="AD125" s="147">
        <v>111.42857142857143</v>
      </c>
      <c r="AE125" s="147">
        <v>4046.7142857142858</v>
      </c>
      <c r="AF125" s="144"/>
    </row>
    <row r="126" spans="1:32" outlineLevel="1" x14ac:dyDescent="0.25">
      <c r="A126" s="168" t="s">
        <v>272</v>
      </c>
      <c r="B126" s="170">
        <v>1451</v>
      </c>
      <c r="C126" s="170">
        <v>1111</v>
      </c>
      <c r="D126" s="170">
        <v>966</v>
      </c>
      <c r="E126" s="170">
        <v>1042</v>
      </c>
      <c r="F126" s="170">
        <v>1134</v>
      </c>
      <c r="G126" s="170">
        <v>1238</v>
      </c>
      <c r="H126" s="170">
        <v>1215</v>
      </c>
      <c r="I126" s="170">
        <v>1224</v>
      </c>
      <c r="J126" s="171">
        <v>7.4074074074074077E-3</v>
      </c>
      <c r="K126" s="171">
        <v>5.0386171386539225E-2</v>
      </c>
      <c r="L126" s="147"/>
      <c r="M126" s="206">
        <v>4.050163793388703E-2</v>
      </c>
      <c r="N126" s="144"/>
      <c r="P126" s="168" t="s">
        <v>272</v>
      </c>
      <c r="Q126" s="170">
        <v>36464</v>
      </c>
      <c r="R126" s="170">
        <v>28208</v>
      </c>
      <c r="S126" s="170">
        <v>29286</v>
      </c>
      <c r="T126" s="170">
        <v>27959</v>
      </c>
      <c r="U126" s="170">
        <v>26902</v>
      </c>
      <c r="V126" s="170">
        <v>27118</v>
      </c>
      <c r="W126" s="170">
        <v>30582</v>
      </c>
      <c r="X126" s="170">
        <v>30221</v>
      </c>
      <c r="Y126" s="171">
        <v>-1.1804329344058596E-2</v>
      </c>
      <c r="Z126" s="171">
        <v>2.4346428173678918E-2</v>
      </c>
      <c r="AA126" s="147"/>
      <c r="AB126" s="144"/>
      <c r="AC126" s="144"/>
      <c r="AD126" s="180">
        <v>1165.2857142857142</v>
      </c>
      <c r="AE126" s="180">
        <v>29502.714285714286</v>
      </c>
      <c r="AF126" s="144"/>
    </row>
    <row r="127" spans="1:32" outlineLevel="1" x14ac:dyDescent="0.25">
      <c r="A127" s="163" t="s">
        <v>273</v>
      </c>
      <c r="B127" s="163"/>
      <c r="C127" s="163"/>
      <c r="D127" s="163"/>
      <c r="E127" s="144"/>
      <c r="F127" s="144"/>
      <c r="G127" s="144"/>
      <c r="H127" s="144"/>
      <c r="I127" s="162"/>
      <c r="J127" s="162"/>
      <c r="K127" s="162"/>
      <c r="L127" s="162"/>
      <c r="M127" s="144"/>
      <c r="N127" s="144"/>
      <c r="O127" s="144"/>
      <c r="P127" s="163" t="s">
        <v>273</v>
      </c>
      <c r="Q127" s="163"/>
      <c r="R127" s="163"/>
      <c r="S127" s="163"/>
      <c r="T127" s="144"/>
      <c r="U127" s="144"/>
      <c r="V127" s="144"/>
      <c r="W127" s="144"/>
      <c r="X127" s="162"/>
      <c r="Y127" s="162"/>
      <c r="Z127" s="162"/>
      <c r="AA127" s="162"/>
      <c r="AB127" s="144"/>
      <c r="AC127" s="144"/>
      <c r="AD127" s="144"/>
      <c r="AE127" s="144"/>
      <c r="AF127" s="144"/>
    </row>
    <row r="128" spans="1:32" x14ac:dyDescent="0.25">
      <c r="A128" s="204"/>
      <c r="B128" s="204"/>
      <c r="C128" s="204"/>
      <c r="D128" s="20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row>
    <row r="129" spans="1:32" x14ac:dyDescent="0.25">
      <c r="A129" s="204"/>
      <c r="B129" s="204"/>
      <c r="C129" s="204"/>
      <c r="D129" s="20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row>
    <row r="130" spans="1:32" x14ac:dyDescent="0.25">
      <c r="A130" s="165" t="s">
        <v>250</v>
      </c>
      <c r="B130" s="165"/>
      <c r="C130" s="165"/>
      <c r="D130" s="165"/>
      <c r="E130" s="182"/>
      <c r="F130" s="144"/>
      <c r="G130" s="144"/>
      <c r="H130" s="144"/>
      <c r="I130" s="144"/>
      <c r="J130" s="144"/>
      <c r="K130" s="144"/>
      <c r="L130" s="144"/>
      <c r="M130" s="144"/>
      <c r="N130" s="144"/>
      <c r="O130" s="204"/>
      <c r="P130" s="165" t="s">
        <v>250</v>
      </c>
      <c r="Q130" s="165"/>
      <c r="R130" s="165"/>
      <c r="S130" s="165"/>
      <c r="T130" s="182"/>
      <c r="U130" s="144"/>
      <c r="V130" s="144"/>
      <c r="W130" s="144"/>
      <c r="X130" s="144"/>
      <c r="Y130" s="144"/>
      <c r="Z130" s="144"/>
      <c r="AA130" s="144"/>
      <c r="AB130" s="144"/>
      <c r="AC130" s="144"/>
      <c r="AD130" s="144"/>
      <c r="AE130" s="144"/>
      <c r="AF130" s="144"/>
    </row>
    <row r="131" spans="1:32" outlineLevel="1" x14ac:dyDescent="0.25">
      <c r="A131" s="166" t="s">
        <v>313</v>
      </c>
      <c r="B131" s="166"/>
      <c r="C131" s="166"/>
      <c r="D131" s="166"/>
      <c r="E131" s="167"/>
      <c r="F131" s="167"/>
      <c r="G131" s="167"/>
      <c r="H131" s="167"/>
      <c r="I131" s="167"/>
      <c r="J131" s="167"/>
      <c r="K131" s="167"/>
      <c r="L131" s="167"/>
      <c r="M131" s="144"/>
      <c r="N131" s="144"/>
      <c r="P131" s="166" t="s">
        <v>231</v>
      </c>
      <c r="Q131" s="166"/>
      <c r="R131" s="166"/>
      <c r="S131" s="166"/>
      <c r="T131" s="167"/>
      <c r="U131" s="167"/>
      <c r="V131" s="167"/>
      <c r="W131" s="167"/>
      <c r="X131" s="167"/>
      <c r="Y131" s="167"/>
      <c r="Z131" s="167"/>
      <c r="AA131" s="167"/>
      <c r="AB131" s="144"/>
      <c r="AC131" s="144"/>
      <c r="AD131" s="144"/>
      <c r="AE131" s="144"/>
      <c r="AF131" s="144"/>
    </row>
    <row r="132" spans="1:32" ht="42" outlineLevel="1" x14ac:dyDescent="0.25">
      <c r="A132" s="168" t="s">
        <v>257</v>
      </c>
      <c r="B132" s="141">
        <v>2019</v>
      </c>
      <c r="C132" s="141">
        <v>2020</v>
      </c>
      <c r="D132" s="141">
        <v>2021</v>
      </c>
      <c r="E132" s="141">
        <v>2022</v>
      </c>
      <c r="F132" s="141">
        <v>2023</v>
      </c>
      <c r="G132" s="141">
        <v>2024</v>
      </c>
      <c r="H132" s="141">
        <v>2025</v>
      </c>
      <c r="I132" s="141">
        <v>2026</v>
      </c>
      <c r="J132" s="142" t="s">
        <v>232</v>
      </c>
      <c r="K132" s="142" t="s">
        <v>258</v>
      </c>
      <c r="L132" s="143" t="s">
        <v>234</v>
      </c>
      <c r="M132" s="145" t="s">
        <v>287</v>
      </c>
      <c r="N132" s="144"/>
      <c r="P132" s="168" t="s">
        <v>257</v>
      </c>
      <c r="Q132" s="141">
        <v>2019</v>
      </c>
      <c r="R132" s="141">
        <v>2020</v>
      </c>
      <c r="S132" s="141">
        <v>2021</v>
      </c>
      <c r="T132" s="141">
        <v>2022</v>
      </c>
      <c r="U132" s="141">
        <v>2023</v>
      </c>
      <c r="V132" s="141">
        <v>2024</v>
      </c>
      <c r="W132" s="141">
        <v>2025</v>
      </c>
      <c r="X132" s="141">
        <v>2026</v>
      </c>
      <c r="Y132" s="142" t="s">
        <v>232</v>
      </c>
      <c r="Z132" s="142" t="s">
        <v>258</v>
      </c>
      <c r="AA132" s="143" t="s">
        <v>234</v>
      </c>
      <c r="AB132" s="144"/>
      <c r="AC132" s="144"/>
      <c r="AD132" s="145" t="s">
        <v>314</v>
      </c>
      <c r="AE132" s="145" t="s">
        <v>235</v>
      </c>
      <c r="AF132" s="144"/>
    </row>
    <row r="133" spans="1:32" outlineLevel="1" x14ac:dyDescent="0.25">
      <c r="A133" s="169" t="s">
        <v>259</v>
      </c>
      <c r="B133" s="150">
        <v>34</v>
      </c>
      <c r="C133" s="150">
        <v>35</v>
      </c>
      <c r="D133" s="150">
        <v>21</v>
      </c>
      <c r="E133" s="150">
        <v>22</v>
      </c>
      <c r="F133" s="150">
        <v>31</v>
      </c>
      <c r="G133" s="150">
        <v>29</v>
      </c>
      <c r="H133" s="150">
        <v>22</v>
      </c>
      <c r="I133" s="150">
        <v>23</v>
      </c>
      <c r="J133" s="148">
        <v>4.5454545454545456E-2</v>
      </c>
      <c r="K133" s="148">
        <v>-0.17010309278350519</v>
      </c>
      <c r="L133" s="147"/>
      <c r="M133" s="155">
        <v>2.1515434985968196E-2</v>
      </c>
      <c r="N133" s="144"/>
      <c r="P133" s="169" t="s">
        <v>259</v>
      </c>
      <c r="Q133" s="150">
        <v>915</v>
      </c>
      <c r="R133" s="150">
        <v>732</v>
      </c>
      <c r="S133" s="150">
        <v>758</v>
      </c>
      <c r="T133" s="150">
        <v>741</v>
      </c>
      <c r="U133" s="150">
        <v>668</v>
      </c>
      <c r="V133" s="150">
        <v>678</v>
      </c>
      <c r="W133" s="150">
        <v>760</v>
      </c>
      <c r="X133" s="150">
        <v>1069</v>
      </c>
      <c r="Y133" s="148">
        <v>0.40657894736842104</v>
      </c>
      <c r="Z133" s="148">
        <v>0.42479055597867471</v>
      </c>
      <c r="AA133" s="147"/>
      <c r="AB133" s="144"/>
      <c r="AC133" s="144"/>
      <c r="AD133" s="147">
        <v>27.714285714285715</v>
      </c>
      <c r="AE133" s="147">
        <v>750.28571428571433</v>
      </c>
      <c r="AF133" s="144"/>
    </row>
    <row r="134" spans="1:32" outlineLevel="1" x14ac:dyDescent="0.25">
      <c r="A134" s="169" t="s">
        <v>260</v>
      </c>
      <c r="B134" s="150">
        <v>6</v>
      </c>
      <c r="C134" s="150">
        <v>13</v>
      </c>
      <c r="D134" s="150">
        <v>4</v>
      </c>
      <c r="E134" s="150">
        <v>2</v>
      </c>
      <c r="F134" s="150">
        <v>9</v>
      </c>
      <c r="G134" s="150">
        <v>10</v>
      </c>
      <c r="H134" s="150">
        <v>12</v>
      </c>
      <c r="I134" s="150">
        <v>4</v>
      </c>
      <c r="J134" s="148">
        <v>-0.66666666666666663</v>
      </c>
      <c r="K134" s="148">
        <v>-0.5</v>
      </c>
      <c r="L134" s="147"/>
      <c r="M134" s="155">
        <v>0.1111111111111111</v>
      </c>
      <c r="N134" s="144"/>
      <c r="P134" s="169" t="s">
        <v>260</v>
      </c>
      <c r="Q134" s="150">
        <v>111</v>
      </c>
      <c r="R134" s="150">
        <v>96</v>
      </c>
      <c r="S134" s="150">
        <v>61</v>
      </c>
      <c r="T134" s="150">
        <v>57</v>
      </c>
      <c r="U134" s="150">
        <v>51</v>
      </c>
      <c r="V134" s="150">
        <v>60</v>
      </c>
      <c r="W134" s="150">
        <v>71</v>
      </c>
      <c r="X134" s="150">
        <v>36</v>
      </c>
      <c r="Y134" s="148">
        <v>-0.49295774647887325</v>
      </c>
      <c r="Z134" s="148">
        <v>-0.50295857988165682</v>
      </c>
      <c r="AA134" s="147"/>
      <c r="AB134" s="144"/>
      <c r="AC134" s="144"/>
      <c r="AD134" s="147">
        <v>8</v>
      </c>
      <c r="AE134" s="147">
        <v>72.428571428571431</v>
      </c>
      <c r="AF134" s="144"/>
    </row>
    <row r="135" spans="1:32" outlineLevel="1" x14ac:dyDescent="0.25">
      <c r="A135" s="169" t="s">
        <v>261</v>
      </c>
      <c r="B135" s="150">
        <v>8</v>
      </c>
      <c r="C135" s="150">
        <v>8</v>
      </c>
      <c r="D135" s="150">
        <v>9</v>
      </c>
      <c r="E135" s="150">
        <v>4</v>
      </c>
      <c r="F135" s="150">
        <v>14</v>
      </c>
      <c r="G135" s="150">
        <v>7</v>
      </c>
      <c r="H135" s="150">
        <v>5</v>
      </c>
      <c r="I135" s="150">
        <v>13</v>
      </c>
      <c r="J135" s="148">
        <v>1.6</v>
      </c>
      <c r="K135" s="148">
        <v>0.65454545454545465</v>
      </c>
      <c r="L135" s="147"/>
      <c r="M135" s="155">
        <v>8.7837837837837843E-2</v>
      </c>
      <c r="N135" s="144"/>
      <c r="P135" s="169" t="s">
        <v>261</v>
      </c>
      <c r="Q135" s="150">
        <v>180</v>
      </c>
      <c r="R135" s="150">
        <v>125</v>
      </c>
      <c r="S135" s="150">
        <v>102</v>
      </c>
      <c r="T135" s="150">
        <v>104</v>
      </c>
      <c r="U135" s="150">
        <v>116</v>
      </c>
      <c r="V135" s="150">
        <v>75</v>
      </c>
      <c r="W135" s="150">
        <v>132</v>
      </c>
      <c r="X135" s="150">
        <v>148</v>
      </c>
      <c r="Y135" s="148">
        <v>0.12121212121212122</v>
      </c>
      <c r="Z135" s="148">
        <v>0.24220623501199046</v>
      </c>
      <c r="AA135" s="147"/>
      <c r="AB135" s="144"/>
      <c r="AC135" s="144"/>
      <c r="AD135" s="147">
        <v>7.8571428571428568</v>
      </c>
      <c r="AE135" s="147">
        <v>119.14285714285714</v>
      </c>
      <c r="AF135" s="144"/>
    </row>
    <row r="136" spans="1:32" outlineLevel="1" x14ac:dyDescent="0.25">
      <c r="A136" s="169" t="s">
        <v>262</v>
      </c>
      <c r="B136" s="150">
        <v>29</v>
      </c>
      <c r="C136" s="150">
        <v>32</v>
      </c>
      <c r="D136" s="150">
        <v>10</v>
      </c>
      <c r="E136" s="150">
        <v>17</v>
      </c>
      <c r="F136" s="150">
        <v>5</v>
      </c>
      <c r="G136" s="150">
        <v>15</v>
      </c>
      <c r="H136" s="150">
        <v>21</v>
      </c>
      <c r="I136" s="150">
        <v>9</v>
      </c>
      <c r="J136" s="148">
        <v>-0.5714285714285714</v>
      </c>
      <c r="K136" s="148">
        <v>-0.5116279069767441</v>
      </c>
      <c r="L136" s="147"/>
      <c r="M136" s="155">
        <v>1.5437392795883362E-2</v>
      </c>
      <c r="N136" s="144"/>
      <c r="P136" s="169" t="s">
        <v>262</v>
      </c>
      <c r="Q136" s="150">
        <v>728</v>
      </c>
      <c r="R136" s="150">
        <v>609</v>
      </c>
      <c r="S136" s="150">
        <v>609</v>
      </c>
      <c r="T136" s="150">
        <v>565</v>
      </c>
      <c r="U136" s="150">
        <v>410</v>
      </c>
      <c r="V136" s="150">
        <v>391</v>
      </c>
      <c r="W136" s="150">
        <v>493</v>
      </c>
      <c r="X136" s="150">
        <v>583</v>
      </c>
      <c r="Y136" s="148">
        <v>0.18255578093306288</v>
      </c>
      <c r="Z136" s="148">
        <v>7.2536136662286491E-2</v>
      </c>
      <c r="AA136" s="147"/>
      <c r="AB136" s="144"/>
      <c r="AC136" s="144"/>
      <c r="AD136" s="147">
        <v>18.428571428571427</v>
      </c>
      <c r="AE136" s="147">
        <v>543.57142857142856</v>
      </c>
      <c r="AF136" s="144"/>
    </row>
    <row r="137" spans="1:32" outlineLevel="1" x14ac:dyDescent="0.25">
      <c r="A137" s="169" t="s">
        <v>53</v>
      </c>
      <c r="B137" s="150">
        <v>49</v>
      </c>
      <c r="C137" s="150">
        <v>39</v>
      </c>
      <c r="D137" s="150">
        <v>20</v>
      </c>
      <c r="E137" s="150">
        <v>32</v>
      </c>
      <c r="F137" s="150">
        <v>81</v>
      </c>
      <c r="G137" s="150">
        <v>42</v>
      </c>
      <c r="H137" s="150">
        <v>57</v>
      </c>
      <c r="I137" s="150">
        <v>87</v>
      </c>
      <c r="J137" s="148">
        <v>0.52631578947368418</v>
      </c>
      <c r="K137" s="148">
        <v>0.90312499999999996</v>
      </c>
      <c r="L137" s="147"/>
      <c r="M137" s="155">
        <v>8.0930232558139539E-2</v>
      </c>
      <c r="N137" s="144"/>
      <c r="P137" s="169" t="s">
        <v>53</v>
      </c>
      <c r="Q137" s="150">
        <v>980</v>
      </c>
      <c r="R137" s="150">
        <v>515</v>
      </c>
      <c r="S137" s="150">
        <v>326</v>
      </c>
      <c r="T137" s="150">
        <v>444</v>
      </c>
      <c r="U137" s="150">
        <v>590</v>
      </c>
      <c r="V137" s="150">
        <v>741</v>
      </c>
      <c r="W137" s="150">
        <v>807</v>
      </c>
      <c r="X137" s="150">
        <v>1075</v>
      </c>
      <c r="Y137" s="148">
        <v>0.33209417596034696</v>
      </c>
      <c r="Z137" s="148">
        <v>0.70906200317965029</v>
      </c>
      <c r="AA137" s="147"/>
      <c r="AB137" s="144"/>
      <c r="AC137" s="144"/>
      <c r="AD137" s="147">
        <v>45.714285714285715</v>
      </c>
      <c r="AE137" s="147">
        <v>629</v>
      </c>
      <c r="AF137" s="144"/>
    </row>
    <row r="138" spans="1:32" outlineLevel="1" x14ac:dyDescent="0.25">
      <c r="A138" s="169" t="s">
        <v>11</v>
      </c>
      <c r="B138" s="150">
        <v>3</v>
      </c>
      <c r="C138" s="150">
        <v>0</v>
      </c>
      <c r="D138" s="150">
        <v>4</v>
      </c>
      <c r="E138" s="150">
        <v>4</v>
      </c>
      <c r="F138" s="150">
        <v>5</v>
      </c>
      <c r="G138" s="150">
        <v>4</v>
      </c>
      <c r="H138" s="150">
        <v>10</v>
      </c>
      <c r="I138" s="150">
        <v>2</v>
      </c>
      <c r="J138" s="148">
        <v>-0.8</v>
      </c>
      <c r="K138" s="148">
        <v>-0.53333333333333333</v>
      </c>
      <c r="L138" s="147"/>
      <c r="M138" s="155">
        <v>1.0256410256410256E-2</v>
      </c>
      <c r="N138" s="144"/>
      <c r="P138" s="169" t="s">
        <v>11</v>
      </c>
      <c r="Q138" s="150">
        <v>141</v>
      </c>
      <c r="R138" s="150">
        <v>95</v>
      </c>
      <c r="S138" s="150">
        <v>119</v>
      </c>
      <c r="T138" s="150">
        <v>101</v>
      </c>
      <c r="U138" s="150">
        <v>117</v>
      </c>
      <c r="V138" s="150">
        <v>118</v>
      </c>
      <c r="W138" s="150">
        <v>145</v>
      </c>
      <c r="X138" s="150">
        <v>195</v>
      </c>
      <c r="Y138" s="148">
        <v>0.34482758620689657</v>
      </c>
      <c r="Z138" s="148">
        <v>0.63277511961722488</v>
      </c>
      <c r="AA138" s="147"/>
      <c r="AB138" s="144"/>
      <c r="AC138" s="144"/>
      <c r="AD138" s="147">
        <v>4.2857142857142856</v>
      </c>
      <c r="AE138" s="147">
        <v>119.42857142857143</v>
      </c>
      <c r="AF138" s="144"/>
    </row>
    <row r="139" spans="1:32" outlineLevel="1" x14ac:dyDescent="0.25">
      <c r="A139" s="169" t="s">
        <v>263</v>
      </c>
      <c r="B139" s="150">
        <v>13</v>
      </c>
      <c r="C139" s="150">
        <v>13</v>
      </c>
      <c r="D139" s="150">
        <v>14</v>
      </c>
      <c r="E139" s="150">
        <v>4</v>
      </c>
      <c r="F139" s="150">
        <v>6</v>
      </c>
      <c r="G139" s="150">
        <v>2</v>
      </c>
      <c r="H139" s="150">
        <v>6</v>
      </c>
      <c r="I139" s="150">
        <v>8</v>
      </c>
      <c r="J139" s="148">
        <v>0.33333333333333331</v>
      </c>
      <c r="K139" s="148">
        <v>-3.4482758620689745E-2</v>
      </c>
      <c r="L139" s="147"/>
      <c r="M139" s="155">
        <v>1.8306636155606407E-2</v>
      </c>
      <c r="N139" s="144"/>
      <c r="P139" s="169" t="s">
        <v>263</v>
      </c>
      <c r="Q139" s="150">
        <v>449</v>
      </c>
      <c r="R139" s="150">
        <v>349</v>
      </c>
      <c r="S139" s="150">
        <v>479</v>
      </c>
      <c r="T139" s="150">
        <v>370</v>
      </c>
      <c r="U139" s="150">
        <v>324</v>
      </c>
      <c r="V139" s="150">
        <v>367</v>
      </c>
      <c r="W139" s="150">
        <v>395</v>
      </c>
      <c r="X139" s="150">
        <v>437</v>
      </c>
      <c r="Y139" s="148">
        <v>0.10632911392405063</v>
      </c>
      <c r="Z139" s="148">
        <v>0.11928283937065491</v>
      </c>
      <c r="AA139" s="147"/>
      <c r="AB139" s="144"/>
      <c r="AC139" s="144"/>
      <c r="AD139" s="147">
        <v>8.2857142857142865</v>
      </c>
      <c r="AE139" s="147">
        <v>390.42857142857144</v>
      </c>
      <c r="AF139" s="144"/>
    </row>
    <row r="140" spans="1:32" outlineLevel="1" x14ac:dyDescent="0.25">
      <c r="A140" s="169" t="s">
        <v>264</v>
      </c>
      <c r="B140" s="150">
        <v>7</v>
      </c>
      <c r="C140" s="150">
        <v>24</v>
      </c>
      <c r="D140" s="150">
        <v>14</v>
      </c>
      <c r="E140" s="150">
        <v>25</v>
      </c>
      <c r="F140" s="150">
        <v>12</v>
      </c>
      <c r="G140" s="150">
        <v>19</v>
      </c>
      <c r="H140" s="150">
        <v>23</v>
      </c>
      <c r="I140" s="150">
        <v>29</v>
      </c>
      <c r="J140" s="148">
        <v>0.2608695652173913</v>
      </c>
      <c r="K140" s="148">
        <v>0.63709677419354827</v>
      </c>
      <c r="L140" s="147"/>
      <c r="M140" s="155">
        <v>3.5758323057953144E-2</v>
      </c>
      <c r="N140" s="144"/>
      <c r="P140" s="169" t="s">
        <v>264</v>
      </c>
      <c r="Q140" s="150">
        <v>859</v>
      </c>
      <c r="R140" s="150">
        <v>744</v>
      </c>
      <c r="S140" s="150">
        <v>781</v>
      </c>
      <c r="T140" s="150">
        <v>774</v>
      </c>
      <c r="U140" s="150">
        <v>605</v>
      </c>
      <c r="V140" s="150">
        <v>656</v>
      </c>
      <c r="W140" s="150">
        <v>798</v>
      </c>
      <c r="X140" s="150">
        <v>811</v>
      </c>
      <c r="Y140" s="148">
        <v>1.6290726817042606E-2</v>
      </c>
      <c r="Z140" s="148">
        <v>8.8173279662641296E-2</v>
      </c>
      <c r="AA140" s="147"/>
      <c r="AB140" s="144"/>
      <c r="AC140" s="144"/>
      <c r="AD140" s="147">
        <v>17.714285714285715</v>
      </c>
      <c r="AE140" s="147">
        <v>745.28571428571433</v>
      </c>
      <c r="AF140" s="144"/>
    </row>
    <row r="141" spans="1:32" outlineLevel="1" x14ac:dyDescent="0.25">
      <c r="A141" s="169" t="s">
        <v>265</v>
      </c>
      <c r="B141" s="150">
        <v>58</v>
      </c>
      <c r="C141" s="150">
        <v>43</v>
      </c>
      <c r="D141" s="150">
        <v>37</v>
      </c>
      <c r="E141" s="150">
        <v>18</v>
      </c>
      <c r="F141" s="150">
        <v>50</v>
      </c>
      <c r="G141" s="150">
        <v>44</v>
      </c>
      <c r="H141" s="150">
        <v>44</v>
      </c>
      <c r="I141" s="150">
        <v>50</v>
      </c>
      <c r="J141" s="148">
        <v>0.13636363636363635</v>
      </c>
      <c r="K141" s="148">
        <v>0.19047619047619047</v>
      </c>
      <c r="L141" s="147"/>
      <c r="M141" s="155">
        <v>3.1367628607277293E-2</v>
      </c>
      <c r="N141" s="144"/>
      <c r="P141" s="169" t="s">
        <v>265</v>
      </c>
      <c r="Q141" s="150">
        <v>1230</v>
      </c>
      <c r="R141" s="150">
        <v>987</v>
      </c>
      <c r="S141" s="150">
        <v>816</v>
      </c>
      <c r="T141" s="150">
        <v>711</v>
      </c>
      <c r="U141" s="150">
        <v>846</v>
      </c>
      <c r="V141" s="150">
        <v>928</v>
      </c>
      <c r="W141" s="150">
        <v>1406</v>
      </c>
      <c r="X141" s="150">
        <v>1594</v>
      </c>
      <c r="Y141" s="148">
        <v>0.1337126600284495</v>
      </c>
      <c r="Z141" s="148">
        <v>0.61149624494511845</v>
      </c>
      <c r="AA141" s="147"/>
      <c r="AB141" s="144"/>
      <c r="AC141" s="144"/>
      <c r="AD141" s="147">
        <v>42</v>
      </c>
      <c r="AE141" s="147">
        <v>989.14285714285711</v>
      </c>
      <c r="AF141" s="144"/>
    </row>
    <row r="142" spans="1:32" outlineLevel="1" x14ac:dyDescent="0.25">
      <c r="A142" s="169" t="s">
        <v>266</v>
      </c>
      <c r="B142" s="150">
        <v>46</v>
      </c>
      <c r="C142" s="150">
        <v>22</v>
      </c>
      <c r="D142" s="150">
        <v>18</v>
      </c>
      <c r="E142" s="150">
        <v>28</v>
      </c>
      <c r="F142" s="150">
        <v>20</v>
      </c>
      <c r="G142" s="150">
        <v>20</v>
      </c>
      <c r="H142" s="150">
        <v>24</v>
      </c>
      <c r="I142" s="150">
        <v>31</v>
      </c>
      <c r="J142" s="148">
        <v>0.29166666666666669</v>
      </c>
      <c r="K142" s="148">
        <v>0.21910112359550568</v>
      </c>
      <c r="L142" s="147"/>
      <c r="M142" s="155">
        <v>2.3556231003039513E-2</v>
      </c>
      <c r="N142" s="144"/>
      <c r="P142" s="169" t="s">
        <v>266</v>
      </c>
      <c r="Q142" s="150">
        <v>1779</v>
      </c>
      <c r="R142" s="150">
        <v>1296</v>
      </c>
      <c r="S142" s="150">
        <v>1342</v>
      </c>
      <c r="T142" s="150">
        <v>1343</v>
      </c>
      <c r="U142" s="150">
        <v>1104</v>
      </c>
      <c r="V142" s="150">
        <v>1281</v>
      </c>
      <c r="W142" s="150">
        <v>1214</v>
      </c>
      <c r="X142" s="150">
        <v>1316</v>
      </c>
      <c r="Y142" s="148">
        <v>8.4019769357495888E-2</v>
      </c>
      <c r="Z142" s="148">
        <v>-1.5706806282722512E-2</v>
      </c>
      <c r="AA142" s="147"/>
      <c r="AB142" s="144"/>
      <c r="AC142" s="144"/>
      <c r="AD142" s="147">
        <v>25.428571428571427</v>
      </c>
      <c r="AE142" s="147">
        <v>1337</v>
      </c>
      <c r="AF142" s="144"/>
    </row>
    <row r="143" spans="1:32" outlineLevel="1" x14ac:dyDescent="0.25">
      <c r="A143" s="168" t="s">
        <v>272</v>
      </c>
      <c r="B143" s="170">
        <v>265</v>
      </c>
      <c r="C143" s="170">
        <v>238</v>
      </c>
      <c r="D143" s="170">
        <v>164</v>
      </c>
      <c r="E143" s="170">
        <v>165</v>
      </c>
      <c r="F143" s="170">
        <v>237</v>
      </c>
      <c r="G143" s="170">
        <v>194</v>
      </c>
      <c r="H143" s="170">
        <v>228</v>
      </c>
      <c r="I143" s="170">
        <v>259</v>
      </c>
      <c r="J143" s="171">
        <v>0.13596491228070176</v>
      </c>
      <c r="K143" s="171">
        <v>0.215962441314554</v>
      </c>
      <c r="L143" s="147"/>
      <c r="M143" s="206">
        <v>3.490566037735849E-2</v>
      </c>
      <c r="N143" s="144"/>
      <c r="P143" s="168" t="s">
        <v>272</v>
      </c>
      <c r="Q143" s="170">
        <v>7584</v>
      </c>
      <c r="R143" s="170">
        <v>5676</v>
      </c>
      <c r="S143" s="170">
        <v>5517</v>
      </c>
      <c r="T143" s="170">
        <v>5325</v>
      </c>
      <c r="U143" s="170">
        <v>4926</v>
      </c>
      <c r="V143" s="170">
        <v>5420</v>
      </c>
      <c r="W143" s="170">
        <v>6381</v>
      </c>
      <c r="X143" s="170">
        <v>7420</v>
      </c>
      <c r="Y143" s="171">
        <v>0.16282714308102178</v>
      </c>
      <c r="Z143" s="171">
        <v>0.27213500208185365</v>
      </c>
      <c r="AA143" s="147"/>
      <c r="AB143" s="144"/>
      <c r="AC143" s="144"/>
      <c r="AD143" s="180">
        <v>213</v>
      </c>
      <c r="AE143" s="180">
        <v>5832.7142857142853</v>
      </c>
      <c r="AF143" s="144"/>
    </row>
    <row r="144" spans="1:32" outlineLevel="1" x14ac:dyDescent="0.25">
      <c r="A144" s="163" t="s">
        <v>273</v>
      </c>
      <c r="B144" s="163"/>
      <c r="C144" s="163"/>
      <c r="D144" s="163"/>
      <c r="E144" s="144"/>
      <c r="F144" s="144"/>
      <c r="G144" s="144"/>
      <c r="H144" s="144"/>
      <c r="I144" s="162"/>
      <c r="J144" s="162"/>
      <c r="K144" s="162"/>
      <c r="L144" s="162"/>
      <c r="M144" s="144"/>
      <c r="N144" s="144"/>
      <c r="O144" s="144"/>
      <c r="P144" s="163" t="s">
        <v>273</v>
      </c>
      <c r="Q144" s="163"/>
      <c r="R144" s="163"/>
      <c r="S144" s="163"/>
      <c r="T144" s="144"/>
      <c r="U144" s="144"/>
      <c r="V144" s="144"/>
      <c r="W144" s="144"/>
      <c r="X144" s="162"/>
      <c r="Y144" s="162"/>
      <c r="Z144" s="162"/>
      <c r="AA144" s="162"/>
      <c r="AB144" s="144"/>
      <c r="AC144" s="144"/>
      <c r="AD144" s="144"/>
      <c r="AE144" s="144"/>
      <c r="AF144" s="144"/>
    </row>
    <row r="145" spans="1:32" x14ac:dyDescent="0.25">
      <c r="A145" s="204"/>
      <c r="B145" s="204"/>
      <c r="C145" s="204"/>
      <c r="D145" s="20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row>
    <row r="146" spans="1:32" x14ac:dyDescent="0.25">
      <c r="A146" s="204"/>
      <c r="B146" s="204"/>
      <c r="C146" s="204"/>
      <c r="D146" s="20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row>
    <row r="147" spans="1:32" x14ac:dyDescent="0.25">
      <c r="A147" s="165" t="s">
        <v>251</v>
      </c>
      <c r="B147" s="165"/>
      <c r="C147" s="165"/>
      <c r="D147" s="165"/>
      <c r="E147" s="182"/>
      <c r="F147" s="144"/>
      <c r="G147" s="144"/>
      <c r="H147" s="144"/>
      <c r="I147" s="144"/>
      <c r="J147" s="144"/>
      <c r="K147" s="144"/>
      <c r="L147" s="144"/>
      <c r="M147" s="144"/>
      <c r="N147" s="144"/>
      <c r="O147" s="204"/>
      <c r="P147" s="165" t="s">
        <v>251</v>
      </c>
      <c r="Q147" s="165"/>
      <c r="R147" s="165"/>
      <c r="S147" s="165"/>
      <c r="T147" s="182"/>
      <c r="U147" s="144"/>
      <c r="V147" s="144"/>
      <c r="W147" s="144"/>
      <c r="X147" s="144"/>
      <c r="Y147" s="144"/>
      <c r="Z147" s="144"/>
      <c r="AA147" s="144"/>
      <c r="AB147" s="144"/>
      <c r="AC147" s="144"/>
      <c r="AD147" s="144"/>
      <c r="AE147" s="144"/>
      <c r="AF147" s="144"/>
    </row>
    <row r="148" spans="1:32" outlineLevel="1" x14ac:dyDescent="0.25">
      <c r="A148" s="166" t="s">
        <v>313</v>
      </c>
      <c r="B148" s="166"/>
      <c r="C148" s="166"/>
      <c r="D148" s="166"/>
      <c r="E148" s="167"/>
      <c r="F148" s="167"/>
      <c r="G148" s="167"/>
      <c r="H148" s="167"/>
      <c r="I148" s="167"/>
      <c r="J148" s="167"/>
      <c r="K148" s="167"/>
      <c r="L148" s="167"/>
      <c r="M148" s="144"/>
      <c r="N148" s="144"/>
      <c r="P148" s="166" t="s">
        <v>231</v>
      </c>
      <c r="Q148" s="166"/>
      <c r="R148" s="166"/>
      <c r="S148" s="166"/>
      <c r="T148" s="167"/>
      <c r="U148" s="167"/>
      <c r="V148" s="167"/>
      <c r="W148" s="167"/>
      <c r="X148" s="167"/>
      <c r="Y148" s="167"/>
      <c r="Z148" s="167"/>
      <c r="AA148" s="167"/>
      <c r="AB148" s="144"/>
      <c r="AC148" s="144"/>
      <c r="AD148" s="144"/>
      <c r="AE148" s="144"/>
      <c r="AF148" s="144"/>
    </row>
    <row r="149" spans="1:32" ht="42" outlineLevel="1" x14ac:dyDescent="0.25">
      <c r="A149" s="168" t="s">
        <v>257</v>
      </c>
      <c r="B149" s="141">
        <v>2019</v>
      </c>
      <c r="C149" s="141">
        <v>2020</v>
      </c>
      <c r="D149" s="141">
        <v>2021</v>
      </c>
      <c r="E149" s="141">
        <v>2022</v>
      </c>
      <c r="F149" s="141">
        <v>2023</v>
      </c>
      <c r="G149" s="141">
        <v>2024</v>
      </c>
      <c r="H149" s="141">
        <v>2025</v>
      </c>
      <c r="I149" s="141">
        <v>2026</v>
      </c>
      <c r="J149" s="142" t="s">
        <v>232</v>
      </c>
      <c r="K149" s="142" t="s">
        <v>274</v>
      </c>
      <c r="L149" s="143" t="s">
        <v>234</v>
      </c>
      <c r="M149" s="145" t="s">
        <v>287</v>
      </c>
      <c r="N149" s="144"/>
      <c r="P149" s="168" t="s">
        <v>257</v>
      </c>
      <c r="Q149" s="141">
        <v>2019</v>
      </c>
      <c r="R149" s="141">
        <v>2020</v>
      </c>
      <c r="S149" s="141">
        <v>2021</v>
      </c>
      <c r="T149" s="141">
        <v>2022</v>
      </c>
      <c r="U149" s="141">
        <v>2023</v>
      </c>
      <c r="V149" s="141">
        <v>2024</v>
      </c>
      <c r="W149" s="141">
        <v>2025</v>
      </c>
      <c r="X149" s="141">
        <v>2026</v>
      </c>
      <c r="Y149" s="142" t="s">
        <v>232</v>
      </c>
      <c r="Z149" s="142" t="s">
        <v>274</v>
      </c>
      <c r="AA149" s="143" t="s">
        <v>234</v>
      </c>
      <c r="AB149" s="144"/>
      <c r="AC149" s="144"/>
      <c r="AD149" s="183" t="s">
        <v>315</v>
      </c>
      <c r="AE149" s="183" t="s">
        <v>275</v>
      </c>
      <c r="AF149" s="144"/>
    </row>
    <row r="150" spans="1:32" outlineLevel="1" x14ac:dyDescent="0.25">
      <c r="A150" s="169" t="s">
        <v>259</v>
      </c>
      <c r="B150" s="150">
        <v>0</v>
      </c>
      <c r="C150" s="150">
        <v>328</v>
      </c>
      <c r="D150" s="150">
        <v>201</v>
      </c>
      <c r="E150" s="150">
        <v>182</v>
      </c>
      <c r="F150" s="150">
        <v>206</v>
      </c>
      <c r="G150" s="150">
        <v>303</v>
      </c>
      <c r="H150" s="150">
        <v>242</v>
      </c>
      <c r="I150" s="150">
        <v>293</v>
      </c>
      <c r="J150" s="148">
        <v>0.21074380165289255</v>
      </c>
      <c r="K150" s="148">
        <v>0.20246238030095765</v>
      </c>
      <c r="L150" s="147"/>
      <c r="M150" s="155">
        <v>3.008831382214007E-2</v>
      </c>
      <c r="N150" s="144"/>
      <c r="P150" s="169" t="s">
        <v>259</v>
      </c>
      <c r="Q150" s="150">
        <v>0</v>
      </c>
      <c r="R150" s="150">
        <v>11806</v>
      </c>
      <c r="S150" s="150">
        <v>9626</v>
      </c>
      <c r="T150" s="150">
        <v>8678</v>
      </c>
      <c r="U150" s="150">
        <v>8521</v>
      </c>
      <c r="V150" s="150">
        <v>8308</v>
      </c>
      <c r="W150" s="150">
        <v>8613</v>
      </c>
      <c r="X150" s="150">
        <v>9738</v>
      </c>
      <c r="Y150" s="148">
        <v>0.13061650992685475</v>
      </c>
      <c r="Z150" s="148">
        <v>5.1771313364055369E-2</v>
      </c>
      <c r="AA150" s="147"/>
      <c r="AB150" s="144"/>
      <c r="AC150" s="144"/>
      <c r="AD150" s="147">
        <v>243.66666666666666</v>
      </c>
      <c r="AE150" s="147">
        <v>9258.6666666666661</v>
      </c>
      <c r="AF150" s="144"/>
    </row>
    <row r="151" spans="1:32" outlineLevel="1" x14ac:dyDescent="0.25">
      <c r="A151" s="169" t="s">
        <v>260</v>
      </c>
      <c r="B151" s="150">
        <v>0</v>
      </c>
      <c r="C151" s="150">
        <v>5</v>
      </c>
      <c r="D151" s="150">
        <v>6</v>
      </c>
      <c r="E151" s="150">
        <v>0</v>
      </c>
      <c r="F151" s="150">
        <v>0</v>
      </c>
      <c r="G151" s="150">
        <v>2</v>
      </c>
      <c r="H151" s="150">
        <v>8</v>
      </c>
      <c r="I151" s="150">
        <v>3</v>
      </c>
      <c r="J151" s="148">
        <v>-0.625</v>
      </c>
      <c r="K151" s="148">
        <v>-0.14285714285714285</v>
      </c>
      <c r="L151" s="147"/>
      <c r="M151" s="155">
        <v>3.2967032967032968E-2</v>
      </c>
      <c r="N151" s="144"/>
      <c r="P151" s="169" t="s">
        <v>260</v>
      </c>
      <c r="Q151" s="150">
        <v>0</v>
      </c>
      <c r="R151" s="150">
        <v>125</v>
      </c>
      <c r="S151" s="150">
        <v>100</v>
      </c>
      <c r="T151" s="150">
        <v>102</v>
      </c>
      <c r="U151" s="150">
        <v>55</v>
      </c>
      <c r="V151" s="150">
        <v>60</v>
      </c>
      <c r="W151" s="150">
        <v>73</v>
      </c>
      <c r="X151" s="150">
        <v>91</v>
      </c>
      <c r="Y151" s="148">
        <v>0.24657534246575341</v>
      </c>
      <c r="Z151" s="148">
        <v>6.0194174757281609E-2</v>
      </c>
      <c r="AA151" s="147"/>
      <c r="AB151" s="144"/>
      <c r="AC151" s="144"/>
      <c r="AD151" s="147">
        <v>3.5</v>
      </c>
      <c r="AE151" s="147">
        <v>85.833333333333329</v>
      </c>
      <c r="AF151" s="144"/>
    </row>
    <row r="152" spans="1:32" outlineLevel="1" x14ac:dyDescent="0.25">
      <c r="A152" s="169" t="s">
        <v>261</v>
      </c>
      <c r="B152" s="150">
        <v>0</v>
      </c>
      <c r="C152" s="150">
        <v>50</v>
      </c>
      <c r="D152" s="150">
        <v>34</v>
      </c>
      <c r="E152" s="150">
        <v>16</v>
      </c>
      <c r="F152" s="150">
        <v>19</v>
      </c>
      <c r="G152" s="150">
        <v>19</v>
      </c>
      <c r="H152" s="150">
        <v>14</v>
      </c>
      <c r="I152" s="150">
        <v>17</v>
      </c>
      <c r="J152" s="148">
        <v>0.21428571428571427</v>
      </c>
      <c r="K152" s="148">
        <v>-0.3289473684210526</v>
      </c>
      <c r="L152" s="147"/>
      <c r="M152" s="155">
        <v>4.0669856459330141E-2</v>
      </c>
      <c r="N152" s="144"/>
      <c r="P152" s="169" t="s">
        <v>261</v>
      </c>
      <c r="Q152" s="150">
        <v>0</v>
      </c>
      <c r="R152" s="150">
        <v>655</v>
      </c>
      <c r="S152" s="150">
        <v>558</v>
      </c>
      <c r="T152" s="150">
        <v>427</v>
      </c>
      <c r="U152" s="150">
        <v>379</v>
      </c>
      <c r="V152" s="150">
        <v>353</v>
      </c>
      <c r="W152" s="150">
        <v>342</v>
      </c>
      <c r="X152" s="150">
        <v>418</v>
      </c>
      <c r="Y152" s="148">
        <v>0.22222222222222221</v>
      </c>
      <c r="Z152" s="148">
        <v>-7.5902726602800258E-2</v>
      </c>
      <c r="AA152" s="147"/>
      <c r="AB152" s="144"/>
      <c r="AC152" s="144"/>
      <c r="AD152" s="147">
        <v>25.333333333333332</v>
      </c>
      <c r="AE152" s="147">
        <v>452.33333333333331</v>
      </c>
      <c r="AF152" s="144"/>
    </row>
    <row r="153" spans="1:32" outlineLevel="1" x14ac:dyDescent="0.25">
      <c r="A153" s="169" t="s">
        <v>262</v>
      </c>
      <c r="B153" s="150">
        <v>0</v>
      </c>
      <c r="C153" s="150">
        <v>471</v>
      </c>
      <c r="D153" s="150">
        <v>242</v>
      </c>
      <c r="E153" s="150">
        <v>200</v>
      </c>
      <c r="F153" s="150">
        <v>108</v>
      </c>
      <c r="G153" s="150">
        <v>128</v>
      </c>
      <c r="H153" s="150">
        <v>149</v>
      </c>
      <c r="I153" s="150">
        <v>175</v>
      </c>
      <c r="J153" s="148">
        <v>0.17449664429530201</v>
      </c>
      <c r="K153" s="148">
        <v>-0.1910631741140216</v>
      </c>
      <c r="L153" s="147"/>
      <c r="M153" s="155">
        <v>3.3901588531576911E-2</v>
      </c>
      <c r="N153" s="144"/>
      <c r="P153" s="169" t="s">
        <v>262</v>
      </c>
      <c r="Q153" s="150">
        <v>0</v>
      </c>
      <c r="R153" s="150">
        <v>13250</v>
      </c>
      <c r="S153" s="150">
        <v>9227</v>
      </c>
      <c r="T153" s="150">
        <v>6827</v>
      </c>
      <c r="U153" s="150">
        <v>5191</v>
      </c>
      <c r="V153" s="150">
        <v>4671</v>
      </c>
      <c r="W153" s="150">
        <v>4825</v>
      </c>
      <c r="X153" s="150">
        <v>5162</v>
      </c>
      <c r="Y153" s="148">
        <v>6.9844559585492225E-2</v>
      </c>
      <c r="Z153" s="148">
        <v>-0.29594689822918319</v>
      </c>
      <c r="AA153" s="147"/>
      <c r="AB153" s="144"/>
      <c r="AC153" s="144"/>
      <c r="AD153" s="147">
        <v>216.33333333333334</v>
      </c>
      <c r="AE153" s="147">
        <v>7331.833333333333</v>
      </c>
      <c r="AF153" s="144"/>
    </row>
    <row r="154" spans="1:32" outlineLevel="1" x14ac:dyDescent="0.25">
      <c r="A154" s="169" t="s">
        <v>53</v>
      </c>
      <c r="B154" s="150">
        <v>0</v>
      </c>
      <c r="C154" s="150">
        <v>129</v>
      </c>
      <c r="D154" s="150">
        <v>385</v>
      </c>
      <c r="E154" s="150">
        <v>277</v>
      </c>
      <c r="F154" s="150">
        <v>74</v>
      </c>
      <c r="G154" s="150">
        <v>97</v>
      </c>
      <c r="H154" s="150">
        <v>88</v>
      </c>
      <c r="I154" s="150">
        <v>92</v>
      </c>
      <c r="J154" s="148">
        <v>4.5454545454545456E-2</v>
      </c>
      <c r="K154" s="148">
        <v>-0.47428571428571431</v>
      </c>
      <c r="L154" s="147"/>
      <c r="M154" s="155">
        <v>4.9356223175965663E-2</v>
      </c>
      <c r="N154" s="144"/>
      <c r="P154" s="169" t="s">
        <v>53</v>
      </c>
      <c r="Q154" s="150">
        <v>0</v>
      </c>
      <c r="R154" s="150">
        <v>4211</v>
      </c>
      <c r="S154" s="150">
        <v>4163</v>
      </c>
      <c r="T154" s="150">
        <v>3111</v>
      </c>
      <c r="U154" s="150">
        <v>2033</v>
      </c>
      <c r="V154" s="150">
        <v>2167</v>
      </c>
      <c r="W154" s="150">
        <v>2357</v>
      </c>
      <c r="X154" s="150">
        <v>1864</v>
      </c>
      <c r="Y154" s="148">
        <v>-0.20916419176919812</v>
      </c>
      <c r="Z154" s="148">
        <v>-0.38011306950448953</v>
      </c>
      <c r="AA154" s="147"/>
      <c r="AB154" s="144"/>
      <c r="AC154" s="144"/>
      <c r="AD154" s="147">
        <v>175</v>
      </c>
      <c r="AE154" s="147">
        <v>3007</v>
      </c>
      <c r="AF154" s="144"/>
    </row>
    <row r="155" spans="1:32" outlineLevel="1" x14ac:dyDescent="0.25">
      <c r="A155" s="169" t="s">
        <v>11</v>
      </c>
      <c r="B155" s="150">
        <v>0</v>
      </c>
      <c r="C155" s="150">
        <v>38</v>
      </c>
      <c r="D155" s="150">
        <v>38</v>
      </c>
      <c r="E155" s="150">
        <v>33</v>
      </c>
      <c r="F155" s="150">
        <v>36</v>
      </c>
      <c r="G155" s="150">
        <v>35</v>
      </c>
      <c r="H155" s="150">
        <v>67</v>
      </c>
      <c r="I155" s="150">
        <v>62</v>
      </c>
      <c r="J155" s="148">
        <v>-7.4626865671641784E-2</v>
      </c>
      <c r="K155" s="148">
        <v>0.50607287449392724</v>
      </c>
      <c r="L155" s="147"/>
      <c r="M155" s="155">
        <v>4.6372475691847423E-2</v>
      </c>
      <c r="N155" s="144"/>
      <c r="P155" s="169" t="s">
        <v>11</v>
      </c>
      <c r="Q155" s="150">
        <v>0</v>
      </c>
      <c r="R155" s="150">
        <v>1675</v>
      </c>
      <c r="S155" s="150">
        <v>1371</v>
      </c>
      <c r="T155" s="150">
        <v>1252</v>
      </c>
      <c r="U155" s="150">
        <v>1150</v>
      </c>
      <c r="V155" s="150">
        <v>1140</v>
      </c>
      <c r="W155" s="150">
        <v>1246</v>
      </c>
      <c r="X155" s="150">
        <v>1337</v>
      </c>
      <c r="Y155" s="148">
        <v>7.3033707865168537E-2</v>
      </c>
      <c r="Z155" s="148">
        <v>2.3997957620627973E-2</v>
      </c>
      <c r="AA155" s="147"/>
      <c r="AB155" s="144"/>
      <c r="AC155" s="144"/>
      <c r="AD155" s="147">
        <v>41.166666666666664</v>
      </c>
      <c r="AE155" s="147">
        <v>1305.6666666666667</v>
      </c>
      <c r="AF155" s="144"/>
    </row>
    <row r="156" spans="1:32" outlineLevel="1" x14ac:dyDescent="0.25">
      <c r="A156" s="169" t="s">
        <v>263</v>
      </c>
      <c r="B156" s="150">
        <v>0</v>
      </c>
      <c r="C156" s="150">
        <v>576</v>
      </c>
      <c r="D156" s="150">
        <v>417</v>
      </c>
      <c r="E156" s="150">
        <v>438</v>
      </c>
      <c r="F156" s="150">
        <v>393</v>
      </c>
      <c r="G156" s="150">
        <v>420</v>
      </c>
      <c r="H156" s="150">
        <v>411</v>
      </c>
      <c r="I156" s="150">
        <v>482</v>
      </c>
      <c r="J156" s="148">
        <v>0.17274939172749393</v>
      </c>
      <c r="K156" s="148">
        <v>8.9265536723163841E-2</v>
      </c>
      <c r="L156" s="147"/>
      <c r="M156" s="155">
        <v>3.2189127821557369E-2</v>
      </c>
      <c r="N156" s="144"/>
      <c r="P156" s="169" t="s">
        <v>263</v>
      </c>
      <c r="Q156" s="150">
        <v>0</v>
      </c>
      <c r="R156" s="150">
        <v>18754</v>
      </c>
      <c r="S156" s="150">
        <v>15246</v>
      </c>
      <c r="T156" s="150">
        <v>13944</v>
      </c>
      <c r="U156" s="150">
        <v>13737</v>
      </c>
      <c r="V156" s="150">
        <v>12767</v>
      </c>
      <c r="W156" s="150">
        <v>12983</v>
      </c>
      <c r="X156" s="150">
        <v>14974</v>
      </c>
      <c r="Y156" s="148">
        <v>0.15335438650543018</v>
      </c>
      <c r="Z156" s="148">
        <v>2.7598906566320826E-2</v>
      </c>
      <c r="AA156" s="147"/>
      <c r="AB156" s="144"/>
      <c r="AC156" s="144"/>
      <c r="AD156" s="147">
        <v>442.5</v>
      </c>
      <c r="AE156" s="147">
        <v>14571.833333333334</v>
      </c>
      <c r="AF156" s="144"/>
    </row>
    <row r="157" spans="1:32" outlineLevel="1" x14ac:dyDescent="0.25">
      <c r="A157" s="169" t="s">
        <v>264</v>
      </c>
      <c r="B157" s="150">
        <v>0</v>
      </c>
      <c r="C157" s="150">
        <v>327</v>
      </c>
      <c r="D157" s="150">
        <v>241</v>
      </c>
      <c r="E157" s="150">
        <v>183</v>
      </c>
      <c r="F157" s="150">
        <v>129</v>
      </c>
      <c r="G157" s="150">
        <v>206</v>
      </c>
      <c r="H157" s="150">
        <v>351</v>
      </c>
      <c r="I157" s="150">
        <v>311</v>
      </c>
      <c r="J157" s="148">
        <v>-0.11396011396011396</v>
      </c>
      <c r="K157" s="148">
        <v>0.29853862212943633</v>
      </c>
      <c r="L157" s="147"/>
      <c r="M157" s="155">
        <v>4.4238975817923187E-2</v>
      </c>
      <c r="N157" s="144"/>
      <c r="P157" s="169" t="s">
        <v>264</v>
      </c>
      <c r="Q157" s="150">
        <v>0</v>
      </c>
      <c r="R157" s="150">
        <v>10740</v>
      </c>
      <c r="S157" s="150">
        <v>8328</v>
      </c>
      <c r="T157" s="150">
        <v>7400</v>
      </c>
      <c r="U157" s="150">
        <v>6638</v>
      </c>
      <c r="V157" s="150">
        <v>6901</v>
      </c>
      <c r="W157" s="150">
        <v>6408</v>
      </c>
      <c r="X157" s="150">
        <v>7030</v>
      </c>
      <c r="Y157" s="148">
        <v>9.7066167290886393E-2</v>
      </c>
      <c r="Z157" s="148">
        <v>-9.1242055370031203E-2</v>
      </c>
      <c r="AA157" s="147"/>
      <c r="AB157" s="144"/>
      <c r="AC157" s="144"/>
      <c r="AD157" s="147">
        <v>239.5</v>
      </c>
      <c r="AE157" s="147">
        <v>7735.833333333333</v>
      </c>
      <c r="AF157" s="144"/>
    </row>
    <row r="158" spans="1:32" outlineLevel="1" x14ac:dyDescent="0.25">
      <c r="A158" s="169" t="s">
        <v>265</v>
      </c>
      <c r="B158" s="150">
        <v>0</v>
      </c>
      <c r="C158" s="150">
        <v>279</v>
      </c>
      <c r="D158" s="150">
        <v>212</v>
      </c>
      <c r="E158" s="150">
        <v>219</v>
      </c>
      <c r="F158" s="150">
        <v>171</v>
      </c>
      <c r="G158" s="150">
        <v>214</v>
      </c>
      <c r="H158" s="150">
        <v>234</v>
      </c>
      <c r="I158" s="150">
        <v>281</v>
      </c>
      <c r="J158" s="148">
        <v>0.20085470085470086</v>
      </c>
      <c r="K158" s="148">
        <v>0.26862302483069977</v>
      </c>
      <c r="L158" s="147"/>
      <c r="M158" s="155">
        <v>3.3160254897333021E-2</v>
      </c>
      <c r="N158" s="144"/>
      <c r="P158" s="169" t="s">
        <v>265</v>
      </c>
      <c r="Q158" s="150">
        <v>0</v>
      </c>
      <c r="R158" s="150">
        <v>10263</v>
      </c>
      <c r="S158" s="150">
        <v>8342</v>
      </c>
      <c r="T158" s="150">
        <v>7606</v>
      </c>
      <c r="U158" s="150">
        <v>7137</v>
      </c>
      <c r="V158" s="150">
        <v>7368</v>
      </c>
      <c r="W158" s="150">
        <v>7866</v>
      </c>
      <c r="X158" s="150">
        <v>8474</v>
      </c>
      <c r="Y158" s="148">
        <v>7.7294685990338161E-2</v>
      </c>
      <c r="Z158" s="148">
        <v>4.6560454489317032E-2</v>
      </c>
      <c r="AA158" s="147"/>
      <c r="AB158" s="144"/>
      <c r="AC158" s="144"/>
      <c r="AD158" s="147">
        <v>221.5</v>
      </c>
      <c r="AE158" s="147">
        <v>8097</v>
      </c>
      <c r="AF158" s="144"/>
    </row>
    <row r="159" spans="1:32" outlineLevel="1" x14ac:dyDescent="0.25">
      <c r="A159" s="169" t="s">
        <v>266</v>
      </c>
      <c r="B159" s="150">
        <v>0</v>
      </c>
      <c r="C159" s="150">
        <v>196</v>
      </c>
      <c r="D159" s="150">
        <v>122</v>
      </c>
      <c r="E159" s="150">
        <v>51</v>
      </c>
      <c r="F159" s="150">
        <v>85</v>
      </c>
      <c r="G159" s="150">
        <v>56</v>
      </c>
      <c r="H159" s="150">
        <v>65</v>
      </c>
      <c r="I159" s="150">
        <v>135</v>
      </c>
      <c r="J159" s="148">
        <v>1.0769230769230769</v>
      </c>
      <c r="K159" s="148">
        <v>0.40869565217391313</v>
      </c>
      <c r="L159" s="147"/>
      <c r="M159" s="155">
        <v>2.845699831365936E-2</v>
      </c>
      <c r="N159" s="144"/>
      <c r="P159" s="169" t="s">
        <v>266</v>
      </c>
      <c r="Q159" s="150">
        <v>0</v>
      </c>
      <c r="R159" s="150">
        <v>7221</v>
      </c>
      <c r="S159" s="150">
        <v>6045</v>
      </c>
      <c r="T159" s="150">
        <v>4850</v>
      </c>
      <c r="U159" s="150">
        <v>4541</v>
      </c>
      <c r="V159" s="150">
        <v>4166</v>
      </c>
      <c r="W159" s="150">
        <v>4230</v>
      </c>
      <c r="X159" s="150">
        <v>4744</v>
      </c>
      <c r="Y159" s="148">
        <v>0.12151300236406619</v>
      </c>
      <c r="Z159" s="148">
        <v>-8.3373587093034496E-2</v>
      </c>
      <c r="AA159" s="147"/>
      <c r="AB159" s="144"/>
      <c r="AC159" s="144"/>
      <c r="AD159" s="147">
        <v>95.833333333333329</v>
      </c>
      <c r="AE159" s="147">
        <v>5175.5</v>
      </c>
      <c r="AF159" s="144"/>
    </row>
    <row r="160" spans="1:32" outlineLevel="1" x14ac:dyDescent="0.25">
      <c r="A160" s="168" t="s">
        <v>267</v>
      </c>
      <c r="B160" s="170">
        <v>0</v>
      </c>
      <c r="C160" s="170">
        <v>2399</v>
      </c>
      <c r="D160" s="170">
        <v>1898</v>
      </c>
      <c r="E160" s="170">
        <v>1599</v>
      </c>
      <c r="F160" s="170">
        <v>1221</v>
      </c>
      <c r="G160" s="170">
        <v>1480</v>
      </c>
      <c r="H160" s="170">
        <v>1629</v>
      </c>
      <c r="I160" s="170">
        <v>1851</v>
      </c>
      <c r="J160" s="171">
        <v>0.13627992633517497</v>
      </c>
      <c r="K160" s="171">
        <v>8.6055153530217143E-2</v>
      </c>
      <c r="L160" s="147"/>
      <c r="M160" s="206">
        <v>3.4384752563530983E-2</v>
      </c>
      <c r="N160" s="144"/>
      <c r="P160" s="168" t="s">
        <v>267</v>
      </c>
      <c r="Q160" s="170">
        <v>0</v>
      </c>
      <c r="R160" s="170">
        <v>78700</v>
      </c>
      <c r="S160" s="170">
        <v>63006</v>
      </c>
      <c r="T160" s="170">
        <v>54197</v>
      </c>
      <c r="U160" s="170">
        <v>49382</v>
      </c>
      <c r="V160" s="170">
        <v>47901</v>
      </c>
      <c r="W160" s="170">
        <v>48943</v>
      </c>
      <c r="X160" s="170">
        <v>53832</v>
      </c>
      <c r="Y160" s="171">
        <v>9.9891710765584452E-2</v>
      </c>
      <c r="Z160" s="171">
        <v>-5.5935042045544225E-2</v>
      </c>
      <c r="AA160" s="147"/>
      <c r="AB160" s="144"/>
      <c r="AC160" s="144"/>
      <c r="AD160" s="180">
        <v>1704.3333333333333</v>
      </c>
      <c r="AE160" s="180">
        <v>57021.5</v>
      </c>
      <c r="AF160" s="144"/>
    </row>
    <row r="161" spans="1:32" outlineLevel="1" x14ac:dyDescent="0.25">
      <c r="A161" s="163" t="s">
        <v>273</v>
      </c>
      <c r="B161" s="163"/>
      <c r="C161" s="163"/>
      <c r="D161" s="163"/>
      <c r="E161" s="144"/>
      <c r="F161" s="144"/>
      <c r="G161" s="144"/>
      <c r="H161" s="144"/>
      <c r="I161" s="162"/>
      <c r="J161" s="162"/>
      <c r="K161" s="162"/>
      <c r="L161" s="162"/>
      <c r="M161" s="144"/>
      <c r="N161" s="144"/>
      <c r="O161" s="144"/>
      <c r="P161" s="163" t="s">
        <v>273</v>
      </c>
      <c r="Q161" s="163"/>
      <c r="R161" s="163"/>
      <c r="S161" s="163"/>
      <c r="T161" s="144"/>
      <c r="U161" s="144"/>
      <c r="V161" s="144"/>
      <c r="W161" s="144"/>
      <c r="X161" s="162"/>
      <c r="Y161" s="162"/>
      <c r="Z161" s="162"/>
      <c r="AA161" s="162"/>
      <c r="AB161" s="144"/>
      <c r="AC161" s="144"/>
      <c r="AD161" s="144"/>
      <c r="AE161" s="144"/>
      <c r="AF161" s="144"/>
    </row>
    <row r="162" spans="1:32" x14ac:dyDescent="0.25">
      <c r="A162" s="204"/>
      <c r="B162" s="204"/>
      <c r="C162" s="204"/>
      <c r="D162" s="20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row>
    <row r="163" spans="1:32" x14ac:dyDescent="0.25">
      <c r="A163" s="209"/>
      <c r="B163" s="209"/>
      <c r="C163" s="209"/>
      <c r="D163" s="209"/>
      <c r="E163" s="167"/>
      <c r="F163" s="167"/>
      <c r="G163" s="167"/>
      <c r="H163" s="167"/>
      <c r="I163" s="167"/>
      <c r="J163" s="144"/>
      <c r="K163" s="144"/>
      <c r="L163" s="144"/>
      <c r="M163" s="144"/>
      <c r="N163" s="144"/>
      <c r="O163" s="144"/>
      <c r="P163" s="163"/>
      <c r="Q163" s="163"/>
      <c r="R163" s="163"/>
      <c r="S163" s="163"/>
      <c r="T163" s="144"/>
      <c r="U163" s="144"/>
      <c r="V163" s="144"/>
      <c r="W163" s="144"/>
      <c r="X163" s="162"/>
      <c r="Y163" s="162"/>
      <c r="Z163" s="162"/>
      <c r="AA163" s="162"/>
      <c r="AB163" s="144"/>
      <c r="AC163" s="144"/>
      <c r="AD163" s="144"/>
      <c r="AE163" s="144"/>
      <c r="AF163" s="144"/>
    </row>
    <row r="164" spans="1:32" x14ac:dyDescent="0.25">
      <c r="A164" s="204"/>
      <c r="B164" s="204"/>
      <c r="C164" s="204"/>
      <c r="D164" s="20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row>
    <row r="165" spans="1:32" x14ac:dyDescent="0.25">
      <c r="A165" s="210"/>
      <c r="B165" s="210"/>
      <c r="C165" s="210"/>
      <c r="D165" s="210"/>
      <c r="E165" s="184"/>
      <c r="F165" s="184"/>
      <c r="G165" s="184"/>
      <c r="H165" s="184"/>
      <c r="I165" s="184"/>
      <c r="J165" s="184"/>
      <c r="K165" s="184"/>
      <c r="L165" s="184"/>
      <c r="M165" s="184"/>
      <c r="N165" s="144"/>
      <c r="O165" s="184"/>
      <c r="P165" s="184"/>
      <c r="Q165" s="184"/>
      <c r="R165" s="184"/>
      <c r="S165" s="184"/>
      <c r="T165" s="184"/>
      <c r="U165" s="184"/>
      <c r="V165" s="184"/>
      <c r="W165" s="184"/>
      <c r="X165" s="184"/>
      <c r="Y165" s="184"/>
      <c r="Z165" s="185"/>
      <c r="AA165" s="184"/>
      <c r="AB165" s="144"/>
      <c r="AC165" s="144"/>
      <c r="AD165" s="144"/>
      <c r="AE165" s="144"/>
      <c r="AF165" s="144"/>
    </row>
    <row r="166" spans="1:32" x14ac:dyDescent="0.25">
      <c r="A166" s="186" t="s">
        <v>276</v>
      </c>
      <c r="B166" s="186"/>
      <c r="C166" s="186"/>
      <c r="D166" s="186"/>
      <c r="E166" s="144"/>
      <c r="F166" s="144"/>
      <c r="G166" s="144"/>
      <c r="H166" s="144"/>
      <c r="I166" s="144"/>
      <c r="J166" s="144"/>
      <c r="K166" s="144"/>
      <c r="L166" s="144"/>
      <c r="M166" s="144"/>
      <c r="N166" s="144"/>
      <c r="O166" s="204"/>
      <c r="P166" s="186" t="s">
        <v>276</v>
      </c>
      <c r="Q166" s="186"/>
      <c r="R166" s="186"/>
      <c r="S166" s="186"/>
      <c r="T166" s="144"/>
      <c r="U166" s="144"/>
      <c r="V166" s="144"/>
      <c r="W166" s="144"/>
      <c r="X166" s="144"/>
      <c r="Y166" s="144"/>
      <c r="Z166" s="144"/>
      <c r="AA166" s="144"/>
      <c r="AB166" s="144"/>
      <c r="AC166" s="144"/>
      <c r="AD166" s="144"/>
      <c r="AE166" s="144"/>
      <c r="AF166" s="144"/>
    </row>
    <row r="167" spans="1:32" x14ac:dyDescent="0.25">
      <c r="A167" s="187"/>
      <c r="B167" s="187"/>
      <c r="C167" s="187"/>
      <c r="D167" s="187"/>
      <c r="E167" s="167"/>
      <c r="F167" s="167"/>
      <c r="G167" s="167"/>
      <c r="H167" s="167"/>
      <c r="I167" s="167"/>
      <c r="J167" s="167"/>
      <c r="K167" s="167"/>
      <c r="L167" s="188"/>
      <c r="M167" s="211"/>
      <c r="N167" s="144"/>
      <c r="P167" s="187"/>
      <c r="Q167" s="187"/>
      <c r="R167" s="187"/>
      <c r="S167" s="187"/>
      <c r="T167" s="167"/>
      <c r="U167" s="144"/>
      <c r="V167" s="144"/>
      <c r="W167" s="144"/>
      <c r="X167" s="144"/>
      <c r="Y167" s="144"/>
      <c r="Z167" s="144"/>
      <c r="AA167" s="188"/>
      <c r="AB167" s="144"/>
      <c r="AC167" s="144"/>
      <c r="AD167" s="144"/>
      <c r="AE167" s="144"/>
      <c r="AF167" s="144"/>
    </row>
    <row r="168" spans="1:32" x14ac:dyDescent="0.25">
      <c r="A168" s="189" t="s">
        <v>277</v>
      </c>
      <c r="B168" s="189"/>
      <c r="C168" s="189"/>
      <c r="D168" s="189"/>
      <c r="E168" s="212" t="s">
        <v>294</v>
      </c>
      <c r="F168" s="167"/>
      <c r="G168" s="167"/>
      <c r="H168" s="167"/>
      <c r="I168" s="167"/>
      <c r="J168" s="167"/>
      <c r="K168" s="167"/>
      <c r="L168" s="188"/>
      <c r="M168" s="211"/>
      <c r="N168" s="144"/>
      <c r="O168" s="211"/>
      <c r="P168" s="189" t="s">
        <v>277</v>
      </c>
      <c r="Q168" s="189"/>
      <c r="R168" s="189"/>
      <c r="S168" s="189"/>
      <c r="T168" s="181"/>
      <c r="U168" s="144"/>
      <c r="V168" s="144"/>
      <c r="W168" s="144"/>
      <c r="X168" s="144"/>
      <c r="Y168" s="144"/>
      <c r="Z168" s="144"/>
      <c r="AA168" s="188"/>
      <c r="AB168" s="144"/>
      <c r="AC168" s="144"/>
      <c r="AD168" s="144"/>
      <c r="AE168" s="144"/>
      <c r="AF168" s="144"/>
    </row>
    <row r="169" spans="1:32" x14ac:dyDescent="0.25">
      <c r="A169" s="166" t="s">
        <v>313</v>
      </c>
      <c r="B169" s="166"/>
      <c r="C169" s="166"/>
      <c r="D169" s="166"/>
      <c r="E169" s="213"/>
      <c r="F169" s="167"/>
      <c r="G169" s="167"/>
      <c r="H169" s="167"/>
      <c r="I169" s="167"/>
      <c r="J169" s="167"/>
      <c r="K169" s="167"/>
      <c r="L169" s="167"/>
      <c r="M169" s="144"/>
      <c r="N169" s="144"/>
      <c r="P169" s="166" t="s">
        <v>231</v>
      </c>
      <c r="Q169" s="166"/>
      <c r="R169" s="166"/>
      <c r="S169" s="166"/>
      <c r="T169" s="162"/>
      <c r="U169" s="144"/>
      <c r="V169" s="144"/>
      <c r="W169" s="144"/>
      <c r="X169" s="144"/>
      <c r="Y169" s="144"/>
      <c r="Z169" s="144"/>
      <c r="AA169" s="167"/>
      <c r="AB169" s="144"/>
      <c r="AC169" s="144"/>
      <c r="AD169" s="144"/>
      <c r="AE169" s="144"/>
      <c r="AF169" s="144"/>
    </row>
    <row r="170" spans="1:32" ht="42" x14ac:dyDescent="0.25">
      <c r="A170" s="190"/>
      <c r="B170" s="141">
        <v>2019</v>
      </c>
      <c r="C170" s="141">
        <v>2020</v>
      </c>
      <c r="D170" s="141">
        <v>2021</v>
      </c>
      <c r="E170" s="141">
        <v>2022</v>
      </c>
      <c r="F170" s="141">
        <v>2023</v>
      </c>
      <c r="G170" s="141">
        <v>2024</v>
      </c>
      <c r="H170" s="141">
        <v>2025</v>
      </c>
      <c r="I170" s="141">
        <v>2026</v>
      </c>
      <c r="J170" s="142" t="s">
        <v>232</v>
      </c>
      <c r="K170" s="142" t="s">
        <v>233</v>
      </c>
      <c r="L170" s="143" t="s">
        <v>234</v>
      </c>
      <c r="M170" s="145" t="s">
        <v>287</v>
      </c>
      <c r="N170" s="144"/>
      <c r="P170" s="190"/>
      <c r="Q170" s="141">
        <v>2019</v>
      </c>
      <c r="R170" s="141">
        <v>2020</v>
      </c>
      <c r="S170" s="141">
        <v>2021</v>
      </c>
      <c r="T170" s="141">
        <v>2022</v>
      </c>
      <c r="U170" s="141">
        <v>2023</v>
      </c>
      <c r="V170" s="141">
        <v>2024</v>
      </c>
      <c r="W170" s="141">
        <v>2025</v>
      </c>
      <c r="X170" s="141">
        <v>2026</v>
      </c>
      <c r="Y170" s="142" t="s">
        <v>232</v>
      </c>
      <c r="Z170" s="142" t="s">
        <v>233</v>
      </c>
      <c r="AA170" s="143" t="s">
        <v>234</v>
      </c>
      <c r="AB170" s="144"/>
      <c r="AC170" s="144"/>
      <c r="AD170" s="145" t="s">
        <v>314</v>
      </c>
      <c r="AE170" s="145" t="s">
        <v>235</v>
      </c>
      <c r="AF170" s="144"/>
    </row>
    <row r="171" spans="1:32" x14ac:dyDescent="0.25">
      <c r="A171" s="146" t="s">
        <v>236</v>
      </c>
      <c r="B171" s="147">
        <v>152</v>
      </c>
      <c r="C171" s="147">
        <v>133</v>
      </c>
      <c r="D171" s="147">
        <v>291</v>
      </c>
      <c r="E171" s="147">
        <v>94</v>
      </c>
      <c r="F171" s="147">
        <v>131</v>
      </c>
      <c r="G171" s="147">
        <v>105</v>
      </c>
      <c r="H171" s="147">
        <v>132</v>
      </c>
      <c r="I171" s="147">
        <v>122</v>
      </c>
      <c r="J171" s="148">
        <v>-7.575757575757576E-2</v>
      </c>
      <c r="K171" s="148">
        <v>-0.17726396917148357</v>
      </c>
      <c r="L171" s="147"/>
      <c r="M171" s="155">
        <v>4.498525073746313E-2</v>
      </c>
      <c r="N171" s="144"/>
      <c r="P171" s="146" t="s">
        <v>236</v>
      </c>
      <c r="Q171" s="147">
        <v>3408</v>
      </c>
      <c r="R171" s="147">
        <v>3414</v>
      </c>
      <c r="S171" s="147">
        <v>3046</v>
      </c>
      <c r="T171" s="147">
        <v>2495</v>
      </c>
      <c r="U171" s="147">
        <v>2573</v>
      </c>
      <c r="V171" s="147">
        <v>2634</v>
      </c>
      <c r="W171" s="147">
        <v>2813</v>
      </c>
      <c r="X171" s="147">
        <v>2712</v>
      </c>
      <c r="Y171" s="148">
        <v>-3.5904728048346962E-2</v>
      </c>
      <c r="Z171" s="148">
        <v>-6.8635627728989776E-2</v>
      </c>
      <c r="AA171" s="147"/>
      <c r="AB171" s="144"/>
      <c r="AC171" s="144"/>
      <c r="AD171" s="147">
        <v>148.28571428571428</v>
      </c>
      <c r="AE171" s="147">
        <v>2911.8571428571427</v>
      </c>
      <c r="AF171" s="144"/>
    </row>
    <row r="172" spans="1:32" x14ac:dyDescent="0.25">
      <c r="A172" s="149" t="s">
        <v>237</v>
      </c>
      <c r="B172" s="150">
        <v>42</v>
      </c>
      <c r="C172" s="150">
        <v>62</v>
      </c>
      <c r="D172" s="150">
        <v>216</v>
      </c>
      <c r="E172" s="150">
        <v>61</v>
      </c>
      <c r="F172" s="150">
        <v>62</v>
      </c>
      <c r="G172" s="150">
        <v>49</v>
      </c>
      <c r="H172" s="150">
        <v>52</v>
      </c>
      <c r="I172" s="150">
        <v>59</v>
      </c>
      <c r="J172" s="148">
        <v>0.13461538461538461</v>
      </c>
      <c r="K172" s="148">
        <v>-0.24080882352941171</v>
      </c>
      <c r="L172" s="147"/>
      <c r="M172" s="155">
        <v>6.2302006335797251E-2</v>
      </c>
      <c r="N172" s="144"/>
      <c r="P172" s="149" t="s">
        <v>237</v>
      </c>
      <c r="Q172" s="150">
        <v>1636</v>
      </c>
      <c r="R172" s="150">
        <v>1526</v>
      </c>
      <c r="S172" s="150">
        <v>1414</v>
      </c>
      <c r="T172" s="150">
        <v>1147</v>
      </c>
      <c r="U172" s="150">
        <v>1032</v>
      </c>
      <c r="V172" s="150">
        <v>1285</v>
      </c>
      <c r="W172" s="150">
        <v>1169</v>
      </c>
      <c r="X172" s="150">
        <v>947</v>
      </c>
      <c r="Y172" s="148">
        <v>-0.18990590248075279</v>
      </c>
      <c r="Z172" s="148">
        <v>-0.28016071234661749</v>
      </c>
      <c r="AA172" s="147"/>
      <c r="AB172" s="144"/>
      <c r="AC172" s="144"/>
      <c r="AD172" s="150">
        <v>77.714285714285708</v>
      </c>
      <c r="AE172" s="150">
        <v>1315.5714285714287</v>
      </c>
      <c r="AF172" s="144"/>
    </row>
    <row r="173" spans="1:32" x14ac:dyDescent="0.25">
      <c r="A173" s="146" t="s">
        <v>90</v>
      </c>
      <c r="B173" s="151">
        <v>0.31111111111111112</v>
      </c>
      <c r="C173" s="151">
        <v>0.51239669421487599</v>
      </c>
      <c r="D173" s="151">
        <v>0.77419354838709675</v>
      </c>
      <c r="E173" s="151">
        <v>0.69318181818181823</v>
      </c>
      <c r="F173" s="151">
        <v>0.52542372881355937</v>
      </c>
      <c r="G173" s="151">
        <v>0.5268817204301075</v>
      </c>
      <c r="H173" s="151">
        <v>0.50485436893203883</v>
      </c>
      <c r="I173" s="151">
        <v>0.57843137254901966</v>
      </c>
      <c r="J173" s="172">
        <v>7.3577003616980825</v>
      </c>
      <c r="K173" s="172">
        <v>-0.21449348149077396</v>
      </c>
      <c r="L173" s="147"/>
      <c r="M173" s="203">
        <v>19.26879916936225</v>
      </c>
      <c r="N173" s="144"/>
      <c r="P173" s="146" t="s">
        <v>90</v>
      </c>
      <c r="Q173" s="151">
        <v>0.52101910828025477</v>
      </c>
      <c r="R173" s="151">
        <v>0.47972335743476896</v>
      </c>
      <c r="S173" s="151">
        <v>0.49319846529473316</v>
      </c>
      <c r="T173" s="151">
        <v>0.48539991536182819</v>
      </c>
      <c r="U173" s="151">
        <v>0.44406196213425131</v>
      </c>
      <c r="V173" s="151">
        <v>0.518354175070593</v>
      </c>
      <c r="W173" s="151">
        <v>0.45257452574525747</v>
      </c>
      <c r="X173" s="151">
        <v>0.38574338085539717</v>
      </c>
      <c r="Y173" s="172">
        <v>-6.6831144889860301</v>
      </c>
      <c r="Z173" s="172">
        <v>-10.055328704342525</v>
      </c>
      <c r="AA173" s="147"/>
      <c r="AB173" s="144"/>
      <c r="AC173" s="144"/>
      <c r="AD173" s="151">
        <v>0.5805763073639274</v>
      </c>
      <c r="AE173" s="151">
        <v>0.48629666789882242</v>
      </c>
      <c r="AF173" s="144"/>
    </row>
    <row r="174" spans="1:32" x14ac:dyDescent="0.25">
      <c r="A174" s="149" t="s">
        <v>238</v>
      </c>
      <c r="B174" s="150">
        <v>22</v>
      </c>
      <c r="C174" s="150">
        <v>45</v>
      </c>
      <c r="D174" s="150">
        <v>200</v>
      </c>
      <c r="E174" s="150">
        <v>44</v>
      </c>
      <c r="F174" s="150">
        <v>40</v>
      </c>
      <c r="G174" s="150">
        <v>35</v>
      </c>
      <c r="H174" s="150">
        <v>29</v>
      </c>
      <c r="I174" s="150">
        <v>43</v>
      </c>
      <c r="J174" s="148">
        <v>0.48275862068965519</v>
      </c>
      <c r="K174" s="148">
        <v>-0.27469879518072288</v>
      </c>
      <c r="L174" s="147"/>
      <c r="M174" s="155">
        <v>7.0491803278688522E-2</v>
      </c>
      <c r="N174" s="144"/>
      <c r="P174" s="149" t="s">
        <v>238</v>
      </c>
      <c r="Q174" s="150">
        <v>1157</v>
      </c>
      <c r="R174" s="150">
        <v>1031</v>
      </c>
      <c r="S174" s="150">
        <v>955</v>
      </c>
      <c r="T174" s="150">
        <v>781</v>
      </c>
      <c r="U174" s="150">
        <v>691</v>
      </c>
      <c r="V174" s="150">
        <v>974</v>
      </c>
      <c r="W174" s="150">
        <v>794</v>
      </c>
      <c r="X174" s="150">
        <v>610</v>
      </c>
      <c r="Y174" s="148">
        <v>-0.23173803526448364</v>
      </c>
      <c r="Z174" s="148">
        <v>-0.33103556321478933</v>
      </c>
      <c r="AA174" s="147"/>
      <c r="AB174" s="144"/>
      <c r="AC174" s="144"/>
      <c r="AD174" s="150">
        <v>59.285714285714285</v>
      </c>
      <c r="AE174" s="150">
        <v>911.85714285714289</v>
      </c>
      <c r="AF174" s="144"/>
    </row>
    <row r="175" spans="1:32" x14ac:dyDescent="0.25">
      <c r="A175" s="149" t="s">
        <v>239</v>
      </c>
      <c r="B175" s="153">
        <v>0.14473684210526316</v>
      </c>
      <c r="C175" s="153">
        <v>0.33834586466165412</v>
      </c>
      <c r="D175" s="153">
        <v>0.6872852233676976</v>
      </c>
      <c r="E175" s="153">
        <v>0.46808510638297873</v>
      </c>
      <c r="F175" s="153">
        <v>0.30534351145038169</v>
      </c>
      <c r="G175" s="153">
        <v>0.33333333333333331</v>
      </c>
      <c r="H175" s="153">
        <v>0.2196969696969697</v>
      </c>
      <c r="I175" s="153">
        <v>0.35245901639344263</v>
      </c>
      <c r="J175" s="172">
        <v>13.276204669647292</v>
      </c>
      <c r="K175" s="172">
        <v>-4.7348305379197093</v>
      </c>
      <c r="L175" s="147"/>
      <c r="M175" s="203">
        <v>12.753276270612698</v>
      </c>
      <c r="N175" s="144"/>
      <c r="P175" s="149" t="s">
        <v>239</v>
      </c>
      <c r="Q175" s="153">
        <v>0.33949530516431925</v>
      </c>
      <c r="R175" s="153">
        <v>0.30199179847685997</v>
      </c>
      <c r="S175" s="153">
        <v>0.31352593565331582</v>
      </c>
      <c r="T175" s="153">
        <v>0.31302605210420842</v>
      </c>
      <c r="U175" s="153">
        <v>0.26855810338126701</v>
      </c>
      <c r="V175" s="153">
        <v>0.36977980258162491</v>
      </c>
      <c r="W175" s="153">
        <v>0.2822609313899751</v>
      </c>
      <c r="X175" s="153">
        <v>0.22492625368731564</v>
      </c>
      <c r="Y175" s="172">
        <v>-5.7334677702659462</v>
      </c>
      <c r="Z175" s="172">
        <v>-8.8226864106924676</v>
      </c>
      <c r="AA175" s="147"/>
      <c r="AB175" s="144"/>
      <c r="AC175" s="144"/>
      <c r="AD175" s="153">
        <v>0.39980732177263972</v>
      </c>
      <c r="AE175" s="153">
        <v>0.31315311779424032</v>
      </c>
      <c r="AF175" s="144"/>
    </row>
    <row r="176" spans="1:32" x14ac:dyDescent="0.25">
      <c r="A176" s="149" t="s">
        <v>240</v>
      </c>
      <c r="B176" s="153">
        <v>0.52380952380952384</v>
      </c>
      <c r="C176" s="153">
        <v>0.72580645161290325</v>
      </c>
      <c r="D176" s="153">
        <v>0.92592592592592593</v>
      </c>
      <c r="E176" s="153">
        <v>0.72131147540983609</v>
      </c>
      <c r="F176" s="153">
        <v>0.64516129032258063</v>
      </c>
      <c r="G176" s="153">
        <v>0.7142857142857143</v>
      </c>
      <c r="H176" s="153">
        <v>0.55769230769230771</v>
      </c>
      <c r="I176" s="153">
        <v>0.72881355932203384</v>
      </c>
      <c r="J176" s="172">
        <v>17.112125162972614</v>
      </c>
      <c r="K176" s="172">
        <v>-3.4054087736789751</v>
      </c>
      <c r="L176" s="147"/>
      <c r="M176" s="203">
        <v>8.4674171782435081</v>
      </c>
      <c r="N176" s="144"/>
      <c r="P176" s="149" t="s">
        <v>240</v>
      </c>
      <c r="Q176" s="153">
        <v>0.70721271393643037</v>
      </c>
      <c r="R176" s="153">
        <v>0.67562254259501964</v>
      </c>
      <c r="S176" s="153">
        <v>0.67538896746817534</v>
      </c>
      <c r="T176" s="153">
        <v>0.68090671316477769</v>
      </c>
      <c r="U176" s="153">
        <v>0.66957364341085268</v>
      </c>
      <c r="V176" s="153">
        <v>0.75797665369649803</v>
      </c>
      <c r="W176" s="153">
        <v>0.67921300256629602</v>
      </c>
      <c r="X176" s="153">
        <v>0.64413938753959876</v>
      </c>
      <c r="Y176" s="172">
        <v>-3.5073615026697258</v>
      </c>
      <c r="Z176" s="172">
        <v>-4.898690195980393</v>
      </c>
      <c r="AA176" s="147"/>
      <c r="AB176" s="144"/>
      <c r="AC176" s="144"/>
      <c r="AD176" s="153">
        <v>0.76286764705882359</v>
      </c>
      <c r="AE176" s="153">
        <v>0.69312628949940269</v>
      </c>
      <c r="AF176" s="144"/>
    </row>
    <row r="177" spans="1:32" ht="22.15" customHeight="1" x14ac:dyDescent="0.25">
      <c r="A177" s="154" t="s">
        <v>241</v>
      </c>
      <c r="B177" s="155">
        <v>0.23809523809523808</v>
      </c>
      <c r="C177" s="155">
        <v>8.0645161290322578E-2</v>
      </c>
      <c r="D177" s="155">
        <v>2.7777777777777776E-2</v>
      </c>
      <c r="E177" s="155">
        <v>0.16393442622950818</v>
      </c>
      <c r="F177" s="155">
        <v>0.14516129032258066</v>
      </c>
      <c r="G177" s="155">
        <v>8.1632653061224483E-2</v>
      </c>
      <c r="H177" s="155">
        <v>0.26923076923076922</v>
      </c>
      <c r="I177" s="155">
        <v>5.0847457627118647E-2</v>
      </c>
      <c r="J177" s="172">
        <v>-21.838331160365058</v>
      </c>
      <c r="K177" s="172">
        <v>-5.5770189431704882</v>
      </c>
      <c r="L177" s="147"/>
      <c r="M177" s="203">
        <v>-11.071537236232167</v>
      </c>
      <c r="N177" s="144"/>
      <c r="P177" s="154" t="s">
        <v>241</v>
      </c>
      <c r="Q177" s="155">
        <v>0.14303178484107579</v>
      </c>
      <c r="R177" s="155">
        <v>0.15203145478374835</v>
      </c>
      <c r="S177" s="155">
        <v>0.14144271570014144</v>
      </c>
      <c r="T177" s="155">
        <v>0.16739319965126417</v>
      </c>
      <c r="U177" s="155">
        <v>0.15988372093023256</v>
      </c>
      <c r="V177" s="155">
        <v>0.11517509727626458</v>
      </c>
      <c r="W177" s="155">
        <v>0.1377245508982036</v>
      </c>
      <c r="X177" s="155">
        <v>0.16156282998944033</v>
      </c>
      <c r="Y177" s="172">
        <v>2.3838279091236729</v>
      </c>
      <c r="Z177" s="172">
        <v>1.6921718033744815</v>
      </c>
      <c r="AA177" s="147"/>
      <c r="AB177" s="144"/>
      <c r="AC177" s="144"/>
      <c r="AD177" s="151">
        <v>0.10661764705882353</v>
      </c>
      <c r="AE177" s="151">
        <v>0.14464111195569551</v>
      </c>
      <c r="AF177" s="144"/>
    </row>
    <row r="178" spans="1:32" ht="22.15" customHeight="1" x14ac:dyDescent="0.25">
      <c r="A178" s="154" t="s">
        <v>242</v>
      </c>
      <c r="B178" s="155">
        <v>6.5789473684210523E-2</v>
      </c>
      <c r="C178" s="155">
        <v>3.7593984962406013E-2</v>
      </c>
      <c r="D178" s="155">
        <v>2.0618556701030927E-2</v>
      </c>
      <c r="E178" s="155">
        <v>0.10638297872340426</v>
      </c>
      <c r="F178" s="155">
        <v>6.8702290076335881E-2</v>
      </c>
      <c r="G178" s="155">
        <v>3.8095238095238099E-2</v>
      </c>
      <c r="H178" s="155">
        <v>0.10606060606060606</v>
      </c>
      <c r="I178" s="155">
        <v>2.4590163934426229E-2</v>
      </c>
      <c r="J178" s="172">
        <v>-8.147044212617983</v>
      </c>
      <c r="K178" s="172">
        <v>-3.1286522000063175</v>
      </c>
      <c r="L178" s="147"/>
      <c r="M178" s="203">
        <v>-3.1825765269113591</v>
      </c>
      <c r="N178" s="144"/>
      <c r="P178" s="154" t="s">
        <v>242</v>
      </c>
      <c r="Q178" s="155">
        <v>6.8661971830985921E-2</v>
      </c>
      <c r="R178" s="155">
        <v>6.795547744581136E-2</v>
      </c>
      <c r="S178" s="155">
        <v>6.5659881812212745E-2</v>
      </c>
      <c r="T178" s="155">
        <v>7.6953907815631259E-2</v>
      </c>
      <c r="U178" s="155">
        <v>6.4127477652545672E-2</v>
      </c>
      <c r="V178" s="155">
        <v>5.6188306757782837E-2</v>
      </c>
      <c r="W178" s="155">
        <v>5.723426946320654E-2</v>
      </c>
      <c r="X178" s="155">
        <v>5.641592920353982E-2</v>
      </c>
      <c r="Y178" s="172">
        <v>-8.1834025966671942E-2</v>
      </c>
      <c r="Z178" s="172">
        <v>-0.89326455891796042</v>
      </c>
      <c r="AA178" s="147"/>
      <c r="AB178" s="144"/>
      <c r="AC178" s="144"/>
      <c r="AD178" s="151">
        <v>5.5876685934489405E-2</v>
      </c>
      <c r="AE178" s="151">
        <v>6.5348574792719424E-2</v>
      </c>
      <c r="AF178" s="144"/>
    </row>
    <row r="179" spans="1:32" ht="22.15" customHeight="1" x14ac:dyDescent="0.25">
      <c r="A179" s="154" t="s">
        <v>243</v>
      </c>
      <c r="B179" s="155">
        <v>0.55921052631578949</v>
      </c>
      <c r="C179" s="155">
        <v>0.42857142857142855</v>
      </c>
      <c r="D179" s="155">
        <v>0.18900343642611683</v>
      </c>
      <c r="E179" s="155">
        <v>0.2978723404255319</v>
      </c>
      <c r="F179" s="155">
        <v>0.38167938931297712</v>
      </c>
      <c r="G179" s="155">
        <v>0.39047619047619048</v>
      </c>
      <c r="H179" s="155">
        <v>0.37878787878787878</v>
      </c>
      <c r="I179" s="155">
        <v>0.31967213114754101</v>
      </c>
      <c r="J179" s="172">
        <v>-5.9115747640337784</v>
      </c>
      <c r="K179" s="172">
        <v>-3.2929024921823147</v>
      </c>
      <c r="L179" s="147"/>
      <c r="M179" s="203">
        <v>-19.655205764301943</v>
      </c>
      <c r="N179" s="144"/>
      <c r="P179" s="154" t="s">
        <v>243</v>
      </c>
      <c r="Q179" s="155">
        <v>0.40933098591549294</v>
      </c>
      <c r="R179" s="155">
        <v>0.44961921499707086</v>
      </c>
      <c r="S179" s="155">
        <v>0.44550229809586345</v>
      </c>
      <c r="T179" s="155">
        <v>0.46012024048096195</v>
      </c>
      <c r="U179" s="155">
        <v>0.46638165565487755</v>
      </c>
      <c r="V179" s="155">
        <v>0.41571753986332571</v>
      </c>
      <c r="W179" s="155">
        <v>0.47458229648062566</v>
      </c>
      <c r="X179" s="155">
        <v>0.51622418879056042</v>
      </c>
      <c r="Y179" s="172">
        <v>4.1641892309934754</v>
      </c>
      <c r="Z179" s="172">
        <v>7.1490832562331015</v>
      </c>
      <c r="AA179" s="147"/>
      <c r="AB179" s="144"/>
      <c r="AC179" s="144"/>
      <c r="AD179" s="151">
        <v>0.35260115606936415</v>
      </c>
      <c r="AE179" s="151">
        <v>0.4447333562282294</v>
      </c>
      <c r="AF179" s="144"/>
    </row>
    <row r="180" spans="1:32" ht="22.15" customHeight="1" x14ac:dyDescent="0.25">
      <c r="A180" s="154" t="s">
        <v>244</v>
      </c>
      <c r="B180" s="155">
        <v>3.9473684210526314E-2</v>
      </c>
      <c r="C180" s="155">
        <v>1.5037593984962405E-2</v>
      </c>
      <c r="D180" s="155">
        <v>1.7182130584192441E-2</v>
      </c>
      <c r="E180" s="155">
        <v>0</v>
      </c>
      <c r="F180" s="155">
        <v>3.8167938931297711E-2</v>
      </c>
      <c r="G180" s="155">
        <v>0</v>
      </c>
      <c r="H180" s="155">
        <v>7.575757575757576E-3</v>
      </c>
      <c r="I180" s="155">
        <v>8.1967213114754103E-3</v>
      </c>
      <c r="J180" s="172">
        <v>6.2096373571783429E-2</v>
      </c>
      <c r="K180" s="172">
        <v>-1.0107710287753877</v>
      </c>
      <c r="L180" s="147"/>
      <c r="M180" s="203">
        <v>-0.58150780985540884</v>
      </c>
      <c r="N180" s="144"/>
      <c r="P180" s="154" t="s">
        <v>244</v>
      </c>
      <c r="Q180" s="155">
        <v>2.7582159624413145E-2</v>
      </c>
      <c r="R180" s="155">
        <v>2.5483304042179262E-2</v>
      </c>
      <c r="S180" s="155">
        <v>2.8562048588312541E-2</v>
      </c>
      <c r="T180" s="155">
        <v>2.525050100200401E-2</v>
      </c>
      <c r="U180" s="155">
        <v>2.7982899339292655E-2</v>
      </c>
      <c r="V180" s="155">
        <v>3.0372057706909643E-2</v>
      </c>
      <c r="W180" s="155">
        <v>1.5997156061144685E-2</v>
      </c>
      <c r="X180" s="155">
        <v>1.4011799410029498E-2</v>
      </c>
      <c r="Y180" s="172">
        <v>-0.19853566511151866</v>
      </c>
      <c r="Z180" s="172">
        <v>-1.1892140147444867</v>
      </c>
      <c r="AA180" s="147"/>
      <c r="AB180" s="144"/>
      <c r="AC180" s="144"/>
      <c r="AD180" s="151">
        <v>1.8304431599229287E-2</v>
      </c>
      <c r="AE180" s="151">
        <v>2.5903939557474366E-2</v>
      </c>
      <c r="AF180" s="144"/>
    </row>
    <row r="181" spans="1:32" ht="22.15" customHeight="1" x14ac:dyDescent="0.25">
      <c r="A181" s="154" t="s">
        <v>245</v>
      </c>
      <c r="B181" s="155">
        <v>0</v>
      </c>
      <c r="C181" s="155">
        <v>0</v>
      </c>
      <c r="D181" s="155">
        <v>0</v>
      </c>
      <c r="E181" s="155">
        <v>0</v>
      </c>
      <c r="F181" s="155">
        <v>0</v>
      </c>
      <c r="G181" s="155">
        <v>0</v>
      </c>
      <c r="H181" s="155">
        <v>0</v>
      </c>
      <c r="I181" s="155">
        <v>0</v>
      </c>
      <c r="J181" s="172">
        <v>0</v>
      </c>
      <c r="K181" s="172">
        <v>0</v>
      </c>
      <c r="L181" s="147"/>
      <c r="M181" s="203">
        <v>-0.55309734513274333</v>
      </c>
      <c r="N181" s="144"/>
      <c r="P181" s="154" t="s">
        <v>245</v>
      </c>
      <c r="Q181" s="155">
        <v>1.1737089201877935E-3</v>
      </c>
      <c r="R181" s="155">
        <v>1.7574692442882249E-3</v>
      </c>
      <c r="S181" s="155">
        <v>1.969796454366382E-3</v>
      </c>
      <c r="T181" s="155">
        <v>8.0160320641282565E-4</v>
      </c>
      <c r="U181" s="155">
        <v>1.5546055188495919E-3</v>
      </c>
      <c r="V181" s="155">
        <v>1.5186028853454822E-3</v>
      </c>
      <c r="W181" s="155">
        <v>2.1329541414859582E-3</v>
      </c>
      <c r="X181" s="155">
        <v>5.5309734513274336E-3</v>
      </c>
      <c r="Y181" s="172">
        <v>0.33980193098414752</v>
      </c>
      <c r="Z181" s="172">
        <v>0.39610377205714115</v>
      </c>
      <c r="AA181" s="147"/>
      <c r="AB181" s="144"/>
      <c r="AC181" s="144"/>
      <c r="AD181" s="151">
        <v>0</v>
      </c>
      <c r="AE181" s="151">
        <v>1.5699357307560223E-3</v>
      </c>
      <c r="AF181" s="144"/>
    </row>
    <row r="182" spans="1:32" ht="22.15" customHeight="1" x14ac:dyDescent="0.25">
      <c r="A182" s="154" t="s">
        <v>246</v>
      </c>
      <c r="B182" s="155">
        <v>5.921052631578947E-2</v>
      </c>
      <c r="C182" s="155">
        <v>9.0225563909774431E-2</v>
      </c>
      <c r="D182" s="155">
        <v>1.7182130584192441E-2</v>
      </c>
      <c r="E182" s="155">
        <v>6.3829787234042548E-2</v>
      </c>
      <c r="F182" s="155">
        <v>8.3969465648854963E-2</v>
      </c>
      <c r="G182" s="155">
        <v>8.5714285714285715E-2</v>
      </c>
      <c r="H182" s="155">
        <v>0.18939393939393939</v>
      </c>
      <c r="I182" s="155">
        <v>0.15573770491803279</v>
      </c>
      <c r="J182" s="172">
        <v>-3.3656234475906599</v>
      </c>
      <c r="K182" s="172">
        <v>8.155658738431411</v>
      </c>
      <c r="L182" s="147"/>
      <c r="M182" s="203">
        <v>9.047221819236908</v>
      </c>
      <c r="N182" s="144"/>
      <c r="P182" s="154" t="s">
        <v>246</v>
      </c>
      <c r="Q182" s="155">
        <v>4.3720657276995305E-2</v>
      </c>
      <c r="R182" s="155">
        <v>4.3057996485061513E-2</v>
      </c>
      <c r="S182" s="155">
        <v>3.7754432042022328E-2</v>
      </c>
      <c r="T182" s="155">
        <v>3.0460921843687375E-2</v>
      </c>
      <c r="U182" s="155">
        <v>5.7909055577147296E-2</v>
      </c>
      <c r="V182" s="155">
        <v>3.9104024297646166E-2</v>
      </c>
      <c r="W182" s="155">
        <v>5.6167792392463563E-2</v>
      </c>
      <c r="X182" s="155">
        <v>6.5265486725663721E-2</v>
      </c>
      <c r="Y182" s="172">
        <v>0.90976943332001581</v>
      </c>
      <c r="Z182" s="172">
        <v>2.1258225772908972</v>
      </c>
      <c r="AA182" s="147"/>
      <c r="AB182" s="144"/>
      <c r="AC182" s="144"/>
      <c r="AD182" s="151">
        <v>7.4181117533718685E-2</v>
      </c>
      <c r="AE182" s="151">
        <v>4.400726095275475E-2</v>
      </c>
      <c r="AF182" s="144"/>
    </row>
    <row r="183" spans="1:32" x14ac:dyDescent="0.25">
      <c r="A183" s="149" t="s">
        <v>247</v>
      </c>
      <c r="B183" s="150">
        <v>209.14473684210523</v>
      </c>
      <c r="C183" s="150">
        <v>229.12781954887222</v>
      </c>
      <c r="D183" s="150">
        <v>131.02061855670098</v>
      </c>
      <c r="E183" s="150">
        <v>144.26595744680856</v>
      </c>
      <c r="F183" s="150">
        <v>196.4045801526718</v>
      </c>
      <c r="G183" s="150">
        <v>204.90476190476187</v>
      </c>
      <c r="H183" s="150">
        <v>192.53030303030303</v>
      </c>
      <c r="I183" s="150">
        <v>253.86065573770486</v>
      </c>
      <c r="J183" s="177">
        <v>61.330352707401829</v>
      </c>
      <c r="K183" s="177">
        <v>74.082235699169246</v>
      </c>
      <c r="L183" s="147"/>
      <c r="M183" s="203">
        <v>30.070832728855265</v>
      </c>
      <c r="N183" s="144"/>
      <c r="P183" s="149" t="s">
        <v>247</v>
      </c>
      <c r="Q183" s="150">
        <v>224.91754694835672</v>
      </c>
      <c r="R183" s="150">
        <v>226.89425893380192</v>
      </c>
      <c r="S183" s="150">
        <v>162.87655942219291</v>
      </c>
      <c r="T183" s="150">
        <v>180.81242484969951</v>
      </c>
      <c r="U183" s="150">
        <v>186.23902059852298</v>
      </c>
      <c r="V183" s="150">
        <v>168.43394077448755</v>
      </c>
      <c r="W183" s="150">
        <v>201.25346605047994</v>
      </c>
      <c r="X183" s="150">
        <v>223.78982300884959</v>
      </c>
      <c r="Y183" s="177">
        <v>22.536356958369652</v>
      </c>
      <c r="Z183" s="177">
        <v>28.658635254348354</v>
      </c>
      <c r="AA183" s="147"/>
      <c r="AB183" s="144"/>
      <c r="AC183" s="144"/>
      <c r="AD183" s="150">
        <v>179.77842003853561</v>
      </c>
      <c r="AE183" s="150">
        <v>195.13118775450124</v>
      </c>
      <c r="AF183" s="144"/>
    </row>
    <row r="184" spans="1:32" x14ac:dyDescent="0.25">
      <c r="A184" s="149" t="s">
        <v>248</v>
      </c>
      <c r="B184" s="150">
        <v>253.1904761904762</v>
      </c>
      <c r="C184" s="150">
        <v>278.46774193548384</v>
      </c>
      <c r="D184" s="150">
        <v>126.99074074074072</v>
      </c>
      <c r="E184" s="150">
        <v>174.27868852459011</v>
      </c>
      <c r="F184" s="150">
        <v>233.16129032258067</v>
      </c>
      <c r="G184" s="150">
        <v>250.48979591836735</v>
      </c>
      <c r="H184" s="150">
        <v>202.23076923076923</v>
      </c>
      <c r="I184" s="150">
        <v>286.54237288135596</v>
      </c>
      <c r="J184" s="177">
        <v>84.311603650586733</v>
      </c>
      <c r="K184" s="177">
        <v>96.825461116650075</v>
      </c>
      <c r="L184" s="147"/>
      <c r="M184" s="203">
        <v>40.628962110500737</v>
      </c>
      <c r="N184" s="144"/>
      <c r="P184" s="149" t="s">
        <v>248</v>
      </c>
      <c r="Q184" s="150">
        <v>239.69376528117357</v>
      </c>
      <c r="R184" s="150">
        <v>237.69134993446929</v>
      </c>
      <c r="S184" s="150">
        <v>172.63366336633663</v>
      </c>
      <c r="T184" s="150">
        <v>205.86137750653876</v>
      </c>
      <c r="U184" s="150">
        <v>206.87500000000003</v>
      </c>
      <c r="V184" s="150">
        <v>180.24435797665379</v>
      </c>
      <c r="W184" s="150">
        <v>215.81094952951236</v>
      </c>
      <c r="X184" s="150">
        <v>245.91341077085522</v>
      </c>
      <c r="Y184" s="177">
        <v>30.102461241342866</v>
      </c>
      <c r="Z184" s="177">
        <v>36.067064804952281</v>
      </c>
      <c r="AA184" s="147"/>
      <c r="AB184" s="144"/>
      <c r="AC184" s="144"/>
      <c r="AD184" s="150">
        <v>189.71691176470588</v>
      </c>
      <c r="AE184" s="150">
        <v>209.84634596590294</v>
      </c>
      <c r="AF184" s="144"/>
    </row>
    <row r="185" spans="1:32" x14ac:dyDescent="0.25">
      <c r="A185" s="146" t="s">
        <v>249</v>
      </c>
      <c r="B185" s="147">
        <v>198</v>
      </c>
      <c r="C185" s="147">
        <v>159</v>
      </c>
      <c r="D185" s="147">
        <v>131</v>
      </c>
      <c r="E185" s="147">
        <v>113</v>
      </c>
      <c r="F185" s="147">
        <v>141</v>
      </c>
      <c r="G185" s="147">
        <v>151</v>
      </c>
      <c r="H185" s="147">
        <v>175</v>
      </c>
      <c r="I185" s="147">
        <v>197</v>
      </c>
      <c r="J185" s="148">
        <v>0.12571428571428572</v>
      </c>
      <c r="K185" s="148">
        <v>0.29119850187265905</v>
      </c>
      <c r="L185" s="147"/>
      <c r="M185" s="155">
        <v>4.5792654579265457E-2</v>
      </c>
      <c r="N185" s="144"/>
      <c r="P185" s="146" t="s">
        <v>249</v>
      </c>
      <c r="Q185" s="147">
        <v>4051</v>
      </c>
      <c r="R185" s="147">
        <v>3134</v>
      </c>
      <c r="S185" s="147">
        <v>2826</v>
      </c>
      <c r="T185" s="147">
        <v>2849</v>
      </c>
      <c r="U185" s="147">
        <v>2880</v>
      </c>
      <c r="V185" s="147">
        <v>3256</v>
      </c>
      <c r="W185" s="147">
        <v>3869</v>
      </c>
      <c r="X185" s="147">
        <v>4302</v>
      </c>
      <c r="Y185" s="148">
        <v>0.11191522357198243</v>
      </c>
      <c r="Z185" s="148">
        <v>0.31703476929805374</v>
      </c>
      <c r="AA185" s="147"/>
      <c r="AB185" s="144"/>
      <c r="AC185" s="144"/>
      <c r="AD185" s="147">
        <v>152.57142857142858</v>
      </c>
      <c r="AE185" s="147">
        <v>3266.4285714285716</v>
      </c>
      <c r="AF185" s="144"/>
    </row>
    <row r="186" spans="1:32" x14ac:dyDescent="0.25">
      <c r="A186" s="146" t="s">
        <v>250</v>
      </c>
      <c r="B186" s="150">
        <v>58</v>
      </c>
      <c r="C186" s="150">
        <v>52</v>
      </c>
      <c r="D186" s="150">
        <v>27</v>
      </c>
      <c r="E186" s="150">
        <v>32</v>
      </c>
      <c r="F186" s="150">
        <v>48</v>
      </c>
      <c r="G186" s="150">
        <v>36</v>
      </c>
      <c r="H186" s="150">
        <v>47</v>
      </c>
      <c r="I186" s="150">
        <v>61</v>
      </c>
      <c r="J186" s="148">
        <v>0.2978723404255319</v>
      </c>
      <c r="K186" s="148">
        <v>0.42333333333333345</v>
      </c>
      <c r="L186" s="147"/>
      <c r="M186" s="155">
        <v>4.4590643274853799E-2</v>
      </c>
      <c r="N186" s="144"/>
      <c r="P186" s="146" t="s">
        <v>250</v>
      </c>
      <c r="Q186" s="150">
        <v>1234</v>
      </c>
      <c r="R186" s="150">
        <v>837</v>
      </c>
      <c r="S186" s="150">
        <v>564</v>
      </c>
      <c r="T186" s="150">
        <v>626</v>
      </c>
      <c r="U186" s="150">
        <v>657</v>
      </c>
      <c r="V186" s="150">
        <v>829</v>
      </c>
      <c r="W186" s="150">
        <v>1091</v>
      </c>
      <c r="X186" s="150">
        <v>1368</v>
      </c>
      <c r="Y186" s="148">
        <v>0.25389550870760769</v>
      </c>
      <c r="Z186" s="148">
        <v>0.64028776978417268</v>
      </c>
      <c r="AA186" s="147"/>
      <c r="AB186" s="144"/>
      <c r="AC186" s="144"/>
      <c r="AD186" s="150">
        <v>42.857142857142854</v>
      </c>
      <c r="AE186" s="150">
        <v>834</v>
      </c>
      <c r="AF186" s="144"/>
    </row>
    <row r="187" spans="1:32" x14ac:dyDescent="0.25">
      <c r="A187" s="149" t="s">
        <v>251</v>
      </c>
      <c r="B187" s="147">
        <v>0</v>
      </c>
      <c r="C187" s="147">
        <v>103</v>
      </c>
      <c r="D187" s="147">
        <v>289</v>
      </c>
      <c r="E187" s="147">
        <v>215</v>
      </c>
      <c r="F187" s="147">
        <v>77</v>
      </c>
      <c r="G187" s="147">
        <v>82</v>
      </c>
      <c r="H187" s="147">
        <v>86</v>
      </c>
      <c r="I187" s="147">
        <v>84</v>
      </c>
      <c r="J187" s="148">
        <v>-2.3255813953488372E-2</v>
      </c>
      <c r="K187" s="157">
        <v>-0.40845070422535212</v>
      </c>
      <c r="L187" s="147"/>
      <c r="M187" s="155">
        <v>2.8493894165535955E-2</v>
      </c>
      <c r="N187" s="144"/>
      <c r="P187" s="149" t="s">
        <v>251</v>
      </c>
      <c r="Q187" s="147">
        <v>0</v>
      </c>
      <c r="R187" s="147">
        <v>4678</v>
      </c>
      <c r="S187" s="147">
        <v>4720</v>
      </c>
      <c r="T187" s="147">
        <v>3769</v>
      </c>
      <c r="U187" s="147">
        <v>3055</v>
      </c>
      <c r="V187" s="147">
        <v>3238</v>
      </c>
      <c r="W187" s="147">
        <v>3433</v>
      </c>
      <c r="X187" s="147">
        <v>2948</v>
      </c>
      <c r="Y187" s="148">
        <v>-0.14127585202446841</v>
      </c>
      <c r="Z187" s="157">
        <v>-0.22736207574367712</v>
      </c>
      <c r="AA187" s="147"/>
      <c r="AB187" s="144"/>
      <c r="AC187" s="144"/>
      <c r="AD187" s="158">
        <v>142</v>
      </c>
      <c r="AE187" s="158">
        <v>3815.5</v>
      </c>
      <c r="AF187" s="144"/>
    </row>
    <row r="188" spans="1:32" x14ac:dyDescent="0.25">
      <c r="A188" s="159" t="s">
        <v>252</v>
      </c>
      <c r="B188" s="150">
        <v>43</v>
      </c>
      <c r="C188" s="150">
        <v>18</v>
      </c>
      <c r="D188" s="150">
        <v>33</v>
      </c>
      <c r="E188" s="150">
        <v>24</v>
      </c>
      <c r="F188" s="150">
        <v>28</v>
      </c>
      <c r="G188" s="150">
        <v>67</v>
      </c>
      <c r="H188" s="150">
        <v>57</v>
      </c>
      <c r="I188" s="150">
        <v>36</v>
      </c>
      <c r="J188" s="148">
        <v>-0.36842105263157893</v>
      </c>
      <c r="K188" s="148">
        <v>-6.6666666666666624E-2</v>
      </c>
      <c r="L188" s="147"/>
      <c r="M188" s="155">
        <v>3.8918918918918917E-2</v>
      </c>
      <c r="N188" s="144"/>
      <c r="P188" s="159" t="s">
        <v>252</v>
      </c>
      <c r="Q188" s="150">
        <v>936</v>
      </c>
      <c r="R188" s="150">
        <v>830</v>
      </c>
      <c r="S188" s="150">
        <v>990</v>
      </c>
      <c r="T188" s="150">
        <v>1095</v>
      </c>
      <c r="U188" s="150">
        <v>764</v>
      </c>
      <c r="V188" s="150">
        <v>850</v>
      </c>
      <c r="W188" s="150">
        <v>795</v>
      </c>
      <c r="X188" s="150">
        <v>925</v>
      </c>
      <c r="Y188" s="148">
        <v>0.16352201257861634</v>
      </c>
      <c r="Z188" s="148">
        <v>3.434504792332263E-2</v>
      </c>
      <c r="AA188" s="147"/>
      <c r="AB188" s="144"/>
      <c r="AC188" s="144"/>
      <c r="AD188" s="150">
        <v>38.571428571428569</v>
      </c>
      <c r="AE188" s="150">
        <v>894.28571428571433</v>
      </c>
      <c r="AF188" s="144"/>
    </row>
    <row r="189" spans="1:32" x14ac:dyDescent="0.25">
      <c r="A189" s="159" t="s">
        <v>253</v>
      </c>
      <c r="B189" s="150">
        <v>2</v>
      </c>
      <c r="C189" s="150">
        <v>5</v>
      </c>
      <c r="D189" s="150">
        <v>6</v>
      </c>
      <c r="E189" s="150">
        <v>5</v>
      </c>
      <c r="F189" s="150">
        <v>1</v>
      </c>
      <c r="G189" s="150">
        <v>0</v>
      </c>
      <c r="H189" s="150">
        <v>0</v>
      </c>
      <c r="I189" s="150">
        <v>0</v>
      </c>
      <c r="J189" s="148" t="e">
        <v>#DIV/0!</v>
      </c>
      <c r="K189" s="148">
        <v>-1</v>
      </c>
      <c r="L189" s="147"/>
      <c r="M189" s="155">
        <v>0</v>
      </c>
      <c r="N189" s="144"/>
      <c r="P189" s="159" t="s">
        <v>253</v>
      </c>
      <c r="Q189" s="150">
        <v>81</v>
      </c>
      <c r="R189" s="150">
        <v>104</v>
      </c>
      <c r="S189" s="150">
        <v>130</v>
      </c>
      <c r="T189" s="150">
        <v>115</v>
      </c>
      <c r="U189" s="150">
        <v>90</v>
      </c>
      <c r="V189" s="150">
        <v>81</v>
      </c>
      <c r="W189" s="150">
        <v>106</v>
      </c>
      <c r="X189" s="150">
        <v>88</v>
      </c>
      <c r="Y189" s="148">
        <v>-0.16981132075471697</v>
      </c>
      <c r="Z189" s="148">
        <v>-0.12871287128712872</v>
      </c>
      <c r="AA189" s="147"/>
      <c r="AB189" s="144"/>
      <c r="AC189" s="144"/>
      <c r="AD189" s="150">
        <v>2.7142857142857144</v>
      </c>
      <c r="AE189" s="150">
        <v>101</v>
      </c>
      <c r="AF189" s="144"/>
    </row>
    <row r="190" spans="1:32" x14ac:dyDescent="0.25">
      <c r="A190" s="159" t="s">
        <v>254</v>
      </c>
      <c r="B190" s="191">
        <v>4.4444444444444446E-2</v>
      </c>
      <c r="C190" s="191">
        <v>0.21739130434782608</v>
      </c>
      <c r="D190" s="191">
        <v>0.15384615384615385</v>
      </c>
      <c r="E190" s="191">
        <v>0.17241379310344829</v>
      </c>
      <c r="F190" s="191">
        <v>3.4482758620689655E-2</v>
      </c>
      <c r="G190" s="191">
        <v>0</v>
      </c>
      <c r="H190" s="191">
        <v>0</v>
      </c>
      <c r="I190" s="191">
        <v>0</v>
      </c>
      <c r="J190" s="172">
        <v>0</v>
      </c>
      <c r="K190" s="172">
        <v>-6.5743944636678204</v>
      </c>
      <c r="L190" s="147"/>
      <c r="M190" s="203">
        <v>-8.6870681145113515</v>
      </c>
      <c r="N190" s="144"/>
      <c r="P190" s="159" t="s">
        <v>254</v>
      </c>
      <c r="Q190" s="191">
        <v>7.9646017699115043E-2</v>
      </c>
      <c r="R190" s="191">
        <v>0.11134903640256959</v>
      </c>
      <c r="S190" s="191">
        <v>0.11607142857142858</v>
      </c>
      <c r="T190" s="191">
        <v>9.5041322314049589E-2</v>
      </c>
      <c r="U190" s="191">
        <v>0.1053864168618267</v>
      </c>
      <c r="V190" s="191">
        <v>8.7003222341568209E-2</v>
      </c>
      <c r="W190" s="191">
        <v>0.11764705882352941</v>
      </c>
      <c r="X190" s="191">
        <v>8.6870681145113524E-2</v>
      </c>
      <c r="Y190" s="172">
        <v>-3.0776377678415887</v>
      </c>
      <c r="Z190" s="172">
        <v>-1.4607717017653801</v>
      </c>
      <c r="AA190" s="147"/>
      <c r="AB190" s="144"/>
      <c r="AC190" s="144"/>
      <c r="AD190" s="191">
        <v>6.5743944636678209E-2</v>
      </c>
      <c r="AE190" s="191">
        <v>0.10147839816276732</v>
      </c>
      <c r="AF190" s="144"/>
    </row>
    <row r="191" spans="1:32" x14ac:dyDescent="0.25">
      <c r="A191" s="161" t="s">
        <v>255</v>
      </c>
      <c r="B191" s="161"/>
      <c r="C191" s="161"/>
      <c r="D191" s="161"/>
      <c r="E191" s="144"/>
      <c r="F191" s="144"/>
      <c r="G191" s="144"/>
      <c r="H191" s="144"/>
      <c r="I191" s="144"/>
      <c r="J191" s="144"/>
      <c r="K191" s="144"/>
      <c r="L191" s="144"/>
      <c r="M191" s="144"/>
      <c r="N191" s="144"/>
      <c r="O191" s="204"/>
      <c r="P191" s="161" t="s">
        <v>255</v>
      </c>
      <c r="Q191" s="161"/>
      <c r="R191" s="161"/>
      <c r="S191" s="161"/>
      <c r="T191" s="144"/>
      <c r="U191" s="144"/>
      <c r="V191" s="144"/>
      <c r="W191" s="144"/>
      <c r="X191" s="144"/>
      <c r="Y191" s="144"/>
      <c r="Z191" s="144"/>
      <c r="AA191" s="144"/>
      <c r="AB191" s="144"/>
      <c r="AC191" s="144"/>
      <c r="AD191" s="144"/>
      <c r="AE191" s="144"/>
      <c r="AF191" s="144"/>
    </row>
    <row r="192" spans="1:32" x14ac:dyDescent="0.25">
      <c r="A192" s="187"/>
      <c r="B192" s="187"/>
      <c r="C192" s="187"/>
      <c r="D192" s="187"/>
      <c r="E192" s="167"/>
      <c r="F192" s="167"/>
      <c r="G192" s="167"/>
      <c r="H192" s="167"/>
      <c r="I192" s="167"/>
      <c r="J192" s="167"/>
      <c r="K192" s="167"/>
      <c r="L192" s="188"/>
      <c r="M192" s="211"/>
      <c r="N192" s="144"/>
      <c r="P192" s="187"/>
      <c r="Q192" s="187"/>
      <c r="R192" s="187"/>
      <c r="S192" s="187"/>
      <c r="T192" s="167"/>
      <c r="U192" s="144"/>
      <c r="V192" s="144"/>
      <c r="W192" s="144"/>
      <c r="X192" s="144"/>
      <c r="Y192" s="144"/>
      <c r="Z192" s="144"/>
      <c r="AA192" s="188"/>
      <c r="AB192" s="144"/>
      <c r="AC192" s="144"/>
      <c r="AD192" s="144"/>
      <c r="AE192" s="144"/>
      <c r="AF192" s="144"/>
    </row>
    <row r="193" spans="1:32" x14ac:dyDescent="0.25">
      <c r="A193" s="187"/>
      <c r="B193" s="187"/>
      <c r="C193" s="187"/>
      <c r="D193" s="187"/>
      <c r="E193" s="167"/>
      <c r="F193" s="167"/>
      <c r="G193" s="167"/>
      <c r="H193" s="167"/>
      <c r="I193" s="167"/>
      <c r="J193" s="167"/>
      <c r="K193" s="167"/>
      <c r="L193" s="188"/>
      <c r="M193" s="211"/>
      <c r="N193" s="144"/>
      <c r="P193" s="187"/>
      <c r="Q193" s="187"/>
      <c r="R193" s="187"/>
      <c r="S193" s="187"/>
      <c r="T193" s="167"/>
      <c r="U193" s="144"/>
      <c r="V193" s="144"/>
      <c r="W193" s="144"/>
      <c r="X193" s="144"/>
      <c r="Y193" s="144"/>
      <c r="Z193" s="144"/>
      <c r="AA193" s="188"/>
      <c r="AB193" s="144"/>
      <c r="AC193" s="144"/>
      <c r="AD193" s="144"/>
      <c r="AE193" s="144"/>
      <c r="AF193" s="144"/>
    </row>
    <row r="194" spans="1:32" x14ac:dyDescent="0.25">
      <c r="A194" s="189" t="s">
        <v>278</v>
      </c>
      <c r="B194" s="189"/>
      <c r="C194" s="189"/>
      <c r="D194" s="189"/>
      <c r="E194" s="212" t="s">
        <v>294</v>
      </c>
      <c r="F194" s="167"/>
      <c r="G194" s="167"/>
      <c r="H194" s="167"/>
      <c r="I194" s="167"/>
      <c r="J194" s="167"/>
      <c r="K194" s="167"/>
      <c r="L194" s="188"/>
      <c r="M194" s="211"/>
      <c r="N194" s="144"/>
      <c r="O194" s="211"/>
      <c r="P194" s="189" t="s">
        <v>278</v>
      </c>
      <c r="Q194" s="189"/>
      <c r="R194" s="189"/>
      <c r="S194" s="189"/>
      <c r="T194" s="181"/>
      <c r="U194" s="144"/>
      <c r="V194" s="144"/>
      <c r="W194" s="144"/>
      <c r="X194" s="144"/>
      <c r="Y194" s="144"/>
      <c r="Z194" s="144"/>
      <c r="AA194" s="188"/>
      <c r="AB194" s="144"/>
      <c r="AC194" s="144"/>
      <c r="AD194" s="144"/>
      <c r="AE194" s="144"/>
      <c r="AF194" s="144"/>
    </row>
    <row r="195" spans="1:32" x14ac:dyDescent="0.25">
      <c r="A195" s="166" t="s">
        <v>313</v>
      </c>
      <c r="B195" s="166"/>
      <c r="C195" s="166"/>
      <c r="D195" s="166"/>
      <c r="E195" s="213"/>
      <c r="F195" s="167"/>
      <c r="G195" s="167"/>
      <c r="H195" s="167"/>
      <c r="I195" s="167"/>
      <c r="J195" s="167"/>
      <c r="K195" s="167"/>
      <c r="L195" s="167"/>
      <c r="M195" s="144"/>
      <c r="N195" s="144"/>
      <c r="P195" s="166" t="s">
        <v>231</v>
      </c>
      <c r="Q195" s="166"/>
      <c r="R195" s="166"/>
      <c r="S195" s="166"/>
      <c r="T195" s="162"/>
      <c r="U195" s="144"/>
      <c r="V195" s="144"/>
      <c r="W195" s="144"/>
      <c r="X195" s="144"/>
      <c r="Y195" s="144"/>
      <c r="Z195" s="144"/>
      <c r="AA195" s="167"/>
      <c r="AB195" s="144"/>
      <c r="AC195" s="144"/>
      <c r="AD195" s="144"/>
      <c r="AE195" s="144"/>
      <c r="AF195" s="144"/>
    </row>
    <row r="196" spans="1:32" ht="42" x14ac:dyDescent="0.25">
      <c r="A196" s="190"/>
      <c r="B196" s="141">
        <v>2019</v>
      </c>
      <c r="C196" s="141">
        <v>2020</v>
      </c>
      <c r="D196" s="141">
        <v>2021</v>
      </c>
      <c r="E196" s="141">
        <v>2022</v>
      </c>
      <c r="F196" s="141">
        <v>2023</v>
      </c>
      <c r="G196" s="141">
        <v>2024</v>
      </c>
      <c r="H196" s="141">
        <v>2025</v>
      </c>
      <c r="I196" s="141">
        <v>2026</v>
      </c>
      <c r="J196" s="142" t="s">
        <v>232</v>
      </c>
      <c r="K196" s="142" t="s">
        <v>233</v>
      </c>
      <c r="L196" s="143" t="s">
        <v>234</v>
      </c>
      <c r="M196" s="145" t="s">
        <v>287</v>
      </c>
      <c r="N196" s="144"/>
      <c r="P196" s="190"/>
      <c r="Q196" s="141">
        <v>2019</v>
      </c>
      <c r="R196" s="141">
        <v>2020</v>
      </c>
      <c r="S196" s="141">
        <v>2021</v>
      </c>
      <c r="T196" s="141">
        <v>2022</v>
      </c>
      <c r="U196" s="141">
        <v>2023</v>
      </c>
      <c r="V196" s="141">
        <v>2024</v>
      </c>
      <c r="W196" s="141">
        <v>2025</v>
      </c>
      <c r="X196" s="141">
        <v>2026</v>
      </c>
      <c r="Y196" s="142" t="s">
        <v>232</v>
      </c>
      <c r="Z196" s="142" t="s">
        <v>233</v>
      </c>
      <c r="AA196" s="143" t="s">
        <v>234</v>
      </c>
      <c r="AB196" s="144"/>
      <c r="AC196" s="144"/>
      <c r="AD196" s="145" t="s">
        <v>314</v>
      </c>
      <c r="AE196" s="145" t="s">
        <v>235</v>
      </c>
      <c r="AF196" s="144"/>
    </row>
    <row r="197" spans="1:32" x14ac:dyDescent="0.25">
      <c r="A197" s="146" t="s">
        <v>236</v>
      </c>
      <c r="B197" s="147">
        <v>577</v>
      </c>
      <c r="C197" s="147">
        <v>709</v>
      </c>
      <c r="D197" s="147">
        <v>657</v>
      </c>
      <c r="E197" s="147">
        <v>469</v>
      </c>
      <c r="F197" s="147">
        <v>556</v>
      </c>
      <c r="G197" s="147">
        <v>592</v>
      </c>
      <c r="H197" s="147">
        <v>606</v>
      </c>
      <c r="I197" s="147">
        <v>641</v>
      </c>
      <c r="J197" s="148">
        <v>5.7755775577557754E-2</v>
      </c>
      <c r="K197" s="148">
        <v>7.7052328372539669E-2</v>
      </c>
      <c r="L197" s="147"/>
      <c r="M197" s="155">
        <v>3.6074061567899149E-2</v>
      </c>
      <c r="N197" s="144"/>
      <c r="P197" s="146" t="s">
        <v>236</v>
      </c>
      <c r="Q197" s="147">
        <v>16735</v>
      </c>
      <c r="R197" s="147">
        <v>19029</v>
      </c>
      <c r="S197" s="147">
        <v>13322</v>
      </c>
      <c r="T197" s="147">
        <v>12750</v>
      </c>
      <c r="U197" s="147">
        <v>15781</v>
      </c>
      <c r="V197" s="147">
        <v>15805</v>
      </c>
      <c r="W197" s="147">
        <v>15726</v>
      </c>
      <c r="X197" s="147">
        <v>17769</v>
      </c>
      <c r="Y197" s="148">
        <v>0.1299122472338802</v>
      </c>
      <c r="Z197" s="148">
        <v>0.13958111921427779</v>
      </c>
      <c r="AA197" s="147"/>
      <c r="AB197" s="144"/>
      <c r="AC197" s="144"/>
      <c r="AD197" s="147">
        <v>595.14285714285711</v>
      </c>
      <c r="AE197" s="147">
        <v>15592.571428571429</v>
      </c>
      <c r="AF197" s="144"/>
    </row>
    <row r="198" spans="1:32" x14ac:dyDescent="0.25">
      <c r="A198" s="149" t="s">
        <v>237</v>
      </c>
      <c r="B198" s="150">
        <v>314</v>
      </c>
      <c r="C198" s="150">
        <v>413</v>
      </c>
      <c r="D198" s="150">
        <v>423</v>
      </c>
      <c r="E198" s="150">
        <v>278</v>
      </c>
      <c r="F198" s="150">
        <v>302</v>
      </c>
      <c r="G198" s="150">
        <v>328</v>
      </c>
      <c r="H198" s="150">
        <v>308</v>
      </c>
      <c r="I198" s="150">
        <v>350</v>
      </c>
      <c r="J198" s="148">
        <v>0.13636363636363635</v>
      </c>
      <c r="K198" s="148">
        <v>3.5502958579881658E-2</v>
      </c>
      <c r="L198" s="147"/>
      <c r="M198" s="155">
        <v>4.25273390036452E-2</v>
      </c>
      <c r="N198" s="144"/>
      <c r="P198" s="149" t="s">
        <v>237</v>
      </c>
      <c r="Q198" s="150">
        <v>8673</v>
      </c>
      <c r="R198" s="150">
        <v>9750</v>
      </c>
      <c r="S198" s="150">
        <v>7000</v>
      </c>
      <c r="T198" s="150">
        <v>6230</v>
      </c>
      <c r="U198" s="150">
        <v>7138</v>
      </c>
      <c r="V198" s="150">
        <v>6969</v>
      </c>
      <c r="W198" s="150">
        <v>6934</v>
      </c>
      <c r="X198" s="150">
        <v>8230</v>
      </c>
      <c r="Y198" s="148">
        <v>0.18690510527833862</v>
      </c>
      <c r="Z198" s="148">
        <v>9.329335408205873E-2</v>
      </c>
      <c r="AA198" s="147"/>
      <c r="AB198" s="144"/>
      <c r="AC198" s="144"/>
      <c r="AD198" s="150">
        <v>338</v>
      </c>
      <c r="AE198" s="150">
        <v>7527.7142857142853</v>
      </c>
      <c r="AF198" s="144"/>
    </row>
    <row r="199" spans="1:32" x14ac:dyDescent="0.25">
      <c r="A199" s="146" t="s">
        <v>90</v>
      </c>
      <c r="B199" s="151">
        <v>0.59695817490494296</v>
      </c>
      <c r="C199" s="151">
        <v>0.63246554364471674</v>
      </c>
      <c r="D199" s="151">
        <v>0.68336025848142168</v>
      </c>
      <c r="E199" s="151">
        <v>0.65566037735849059</v>
      </c>
      <c r="F199" s="151">
        <v>0.61885245901639341</v>
      </c>
      <c r="G199" s="151">
        <v>0.61080074487895719</v>
      </c>
      <c r="H199" s="151">
        <v>0.55898366606170602</v>
      </c>
      <c r="I199" s="151">
        <v>0.61082024432809778</v>
      </c>
      <c r="J199" s="172">
        <v>5.1836578266391768</v>
      </c>
      <c r="K199" s="172">
        <v>-1.2139208015240821</v>
      </c>
      <c r="L199" s="147"/>
      <c r="M199" s="203">
        <v>9.925883209537778</v>
      </c>
      <c r="N199" s="144"/>
      <c r="P199" s="146" t="s">
        <v>90</v>
      </c>
      <c r="Q199" s="151">
        <v>0.55800038602586377</v>
      </c>
      <c r="R199" s="151">
        <v>0.55081633805999664</v>
      </c>
      <c r="S199" s="151">
        <v>0.56887444128403086</v>
      </c>
      <c r="T199" s="151">
        <v>0.52904211956521741</v>
      </c>
      <c r="U199" s="151">
        <v>0.50038555906063797</v>
      </c>
      <c r="V199" s="151">
        <v>0.48953357684742904</v>
      </c>
      <c r="W199" s="151">
        <v>0.48663064074671908</v>
      </c>
      <c r="X199" s="151">
        <v>0.51156141223272</v>
      </c>
      <c r="Y199" s="172">
        <v>2.4930771486000927</v>
      </c>
      <c r="Z199" s="172">
        <v>-1.4983678948893742</v>
      </c>
      <c r="AA199" s="147"/>
      <c r="AB199" s="144"/>
      <c r="AC199" s="144"/>
      <c r="AD199" s="151">
        <v>0.6229594523433386</v>
      </c>
      <c r="AE199" s="151">
        <v>0.52654509118161374</v>
      </c>
      <c r="AF199" s="144"/>
    </row>
    <row r="200" spans="1:32" x14ac:dyDescent="0.25">
      <c r="A200" s="149" t="s">
        <v>238</v>
      </c>
      <c r="B200" s="150">
        <v>248</v>
      </c>
      <c r="C200" s="150">
        <v>323</v>
      </c>
      <c r="D200" s="150">
        <v>346</v>
      </c>
      <c r="E200" s="150">
        <v>222</v>
      </c>
      <c r="F200" s="150">
        <v>237</v>
      </c>
      <c r="G200" s="150">
        <v>262</v>
      </c>
      <c r="H200" s="150">
        <v>272</v>
      </c>
      <c r="I200" s="150">
        <v>291</v>
      </c>
      <c r="J200" s="148">
        <v>6.985294117647059E-2</v>
      </c>
      <c r="K200" s="148">
        <v>6.6492146596858731E-2</v>
      </c>
      <c r="L200" s="147"/>
      <c r="M200" s="155">
        <v>4.2964712830355828E-2</v>
      </c>
      <c r="N200" s="144"/>
      <c r="P200" s="149" t="s">
        <v>238</v>
      </c>
      <c r="Q200" s="150">
        <v>6924</v>
      </c>
      <c r="R200" s="150">
        <v>7996</v>
      </c>
      <c r="S200" s="150">
        <v>5546</v>
      </c>
      <c r="T200" s="150">
        <v>4869</v>
      </c>
      <c r="U200" s="150">
        <v>5503</v>
      </c>
      <c r="V200" s="150">
        <v>5333</v>
      </c>
      <c r="W200" s="150">
        <v>5415</v>
      </c>
      <c r="X200" s="150">
        <v>6773</v>
      </c>
      <c r="Y200" s="148">
        <v>0.25078485687903973</v>
      </c>
      <c r="Z200" s="148">
        <v>0.14007117780022119</v>
      </c>
      <c r="AA200" s="147"/>
      <c r="AB200" s="144"/>
      <c r="AC200" s="144"/>
      <c r="AD200" s="150">
        <v>272.85714285714283</v>
      </c>
      <c r="AE200" s="150">
        <v>5940.8571428571431</v>
      </c>
      <c r="AF200" s="144"/>
    </row>
    <row r="201" spans="1:32" x14ac:dyDescent="0.25">
      <c r="A201" s="149" t="s">
        <v>239</v>
      </c>
      <c r="B201" s="153">
        <v>0.42980935875216636</v>
      </c>
      <c r="C201" s="153">
        <v>0.45557122708039494</v>
      </c>
      <c r="D201" s="153">
        <v>0.52663622526636222</v>
      </c>
      <c r="E201" s="153">
        <v>0.47334754797441364</v>
      </c>
      <c r="F201" s="153">
        <v>0.42625899280575541</v>
      </c>
      <c r="G201" s="153">
        <v>0.44256756756756754</v>
      </c>
      <c r="H201" s="153">
        <v>0.44884488448844884</v>
      </c>
      <c r="I201" s="153">
        <v>0.45397815912636508</v>
      </c>
      <c r="J201" s="172">
        <v>0.51332746379162408</v>
      </c>
      <c r="K201" s="172">
        <v>-0.44951966105528096</v>
      </c>
      <c r="L201" s="147"/>
      <c r="M201" s="203">
        <v>7.2808706709234112</v>
      </c>
      <c r="N201" s="144"/>
      <c r="P201" s="149" t="s">
        <v>239</v>
      </c>
      <c r="Q201" s="153">
        <v>0.41374365103077382</v>
      </c>
      <c r="R201" s="153">
        <v>0.42020074622943926</v>
      </c>
      <c r="S201" s="153">
        <v>0.41630385827953759</v>
      </c>
      <c r="T201" s="153">
        <v>0.38188235294117645</v>
      </c>
      <c r="U201" s="153">
        <v>0.34871047462138016</v>
      </c>
      <c r="V201" s="153">
        <v>0.33742486554887696</v>
      </c>
      <c r="W201" s="153">
        <v>0.34433422357878674</v>
      </c>
      <c r="X201" s="153">
        <v>0.38116945241713096</v>
      </c>
      <c r="Y201" s="172">
        <v>3.6835228838344225</v>
      </c>
      <c r="Z201" s="172">
        <v>1.6384535149532864E-2</v>
      </c>
      <c r="AA201" s="147"/>
      <c r="AB201" s="144"/>
      <c r="AC201" s="144"/>
      <c r="AD201" s="153">
        <v>0.45847335573691789</v>
      </c>
      <c r="AE201" s="153">
        <v>0.38100560706563563</v>
      </c>
      <c r="AF201" s="144"/>
    </row>
    <row r="202" spans="1:32" x14ac:dyDescent="0.25">
      <c r="A202" s="149" t="s">
        <v>240</v>
      </c>
      <c r="B202" s="153">
        <v>0.78980891719745228</v>
      </c>
      <c r="C202" s="153">
        <v>0.78208232445520576</v>
      </c>
      <c r="D202" s="153">
        <v>0.81796690307328601</v>
      </c>
      <c r="E202" s="153">
        <v>0.79856115107913672</v>
      </c>
      <c r="F202" s="153">
        <v>0.78476821192052981</v>
      </c>
      <c r="G202" s="153">
        <v>0.79878048780487809</v>
      </c>
      <c r="H202" s="153">
        <v>0.88311688311688308</v>
      </c>
      <c r="I202" s="153">
        <v>0.83142857142857141</v>
      </c>
      <c r="J202" s="172">
        <v>-5.1688311688311668</v>
      </c>
      <c r="K202" s="172">
        <v>2.4158918005071861</v>
      </c>
      <c r="L202" s="147"/>
      <c r="M202" s="203">
        <v>0.84638083666029873</v>
      </c>
      <c r="N202" s="144"/>
      <c r="P202" s="149" t="s">
        <v>240</v>
      </c>
      <c r="Q202" s="153">
        <v>0.79833967485299207</v>
      </c>
      <c r="R202" s="153">
        <v>0.8201025641025641</v>
      </c>
      <c r="S202" s="153">
        <v>0.79228571428571426</v>
      </c>
      <c r="T202" s="153">
        <v>0.78154093097913324</v>
      </c>
      <c r="U202" s="153">
        <v>0.77094424208461754</v>
      </c>
      <c r="V202" s="153">
        <v>0.76524608982637399</v>
      </c>
      <c r="W202" s="153">
        <v>0.78093452552639164</v>
      </c>
      <c r="X202" s="153">
        <v>0.82296476306196842</v>
      </c>
      <c r="Y202" s="172">
        <v>4.2030237535576775</v>
      </c>
      <c r="Z202" s="172">
        <v>3.3766751903202663</v>
      </c>
      <c r="AA202" s="147"/>
      <c r="AB202" s="144"/>
      <c r="AC202" s="144"/>
      <c r="AD202" s="153">
        <v>0.80726965342349954</v>
      </c>
      <c r="AE202" s="153">
        <v>0.78919801115876576</v>
      </c>
      <c r="AF202" s="144"/>
    </row>
    <row r="203" spans="1:32" ht="22.15" customHeight="1" x14ac:dyDescent="0.25">
      <c r="A203" s="154" t="s">
        <v>241</v>
      </c>
      <c r="B203" s="155">
        <v>3.8216560509554139E-2</v>
      </c>
      <c r="C203" s="155">
        <v>3.3898305084745763E-2</v>
      </c>
      <c r="D203" s="155">
        <v>3.7825059101654845E-2</v>
      </c>
      <c r="E203" s="155">
        <v>3.9568345323741004E-2</v>
      </c>
      <c r="F203" s="155">
        <v>5.9602649006622516E-2</v>
      </c>
      <c r="G203" s="155">
        <v>4.2682926829268296E-2</v>
      </c>
      <c r="H203" s="155">
        <v>4.2207792207792208E-2</v>
      </c>
      <c r="I203" s="155">
        <v>3.7142857142857144E-2</v>
      </c>
      <c r="J203" s="172">
        <v>-0.50649350649350633</v>
      </c>
      <c r="K203" s="172">
        <v>-0.42772612003381255</v>
      </c>
      <c r="L203" s="147"/>
      <c r="M203" s="203">
        <v>-0.11317479604235348</v>
      </c>
      <c r="N203" s="144"/>
      <c r="P203" s="154" t="s">
        <v>241</v>
      </c>
      <c r="Q203" s="155">
        <v>3.8971520811714518E-2</v>
      </c>
      <c r="R203" s="155">
        <v>4.0717948717948718E-2</v>
      </c>
      <c r="S203" s="155">
        <v>4.7857142857142855E-2</v>
      </c>
      <c r="T203" s="155">
        <v>5.0561797752808987E-2</v>
      </c>
      <c r="U203" s="155">
        <v>5.0714485850378258E-2</v>
      </c>
      <c r="V203" s="155">
        <v>4.8213517003874301E-2</v>
      </c>
      <c r="W203" s="155">
        <v>5.2494952408422266E-2</v>
      </c>
      <c r="X203" s="155">
        <v>3.8274605103280679E-2</v>
      </c>
      <c r="Y203" s="172">
        <v>-1.4220347305141587</v>
      </c>
      <c r="Z203" s="172">
        <v>-0.81633195181183416</v>
      </c>
      <c r="AA203" s="147"/>
      <c r="AB203" s="144"/>
      <c r="AC203" s="144"/>
      <c r="AD203" s="151">
        <v>4.142011834319527E-2</v>
      </c>
      <c r="AE203" s="151">
        <v>4.6437924621399021E-2</v>
      </c>
      <c r="AF203" s="144"/>
    </row>
    <row r="204" spans="1:32" ht="22.15" customHeight="1" x14ac:dyDescent="0.25">
      <c r="A204" s="154" t="s">
        <v>242</v>
      </c>
      <c r="B204" s="155">
        <v>2.0797227036395149E-2</v>
      </c>
      <c r="C204" s="155">
        <v>1.9746121297602257E-2</v>
      </c>
      <c r="D204" s="155">
        <v>2.4353120243531201E-2</v>
      </c>
      <c r="E204" s="155">
        <v>2.3454157782515993E-2</v>
      </c>
      <c r="F204" s="155">
        <v>3.237410071942446E-2</v>
      </c>
      <c r="G204" s="155">
        <v>2.364864864864865E-2</v>
      </c>
      <c r="H204" s="155">
        <v>2.1452145214521452E-2</v>
      </c>
      <c r="I204" s="155">
        <v>2.0280811232449299E-2</v>
      </c>
      <c r="J204" s="172">
        <v>-0.11713339820721529</v>
      </c>
      <c r="K204" s="172">
        <v>-0.32429525697590561</v>
      </c>
      <c r="L204" s="147"/>
      <c r="M204" s="203">
        <v>0.25533082778654742</v>
      </c>
      <c r="N204" s="144"/>
      <c r="P204" s="154" t="s">
        <v>242</v>
      </c>
      <c r="Q204" s="155">
        <v>2.0197191514789364E-2</v>
      </c>
      <c r="R204" s="155">
        <v>2.0862893478375111E-2</v>
      </c>
      <c r="S204" s="155">
        <v>2.5146374418255516E-2</v>
      </c>
      <c r="T204" s="155">
        <v>2.4705882352941175E-2</v>
      </c>
      <c r="U204" s="155">
        <v>2.293897725112477E-2</v>
      </c>
      <c r="V204" s="155">
        <v>2.1259095223030686E-2</v>
      </c>
      <c r="W204" s="155">
        <v>2.3146381788121582E-2</v>
      </c>
      <c r="X204" s="155">
        <v>1.7727502954583824E-2</v>
      </c>
      <c r="Y204" s="172">
        <v>-0.5418878833537758</v>
      </c>
      <c r="Z204" s="172">
        <v>-0.46915977160652023</v>
      </c>
      <c r="AA204" s="147"/>
      <c r="AB204" s="144"/>
      <c r="AC204" s="144"/>
      <c r="AD204" s="151">
        <v>2.3523763802208355E-2</v>
      </c>
      <c r="AE204" s="151">
        <v>2.2419100670649027E-2</v>
      </c>
      <c r="AF204" s="144"/>
    </row>
    <row r="205" spans="1:32" ht="22.15" customHeight="1" x14ac:dyDescent="0.25">
      <c r="A205" s="154" t="s">
        <v>243</v>
      </c>
      <c r="B205" s="155">
        <v>0.268630849220104</v>
      </c>
      <c r="C205" s="155">
        <v>0.27080394922425954</v>
      </c>
      <c r="D205" s="155">
        <v>0.23592085235920851</v>
      </c>
      <c r="E205" s="155">
        <v>0.24946695095948826</v>
      </c>
      <c r="F205" s="155">
        <v>0.25539568345323743</v>
      </c>
      <c r="G205" s="155">
        <v>0.24662162162162163</v>
      </c>
      <c r="H205" s="155">
        <v>0.33003300330033003</v>
      </c>
      <c r="I205" s="155">
        <v>0.24492979719188768</v>
      </c>
      <c r="J205" s="172">
        <v>-8.5103206108442357</v>
      </c>
      <c r="K205" s="172">
        <v>-2.0792718410608702</v>
      </c>
      <c r="L205" s="147"/>
      <c r="M205" s="203">
        <v>-2.1207858275499367</v>
      </c>
      <c r="N205" s="144"/>
      <c r="P205" s="154" t="s">
        <v>243</v>
      </c>
      <c r="Q205" s="155">
        <v>0.24625037346877801</v>
      </c>
      <c r="R205" s="155">
        <v>0.25003941352672238</v>
      </c>
      <c r="S205" s="155">
        <v>0.27540909773307309</v>
      </c>
      <c r="T205" s="155">
        <v>0.28094117647058825</v>
      </c>
      <c r="U205" s="155">
        <v>0.2975096635194221</v>
      </c>
      <c r="V205" s="155">
        <v>0.28149319835495096</v>
      </c>
      <c r="W205" s="155">
        <v>0.28258934249014372</v>
      </c>
      <c r="X205" s="155">
        <v>0.26613765546738705</v>
      </c>
      <c r="Y205" s="172">
        <v>-1.6451687022756678</v>
      </c>
      <c r="Z205" s="172">
        <v>-0.61348552520031352</v>
      </c>
      <c r="AA205" s="147"/>
      <c r="AB205" s="144"/>
      <c r="AC205" s="144"/>
      <c r="AD205" s="151">
        <v>0.26572251560249638</v>
      </c>
      <c r="AE205" s="151">
        <v>0.27227251071939018</v>
      </c>
      <c r="AF205" s="144"/>
    </row>
    <row r="206" spans="1:32" ht="22.15" customHeight="1" x14ac:dyDescent="0.25">
      <c r="A206" s="154" t="s">
        <v>244</v>
      </c>
      <c r="B206" s="155">
        <v>9.3587521663778164E-2</v>
      </c>
      <c r="C206" s="155">
        <v>7.4753173483779967E-2</v>
      </c>
      <c r="D206" s="155">
        <v>7.7625570776255703E-2</v>
      </c>
      <c r="E206" s="155">
        <v>6.3965884861407252E-2</v>
      </c>
      <c r="F206" s="155">
        <v>8.0935251798561147E-2</v>
      </c>
      <c r="G206" s="155">
        <v>9.6283783783783786E-2</v>
      </c>
      <c r="H206" s="155">
        <v>6.4356435643564358E-2</v>
      </c>
      <c r="I206" s="155">
        <v>7.4882995319812795E-2</v>
      </c>
      <c r="J206" s="172">
        <v>1.0526559676248437</v>
      </c>
      <c r="K206" s="172">
        <v>-0.40896403018866739</v>
      </c>
      <c r="L206" s="147"/>
      <c r="M206" s="203">
        <v>-2.5291465820375167</v>
      </c>
      <c r="N206" s="144"/>
      <c r="P206" s="154" t="s">
        <v>244</v>
      </c>
      <c r="Q206" s="155">
        <v>0.13803406035255453</v>
      </c>
      <c r="R206" s="155">
        <v>0.12995953544589836</v>
      </c>
      <c r="S206" s="155">
        <v>9.8783966371415705E-2</v>
      </c>
      <c r="T206" s="155">
        <v>0.12901960784313726</v>
      </c>
      <c r="U206" s="155">
        <v>0.12147519168620494</v>
      </c>
      <c r="V206" s="155">
        <v>0.13565327428029106</v>
      </c>
      <c r="W206" s="155">
        <v>0.12450718555258806</v>
      </c>
      <c r="X206" s="155">
        <v>0.10017446114018796</v>
      </c>
      <c r="Y206" s="172">
        <v>-2.43327244124001</v>
      </c>
      <c r="Z206" s="172">
        <v>-2.5920382558276502</v>
      </c>
      <c r="AA206" s="147"/>
      <c r="AB206" s="144"/>
      <c r="AC206" s="144"/>
      <c r="AD206" s="151">
        <v>7.8972635621699469E-2</v>
      </c>
      <c r="AE206" s="151">
        <v>0.12609484369846446</v>
      </c>
      <c r="AF206" s="144"/>
    </row>
    <row r="207" spans="1:32" ht="22.15" customHeight="1" x14ac:dyDescent="0.25">
      <c r="A207" s="154" t="s">
        <v>245</v>
      </c>
      <c r="B207" s="155">
        <v>1.7331022530329288E-3</v>
      </c>
      <c r="C207" s="155">
        <v>0</v>
      </c>
      <c r="D207" s="155">
        <v>1.5220700152207001E-3</v>
      </c>
      <c r="E207" s="155">
        <v>0</v>
      </c>
      <c r="F207" s="155">
        <v>1.7985611510791368E-3</v>
      </c>
      <c r="G207" s="155">
        <v>5.0675675675675678E-3</v>
      </c>
      <c r="H207" s="155">
        <v>4.9504950495049506E-3</v>
      </c>
      <c r="I207" s="155">
        <v>1.0920436817472699E-2</v>
      </c>
      <c r="J207" s="172">
        <v>0.59699417679677491</v>
      </c>
      <c r="K207" s="172">
        <v>0.87600911621678501</v>
      </c>
      <c r="L207" s="147"/>
      <c r="M207" s="203">
        <v>-2.8192625256926536</v>
      </c>
      <c r="N207" s="144"/>
      <c r="P207" s="154" t="s">
        <v>245</v>
      </c>
      <c r="Q207" s="155">
        <v>2.7547057066029279E-2</v>
      </c>
      <c r="R207" s="155">
        <v>3.809974249829208E-2</v>
      </c>
      <c r="S207" s="155">
        <v>2.5897012460591503E-2</v>
      </c>
      <c r="T207" s="155">
        <v>2.3529411764705882E-2</v>
      </c>
      <c r="U207" s="155">
        <v>2.9782650022178569E-2</v>
      </c>
      <c r="V207" s="155">
        <v>4.1252768111357169E-2</v>
      </c>
      <c r="W207" s="155">
        <v>5.0871168765102379E-2</v>
      </c>
      <c r="X207" s="155">
        <v>3.9113062074399234E-2</v>
      </c>
      <c r="Y207" s="172">
        <v>-1.1758106690703145</v>
      </c>
      <c r="Z207" s="172">
        <v>0.47285566322472911</v>
      </c>
      <c r="AA207" s="147"/>
      <c r="AB207" s="144"/>
      <c r="AC207" s="144"/>
      <c r="AD207" s="151">
        <v>2.1603456553048487E-3</v>
      </c>
      <c r="AE207" s="151">
        <v>3.4384505442151943E-2</v>
      </c>
      <c r="AF207" s="144"/>
    </row>
    <row r="208" spans="1:32" ht="22.15" customHeight="1" x14ac:dyDescent="0.25">
      <c r="A208" s="154" t="s">
        <v>246</v>
      </c>
      <c r="B208" s="155">
        <v>5.0259965337954939E-2</v>
      </c>
      <c r="C208" s="155">
        <v>4.7954866008462625E-2</v>
      </c>
      <c r="D208" s="155">
        <v>3.1963470319634701E-2</v>
      </c>
      <c r="E208" s="155">
        <v>5.7569296375266525E-2</v>
      </c>
      <c r="F208" s="155">
        <v>8.0935251798561147E-2</v>
      </c>
      <c r="G208" s="155">
        <v>6.5878378378378372E-2</v>
      </c>
      <c r="H208" s="155">
        <v>7.2607260726072612E-2</v>
      </c>
      <c r="I208" s="155">
        <v>8.4243369734789394E-2</v>
      </c>
      <c r="J208" s="172">
        <v>1.1636109008716784</v>
      </c>
      <c r="K208" s="172">
        <v>2.6874190666138409</v>
      </c>
      <c r="L208" s="147"/>
      <c r="M208" s="203">
        <v>0.9900412899852149</v>
      </c>
      <c r="N208" s="144"/>
      <c r="P208" s="154" t="s">
        <v>246</v>
      </c>
      <c r="Q208" s="155">
        <v>4.3382133253659992E-2</v>
      </c>
      <c r="R208" s="155">
        <v>4.5982447842766304E-2</v>
      </c>
      <c r="S208" s="155">
        <v>4.9542110794175045E-2</v>
      </c>
      <c r="T208" s="155">
        <v>5.6627450980392159E-2</v>
      </c>
      <c r="U208" s="155">
        <v>6.7739686965338067E-2</v>
      </c>
      <c r="V208" s="155">
        <v>7.2951597595697568E-2</v>
      </c>
      <c r="W208" s="155">
        <v>6.8612488871931832E-2</v>
      </c>
      <c r="X208" s="155">
        <v>7.4342956834937246E-2</v>
      </c>
      <c r="Y208" s="172">
        <v>0.57304679630054145</v>
      </c>
      <c r="Z208" s="172">
        <v>1.6769753478027358</v>
      </c>
      <c r="AA208" s="147"/>
      <c r="AB208" s="144"/>
      <c r="AC208" s="144"/>
      <c r="AD208" s="151">
        <v>5.7369179068650987E-2</v>
      </c>
      <c r="AE208" s="151">
        <v>5.7573203356909887E-2</v>
      </c>
      <c r="AF208" s="144"/>
    </row>
    <row r="209" spans="1:32" x14ac:dyDescent="0.25">
      <c r="A209" s="149" t="s">
        <v>247</v>
      </c>
      <c r="B209" s="150">
        <v>144.32235701906407</v>
      </c>
      <c r="C209" s="150">
        <v>177.48519040902684</v>
      </c>
      <c r="D209" s="150">
        <v>102.32724505327241</v>
      </c>
      <c r="E209" s="150">
        <v>126.9147121535182</v>
      </c>
      <c r="F209" s="150">
        <v>135.43705035971234</v>
      </c>
      <c r="G209" s="150">
        <v>148.06250000000003</v>
      </c>
      <c r="H209" s="150">
        <v>136.54125412541234</v>
      </c>
      <c r="I209" s="150">
        <v>123.32761310452425</v>
      </c>
      <c r="J209" s="177">
        <v>-13.21364102088809</v>
      </c>
      <c r="K209" s="177">
        <v>-16.2698424883706</v>
      </c>
      <c r="L209" s="147"/>
      <c r="M209" s="203">
        <v>5.0655837275192397</v>
      </c>
      <c r="N209" s="144"/>
      <c r="P209" s="149" t="s">
        <v>247</v>
      </c>
      <c r="Q209" s="150">
        <v>136.63955781296684</v>
      </c>
      <c r="R209" s="150">
        <v>137.42535078038782</v>
      </c>
      <c r="S209" s="150">
        <v>122.26535054796568</v>
      </c>
      <c r="T209" s="150">
        <v>113.39380392156859</v>
      </c>
      <c r="U209" s="150">
        <v>120.71636778404408</v>
      </c>
      <c r="V209" s="150">
        <v>104.92812401138879</v>
      </c>
      <c r="W209" s="150">
        <v>114.88038916444103</v>
      </c>
      <c r="X209" s="150">
        <v>118.26202937700501</v>
      </c>
      <c r="Y209" s="177">
        <v>3.3816402125639797</v>
      </c>
      <c r="Z209" s="177">
        <v>-4.0154562388560038</v>
      </c>
      <c r="AA209" s="147"/>
      <c r="AB209" s="144"/>
      <c r="AC209" s="144"/>
      <c r="AD209" s="150">
        <v>139.59745559289485</v>
      </c>
      <c r="AE209" s="150">
        <v>122.27748561586101</v>
      </c>
      <c r="AF209" s="144"/>
    </row>
    <row r="210" spans="1:32" x14ac:dyDescent="0.25">
      <c r="A210" s="149" t="s">
        <v>248</v>
      </c>
      <c r="B210" s="150">
        <v>144.61146496815297</v>
      </c>
      <c r="C210" s="150">
        <v>203.74092009685231</v>
      </c>
      <c r="D210" s="150">
        <v>109.70921985815608</v>
      </c>
      <c r="E210" s="150">
        <v>131.74820143884881</v>
      </c>
      <c r="F210" s="150">
        <v>132.94370860927151</v>
      </c>
      <c r="G210" s="150">
        <v>166.75304878048766</v>
      </c>
      <c r="H210" s="150">
        <v>153.04545454545445</v>
      </c>
      <c r="I210" s="150">
        <v>133.68285714285713</v>
      </c>
      <c r="J210" s="177">
        <v>-19.362597402597316</v>
      </c>
      <c r="K210" s="177">
        <v>-16.176821639898577</v>
      </c>
      <c r="L210" s="147"/>
      <c r="M210" s="203">
        <v>-16.587130706474625</v>
      </c>
      <c r="N210" s="144"/>
      <c r="P210" s="149" t="s">
        <v>248</v>
      </c>
      <c r="Q210" s="150">
        <v>156.48599100657202</v>
      </c>
      <c r="R210" s="150">
        <v>160.12953846153849</v>
      </c>
      <c r="S210" s="150">
        <v>142.65557142857156</v>
      </c>
      <c r="T210" s="150">
        <v>137.39133226324236</v>
      </c>
      <c r="U210" s="150">
        <v>147.16615298402908</v>
      </c>
      <c r="V210" s="150">
        <v>131.93987659635533</v>
      </c>
      <c r="W210" s="150">
        <v>148.52797807903087</v>
      </c>
      <c r="X210" s="150">
        <v>150.26998784933176</v>
      </c>
      <c r="Y210" s="177">
        <v>1.7420097703008821</v>
      </c>
      <c r="Z210" s="177">
        <v>2.7606509229264589</v>
      </c>
      <c r="AA210" s="147"/>
      <c r="AB210" s="144"/>
      <c r="AC210" s="144"/>
      <c r="AD210" s="150">
        <v>149.85967878275571</v>
      </c>
      <c r="AE210" s="150">
        <v>147.5093369264053</v>
      </c>
      <c r="AF210" s="144"/>
    </row>
    <row r="211" spans="1:32" x14ac:dyDescent="0.25">
      <c r="A211" s="146" t="s">
        <v>249</v>
      </c>
      <c r="B211" s="147">
        <v>462</v>
      </c>
      <c r="C211" s="147">
        <v>319</v>
      </c>
      <c r="D211" s="147">
        <v>256</v>
      </c>
      <c r="E211" s="147">
        <v>325</v>
      </c>
      <c r="F211" s="147">
        <v>467</v>
      </c>
      <c r="G211" s="147">
        <v>439</v>
      </c>
      <c r="H211" s="147">
        <v>425</v>
      </c>
      <c r="I211" s="147">
        <v>456</v>
      </c>
      <c r="J211" s="148">
        <v>7.2941176470588232E-2</v>
      </c>
      <c r="K211" s="148">
        <v>0.18529520980319344</v>
      </c>
      <c r="L211" s="147"/>
      <c r="M211" s="155">
        <v>4.7969703345255625E-2</v>
      </c>
      <c r="N211" s="144"/>
      <c r="P211" s="146" t="s">
        <v>249</v>
      </c>
      <c r="Q211" s="147">
        <v>10070</v>
      </c>
      <c r="R211" s="147">
        <v>8083</v>
      </c>
      <c r="S211" s="147">
        <v>7267</v>
      </c>
      <c r="T211" s="147">
        <v>7783</v>
      </c>
      <c r="U211" s="147">
        <v>8570</v>
      </c>
      <c r="V211" s="147">
        <v>8858</v>
      </c>
      <c r="W211" s="147">
        <v>9768</v>
      </c>
      <c r="X211" s="147">
        <v>9506</v>
      </c>
      <c r="Y211" s="148">
        <v>-2.6822276822276822E-2</v>
      </c>
      <c r="Z211" s="148">
        <v>0.101706981903674</v>
      </c>
      <c r="AA211" s="147"/>
      <c r="AB211" s="144"/>
      <c r="AC211" s="144"/>
      <c r="AD211" s="147">
        <v>384.71428571428572</v>
      </c>
      <c r="AE211" s="147">
        <v>8628.4285714285706</v>
      </c>
      <c r="AF211" s="144"/>
    </row>
    <row r="212" spans="1:32" x14ac:dyDescent="0.25">
      <c r="A212" s="146" t="s">
        <v>250</v>
      </c>
      <c r="B212" s="150">
        <v>100</v>
      </c>
      <c r="C212" s="150">
        <v>65</v>
      </c>
      <c r="D212" s="150">
        <v>57</v>
      </c>
      <c r="E212" s="150">
        <v>39</v>
      </c>
      <c r="F212" s="150">
        <v>118</v>
      </c>
      <c r="G212" s="150">
        <v>82</v>
      </c>
      <c r="H212" s="150">
        <v>94</v>
      </c>
      <c r="I212" s="150">
        <v>124</v>
      </c>
      <c r="J212" s="148">
        <v>0.31914893617021278</v>
      </c>
      <c r="K212" s="148">
        <v>0.56396396396396387</v>
      </c>
      <c r="L212" s="147"/>
      <c r="M212" s="155">
        <v>4.6096654275092935E-2</v>
      </c>
      <c r="N212" s="144"/>
      <c r="P212" s="146" t="s">
        <v>250</v>
      </c>
      <c r="Q212" s="150">
        <v>2624</v>
      </c>
      <c r="R212" s="150">
        <v>1956</v>
      </c>
      <c r="S212" s="150">
        <v>1793</v>
      </c>
      <c r="T212" s="150">
        <v>1765</v>
      </c>
      <c r="U212" s="150">
        <v>1929</v>
      </c>
      <c r="V212" s="150">
        <v>2088</v>
      </c>
      <c r="W212" s="150">
        <v>2414</v>
      </c>
      <c r="X212" s="150">
        <v>2690</v>
      </c>
      <c r="Y212" s="148">
        <v>0.11433305716652858</v>
      </c>
      <c r="Z212" s="148">
        <v>0.29247031367973098</v>
      </c>
      <c r="AA212" s="147"/>
      <c r="AB212" s="144"/>
      <c r="AC212" s="144"/>
      <c r="AD212" s="150">
        <v>79.285714285714292</v>
      </c>
      <c r="AE212" s="150">
        <v>2081.2857142857142</v>
      </c>
      <c r="AF212" s="144"/>
    </row>
    <row r="213" spans="1:32" x14ac:dyDescent="0.25">
      <c r="A213" s="149" t="s">
        <v>251</v>
      </c>
      <c r="B213" s="147">
        <v>0</v>
      </c>
      <c r="C213" s="147">
        <v>506</v>
      </c>
      <c r="D213" s="147">
        <v>403</v>
      </c>
      <c r="E213" s="147">
        <v>343</v>
      </c>
      <c r="F213" s="147">
        <v>241</v>
      </c>
      <c r="G213" s="147">
        <v>314</v>
      </c>
      <c r="H213" s="147">
        <v>387</v>
      </c>
      <c r="I213" s="147">
        <v>456</v>
      </c>
      <c r="J213" s="148">
        <v>0.17829457364341086</v>
      </c>
      <c r="K213" s="157">
        <v>0.24703737465815856</v>
      </c>
      <c r="L213" s="147"/>
      <c r="M213" s="155">
        <v>3.5770316912456857E-2</v>
      </c>
      <c r="N213" s="144"/>
      <c r="P213" s="149" t="s">
        <v>251</v>
      </c>
      <c r="Q213" s="147">
        <v>0</v>
      </c>
      <c r="R213" s="147">
        <v>16781</v>
      </c>
      <c r="S213" s="147">
        <v>13899</v>
      </c>
      <c r="T213" s="147">
        <v>11837</v>
      </c>
      <c r="U213" s="147">
        <v>10650</v>
      </c>
      <c r="V213" s="147">
        <v>10681</v>
      </c>
      <c r="W213" s="147">
        <v>11677</v>
      </c>
      <c r="X213" s="147">
        <v>12748</v>
      </c>
      <c r="Y213" s="148">
        <v>9.1718763381005389E-2</v>
      </c>
      <c r="Z213" s="157">
        <v>1.2750744786494538E-2</v>
      </c>
      <c r="AA213" s="147"/>
      <c r="AB213" s="144"/>
      <c r="AC213" s="144"/>
      <c r="AD213" s="158">
        <v>365.66666666666669</v>
      </c>
      <c r="AE213" s="158">
        <v>12587.5</v>
      </c>
      <c r="AF213" s="144"/>
    </row>
    <row r="214" spans="1:32" x14ac:dyDescent="0.25">
      <c r="A214" s="159" t="s">
        <v>252</v>
      </c>
      <c r="B214" s="150">
        <v>239</v>
      </c>
      <c r="C214" s="150">
        <v>174</v>
      </c>
      <c r="D214" s="150">
        <v>184</v>
      </c>
      <c r="E214" s="150">
        <v>115</v>
      </c>
      <c r="F214" s="150">
        <v>146</v>
      </c>
      <c r="G214" s="150">
        <v>225</v>
      </c>
      <c r="H214" s="150">
        <v>191</v>
      </c>
      <c r="I214" s="150">
        <v>181</v>
      </c>
      <c r="J214" s="148">
        <v>-5.2356020942408377E-2</v>
      </c>
      <c r="K214" s="148">
        <v>-5.4945054945054949E-3</v>
      </c>
      <c r="L214" s="147"/>
      <c r="M214" s="155">
        <v>4.4702395653247719E-2</v>
      </c>
      <c r="N214" s="144"/>
      <c r="P214" s="159" t="s">
        <v>252</v>
      </c>
      <c r="Q214" s="150">
        <v>4971</v>
      </c>
      <c r="R214" s="150">
        <v>4800</v>
      </c>
      <c r="S214" s="150">
        <v>4665</v>
      </c>
      <c r="T214" s="150">
        <v>3585</v>
      </c>
      <c r="U214" s="150">
        <v>3820</v>
      </c>
      <c r="V214" s="150">
        <v>4011</v>
      </c>
      <c r="W214" s="150">
        <v>3788</v>
      </c>
      <c r="X214" s="150">
        <v>4049</v>
      </c>
      <c r="Y214" s="148">
        <v>6.8901795142555441E-2</v>
      </c>
      <c r="Z214" s="148">
        <v>-4.3758434547908322E-2</v>
      </c>
      <c r="AA214" s="147"/>
      <c r="AB214" s="144"/>
      <c r="AC214" s="144"/>
      <c r="AD214" s="150">
        <v>182</v>
      </c>
      <c r="AE214" s="150">
        <v>4234.2857142857147</v>
      </c>
      <c r="AF214" s="144"/>
    </row>
    <row r="215" spans="1:32" x14ac:dyDescent="0.25">
      <c r="A215" s="159" t="s">
        <v>253</v>
      </c>
      <c r="B215" s="150">
        <v>10</v>
      </c>
      <c r="C215" s="150">
        <v>14</v>
      </c>
      <c r="D215" s="150">
        <v>10</v>
      </c>
      <c r="E215" s="150">
        <v>16</v>
      </c>
      <c r="F215" s="150">
        <v>12</v>
      </c>
      <c r="G215" s="150">
        <v>17</v>
      </c>
      <c r="H215" s="150">
        <v>18</v>
      </c>
      <c r="I215" s="150">
        <v>20</v>
      </c>
      <c r="J215" s="148">
        <v>0.1111111111111111</v>
      </c>
      <c r="K215" s="148">
        <v>0.44329896907216487</v>
      </c>
      <c r="L215" s="147"/>
      <c r="M215" s="155">
        <v>4.9504950495049507E-2</v>
      </c>
      <c r="N215" s="144"/>
      <c r="P215" s="159" t="s">
        <v>253</v>
      </c>
      <c r="Q215" s="150">
        <v>465</v>
      </c>
      <c r="R215" s="150">
        <v>449</v>
      </c>
      <c r="S215" s="150">
        <v>586</v>
      </c>
      <c r="T215" s="150">
        <v>429</v>
      </c>
      <c r="U215" s="150">
        <v>415</v>
      </c>
      <c r="V215" s="150">
        <v>472</v>
      </c>
      <c r="W215" s="150">
        <v>409</v>
      </c>
      <c r="X215" s="150">
        <v>404</v>
      </c>
      <c r="Y215" s="148">
        <v>-1.2224938875305624E-2</v>
      </c>
      <c r="Z215" s="148">
        <v>-0.12310077519379846</v>
      </c>
      <c r="AA215" s="147"/>
      <c r="AB215" s="144"/>
      <c r="AC215" s="144"/>
      <c r="AD215" s="150">
        <v>13.857142857142858</v>
      </c>
      <c r="AE215" s="150">
        <v>460.71428571428572</v>
      </c>
      <c r="AF215" s="144"/>
    </row>
    <row r="216" spans="1:32" x14ac:dyDescent="0.25">
      <c r="A216" s="159" t="s">
        <v>254</v>
      </c>
      <c r="B216" s="191">
        <v>4.0160642570281124E-2</v>
      </c>
      <c r="C216" s="191">
        <v>7.4468085106382975E-2</v>
      </c>
      <c r="D216" s="191">
        <v>5.1546391752577317E-2</v>
      </c>
      <c r="E216" s="191">
        <v>0.12213740458015267</v>
      </c>
      <c r="F216" s="191">
        <v>7.5949367088607597E-2</v>
      </c>
      <c r="G216" s="191">
        <v>7.0247933884297523E-2</v>
      </c>
      <c r="H216" s="191">
        <v>8.6124401913875603E-2</v>
      </c>
      <c r="I216" s="191">
        <v>9.950248756218906E-2</v>
      </c>
      <c r="J216" s="172">
        <v>1.3378085648313456</v>
      </c>
      <c r="K216" s="172">
        <v>2.8751211121634714</v>
      </c>
      <c r="L216" s="147"/>
      <c r="M216" s="203">
        <v>0.87771338680502775</v>
      </c>
      <c r="N216" s="144"/>
      <c r="P216" s="159" t="s">
        <v>254</v>
      </c>
      <c r="Q216" s="191">
        <v>8.5540838852097137E-2</v>
      </c>
      <c r="R216" s="191">
        <v>8.5540102876738425E-2</v>
      </c>
      <c r="S216" s="191">
        <v>0.111597790896972</v>
      </c>
      <c r="T216" s="191">
        <v>0.10687593423019431</v>
      </c>
      <c r="U216" s="191">
        <v>9.7992916174734351E-2</v>
      </c>
      <c r="V216" s="191">
        <v>0.10528663841177782</v>
      </c>
      <c r="W216" s="191">
        <v>9.7450559923755065E-2</v>
      </c>
      <c r="X216" s="191">
        <v>9.0725353694138783E-2</v>
      </c>
      <c r="Y216" s="172">
        <v>-0.67252062296162818</v>
      </c>
      <c r="Z216" s="172">
        <v>-0.74033546582117493</v>
      </c>
      <c r="AA216" s="147"/>
      <c r="AB216" s="144"/>
      <c r="AC216" s="144"/>
      <c r="AD216" s="191">
        <v>7.0751276440554345E-2</v>
      </c>
      <c r="AE216" s="191">
        <v>9.8128708352350533E-2</v>
      </c>
      <c r="AF216" s="144"/>
    </row>
    <row r="217" spans="1:32" x14ac:dyDescent="0.25">
      <c r="A217" s="161" t="s">
        <v>255</v>
      </c>
      <c r="B217" s="161"/>
      <c r="C217" s="161"/>
      <c r="D217" s="161"/>
      <c r="E217" s="144"/>
      <c r="F217" s="144"/>
      <c r="G217" s="144"/>
      <c r="H217" s="144"/>
      <c r="I217" s="144"/>
      <c r="J217" s="144"/>
      <c r="K217" s="144"/>
      <c r="L217" s="144"/>
      <c r="M217" s="144"/>
      <c r="N217" s="144"/>
      <c r="O217" s="204"/>
      <c r="P217" s="161" t="s">
        <v>255</v>
      </c>
      <c r="Q217" s="161"/>
      <c r="R217" s="161"/>
      <c r="S217" s="161"/>
      <c r="T217" s="144"/>
      <c r="U217" s="144"/>
      <c r="V217" s="144"/>
      <c r="W217" s="144"/>
      <c r="X217" s="144"/>
      <c r="Y217" s="144"/>
      <c r="Z217" s="144"/>
      <c r="AA217" s="144"/>
      <c r="AB217" s="144"/>
      <c r="AC217" s="144"/>
      <c r="AD217" s="144"/>
      <c r="AE217" s="144"/>
      <c r="AF217" s="144"/>
    </row>
    <row r="218" spans="1:32" x14ac:dyDescent="0.25">
      <c r="A218" s="187"/>
      <c r="B218" s="187"/>
      <c r="C218" s="187"/>
      <c r="D218" s="187"/>
      <c r="E218" s="192"/>
      <c r="F218" s="192"/>
      <c r="G218" s="192"/>
      <c r="H218" s="192"/>
      <c r="I218" s="192"/>
      <c r="J218" s="167"/>
      <c r="K218" s="167"/>
      <c r="L218" s="188"/>
      <c r="M218" s="211"/>
      <c r="N218" s="144"/>
      <c r="P218" s="187"/>
      <c r="Q218" s="187"/>
      <c r="R218" s="187"/>
      <c r="S218" s="187"/>
      <c r="T218" s="192"/>
      <c r="U218" s="192"/>
      <c r="V218" s="192"/>
      <c r="W218" s="192"/>
      <c r="X218" s="192"/>
      <c r="Y218" s="144"/>
      <c r="Z218" s="144"/>
      <c r="AA218" s="188"/>
      <c r="AB218" s="144"/>
      <c r="AC218" s="144"/>
      <c r="AD218" s="144"/>
      <c r="AE218" s="144"/>
      <c r="AF218" s="144"/>
    </row>
    <row r="219" spans="1:32" x14ac:dyDescent="0.25">
      <c r="A219" s="187"/>
      <c r="B219" s="187"/>
      <c r="C219" s="187"/>
      <c r="D219" s="187"/>
      <c r="E219" s="167"/>
      <c r="F219" s="167"/>
      <c r="G219" s="167"/>
      <c r="H219" s="167"/>
      <c r="I219" s="167"/>
      <c r="J219" s="167"/>
      <c r="K219" s="167"/>
      <c r="L219" s="188"/>
      <c r="M219" s="211"/>
      <c r="N219" s="144"/>
      <c r="P219" s="187"/>
      <c r="Q219" s="187"/>
      <c r="R219" s="187"/>
      <c r="S219" s="187"/>
      <c r="T219" s="167"/>
      <c r="U219" s="144"/>
      <c r="V219" s="144"/>
      <c r="W219" s="144"/>
      <c r="X219" s="144"/>
      <c r="Y219" s="144"/>
      <c r="Z219" s="144"/>
      <c r="AA219" s="188"/>
      <c r="AB219" s="144"/>
      <c r="AC219" s="144"/>
      <c r="AD219" s="144"/>
      <c r="AE219" s="144"/>
      <c r="AF219" s="144"/>
    </row>
    <row r="220" spans="1:32" x14ac:dyDescent="0.25">
      <c r="A220" s="193" t="s">
        <v>279</v>
      </c>
      <c r="B220" s="193"/>
      <c r="C220" s="193"/>
      <c r="D220" s="193"/>
      <c r="E220" s="212" t="s">
        <v>294</v>
      </c>
      <c r="F220" s="167"/>
      <c r="G220" s="167"/>
      <c r="H220" s="167"/>
      <c r="I220" s="167"/>
      <c r="J220" s="167"/>
      <c r="K220" s="167"/>
      <c r="L220" s="188"/>
      <c r="M220" s="211"/>
      <c r="N220" s="144"/>
      <c r="O220" s="211"/>
      <c r="P220" s="193" t="s">
        <v>279</v>
      </c>
      <c r="Q220" s="193"/>
      <c r="R220" s="193"/>
      <c r="S220" s="193"/>
      <c r="T220" s="181"/>
      <c r="U220" s="144"/>
      <c r="V220" s="144"/>
      <c r="W220" s="144"/>
      <c r="X220" s="144"/>
      <c r="Y220" s="144"/>
      <c r="Z220" s="144"/>
      <c r="AA220" s="188"/>
      <c r="AB220" s="144"/>
      <c r="AC220" s="144"/>
      <c r="AD220" s="144"/>
      <c r="AE220" s="144"/>
      <c r="AF220" s="144"/>
    </row>
    <row r="221" spans="1:32" x14ac:dyDescent="0.25">
      <c r="A221" s="166" t="s">
        <v>313</v>
      </c>
      <c r="B221" s="166"/>
      <c r="C221" s="166"/>
      <c r="D221" s="166"/>
      <c r="E221" s="194" t="s">
        <v>280</v>
      </c>
      <c r="F221" s="167"/>
      <c r="G221" s="167"/>
      <c r="H221" s="167"/>
      <c r="I221" s="167"/>
      <c r="J221" s="167"/>
      <c r="K221" s="167"/>
      <c r="L221" s="167"/>
      <c r="M221" s="144"/>
      <c r="N221" s="144"/>
      <c r="P221" s="166" t="s">
        <v>231</v>
      </c>
      <c r="Q221" s="166"/>
      <c r="R221" s="166"/>
      <c r="S221" s="166"/>
      <c r="T221" s="194" t="s">
        <v>280</v>
      </c>
      <c r="U221" s="144"/>
      <c r="V221" s="144"/>
      <c r="W221" s="144"/>
      <c r="X221" s="144"/>
      <c r="Y221" s="144"/>
      <c r="Z221" s="144"/>
      <c r="AA221" s="167"/>
      <c r="AB221" s="144"/>
      <c r="AC221" s="144"/>
      <c r="AD221" s="144"/>
      <c r="AE221" s="144"/>
      <c r="AF221" s="144"/>
    </row>
    <row r="222" spans="1:32" ht="42" x14ac:dyDescent="0.25">
      <c r="A222" s="190"/>
      <c r="B222" s="141">
        <v>2019</v>
      </c>
      <c r="C222" s="141">
        <v>2020</v>
      </c>
      <c r="D222" s="141">
        <v>2021</v>
      </c>
      <c r="E222" s="141">
        <v>2022</v>
      </c>
      <c r="F222" s="141">
        <v>2023</v>
      </c>
      <c r="G222" s="141">
        <v>2024</v>
      </c>
      <c r="H222" s="141">
        <v>2025</v>
      </c>
      <c r="I222" s="141">
        <v>2026</v>
      </c>
      <c r="J222" s="142" t="s">
        <v>232</v>
      </c>
      <c r="K222" s="142" t="s">
        <v>233</v>
      </c>
      <c r="L222" s="143" t="s">
        <v>234</v>
      </c>
      <c r="M222" s="145" t="s">
        <v>287</v>
      </c>
      <c r="N222" s="144"/>
      <c r="P222" s="190"/>
      <c r="Q222" s="141">
        <v>2019</v>
      </c>
      <c r="R222" s="141">
        <v>2020</v>
      </c>
      <c r="S222" s="141">
        <v>2021</v>
      </c>
      <c r="T222" s="141">
        <v>2022</v>
      </c>
      <c r="U222" s="141">
        <v>2023</v>
      </c>
      <c r="V222" s="141">
        <v>2024</v>
      </c>
      <c r="W222" s="141">
        <v>2025</v>
      </c>
      <c r="X222" s="141">
        <v>2026</v>
      </c>
      <c r="Y222" s="142" t="s">
        <v>232</v>
      </c>
      <c r="Z222" s="142" t="s">
        <v>233</v>
      </c>
      <c r="AA222" s="143" t="s">
        <v>234</v>
      </c>
      <c r="AB222" s="144"/>
      <c r="AC222" s="144"/>
      <c r="AD222" s="145" t="s">
        <v>314</v>
      </c>
      <c r="AE222" s="145" t="s">
        <v>235</v>
      </c>
      <c r="AF222" s="144"/>
    </row>
    <row r="223" spans="1:32" x14ac:dyDescent="0.25">
      <c r="A223" s="146" t="s">
        <v>236</v>
      </c>
      <c r="B223" s="147">
        <v>2780</v>
      </c>
      <c r="C223" s="147">
        <v>3018</v>
      </c>
      <c r="D223" s="147">
        <v>2588</v>
      </c>
      <c r="E223" s="147">
        <v>2480</v>
      </c>
      <c r="F223" s="147">
        <v>2645</v>
      </c>
      <c r="G223" s="147">
        <v>2903</v>
      </c>
      <c r="H223" s="147">
        <v>3062</v>
      </c>
      <c r="I223" s="147">
        <v>3129</v>
      </c>
      <c r="J223" s="148">
        <v>2.1881123448726322E-2</v>
      </c>
      <c r="K223" s="148">
        <v>0.12461491065927298</v>
      </c>
      <c r="L223" s="147"/>
      <c r="M223" s="155">
        <v>3.3846053997923155E-2</v>
      </c>
      <c r="N223" s="144"/>
      <c r="P223" s="146" t="s">
        <v>236</v>
      </c>
      <c r="Q223" s="147">
        <v>81692</v>
      </c>
      <c r="R223" s="147">
        <v>88641</v>
      </c>
      <c r="S223" s="147">
        <v>70790</v>
      </c>
      <c r="T223" s="147">
        <v>72069</v>
      </c>
      <c r="U223" s="147">
        <v>82950</v>
      </c>
      <c r="V223" s="147">
        <v>86655</v>
      </c>
      <c r="W223" s="147">
        <v>85141</v>
      </c>
      <c r="X223" s="147">
        <v>92448</v>
      </c>
      <c r="Y223" s="148">
        <v>8.5822341762488111E-2</v>
      </c>
      <c r="Z223" s="148">
        <v>0.13944832006310548</v>
      </c>
      <c r="AA223" s="147"/>
      <c r="AB223" s="144"/>
      <c r="AC223" s="144"/>
      <c r="AD223" s="147">
        <v>2782.2857142857142</v>
      </c>
      <c r="AE223" s="147">
        <v>81134</v>
      </c>
      <c r="AF223" s="144"/>
    </row>
    <row r="224" spans="1:32" x14ac:dyDescent="0.25">
      <c r="A224" s="149" t="s">
        <v>237</v>
      </c>
      <c r="B224" s="150">
        <v>1702</v>
      </c>
      <c r="C224" s="150">
        <v>1941</v>
      </c>
      <c r="D224" s="150">
        <v>1588</v>
      </c>
      <c r="E224" s="150">
        <v>1530</v>
      </c>
      <c r="F224" s="150">
        <v>1512</v>
      </c>
      <c r="G224" s="150">
        <v>1563</v>
      </c>
      <c r="H224" s="150">
        <v>1649</v>
      </c>
      <c r="I224" s="150">
        <v>1667</v>
      </c>
      <c r="J224" s="148">
        <v>1.0915706488781079E-2</v>
      </c>
      <c r="K224" s="148">
        <v>1.6020896821941622E-2</v>
      </c>
      <c r="L224" s="147"/>
      <c r="M224" s="155">
        <v>4.8633194270210345E-2</v>
      </c>
      <c r="N224" s="144"/>
      <c r="P224" s="149" t="s">
        <v>237</v>
      </c>
      <c r="Q224" s="150">
        <v>40989</v>
      </c>
      <c r="R224" s="150">
        <v>44315</v>
      </c>
      <c r="S224" s="150">
        <v>35281</v>
      </c>
      <c r="T224" s="150">
        <v>32035</v>
      </c>
      <c r="U224" s="150">
        <v>33839</v>
      </c>
      <c r="V224" s="150">
        <v>31999</v>
      </c>
      <c r="W224" s="150">
        <v>31326</v>
      </c>
      <c r="X224" s="150">
        <v>34277</v>
      </c>
      <c r="Y224" s="148">
        <v>9.420289855072464E-2</v>
      </c>
      <c r="Z224" s="148">
        <v>-3.9414053742433487E-2</v>
      </c>
      <c r="AA224" s="147"/>
      <c r="AB224" s="144"/>
      <c r="AC224" s="144"/>
      <c r="AD224" s="150">
        <v>1640.7142857142858</v>
      </c>
      <c r="AE224" s="150">
        <v>35683.428571428572</v>
      </c>
      <c r="AF224" s="144"/>
    </row>
    <row r="225" spans="1:32" x14ac:dyDescent="0.25">
      <c r="A225" s="146" t="s">
        <v>90</v>
      </c>
      <c r="B225" s="151">
        <v>0.6579049091611906</v>
      </c>
      <c r="C225" s="151">
        <v>0.6887863733144074</v>
      </c>
      <c r="D225" s="151">
        <v>0.64737056665307791</v>
      </c>
      <c r="E225" s="151">
        <v>0.66666666666666663</v>
      </c>
      <c r="F225" s="151">
        <v>0.61815208503679475</v>
      </c>
      <c r="G225" s="151">
        <v>0.57611500184297826</v>
      </c>
      <c r="H225" s="151">
        <v>0.59423423423423427</v>
      </c>
      <c r="I225" s="151">
        <v>0.60050432276657062</v>
      </c>
      <c r="J225" s="172">
        <v>0.62700885323363487</v>
      </c>
      <c r="K225" s="172">
        <v>-3.4482131592914134</v>
      </c>
      <c r="L225" s="147"/>
      <c r="M225" s="203">
        <v>18.648589081140642</v>
      </c>
      <c r="N225" s="144"/>
      <c r="P225" s="146" t="s">
        <v>90</v>
      </c>
      <c r="Q225" s="151">
        <v>0.53871934390032328</v>
      </c>
      <c r="R225" s="151">
        <v>0.53200557036183338</v>
      </c>
      <c r="S225" s="151">
        <v>0.52912504874171395</v>
      </c>
      <c r="T225" s="151">
        <v>0.47674678175459484</v>
      </c>
      <c r="U225" s="151">
        <v>0.44496896696823057</v>
      </c>
      <c r="V225" s="151">
        <v>0.40753712524516672</v>
      </c>
      <c r="W225" s="151">
        <v>0.40137867411526534</v>
      </c>
      <c r="X225" s="151">
        <v>0.41401843195516419</v>
      </c>
      <c r="Y225" s="172">
        <v>1.2639757839898846</v>
      </c>
      <c r="Z225" s="172">
        <v>-6.0974389450927422</v>
      </c>
      <c r="AA225" s="147"/>
      <c r="AB225" s="144"/>
      <c r="AC225" s="144"/>
      <c r="AD225" s="151">
        <v>0.63498645435948475</v>
      </c>
      <c r="AE225" s="151">
        <v>0.47499282140609161</v>
      </c>
      <c r="AF225" s="144"/>
    </row>
    <row r="226" spans="1:32" x14ac:dyDescent="0.25">
      <c r="A226" s="149" t="s">
        <v>238</v>
      </c>
      <c r="B226" s="150">
        <v>1533</v>
      </c>
      <c r="C226" s="150">
        <v>1732</v>
      </c>
      <c r="D226" s="150">
        <v>1401</v>
      </c>
      <c r="E226" s="150">
        <v>1309</v>
      </c>
      <c r="F226" s="150">
        <v>1335</v>
      </c>
      <c r="G226" s="150">
        <v>1377</v>
      </c>
      <c r="H226" s="150">
        <v>1467</v>
      </c>
      <c r="I226" s="150">
        <v>1514</v>
      </c>
      <c r="J226" s="148">
        <v>3.2038173142467624E-2</v>
      </c>
      <c r="K226" s="148">
        <v>4.3726610202875646E-2</v>
      </c>
      <c r="L226" s="147"/>
      <c r="M226" s="155">
        <v>4.9652367834186015E-2</v>
      </c>
      <c r="N226" s="144"/>
      <c r="P226" s="149" t="s">
        <v>238</v>
      </c>
      <c r="Q226" s="150">
        <v>36446</v>
      </c>
      <c r="R226" s="150">
        <v>39336</v>
      </c>
      <c r="S226" s="150">
        <v>30921</v>
      </c>
      <c r="T226" s="150">
        <v>27729</v>
      </c>
      <c r="U226" s="150">
        <v>29351</v>
      </c>
      <c r="V226" s="150">
        <v>27825</v>
      </c>
      <c r="W226" s="150">
        <v>27315</v>
      </c>
      <c r="X226" s="150">
        <v>30492</v>
      </c>
      <c r="Y226" s="148">
        <v>0.11630971993410213</v>
      </c>
      <c r="Z226" s="148">
        <v>-2.5027064310282628E-2</v>
      </c>
      <c r="AA226" s="147"/>
      <c r="AB226" s="144"/>
      <c r="AC226" s="144"/>
      <c r="AD226" s="150">
        <v>1450.5714285714287</v>
      </c>
      <c r="AE226" s="150">
        <v>31274.714285714286</v>
      </c>
      <c r="AF226" s="144"/>
    </row>
    <row r="227" spans="1:32" x14ac:dyDescent="0.25">
      <c r="A227" s="149" t="s">
        <v>239</v>
      </c>
      <c r="B227" s="153">
        <v>0.55143884892086326</v>
      </c>
      <c r="C227" s="153">
        <v>0.57388999337309476</v>
      </c>
      <c r="D227" s="153">
        <v>0.54134466769706335</v>
      </c>
      <c r="E227" s="153">
        <v>0.5278225806451613</v>
      </c>
      <c r="F227" s="153">
        <v>0.50472589792060496</v>
      </c>
      <c r="G227" s="153">
        <v>0.47433689286944541</v>
      </c>
      <c r="H227" s="153">
        <v>0.47909862834748529</v>
      </c>
      <c r="I227" s="153">
        <v>0.48386065835730263</v>
      </c>
      <c r="J227" s="172">
        <v>0.47620300098173418</v>
      </c>
      <c r="K227" s="172">
        <v>-3.7498963741691038</v>
      </c>
      <c r="L227" s="147"/>
      <c r="M227" s="203">
        <v>15.403199792116556</v>
      </c>
      <c r="N227" s="144"/>
      <c r="P227" s="149" t="s">
        <v>239</v>
      </c>
      <c r="Q227" s="153">
        <v>0.44613915683298244</v>
      </c>
      <c r="R227" s="153">
        <v>0.44376755677395335</v>
      </c>
      <c r="S227" s="153">
        <v>0.43679898290719027</v>
      </c>
      <c r="T227" s="153">
        <v>0.38475627523623196</v>
      </c>
      <c r="U227" s="153">
        <v>0.3538396624472574</v>
      </c>
      <c r="V227" s="153">
        <v>0.32110091743119268</v>
      </c>
      <c r="W227" s="153">
        <v>0.32082075615743294</v>
      </c>
      <c r="X227" s="153">
        <v>0.32982866043613707</v>
      </c>
      <c r="Y227" s="172">
        <v>0.90079042787041264</v>
      </c>
      <c r="Z227" s="172">
        <v>-5.5641232404278593</v>
      </c>
      <c r="AA227" s="147"/>
      <c r="AB227" s="144"/>
      <c r="AC227" s="144"/>
      <c r="AD227" s="153">
        <v>0.52135962209899367</v>
      </c>
      <c r="AE227" s="153">
        <v>0.38546989284041566</v>
      </c>
      <c r="AF227" s="144"/>
    </row>
    <row r="228" spans="1:32" x14ac:dyDescent="0.25">
      <c r="A228" s="149" t="s">
        <v>240</v>
      </c>
      <c r="B228" s="153">
        <v>0.90070505287896596</v>
      </c>
      <c r="C228" s="153">
        <v>0.89232354456465734</v>
      </c>
      <c r="D228" s="153">
        <v>0.88224181360201515</v>
      </c>
      <c r="E228" s="153">
        <v>0.85555555555555551</v>
      </c>
      <c r="F228" s="153">
        <v>0.88293650793650791</v>
      </c>
      <c r="G228" s="153">
        <v>0.88099808061420348</v>
      </c>
      <c r="H228" s="153">
        <v>0.88963007883565792</v>
      </c>
      <c r="I228" s="153">
        <v>0.90821835632873427</v>
      </c>
      <c r="J228" s="172">
        <v>1.8588277493076344</v>
      </c>
      <c r="K228" s="172">
        <v>2.4108648013540512</v>
      </c>
      <c r="L228" s="147"/>
      <c r="M228" s="203">
        <v>1.8642255736500357</v>
      </c>
      <c r="N228" s="144"/>
      <c r="P228" s="149" t="s">
        <v>240</v>
      </c>
      <c r="Q228" s="153">
        <v>0.88916538583522409</v>
      </c>
      <c r="R228" s="153">
        <v>0.88764526683967049</v>
      </c>
      <c r="S228" s="153">
        <v>0.87642073637368556</v>
      </c>
      <c r="T228" s="153">
        <v>0.86558451693460281</v>
      </c>
      <c r="U228" s="153">
        <v>0.86737196725671561</v>
      </c>
      <c r="V228" s="153">
        <v>0.86955842370074066</v>
      </c>
      <c r="W228" s="153">
        <v>0.87195939475196327</v>
      </c>
      <c r="X228" s="153">
        <v>0.88957610059223391</v>
      </c>
      <c r="Y228" s="172">
        <v>1.7616705840270641</v>
      </c>
      <c r="Z228" s="172">
        <v>1.3126848438372973</v>
      </c>
      <c r="AA228" s="147"/>
      <c r="AB228" s="144"/>
      <c r="AC228" s="144"/>
      <c r="AD228" s="153">
        <v>0.88410970831519375</v>
      </c>
      <c r="AE228" s="153">
        <v>0.87644925215386094</v>
      </c>
      <c r="AF228" s="144"/>
    </row>
    <row r="229" spans="1:32" ht="22.15" customHeight="1" x14ac:dyDescent="0.25">
      <c r="A229" s="154" t="s">
        <v>241</v>
      </c>
      <c r="B229" s="155">
        <v>5.0528789659224443E-2</v>
      </c>
      <c r="C229" s="155">
        <v>4.945904173106646E-2</v>
      </c>
      <c r="D229" s="155">
        <v>5.478589420654912E-2</v>
      </c>
      <c r="E229" s="155">
        <v>4.5098039215686274E-2</v>
      </c>
      <c r="F229" s="155">
        <v>6.2830687830687834E-2</v>
      </c>
      <c r="G229" s="155">
        <v>4.7344849648112607E-2</v>
      </c>
      <c r="H229" s="155">
        <v>4.8514251061249243E-2</v>
      </c>
      <c r="I229" s="155">
        <v>3.6592681463707262E-2</v>
      </c>
      <c r="J229" s="172">
        <v>-1.1921569597541981</v>
      </c>
      <c r="K229" s="172">
        <v>-1.4517462201943589</v>
      </c>
      <c r="L229" s="147"/>
      <c r="M229" s="203">
        <v>-1.2186383215231966</v>
      </c>
      <c r="N229" s="144"/>
      <c r="P229" s="154" t="s">
        <v>241</v>
      </c>
      <c r="Q229" s="155">
        <v>4.2182048842372345E-2</v>
      </c>
      <c r="R229" s="155">
        <v>3.9693106171725147E-2</v>
      </c>
      <c r="S229" s="155">
        <v>5.1784246478274426E-2</v>
      </c>
      <c r="T229" s="155">
        <v>5.0476041829249259E-2</v>
      </c>
      <c r="U229" s="155">
        <v>5.434557758799019E-2</v>
      </c>
      <c r="V229" s="155">
        <v>4.7813994187318354E-2</v>
      </c>
      <c r="W229" s="155">
        <v>4.6638574985634937E-2</v>
      </c>
      <c r="X229" s="155">
        <v>4.8779064678939228E-2</v>
      </c>
      <c r="Y229" s="172">
        <v>0.21404896933042913</v>
      </c>
      <c r="Z229" s="172">
        <v>0.16863765964359456</v>
      </c>
      <c r="AA229" s="147"/>
      <c r="AB229" s="144"/>
      <c r="AC229" s="144"/>
      <c r="AD229" s="151">
        <v>5.1110143665650851E-2</v>
      </c>
      <c r="AE229" s="151">
        <v>4.7092688082503283E-2</v>
      </c>
      <c r="AF229" s="144"/>
    </row>
    <row r="230" spans="1:32" ht="22.15" customHeight="1" x14ac:dyDescent="0.25">
      <c r="A230" s="154" t="s">
        <v>242</v>
      </c>
      <c r="B230" s="155">
        <v>3.0935251798561152E-2</v>
      </c>
      <c r="C230" s="155">
        <v>3.1809145129224649E-2</v>
      </c>
      <c r="D230" s="155">
        <v>3.3616692426584237E-2</v>
      </c>
      <c r="E230" s="155">
        <v>2.7822580645161292E-2</v>
      </c>
      <c r="F230" s="155">
        <v>3.5916824196597356E-2</v>
      </c>
      <c r="G230" s="155">
        <v>2.549087151222873E-2</v>
      </c>
      <c r="H230" s="155">
        <v>2.6126714565643371E-2</v>
      </c>
      <c r="I230" s="155">
        <v>1.9495046340683924E-2</v>
      </c>
      <c r="J230" s="172">
        <v>-0.66316682249594472</v>
      </c>
      <c r="K230" s="172">
        <v>-1.064461272688642</v>
      </c>
      <c r="L230" s="147"/>
      <c r="M230" s="203">
        <v>0.140920348848593</v>
      </c>
      <c r="N230" s="144"/>
      <c r="P230" s="154" t="s">
        <v>242</v>
      </c>
      <c r="Q230" s="155">
        <v>2.1164863144493954E-2</v>
      </c>
      <c r="R230" s="155">
        <v>1.9844090206563553E-2</v>
      </c>
      <c r="S230" s="155">
        <v>2.5808730046616754E-2</v>
      </c>
      <c r="T230" s="155">
        <v>2.2436831369937144E-2</v>
      </c>
      <c r="U230" s="155">
        <v>2.216998191681736E-2</v>
      </c>
      <c r="V230" s="155">
        <v>1.7656222953089839E-2</v>
      </c>
      <c r="W230" s="155">
        <v>1.7159770263445343E-2</v>
      </c>
      <c r="X230" s="155">
        <v>1.8085842852197994E-2</v>
      </c>
      <c r="Y230" s="172">
        <v>9.260725887526508E-2</v>
      </c>
      <c r="Z230" s="172">
        <v>-0.262592498161485</v>
      </c>
      <c r="AA230" s="147"/>
      <c r="AB230" s="144"/>
      <c r="AC230" s="144"/>
      <c r="AD230" s="151">
        <v>3.0139659067570344E-2</v>
      </c>
      <c r="AE230" s="151">
        <v>2.0711767833812844E-2</v>
      </c>
      <c r="AF230" s="144"/>
    </row>
    <row r="231" spans="1:32" ht="22.15" customHeight="1" x14ac:dyDescent="0.25">
      <c r="A231" s="154" t="s">
        <v>243</v>
      </c>
      <c r="B231" s="155">
        <v>0.12122302158273382</v>
      </c>
      <c r="C231" s="155">
        <v>0.13783962889330684</v>
      </c>
      <c r="D231" s="155">
        <v>0.14026275115919629</v>
      </c>
      <c r="E231" s="155">
        <v>9.9596774193548385E-2</v>
      </c>
      <c r="F231" s="155">
        <v>0.12022684310018904</v>
      </c>
      <c r="G231" s="155">
        <v>0.10609714088873579</v>
      </c>
      <c r="H231" s="155">
        <v>0.10058785107772697</v>
      </c>
      <c r="I231" s="155">
        <v>9.3959731543624164E-2</v>
      </c>
      <c r="J231" s="172">
        <v>-0.66281195341028054</v>
      </c>
      <c r="K231" s="172">
        <v>-2.3980297209713273</v>
      </c>
      <c r="L231" s="147"/>
      <c r="M231" s="203">
        <v>0.87550759534545519</v>
      </c>
      <c r="N231" s="144"/>
      <c r="P231" s="154" t="s">
        <v>243</v>
      </c>
      <c r="Q231" s="155">
        <v>0.10433090143465701</v>
      </c>
      <c r="R231" s="155">
        <v>0.10806511659390124</v>
      </c>
      <c r="S231" s="155">
        <v>0.11710693600791072</v>
      </c>
      <c r="T231" s="155">
        <v>0.11082434888787135</v>
      </c>
      <c r="U231" s="155">
        <v>0.10341169379144062</v>
      </c>
      <c r="V231" s="155">
        <v>9.8840228492297039E-2</v>
      </c>
      <c r="W231" s="155">
        <v>8.7454927708154703E-2</v>
      </c>
      <c r="X231" s="155">
        <v>8.5204655590169612E-2</v>
      </c>
      <c r="Y231" s="172">
        <v>-0.22502721179850915</v>
      </c>
      <c r="Z231" s="172">
        <v>-1.8628861448662091</v>
      </c>
      <c r="AA231" s="147"/>
      <c r="AB231" s="144"/>
      <c r="AC231" s="144"/>
      <c r="AD231" s="151">
        <v>0.11794002875333744</v>
      </c>
      <c r="AE231" s="151">
        <v>0.1038335170388317</v>
      </c>
      <c r="AF231" s="144"/>
    </row>
    <row r="232" spans="1:32" ht="22.15" customHeight="1" x14ac:dyDescent="0.25">
      <c r="A232" s="154" t="s">
        <v>244</v>
      </c>
      <c r="B232" s="155">
        <v>0.19892086330935252</v>
      </c>
      <c r="C232" s="155">
        <v>0.15341285619615638</v>
      </c>
      <c r="D232" s="155">
        <v>0.19513137557959814</v>
      </c>
      <c r="E232" s="155">
        <v>0.21209677419354839</v>
      </c>
      <c r="F232" s="155">
        <v>0.23516068052930056</v>
      </c>
      <c r="G232" s="155">
        <v>0.29176713744402344</v>
      </c>
      <c r="H232" s="155">
        <v>0.26485956890920964</v>
      </c>
      <c r="I232" s="155">
        <v>0.21572387344199426</v>
      </c>
      <c r="J232" s="172">
        <v>-4.9135695467215381</v>
      </c>
      <c r="K232" s="172">
        <v>-0.64470035347976851</v>
      </c>
      <c r="L232" s="147"/>
      <c r="M232" s="203">
        <v>-12.114658346350939</v>
      </c>
      <c r="N232" s="144"/>
      <c r="P232" s="154" t="s">
        <v>244</v>
      </c>
      <c r="Q232" s="155">
        <v>0.29351711305880623</v>
      </c>
      <c r="R232" s="155">
        <v>0.27286470143613001</v>
      </c>
      <c r="S232" s="155">
        <v>0.27385223901681027</v>
      </c>
      <c r="T232" s="155">
        <v>0.33125199461627053</v>
      </c>
      <c r="U232" s="155">
        <v>0.34103676913803493</v>
      </c>
      <c r="V232" s="155">
        <v>0.34407708730021347</v>
      </c>
      <c r="W232" s="155">
        <v>0.35952126472557289</v>
      </c>
      <c r="X232" s="155">
        <v>0.33687045690550366</v>
      </c>
      <c r="Y232" s="172">
        <v>-2.265080782006923</v>
      </c>
      <c r="Z232" s="172">
        <v>1.9673861502484291</v>
      </c>
      <c r="AA232" s="147"/>
      <c r="AB232" s="144"/>
      <c r="AC232" s="144"/>
      <c r="AD232" s="151">
        <v>0.22217087697679194</v>
      </c>
      <c r="AE232" s="151">
        <v>0.31719659540301937</v>
      </c>
      <c r="AF232" s="144"/>
    </row>
    <row r="233" spans="1:32" ht="22.15" customHeight="1" x14ac:dyDescent="0.25">
      <c r="A233" s="154" t="s">
        <v>245</v>
      </c>
      <c r="B233" s="155">
        <v>3.5971223021582735E-4</v>
      </c>
      <c r="C233" s="155">
        <v>0</v>
      </c>
      <c r="D233" s="155">
        <v>0</v>
      </c>
      <c r="E233" s="155">
        <v>0</v>
      </c>
      <c r="F233" s="155">
        <v>1.890359168241966E-3</v>
      </c>
      <c r="G233" s="155">
        <v>6.889424733034792E-4</v>
      </c>
      <c r="H233" s="155">
        <v>2.6126714565643371E-3</v>
      </c>
      <c r="I233" s="155">
        <v>3.9948865452221156E-2</v>
      </c>
      <c r="J233" s="172">
        <v>3.7336193995656819</v>
      </c>
      <c r="K233" s="172">
        <v>3.9127341525336785</v>
      </c>
      <c r="L233" s="147"/>
      <c r="M233" s="203">
        <v>-4.8089815752347898</v>
      </c>
      <c r="N233" s="144"/>
      <c r="P233" s="154" t="s">
        <v>245</v>
      </c>
      <c r="Q233" s="155">
        <v>4.1680947950839736E-2</v>
      </c>
      <c r="R233" s="155">
        <v>6.1359867330016582E-2</v>
      </c>
      <c r="S233" s="155">
        <v>5.4075434383387487E-2</v>
      </c>
      <c r="T233" s="155">
        <v>5.0632033190414739E-2</v>
      </c>
      <c r="U233" s="155">
        <v>6.6606389391199519E-2</v>
      </c>
      <c r="V233" s="155">
        <v>9.7155386302002197E-2</v>
      </c>
      <c r="W233" s="155">
        <v>0.10013976814930527</v>
      </c>
      <c r="X233" s="155">
        <v>8.803868120456905E-2</v>
      </c>
      <c r="Y233" s="172">
        <v>-1.2101086944736217</v>
      </c>
      <c r="Z233" s="172">
        <v>1.97372116779658</v>
      </c>
      <c r="AA233" s="147"/>
      <c r="AB233" s="144"/>
      <c r="AC233" s="144"/>
      <c r="AD233" s="151">
        <v>8.2152392688437047E-4</v>
      </c>
      <c r="AE233" s="151">
        <v>6.8301469526603251E-2</v>
      </c>
      <c r="AF233" s="144"/>
    </row>
    <row r="234" spans="1:32" ht="22.15" customHeight="1" x14ac:dyDescent="0.25">
      <c r="A234" s="154" t="s">
        <v>246</v>
      </c>
      <c r="B234" s="155">
        <v>3.5971223021582732E-2</v>
      </c>
      <c r="C234" s="155">
        <v>4.6388336646785953E-2</v>
      </c>
      <c r="D234" s="155">
        <v>3.8639876352395672E-2</v>
      </c>
      <c r="E234" s="155">
        <v>5.32258064516129E-2</v>
      </c>
      <c r="F234" s="155">
        <v>5.2551984877126652E-2</v>
      </c>
      <c r="G234" s="155">
        <v>4.3747847054770923E-2</v>
      </c>
      <c r="H234" s="155">
        <v>7.9686479425212273E-2</v>
      </c>
      <c r="I234" s="155">
        <v>9.7794822627037398E-2</v>
      </c>
      <c r="J234" s="172">
        <v>1.8108343201825126</v>
      </c>
      <c r="K234" s="172">
        <v>4.7322446369078879</v>
      </c>
      <c r="L234" s="147"/>
      <c r="M234" s="203">
        <v>0.59053279922156587</v>
      </c>
      <c r="N234" s="144"/>
      <c r="P234" s="154" t="s">
        <v>246</v>
      </c>
      <c r="Q234" s="155">
        <v>5.5586838368506093E-2</v>
      </c>
      <c r="R234" s="155">
        <v>4.7179070633228418E-2</v>
      </c>
      <c r="S234" s="155">
        <v>4.4582568159344541E-2</v>
      </c>
      <c r="T234" s="155">
        <v>5.2685620724583389E-2</v>
      </c>
      <c r="U234" s="155">
        <v>6.6751054852320676E-2</v>
      </c>
      <c r="V234" s="155">
        <v>7.8933702613813397E-2</v>
      </c>
      <c r="W234" s="155">
        <v>7.0565297565215346E-2</v>
      </c>
      <c r="X234" s="155">
        <v>9.1889494634821739E-2</v>
      </c>
      <c r="Y234" s="172">
        <v>2.1324197069606394</v>
      </c>
      <c r="Z234" s="172">
        <v>3.1905834446561752</v>
      </c>
      <c r="AA234" s="147"/>
      <c r="AB234" s="144"/>
      <c r="AC234" s="144"/>
      <c r="AD234" s="151">
        <v>5.0472376257958515E-2</v>
      </c>
      <c r="AE234" s="151">
        <v>5.9983660188259985E-2</v>
      </c>
      <c r="AF234" s="144"/>
    </row>
    <row r="235" spans="1:32" x14ac:dyDescent="0.25">
      <c r="A235" s="149" t="s">
        <v>247</v>
      </c>
      <c r="B235" s="150">
        <v>79.338848920863271</v>
      </c>
      <c r="C235" s="150">
        <v>81.815772034459826</v>
      </c>
      <c r="D235" s="150">
        <v>57.534389489953647</v>
      </c>
      <c r="E235" s="150">
        <v>52.174193548387102</v>
      </c>
      <c r="F235" s="150">
        <v>61.22948960302454</v>
      </c>
      <c r="G235" s="150">
        <v>43.055115397864277</v>
      </c>
      <c r="H235" s="150">
        <v>50.16263879817113</v>
      </c>
      <c r="I235" s="150">
        <v>45.316395014381584</v>
      </c>
      <c r="J235" s="177">
        <v>-4.8462437837895465</v>
      </c>
      <c r="K235" s="177">
        <v>-18.444798249122194</v>
      </c>
      <c r="L235" s="147"/>
      <c r="M235" s="203">
        <v>0.2465395280541216</v>
      </c>
      <c r="N235" s="144"/>
      <c r="P235" s="149" t="s">
        <v>247</v>
      </c>
      <c r="Q235" s="150">
        <v>64.22778240219364</v>
      </c>
      <c r="R235" s="150">
        <v>72.985864329147915</v>
      </c>
      <c r="S235" s="150">
        <v>55.599110043791512</v>
      </c>
      <c r="T235" s="150">
        <v>51.469619392526603</v>
      </c>
      <c r="U235" s="150">
        <v>49.012019288728169</v>
      </c>
      <c r="V235" s="150">
        <v>40.740349662454548</v>
      </c>
      <c r="W235" s="150">
        <v>44.883722295956112</v>
      </c>
      <c r="X235" s="150">
        <v>45.069855486327462</v>
      </c>
      <c r="Y235" s="177">
        <v>0.18613319037135057</v>
      </c>
      <c r="Z235" s="177">
        <v>-9.1244544559549823</v>
      </c>
      <c r="AA235" s="147"/>
      <c r="AB235" s="144"/>
      <c r="AC235" s="144"/>
      <c r="AD235" s="150">
        <v>63.761193263503777</v>
      </c>
      <c r="AE235" s="150">
        <v>54.194309942282445</v>
      </c>
      <c r="AF235" s="144"/>
    </row>
    <row r="236" spans="1:32" x14ac:dyDescent="0.25">
      <c r="A236" s="149" t="s">
        <v>248</v>
      </c>
      <c r="B236" s="150">
        <v>89.990599294947089</v>
      </c>
      <c r="C236" s="150">
        <v>87.980937660999544</v>
      </c>
      <c r="D236" s="150">
        <v>66.753148614609543</v>
      </c>
      <c r="E236" s="150">
        <v>61.592156862745107</v>
      </c>
      <c r="F236" s="150">
        <v>72.080026455026413</v>
      </c>
      <c r="G236" s="150">
        <v>56.607165706973767</v>
      </c>
      <c r="H236" s="150">
        <v>65.235294117647072</v>
      </c>
      <c r="I236" s="150">
        <v>54.657468506298713</v>
      </c>
      <c r="J236" s="177">
        <v>-10.577825611348359</v>
      </c>
      <c r="K236" s="177">
        <v>-17.541922003061316</v>
      </c>
      <c r="L236" s="147"/>
      <c r="M236" s="203">
        <v>-24.689586370149073</v>
      </c>
      <c r="N236" s="144"/>
      <c r="P236" s="149" t="s">
        <v>248</v>
      </c>
      <c r="Q236" s="150">
        <v>88.376784015223564</v>
      </c>
      <c r="R236" s="150">
        <v>103.08444093422092</v>
      </c>
      <c r="S236" s="150">
        <v>78.35444006689147</v>
      </c>
      <c r="T236" s="150">
        <v>77.118495395661029</v>
      </c>
      <c r="U236" s="150">
        <v>79.564348828275115</v>
      </c>
      <c r="V236" s="150">
        <v>70.45182661958188</v>
      </c>
      <c r="W236" s="150">
        <v>79.595990550979934</v>
      </c>
      <c r="X236" s="150">
        <v>79.347054876447785</v>
      </c>
      <c r="Y236" s="177">
        <v>-0.24893567453214871</v>
      </c>
      <c r="Z236" s="177">
        <v>-4.1881875730285429</v>
      </c>
      <c r="AA236" s="147"/>
      <c r="AB236" s="144"/>
      <c r="AC236" s="144"/>
      <c r="AD236" s="150">
        <v>72.199390509360029</v>
      </c>
      <c r="AE236" s="150">
        <v>83.535242449476328</v>
      </c>
      <c r="AF236" s="144"/>
    </row>
    <row r="237" spans="1:32" x14ac:dyDescent="0.25">
      <c r="A237" s="146" t="s">
        <v>249</v>
      </c>
      <c r="B237" s="147">
        <v>790</v>
      </c>
      <c r="C237" s="147">
        <v>632</v>
      </c>
      <c r="D237" s="147">
        <v>579</v>
      </c>
      <c r="E237" s="147">
        <v>604</v>
      </c>
      <c r="F237" s="147">
        <v>526</v>
      </c>
      <c r="G237" s="147">
        <v>648</v>
      </c>
      <c r="H237" s="147">
        <v>615</v>
      </c>
      <c r="I237" s="147">
        <v>571</v>
      </c>
      <c r="J237" s="148">
        <v>-7.1544715447154475E-2</v>
      </c>
      <c r="K237" s="148">
        <v>-9.0350477924442354E-2</v>
      </c>
      <c r="L237" s="147"/>
      <c r="M237" s="155">
        <v>3.4800097513408096E-2</v>
      </c>
      <c r="N237" s="144"/>
      <c r="P237" s="146" t="s">
        <v>249</v>
      </c>
      <c r="Q237" s="147">
        <v>22324</v>
      </c>
      <c r="R237" s="147">
        <v>16983</v>
      </c>
      <c r="S237" s="147">
        <v>19184</v>
      </c>
      <c r="T237" s="147">
        <v>17322</v>
      </c>
      <c r="U237" s="147">
        <v>15445</v>
      </c>
      <c r="V237" s="147">
        <v>14996</v>
      </c>
      <c r="W237" s="147">
        <v>16937</v>
      </c>
      <c r="X237" s="147">
        <v>16408</v>
      </c>
      <c r="Y237" s="148">
        <v>-3.1233394343744465E-2</v>
      </c>
      <c r="Z237" s="148">
        <v>-6.7659163412911685E-2</v>
      </c>
      <c r="AA237" s="147"/>
      <c r="AB237" s="144"/>
      <c r="AC237" s="144"/>
      <c r="AD237" s="147">
        <v>627.71428571428567</v>
      </c>
      <c r="AE237" s="147">
        <v>17598.714285714286</v>
      </c>
      <c r="AF237" s="144"/>
    </row>
    <row r="238" spans="1:32" x14ac:dyDescent="0.25">
      <c r="A238" s="146" t="s">
        <v>250</v>
      </c>
      <c r="B238" s="150">
        <v>106</v>
      </c>
      <c r="C238" s="150">
        <v>120</v>
      </c>
      <c r="D238" s="150">
        <v>80</v>
      </c>
      <c r="E238" s="150">
        <v>94</v>
      </c>
      <c r="F238" s="150">
        <v>71</v>
      </c>
      <c r="G238" s="150">
        <v>76</v>
      </c>
      <c r="H238" s="150">
        <v>87</v>
      </c>
      <c r="I238" s="150">
        <v>74</v>
      </c>
      <c r="J238" s="148">
        <v>-0.14942528735632185</v>
      </c>
      <c r="K238" s="148">
        <v>-0.18296529968454256</v>
      </c>
      <c r="L238" s="147"/>
      <c r="M238" s="155">
        <v>2.2036926742108397E-2</v>
      </c>
      <c r="N238" s="144"/>
      <c r="P238" s="146" t="s">
        <v>250</v>
      </c>
      <c r="Q238" s="150">
        <v>3712</v>
      </c>
      <c r="R238" s="150">
        <v>2876</v>
      </c>
      <c r="S238" s="150">
        <v>3154</v>
      </c>
      <c r="T238" s="150">
        <v>2931</v>
      </c>
      <c r="U238" s="150">
        <v>2336</v>
      </c>
      <c r="V238" s="150">
        <v>2499</v>
      </c>
      <c r="W238" s="150">
        <v>2873</v>
      </c>
      <c r="X238" s="150">
        <v>3358</v>
      </c>
      <c r="Y238" s="148">
        <v>0.16881308736512357</v>
      </c>
      <c r="Z238" s="148">
        <v>0.15332908100682013</v>
      </c>
      <c r="AA238" s="147"/>
      <c r="AB238" s="144"/>
      <c r="AC238" s="144"/>
      <c r="AD238" s="150">
        <v>90.571428571428569</v>
      </c>
      <c r="AE238" s="150">
        <v>2911.5714285714284</v>
      </c>
      <c r="AF238" s="144"/>
    </row>
    <row r="239" spans="1:32" x14ac:dyDescent="0.25">
      <c r="A239" s="149" t="s">
        <v>251</v>
      </c>
      <c r="B239" s="147">
        <v>0</v>
      </c>
      <c r="C239" s="147">
        <v>1790</v>
      </c>
      <c r="D239" s="147">
        <v>1206</v>
      </c>
      <c r="E239" s="147">
        <v>1041</v>
      </c>
      <c r="F239" s="147">
        <v>903</v>
      </c>
      <c r="G239" s="147">
        <v>1084</v>
      </c>
      <c r="H239" s="147">
        <v>1156</v>
      </c>
      <c r="I239" s="147">
        <v>1311</v>
      </c>
      <c r="J239" s="148">
        <v>0.13408304498269896</v>
      </c>
      <c r="K239" s="157">
        <v>9.5543175487465118E-2</v>
      </c>
      <c r="L239" s="147"/>
      <c r="M239" s="155">
        <v>3.4392297804244604E-2</v>
      </c>
      <c r="N239" s="144"/>
      <c r="P239" s="149" t="s">
        <v>251</v>
      </c>
      <c r="Q239" s="147">
        <v>0</v>
      </c>
      <c r="R239" s="147">
        <v>57225</v>
      </c>
      <c r="S239" s="147">
        <v>44353</v>
      </c>
      <c r="T239" s="147">
        <v>38574</v>
      </c>
      <c r="U239" s="147">
        <v>35656</v>
      </c>
      <c r="V239" s="147">
        <v>33969</v>
      </c>
      <c r="W239" s="147">
        <v>33799</v>
      </c>
      <c r="X239" s="147">
        <v>38119</v>
      </c>
      <c r="Y239" s="148">
        <v>0.1278144323796562</v>
      </c>
      <c r="Z239" s="157">
        <v>-6.1015863631884916E-2</v>
      </c>
      <c r="AA239" s="147"/>
      <c r="AB239" s="144"/>
      <c r="AC239" s="144"/>
      <c r="AD239" s="158">
        <v>1196.6666666666667</v>
      </c>
      <c r="AE239" s="158">
        <v>40596</v>
      </c>
      <c r="AF239" s="144"/>
    </row>
    <row r="240" spans="1:32" x14ac:dyDescent="0.25">
      <c r="A240" s="159" t="s">
        <v>252</v>
      </c>
      <c r="B240" s="150">
        <v>480</v>
      </c>
      <c r="C240" s="150">
        <v>583</v>
      </c>
      <c r="D240" s="150">
        <v>594</v>
      </c>
      <c r="E240" s="150">
        <v>517</v>
      </c>
      <c r="F240" s="150">
        <v>495</v>
      </c>
      <c r="G240" s="150">
        <v>469</v>
      </c>
      <c r="H240" s="150">
        <v>534</v>
      </c>
      <c r="I240" s="150">
        <v>564</v>
      </c>
      <c r="J240" s="148">
        <v>5.6179775280898875E-2</v>
      </c>
      <c r="K240" s="148">
        <v>7.5163398692810496E-2</v>
      </c>
      <c r="L240" s="147"/>
      <c r="M240" s="155">
        <v>4.8159849713944158E-2</v>
      </c>
      <c r="N240" s="144"/>
      <c r="P240" s="159" t="s">
        <v>252</v>
      </c>
      <c r="Q240" s="150">
        <v>16137</v>
      </c>
      <c r="R240" s="150">
        <v>14829</v>
      </c>
      <c r="S240" s="150">
        <v>14987</v>
      </c>
      <c r="T240" s="150">
        <v>12305</v>
      </c>
      <c r="U240" s="150">
        <v>12073</v>
      </c>
      <c r="V240" s="150">
        <v>11874</v>
      </c>
      <c r="W240" s="150">
        <v>11144</v>
      </c>
      <c r="X240" s="150">
        <v>11711</v>
      </c>
      <c r="Y240" s="148">
        <v>5.0879396984924621E-2</v>
      </c>
      <c r="Z240" s="148">
        <v>-0.12182240838145031</v>
      </c>
      <c r="AA240" s="147"/>
      <c r="AB240" s="144"/>
      <c r="AC240" s="144"/>
      <c r="AD240" s="150">
        <v>524.57142857142856</v>
      </c>
      <c r="AE240" s="150">
        <v>13335.571428571429</v>
      </c>
      <c r="AF240" s="144"/>
    </row>
    <row r="241" spans="1:32" x14ac:dyDescent="0.25">
      <c r="A241" s="159" t="s">
        <v>253</v>
      </c>
      <c r="B241" s="150">
        <v>13</v>
      </c>
      <c r="C241" s="150">
        <v>20</v>
      </c>
      <c r="D241" s="150">
        <v>28</v>
      </c>
      <c r="E241" s="150">
        <v>27</v>
      </c>
      <c r="F241" s="150">
        <v>32</v>
      </c>
      <c r="G241" s="150">
        <v>17</v>
      </c>
      <c r="H241" s="150">
        <v>20</v>
      </c>
      <c r="I241" s="150">
        <v>26</v>
      </c>
      <c r="J241" s="148">
        <v>0.3</v>
      </c>
      <c r="K241" s="148">
        <v>0.15923566878980899</v>
      </c>
      <c r="L241" s="147"/>
      <c r="M241" s="155">
        <v>3.0552291421856639E-2</v>
      </c>
      <c r="N241" s="144"/>
      <c r="P241" s="159" t="s">
        <v>253</v>
      </c>
      <c r="Q241" s="150">
        <v>907</v>
      </c>
      <c r="R241" s="150">
        <v>922</v>
      </c>
      <c r="S241" s="150">
        <v>1125</v>
      </c>
      <c r="T241" s="150">
        <v>961</v>
      </c>
      <c r="U241" s="150">
        <v>769</v>
      </c>
      <c r="V241" s="150">
        <v>746</v>
      </c>
      <c r="W241" s="150">
        <v>686</v>
      </c>
      <c r="X241" s="150">
        <v>851</v>
      </c>
      <c r="Y241" s="148">
        <v>0.24052478134110788</v>
      </c>
      <c r="Z241" s="148">
        <v>-2.5997383911052923E-2</v>
      </c>
      <c r="AA241" s="147"/>
      <c r="AB241" s="144"/>
      <c r="AC241" s="144"/>
      <c r="AD241" s="150">
        <v>22.428571428571427</v>
      </c>
      <c r="AE241" s="150">
        <v>873.71428571428567</v>
      </c>
      <c r="AF241" s="144"/>
    </row>
    <row r="242" spans="1:32" x14ac:dyDescent="0.25">
      <c r="A242" s="159" t="s">
        <v>254</v>
      </c>
      <c r="B242" s="191">
        <v>2.6369168356997971E-2</v>
      </c>
      <c r="C242" s="191">
        <v>3.316749585406302E-2</v>
      </c>
      <c r="D242" s="191">
        <v>4.5016077170418008E-2</v>
      </c>
      <c r="E242" s="191">
        <v>4.9632352941176468E-2</v>
      </c>
      <c r="F242" s="191">
        <v>6.0721062618595827E-2</v>
      </c>
      <c r="G242" s="191">
        <v>3.4979423868312758E-2</v>
      </c>
      <c r="H242" s="191">
        <v>3.6101083032490974E-2</v>
      </c>
      <c r="I242" s="191">
        <v>4.4067796610169491E-2</v>
      </c>
      <c r="J242" s="172">
        <v>0.7966713577678517</v>
      </c>
      <c r="K242" s="172">
        <v>0.30649237974246513</v>
      </c>
      <c r="L242" s="147"/>
      <c r="M242" s="203">
        <v>-2.367619320037023</v>
      </c>
      <c r="N242" s="144"/>
      <c r="P242" s="159" t="s">
        <v>254</v>
      </c>
      <c r="Q242" s="191">
        <v>5.3215207697723539E-2</v>
      </c>
      <c r="R242" s="191">
        <v>5.8535965970414577E-2</v>
      </c>
      <c r="S242" s="191">
        <v>6.9823733862959286E-2</v>
      </c>
      <c r="T242" s="191">
        <v>7.2440826172169459E-2</v>
      </c>
      <c r="U242" s="191">
        <v>5.9881638374085035E-2</v>
      </c>
      <c r="V242" s="191">
        <v>5.9112519809825674E-2</v>
      </c>
      <c r="W242" s="191">
        <v>5.7988165680473373E-2</v>
      </c>
      <c r="X242" s="191">
        <v>6.7743989810539723E-2</v>
      </c>
      <c r="Y242" s="172">
        <v>0.97558241300663495</v>
      </c>
      <c r="Z242" s="172">
        <v>0.62550238426113125</v>
      </c>
      <c r="AA242" s="147"/>
      <c r="AB242" s="144"/>
      <c r="AC242" s="144"/>
      <c r="AD242" s="191">
        <v>4.1002872812744839E-2</v>
      </c>
      <c r="AE242" s="191">
        <v>6.1488965967928411E-2</v>
      </c>
      <c r="AF242" s="144"/>
    </row>
    <row r="243" spans="1:32" x14ac:dyDescent="0.25">
      <c r="A243" s="161" t="s">
        <v>255</v>
      </c>
      <c r="B243" s="161"/>
      <c r="C243" s="161"/>
      <c r="D243" s="161"/>
      <c r="E243" s="144"/>
      <c r="F243" s="144"/>
      <c r="G243" s="144"/>
      <c r="H243" s="144"/>
      <c r="I243" s="144"/>
      <c r="J243" s="144"/>
      <c r="K243" s="144"/>
      <c r="L243" s="144"/>
      <c r="M243" s="144"/>
      <c r="N243" s="144"/>
      <c r="O243" s="204"/>
      <c r="P243" s="161" t="s">
        <v>255</v>
      </c>
      <c r="Q243" s="161"/>
      <c r="R243" s="161"/>
      <c r="S243" s="161"/>
      <c r="T243" s="144"/>
      <c r="U243" s="144"/>
      <c r="V243" s="144"/>
      <c r="W243" s="144"/>
      <c r="X243" s="144"/>
      <c r="Y243" s="144"/>
      <c r="Z243" s="144"/>
      <c r="AA243" s="144"/>
      <c r="AB243" s="144"/>
      <c r="AC243" s="144"/>
      <c r="AD243" s="144"/>
      <c r="AE243" s="144"/>
      <c r="AF243" s="144"/>
    </row>
    <row r="244" spans="1:32" x14ac:dyDescent="0.25">
      <c r="A244" s="161"/>
      <c r="B244" s="161"/>
      <c r="C244" s="161"/>
      <c r="D244" s="161"/>
      <c r="E244" s="144"/>
      <c r="F244" s="144"/>
      <c r="G244" s="144"/>
      <c r="H244" s="144"/>
      <c r="I244" s="144"/>
      <c r="J244" s="144"/>
      <c r="K244" s="144"/>
      <c r="L244" s="144"/>
      <c r="M244" s="144"/>
      <c r="N244" s="144"/>
      <c r="O244" s="204"/>
      <c r="P244" s="161"/>
      <c r="Q244" s="161"/>
      <c r="R244" s="161"/>
      <c r="S244" s="161"/>
      <c r="T244" s="144"/>
      <c r="U244" s="144"/>
      <c r="V244" s="144"/>
      <c r="W244" s="144"/>
      <c r="X244" s="144"/>
      <c r="Y244" s="144"/>
      <c r="Z244" s="144"/>
      <c r="AA244" s="144"/>
      <c r="AB244" s="144"/>
      <c r="AC244" s="144"/>
      <c r="AD244" s="144"/>
      <c r="AE244" s="144"/>
      <c r="AF244" s="144"/>
    </row>
    <row r="245" spans="1:32" x14ac:dyDescent="0.25">
      <c r="A245" s="204"/>
      <c r="B245" s="204"/>
      <c r="C245" s="204"/>
      <c r="D245" s="20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row>
    <row r="246" spans="1:32" x14ac:dyDescent="0.25">
      <c r="A246" s="189" t="s">
        <v>281</v>
      </c>
      <c r="B246" s="189"/>
      <c r="C246" s="189"/>
      <c r="D246" s="189"/>
      <c r="E246" s="181"/>
      <c r="F246" s="167"/>
      <c r="G246" s="167"/>
      <c r="H246" s="167"/>
      <c r="I246" s="167"/>
      <c r="J246" s="167"/>
      <c r="K246" s="167"/>
      <c r="L246" s="188"/>
      <c r="M246" s="211"/>
      <c r="N246" s="144"/>
      <c r="O246" s="211"/>
      <c r="P246" s="189" t="s">
        <v>281</v>
      </c>
      <c r="Q246" s="189"/>
      <c r="R246" s="189"/>
      <c r="S246" s="189"/>
      <c r="T246" s="181"/>
      <c r="U246" s="144"/>
      <c r="V246" s="144"/>
      <c r="W246" s="144"/>
      <c r="X246" s="144"/>
      <c r="Y246" s="144"/>
      <c r="Z246" s="144"/>
      <c r="AA246" s="188"/>
      <c r="AB246" s="144"/>
      <c r="AC246" s="144"/>
      <c r="AD246" s="144"/>
      <c r="AE246" s="144"/>
      <c r="AF246" s="144"/>
    </row>
    <row r="247" spans="1:32" x14ac:dyDescent="0.25">
      <c r="A247" s="166" t="s">
        <v>313</v>
      </c>
      <c r="B247" s="166"/>
      <c r="C247" s="166"/>
      <c r="D247" s="166"/>
      <c r="E247" s="213"/>
      <c r="F247" s="167"/>
      <c r="G247" s="167"/>
      <c r="H247" s="167"/>
      <c r="I247" s="167"/>
      <c r="J247" s="167"/>
      <c r="K247" s="167"/>
      <c r="L247" s="167"/>
      <c r="M247" s="144"/>
      <c r="N247" s="144"/>
      <c r="P247" s="166" t="s">
        <v>231</v>
      </c>
      <c r="Q247" s="166"/>
      <c r="R247" s="166"/>
      <c r="S247" s="166"/>
      <c r="T247" s="162"/>
      <c r="U247" s="144"/>
      <c r="V247" s="144"/>
      <c r="W247" s="144"/>
      <c r="X247" s="144"/>
      <c r="Y247" s="144"/>
      <c r="Z247" s="144"/>
      <c r="AA247" s="167"/>
      <c r="AB247" s="144"/>
      <c r="AC247" s="144"/>
      <c r="AD247" s="144"/>
      <c r="AE247" s="144"/>
      <c r="AF247" s="144"/>
    </row>
    <row r="248" spans="1:32" ht="42" x14ac:dyDescent="0.25">
      <c r="A248" s="190"/>
      <c r="B248" s="141">
        <v>2019</v>
      </c>
      <c r="C248" s="141">
        <v>2020</v>
      </c>
      <c r="D248" s="141">
        <v>2021</v>
      </c>
      <c r="E248" s="141">
        <v>2022</v>
      </c>
      <c r="F248" s="141">
        <v>2023</v>
      </c>
      <c r="G248" s="141">
        <v>2024</v>
      </c>
      <c r="H248" s="141">
        <v>2025</v>
      </c>
      <c r="I248" s="141">
        <v>2026</v>
      </c>
      <c r="J248" s="142" t="s">
        <v>232</v>
      </c>
      <c r="K248" s="142" t="s">
        <v>233</v>
      </c>
      <c r="L248" s="143" t="s">
        <v>234</v>
      </c>
      <c r="M248" s="145" t="s">
        <v>287</v>
      </c>
      <c r="N248" s="144"/>
      <c r="P248" s="190"/>
      <c r="Q248" s="141">
        <v>2019</v>
      </c>
      <c r="R248" s="141">
        <v>2020</v>
      </c>
      <c r="S248" s="141">
        <v>2021</v>
      </c>
      <c r="T248" s="141">
        <v>2022</v>
      </c>
      <c r="U248" s="141">
        <v>2023</v>
      </c>
      <c r="V248" s="141">
        <v>2024</v>
      </c>
      <c r="W248" s="141">
        <v>2025</v>
      </c>
      <c r="X248" s="141">
        <v>2026</v>
      </c>
      <c r="Y248" s="142" t="s">
        <v>232</v>
      </c>
      <c r="Z248" s="142" t="s">
        <v>233</v>
      </c>
      <c r="AA248" s="143" t="s">
        <v>234</v>
      </c>
      <c r="AB248" s="144"/>
      <c r="AC248" s="144"/>
      <c r="AD248" s="145" t="s">
        <v>314</v>
      </c>
      <c r="AE248" s="145" t="s">
        <v>235</v>
      </c>
      <c r="AF248" s="144"/>
    </row>
    <row r="249" spans="1:32" x14ac:dyDescent="0.25">
      <c r="A249" s="146" t="s">
        <v>236</v>
      </c>
      <c r="B249" s="147">
        <v>58</v>
      </c>
      <c r="C249" s="147">
        <v>48</v>
      </c>
      <c r="D249" s="147">
        <v>35</v>
      </c>
      <c r="E249" s="147">
        <v>23</v>
      </c>
      <c r="F249" s="147">
        <v>38</v>
      </c>
      <c r="G249" s="147">
        <v>30</v>
      </c>
      <c r="H249" s="147">
        <v>60</v>
      </c>
      <c r="I249" s="147">
        <v>39</v>
      </c>
      <c r="J249" s="148">
        <v>-0.35</v>
      </c>
      <c r="K249" s="148">
        <v>-6.5068493150684956E-2</v>
      </c>
      <c r="L249" s="147"/>
      <c r="M249" s="155">
        <v>3.6077705827937095E-2</v>
      </c>
      <c r="N249" s="144"/>
      <c r="P249" s="146" t="s">
        <v>236</v>
      </c>
      <c r="Q249" s="147">
        <v>1195</v>
      </c>
      <c r="R249" s="147">
        <v>1342</v>
      </c>
      <c r="S249" s="147">
        <v>1044</v>
      </c>
      <c r="T249" s="147">
        <v>812</v>
      </c>
      <c r="U249" s="147">
        <v>923</v>
      </c>
      <c r="V249" s="147">
        <v>872</v>
      </c>
      <c r="W249" s="147">
        <v>1126</v>
      </c>
      <c r="X249" s="147">
        <v>1081</v>
      </c>
      <c r="Y249" s="148">
        <v>-3.9964476021314387E-2</v>
      </c>
      <c r="Z249" s="148">
        <v>3.4591194968553424E-2</v>
      </c>
      <c r="AA249" s="147"/>
      <c r="AB249" s="144"/>
      <c r="AC249" s="144"/>
      <c r="AD249" s="147">
        <v>41.714285714285715</v>
      </c>
      <c r="AE249" s="147">
        <v>1044.8571428571429</v>
      </c>
      <c r="AF249" s="144"/>
    </row>
    <row r="250" spans="1:32" x14ac:dyDescent="0.25">
      <c r="A250" s="149" t="s">
        <v>237</v>
      </c>
      <c r="B250" s="150">
        <v>7</v>
      </c>
      <c r="C250" s="150">
        <v>8</v>
      </c>
      <c r="D250" s="150">
        <v>3</v>
      </c>
      <c r="E250" s="150">
        <v>7</v>
      </c>
      <c r="F250" s="150">
        <v>4</v>
      </c>
      <c r="G250" s="150">
        <v>4</v>
      </c>
      <c r="H250" s="150">
        <v>11</v>
      </c>
      <c r="I250" s="150">
        <v>8</v>
      </c>
      <c r="J250" s="148">
        <v>-0.27272727272727271</v>
      </c>
      <c r="K250" s="148">
        <v>0.27272727272727276</v>
      </c>
      <c r="L250" s="147"/>
      <c r="M250" s="155">
        <v>5.0955414012738856E-2</v>
      </c>
      <c r="N250" s="144"/>
      <c r="P250" s="149" t="s">
        <v>237</v>
      </c>
      <c r="Q250" s="150">
        <v>304</v>
      </c>
      <c r="R250" s="150">
        <v>346</v>
      </c>
      <c r="S250" s="150">
        <v>217</v>
      </c>
      <c r="T250" s="150">
        <v>177</v>
      </c>
      <c r="U250" s="150">
        <v>164</v>
      </c>
      <c r="V250" s="150">
        <v>203</v>
      </c>
      <c r="W250" s="150">
        <v>252</v>
      </c>
      <c r="X250" s="150">
        <v>157</v>
      </c>
      <c r="Y250" s="148">
        <v>-0.37698412698412698</v>
      </c>
      <c r="Z250" s="148">
        <v>-0.33914612146722795</v>
      </c>
      <c r="AA250" s="147"/>
      <c r="AB250" s="144"/>
      <c r="AC250" s="144"/>
      <c r="AD250" s="150">
        <v>6.2857142857142856</v>
      </c>
      <c r="AE250" s="150">
        <v>237.57142857142858</v>
      </c>
      <c r="AF250" s="144"/>
    </row>
    <row r="251" spans="1:32" x14ac:dyDescent="0.25">
      <c r="A251" s="146" t="s">
        <v>90</v>
      </c>
      <c r="B251" s="151">
        <v>0.14000000000000001</v>
      </c>
      <c r="C251" s="151">
        <v>0.2</v>
      </c>
      <c r="D251" s="151">
        <v>0.10344827586206896</v>
      </c>
      <c r="E251" s="151">
        <v>0.35</v>
      </c>
      <c r="F251" s="151">
        <v>0.12903225806451613</v>
      </c>
      <c r="G251" s="151">
        <v>0.15384615384615385</v>
      </c>
      <c r="H251" s="151">
        <v>0.26829268292682928</v>
      </c>
      <c r="I251" s="151">
        <v>0.30769230769230771</v>
      </c>
      <c r="J251" s="172">
        <v>3.9399624765478425</v>
      </c>
      <c r="K251" s="172">
        <v>12.203829925348913</v>
      </c>
      <c r="L251" s="147"/>
      <c r="M251" s="203">
        <v>14.208049334631614</v>
      </c>
      <c r="N251" s="144"/>
      <c r="P251" s="146" t="s">
        <v>90</v>
      </c>
      <c r="Q251" s="151">
        <v>0.28760643330179753</v>
      </c>
      <c r="R251" s="151">
        <v>0.28061638280616386</v>
      </c>
      <c r="S251" s="151">
        <v>0.22627737226277372</v>
      </c>
      <c r="T251" s="151">
        <v>0.23381770145310435</v>
      </c>
      <c r="U251" s="151">
        <v>0.20398009950248755</v>
      </c>
      <c r="V251" s="151">
        <v>0.25343320848938827</v>
      </c>
      <c r="W251" s="151">
        <v>0.24778761061946902</v>
      </c>
      <c r="X251" s="151">
        <v>0.16561181434599156</v>
      </c>
      <c r="Y251" s="172">
        <v>-8.2175796273477459</v>
      </c>
      <c r="Z251" s="172">
        <v>-8.5293436106633678</v>
      </c>
      <c r="AA251" s="147"/>
      <c r="AB251" s="144"/>
      <c r="AC251" s="144"/>
      <c r="AD251" s="151">
        <v>0.18565400843881857</v>
      </c>
      <c r="AE251" s="151">
        <v>0.25090525045262524</v>
      </c>
      <c r="AF251" s="144"/>
    </row>
    <row r="252" spans="1:32" x14ac:dyDescent="0.25">
      <c r="A252" s="149" t="s">
        <v>238</v>
      </c>
      <c r="B252" s="150">
        <v>6</v>
      </c>
      <c r="C252" s="150">
        <v>5</v>
      </c>
      <c r="D252" s="150">
        <v>1</v>
      </c>
      <c r="E252" s="150">
        <v>3</v>
      </c>
      <c r="F252" s="150">
        <v>2</v>
      </c>
      <c r="G252" s="150">
        <v>1</v>
      </c>
      <c r="H252" s="150">
        <v>2</v>
      </c>
      <c r="I252" s="150">
        <v>5</v>
      </c>
      <c r="J252" s="148">
        <v>1.5</v>
      </c>
      <c r="K252" s="148">
        <v>0.75</v>
      </c>
      <c r="L252" s="147"/>
      <c r="M252" s="155">
        <v>5.6818181818181816E-2</v>
      </c>
      <c r="N252" s="144"/>
      <c r="P252" s="149" t="s">
        <v>238</v>
      </c>
      <c r="Q252" s="150">
        <v>189</v>
      </c>
      <c r="R252" s="150">
        <v>211</v>
      </c>
      <c r="S252" s="150">
        <v>126</v>
      </c>
      <c r="T252" s="150">
        <v>98</v>
      </c>
      <c r="U252" s="150">
        <v>94</v>
      </c>
      <c r="V252" s="150">
        <v>117</v>
      </c>
      <c r="W252" s="150">
        <v>135</v>
      </c>
      <c r="X252" s="150">
        <v>88</v>
      </c>
      <c r="Y252" s="148">
        <v>-0.34814814814814815</v>
      </c>
      <c r="Z252" s="148">
        <v>-0.36494845360824746</v>
      </c>
      <c r="AA252" s="147"/>
      <c r="AB252" s="144"/>
      <c r="AC252" s="144"/>
      <c r="AD252" s="150">
        <v>2.8571428571428572</v>
      </c>
      <c r="AE252" s="150">
        <v>138.57142857142858</v>
      </c>
      <c r="AF252" s="144"/>
    </row>
    <row r="253" spans="1:32" x14ac:dyDescent="0.25">
      <c r="A253" s="149" t="s">
        <v>239</v>
      </c>
      <c r="B253" s="153">
        <v>0.10344827586206896</v>
      </c>
      <c r="C253" s="153">
        <v>0.10416666666666667</v>
      </c>
      <c r="D253" s="153">
        <v>2.8571428571428571E-2</v>
      </c>
      <c r="E253" s="153">
        <v>0.13043478260869565</v>
      </c>
      <c r="F253" s="153">
        <v>5.2631578947368418E-2</v>
      </c>
      <c r="G253" s="153">
        <v>3.3333333333333333E-2</v>
      </c>
      <c r="H253" s="153">
        <v>3.3333333333333333E-2</v>
      </c>
      <c r="I253" s="153">
        <v>0.12820512820512819</v>
      </c>
      <c r="J253" s="172">
        <v>9.4871794871794872</v>
      </c>
      <c r="K253" s="172">
        <v>5.9711977520196688</v>
      </c>
      <c r="L253" s="147"/>
      <c r="M253" s="203">
        <v>4.6799022747218855</v>
      </c>
      <c r="N253" s="144"/>
      <c r="P253" s="149" t="s">
        <v>239</v>
      </c>
      <c r="Q253" s="153">
        <v>0.15815899581589959</v>
      </c>
      <c r="R253" s="153">
        <v>0.15722801788375559</v>
      </c>
      <c r="S253" s="153">
        <v>0.1206896551724138</v>
      </c>
      <c r="T253" s="153">
        <v>0.1206896551724138</v>
      </c>
      <c r="U253" s="153">
        <v>0.10184182015167931</v>
      </c>
      <c r="V253" s="153">
        <v>0.13417431192660551</v>
      </c>
      <c r="W253" s="153">
        <v>0.11989342806394317</v>
      </c>
      <c r="X253" s="153">
        <v>8.1406105457909342E-2</v>
      </c>
      <c r="Y253" s="172">
        <v>-3.8487322606033825</v>
      </c>
      <c r="Z253" s="172">
        <v>-5.121626260334307</v>
      </c>
      <c r="AA253" s="147"/>
      <c r="AB253" s="144"/>
      <c r="AC253" s="144"/>
      <c r="AD253" s="153">
        <v>6.8493150684931503E-2</v>
      </c>
      <c r="AE253" s="153">
        <v>0.13262236806125241</v>
      </c>
      <c r="AF253" s="144"/>
    </row>
    <row r="254" spans="1:32" x14ac:dyDescent="0.25">
      <c r="A254" s="149" t="s">
        <v>240</v>
      </c>
      <c r="B254" s="153">
        <v>0.8571428571428571</v>
      </c>
      <c r="C254" s="153">
        <v>0.625</v>
      </c>
      <c r="D254" s="153">
        <v>0.33333333333333331</v>
      </c>
      <c r="E254" s="153">
        <v>0.42857142857142855</v>
      </c>
      <c r="F254" s="153">
        <v>0.5</v>
      </c>
      <c r="G254" s="153">
        <v>0.25</v>
      </c>
      <c r="H254" s="153">
        <v>0.18181818181818182</v>
      </c>
      <c r="I254" s="153">
        <v>0.625</v>
      </c>
      <c r="J254" s="172">
        <v>44.31818181818182</v>
      </c>
      <c r="K254" s="172">
        <v>17.04545454545454</v>
      </c>
      <c r="L254" s="147"/>
      <c r="M254" s="203">
        <v>6.4490445859872629</v>
      </c>
      <c r="N254" s="144"/>
      <c r="P254" s="149" t="s">
        <v>240</v>
      </c>
      <c r="Q254" s="153">
        <v>0.62171052631578949</v>
      </c>
      <c r="R254" s="153">
        <v>0.60982658959537572</v>
      </c>
      <c r="S254" s="153">
        <v>0.58064516129032262</v>
      </c>
      <c r="T254" s="153">
        <v>0.5536723163841808</v>
      </c>
      <c r="U254" s="153">
        <v>0.57317073170731703</v>
      </c>
      <c r="V254" s="153">
        <v>0.57635467980295563</v>
      </c>
      <c r="W254" s="153">
        <v>0.5357142857142857</v>
      </c>
      <c r="X254" s="153">
        <v>0.56050955414012738</v>
      </c>
      <c r="Y254" s="172">
        <v>2.4795268425841677</v>
      </c>
      <c r="Z254" s="172">
        <v>-2.2773668950672454</v>
      </c>
      <c r="AA254" s="147"/>
      <c r="AB254" s="144"/>
      <c r="AC254" s="144"/>
      <c r="AD254" s="153">
        <v>0.45454545454545459</v>
      </c>
      <c r="AE254" s="153">
        <v>0.58328322309079983</v>
      </c>
      <c r="AF254" s="144"/>
    </row>
    <row r="255" spans="1:32" ht="22.15" customHeight="1" x14ac:dyDescent="0.25">
      <c r="A255" s="154" t="s">
        <v>241</v>
      </c>
      <c r="B255" s="155">
        <v>0</v>
      </c>
      <c r="C255" s="155">
        <v>0.125</v>
      </c>
      <c r="D255" s="155">
        <v>0.33333333333333331</v>
      </c>
      <c r="E255" s="155">
        <v>0.42857142857142855</v>
      </c>
      <c r="F255" s="155">
        <v>0.25</v>
      </c>
      <c r="G255" s="155">
        <v>0.25</v>
      </c>
      <c r="H255" s="155">
        <v>0.54545454545454541</v>
      </c>
      <c r="I255" s="155">
        <v>0</v>
      </c>
      <c r="J255" s="172">
        <v>-54.54545454545454</v>
      </c>
      <c r="K255" s="172">
        <v>-29.545454545454547</v>
      </c>
      <c r="L255" s="147"/>
      <c r="M255" s="203">
        <v>-24.203821656050955</v>
      </c>
      <c r="N255" s="144"/>
      <c r="P255" s="154" t="s">
        <v>241</v>
      </c>
      <c r="Q255" s="155">
        <v>0.21710526315789475</v>
      </c>
      <c r="R255" s="155">
        <v>0.18497109826589594</v>
      </c>
      <c r="S255" s="155">
        <v>0.24423963133640553</v>
      </c>
      <c r="T255" s="155">
        <v>0.25988700564971751</v>
      </c>
      <c r="U255" s="155">
        <v>0.27439024390243905</v>
      </c>
      <c r="V255" s="155">
        <v>0.23645320197044334</v>
      </c>
      <c r="W255" s="155">
        <v>0.23809523809523808</v>
      </c>
      <c r="X255" s="155">
        <v>0.24203821656050956</v>
      </c>
      <c r="Y255" s="172">
        <v>0.39429784652714739</v>
      </c>
      <c r="Z255" s="172">
        <v>1.2332864786606974</v>
      </c>
      <c r="AA255" s="147"/>
      <c r="AB255" s="144"/>
      <c r="AC255" s="144"/>
      <c r="AD255" s="151">
        <v>0.29545454545454547</v>
      </c>
      <c r="AE255" s="151">
        <v>0.22970535177390258</v>
      </c>
      <c r="AF255" s="144"/>
    </row>
    <row r="256" spans="1:32" ht="22.15" customHeight="1" x14ac:dyDescent="0.25">
      <c r="A256" s="154" t="s">
        <v>242</v>
      </c>
      <c r="B256" s="155">
        <v>0</v>
      </c>
      <c r="C256" s="155">
        <v>2.0833333333333332E-2</v>
      </c>
      <c r="D256" s="155">
        <v>2.8571428571428571E-2</v>
      </c>
      <c r="E256" s="155">
        <v>0.13043478260869565</v>
      </c>
      <c r="F256" s="155">
        <v>2.6315789473684209E-2</v>
      </c>
      <c r="G256" s="155">
        <v>3.3333333333333333E-2</v>
      </c>
      <c r="H256" s="155">
        <v>0.1</v>
      </c>
      <c r="I256" s="155">
        <v>0</v>
      </c>
      <c r="J256" s="172">
        <v>-10</v>
      </c>
      <c r="K256" s="172">
        <v>-4.4520547945205475</v>
      </c>
      <c r="L256" s="147"/>
      <c r="M256" s="203">
        <v>-3.5152636447733578</v>
      </c>
      <c r="N256" s="144"/>
      <c r="P256" s="154" t="s">
        <v>242</v>
      </c>
      <c r="Q256" s="155">
        <v>5.5230125523012555E-2</v>
      </c>
      <c r="R256" s="155">
        <v>4.7690014903129657E-2</v>
      </c>
      <c r="S256" s="155">
        <v>5.0766283524904213E-2</v>
      </c>
      <c r="T256" s="155">
        <v>5.6650246305418719E-2</v>
      </c>
      <c r="U256" s="155">
        <v>4.8754062838569881E-2</v>
      </c>
      <c r="V256" s="155">
        <v>5.5045871559633031E-2</v>
      </c>
      <c r="W256" s="155">
        <v>5.328596802841918E-2</v>
      </c>
      <c r="X256" s="155">
        <v>3.515263644773358E-2</v>
      </c>
      <c r="Y256" s="172">
        <v>-1.8133331580685599</v>
      </c>
      <c r="Z256" s="172">
        <v>-1.7075966232058599</v>
      </c>
      <c r="AA256" s="147"/>
      <c r="AB256" s="144"/>
      <c r="AC256" s="144"/>
      <c r="AD256" s="151">
        <v>4.4520547945205477E-2</v>
      </c>
      <c r="AE256" s="151">
        <v>5.222860267979218E-2</v>
      </c>
      <c r="AF256" s="144"/>
    </row>
    <row r="257" spans="1:32" ht="22.15" customHeight="1" x14ac:dyDescent="0.25">
      <c r="A257" s="154" t="s">
        <v>243</v>
      </c>
      <c r="B257" s="155">
        <v>0.74137931034482762</v>
      </c>
      <c r="C257" s="155">
        <v>0.6875</v>
      </c>
      <c r="D257" s="155">
        <v>0.77142857142857146</v>
      </c>
      <c r="E257" s="155">
        <v>0.60869565217391308</v>
      </c>
      <c r="F257" s="155">
        <v>0.71052631578947367</v>
      </c>
      <c r="G257" s="155">
        <v>0.66666666666666663</v>
      </c>
      <c r="H257" s="155">
        <v>0.5</v>
      </c>
      <c r="I257" s="155">
        <v>0.46153846153846156</v>
      </c>
      <c r="J257" s="172">
        <v>-3.8461538461538436</v>
      </c>
      <c r="K257" s="172">
        <v>-20.284510010537403</v>
      </c>
      <c r="L257" s="147"/>
      <c r="M257" s="203">
        <v>-26.371593254109438</v>
      </c>
      <c r="N257" s="144"/>
      <c r="P257" s="154" t="s">
        <v>243</v>
      </c>
      <c r="Q257" s="155">
        <v>0.63933054393305444</v>
      </c>
      <c r="R257" s="155">
        <v>0.65946348733233984</v>
      </c>
      <c r="S257" s="155">
        <v>0.71455938697318011</v>
      </c>
      <c r="T257" s="155">
        <v>0.73029556650246308</v>
      </c>
      <c r="U257" s="155">
        <v>0.68905742145178761</v>
      </c>
      <c r="V257" s="155">
        <v>0.67087155963302747</v>
      </c>
      <c r="W257" s="155">
        <v>0.67673179396092364</v>
      </c>
      <c r="X257" s="155">
        <v>0.72525439407955594</v>
      </c>
      <c r="Y257" s="172">
        <v>4.8522600118632297</v>
      </c>
      <c r="Z257" s="172">
        <v>4.5598938788333658</v>
      </c>
      <c r="AA257" s="147"/>
      <c r="AB257" s="144"/>
      <c r="AC257" s="144"/>
      <c r="AD257" s="151">
        <v>0.66438356164383561</v>
      </c>
      <c r="AE257" s="151">
        <v>0.67965545529122229</v>
      </c>
      <c r="AF257" s="144"/>
    </row>
    <row r="258" spans="1:32" ht="22.15" customHeight="1" x14ac:dyDescent="0.25">
      <c r="A258" s="154" t="s">
        <v>244</v>
      </c>
      <c r="B258" s="155">
        <v>0</v>
      </c>
      <c r="C258" s="155">
        <v>0</v>
      </c>
      <c r="D258" s="155">
        <v>0</v>
      </c>
      <c r="E258" s="155">
        <v>0</v>
      </c>
      <c r="F258" s="155">
        <v>0</v>
      </c>
      <c r="G258" s="155">
        <v>0</v>
      </c>
      <c r="H258" s="155">
        <v>0</v>
      </c>
      <c r="I258" s="155">
        <v>0</v>
      </c>
      <c r="J258" s="172">
        <v>0</v>
      </c>
      <c r="K258" s="172">
        <v>0</v>
      </c>
      <c r="L258" s="147"/>
      <c r="M258" s="203">
        <v>-9.2506938020351537E-2</v>
      </c>
      <c r="N258" s="144"/>
      <c r="P258" s="154" t="s">
        <v>244</v>
      </c>
      <c r="Q258" s="155">
        <v>0</v>
      </c>
      <c r="R258" s="155">
        <v>0</v>
      </c>
      <c r="S258" s="155">
        <v>0</v>
      </c>
      <c r="T258" s="155">
        <v>0</v>
      </c>
      <c r="U258" s="155">
        <v>2.1668472372697724E-3</v>
      </c>
      <c r="V258" s="155">
        <v>0</v>
      </c>
      <c r="W258" s="155">
        <v>0</v>
      </c>
      <c r="X258" s="155">
        <v>9.2506938020351531E-4</v>
      </c>
      <c r="Y258" s="172">
        <v>9.2506938020351537E-2</v>
      </c>
      <c r="Z258" s="172">
        <v>6.5162119863392265E-2</v>
      </c>
      <c r="AA258" s="147"/>
      <c r="AB258" s="144"/>
      <c r="AC258" s="144"/>
      <c r="AD258" s="151">
        <v>0</v>
      </c>
      <c r="AE258" s="151">
        <v>2.7344818156959256E-4</v>
      </c>
      <c r="AF258" s="144"/>
    </row>
    <row r="259" spans="1:32" ht="22.15" customHeight="1" x14ac:dyDescent="0.25">
      <c r="A259" s="154" t="s">
        <v>245</v>
      </c>
      <c r="B259" s="155">
        <v>0</v>
      </c>
      <c r="C259" s="155">
        <v>0</v>
      </c>
      <c r="D259" s="155">
        <v>0</v>
      </c>
      <c r="E259" s="155">
        <v>0</v>
      </c>
      <c r="F259" s="155">
        <v>0</v>
      </c>
      <c r="G259" s="155">
        <v>0</v>
      </c>
      <c r="H259" s="155">
        <v>0</v>
      </c>
      <c r="I259" s="155">
        <v>0</v>
      </c>
      <c r="J259" s="172">
        <v>0</v>
      </c>
      <c r="K259" s="172">
        <v>0</v>
      </c>
      <c r="L259" s="147"/>
      <c r="M259" s="203">
        <v>-0.18501387604070307</v>
      </c>
      <c r="N259" s="144"/>
      <c r="P259" s="154" t="s">
        <v>245</v>
      </c>
      <c r="Q259" s="155">
        <v>0</v>
      </c>
      <c r="R259" s="155">
        <v>7.4515648286140089E-4</v>
      </c>
      <c r="S259" s="155">
        <v>9.5785440613026815E-4</v>
      </c>
      <c r="T259" s="155">
        <v>0</v>
      </c>
      <c r="U259" s="155">
        <v>1.0834236186348862E-3</v>
      </c>
      <c r="V259" s="155">
        <v>0</v>
      </c>
      <c r="W259" s="155">
        <v>1.7761989342806395E-3</v>
      </c>
      <c r="X259" s="155">
        <v>1.8501387604070306E-3</v>
      </c>
      <c r="Y259" s="172">
        <v>7.3939826126391116E-3</v>
      </c>
      <c r="Z259" s="172">
        <v>0.11665183064830491</v>
      </c>
      <c r="AA259" s="147"/>
      <c r="AB259" s="144"/>
      <c r="AC259" s="144"/>
      <c r="AD259" s="151">
        <v>0</v>
      </c>
      <c r="AE259" s="151">
        <v>6.8362045392398143E-4</v>
      </c>
      <c r="AF259" s="144"/>
    </row>
    <row r="260" spans="1:32" ht="22.15" customHeight="1" x14ac:dyDescent="0.25">
      <c r="A260" s="154" t="s">
        <v>246</v>
      </c>
      <c r="B260" s="155">
        <v>0.1206896551724138</v>
      </c>
      <c r="C260" s="155">
        <v>0.16666666666666666</v>
      </c>
      <c r="D260" s="155">
        <v>8.5714285714285715E-2</v>
      </c>
      <c r="E260" s="155">
        <v>0.13043478260869565</v>
      </c>
      <c r="F260" s="155">
        <v>0.15789473684210525</v>
      </c>
      <c r="G260" s="155">
        <v>0.13333333333333333</v>
      </c>
      <c r="H260" s="155">
        <v>0.26666666666666666</v>
      </c>
      <c r="I260" s="155">
        <v>0.33333333333333331</v>
      </c>
      <c r="J260" s="172">
        <v>6.6666666666666652</v>
      </c>
      <c r="K260" s="172">
        <v>17.237442922374427</v>
      </c>
      <c r="L260" s="147"/>
      <c r="M260" s="203">
        <v>23.43509096515572</v>
      </c>
      <c r="N260" s="144"/>
      <c r="P260" s="154" t="s">
        <v>246</v>
      </c>
      <c r="Q260" s="155">
        <v>9.0376569037656909E-2</v>
      </c>
      <c r="R260" s="155">
        <v>6.7064083457526083E-2</v>
      </c>
      <c r="S260" s="155">
        <v>6.0344827586206899E-2</v>
      </c>
      <c r="T260" s="155">
        <v>5.5418719211822662E-2</v>
      </c>
      <c r="U260" s="155">
        <v>7.5839653304442034E-2</v>
      </c>
      <c r="V260" s="155">
        <v>6.5366972477064217E-2</v>
      </c>
      <c r="W260" s="155">
        <v>7.8152753108348141E-2</v>
      </c>
      <c r="X260" s="155">
        <v>9.8982423681776135E-2</v>
      </c>
      <c r="Y260" s="172">
        <v>2.0829670573427994</v>
      </c>
      <c r="Z260" s="172">
        <v>2.7749172382897274</v>
      </c>
      <c r="AA260" s="147"/>
      <c r="AB260" s="144"/>
      <c r="AC260" s="144"/>
      <c r="AD260" s="151">
        <v>0.16095890410958905</v>
      </c>
      <c r="AE260" s="151">
        <v>7.1233251298878864E-2</v>
      </c>
      <c r="AF260" s="144"/>
    </row>
    <row r="261" spans="1:32" x14ac:dyDescent="0.25">
      <c r="A261" s="149" t="s">
        <v>247</v>
      </c>
      <c r="B261" s="150">
        <v>182.22413793103442</v>
      </c>
      <c r="C261" s="150">
        <v>197.02083333333334</v>
      </c>
      <c r="D261" s="150">
        <v>124.54285714285712</v>
      </c>
      <c r="E261" s="150">
        <v>124.73913043478292</v>
      </c>
      <c r="F261" s="150">
        <v>117.63157894736842</v>
      </c>
      <c r="G261" s="150">
        <v>177.56666666666666</v>
      </c>
      <c r="H261" s="150">
        <v>184.55</v>
      </c>
      <c r="I261" s="150">
        <v>233.61538461538453</v>
      </c>
      <c r="J261" s="177">
        <v>49.065384615384517</v>
      </c>
      <c r="K261" s="177">
        <v>68.807165437302331</v>
      </c>
      <c r="L261" s="147"/>
      <c r="M261" s="203">
        <v>-1.1394719988615805</v>
      </c>
      <c r="N261" s="144"/>
      <c r="P261" s="149" t="s">
        <v>247</v>
      </c>
      <c r="Q261" s="150">
        <v>210.08870292887039</v>
      </c>
      <c r="R261" s="150">
        <v>232.27943368107282</v>
      </c>
      <c r="S261" s="150">
        <v>162.34195402298843</v>
      </c>
      <c r="T261" s="150">
        <v>163.39655172413785</v>
      </c>
      <c r="U261" s="150">
        <v>163.72697724810362</v>
      </c>
      <c r="V261" s="150">
        <v>170.53211009174339</v>
      </c>
      <c r="W261" s="150">
        <v>184.31793960923625</v>
      </c>
      <c r="X261" s="150">
        <v>234.75485661424611</v>
      </c>
      <c r="Y261" s="177">
        <v>50.43691700500986</v>
      </c>
      <c r="Z261" s="177">
        <v>47.127839933907097</v>
      </c>
      <c r="AA261" s="147"/>
      <c r="AB261" s="144"/>
      <c r="AC261" s="144"/>
      <c r="AD261" s="150">
        <v>164.8082191780822</v>
      </c>
      <c r="AE261" s="150">
        <v>187.62701668033901</v>
      </c>
      <c r="AF261" s="144"/>
    </row>
    <row r="262" spans="1:32" x14ac:dyDescent="0.25">
      <c r="A262" s="149" t="s">
        <v>248</v>
      </c>
      <c r="B262" s="150">
        <v>232.42857142857142</v>
      </c>
      <c r="C262" s="150">
        <v>412.125</v>
      </c>
      <c r="D262" s="150">
        <v>183.666666666667</v>
      </c>
      <c r="E262" s="150">
        <v>250.14285714285714</v>
      </c>
      <c r="F262" s="150">
        <v>136.75</v>
      </c>
      <c r="G262" s="150">
        <v>231.25</v>
      </c>
      <c r="H262" s="150">
        <v>99.454545454545482</v>
      </c>
      <c r="I262" s="150">
        <v>247.37499999999972</v>
      </c>
      <c r="J262" s="177">
        <v>147.92045454545422</v>
      </c>
      <c r="K262" s="177">
        <v>24.829545454545183</v>
      </c>
      <c r="L262" s="147"/>
      <c r="M262" s="203">
        <v>-20.707802547770825</v>
      </c>
      <c r="N262" s="144"/>
      <c r="P262" s="149" t="s">
        <v>248</v>
      </c>
      <c r="Q262" s="150">
        <v>220.50986842105286</v>
      </c>
      <c r="R262" s="150">
        <v>260.85260115606934</v>
      </c>
      <c r="S262" s="150">
        <v>186.2903225806453</v>
      </c>
      <c r="T262" s="150">
        <v>197.71751412429344</v>
      </c>
      <c r="U262" s="150">
        <v>188.24390243902454</v>
      </c>
      <c r="V262" s="150">
        <v>194.5221674876851</v>
      </c>
      <c r="W262" s="150">
        <v>191.9285714285713</v>
      </c>
      <c r="X262" s="150">
        <v>268.08280254777054</v>
      </c>
      <c r="Y262" s="177">
        <v>76.154231119199238</v>
      </c>
      <c r="Z262" s="177">
        <v>56.755682884511259</v>
      </c>
      <c r="AA262" s="147"/>
      <c r="AB262" s="144"/>
      <c r="AC262" s="144"/>
      <c r="AD262" s="150">
        <v>222.54545454545453</v>
      </c>
      <c r="AE262" s="150">
        <v>211.32711966325928</v>
      </c>
      <c r="AF262" s="144"/>
    </row>
    <row r="263" spans="1:32" x14ac:dyDescent="0.25">
      <c r="A263" s="146" t="s">
        <v>249</v>
      </c>
      <c r="B263" s="147">
        <v>90</v>
      </c>
      <c r="C263" s="147">
        <v>62</v>
      </c>
      <c r="D263" s="147">
        <v>55</v>
      </c>
      <c r="E263" s="147">
        <v>28</v>
      </c>
      <c r="F263" s="147">
        <v>42</v>
      </c>
      <c r="G263" s="147">
        <v>62</v>
      </c>
      <c r="H263" s="147">
        <v>75</v>
      </c>
      <c r="I263" s="147">
        <v>87</v>
      </c>
      <c r="J263" s="148">
        <v>0.16</v>
      </c>
      <c r="K263" s="148">
        <v>0.47101449275362312</v>
      </c>
      <c r="L263" s="147"/>
      <c r="M263" s="155">
        <v>4.7334058759521222E-2</v>
      </c>
      <c r="N263" s="144"/>
      <c r="P263" s="146" t="s">
        <v>249</v>
      </c>
      <c r="Q263" s="147">
        <v>1639</v>
      </c>
      <c r="R263" s="147">
        <v>1291</v>
      </c>
      <c r="S263" s="147">
        <v>1020</v>
      </c>
      <c r="T263" s="147">
        <v>1036</v>
      </c>
      <c r="U263" s="147">
        <v>1091</v>
      </c>
      <c r="V263" s="147">
        <v>1277</v>
      </c>
      <c r="W263" s="147">
        <v>1682</v>
      </c>
      <c r="X263" s="147">
        <v>1838</v>
      </c>
      <c r="Y263" s="148">
        <v>9.2746730083234238E-2</v>
      </c>
      <c r="Z263" s="148">
        <v>0.42386011509517479</v>
      </c>
      <c r="AA263" s="147"/>
      <c r="AB263" s="144"/>
      <c r="AC263" s="144"/>
      <c r="AD263" s="147">
        <v>59.142857142857146</v>
      </c>
      <c r="AE263" s="147">
        <v>1290.8571428571429</v>
      </c>
      <c r="AF263" s="144"/>
    </row>
    <row r="264" spans="1:32" x14ac:dyDescent="0.25">
      <c r="A264" s="146" t="s">
        <v>250</v>
      </c>
      <c r="B264" s="150">
        <v>26</v>
      </c>
      <c r="C264" s="150">
        <v>22</v>
      </c>
      <c r="D264" s="150">
        <v>10</v>
      </c>
      <c r="E264" s="150">
        <v>8</v>
      </c>
      <c r="F264" s="150">
        <v>12</v>
      </c>
      <c r="G264" s="150">
        <v>14</v>
      </c>
      <c r="H264" s="150">
        <v>16</v>
      </c>
      <c r="I264" s="150">
        <v>24</v>
      </c>
      <c r="J264" s="148">
        <v>0.5</v>
      </c>
      <c r="K264" s="148">
        <v>0.55555555555555558</v>
      </c>
      <c r="L264" s="147"/>
      <c r="M264" s="155">
        <v>4.0955631399317405E-2</v>
      </c>
      <c r="N264" s="144"/>
      <c r="P264" s="146" t="s">
        <v>250</v>
      </c>
      <c r="Q264" s="150">
        <v>532</v>
      </c>
      <c r="R264" s="150">
        <v>339</v>
      </c>
      <c r="S264" s="150">
        <v>206</v>
      </c>
      <c r="T264" s="150">
        <v>219</v>
      </c>
      <c r="U264" s="150">
        <v>204</v>
      </c>
      <c r="V264" s="150">
        <v>286</v>
      </c>
      <c r="W264" s="150">
        <v>487</v>
      </c>
      <c r="X264" s="150">
        <v>586</v>
      </c>
      <c r="Y264" s="148">
        <v>0.20328542094455851</v>
      </c>
      <c r="Z264" s="148">
        <v>0.80466344038715354</v>
      </c>
      <c r="AA264" s="147"/>
      <c r="AB264" s="144"/>
      <c r="AC264" s="144"/>
      <c r="AD264" s="150">
        <v>15.428571428571429</v>
      </c>
      <c r="AE264" s="150">
        <v>324.71428571428572</v>
      </c>
      <c r="AF264" s="144"/>
    </row>
    <row r="265" spans="1:32" x14ac:dyDescent="0.25">
      <c r="A265" s="149" t="s">
        <v>251</v>
      </c>
      <c r="B265" s="147">
        <v>0</v>
      </c>
      <c r="C265" s="147">
        <v>17</v>
      </c>
      <c r="D265" s="147">
        <v>15</v>
      </c>
      <c r="E265" s="147">
        <v>14</v>
      </c>
      <c r="F265" s="147">
        <v>6</v>
      </c>
      <c r="G265" s="147">
        <v>14</v>
      </c>
      <c r="H265" s="147">
        <v>15</v>
      </c>
      <c r="I265" s="147">
        <v>14</v>
      </c>
      <c r="J265" s="148">
        <v>-6.6666666666666666E-2</v>
      </c>
      <c r="K265" s="157">
        <v>3.7037037037037035E-2</v>
      </c>
      <c r="L265" s="147"/>
      <c r="M265" s="155">
        <v>2.7184466019417475E-2</v>
      </c>
      <c r="N265" s="144"/>
      <c r="P265" s="149" t="s">
        <v>251</v>
      </c>
      <c r="Q265" s="147">
        <v>0</v>
      </c>
      <c r="R265" s="147">
        <v>828</v>
      </c>
      <c r="S265" s="147">
        <v>857</v>
      </c>
      <c r="T265" s="147">
        <v>661</v>
      </c>
      <c r="U265" s="147">
        <v>530</v>
      </c>
      <c r="V265" s="147">
        <v>582</v>
      </c>
      <c r="W265" s="147">
        <v>648</v>
      </c>
      <c r="X265" s="147">
        <v>515</v>
      </c>
      <c r="Y265" s="148">
        <v>-0.20524691358024691</v>
      </c>
      <c r="Z265" s="157">
        <v>-0.2474427666829031</v>
      </c>
      <c r="AA265" s="147"/>
      <c r="AB265" s="144"/>
      <c r="AC265" s="144"/>
      <c r="AD265" s="158">
        <v>13.5</v>
      </c>
      <c r="AE265" s="158">
        <v>684.33333333333337</v>
      </c>
      <c r="AF265" s="167"/>
    </row>
    <row r="266" spans="1:32" x14ac:dyDescent="0.25">
      <c r="A266" s="159" t="s">
        <v>252</v>
      </c>
      <c r="B266" s="150">
        <v>10</v>
      </c>
      <c r="C266" s="150">
        <v>4</v>
      </c>
      <c r="D266" s="150">
        <v>3</v>
      </c>
      <c r="E266" s="150">
        <v>5</v>
      </c>
      <c r="F266" s="150">
        <v>6</v>
      </c>
      <c r="G266" s="150">
        <v>1</v>
      </c>
      <c r="H266" s="150">
        <v>9</v>
      </c>
      <c r="I266" s="150">
        <v>0</v>
      </c>
      <c r="J266" s="148">
        <v>-1</v>
      </c>
      <c r="K266" s="148">
        <v>-1</v>
      </c>
      <c r="L266" s="147"/>
      <c r="M266" s="155">
        <v>0</v>
      </c>
      <c r="N266" s="144"/>
      <c r="P266" s="159" t="s">
        <v>252</v>
      </c>
      <c r="Q266" s="150">
        <v>171</v>
      </c>
      <c r="R266" s="150">
        <v>160</v>
      </c>
      <c r="S266" s="150">
        <v>196</v>
      </c>
      <c r="T266" s="150">
        <v>117</v>
      </c>
      <c r="U266" s="150">
        <v>131</v>
      </c>
      <c r="V266" s="150">
        <v>112</v>
      </c>
      <c r="W266" s="150">
        <v>123</v>
      </c>
      <c r="X266" s="150">
        <v>145</v>
      </c>
      <c r="Y266" s="148">
        <v>0.17886178861788618</v>
      </c>
      <c r="Z266" s="148">
        <v>4.9504950495050069E-3</v>
      </c>
      <c r="AA266" s="147"/>
      <c r="AB266" s="144"/>
      <c r="AC266" s="144"/>
      <c r="AD266" s="150">
        <v>5.4285714285714288</v>
      </c>
      <c r="AE266" s="150">
        <v>144.28571428571428</v>
      </c>
      <c r="AF266" s="144"/>
    </row>
    <row r="267" spans="1:32" x14ac:dyDescent="0.25">
      <c r="A267" s="159" t="s">
        <v>253</v>
      </c>
      <c r="B267" s="150">
        <v>1</v>
      </c>
      <c r="C267" s="150">
        <v>0</v>
      </c>
      <c r="D267" s="150">
        <v>1</v>
      </c>
      <c r="E267" s="150">
        <v>2</v>
      </c>
      <c r="F267" s="150">
        <v>1</v>
      </c>
      <c r="G267" s="150">
        <v>0</v>
      </c>
      <c r="H267" s="150">
        <v>0</v>
      </c>
      <c r="I267" s="150">
        <v>0</v>
      </c>
      <c r="J267" s="148" t="e">
        <v>#DIV/0!</v>
      </c>
      <c r="K267" s="148">
        <v>-1</v>
      </c>
      <c r="L267" s="147"/>
      <c r="M267" s="155">
        <v>0</v>
      </c>
      <c r="N267" s="144"/>
      <c r="P267" s="159" t="s">
        <v>253</v>
      </c>
      <c r="Q267" s="150">
        <v>19</v>
      </c>
      <c r="R267" s="150">
        <v>32</v>
      </c>
      <c r="S267" s="150">
        <v>49</v>
      </c>
      <c r="T267" s="150">
        <v>29</v>
      </c>
      <c r="U267" s="150">
        <v>36</v>
      </c>
      <c r="V267" s="150">
        <v>15</v>
      </c>
      <c r="W267" s="150">
        <v>25</v>
      </c>
      <c r="X267" s="150">
        <v>26</v>
      </c>
      <c r="Y267" s="148">
        <v>0.04</v>
      </c>
      <c r="Z267" s="148">
        <v>-0.11219512195121949</v>
      </c>
      <c r="AA267" s="147"/>
      <c r="AB267" s="144"/>
      <c r="AC267" s="144"/>
      <c r="AD267" s="150">
        <v>0.7142857142857143</v>
      </c>
      <c r="AE267" s="150">
        <v>29.285714285714285</v>
      </c>
      <c r="AF267" s="144"/>
    </row>
    <row r="268" spans="1:32" x14ac:dyDescent="0.25">
      <c r="A268" s="159" t="s">
        <v>254</v>
      </c>
      <c r="B268" s="191">
        <v>9.0909090909090912E-2</v>
      </c>
      <c r="C268" s="191">
        <v>0</v>
      </c>
      <c r="D268" s="191">
        <v>0.25</v>
      </c>
      <c r="E268" s="191">
        <v>0.2857142857142857</v>
      </c>
      <c r="F268" s="191">
        <v>0.14285714285714285</v>
      </c>
      <c r="G268" s="191">
        <v>0</v>
      </c>
      <c r="H268" s="191">
        <v>0</v>
      </c>
      <c r="I268" s="191" t="s">
        <v>285</v>
      </c>
      <c r="J268" s="172" t="e">
        <v>#VALUE!</v>
      </c>
      <c r="K268" s="172" t="e">
        <v>#VALUE!</v>
      </c>
      <c r="L268" s="147"/>
      <c r="M268" s="203" t="e">
        <v>#VALUE!</v>
      </c>
      <c r="N268" s="144"/>
      <c r="P268" s="159" t="s">
        <v>254</v>
      </c>
      <c r="Q268" s="191">
        <v>0.1</v>
      </c>
      <c r="R268" s="191">
        <v>0.16666666666666666</v>
      </c>
      <c r="S268" s="191">
        <v>0.2</v>
      </c>
      <c r="T268" s="191">
        <v>0.19863013698630136</v>
      </c>
      <c r="U268" s="191">
        <v>0.21556886227544911</v>
      </c>
      <c r="V268" s="191">
        <v>0.11811023622047244</v>
      </c>
      <c r="W268" s="191">
        <v>0.16891891891891891</v>
      </c>
      <c r="X268" s="191">
        <v>0.15204678362573099</v>
      </c>
      <c r="Y268" s="172">
        <v>-1.6872135293187929</v>
      </c>
      <c r="Z268" s="172">
        <v>-1.667749620965997</v>
      </c>
      <c r="AA268" s="147"/>
      <c r="AB268" s="144"/>
      <c r="AC268" s="144"/>
      <c r="AD268" s="191">
        <v>0.11627906976744186</v>
      </c>
      <c r="AE268" s="191">
        <v>0.16872427983539096</v>
      </c>
      <c r="AF268" s="144"/>
    </row>
    <row r="269" spans="1:32" x14ac:dyDescent="0.25">
      <c r="A269" s="161" t="s">
        <v>255</v>
      </c>
      <c r="B269" s="161"/>
      <c r="C269" s="161"/>
      <c r="D269" s="161"/>
      <c r="E269" s="144"/>
      <c r="F269" s="144"/>
      <c r="G269" s="144"/>
      <c r="H269" s="144"/>
      <c r="I269" s="144"/>
      <c r="J269" s="144"/>
      <c r="K269" s="144"/>
      <c r="L269" s="144"/>
      <c r="M269" s="144"/>
      <c r="N269" s="144"/>
      <c r="O269" s="204"/>
      <c r="P269" s="161" t="s">
        <v>255</v>
      </c>
      <c r="Q269" s="161"/>
      <c r="R269" s="161"/>
      <c r="S269" s="161"/>
      <c r="T269" s="144"/>
      <c r="U269" s="144"/>
      <c r="V269" s="144"/>
      <c r="W269" s="144"/>
      <c r="X269" s="144"/>
      <c r="Y269" s="144"/>
      <c r="Z269" s="144"/>
      <c r="AA269" s="144"/>
      <c r="AB269" s="144"/>
      <c r="AC269" s="144"/>
      <c r="AD269" s="144"/>
      <c r="AE269" s="144"/>
      <c r="AF269" s="144"/>
    </row>
    <row r="270" spans="1:32" x14ac:dyDescent="0.25">
      <c r="A270" s="161"/>
      <c r="B270" s="161"/>
      <c r="C270" s="161"/>
      <c r="D270" s="161"/>
      <c r="E270" s="144"/>
      <c r="F270" s="144"/>
      <c r="G270" s="144"/>
      <c r="H270" s="144"/>
      <c r="I270" s="144"/>
      <c r="J270" s="144"/>
      <c r="K270" s="144"/>
      <c r="L270" s="144"/>
      <c r="M270" s="144"/>
      <c r="N270" s="144"/>
      <c r="O270" s="204"/>
      <c r="P270" s="161"/>
      <c r="Q270" s="161"/>
      <c r="R270" s="161"/>
      <c r="S270" s="161"/>
      <c r="T270" s="144"/>
      <c r="U270" s="144"/>
      <c r="V270" s="144"/>
      <c r="W270" s="144"/>
      <c r="X270" s="144"/>
      <c r="Y270" s="144"/>
      <c r="Z270" s="144"/>
      <c r="AA270" s="144"/>
      <c r="AB270" s="144"/>
      <c r="AC270" s="144"/>
      <c r="AD270" s="144"/>
      <c r="AE270" s="144"/>
      <c r="AF270" s="144"/>
    </row>
    <row r="271" spans="1:32" x14ac:dyDescent="0.25">
      <c r="A271" s="161"/>
      <c r="B271" s="161"/>
      <c r="C271" s="161"/>
      <c r="D271" s="161"/>
      <c r="E271" s="144"/>
      <c r="F271" s="144"/>
      <c r="G271" s="144"/>
      <c r="H271" s="144"/>
      <c r="I271" s="144"/>
      <c r="J271" s="144"/>
      <c r="K271" s="144"/>
      <c r="L271" s="144"/>
      <c r="M271" s="144"/>
      <c r="N271" s="144"/>
      <c r="O271" s="204"/>
      <c r="P271" s="161"/>
      <c r="Q271" s="161"/>
      <c r="R271" s="161"/>
      <c r="S271" s="161"/>
      <c r="T271" s="144"/>
      <c r="U271" s="144"/>
      <c r="V271" s="144"/>
      <c r="W271" s="144"/>
      <c r="X271" s="144"/>
      <c r="Y271" s="144"/>
      <c r="Z271" s="144"/>
      <c r="AA271" s="144"/>
      <c r="AB271" s="144"/>
      <c r="AC271" s="144"/>
      <c r="AD271" s="144"/>
      <c r="AE271" s="144"/>
      <c r="AF271" s="144"/>
    </row>
    <row r="272" spans="1:32" x14ac:dyDescent="0.25">
      <c r="A272" s="189" t="s">
        <v>282</v>
      </c>
      <c r="B272" s="189"/>
      <c r="C272" s="189"/>
      <c r="D272" s="189"/>
      <c r="E272" s="181"/>
      <c r="F272" s="167"/>
      <c r="G272" s="167"/>
      <c r="H272" s="167"/>
      <c r="I272" s="167"/>
      <c r="J272" s="167"/>
      <c r="K272" s="167"/>
      <c r="L272" s="188"/>
      <c r="M272" s="211"/>
      <c r="N272" s="144"/>
      <c r="O272" s="211"/>
      <c r="P272" s="189" t="s">
        <v>282</v>
      </c>
      <c r="Q272" s="189"/>
      <c r="R272" s="189"/>
      <c r="S272" s="189"/>
      <c r="T272" s="181"/>
      <c r="U272" s="144"/>
      <c r="V272" s="144"/>
      <c r="W272" s="144"/>
      <c r="X272" s="144"/>
      <c r="Y272" s="144"/>
      <c r="Z272" s="144"/>
      <c r="AA272" s="188"/>
      <c r="AB272" s="144"/>
      <c r="AC272" s="144"/>
      <c r="AD272" s="144"/>
      <c r="AE272" s="144"/>
      <c r="AF272" s="144"/>
    </row>
    <row r="273" spans="1:32" x14ac:dyDescent="0.25">
      <c r="A273" s="166" t="s">
        <v>313</v>
      </c>
      <c r="B273" s="166"/>
      <c r="C273" s="166"/>
      <c r="D273" s="166"/>
      <c r="E273" s="213"/>
      <c r="F273" s="167"/>
      <c r="G273" s="167"/>
      <c r="H273" s="167"/>
      <c r="I273" s="167"/>
      <c r="J273" s="167"/>
      <c r="K273" s="167"/>
      <c r="L273" s="167"/>
      <c r="M273" s="144"/>
      <c r="N273" s="144"/>
      <c r="P273" s="166" t="s">
        <v>231</v>
      </c>
      <c r="Q273" s="166"/>
      <c r="R273" s="166"/>
      <c r="S273" s="166"/>
      <c r="T273" s="162"/>
      <c r="U273" s="144"/>
      <c r="V273" s="144"/>
      <c r="W273" s="144"/>
      <c r="X273" s="144"/>
      <c r="Y273" s="144"/>
      <c r="Z273" s="144"/>
      <c r="AA273" s="167"/>
      <c r="AB273" s="144"/>
      <c r="AC273" s="144"/>
      <c r="AD273" s="144"/>
      <c r="AE273" s="144"/>
      <c r="AF273" s="144"/>
    </row>
    <row r="274" spans="1:32" ht="42" x14ac:dyDescent="0.25">
      <c r="A274" s="190"/>
      <c r="B274" s="141">
        <v>2019</v>
      </c>
      <c r="C274" s="141">
        <v>2020</v>
      </c>
      <c r="D274" s="141">
        <v>2021</v>
      </c>
      <c r="E274" s="141">
        <v>2022</v>
      </c>
      <c r="F274" s="141">
        <v>2023</v>
      </c>
      <c r="G274" s="141">
        <v>2024</v>
      </c>
      <c r="H274" s="141">
        <v>2025</v>
      </c>
      <c r="I274" s="141">
        <v>2026</v>
      </c>
      <c r="J274" s="142" t="s">
        <v>232</v>
      </c>
      <c r="K274" s="142" t="s">
        <v>233</v>
      </c>
      <c r="L274" s="143" t="s">
        <v>234</v>
      </c>
      <c r="M274" s="145" t="s">
        <v>287</v>
      </c>
      <c r="N274" s="144"/>
      <c r="P274" s="190"/>
      <c r="Q274" s="141">
        <v>2019</v>
      </c>
      <c r="R274" s="141">
        <v>2020</v>
      </c>
      <c r="S274" s="141">
        <v>2021</v>
      </c>
      <c r="T274" s="141">
        <v>2022</v>
      </c>
      <c r="U274" s="141">
        <v>2023</v>
      </c>
      <c r="V274" s="141">
        <v>2024</v>
      </c>
      <c r="W274" s="141">
        <v>2025</v>
      </c>
      <c r="X274" s="141">
        <v>2026</v>
      </c>
      <c r="Y274" s="142" t="s">
        <v>232</v>
      </c>
      <c r="Z274" s="142" t="s">
        <v>233</v>
      </c>
      <c r="AA274" s="143" t="s">
        <v>234</v>
      </c>
      <c r="AB274" s="144"/>
      <c r="AC274" s="144"/>
      <c r="AD274" s="145" t="s">
        <v>314</v>
      </c>
      <c r="AE274" s="145" t="s">
        <v>235</v>
      </c>
      <c r="AF274" s="144"/>
    </row>
    <row r="275" spans="1:32" x14ac:dyDescent="0.25">
      <c r="A275" s="146" t="s">
        <v>236</v>
      </c>
      <c r="B275" s="147">
        <v>13</v>
      </c>
      <c r="C275" s="147">
        <v>20</v>
      </c>
      <c r="D275" s="147">
        <v>8</v>
      </c>
      <c r="E275" s="147">
        <v>12</v>
      </c>
      <c r="F275" s="147">
        <v>11</v>
      </c>
      <c r="G275" s="147">
        <v>12</v>
      </c>
      <c r="H275" s="147">
        <v>9</v>
      </c>
      <c r="I275" s="147">
        <v>11</v>
      </c>
      <c r="J275" s="148">
        <v>0.22222222222222221</v>
      </c>
      <c r="K275" s="148">
        <v>-9.4117647058823486E-2</v>
      </c>
      <c r="L275" s="147"/>
      <c r="M275" s="155">
        <v>2.9177718832891247E-2</v>
      </c>
      <c r="N275" s="144"/>
      <c r="P275" s="146" t="s">
        <v>236</v>
      </c>
      <c r="Q275" s="147">
        <v>359</v>
      </c>
      <c r="R275" s="147">
        <v>377</v>
      </c>
      <c r="S275" s="147">
        <v>301</v>
      </c>
      <c r="T275" s="147">
        <v>319</v>
      </c>
      <c r="U275" s="147">
        <v>306</v>
      </c>
      <c r="V275" s="147">
        <v>311</v>
      </c>
      <c r="W275" s="147">
        <v>394</v>
      </c>
      <c r="X275" s="147">
        <v>377</v>
      </c>
      <c r="Y275" s="148">
        <v>-4.3147208121827409E-2</v>
      </c>
      <c r="Z275" s="148">
        <v>0.11491339247993232</v>
      </c>
      <c r="AA275" s="147"/>
      <c r="AB275" s="144"/>
      <c r="AC275" s="144"/>
      <c r="AD275" s="147">
        <v>12.142857142857142</v>
      </c>
      <c r="AE275" s="147">
        <v>338.14285714285717</v>
      </c>
      <c r="AF275" s="144"/>
    </row>
    <row r="276" spans="1:32" x14ac:dyDescent="0.25">
      <c r="A276" s="149" t="s">
        <v>237</v>
      </c>
      <c r="B276" s="150">
        <v>11</v>
      </c>
      <c r="C276" s="150">
        <v>15</v>
      </c>
      <c r="D276" s="150">
        <v>2</v>
      </c>
      <c r="E276" s="150">
        <v>11</v>
      </c>
      <c r="F276" s="150">
        <v>9</v>
      </c>
      <c r="G276" s="150">
        <v>10</v>
      </c>
      <c r="H276" s="150">
        <v>7</v>
      </c>
      <c r="I276" s="150">
        <v>11</v>
      </c>
      <c r="J276" s="148">
        <v>0.5714285714285714</v>
      </c>
      <c r="K276" s="148">
        <v>0.18461538461538451</v>
      </c>
      <c r="L276" s="147"/>
      <c r="M276" s="155">
        <v>4.3307086614173228E-2</v>
      </c>
      <c r="N276" s="144"/>
      <c r="P276" s="149" t="s">
        <v>237</v>
      </c>
      <c r="Q276" s="150">
        <v>278</v>
      </c>
      <c r="R276" s="150">
        <v>286</v>
      </c>
      <c r="S276" s="150">
        <v>230</v>
      </c>
      <c r="T276" s="150">
        <v>245</v>
      </c>
      <c r="U276" s="150">
        <v>229</v>
      </c>
      <c r="V276" s="150">
        <v>235</v>
      </c>
      <c r="W276" s="150">
        <v>274</v>
      </c>
      <c r="X276" s="150">
        <v>254</v>
      </c>
      <c r="Y276" s="148">
        <v>-7.2992700729927001E-2</v>
      </c>
      <c r="Z276" s="148">
        <v>5.6274620146312411E-4</v>
      </c>
      <c r="AA276" s="147"/>
      <c r="AB276" s="144"/>
      <c r="AC276" s="144"/>
      <c r="AD276" s="150">
        <v>9.2857142857142865</v>
      </c>
      <c r="AE276" s="150">
        <v>253.85714285714286</v>
      </c>
      <c r="AF276" s="144"/>
    </row>
    <row r="277" spans="1:32" x14ac:dyDescent="0.25">
      <c r="A277" s="146" t="s">
        <v>90</v>
      </c>
      <c r="B277" s="151">
        <v>0.84615384615384615</v>
      </c>
      <c r="C277" s="151">
        <v>0.75</v>
      </c>
      <c r="D277" s="151">
        <v>0.2857142857142857</v>
      </c>
      <c r="E277" s="151">
        <v>0.91666666666666663</v>
      </c>
      <c r="F277" s="151">
        <v>0.81818181818181823</v>
      </c>
      <c r="G277" s="151">
        <v>0.90909090909090906</v>
      </c>
      <c r="H277" s="151">
        <v>0.77777777777777779</v>
      </c>
      <c r="I277" s="151">
        <v>1</v>
      </c>
      <c r="J277" s="172">
        <v>22.222222222222221</v>
      </c>
      <c r="K277" s="172">
        <v>21.68674698795181</v>
      </c>
      <c r="L277" s="147"/>
      <c r="M277" s="203">
        <v>29.444444444444439</v>
      </c>
      <c r="N277" s="144"/>
      <c r="P277" s="146" t="s">
        <v>90</v>
      </c>
      <c r="Q277" s="151">
        <v>0.80813953488372092</v>
      </c>
      <c r="R277" s="151">
        <v>0.79224376731301938</v>
      </c>
      <c r="S277" s="151">
        <v>0.7931034482758621</v>
      </c>
      <c r="T277" s="151">
        <v>0.78778135048231512</v>
      </c>
      <c r="U277" s="151">
        <v>0.77891156462585032</v>
      </c>
      <c r="V277" s="151">
        <v>0.77814569536423839</v>
      </c>
      <c r="W277" s="151">
        <v>0.72295514511873349</v>
      </c>
      <c r="X277" s="151">
        <v>0.7055555555555556</v>
      </c>
      <c r="Y277" s="172">
        <v>-1.7399589563177886</v>
      </c>
      <c r="Z277" s="172">
        <v>-7.3488723269521161</v>
      </c>
      <c r="AA277" s="147"/>
      <c r="AB277" s="144"/>
      <c r="AC277" s="144"/>
      <c r="AD277" s="151">
        <v>0.7831325301204819</v>
      </c>
      <c r="AE277" s="151">
        <v>0.77904427882507676</v>
      </c>
      <c r="AF277" s="144"/>
    </row>
    <row r="278" spans="1:32" x14ac:dyDescent="0.25">
      <c r="A278" s="149" t="s">
        <v>238</v>
      </c>
      <c r="B278" s="150">
        <v>9</v>
      </c>
      <c r="C278" s="150">
        <v>15</v>
      </c>
      <c r="D278" s="150">
        <v>1</v>
      </c>
      <c r="E278" s="150">
        <v>12</v>
      </c>
      <c r="F278" s="150">
        <v>9</v>
      </c>
      <c r="G278" s="150">
        <v>10</v>
      </c>
      <c r="H278" s="150">
        <v>7</v>
      </c>
      <c r="I278" s="150">
        <v>9</v>
      </c>
      <c r="J278" s="148">
        <v>0.2857142857142857</v>
      </c>
      <c r="K278" s="148">
        <v>0</v>
      </c>
      <c r="L278" s="147"/>
      <c r="M278" s="155">
        <v>3.9647577092511016E-2</v>
      </c>
      <c r="N278" s="144"/>
      <c r="P278" s="149" t="s">
        <v>238</v>
      </c>
      <c r="Q278" s="150">
        <v>261</v>
      </c>
      <c r="R278" s="150">
        <v>277</v>
      </c>
      <c r="S278" s="150">
        <v>220</v>
      </c>
      <c r="T278" s="150">
        <v>241</v>
      </c>
      <c r="U278" s="150">
        <v>214</v>
      </c>
      <c r="V278" s="150">
        <v>228</v>
      </c>
      <c r="W278" s="150">
        <v>253</v>
      </c>
      <c r="X278" s="150">
        <v>227</v>
      </c>
      <c r="Y278" s="148">
        <v>-0.10276679841897234</v>
      </c>
      <c r="Z278" s="148">
        <v>-6.1983471074380167E-2</v>
      </c>
      <c r="AA278" s="147"/>
      <c r="AB278" s="144"/>
      <c r="AC278" s="144"/>
      <c r="AD278" s="150">
        <v>9</v>
      </c>
      <c r="AE278" s="150">
        <v>242</v>
      </c>
      <c r="AF278" s="144"/>
    </row>
    <row r="279" spans="1:32" x14ac:dyDescent="0.25">
      <c r="A279" s="149" t="s">
        <v>239</v>
      </c>
      <c r="B279" s="153">
        <v>0.69230769230769229</v>
      </c>
      <c r="C279" s="153">
        <v>0.75</v>
      </c>
      <c r="D279" s="153">
        <v>0.125</v>
      </c>
      <c r="E279" s="153">
        <v>1</v>
      </c>
      <c r="F279" s="153">
        <v>0.81818181818181823</v>
      </c>
      <c r="G279" s="153">
        <v>0.83333333333333337</v>
      </c>
      <c r="H279" s="153">
        <v>0.77777777777777779</v>
      </c>
      <c r="I279" s="153">
        <v>0.81818181818181823</v>
      </c>
      <c r="J279" s="172">
        <v>4.0404040404040442</v>
      </c>
      <c r="K279" s="172">
        <v>7.7005347593582911</v>
      </c>
      <c r="L279" s="147"/>
      <c r="M279" s="203">
        <v>21.605980226669885</v>
      </c>
      <c r="N279" s="144"/>
      <c r="P279" s="149" t="s">
        <v>239</v>
      </c>
      <c r="Q279" s="153">
        <v>0.72701949860724235</v>
      </c>
      <c r="R279" s="153">
        <v>0.73474801061007955</v>
      </c>
      <c r="S279" s="153">
        <v>0.73089700996677742</v>
      </c>
      <c r="T279" s="153">
        <v>0.75548589341692785</v>
      </c>
      <c r="U279" s="153">
        <v>0.69934640522875813</v>
      </c>
      <c r="V279" s="153">
        <v>0.73311897106109325</v>
      </c>
      <c r="W279" s="153">
        <v>0.64213197969543145</v>
      </c>
      <c r="X279" s="153">
        <v>0.60212201591511938</v>
      </c>
      <c r="Y279" s="172">
        <v>-4.000996378031207</v>
      </c>
      <c r="Z279" s="172">
        <v>-11.355183283857729</v>
      </c>
      <c r="AA279" s="147"/>
      <c r="AB279" s="144"/>
      <c r="AC279" s="144"/>
      <c r="AD279" s="153">
        <v>0.74117647058823533</v>
      </c>
      <c r="AE279" s="153">
        <v>0.71567384875369666</v>
      </c>
      <c r="AF279" s="144"/>
    </row>
    <row r="280" spans="1:32" x14ac:dyDescent="0.25">
      <c r="A280" s="149" t="s">
        <v>240</v>
      </c>
      <c r="B280" s="153">
        <v>0.81818181818181823</v>
      </c>
      <c r="C280" s="153">
        <v>1</v>
      </c>
      <c r="D280" s="153">
        <v>0.5</v>
      </c>
      <c r="E280" s="153">
        <v>1.0909090909090908</v>
      </c>
      <c r="F280" s="153">
        <v>1</v>
      </c>
      <c r="G280" s="153">
        <v>1</v>
      </c>
      <c r="H280" s="153">
        <v>1</v>
      </c>
      <c r="I280" s="153">
        <v>0.81818181818181823</v>
      </c>
      <c r="J280" s="172">
        <v>-18.181818181818176</v>
      </c>
      <c r="K280" s="172">
        <v>-15.104895104895089</v>
      </c>
      <c r="L280" s="147"/>
      <c r="M280" s="203">
        <v>-7.5518969219756542</v>
      </c>
      <c r="N280" s="144"/>
      <c r="P280" s="149" t="s">
        <v>240</v>
      </c>
      <c r="Q280" s="153">
        <v>0.9388489208633094</v>
      </c>
      <c r="R280" s="153">
        <v>0.96853146853146854</v>
      </c>
      <c r="S280" s="153">
        <v>0.95652173913043481</v>
      </c>
      <c r="T280" s="153">
        <v>0.98367346938775513</v>
      </c>
      <c r="U280" s="153">
        <v>0.93449781659388642</v>
      </c>
      <c r="V280" s="153">
        <v>0.97021276595744677</v>
      </c>
      <c r="W280" s="153">
        <v>0.92335766423357668</v>
      </c>
      <c r="X280" s="153">
        <v>0.89370078740157477</v>
      </c>
      <c r="Y280" s="172">
        <v>-2.965687683200191</v>
      </c>
      <c r="Z280" s="172">
        <v>-5.9591277876984599</v>
      </c>
      <c r="AA280" s="147"/>
      <c r="AB280" s="144"/>
      <c r="AC280" s="144"/>
      <c r="AD280" s="153">
        <v>0.96923076923076912</v>
      </c>
      <c r="AE280" s="153">
        <v>0.95329206527855936</v>
      </c>
      <c r="AF280" s="144"/>
    </row>
    <row r="281" spans="1:32" ht="22.15" customHeight="1" x14ac:dyDescent="0.25">
      <c r="A281" s="154" t="s">
        <v>241</v>
      </c>
      <c r="B281" s="155">
        <v>0</v>
      </c>
      <c r="C281" s="155">
        <v>0</v>
      </c>
      <c r="D281" s="155">
        <v>0</v>
      </c>
      <c r="E281" s="155">
        <v>9.0909090909090912E-2</v>
      </c>
      <c r="F281" s="155">
        <v>0</v>
      </c>
      <c r="G281" s="155">
        <v>0</v>
      </c>
      <c r="H281" s="155">
        <v>0</v>
      </c>
      <c r="I281" s="155">
        <v>0</v>
      </c>
      <c r="J281" s="172">
        <v>0</v>
      </c>
      <c r="K281" s="172">
        <v>-1.5384615384615385</v>
      </c>
      <c r="L281" s="147"/>
      <c r="M281" s="203">
        <v>-4.3307086614173231</v>
      </c>
      <c r="N281" s="144"/>
      <c r="P281" s="154" t="s">
        <v>241</v>
      </c>
      <c r="Q281" s="155">
        <v>2.8776978417266189E-2</v>
      </c>
      <c r="R281" s="155">
        <v>3.4965034965034968E-2</v>
      </c>
      <c r="S281" s="155">
        <v>5.2173913043478258E-2</v>
      </c>
      <c r="T281" s="155">
        <v>6.1224489795918366E-2</v>
      </c>
      <c r="U281" s="155">
        <v>3.9301310043668124E-2</v>
      </c>
      <c r="V281" s="155">
        <v>2.1276595744680851E-2</v>
      </c>
      <c r="W281" s="155">
        <v>3.2846715328467155E-2</v>
      </c>
      <c r="X281" s="155">
        <v>4.3307086614173228E-2</v>
      </c>
      <c r="Y281" s="172">
        <v>1.0460371285706074</v>
      </c>
      <c r="Z281" s="172">
        <v>0.50403449146797019</v>
      </c>
      <c r="AA281" s="147"/>
      <c r="AB281" s="144"/>
      <c r="AC281" s="144"/>
      <c r="AD281" s="151">
        <v>1.5384615384615385E-2</v>
      </c>
      <c r="AE281" s="151">
        <v>3.8266741699493526E-2</v>
      </c>
      <c r="AF281" s="144"/>
    </row>
    <row r="282" spans="1:32" ht="22.15" customHeight="1" x14ac:dyDescent="0.25">
      <c r="A282" s="154" t="s">
        <v>242</v>
      </c>
      <c r="B282" s="155">
        <v>0</v>
      </c>
      <c r="C282" s="155">
        <v>0</v>
      </c>
      <c r="D282" s="155">
        <v>0</v>
      </c>
      <c r="E282" s="155">
        <v>8.3333333333333329E-2</v>
      </c>
      <c r="F282" s="155">
        <v>0</v>
      </c>
      <c r="G282" s="155">
        <v>0</v>
      </c>
      <c r="H282" s="155">
        <v>0</v>
      </c>
      <c r="I282" s="155">
        <v>0</v>
      </c>
      <c r="J282" s="172">
        <v>0</v>
      </c>
      <c r="K282" s="172">
        <v>-1.1764705882352942</v>
      </c>
      <c r="L282" s="147"/>
      <c r="M282" s="203">
        <v>-2.9177718832891246</v>
      </c>
      <c r="N282" s="144"/>
      <c r="P282" s="154" t="s">
        <v>242</v>
      </c>
      <c r="Q282" s="155">
        <v>2.2284122562674095E-2</v>
      </c>
      <c r="R282" s="155">
        <v>2.6525198938992044E-2</v>
      </c>
      <c r="S282" s="155">
        <v>3.9867109634551492E-2</v>
      </c>
      <c r="T282" s="155">
        <v>4.7021943573667714E-2</v>
      </c>
      <c r="U282" s="155">
        <v>2.9411764705882353E-2</v>
      </c>
      <c r="V282" s="155">
        <v>1.607717041800643E-2</v>
      </c>
      <c r="W282" s="155">
        <v>2.2842639593908629E-2</v>
      </c>
      <c r="X282" s="155">
        <v>2.9177718832891247E-2</v>
      </c>
      <c r="Y282" s="172">
        <v>0.63350792389826194</v>
      </c>
      <c r="Z282" s="172">
        <v>4.4937071290814673E-2</v>
      </c>
      <c r="AA282" s="147"/>
      <c r="AB282" s="144"/>
      <c r="AC282" s="144"/>
      <c r="AD282" s="151">
        <v>1.1764705882352941E-2</v>
      </c>
      <c r="AE282" s="151">
        <v>2.8728348119983101E-2</v>
      </c>
      <c r="AF282" s="144"/>
    </row>
    <row r="283" spans="1:32" ht="22.15" customHeight="1" x14ac:dyDescent="0.25">
      <c r="A283" s="154" t="s">
        <v>243</v>
      </c>
      <c r="B283" s="155">
        <v>0</v>
      </c>
      <c r="C283" s="155">
        <v>0.2</v>
      </c>
      <c r="D283" s="155">
        <v>0.625</v>
      </c>
      <c r="E283" s="155">
        <v>8.3333333333333329E-2</v>
      </c>
      <c r="F283" s="155">
        <v>0.18181818181818182</v>
      </c>
      <c r="G283" s="155">
        <v>8.3333333333333329E-2</v>
      </c>
      <c r="H283" s="155">
        <v>0.22222222222222221</v>
      </c>
      <c r="I283" s="155">
        <v>0</v>
      </c>
      <c r="J283" s="172">
        <v>-22.222222222222221</v>
      </c>
      <c r="K283" s="172">
        <v>-17.647058823529413</v>
      </c>
      <c r="L283" s="147"/>
      <c r="M283" s="203">
        <v>-21.750663129973475</v>
      </c>
      <c r="N283" s="144"/>
      <c r="P283" s="154" t="s">
        <v>243</v>
      </c>
      <c r="Q283" s="155">
        <v>0.12534818941504178</v>
      </c>
      <c r="R283" s="155">
        <v>0.15649867374005305</v>
      </c>
      <c r="S283" s="155">
        <v>0.15614617940199335</v>
      </c>
      <c r="T283" s="155">
        <v>0.14420062695924765</v>
      </c>
      <c r="U283" s="155">
        <v>0.16993464052287582</v>
      </c>
      <c r="V283" s="155">
        <v>0.16077170418006431</v>
      </c>
      <c r="W283" s="155">
        <v>0.23096446700507614</v>
      </c>
      <c r="X283" s="155">
        <v>0.21750663129973474</v>
      </c>
      <c r="Y283" s="172">
        <v>-1.3457835705341399</v>
      </c>
      <c r="Z283" s="172">
        <v>5.2741105317478718</v>
      </c>
      <c r="AA283" s="147"/>
      <c r="AB283" s="144"/>
      <c r="AC283" s="144"/>
      <c r="AD283" s="151">
        <v>0.17647058823529413</v>
      </c>
      <c r="AE283" s="151">
        <v>0.16476552598225602</v>
      </c>
      <c r="AF283" s="144"/>
    </row>
    <row r="284" spans="1:32" ht="22.15" customHeight="1" x14ac:dyDescent="0.25">
      <c r="A284" s="154" t="s">
        <v>244</v>
      </c>
      <c r="B284" s="155">
        <v>7.6923076923076927E-2</v>
      </c>
      <c r="C284" s="155">
        <v>0.05</v>
      </c>
      <c r="D284" s="155">
        <v>0</v>
      </c>
      <c r="E284" s="155">
        <v>0</v>
      </c>
      <c r="F284" s="155">
        <v>9.0909090909090912E-2</v>
      </c>
      <c r="G284" s="155">
        <v>0</v>
      </c>
      <c r="H284" s="155">
        <v>0</v>
      </c>
      <c r="I284" s="155">
        <v>0</v>
      </c>
      <c r="J284" s="172">
        <v>0</v>
      </c>
      <c r="K284" s="172">
        <v>-3.5294117647058822</v>
      </c>
      <c r="L284" s="147"/>
      <c r="M284" s="203">
        <v>-2.3872679045092835</v>
      </c>
      <c r="N284" s="144"/>
      <c r="P284" s="154" t="s">
        <v>244</v>
      </c>
      <c r="Q284" s="155">
        <v>3.8997214484679667E-2</v>
      </c>
      <c r="R284" s="155">
        <v>2.6525198938992044E-2</v>
      </c>
      <c r="S284" s="155">
        <v>3.3222591362126247E-3</v>
      </c>
      <c r="T284" s="155">
        <v>2.5078369905956112E-2</v>
      </c>
      <c r="U284" s="155">
        <v>2.6143790849673203E-2</v>
      </c>
      <c r="V284" s="155">
        <v>3.8585209003215437E-2</v>
      </c>
      <c r="W284" s="155">
        <v>2.7918781725888325E-2</v>
      </c>
      <c r="X284" s="155">
        <v>2.3872679045092837E-2</v>
      </c>
      <c r="Y284" s="172">
        <v>-0.40461026807954886</v>
      </c>
      <c r="Z284" s="172">
        <v>-0.31657662443030227</v>
      </c>
      <c r="AA284" s="147"/>
      <c r="AB284" s="144"/>
      <c r="AC284" s="144"/>
      <c r="AD284" s="151">
        <v>3.5294117647058823E-2</v>
      </c>
      <c r="AE284" s="151">
        <v>2.7038445289395859E-2</v>
      </c>
      <c r="AF284" s="144"/>
    </row>
    <row r="285" spans="1:32" ht="22.15" customHeight="1" x14ac:dyDescent="0.25">
      <c r="A285" s="154" t="s">
        <v>245</v>
      </c>
      <c r="B285" s="155">
        <v>0</v>
      </c>
      <c r="C285" s="155">
        <v>0</v>
      </c>
      <c r="D285" s="155">
        <v>0</v>
      </c>
      <c r="E285" s="155">
        <v>0</v>
      </c>
      <c r="F285" s="155">
        <v>0</v>
      </c>
      <c r="G285" s="155">
        <v>0</v>
      </c>
      <c r="H285" s="155">
        <v>0</v>
      </c>
      <c r="I285" s="155">
        <v>0</v>
      </c>
      <c r="J285" s="172">
        <v>0</v>
      </c>
      <c r="K285" s="172">
        <v>0</v>
      </c>
      <c r="L285" s="147"/>
      <c r="M285" s="203">
        <v>-2.3872679045092835</v>
      </c>
      <c r="N285" s="144"/>
      <c r="P285" s="154" t="s">
        <v>245</v>
      </c>
      <c r="Q285" s="155">
        <v>2.7855153203342618E-3</v>
      </c>
      <c r="R285" s="155">
        <v>0</v>
      </c>
      <c r="S285" s="155">
        <v>9.9667774086378731E-3</v>
      </c>
      <c r="T285" s="155">
        <v>0</v>
      </c>
      <c r="U285" s="155">
        <v>0</v>
      </c>
      <c r="V285" s="155">
        <v>1.2861736334405145E-2</v>
      </c>
      <c r="W285" s="155">
        <v>7.6142131979695434E-3</v>
      </c>
      <c r="X285" s="155">
        <v>2.3872679045092837E-2</v>
      </c>
      <c r="Y285" s="172">
        <v>1.6258465847123296</v>
      </c>
      <c r="Z285" s="172">
        <v>1.9225446260977923</v>
      </c>
      <c r="AA285" s="147"/>
      <c r="AB285" s="144"/>
      <c r="AC285" s="144"/>
      <c r="AD285" s="151">
        <v>0</v>
      </c>
      <c r="AE285" s="151">
        <v>4.647232784114913E-3</v>
      </c>
      <c r="AF285" s="144"/>
    </row>
    <row r="286" spans="1:32" ht="22.15" customHeight="1" x14ac:dyDescent="0.25">
      <c r="A286" s="154" t="s">
        <v>246</v>
      </c>
      <c r="B286" s="155">
        <v>0</v>
      </c>
      <c r="C286" s="155">
        <v>0</v>
      </c>
      <c r="D286" s="155">
        <v>0</v>
      </c>
      <c r="E286" s="155">
        <v>0</v>
      </c>
      <c r="F286" s="155">
        <v>0</v>
      </c>
      <c r="G286" s="155">
        <v>0</v>
      </c>
      <c r="H286" s="155">
        <v>0</v>
      </c>
      <c r="I286" s="155">
        <v>0</v>
      </c>
      <c r="J286" s="172">
        <v>0</v>
      </c>
      <c r="K286" s="172">
        <v>0</v>
      </c>
      <c r="L286" s="147"/>
      <c r="M286" s="203">
        <v>-0.2652519893899204</v>
      </c>
      <c r="N286" s="144"/>
      <c r="P286" s="154" t="s">
        <v>246</v>
      </c>
      <c r="Q286" s="155">
        <v>2.7855153203342618E-3</v>
      </c>
      <c r="R286" s="155">
        <v>0</v>
      </c>
      <c r="S286" s="155">
        <v>0</v>
      </c>
      <c r="T286" s="155">
        <v>0</v>
      </c>
      <c r="U286" s="155">
        <v>3.2679738562091504E-3</v>
      </c>
      <c r="V286" s="155">
        <v>3.2154340836012861E-3</v>
      </c>
      <c r="W286" s="155">
        <v>0</v>
      </c>
      <c r="X286" s="155">
        <v>2.6525198938992041E-3</v>
      </c>
      <c r="Y286" s="172">
        <v>0.2652519893899204</v>
      </c>
      <c r="Z286" s="172">
        <v>0.13850927709587732</v>
      </c>
      <c r="AA286" s="147"/>
      <c r="AB286" s="144"/>
      <c r="AC286" s="144"/>
      <c r="AD286" s="151">
        <v>0</v>
      </c>
      <c r="AE286" s="151">
        <v>1.2674271229404308E-3</v>
      </c>
      <c r="AF286" s="144"/>
    </row>
    <row r="287" spans="1:32" x14ac:dyDescent="0.25">
      <c r="A287" s="149" t="s">
        <v>247</v>
      </c>
      <c r="B287" s="150">
        <v>280.92307692307702</v>
      </c>
      <c r="C287" s="150">
        <v>217.74999999999986</v>
      </c>
      <c r="D287" s="150">
        <v>346.875</v>
      </c>
      <c r="E287" s="150">
        <v>142.833333333333</v>
      </c>
      <c r="F287" s="150">
        <v>331.54545454545502</v>
      </c>
      <c r="G287" s="150">
        <v>201.333333333333</v>
      </c>
      <c r="H287" s="150">
        <v>237.22222222222203</v>
      </c>
      <c r="I287" s="150">
        <v>238.636363636364</v>
      </c>
      <c r="J287" s="177">
        <v>1.4141414141419659</v>
      </c>
      <c r="K287" s="177">
        <v>-4.822459893047693</v>
      </c>
      <c r="L287" s="147"/>
      <c r="M287" s="203">
        <v>-8.045333976367715</v>
      </c>
      <c r="N287" s="144"/>
      <c r="P287" s="149" t="s">
        <v>247</v>
      </c>
      <c r="Q287" s="150">
        <v>275.66016713091898</v>
      </c>
      <c r="R287" s="150">
        <v>278.43766578249324</v>
      </c>
      <c r="S287" s="150">
        <v>232.61794019933546</v>
      </c>
      <c r="T287" s="150">
        <v>254.35423197492196</v>
      </c>
      <c r="U287" s="150">
        <v>233.90849673202587</v>
      </c>
      <c r="V287" s="150">
        <v>192.23151125401907</v>
      </c>
      <c r="W287" s="150">
        <v>265.36548223350241</v>
      </c>
      <c r="X287" s="150">
        <v>246.68169761273171</v>
      </c>
      <c r="Y287" s="177">
        <v>-18.683784620770695</v>
      </c>
      <c r="Z287" s="177">
        <v>-3.0031355093636591</v>
      </c>
      <c r="AA287" s="147"/>
      <c r="AB287" s="144"/>
      <c r="AC287" s="144"/>
      <c r="AD287" s="150">
        <v>243.45882352941169</v>
      </c>
      <c r="AE287" s="150">
        <v>249.68483312209537</v>
      </c>
      <c r="AF287" s="144"/>
    </row>
    <row r="288" spans="1:32" x14ac:dyDescent="0.25">
      <c r="A288" s="149" t="s">
        <v>248</v>
      </c>
      <c r="B288" s="150">
        <v>315.90909090909099</v>
      </c>
      <c r="C288" s="150">
        <v>237.46666666666701</v>
      </c>
      <c r="D288" s="150">
        <v>389.5</v>
      </c>
      <c r="E288" s="150">
        <v>145.90909090909099</v>
      </c>
      <c r="F288" s="150">
        <v>379.555555555556</v>
      </c>
      <c r="G288" s="150">
        <v>203.7</v>
      </c>
      <c r="H288" s="150">
        <v>241.14285714285703</v>
      </c>
      <c r="I288" s="150">
        <v>238.636363636364</v>
      </c>
      <c r="J288" s="177">
        <v>-2.5064935064930296</v>
      </c>
      <c r="K288" s="177">
        <v>-16.163636363636186</v>
      </c>
      <c r="L288" s="147"/>
      <c r="M288" s="203">
        <v>-36.229778095919215</v>
      </c>
      <c r="N288" s="144"/>
      <c r="P288" s="149" t="s">
        <v>248</v>
      </c>
      <c r="Q288" s="150">
        <v>280.37050359712208</v>
      </c>
      <c r="R288" s="150">
        <v>279.73076923076962</v>
      </c>
      <c r="S288" s="150">
        <v>251.59130434782628</v>
      </c>
      <c r="T288" s="150">
        <v>265.89387755102064</v>
      </c>
      <c r="U288" s="150">
        <v>244.61572052401721</v>
      </c>
      <c r="V288" s="150">
        <v>197.19574468085125</v>
      </c>
      <c r="W288" s="150">
        <v>261.18978102189772</v>
      </c>
      <c r="X288" s="150">
        <v>274.86614173228321</v>
      </c>
      <c r="Y288" s="177">
        <v>13.676360710385495</v>
      </c>
      <c r="Z288" s="177">
        <v>18.884149610729963</v>
      </c>
      <c r="AA288" s="147"/>
      <c r="AB288" s="144"/>
      <c r="AC288" s="144"/>
      <c r="AD288" s="150">
        <v>254.80000000000018</v>
      </c>
      <c r="AE288" s="150">
        <v>255.98199212155325</v>
      </c>
      <c r="AF288" s="144"/>
    </row>
    <row r="289" spans="1:32" x14ac:dyDescent="0.25">
      <c r="A289" s="146" t="s">
        <v>249</v>
      </c>
      <c r="B289" s="147">
        <v>20</v>
      </c>
      <c r="C289" s="147">
        <v>22</v>
      </c>
      <c r="D289" s="147">
        <v>11</v>
      </c>
      <c r="E289" s="147">
        <v>14</v>
      </c>
      <c r="F289" s="147">
        <v>9</v>
      </c>
      <c r="G289" s="147">
        <v>12</v>
      </c>
      <c r="H289" s="147">
        <v>12</v>
      </c>
      <c r="I289" s="147">
        <v>16</v>
      </c>
      <c r="J289" s="148">
        <v>0.33333333333333331</v>
      </c>
      <c r="K289" s="148">
        <v>0.11999999999999994</v>
      </c>
      <c r="L289" s="147"/>
      <c r="M289" s="155">
        <v>2.5848142164781908E-2</v>
      </c>
      <c r="N289" s="144"/>
      <c r="P289" s="146" t="s">
        <v>249</v>
      </c>
      <c r="Q289" s="147">
        <v>484</v>
      </c>
      <c r="R289" s="147">
        <v>448</v>
      </c>
      <c r="S289" s="147">
        <v>526</v>
      </c>
      <c r="T289" s="147">
        <v>485</v>
      </c>
      <c r="U289" s="147">
        <v>358</v>
      </c>
      <c r="V289" s="147">
        <v>439</v>
      </c>
      <c r="W289" s="147">
        <v>566</v>
      </c>
      <c r="X289" s="147">
        <v>619</v>
      </c>
      <c r="Y289" s="148">
        <v>9.3639575971731448E-2</v>
      </c>
      <c r="Z289" s="148">
        <v>0.31064730792498491</v>
      </c>
      <c r="AA289" s="147"/>
      <c r="AB289" s="144"/>
      <c r="AC289" s="144"/>
      <c r="AD289" s="147">
        <v>14.285714285714286</v>
      </c>
      <c r="AE289" s="147">
        <v>472.28571428571428</v>
      </c>
      <c r="AF289" s="144"/>
    </row>
    <row r="290" spans="1:32" x14ac:dyDescent="0.25">
      <c r="A290" s="146" t="s">
        <v>250</v>
      </c>
      <c r="B290" s="150">
        <v>9</v>
      </c>
      <c r="C290" s="150">
        <v>5</v>
      </c>
      <c r="D290" s="150">
        <v>6</v>
      </c>
      <c r="E290" s="150">
        <v>5</v>
      </c>
      <c r="F290" s="150">
        <v>0</v>
      </c>
      <c r="G290" s="150">
        <v>4</v>
      </c>
      <c r="H290" s="150">
        <v>3</v>
      </c>
      <c r="I290" s="150">
        <v>4</v>
      </c>
      <c r="J290" s="148">
        <v>0.33333333333333331</v>
      </c>
      <c r="K290" s="148">
        <v>-0.12499999999999994</v>
      </c>
      <c r="L290" s="147"/>
      <c r="M290" s="155">
        <v>1.8181818181818181E-2</v>
      </c>
      <c r="N290" s="144"/>
      <c r="P290" s="146" t="s">
        <v>250</v>
      </c>
      <c r="Q290" s="150">
        <v>135</v>
      </c>
      <c r="R290" s="150">
        <v>115</v>
      </c>
      <c r="S290" s="150">
        <v>129</v>
      </c>
      <c r="T290" s="150">
        <v>146</v>
      </c>
      <c r="U290" s="150">
        <v>133</v>
      </c>
      <c r="V290" s="150">
        <v>124</v>
      </c>
      <c r="W290" s="150">
        <v>175</v>
      </c>
      <c r="X290" s="150">
        <v>220</v>
      </c>
      <c r="Y290" s="148">
        <v>0.25714285714285712</v>
      </c>
      <c r="Z290" s="148">
        <v>0.6091954022988505</v>
      </c>
      <c r="AA290" s="147"/>
      <c r="AB290" s="144"/>
      <c r="AC290" s="144"/>
      <c r="AD290" s="150">
        <v>4.5714285714285712</v>
      </c>
      <c r="AE290" s="150">
        <v>136.71428571428572</v>
      </c>
      <c r="AF290" s="144"/>
    </row>
    <row r="291" spans="1:32" x14ac:dyDescent="0.25">
      <c r="A291" s="149" t="s">
        <v>251</v>
      </c>
      <c r="B291" s="147">
        <v>0</v>
      </c>
      <c r="C291" s="147">
        <v>29</v>
      </c>
      <c r="D291" s="147">
        <v>20</v>
      </c>
      <c r="E291" s="147">
        <v>24</v>
      </c>
      <c r="F291" s="147">
        <v>18</v>
      </c>
      <c r="G291" s="147">
        <v>16</v>
      </c>
      <c r="H291" s="147">
        <v>21</v>
      </c>
      <c r="I291" s="147">
        <v>17</v>
      </c>
      <c r="J291" s="148">
        <v>-0.19047619047619047</v>
      </c>
      <c r="K291" s="157">
        <v>-0.20312499999999994</v>
      </c>
      <c r="L291" s="147"/>
      <c r="M291" s="155">
        <v>1.5384615384615385E-2</v>
      </c>
      <c r="N291" s="144"/>
      <c r="P291" s="149" t="s">
        <v>251</v>
      </c>
      <c r="Q291" s="147">
        <v>0</v>
      </c>
      <c r="R291" s="147">
        <v>1107</v>
      </c>
      <c r="S291" s="147">
        <v>1016</v>
      </c>
      <c r="T291" s="147">
        <v>979</v>
      </c>
      <c r="U291" s="147">
        <v>975</v>
      </c>
      <c r="V291" s="147">
        <v>1016</v>
      </c>
      <c r="W291" s="147">
        <v>1035</v>
      </c>
      <c r="X291" s="147">
        <v>1105</v>
      </c>
      <c r="Y291" s="148">
        <v>6.7632850241545889E-2</v>
      </c>
      <c r="Z291" s="157">
        <v>8.1919060052219286E-2</v>
      </c>
      <c r="AA291" s="147"/>
      <c r="AB291" s="144"/>
      <c r="AC291" s="144"/>
      <c r="AD291" s="158">
        <v>21.333333333333332</v>
      </c>
      <c r="AE291" s="158">
        <v>1021.3333333333334</v>
      </c>
      <c r="AF291" s="144"/>
    </row>
    <row r="292" spans="1:32" x14ac:dyDescent="0.25">
      <c r="A292" s="159" t="s">
        <v>252</v>
      </c>
      <c r="B292" s="150">
        <v>12</v>
      </c>
      <c r="C292" s="150">
        <v>11</v>
      </c>
      <c r="D292" s="150">
        <v>8</v>
      </c>
      <c r="E292" s="150">
        <v>6</v>
      </c>
      <c r="F292" s="150">
        <v>12</v>
      </c>
      <c r="G292" s="150">
        <v>9</v>
      </c>
      <c r="H292" s="150">
        <v>21</v>
      </c>
      <c r="I292" s="150">
        <v>18</v>
      </c>
      <c r="J292" s="148">
        <v>-0.14285714285714285</v>
      </c>
      <c r="K292" s="148">
        <v>0.59493670886075933</v>
      </c>
      <c r="L292" s="147"/>
      <c r="M292" s="155">
        <v>4.1763341067285381E-2</v>
      </c>
      <c r="N292" s="144"/>
      <c r="P292" s="159" t="s">
        <v>252</v>
      </c>
      <c r="Q292" s="150">
        <v>311</v>
      </c>
      <c r="R292" s="150">
        <v>310</v>
      </c>
      <c r="S292" s="150">
        <v>329</v>
      </c>
      <c r="T292" s="150">
        <v>288</v>
      </c>
      <c r="U292" s="150">
        <v>250</v>
      </c>
      <c r="V292" s="150">
        <v>370</v>
      </c>
      <c r="W292" s="150">
        <v>299</v>
      </c>
      <c r="X292" s="150">
        <v>431</v>
      </c>
      <c r="Y292" s="148">
        <v>0.4414715719063545</v>
      </c>
      <c r="Z292" s="148">
        <v>0.39870190078813156</v>
      </c>
      <c r="AA292" s="147"/>
      <c r="AB292" s="144"/>
      <c r="AC292" s="144"/>
      <c r="AD292" s="150">
        <v>11.285714285714286</v>
      </c>
      <c r="AE292" s="150">
        <v>308.14285714285717</v>
      </c>
      <c r="AF292" s="144"/>
    </row>
    <row r="293" spans="1:32" x14ac:dyDescent="0.25">
      <c r="A293" s="159" t="s">
        <v>253</v>
      </c>
      <c r="B293" s="150">
        <v>0</v>
      </c>
      <c r="C293" s="150">
        <v>1</v>
      </c>
      <c r="D293" s="150">
        <v>0</v>
      </c>
      <c r="E293" s="150">
        <v>0</v>
      </c>
      <c r="F293" s="150">
        <v>0</v>
      </c>
      <c r="G293" s="150">
        <v>0</v>
      </c>
      <c r="H293" s="150">
        <v>0</v>
      </c>
      <c r="I293" s="150">
        <v>0</v>
      </c>
      <c r="J293" s="148" t="e">
        <v>#DIV/0!</v>
      </c>
      <c r="K293" s="148">
        <v>-1</v>
      </c>
      <c r="L293" s="147"/>
      <c r="M293" s="155">
        <v>0</v>
      </c>
      <c r="N293" s="144"/>
      <c r="P293" s="159" t="s">
        <v>253</v>
      </c>
      <c r="Q293" s="150">
        <v>24</v>
      </c>
      <c r="R293" s="150">
        <v>23</v>
      </c>
      <c r="S293" s="150">
        <v>20</v>
      </c>
      <c r="T293" s="150">
        <v>22</v>
      </c>
      <c r="U293" s="150">
        <v>7</v>
      </c>
      <c r="V293" s="150">
        <v>13</v>
      </c>
      <c r="W293" s="150">
        <v>15</v>
      </c>
      <c r="X293" s="150">
        <v>21</v>
      </c>
      <c r="Y293" s="148">
        <v>0.4</v>
      </c>
      <c r="Z293" s="148">
        <v>0.18548387096774185</v>
      </c>
      <c r="AA293" s="147"/>
      <c r="AB293" s="144"/>
      <c r="AC293" s="144"/>
      <c r="AD293" s="150">
        <v>0.14285714285714285</v>
      </c>
      <c r="AE293" s="150">
        <v>17.714285714285715</v>
      </c>
      <c r="AF293" s="144"/>
    </row>
    <row r="294" spans="1:32" x14ac:dyDescent="0.25">
      <c r="A294" s="159" t="s">
        <v>254</v>
      </c>
      <c r="B294" s="191">
        <v>0</v>
      </c>
      <c r="C294" s="191">
        <v>8.3333333333333329E-2</v>
      </c>
      <c r="D294" s="191">
        <v>0</v>
      </c>
      <c r="E294" s="191">
        <v>0</v>
      </c>
      <c r="F294" s="191">
        <v>0</v>
      </c>
      <c r="G294" s="191">
        <v>0</v>
      </c>
      <c r="H294" s="191">
        <v>0</v>
      </c>
      <c r="I294" s="191">
        <v>0</v>
      </c>
      <c r="J294" s="172">
        <v>0</v>
      </c>
      <c r="K294" s="172">
        <v>-1.25</v>
      </c>
      <c r="L294" s="147"/>
      <c r="M294" s="203">
        <v>-4.6460176991150446</v>
      </c>
      <c r="N294" s="144"/>
      <c r="P294" s="159" t="s">
        <v>254</v>
      </c>
      <c r="Q294" s="191">
        <v>7.1641791044776124E-2</v>
      </c>
      <c r="R294" s="191">
        <v>6.9069069069069067E-2</v>
      </c>
      <c r="S294" s="191">
        <v>5.730659025787966E-2</v>
      </c>
      <c r="T294" s="191">
        <v>7.0967741935483872E-2</v>
      </c>
      <c r="U294" s="191">
        <v>2.7237354085603113E-2</v>
      </c>
      <c r="V294" s="191">
        <v>3.3942558746736295E-2</v>
      </c>
      <c r="W294" s="191">
        <v>4.7770700636942678E-2</v>
      </c>
      <c r="X294" s="191">
        <v>4.6460176991150445E-2</v>
      </c>
      <c r="Y294" s="172">
        <v>-0.13105236457922331</v>
      </c>
      <c r="Z294" s="172">
        <v>-0.79019448852195651</v>
      </c>
      <c r="AA294" s="147"/>
      <c r="AB294" s="144"/>
      <c r="AC294" s="144"/>
      <c r="AD294" s="191">
        <v>1.2499999999999999E-2</v>
      </c>
      <c r="AE294" s="191">
        <v>5.4362121876370011E-2</v>
      </c>
      <c r="AF294" s="144"/>
    </row>
    <row r="295" spans="1:32" x14ac:dyDescent="0.25">
      <c r="A295" s="161" t="s">
        <v>255</v>
      </c>
      <c r="B295" s="161"/>
      <c r="C295" s="161"/>
      <c r="D295" s="161"/>
      <c r="E295" s="144"/>
      <c r="F295" s="144"/>
      <c r="G295" s="144"/>
      <c r="H295" s="144"/>
      <c r="I295" s="144"/>
      <c r="J295" s="144"/>
      <c r="K295" s="144"/>
      <c r="L295" s="144"/>
      <c r="M295" s="144"/>
      <c r="N295" s="144"/>
      <c r="O295" s="204"/>
      <c r="P295" s="161" t="s">
        <v>255</v>
      </c>
      <c r="Q295" s="161"/>
      <c r="R295" s="161"/>
      <c r="S295" s="161"/>
      <c r="T295" s="144"/>
      <c r="U295" s="144"/>
      <c r="V295" s="144"/>
      <c r="W295" s="144"/>
      <c r="X295" s="144"/>
      <c r="Y295" s="144"/>
      <c r="Z295" s="144"/>
      <c r="AA295" s="144"/>
      <c r="AB295" s="144"/>
      <c r="AC295" s="144"/>
      <c r="AD295" s="144"/>
      <c r="AE295" s="144"/>
      <c r="AF295" s="144"/>
    </row>
    <row r="296" spans="1:32" x14ac:dyDescent="0.25">
      <c r="N296" s="144"/>
      <c r="AB296" s="144"/>
    </row>
    <row r="297" spans="1:32" x14ac:dyDescent="0.25">
      <c r="N297" s="144"/>
      <c r="AB297" s="144"/>
    </row>
    <row r="298" spans="1:32" x14ac:dyDescent="0.25">
      <c r="A298" s="195" t="s">
        <v>283</v>
      </c>
      <c r="B298" s="189" t="s">
        <v>284</v>
      </c>
      <c r="C298" s="189"/>
      <c r="D298" s="181"/>
      <c r="E298" s="181"/>
      <c r="F298" s="167"/>
      <c r="G298" s="167"/>
      <c r="H298" s="167"/>
      <c r="I298" s="167"/>
      <c r="J298" s="167"/>
      <c r="K298" s="167"/>
      <c r="L298" s="188"/>
      <c r="M298" s="211"/>
      <c r="N298" s="144"/>
      <c r="O298" s="211"/>
      <c r="P298" s="195" t="s">
        <v>283</v>
      </c>
      <c r="Q298" s="189" t="s">
        <v>284</v>
      </c>
      <c r="R298" s="189"/>
      <c r="S298" s="181"/>
      <c r="T298" s="181"/>
      <c r="U298" s="144"/>
      <c r="V298" s="144"/>
      <c r="W298" s="144"/>
      <c r="X298" s="144"/>
      <c r="Y298" s="144"/>
      <c r="Z298" s="144"/>
      <c r="AA298" s="188"/>
      <c r="AB298" s="144"/>
      <c r="AC298" s="144"/>
      <c r="AD298" s="144"/>
      <c r="AE298" s="144"/>
      <c r="AF298" s="144"/>
    </row>
    <row r="299" spans="1:32" x14ac:dyDescent="0.25">
      <c r="A299" s="166" t="s">
        <v>313</v>
      </c>
      <c r="B299" s="166"/>
      <c r="C299" s="166"/>
      <c r="D299" s="166"/>
      <c r="E299" s="213"/>
      <c r="F299" s="167"/>
      <c r="G299" s="167"/>
      <c r="H299" s="167"/>
      <c r="I299" s="167"/>
      <c r="J299" s="167"/>
      <c r="K299" s="167"/>
      <c r="L299" s="167"/>
      <c r="M299" s="144"/>
      <c r="N299" s="144"/>
      <c r="P299" s="166" t="s">
        <v>231</v>
      </c>
      <c r="Q299" s="166"/>
      <c r="R299" s="166"/>
      <c r="S299" s="166"/>
      <c r="T299" s="162"/>
      <c r="U299" s="144"/>
      <c r="V299" s="144"/>
      <c r="W299" s="144"/>
      <c r="X299" s="144"/>
      <c r="Y299" s="144"/>
      <c r="Z299" s="144"/>
      <c r="AA299" s="167"/>
      <c r="AB299" s="144"/>
      <c r="AC299" s="144"/>
      <c r="AD299" s="144"/>
      <c r="AE299" s="144"/>
      <c r="AF299" s="144"/>
    </row>
    <row r="300" spans="1:32" ht="42" x14ac:dyDescent="0.25">
      <c r="A300" s="190"/>
      <c r="B300" s="141">
        <v>2019</v>
      </c>
      <c r="C300" s="141">
        <v>2020</v>
      </c>
      <c r="D300" s="141">
        <v>2021</v>
      </c>
      <c r="E300" s="141">
        <v>2022</v>
      </c>
      <c r="F300" s="141">
        <v>2023</v>
      </c>
      <c r="G300" s="141">
        <v>2024</v>
      </c>
      <c r="H300" s="141">
        <v>2025</v>
      </c>
      <c r="I300" s="141">
        <v>2026</v>
      </c>
      <c r="J300" s="142" t="s">
        <v>232</v>
      </c>
      <c r="K300" s="142" t="s">
        <v>233</v>
      </c>
      <c r="L300" s="143" t="s">
        <v>234</v>
      </c>
      <c r="M300" s="145" t="s">
        <v>287</v>
      </c>
      <c r="N300" s="144"/>
      <c r="P300" s="190"/>
      <c r="Q300" s="141">
        <v>2019</v>
      </c>
      <c r="R300" s="141">
        <v>2020</v>
      </c>
      <c r="S300" s="141">
        <v>2021</v>
      </c>
      <c r="T300" s="141">
        <v>2022</v>
      </c>
      <c r="U300" s="141">
        <v>2023</v>
      </c>
      <c r="V300" s="141">
        <v>2024</v>
      </c>
      <c r="W300" s="141">
        <v>2025</v>
      </c>
      <c r="X300" s="141">
        <v>2026</v>
      </c>
      <c r="Y300" s="142" t="s">
        <v>232</v>
      </c>
      <c r="Z300" s="142" t="s">
        <v>233</v>
      </c>
      <c r="AA300" s="143" t="s">
        <v>234</v>
      </c>
      <c r="AB300" s="144"/>
      <c r="AC300" s="144"/>
      <c r="AD300" s="145" t="s">
        <v>314</v>
      </c>
      <c r="AE300" s="145" t="s">
        <v>235</v>
      </c>
      <c r="AF300" s="144"/>
    </row>
    <row r="301" spans="1:32" x14ac:dyDescent="0.25">
      <c r="A301" s="146" t="s">
        <v>236</v>
      </c>
      <c r="B301" s="147">
        <v>66</v>
      </c>
      <c r="C301" s="147">
        <v>77</v>
      </c>
      <c r="D301" s="147">
        <v>31</v>
      </c>
      <c r="E301" s="147">
        <v>25</v>
      </c>
      <c r="F301" s="147">
        <v>41</v>
      </c>
      <c r="G301" s="147">
        <v>30</v>
      </c>
      <c r="H301" s="147">
        <v>50</v>
      </c>
      <c r="I301" s="147">
        <v>34</v>
      </c>
      <c r="J301" s="148">
        <v>-0.32</v>
      </c>
      <c r="K301" s="148">
        <v>-0.25625000000000003</v>
      </c>
      <c r="L301" s="147"/>
      <c r="M301" s="155">
        <v>1.5762633286972649E-2</v>
      </c>
      <c r="N301" s="144"/>
      <c r="P301" s="146" t="s">
        <v>236</v>
      </c>
      <c r="Q301" s="147">
        <v>1612</v>
      </c>
      <c r="R301" s="147">
        <v>2505</v>
      </c>
      <c r="S301" s="147">
        <v>1610</v>
      </c>
      <c r="T301" s="147">
        <v>1370</v>
      </c>
      <c r="U301" s="147">
        <v>1591</v>
      </c>
      <c r="V301" s="147">
        <v>1674</v>
      </c>
      <c r="W301" s="147">
        <v>1545</v>
      </c>
      <c r="X301" s="147">
        <v>2157</v>
      </c>
      <c r="Y301" s="148">
        <v>0.39611650485436894</v>
      </c>
      <c r="Z301" s="148">
        <v>0.26807760141093473</v>
      </c>
      <c r="AA301" s="147"/>
      <c r="AB301" s="144"/>
      <c r="AC301" s="144"/>
      <c r="AD301" s="147">
        <v>45.714285714285715</v>
      </c>
      <c r="AE301" s="147">
        <v>1701</v>
      </c>
      <c r="AF301" s="144"/>
    </row>
    <row r="302" spans="1:32" x14ac:dyDescent="0.25">
      <c r="A302" s="149" t="s">
        <v>237</v>
      </c>
      <c r="B302" s="150">
        <v>37</v>
      </c>
      <c r="C302" s="150">
        <v>49</v>
      </c>
      <c r="D302" s="150">
        <v>16</v>
      </c>
      <c r="E302" s="150">
        <v>9</v>
      </c>
      <c r="F302" s="150">
        <v>9</v>
      </c>
      <c r="G302" s="150">
        <v>9</v>
      </c>
      <c r="H302" s="150">
        <v>21</v>
      </c>
      <c r="I302" s="150">
        <v>14</v>
      </c>
      <c r="J302" s="148">
        <v>-0.33333333333333331</v>
      </c>
      <c r="K302" s="148">
        <v>-0.34666666666666662</v>
      </c>
      <c r="L302" s="147"/>
      <c r="M302" s="155">
        <v>1.2152777777777778E-2</v>
      </c>
      <c r="N302" s="144"/>
      <c r="P302" s="149" t="s">
        <v>237</v>
      </c>
      <c r="Q302" s="150">
        <v>887</v>
      </c>
      <c r="R302" s="150">
        <v>1510</v>
      </c>
      <c r="S302" s="150">
        <v>936</v>
      </c>
      <c r="T302" s="150">
        <v>743</v>
      </c>
      <c r="U302" s="150">
        <v>680</v>
      </c>
      <c r="V302" s="150">
        <v>629</v>
      </c>
      <c r="W302" s="150">
        <v>635</v>
      </c>
      <c r="X302" s="150">
        <v>1152</v>
      </c>
      <c r="Y302" s="148">
        <v>0.81417322834645667</v>
      </c>
      <c r="Z302" s="148">
        <v>0.33953488372093021</v>
      </c>
      <c r="AA302" s="147"/>
      <c r="AB302" s="144"/>
      <c r="AC302" s="144"/>
      <c r="AD302" s="150">
        <v>21.428571428571427</v>
      </c>
      <c r="AE302" s="150">
        <v>860</v>
      </c>
      <c r="AF302" s="144"/>
    </row>
    <row r="303" spans="1:32" x14ac:dyDescent="0.25">
      <c r="A303" s="146" t="s">
        <v>90</v>
      </c>
      <c r="B303" s="151">
        <v>0.6607142857142857</v>
      </c>
      <c r="C303" s="151">
        <v>0.72058823529411764</v>
      </c>
      <c r="D303" s="151">
        <v>0.66666666666666663</v>
      </c>
      <c r="E303" s="151">
        <v>0.45</v>
      </c>
      <c r="F303" s="151">
        <v>0.33333333333333331</v>
      </c>
      <c r="G303" s="151">
        <v>0.375</v>
      </c>
      <c r="H303" s="151">
        <v>0.46666666666666667</v>
      </c>
      <c r="I303" s="151">
        <v>0.51851851851851849</v>
      </c>
      <c r="J303" s="172">
        <v>5.1851851851851816</v>
      </c>
      <c r="K303" s="172">
        <v>-4.9663299663299743</v>
      </c>
      <c r="L303" s="147"/>
      <c r="M303" s="203">
        <v>-10.824970781445209</v>
      </c>
      <c r="N303" s="144"/>
      <c r="P303" s="146" t="s">
        <v>90</v>
      </c>
      <c r="Q303" s="151">
        <v>0.65124816446402345</v>
      </c>
      <c r="R303" s="151">
        <v>0.69266055045871555</v>
      </c>
      <c r="S303" s="151">
        <v>0.67144906743185084</v>
      </c>
      <c r="T303" s="151">
        <v>0.64273356401384085</v>
      </c>
      <c r="U303" s="151">
        <v>0.53501180173092056</v>
      </c>
      <c r="V303" s="151">
        <v>0.45945945945945948</v>
      </c>
      <c r="W303" s="151">
        <v>0.4945482866043614</v>
      </c>
      <c r="X303" s="151">
        <v>0.62676822633297058</v>
      </c>
      <c r="Y303" s="172">
        <v>13.221993972860918</v>
      </c>
      <c r="Z303" s="172">
        <v>2.5729887674823648</v>
      </c>
      <c r="AA303" s="147"/>
      <c r="AB303" s="144"/>
      <c r="AC303" s="144"/>
      <c r="AD303" s="151">
        <v>0.56818181818181823</v>
      </c>
      <c r="AE303" s="151">
        <v>0.60103833865814693</v>
      </c>
      <c r="AF303" s="144"/>
    </row>
    <row r="304" spans="1:32" x14ac:dyDescent="0.25">
      <c r="A304" s="149" t="s">
        <v>238</v>
      </c>
      <c r="B304" s="150">
        <v>34</v>
      </c>
      <c r="C304" s="150">
        <v>46</v>
      </c>
      <c r="D304" s="150">
        <v>11</v>
      </c>
      <c r="E304" s="150">
        <v>7</v>
      </c>
      <c r="F304" s="150">
        <v>7</v>
      </c>
      <c r="G304" s="150">
        <v>8</v>
      </c>
      <c r="H304" s="150">
        <v>19</v>
      </c>
      <c r="I304" s="150">
        <v>13</v>
      </c>
      <c r="J304" s="148">
        <v>-0.31578947368421051</v>
      </c>
      <c r="K304" s="148">
        <v>-0.31060606060606061</v>
      </c>
      <c r="L304" s="147"/>
      <c r="M304" s="155">
        <v>1.1732851985559567E-2</v>
      </c>
      <c r="N304" s="144"/>
      <c r="P304" s="149" t="s">
        <v>238</v>
      </c>
      <c r="Q304" s="150">
        <v>807</v>
      </c>
      <c r="R304" s="150">
        <v>1436</v>
      </c>
      <c r="S304" s="150">
        <v>903</v>
      </c>
      <c r="T304" s="150">
        <v>673</v>
      </c>
      <c r="U304" s="150">
        <v>552</v>
      </c>
      <c r="V304" s="150">
        <v>558</v>
      </c>
      <c r="W304" s="150">
        <v>602</v>
      </c>
      <c r="X304" s="150">
        <v>1108</v>
      </c>
      <c r="Y304" s="148">
        <v>0.84053156146179397</v>
      </c>
      <c r="Z304" s="148">
        <v>0.40227806906526853</v>
      </c>
      <c r="AA304" s="147"/>
      <c r="AB304" s="144"/>
      <c r="AC304" s="144"/>
      <c r="AD304" s="150">
        <v>18.857142857142858</v>
      </c>
      <c r="AE304" s="150">
        <v>790.14285714285711</v>
      </c>
      <c r="AF304" s="144"/>
    </row>
    <row r="305" spans="1:32" x14ac:dyDescent="0.25">
      <c r="A305" s="149" t="s">
        <v>239</v>
      </c>
      <c r="B305" s="153">
        <v>0.51515151515151514</v>
      </c>
      <c r="C305" s="153">
        <v>0.59740259740259738</v>
      </c>
      <c r="D305" s="153">
        <v>0.35483870967741937</v>
      </c>
      <c r="E305" s="153">
        <v>0.28000000000000003</v>
      </c>
      <c r="F305" s="153">
        <v>0.17073170731707318</v>
      </c>
      <c r="G305" s="153">
        <v>0.26666666666666666</v>
      </c>
      <c r="H305" s="153">
        <v>0.38</v>
      </c>
      <c r="I305" s="153">
        <v>0.38235294117647056</v>
      </c>
      <c r="J305" s="172">
        <v>0.23529411764705577</v>
      </c>
      <c r="K305" s="172">
        <v>-3.0147058823529416</v>
      </c>
      <c r="L305" s="147"/>
      <c r="M305" s="203">
        <v>-13.132346123428507</v>
      </c>
      <c r="N305" s="144"/>
      <c r="P305" s="149" t="s">
        <v>239</v>
      </c>
      <c r="Q305" s="153">
        <v>0.50062034739454098</v>
      </c>
      <c r="R305" s="153">
        <v>0.5732534930139721</v>
      </c>
      <c r="S305" s="153">
        <v>0.56086956521739129</v>
      </c>
      <c r="T305" s="153">
        <v>0.49124087591240878</v>
      </c>
      <c r="U305" s="153">
        <v>0.34695160276555626</v>
      </c>
      <c r="V305" s="153">
        <v>0.33333333333333331</v>
      </c>
      <c r="W305" s="153">
        <v>0.3896440129449838</v>
      </c>
      <c r="X305" s="153">
        <v>0.51367640241075563</v>
      </c>
      <c r="Y305" s="172">
        <v>12.403238946577183</v>
      </c>
      <c r="Z305" s="172">
        <v>4.9159731544878404</v>
      </c>
      <c r="AA305" s="147"/>
      <c r="AB305" s="144"/>
      <c r="AC305" s="144"/>
      <c r="AD305" s="153">
        <v>0.41249999999999998</v>
      </c>
      <c r="AE305" s="153">
        <v>0.46451667086587722</v>
      </c>
      <c r="AF305" s="144"/>
    </row>
    <row r="306" spans="1:32" x14ac:dyDescent="0.25">
      <c r="A306" s="149" t="s">
        <v>240</v>
      </c>
      <c r="B306" s="153">
        <v>0.91891891891891897</v>
      </c>
      <c r="C306" s="153">
        <v>0.93877551020408168</v>
      </c>
      <c r="D306" s="153">
        <v>0.6875</v>
      </c>
      <c r="E306" s="153">
        <v>0.77777777777777779</v>
      </c>
      <c r="F306" s="153">
        <v>0.77777777777777779</v>
      </c>
      <c r="G306" s="153">
        <v>0.88888888888888884</v>
      </c>
      <c r="H306" s="153">
        <v>0.90476190476190477</v>
      </c>
      <c r="I306" s="153">
        <v>0.9285714285714286</v>
      </c>
      <c r="J306" s="172">
        <v>2.3809523809523836</v>
      </c>
      <c r="K306" s="172">
        <v>4.8571428571428488</v>
      </c>
      <c r="L306" s="147"/>
      <c r="M306" s="203">
        <v>-3.3234126984126977</v>
      </c>
      <c r="N306" s="144"/>
      <c r="P306" s="149" t="s">
        <v>240</v>
      </c>
      <c r="Q306" s="153">
        <v>0.90980834272829758</v>
      </c>
      <c r="R306" s="153">
        <v>0.9509933774834437</v>
      </c>
      <c r="S306" s="153">
        <v>0.96474358974358976</v>
      </c>
      <c r="T306" s="153">
        <v>0.9057873485868102</v>
      </c>
      <c r="U306" s="153">
        <v>0.81176470588235294</v>
      </c>
      <c r="V306" s="153">
        <v>0.88712241653418122</v>
      </c>
      <c r="W306" s="153">
        <v>0.94803149606299209</v>
      </c>
      <c r="X306" s="153">
        <v>0.96180555555555558</v>
      </c>
      <c r="Y306" s="172">
        <v>1.3774059492563495</v>
      </c>
      <c r="Z306" s="172">
        <v>4.3034791435954229</v>
      </c>
      <c r="AA306" s="147"/>
      <c r="AB306" s="144"/>
      <c r="AC306" s="144"/>
      <c r="AD306" s="153">
        <v>0.88000000000000012</v>
      </c>
      <c r="AE306" s="153">
        <v>0.91877076411960135</v>
      </c>
      <c r="AF306" s="144"/>
    </row>
    <row r="307" spans="1:32" ht="22.15" customHeight="1" x14ac:dyDescent="0.25">
      <c r="A307" s="154" t="s">
        <v>241</v>
      </c>
      <c r="B307" s="155">
        <v>2.7027027027027029E-2</v>
      </c>
      <c r="C307" s="155">
        <v>0</v>
      </c>
      <c r="D307" s="155">
        <v>0.3125</v>
      </c>
      <c r="E307" s="155">
        <v>0.1111111111111111</v>
      </c>
      <c r="F307" s="155">
        <v>0.22222222222222221</v>
      </c>
      <c r="G307" s="155">
        <v>0.1111111111111111</v>
      </c>
      <c r="H307" s="155">
        <v>4.7619047619047616E-2</v>
      </c>
      <c r="I307" s="155">
        <v>0</v>
      </c>
      <c r="J307" s="172">
        <v>-4.7619047619047619</v>
      </c>
      <c r="K307" s="172">
        <v>-7.333333333333333</v>
      </c>
      <c r="L307" s="147"/>
      <c r="M307" s="203">
        <v>-1.9097222222222223</v>
      </c>
      <c r="N307" s="144"/>
      <c r="P307" s="154" t="s">
        <v>241</v>
      </c>
      <c r="Q307" s="155">
        <v>1.5783540022547914E-2</v>
      </c>
      <c r="R307" s="155">
        <v>2.4503311258278145E-2</v>
      </c>
      <c r="S307" s="155">
        <v>2.7777777777777776E-2</v>
      </c>
      <c r="T307" s="155">
        <v>3.4993270524899055E-2</v>
      </c>
      <c r="U307" s="155">
        <v>3.6764705882352942E-2</v>
      </c>
      <c r="V307" s="155">
        <v>7.472178060413355E-2</v>
      </c>
      <c r="W307" s="155">
        <v>2.6771653543307086E-2</v>
      </c>
      <c r="X307" s="155">
        <v>1.9097222222222224E-2</v>
      </c>
      <c r="Y307" s="172">
        <v>-0.76744313210848625</v>
      </c>
      <c r="Z307" s="172">
        <v>-1.2796465485418969</v>
      </c>
      <c r="AA307" s="147"/>
      <c r="AB307" s="144"/>
      <c r="AC307" s="144"/>
      <c r="AD307" s="151">
        <v>7.3333333333333334E-2</v>
      </c>
      <c r="AE307" s="151">
        <v>3.1893687707641193E-2</v>
      </c>
      <c r="AF307" s="144"/>
    </row>
    <row r="308" spans="1:32" ht="22.15" customHeight="1" x14ac:dyDescent="0.25">
      <c r="A308" s="154" t="s">
        <v>242</v>
      </c>
      <c r="B308" s="155">
        <v>1.5151515151515152E-2</v>
      </c>
      <c r="C308" s="155">
        <v>0</v>
      </c>
      <c r="D308" s="155">
        <v>0.16129032258064516</v>
      </c>
      <c r="E308" s="155">
        <v>0.04</v>
      </c>
      <c r="F308" s="155">
        <v>4.878048780487805E-2</v>
      </c>
      <c r="G308" s="155">
        <v>3.3333333333333333E-2</v>
      </c>
      <c r="H308" s="155">
        <v>0.02</v>
      </c>
      <c r="I308" s="155">
        <v>0</v>
      </c>
      <c r="J308" s="172">
        <v>-2</v>
      </c>
      <c r="K308" s="172">
        <v>-3.4375000000000004</v>
      </c>
      <c r="L308" s="147"/>
      <c r="M308" s="203">
        <v>-1.0199350950394066</v>
      </c>
      <c r="N308" s="144"/>
      <c r="P308" s="154" t="s">
        <v>242</v>
      </c>
      <c r="Q308" s="155">
        <v>8.6848635235732014E-3</v>
      </c>
      <c r="R308" s="155">
        <v>1.4770459081836327E-2</v>
      </c>
      <c r="S308" s="155">
        <v>1.6149068322981366E-2</v>
      </c>
      <c r="T308" s="155">
        <v>1.8978102189781021E-2</v>
      </c>
      <c r="U308" s="155">
        <v>1.5713387806411062E-2</v>
      </c>
      <c r="V308" s="155">
        <v>2.8076463560334528E-2</v>
      </c>
      <c r="W308" s="155">
        <v>1.1003236245954692E-2</v>
      </c>
      <c r="X308" s="155">
        <v>1.0199350950394067E-2</v>
      </c>
      <c r="Y308" s="172">
        <v>-8.038852955606253E-2</v>
      </c>
      <c r="Z308" s="172">
        <v>-0.5925617555526822</v>
      </c>
      <c r="AA308" s="147"/>
      <c r="AB308" s="144"/>
      <c r="AC308" s="144"/>
      <c r="AD308" s="151">
        <v>3.4375000000000003E-2</v>
      </c>
      <c r="AE308" s="151">
        <v>1.6124968505920888E-2</v>
      </c>
      <c r="AF308" s="144"/>
    </row>
    <row r="309" spans="1:32" ht="22.15" customHeight="1" x14ac:dyDescent="0.25">
      <c r="A309" s="154" t="s">
        <v>243</v>
      </c>
      <c r="B309" s="155">
        <v>0.12121212121212122</v>
      </c>
      <c r="C309" s="155">
        <v>0.12987012987012986</v>
      </c>
      <c r="D309" s="155">
        <v>0.12903225806451613</v>
      </c>
      <c r="E309" s="155">
        <v>0.04</v>
      </c>
      <c r="F309" s="155">
        <v>9.7560975609756101E-2</v>
      </c>
      <c r="G309" s="155">
        <v>6.6666666666666666E-2</v>
      </c>
      <c r="H309" s="155">
        <v>0.24</v>
      </c>
      <c r="I309" s="155">
        <v>8.8235294117647065E-2</v>
      </c>
      <c r="J309" s="172">
        <v>-15.176470588235292</v>
      </c>
      <c r="K309" s="172">
        <v>-3.9889705882352926</v>
      </c>
      <c r="L309" s="147"/>
      <c r="M309" s="203">
        <v>0.61768796531129899</v>
      </c>
      <c r="N309" s="144"/>
      <c r="P309" s="154" t="s">
        <v>243</v>
      </c>
      <c r="Q309" s="155">
        <v>0.13399503722084366</v>
      </c>
      <c r="R309" s="155">
        <v>0.10978043912175649</v>
      </c>
      <c r="S309" s="155">
        <v>0.11739130434782609</v>
      </c>
      <c r="T309" s="155">
        <v>0.11167883211678832</v>
      </c>
      <c r="U309" s="155">
        <v>0.14707730986800754</v>
      </c>
      <c r="V309" s="155">
        <v>0.13201911589008364</v>
      </c>
      <c r="W309" s="155">
        <v>0.13333333333333333</v>
      </c>
      <c r="X309" s="155">
        <v>8.2058414464534074E-2</v>
      </c>
      <c r="Y309" s="172">
        <v>-5.127491886879926</v>
      </c>
      <c r="Z309" s="172">
        <v>-4.3413996722162835</v>
      </c>
      <c r="AA309" s="147"/>
      <c r="AB309" s="144"/>
      <c r="AC309" s="144"/>
      <c r="AD309" s="151">
        <v>0.12812499999999999</v>
      </c>
      <c r="AE309" s="151">
        <v>0.12547241118669691</v>
      </c>
      <c r="AF309" s="144"/>
    </row>
    <row r="310" spans="1:32" ht="22.15" customHeight="1" x14ac:dyDescent="0.25">
      <c r="A310" s="154" t="s">
        <v>244</v>
      </c>
      <c r="B310" s="155">
        <v>0.15151515151515152</v>
      </c>
      <c r="C310" s="155">
        <v>0.11688311688311688</v>
      </c>
      <c r="D310" s="155">
        <v>0.12903225806451613</v>
      </c>
      <c r="E310" s="155">
        <v>0.32</v>
      </c>
      <c r="F310" s="155">
        <v>0.34146341463414637</v>
      </c>
      <c r="G310" s="155">
        <v>0.43333333333333335</v>
      </c>
      <c r="H310" s="155">
        <v>0.24</v>
      </c>
      <c r="I310" s="155">
        <v>0.29411764705882354</v>
      </c>
      <c r="J310" s="172">
        <v>5.411764705882355</v>
      </c>
      <c r="K310" s="172">
        <v>7.5367647058823541</v>
      </c>
      <c r="L310" s="147"/>
      <c r="M310" s="203">
        <v>22.689465215849904</v>
      </c>
      <c r="N310" s="144"/>
      <c r="P310" s="154" t="s">
        <v>244</v>
      </c>
      <c r="Q310" s="155">
        <v>6.699751861042183E-2</v>
      </c>
      <c r="R310" s="155">
        <v>4.7105788423153695E-2</v>
      </c>
      <c r="S310" s="155">
        <v>6.273291925465839E-2</v>
      </c>
      <c r="T310" s="155">
        <v>0.10145985401459855</v>
      </c>
      <c r="U310" s="155">
        <v>0.10622250157133878</v>
      </c>
      <c r="V310" s="155">
        <v>0.12843488649940263</v>
      </c>
      <c r="W310" s="155">
        <v>0.1087378640776699</v>
      </c>
      <c r="X310" s="155">
        <v>6.7222994900324531E-2</v>
      </c>
      <c r="Y310" s="172">
        <v>-4.1514869177345375</v>
      </c>
      <c r="Z310" s="172">
        <v>-1.82729318654435</v>
      </c>
      <c r="AA310" s="147"/>
      <c r="AB310" s="144"/>
      <c r="AC310" s="144"/>
      <c r="AD310" s="151">
        <v>0.21875</v>
      </c>
      <c r="AE310" s="151">
        <v>8.5495926765768032E-2</v>
      </c>
      <c r="AF310" s="144"/>
    </row>
    <row r="311" spans="1:32" ht="22.15" customHeight="1" x14ac:dyDescent="0.25">
      <c r="A311" s="154" t="s">
        <v>245</v>
      </c>
      <c r="B311" s="155">
        <v>1.5151515151515152E-2</v>
      </c>
      <c r="C311" s="155">
        <v>0</v>
      </c>
      <c r="D311" s="155">
        <v>3.2258064516129031E-2</v>
      </c>
      <c r="E311" s="155">
        <v>0</v>
      </c>
      <c r="F311" s="155">
        <v>0</v>
      </c>
      <c r="G311" s="155">
        <v>0</v>
      </c>
      <c r="H311" s="155">
        <v>0.02</v>
      </c>
      <c r="I311" s="155">
        <v>0</v>
      </c>
      <c r="J311" s="172">
        <v>-2</v>
      </c>
      <c r="K311" s="172">
        <v>-0.9375</v>
      </c>
      <c r="L311" s="147"/>
      <c r="M311" s="203">
        <v>-13.861845155308297</v>
      </c>
      <c r="N311" s="144"/>
      <c r="P311" s="154" t="s">
        <v>245</v>
      </c>
      <c r="Q311" s="155">
        <v>0.10421836228287841</v>
      </c>
      <c r="R311" s="155">
        <v>0.1125748502994012</v>
      </c>
      <c r="S311" s="155">
        <v>0.10745341614906832</v>
      </c>
      <c r="T311" s="155">
        <v>9.0510948905109495E-2</v>
      </c>
      <c r="U311" s="155">
        <v>0.11627906976744186</v>
      </c>
      <c r="V311" s="155">
        <v>0.17443249701314217</v>
      </c>
      <c r="W311" s="155">
        <v>0.17346278317152103</v>
      </c>
      <c r="X311" s="155">
        <v>0.13861845155308297</v>
      </c>
      <c r="Y311" s="172">
        <v>-3.4844331618438056</v>
      </c>
      <c r="Z311" s="172">
        <v>1.3314008788322758</v>
      </c>
      <c r="AA311" s="147"/>
      <c r="AB311" s="144"/>
      <c r="AC311" s="144"/>
      <c r="AD311" s="151">
        <v>9.3749999999999997E-3</v>
      </c>
      <c r="AE311" s="151">
        <v>0.12530444276476022</v>
      </c>
      <c r="AF311" s="144"/>
    </row>
    <row r="312" spans="1:32" ht="22.15" customHeight="1" x14ac:dyDescent="0.25">
      <c r="A312" s="154" t="s">
        <v>246</v>
      </c>
      <c r="B312" s="155">
        <v>9.0909090909090912E-2</v>
      </c>
      <c r="C312" s="155">
        <v>0.11688311688311688</v>
      </c>
      <c r="D312" s="155">
        <v>0.19354838709677419</v>
      </c>
      <c r="E312" s="155">
        <v>0.2</v>
      </c>
      <c r="F312" s="155">
        <v>0.21951219512195122</v>
      </c>
      <c r="G312" s="155">
        <v>0.1</v>
      </c>
      <c r="H312" s="155">
        <v>0.08</v>
      </c>
      <c r="I312" s="155">
        <v>0.17647058823529413</v>
      </c>
      <c r="J312" s="172">
        <v>9.647058823529413</v>
      </c>
      <c r="K312" s="172">
        <v>4.5220588235294121</v>
      </c>
      <c r="L312" s="147"/>
      <c r="M312" s="203">
        <v>6.3814120919577864</v>
      </c>
      <c r="N312" s="144"/>
      <c r="P312" s="154" t="s">
        <v>246</v>
      </c>
      <c r="Q312" s="155">
        <v>0.11662531017369727</v>
      </c>
      <c r="R312" s="155">
        <v>9.9401197604790423E-2</v>
      </c>
      <c r="S312" s="155">
        <v>0.115527950310559</v>
      </c>
      <c r="T312" s="155">
        <v>0.13211678832116788</v>
      </c>
      <c r="U312" s="155">
        <v>0.14707730986800754</v>
      </c>
      <c r="V312" s="155">
        <v>0.13201911589008364</v>
      </c>
      <c r="W312" s="155">
        <v>0.13851132686084142</v>
      </c>
      <c r="X312" s="155">
        <v>0.11265646731571627</v>
      </c>
      <c r="Y312" s="172">
        <v>-2.5854859545125146</v>
      </c>
      <c r="Z312" s="172">
        <v>-1.1052275440645534</v>
      </c>
      <c r="AA312" s="147"/>
      <c r="AB312" s="144"/>
      <c r="AC312" s="144"/>
      <c r="AD312" s="151">
        <v>0.13125000000000001</v>
      </c>
      <c r="AE312" s="151">
        <v>0.1237087427563618</v>
      </c>
      <c r="AF312" s="144"/>
    </row>
    <row r="313" spans="1:32" x14ac:dyDescent="0.25">
      <c r="A313" s="149" t="s">
        <v>247</v>
      </c>
      <c r="B313" s="150">
        <v>240.63636363636351</v>
      </c>
      <c r="C313" s="150">
        <v>342.23376623376623</v>
      </c>
      <c r="D313" s="150">
        <v>131.41935483870958</v>
      </c>
      <c r="E313" s="150">
        <v>158.87999999999994</v>
      </c>
      <c r="F313" s="150">
        <v>195.12195121951217</v>
      </c>
      <c r="G313" s="150">
        <v>131.00000000000034</v>
      </c>
      <c r="H313" s="150">
        <v>232.61999999999992</v>
      </c>
      <c r="I313" s="150">
        <v>220.82352941176455</v>
      </c>
      <c r="J313" s="177">
        <v>-11.796470588235366</v>
      </c>
      <c r="K313" s="177">
        <v>-9.9295955882354008</v>
      </c>
      <c r="L313" s="147"/>
      <c r="M313" s="203">
        <v>57.987182633832305</v>
      </c>
      <c r="N313" s="144"/>
      <c r="P313" s="149" t="s">
        <v>247</v>
      </c>
      <c r="Q313" s="150">
        <v>250.0403225806451</v>
      </c>
      <c r="R313" s="150">
        <v>200.0087824351296</v>
      </c>
      <c r="S313" s="150">
        <v>229.53043478260878</v>
      </c>
      <c r="T313" s="150">
        <v>216.9540145985402</v>
      </c>
      <c r="U313" s="150">
        <v>260.23004399748618</v>
      </c>
      <c r="V313" s="150">
        <v>181.36439665471903</v>
      </c>
      <c r="W313" s="150">
        <v>194.37605177993504</v>
      </c>
      <c r="X313" s="150">
        <v>162.83634677793225</v>
      </c>
      <c r="Y313" s="177">
        <v>-31.53970500200279</v>
      </c>
      <c r="Z313" s="177">
        <v>-54.581894592690048</v>
      </c>
      <c r="AA313" s="147"/>
      <c r="AB313" s="144"/>
      <c r="AC313" s="144"/>
      <c r="AD313" s="150">
        <v>230.75312499999995</v>
      </c>
      <c r="AE313" s="150">
        <v>217.4182413706223</v>
      </c>
      <c r="AF313" s="144"/>
    </row>
    <row r="314" spans="1:32" x14ac:dyDescent="0.25">
      <c r="A314" s="149" t="s">
        <v>248</v>
      </c>
      <c r="B314" s="150">
        <v>249.83783783783778</v>
      </c>
      <c r="C314" s="150">
        <v>465.91836734693891</v>
      </c>
      <c r="D314" s="150">
        <v>173.3125</v>
      </c>
      <c r="E314" s="150">
        <v>243.33333333333314</v>
      </c>
      <c r="F314" s="150">
        <v>318.11111111111109</v>
      </c>
      <c r="G314" s="150">
        <v>229.88888888888869</v>
      </c>
      <c r="H314" s="150">
        <v>352.90476190476193</v>
      </c>
      <c r="I314" s="150">
        <v>368.78571428571433</v>
      </c>
      <c r="J314" s="177">
        <v>15.880952380952408</v>
      </c>
      <c r="K314" s="177">
        <v>39.585714285714289</v>
      </c>
      <c r="L314" s="147"/>
      <c r="M314" s="203">
        <v>184.77790178571422</v>
      </c>
      <c r="N314" s="144"/>
      <c r="P314" s="149" t="s">
        <v>248</v>
      </c>
      <c r="Q314" s="150">
        <v>272.12965050732799</v>
      </c>
      <c r="R314" s="150">
        <v>201.6278145695365</v>
      </c>
      <c r="S314" s="150">
        <v>283.61004273504273</v>
      </c>
      <c r="T314" s="150">
        <v>251.37685060565306</v>
      </c>
      <c r="U314" s="150">
        <v>309.88235294117641</v>
      </c>
      <c r="V314" s="150">
        <v>253.8060413354529</v>
      </c>
      <c r="W314" s="150">
        <v>280.96535433070864</v>
      </c>
      <c r="X314" s="150">
        <v>184.00781250000011</v>
      </c>
      <c r="Y314" s="177">
        <v>-96.957541830708522</v>
      </c>
      <c r="Z314" s="177">
        <v>-72.943350290697595</v>
      </c>
      <c r="AA314" s="147"/>
      <c r="AB314" s="144"/>
      <c r="AC314" s="144"/>
      <c r="AD314" s="150">
        <v>329.20000000000005</v>
      </c>
      <c r="AE314" s="150">
        <v>256.95116279069771</v>
      </c>
      <c r="AF314" s="144"/>
    </row>
    <row r="315" spans="1:32" x14ac:dyDescent="0.25">
      <c r="A315" s="146" t="s">
        <v>249</v>
      </c>
      <c r="B315" s="147">
        <v>82</v>
      </c>
      <c r="C315" s="147">
        <v>33</v>
      </c>
      <c r="D315" s="147">
        <v>41</v>
      </c>
      <c r="E315" s="147">
        <v>26</v>
      </c>
      <c r="F315" s="147">
        <v>44</v>
      </c>
      <c r="G315" s="147">
        <v>39</v>
      </c>
      <c r="H315" s="147">
        <v>82</v>
      </c>
      <c r="I315" s="147">
        <v>64</v>
      </c>
      <c r="J315" s="148">
        <v>-0.21951219512195122</v>
      </c>
      <c r="K315" s="148">
        <v>0.29106628242074933</v>
      </c>
      <c r="L315" s="147"/>
      <c r="M315" s="155">
        <v>3.4042553191489362E-2</v>
      </c>
      <c r="N315" s="144"/>
      <c r="P315" s="146" t="s">
        <v>249</v>
      </c>
      <c r="Q315" s="147">
        <v>2494</v>
      </c>
      <c r="R315" s="147">
        <v>2005</v>
      </c>
      <c r="S315" s="147">
        <v>1768</v>
      </c>
      <c r="T315" s="147">
        <v>1804</v>
      </c>
      <c r="U315" s="147">
        <v>1888</v>
      </c>
      <c r="V315" s="147">
        <v>2008</v>
      </c>
      <c r="W315" s="147">
        <v>1972</v>
      </c>
      <c r="X315" s="147">
        <v>1880</v>
      </c>
      <c r="Y315" s="148">
        <v>-4.665314401622718E-2</v>
      </c>
      <c r="Z315" s="148">
        <v>-5.5886362005882748E-2</v>
      </c>
      <c r="AA315" s="147"/>
      <c r="AB315" s="144"/>
      <c r="AC315" s="144"/>
      <c r="AD315" s="147">
        <v>49.571428571428569</v>
      </c>
      <c r="AE315" s="147">
        <v>1991.2857142857142</v>
      </c>
      <c r="AF315" s="144"/>
    </row>
    <row r="316" spans="1:32" x14ac:dyDescent="0.25">
      <c r="A316" s="146" t="s">
        <v>250</v>
      </c>
      <c r="B316" s="150">
        <v>30</v>
      </c>
      <c r="C316" s="150">
        <v>11</v>
      </c>
      <c r="D316" s="150">
        <v>12</v>
      </c>
      <c r="E316" s="150">
        <v>8</v>
      </c>
      <c r="F316" s="150">
        <v>13</v>
      </c>
      <c r="G316" s="150">
        <v>11</v>
      </c>
      <c r="H316" s="150">
        <v>16</v>
      </c>
      <c r="I316" s="150">
        <v>25</v>
      </c>
      <c r="J316" s="148">
        <v>0.5625</v>
      </c>
      <c r="K316" s="148">
        <v>0.73267326732673266</v>
      </c>
      <c r="L316" s="147"/>
      <c r="M316" s="155">
        <v>2.8184892897406989E-2</v>
      </c>
      <c r="N316" s="144"/>
      <c r="P316" s="146" t="s">
        <v>250</v>
      </c>
      <c r="Q316" s="150">
        <v>1095</v>
      </c>
      <c r="R316" s="150">
        <v>884</v>
      </c>
      <c r="S316" s="150">
        <v>815</v>
      </c>
      <c r="T316" s="150">
        <v>797</v>
      </c>
      <c r="U316" s="150">
        <v>786</v>
      </c>
      <c r="V316" s="150">
        <v>888</v>
      </c>
      <c r="W316" s="150">
        <v>818</v>
      </c>
      <c r="X316" s="150">
        <v>887</v>
      </c>
      <c r="Y316" s="148">
        <v>8.4352078239608802E-2</v>
      </c>
      <c r="Z316" s="148">
        <v>2.0713463751438434E-2</v>
      </c>
      <c r="AA316" s="147"/>
      <c r="AB316" s="144"/>
      <c r="AC316" s="144"/>
      <c r="AD316" s="150">
        <v>14.428571428571429</v>
      </c>
      <c r="AE316" s="150">
        <v>869</v>
      </c>
      <c r="AF316" s="144"/>
    </row>
    <row r="317" spans="1:32" x14ac:dyDescent="0.25">
      <c r="A317" s="149" t="s">
        <v>251</v>
      </c>
      <c r="B317" s="147">
        <v>0</v>
      </c>
      <c r="C317" s="147">
        <v>79</v>
      </c>
      <c r="D317" s="147">
        <v>23</v>
      </c>
      <c r="E317" s="147">
        <v>19</v>
      </c>
      <c r="F317" s="147">
        <v>21</v>
      </c>
      <c r="G317" s="147">
        <v>27</v>
      </c>
      <c r="H317" s="147">
        <v>35</v>
      </c>
      <c r="I317" s="147">
        <v>93</v>
      </c>
      <c r="J317" s="148">
        <v>1.6571428571428573</v>
      </c>
      <c r="K317" s="157">
        <v>1.7352941176470589</v>
      </c>
      <c r="L317" s="147"/>
      <c r="M317" s="155">
        <v>3.1914893617021274E-2</v>
      </c>
      <c r="N317" s="144"/>
      <c r="P317" s="149" t="s">
        <v>251</v>
      </c>
      <c r="Q317" s="147">
        <v>0</v>
      </c>
      <c r="R317" s="147">
        <v>3781</v>
      </c>
      <c r="S317" s="147">
        <v>3391</v>
      </c>
      <c r="T317" s="147">
        <v>2566</v>
      </c>
      <c r="U317" s="147">
        <v>2191</v>
      </c>
      <c r="V317" s="147">
        <v>2117</v>
      </c>
      <c r="W317" s="147">
        <v>2602</v>
      </c>
      <c r="X317" s="147">
        <v>2914</v>
      </c>
      <c r="Y317" s="148">
        <v>0.11990776325903152</v>
      </c>
      <c r="Z317" s="157">
        <v>5.0216242191254264E-2</v>
      </c>
      <c r="AA317" s="147"/>
      <c r="AB317" s="144"/>
      <c r="AC317" s="144"/>
      <c r="AD317" s="158">
        <v>34</v>
      </c>
      <c r="AE317" s="158">
        <v>2774.6666666666665</v>
      </c>
      <c r="AF317" s="144"/>
    </row>
    <row r="318" spans="1:32" x14ac:dyDescent="0.25">
      <c r="A318" s="159" t="s">
        <v>252</v>
      </c>
      <c r="B318" s="150">
        <v>4</v>
      </c>
      <c r="C318" s="150">
        <v>26</v>
      </c>
      <c r="D318" s="150">
        <v>29</v>
      </c>
      <c r="E318" s="150">
        <v>6</v>
      </c>
      <c r="F318" s="150">
        <v>5</v>
      </c>
      <c r="G318" s="150">
        <v>15</v>
      </c>
      <c r="H318" s="150">
        <v>15</v>
      </c>
      <c r="I318" s="150">
        <v>9</v>
      </c>
      <c r="J318" s="148">
        <v>-0.4</v>
      </c>
      <c r="K318" s="148">
        <v>-0.37000000000000005</v>
      </c>
      <c r="L318" s="147"/>
      <c r="M318" s="155">
        <v>2.0833333333333332E-2</v>
      </c>
      <c r="N318" s="144"/>
      <c r="P318" s="159" t="s">
        <v>252</v>
      </c>
      <c r="Q318" s="150">
        <v>848</v>
      </c>
      <c r="R318" s="150">
        <v>672</v>
      </c>
      <c r="S318" s="150">
        <v>927</v>
      </c>
      <c r="T318" s="150">
        <v>544</v>
      </c>
      <c r="U318" s="150">
        <v>839</v>
      </c>
      <c r="V318" s="150">
        <v>617</v>
      </c>
      <c r="W318" s="150">
        <v>659</v>
      </c>
      <c r="X318" s="150">
        <v>432</v>
      </c>
      <c r="Y318" s="148">
        <v>-0.34446130500758726</v>
      </c>
      <c r="Z318" s="148">
        <v>-0.40775558166862513</v>
      </c>
      <c r="AA318" s="147"/>
      <c r="AB318" s="144"/>
      <c r="AC318" s="144"/>
      <c r="AD318" s="150">
        <v>14.285714285714286</v>
      </c>
      <c r="AE318" s="150">
        <v>729.42857142857144</v>
      </c>
      <c r="AF318" s="144"/>
    </row>
    <row r="319" spans="1:32" x14ac:dyDescent="0.25">
      <c r="A319" s="159" t="s">
        <v>253</v>
      </c>
      <c r="B319" s="150">
        <v>0</v>
      </c>
      <c r="C319" s="150">
        <v>0</v>
      </c>
      <c r="D319" s="150">
        <v>1</v>
      </c>
      <c r="E319" s="150">
        <v>1</v>
      </c>
      <c r="F319" s="150">
        <v>0</v>
      </c>
      <c r="G319" s="150">
        <v>0</v>
      </c>
      <c r="H319" s="150">
        <v>0</v>
      </c>
      <c r="I319" s="150">
        <v>0</v>
      </c>
      <c r="J319" s="148" t="e">
        <v>#DIV/0!</v>
      </c>
      <c r="K319" s="148">
        <v>-1</v>
      </c>
      <c r="L319" s="147"/>
      <c r="M319" s="155">
        <v>0</v>
      </c>
      <c r="N319" s="144"/>
      <c r="P319" s="159" t="s">
        <v>253</v>
      </c>
      <c r="Q319" s="150">
        <v>49</v>
      </c>
      <c r="R319" s="150">
        <v>44</v>
      </c>
      <c r="S319" s="150">
        <v>83</v>
      </c>
      <c r="T319" s="150">
        <v>27</v>
      </c>
      <c r="U319" s="150">
        <v>38</v>
      </c>
      <c r="V319" s="150">
        <v>69</v>
      </c>
      <c r="W319" s="150">
        <v>21</v>
      </c>
      <c r="X319" s="150">
        <v>39</v>
      </c>
      <c r="Y319" s="148">
        <v>0.8571428571428571</v>
      </c>
      <c r="Z319" s="148">
        <v>-0.17522658610271902</v>
      </c>
      <c r="AA319" s="147"/>
      <c r="AB319" s="144"/>
      <c r="AC319" s="144"/>
      <c r="AD319" s="150">
        <v>0.2857142857142857</v>
      </c>
      <c r="AE319" s="150">
        <v>47.285714285714285</v>
      </c>
      <c r="AF319" s="144"/>
    </row>
    <row r="320" spans="1:32" x14ac:dyDescent="0.25">
      <c r="A320" s="159" t="s">
        <v>254</v>
      </c>
      <c r="B320" s="191">
        <v>0</v>
      </c>
      <c r="C320" s="191">
        <v>0</v>
      </c>
      <c r="D320" s="191">
        <v>3.3333333333333333E-2</v>
      </c>
      <c r="E320" s="191">
        <v>0.14285714285714285</v>
      </c>
      <c r="F320" s="191">
        <v>0</v>
      </c>
      <c r="G320" s="191">
        <v>0</v>
      </c>
      <c r="H320" s="191">
        <v>0</v>
      </c>
      <c r="I320" s="191">
        <v>0</v>
      </c>
      <c r="J320" s="172">
        <v>0</v>
      </c>
      <c r="K320" s="172">
        <v>-1.9607843137254899</v>
      </c>
      <c r="L320" s="147"/>
      <c r="M320" s="203">
        <v>-8.2802547770700627</v>
      </c>
      <c r="N320" s="144"/>
      <c r="P320" s="159" t="s">
        <v>254</v>
      </c>
      <c r="Q320" s="191">
        <v>5.4626532887402456E-2</v>
      </c>
      <c r="R320" s="191">
        <v>6.1452513966480445E-2</v>
      </c>
      <c r="S320" s="191">
        <v>8.2178217821782182E-2</v>
      </c>
      <c r="T320" s="191">
        <v>4.7285464098073555E-2</v>
      </c>
      <c r="U320" s="191">
        <v>4.3329532497149374E-2</v>
      </c>
      <c r="V320" s="191">
        <v>0.10058309037900874</v>
      </c>
      <c r="W320" s="191">
        <v>3.0882352941176472E-2</v>
      </c>
      <c r="X320" s="191">
        <v>8.2802547770700632E-2</v>
      </c>
      <c r="Y320" s="172">
        <v>5.192019482952416</v>
      </c>
      <c r="Z320" s="172">
        <v>2.1923386468511934</v>
      </c>
      <c r="AA320" s="147"/>
      <c r="AB320" s="144"/>
      <c r="AC320" s="144"/>
      <c r="AD320" s="191">
        <v>1.9607843137254898E-2</v>
      </c>
      <c r="AE320" s="191">
        <v>6.0879161302188699E-2</v>
      </c>
      <c r="AF320" s="144"/>
    </row>
    <row r="321" spans="1:32" x14ac:dyDescent="0.25">
      <c r="A321" s="161" t="s">
        <v>255</v>
      </c>
      <c r="B321" s="161"/>
      <c r="C321" s="161"/>
      <c r="D321" s="161"/>
      <c r="E321" s="144"/>
      <c r="F321" s="144"/>
      <c r="G321" s="144"/>
      <c r="H321" s="144"/>
      <c r="I321" s="144"/>
      <c r="J321" s="144"/>
      <c r="K321" s="144"/>
      <c r="L321" s="144"/>
      <c r="M321" s="144"/>
      <c r="N321" s="144"/>
      <c r="O321" s="204"/>
      <c r="P321" s="161" t="s">
        <v>255</v>
      </c>
      <c r="Q321" s="161"/>
      <c r="R321" s="161"/>
      <c r="S321" s="161"/>
      <c r="T321" s="144"/>
      <c r="U321" s="144"/>
      <c r="V321" s="144"/>
      <c r="W321" s="144"/>
      <c r="X321" s="144"/>
      <c r="Y321" s="144"/>
      <c r="Z321" s="144"/>
      <c r="AA321" s="144"/>
      <c r="AB321" s="144"/>
      <c r="AC321" s="144"/>
      <c r="AD321" s="144"/>
      <c r="AE321" s="144"/>
      <c r="AF321" s="144"/>
    </row>
    <row r="322" spans="1:32" x14ac:dyDescent="0.25">
      <c r="N322" s="144"/>
      <c r="AB322" s="144"/>
    </row>
    <row r="323" spans="1:32" x14ac:dyDescent="0.25">
      <c r="N323" s="144"/>
      <c r="AB323" s="144"/>
    </row>
    <row r="324" spans="1:32" x14ac:dyDescent="0.25">
      <c r="N324" s="144"/>
      <c r="AB324" s="144"/>
    </row>
    <row r="325" spans="1:32" x14ac:dyDescent="0.25">
      <c r="N325" s="144"/>
      <c r="AB325" s="144"/>
    </row>
    <row r="326" spans="1:32" x14ac:dyDescent="0.25">
      <c r="N326" s="144"/>
      <c r="AB326" s="144"/>
    </row>
    <row r="327" spans="1:32" x14ac:dyDescent="0.25">
      <c r="N327" s="144"/>
      <c r="AB327" s="144"/>
    </row>
    <row r="328" spans="1:32" s="196" customFormat="1" x14ac:dyDescent="0.25">
      <c r="N328" s="197"/>
      <c r="O328" s="214"/>
      <c r="AB328" s="197"/>
    </row>
    <row r="329" spans="1:32" x14ac:dyDescent="0.25">
      <c r="N329" s="144"/>
      <c r="AB329" s="144"/>
    </row>
    <row r="330" spans="1:32" x14ac:dyDescent="0.25">
      <c r="N330" s="144"/>
      <c r="AB330" s="144"/>
    </row>
    <row r="331" spans="1:32" x14ac:dyDescent="0.25">
      <c r="A331" s="189" t="s">
        <v>259</v>
      </c>
      <c r="B331" s="189"/>
      <c r="C331" s="189"/>
      <c r="D331" s="189"/>
      <c r="E331" s="181"/>
      <c r="F331" s="167"/>
      <c r="G331" s="167"/>
      <c r="H331" s="167"/>
      <c r="I331" s="167"/>
      <c r="J331" s="167"/>
      <c r="K331" s="167"/>
      <c r="L331" s="188"/>
      <c r="M331" s="211"/>
      <c r="N331" s="144"/>
      <c r="O331" s="211"/>
      <c r="P331" s="189" t="s">
        <v>259</v>
      </c>
      <c r="Q331" s="189"/>
      <c r="R331" s="189"/>
      <c r="S331" s="189"/>
      <c r="T331" s="181"/>
      <c r="U331" s="144"/>
      <c r="V331" s="144"/>
      <c r="W331" s="144"/>
      <c r="X331" s="144"/>
      <c r="Y331" s="144"/>
      <c r="Z331" s="144"/>
      <c r="AA331" s="188"/>
      <c r="AB331" s="144"/>
      <c r="AC331" s="144"/>
      <c r="AD331" s="144"/>
      <c r="AE331" s="144"/>
      <c r="AF331" s="144"/>
    </row>
    <row r="332" spans="1:32" x14ac:dyDescent="0.25">
      <c r="A332" s="166" t="s">
        <v>313</v>
      </c>
      <c r="B332" s="166"/>
      <c r="C332" s="166"/>
      <c r="D332" s="166"/>
      <c r="E332" s="213"/>
      <c r="F332" s="167"/>
      <c r="G332" s="167"/>
      <c r="H332" s="167"/>
      <c r="I332" s="167"/>
      <c r="J332" s="167"/>
      <c r="K332" s="167"/>
      <c r="L332" s="167"/>
      <c r="M332" s="144"/>
      <c r="N332" s="144"/>
      <c r="P332" s="166" t="s">
        <v>231</v>
      </c>
      <c r="Q332" s="166"/>
      <c r="R332" s="166"/>
      <c r="S332" s="166"/>
      <c r="T332" s="162"/>
      <c r="U332" s="144"/>
      <c r="V332" s="144"/>
      <c r="W332" s="144"/>
      <c r="X332" s="144"/>
      <c r="Y332" s="144"/>
      <c r="Z332" s="144"/>
      <c r="AA332" s="167"/>
      <c r="AB332" s="144"/>
      <c r="AC332" s="144"/>
      <c r="AD332" s="144"/>
      <c r="AE332" s="144"/>
      <c r="AF332" s="144"/>
    </row>
    <row r="333" spans="1:32" ht="42" x14ac:dyDescent="0.25">
      <c r="A333" s="190"/>
      <c r="B333" s="141">
        <v>2019</v>
      </c>
      <c r="C333" s="141">
        <v>2020</v>
      </c>
      <c r="D333" s="141">
        <v>2021</v>
      </c>
      <c r="E333" s="141">
        <v>2022</v>
      </c>
      <c r="F333" s="141">
        <v>2023</v>
      </c>
      <c r="G333" s="141">
        <v>2024</v>
      </c>
      <c r="H333" s="141">
        <v>2025</v>
      </c>
      <c r="I333" s="141">
        <v>2026</v>
      </c>
      <c r="J333" s="142" t="s">
        <v>232</v>
      </c>
      <c r="K333" s="142" t="s">
        <v>233</v>
      </c>
      <c r="L333" s="143" t="s">
        <v>234</v>
      </c>
      <c r="M333" s="145" t="s">
        <v>287</v>
      </c>
      <c r="N333" s="144"/>
      <c r="P333" s="190"/>
      <c r="Q333" s="141">
        <v>2019</v>
      </c>
      <c r="R333" s="141">
        <v>2020</v>
      </c>
      <c r="S333" s="141">
        <v>2021</v>
      </c>
      <c r="T333" s="141">
        <v>2022</v>
      </c>
      <c r="U333" s="141">
        <v>2023</v>
      </c>
      <c r="V333" s="141">
        <v>2024</v>
      </c>
      <c r="W333" s="141">
        <v>2025</v>
      </c>
      <c r="X333" s="141">
        <v>2026</v>
      </c>
      <c r="Y333" s="142" t="s">
        <v>232</v>
      </c>
      <c r="Z333" s="142" t="s">
        <v>233</v>
      </c>
      <c r="AA333" s="143" t="s">
        <v>234</v>
      </c>
      <c r="AB333" s="144"/>
      <c r="AC333" s="144"/>
      <c r="AD333" s="145" t="s">
        <v>314</v>
      </c>
      <c r="AE333" s="145" t="s">
        <v>235</v>
      </c>
      <c r="AF333" s="144"/>
    </row>
    <row r="334" spans="1:32" x14ac:dyDescent="0.25">
      <c r="A334" s="146" t="s">
        <v>236</v>
      </c>
      <c r="B334" s="147">
        <v>427</v>
      </c>
      <c r="C334" s="147">
        <v>526</v>
      </c>
      <c r="D334" s="147">
        <v>415</v>
      </c>
      <c r="E334" s="147">
        <v>428</v>
      </c>
      <c r="F334" s="147">
        <v>527</v>
      </c>
      <c r="G334" s="147">
        <v>567</v>
      </c>
      <c r="H334" s="147">
        <v>544</v>
      </c>
      <c r="I334" s="147">
        <v>598</v>
      </c>
      <c r="J334" s="148">
        <v>9.9264705882352935E-2</v>
      </c>
      <c r="K334" s="148">
        <v>0.21898660454280727</v>
      </c>
      <c r="L334" s="147"/>
      <c r="M334" s="155">
        <v>3.8957654723127039E-2</v>
      </c>
      <c r="N334" s="144"/>
      <c r="P334" s="146" t="s">
        <v>236</v>
      </c>
      <c r="Q334" s="147">
        <v>12909</v>
      </c>
      <c r="R334" s="147">
        <v>14576</v>
      </c>
      <c r="S334" s="147">
        <v>11804</v>
      </c>
      <c r="T334" s="147">
        <v>11312</v>
      </c>
      <c r="U334" s="147">
        <v>13326</v>
      </c>
      <c r="V334" s="147">
        <v>13708</v>
      </c>
      <c r="W334" s="147">
        <v>13724</v>
      </c>
      <c r="X334" s="147">
        <v>15350</v>
      </c>
      <c r="Y334" s="148">
        <v>0.11847857767414748</v>
      </c>
      <c r="Z334" s="148">
        <v>0.17612933591654906</v>
      </c>
      <c r="AA334" s="147"/>
      <c r="AB334" s="144"/>
      <c r="AC334" s="144"/>
      <c r="AD334" s="147">
        <v>490.57142857142856</v>
      </c>
      <c r="AE334" s="147">
        <v>13051.285714285714</v>
      </c>
      <c r="AF334" s="144"/>
    </row>
    <row r="335" spans="1:32" x14ac:dyDescent="0.25">
      <c r="A335" s="149" t="s">
        <v>237</v>
      </c>
      <c r="B335" s="150">
        <v>288</v>
      </c>
      <c r="C335" s="150">
        <v>352</v>
      </c>
      <c r="D335" s="150">
        <v>248</v>
      </c>
      <c r="E335" s="150">
        <v>281</v>
      </c>
      <c r="F335" s="150">
        <v>343</v>
      </c>
      <c r="G335" s="150">
        <v>373</v>
      </c>
      <c r="H335" s="150">
        <v>318</v>
      </c>
      <c r="I335" s="150">
        <v>392</v>
      </c>
      <c r="J335" s="148">
        <v>0.23270440251572327</v>
      </c>
      <c r="K335" s="148">
        <v>0.24557421697684972</v>
      </c>
      <c r="L335" s="147"/>
      <c r="M335" s="155">
        <v>5.1362683438155136E-2</v>
      </c>
      <c r="N335" s="144"/>
      <c r="P335" s="149" t="s">
        <v>237</v>
      </c>
      <c r="Q335" s="150">
        <v>8136</v>
      </c>
      <c r="R335" s="150">
        <v>8810</v>
      </c>
      <c r="S335" s="150">
        <v>6630</v>
      </c>
      <c r="T335" s="150">
        <v>6331</v>
      </c>
      <c r="U335" s="150">
        <v>7003</v>
      </c>
      <c r="V335" s="150">
        <v>6893</v>
      </c>
      <c r="W335" s="150">
        <v>6958</v>
      </c>
      <c r="X335" s="150">
        <v>7632</v>
      </c>
      <c r="Y335" s="148">
        <v>9.6866915780396662E-2</v>
      </c>
      <c r="Z335" s="148">
        <v>5.2461535430744097E-2</v>
      </c>
      <c r="AA335" s="147"/>
      <c r="AB335" s="144"/>
      <c r="AC335" s="144"/>
      <c r="AD335" s="150">
        <v>314.71428571428572</v>
      </c>
      <c r="AE335" s="150">
        <v>7251.5714285714284</v>
      </c>
      <c r="AF335" s="144"/>
    </row>
    <row r="336" spans="1:32" x14ac:dyDescent="0.25">
      <c r="A336" s="146" t="s">
        <v>90</v>
      </c>
      <c r="B336" s="151">
        <v>0.76392572944297077</v>
      </c>
      <c r="C336" s="151">
        <v>0.77192982456140347</v>
      </c>
      <c r="D336" s="151">
        <v>0.68698060941828254</v>
      </c>
      <c r="E336" s="151">
        <v>0.74734042553191493</v>
      </c>
      <c r="F336" s="151">
        <v>0.76053215077605318</v>
      </c>
      <c r="G336" s="151">
        <v>0.75050301810865194</v>
      </c>
      <c r="H336" s="151">
        <v>0.71140939597315433</v>
      </c>
      <c r="I336" s="151">
        <v>0.76116504854368927</v>
      </c>
      <c r="J336" s="172">
        <v>4.9755652570534936</v>
      </c>
      <c r="K336" s="172">
        <v>1.8163362203048483</v>
      </c>
      <c r="L336" s="147"/>
      <c r="M336" s="203">
        <v>14.632576714515544</v>
      </c>
      <c r="N336" s="144"/>
      <c r="P336" s="146" t="s">
        <v>90</v>
      </c>
      <c r="Q336" s="151">
        <v>0.71362161213928599</v>
      </c>
      <c r="R336" s="151">
        <v>0.68774395003903199</v>
      </c>
      <c r="S336" s="151">
        <v>0.65963585712864392</v>
      </c>
      <c r="T336" s="151">
        <v>0.66663156786353583</v>
      </c>
      <c r="U336" s="151">
        <v>0.6427719137218908</v>
      </c>
      <c r="V336" s="151">
        <v>0.61189525077674212</v>
      </c>
      <c r="W336" s="151">
        <v>0.61569772586496774</v>
      </c>
      <c r="X336" s="151">
        <v>0.61483928139853383</v>
      </c>
      <c r="Y336" s="172">
        <v>-8.5844446643390526E-2</v>
      </c>
      <c r="Z336" s="172">
        <v>-4.2516325957073553</v>
      </c>
      <c r="AA336" s="147"/>
      <c r="AB336" s="144"/>
      <c r="AC336" s="144"/>
      <c r="AD336" s="151">
        <v>0.74300168634064079</v>
      </c>
      <c r="AE336" s="151">
        <v>0.65735560735560739</v>
      </c>
      <c r="AF336" s="144"/>
    </row>
    <row r="337" spans="1:32" x14ac:dyDescent="0.25">
      <c r="A337" s="149" t="s">
        <v>238</v>
      </c>
      <c r="B337" s="150">
        <v>236</v>
      </c>
      <c r="C337" s="150">
        <v>292</v>
      </c>
      <c r="D337" s="150">
        <v>188</v>
      </c>
      <c r="E337" s="150">
        <v>222</v>
      </c>
      <c r="F337" s="150">
        <v>281</v>
      </c>
      <c r="G337" s="150">
        <v>318</v>
      </c>
      <c r="H337" s="150">
        <v>257</v>
      </c>
      <c r="I337" s="150">
        <v>337</v>
      </c>
      <c r="J337" s="148">
        <v>0.31128404669260701</v>
      </c>
      <c r="K337" s="148">
        <v>0.31493868450390194</v>
      </c>
      <c r="L337" s="147"/>
      <c r="M337" s="155">
        <v>5.1926040061633282E-2</v>
      </c>
      <c r="N337" s="144"/>
      <c r="P337" s="149" t="s">
        <v>238</v>
      </c>
      <c r="Q337" s="150">
        <v>6771</v>
      </c>
      <c r="R337" s="150">
        <v>7220</v>
      </c>
      <c r="S337" s="150">
        <v>5097</v>
      </c>
      <c r="T337" s="150">
        <v>5099</v>
      </c>
      <c r="U337" s="150">
        <v>5802</v>
      </c>
      <c r="V337" s="150">
        <v>5799</v>
      </c>
      <c r="W337" s="150">
        <v>5703</v>
      </c>
      <c r="X337" s="150">
        <v>6490</v>
      </c>
      <c r="Y337" s="148">
        <v>0.13799754515167456</v>
      </c>
      <c r="Z337" s="148">
        <v>9.4936251235207561E-2</v>
      </c>
      <c r="AA337" s="147"/>
      <c r="AB337" s="144"/>
      <c r="AC337" s="144"/>
      <c r="AD337" s="150">
        <v>256.28571428571428</v>
      </c>
      <c r="AE337" s="150">
        <v>5927.2857142857147</v>
      </c>
      <c r="AF337" s="144"/>
    </row>
    <row r="338" spans="1:32" x14ac:dyDescent="0.25">
      <c r="A338" s="149" t="s">
        <v>239</v>
      </c>
      <c r="B338" s="153">
        <v>0.5526932084309133</v>
      </c>
      <c r="C338" s="153">
        <v>0.55513307984790872</v>
      </c>
      <c r="D338" s="153">
        <v>0.45301204819277108</v>
      </c>
      <c r="E338" s="153">
        <v>0.51869158878504673</v>
      </c>
      <c r="F338" s="153">
        <v>0.53320683111954459</v>
      </c>
      <c r="G338" s="153">
        <v>0.56084656084656082</v>
      </c>
      <c r="H338" s="153">
        <v>0.47242647058823528</v>
      </c>
      <c r="I338" s="153">
        <v>0.5635451505016722</v>
      </c>
      <c r="J338" s="172">
        <v>9.1118679913436917</v>
      </c>
      <c r="K338" s="172">
        <v>4.1122319983326268</v>
      </c>
      <c r="L338" s="147"/>
      <c r="M338" s="203">
        <v>14.074384757007612</v>
      </c>
      <c r="N338" s="144"/>
      <c r="P338" s="149" t="s">
        <v>239</v>
      </c>
      <c r="Q338" s="153">
        <v>0.52451777829421331</v>
      </c>
      <c r="R338" s="153">
        <v>0.49533479692645443</v>
      </c>
      <c r="S338" s="153">
        <v>0.4318027787190783</v>
      </c>
      <c r="T338" s="153">
        <v>0.45076025459688829</v>
      </c>
      <c r="U338" s="153">
        <v>0.43538946420531294</v>
      </c>
      <c r="V338" s="153">
        <v>0.42303764225269913</v>
      </c>
      <c r="W338" s="153">
        <v>0.41554940250655786</v>
      </c>
      <c r="X338" s="153">
        <v>0.42280130293159607</v>
      </c>
      <c r="Y338" s="172">
        <v>0.72519004250382046</v>
      </c>
      <c r="Z338" s="172">
        <v>-3.135209191729682</v>
      </c>
      <c r="AA338" s="147"/>
      <c r="AB338" s="144"/>
      <c r="AC338" s="144"/>
      <c r="AD338" s="153">
        <v>0.52242283051834593</v>
      </c>
      <c r="AE338" s="153">
        <v>0.45415339484889289</v>
      </c>
      <c r="AF338" s="144"/>
    </row>
    <row r="339" spans="1:32" x14ac:dyDescent="0.25">
      <c r="A339" s="149" t="s">
        <v>240</v>
      </c>
      <c r="B339" s="153">
        <v>0.81944444444444442</v>
      </c>
      <c r="C339" s="153">
        <v>0.82954545454545459</v>
      </c>
      <c r="D339" s="153">
        <v>0.75806451612903225</v>
      </c>
      <c r="E339" s="153">
        <v>0.79003558718861211</v>
      </c>
      <c r="F339" s="153">
        <v>0.81924198250728864</v>
      </c>
      <c r="G339" s="153">
        <v>0.85254691689008044</v>
      </c>
      <c r="H339" s="153">
        <v>0.80817610062893086</v>
      </c>
      <c r="I339" s="153">
        <v>0.85969387755102045</v>
      </c>
      <c r="J339" s="172">
        <v>5.1517776922089586</v>
      </c>
      <c r="K339" s="172">
        <v>4.5349801291374554</v>
      </c>
      <c r="L339" s="147"/>
      <c r="M339" s="203">
        <v>0.9327001240747923</v>
      </c>
      <c r="N339" s="144"/>
      <c r="P339" s="149" t="s">
        <v>240</v>
      </c>
      <c r="Q339" s="153">
        <v>0.83222713864306785</v>
      </c>
      <c r="R339" s="153">
        <v>0.81952326901248584</v>
      </c>
      <c r="S339" s="153">
        <v>0.76877828054298647</v>
      </c>
      <c r="T339" s="153">
        <v>0.80540199020691838</v>
      </c>
      <c r="U339" s="153">
        <v>0.82850207054119662</v>
      </c>
      <c r="V339" s="153">
        <v>0.84128826345567964</v>
      </c>
      <c r="W339" s="153">
        <v>0.81963207818338601</v>
      </c>
      <c r="X339" s="153">
        <v>0.85036687631027252</v>
      </c>
      <c r="Y339" s="172">
        <v>3.0734798126886509</v>
      </c>
      <c r="Z339" s="172">
        <v>3.2987392060553233</v>
      </c>
      <c r="AA339" s="147"/>
      <c r="AB339" s="144"/>
      <c r="AC339" s="144"/>
      <c r="AD339" s="153">
        <v>0.81434407625964589</v>
      </c>
      <c r="AE339" s="153">
        <v>0.81737948424971929</v>
      </c>
      <c r="AF339" s="144"/>
    </row>
    <row r="340" spans="1:32" ht="22.15" customHeight="1" x14ac:dyDescent="0.25">
      <c r="A340" s="154" t="s">
        <v>241</v>
      </c>
      <c r="B340" s="155">
        <v>7.2916666666666671E-2</v>
      </c>
      <c r="C340" s="155">
        <v>7.6704545454545456E-2</v>
      </c>
      <c r="D340" s="155">
        <v>9.2741935483870969E-2</v>
      </c>
      <c r="E340" s="155">
        <v>8.1850533807829182E-2</v>
      </c>
      <c r="F340" s="155">
        <v>8.1632653061224483E-2</v>
      </c>
      <c r="G340" s="155">
        <v>4.0214477211796246E-2</v>
      </c>
      <c r="H340" s="155">
        <v>7.2327044025157231E-2</v>
      </c>
      <c r="I340" s="155">
        <v>7.6530612244897961E-2</v>
      </c>
      <c r="J340" s="172">
        <v>0.42035682197407304</v>
      </c>
      <c r="K340" s="172">
        <v>0.39023780188425783</v>
      </c>
      <c r="L340" s="147"/>
      <c r="M340" s="203">
        <v>1.0623903649510116</v>
      </c>
      <c r="N340" s="144"/>
      <c r="P340" s="154" t="s">
        <v>241</v>
      </c>
      <c r="Q340" s="155">
        <v>4.990167158308751E-2</v>
      </c>
      <c r="R340" s="155">
        <v>5.0737797956867198E-2</v>
      </c>
      <c r="S340" s="155">
        <v>8.1146304675716444E-2</v>
      </c>
      <c r="T340" s="155">
        <v>7.2026536092244506E-2</v>
      </c>
      <c r="U340" s="155">
        <v>6.9970012851635011E-2</v>
      </c>
      <c r="V340" s="155">
        <v>6.223705208182214E-2</v>
      </c>
      <c r="W340" s="155">
        <v>6.0074734118999711E-2</v>
      </c>
      <c r="X340" s="155">
        <v>6.5906708595387845E-2</v>
      </c>
      <c r="Y340" s="172">
        <v>0.58319744763881343</v>
      </c>
      <c r="Z340" s="172">
        <v>0.31813879752266988</v>
      </c>
      <c r="AA340" s="147"/>
      <c r="AB340" s="144"/>
      <c r="AC340" s="144"/>
      <c r="AD340" s="151">
        <v>7.2628234226055383E-2</v>
      </c>
      <c r="AE340" s="151">
        <v>6.2725320620161146E-2</v>
      </c>
      <c r="AF340" s="144"/>
    </row>
    <row r="341" spans="1:32" ht="22.15" customHeight="1" x14ac:dyDescent="0.25">
      <c r="A341" s="154" t="s">
        <v>242</v>
      </c>
      <c r="B341" s="155">
        <v>4.9180327868852458E-2</v>
      </c>
      <c r="C341" s="155">
        <v>5.1330798479087454E-2</v>
      </c>
      <c r="D341" s="155">
        <v>5.5421686746987948E-2</v>
      </c>
      <c r="E341" s="155">
        <v>5.3738317757009345E-2</v>
      </c>
      <c r="F341" s="155">
        <v>5.3130929791271347E-2</v>
      </c>
      <c r="G341" s="155">
        <v>2.6455026455026454E-2</v>
      </c>
      <c r="H341" s="155">
        <v>4.2279411764705885E-2</v>
      </c>
      <c r="I341" s="155">
        <v>5.016722408026756E-2</v>
      </c>
      <c r="J341" s="172">
        <v>0.78878123155616753</v>
      </c>
      <c r="K341" s="172">
        <v>0.35743294966915573</v>
      </c>
      <c r="L341" s="147"/>
      <c r="M341" s="203">
        <v>1.7398494438573748</v>
      </c>
      <c r="N341" s="144"/>
      <c r="P341" s="154" t="s">
        <v>242</v>
      </c>
      <c r="Q341" s="155">
        <v>3.145092571074444E-2</v>
      </c>
      <c r="R341" s="155">
        <v>3.0666849615806804E-2</v>
      </c>
      <c r="S341" s="155">
        <v>4.5577770247373771E-2</v>
      </c>
      <c r="T341" s="155">
        <v>4.0311173974540308E-2</v>
      </c>
      <c r="U341" s="155">
        <v>3.6770223622992648E-2</v>
      </c>
      <c r="V341" s="155">
        <v>3.1295593813831339E-2</v>
      </c>
      <c r="W341" s="155">
        <v>3.0457592538618478E-2</v>
      </c>
      <c r="X341" s="155">
        <v>3.2768729641693813E-2</v>
      </c>
      <c r="Y341" s="172">
        <v>0.23111371030753342</v>
      </c>
      <c r="Z341" s="172">
        <v>-0.20827901866755857</v>
      </c>
      <c r="AA341" s="147"/>
      <c r="AB341" s="144"/>
      <c r="AC341" s="144"/>
      <c r="AD341" s="151">
        <v>4.6592894583576003E-2</v>
      </c>
      <c r="AE341" s="151">
        <v>3.4851519828369398E-2</v>
      </c>
      <c r="AF341" s="144"/>
    </row>
    <row r="342" spans="1:32" ht="22.15" customHeight="1" x14ac:dyDescent="0.25">
      <c r="A342" s="154" t="s">
        <v>243</v>
      </c>
      <c r="B342" s="155">
        <v>0.17798594847775176</v>
      </c>
      <c r="C342" s="155">
        <v>0.19011406844106463</v>
      </c>
      <c r="D342" s="155">
        <v>0.23373493975903614</v>
      </c>
      <c r="E342" s="155">
        <v>0.17289719626168223</v>
      </c>
      <c r="F342" s="155">
        <v>0.16888045540796964</v>
      </c>
      <c r="G342" s="155">
        <v>0.19223985890652556</v>
      </c>
      <c r="H342" s="155">
        <v>0.20772058823529413</v>
      </c>
      <c r="I342" s="155">
        <v>0.15217391304347827</v>
      </c>
      <c r="J342" s="172">
        <v>-5.554667519181586</v>
      </c>
      <c r="K342" s="172">
        <v>-3.9439365931478036</v>
      </c>
      <c r="L342" s="147"/>
      <c r="M342" s="203">
        <v>-3.0757683047726943</v>
      </c>
      <c r="N342" s="144"/>
      <c r="P342" s="154" t="s">
        <v>243</v>
      </c>
      <c r="Q342" s="155">
        <v>0.17600123944534821</v>
      </c>
      <c r="R342" s="155">
        <v>0.18015916575192095</v>
      </c>
      <c r="S342" s="155">
        <v>0.2153507285665876</v>
      </c>
      <c r="T342" s="155">
        <v>0.20827439886845828</v>
      </c>
      <c r="U342" s="155">
        <v>0.20066036319975986</v>
      </c>
      <c r="V342" s="155">
        <v>0.20674058943682522</v>
      </c>
      <c r="W342" s="155">
        <v>0.1890119498688429</v>
      </c>
      <c r="X342" s="155">
        <v>0.18293159609120521</v>
      </c>
      <c r="Y342" s="172">
        <v>-0.6080353777637687</v>
      </c>
      <c r="Z342" s="172">
        <v>-1.297685299427076</v>
      </c>
      <c r="AA342" s="147"/>
      <c r="AB342" s="144"/>
      <c r="AC342" s="144"/>
      <c r="AD342" s="151">
        <v>0.19161327897495631</v>
      </c>
      <c r="AE342" s="151">
        <v>0.19590844908547597</v>
      </c>
      <c r="AF342" s="144"/>
    </row>
    <row r="343" spans="1:32" ht="22.15" customHeight="1" x14ac:dyDescent="0.25">
      <c r="A343" s="154" t="s">
        <v>244</v>
      </c>
      <c r="B343" s="155">
        <v>3.0444964871194378E-2</v>
      </c>
      <c r="C343" s="155">
        <v>1.7110266159695818E-2</v>
      </c>
      <c r="D343" s="155">
        <v>4.8192771084337352E-2</v>
      </c>
      <c r="E343" s="155">
        <v>4.6728971962616821E-2</v>
      </c>
      <c r="F343" s="155">
        <v>3.9848197343453511E-2</v>
      </c>
      <c r="G343" s="155">
        <v>3.7037037037037035E-2</v>
      </c>
      <c r="H343" s="155">
        <v>2.5735294117647058E-2</v>
      </c>
      <c r="I343" s="155">
        <v>3.3444816053511704E-2</v>
      </c>
      <c r="J343" s="172">
        <v>0.77095219358646472</v>
      </c>
      <c r="K343" s="172">
        <v>-9.1744370187559626E-2</v>
      </c>
      <c r="L343" s="147"/>
      <c r="M343" s="203">
        <v>-1.5871144858540416</v>
      </c>
      <c r="N343" s="144"/>
      <c r="P343" s="154" t="s">
        <v>244</v>
      </c>
      <c r="Q343" s="155">
        <v>3.6563637772096987E-2</v>
      </c>
      <c r="R343" s="155">
        <v>2.9912184412733259E-2</v>
      </c>
      <c r="S343" s="155">
        <v>3.8546255506607931E-2</v>
      </c>
      <c r="T343" s="155">
        <v>4.2344413012729842E-2</v>
      </c>
      <c r="U343" s="155">
        <v>4.044724598529191E-2</v>
      </c>
      <c r="V343" s="155">
        <v>3.9028304639626497E-2</v>
      </c>
      <c r="W343" s="155">
        <v>4.2698921597201983E-2</v>
      </c>
      <c r="X343" s="155">
        <v>4.931596091205212E-2</v>
      </c>
      <c r="Y343" s="172">
        <v>0.66170393148501372</v>
      </c>
      <c r="Z343" s="172">
        <v>1.0983667432482511</v>
      </c>
      <c r="AA343" s="147"/>
      <c r="AB343" s="144"/>
      <c r="AC343" s="144"/>
      <c r="AD343" s="151">
        <v>3.43622597553873E-2</v>
      </c>
      <c r="AE343" s="151">
        <v>3.833229347956961E-2</v>
      </c>
      <c r="AF343" s="144"/>
    </row>
    <row r="344" spans="1:32" ht="22.15" customHeight="1" x14ac:dyDescent="0.25">
      <c r="A344" s="154" t="s">
        <v>245</v>
      </c>
      <c r="B344" s="155">
        <v>0</v>
      </c>
      <c r="C344" s="155">
        <v>0</v>
      </c>
      <c r="D344" s="155">
        <v>0</v>
      </c>
      <c r="E344" s="155">
        <v>0</v>
      </c>
      <c r="F344" s="155">
        <v>5.6925996204933585E-3</v>
      </c>
      <c r="G344" s="155">
        <v>0</v>
      </c>
      <c r="H344" s="155">
        <v>3.6764705882352941E-3</v>
      </c>
      <c r="I344" s="155">
        <v>1.3377926421404682E-2</v>
      </c>
      <c r="J344" s="172">
        <v>0.9701455833169389</v>
      </c>
      <c r="K344" s="172">
        <v>1.1921898465667931</v>
      </c>
      <c r="L344" s="147"/>
      <c r="M344" s="203">
        <v>-4.5775168041136034</v>
      </c>
      <c r="N344" s="144"/>
      <c r="P344" s="154" t="s">
        <v>245</v>
      </c>
      <c r="Q344" s="155">
        <v>4.2296072507552872E-2</v>
      </c>
      <c r="R344" s="155">
        <v>6.7508232711306251E-2</v>
      </c>
      <c r="S344" s="155">
        <v>4.0325313453066759E-2</v>
      </c>
      <c r="T344" s="155">
        <v>3.4741867043847241E-2</v>
      </c>
      <c r="U344" s="155">
        <v>5.4705087798289059E-2</v>
      </c>
      <c r="V344" s="155">
        <v>8.0026262036766854E-2</v>
      </c>
      <c r="W344" s="155">
        <v>8.1317400174876125E-2</v>
      </c>
      <c r="X344" s="155">
        <v>5.9153094462540717E-2</v>
      </c>
      <c r="Y344" s="172">
        <v>-2.2164305712335408</v>
      </c>
      <c r="Z344" s="172">
        <v>6.9142128310573786E-2</v>
      </c>
      <c r="AA344" s="147"/>
      <c r="AB344" s="144"/>
      <c r="AC344" s="144"/>
      <c r="AD344" s="151">
        <v>1.4560279557367501E-3</v>
      </c>
      <c r="AE344" s="151">
        <v>5.8461673179434979E-2</v>
      </c>
      <c r="AF344" s="144"/>
    </row>
    <row r="345" spans="1:32" ht="22.15" customHeight="1" x14ac:dyDescent="0.25">
      <c r="A345" s="154" t="s">
        <v>246</v>
      </c>
      <c r="B345" s="155">
        <v>7.2599531615925056E-2</v>
      </c>
      <c r="C345" s="155">
        <v>0.10836501901140684</v>
      </c>
      <c r="D345" s="155">
        <v>0.10602409638554217</v>
      </c>
      <c r="E345" s="155">
        <v>9.3457943925233641E-2</v>
      </c>
      <c r="F345" s="155">
        <v>0.11195445920303605</v>
      </c>
      <c r="G345" s="155">
        <v>8.9947089947089942E-2</v>
      </c>
      <c r="H345" s="155">
        <v>0.16176470588235295</v>
      </c>
      <c r="I345" s="155">
        <v>0.12207357859531773</v>
      </c>
      <c r="J345" s="172">
        <v>-3.9691127287035224</v>
      </c>
      <c r="K345" s="172">
        <v>1.4327509870798214</v>
      </c>
      <c r="L345" s="147"/>
      <c r="M345" s="203">
        <v>-3.2779841600122013</v>
      </c>
      <c r="N345" s="144"/>
      <c r="P345" s="154" t="s">
        <v>246</v>
      </c>
      <c r="Q345" s="155">
        <v>6.7394840808738088E-2</v>
      </c>
      <c r="R345" s="155">
        <v>8.232711306256861E-2</v>
      </c>
      <c r="S345" s="155">
        <v>0.11089461199593358</v>
      </c>
      <c r="T345" s="155">
        <v>0.11271216407355021</v>
      </c>
      <c r="U345" s="155">
        <v>0.13169743358847366</v>
      </c>
      <c r="V345" s="155">
        <v>0.13488473883863436</v>
      </c>
      <c r="W345" s="155">
        <v>0.1409938793354707</v>
      </c>
      <c r="X345" s="155">
        <v>0.15485342019543974</v>
      </c>
      <c r="Y345" s="172">
        <v>1.3859540859969044</v>
      </c>
      <c r="Z345" s="172">
        <v>4.3282584262472001</v>
      </c>
      <c r="AA345" s="147"/>
      <c r="AB345" s="144"/>
      <c r="AC345" s="144"/>
      <c r="AD345" s="151">
        <v>0.10774606872451951</v>
      </c>
      <c r="AE345" s="151">
        <v>0.11157083593296774</v>
      </c>
      <c r="AF345" s="144"/>
    </row>
    <row r="346" spans="1:32" x14ac:dyDescent="0.25">
      <c r="A346" s="149" t="s">
        <v>247</v>
      </c>
      <c r="B346" s="150">
        <v>95.976580796252861</v>
      </c>
      <c r="C346" s="150">
        <v>92.880228136882096</v>
      </c>
      <c r="D346" s="150">
        <v>76.002409638554212</v>
      </c>
      <c r="E346" s="150">
        <v>73.74299065420567</v>
      </c>
      <c r="F346" s="150">
        <v>86.119544592030351</v>
      </c>
      <c r="G346" s="150">
        <v>68.520282186948862</v>
      </c>
      <c r="H346" s="150">
        <v>69.327205882352942</v>
      </c>
      <c r="I346" s="150">
        <v>58.643812709030101</v>
      </c>
      <c r="J346" s="177">
        <v>-10.683393173322841</v>
      </c>
      <c r="K346" s="177">
        <v>-21.405692241464948</v>
      </c>
      <c r="L346" s="147"/>
      <c r="M346" s="203">
        <v>-19.647392502696292</v>
      </c>
      <c r="N346" s="144"/>
      <c r="P346" s="149" t="s">
        <v>247</v>
      </c>
      <c r="Q346" s="150">
        <v>94.582461848322893</v>
      </c>
      <c r="R346" s="150">
        <v>103.59069703622383</v>
      </c>
      <c r="S346" s="150">
        <v>81.835055913249732</v>
      </c>
      <c r="T346" s="150">
        <v>77.125618811881182</v>
      </c>
      <c r="U346" s="150">
        <v>76.288908899894949</v>
      </c>
      <c r="V346" s="150">
        <v>66.627954479136264</v>
      </c>
      <c r="W346" s="150">
        <v>75.456718157971451</v>
      </c>
      <c r="X346" s="150">
        <v>78.291205211726393</v>
      </c>
      <c r="Y346" s="177">
        <v>2.8344870537549411</v>
      </c>
      <c r="Z346" s="177">
        <v>-4.1840736332697048</v>
      </c>
      <c r="AA346" s="147"/>
      <c r="AB346" s="144"/>
      <c r="AC346" s="144"/>
      <c r="AD346" s="150">
        <v>80.049504950495049</v>
      </c>
      <c r="AE346" s="150">
        <v>82.475278844996097</v>
      </c>
      <c r="AF346" s="144"/>
    </row>
    <row r="347" spans="1:32" x14ac:dyDescent="0.25">
      <c r="A347" s="149" t="s">
        <v>248</v>
      </c>
      <c r="B347" s="150">
        <v>80.472222222222229</v>
      </c>
      <c r="C347" s="150">
        <v>83.102272727272691</v>
      </c>
      <c r="D347" s="150">
        <v>82.516129032258007</v>
      </c>
      <c r="E347" s="150">
        <v>72.519572953736699</v>
      </c>
      <c r="F347" s="150">
        <v>86.577259475218611</v>
      </c>
      <c r="G347" s="150">
        <v>68.47721179624665</v>
      </c>
      <c r="H347" s="150">
        <v>68.25157232704403</v>
      </c>
      <c r="I347" s="150">
        <v>52.737244897959187</v>
      </c>
      <c r="J347" s="177">
        <v>-15.514327429084844</v>
      </c>
      <c r="K347" s="177">
        <v>-24.526486377574159</v>
      </c>
      <c r="L347" s="147"/>
      <c r="M347" s="203">
        <v>-40.581151328455917</v>
      </c>
      <c r="N347" s="144"/>
      <c r="P347" s="149" t="s">
        <v>248</v>
      </c>
      <c r="Q347" s="150">
        <v>94.126720747295934</v>
      </c>
      <c r="R347" s="150">
        <v>112.11691259931891</v>
      </c>
      <c r="S347" s="150">
        <v>90.335746606334865</v>
      </c>
      <c r="T347" s="150">
        <v>86.461854367398558</v>
      </c>
      <c r="U347" s="150">
        <v>90.520205626160177</v>
      </c>
      <c r="V347" s="150">
        <v>76.420136370230651</v>
      </c>
      <c r="W347" s="150">
        <v>93.68827249209545</v>
      </c>
      <c r="X347" s="150">
        <v>93.318396226415103</v>
      </c>
      <c r="Y347" s="177">
        <v>-0.36987626568034671</v>
      </c>
      <c r="Z347" s="177">
        <v>0.4825379887917336</v>
      </c>
      <c r="AA347" s="147"/>
      <c r="AB347" s="144"/>
      <c r="AC347" s="144"/>
      <c r="AD347" s="150">
        <v>77.263731275533345</v>
      </c>
      <c r="AE347" s="150">
        <v>92.83585823762337</v>
      </c>
      <c r="AF347" s="144"/>
    </row>
    <row r="348" spans="1:32" x14ac:dyDescent="0.25">
      <c r="A348" s="146" t="s">
        <v>249</v>
      </c>
      <c r="B348" s="147">
        <v>152</v>
      </c>
      <c r="C348" s="147">
        <v>136</v>
      </c>
      <c r="D348" s="147">
        <v>118</v>
      </c>
      <c r="E348" s="147">
        <v>152</v>
      </c>
      <c r="F348" s="147">
        <v>159</v>
      </c>
      <c r="G348" s="147">
        <v>161</v>
      </c>
      <c r="H348" s="147">
        <v>147</v>
      </c>
      <c r="I348" s="147">
        <v>149</v>
      </c>
      <c r="J348" s="148">
        <v>1.3605442176870748E-2</v>
      </c>
      <c r="K348" s="148">
        <v>1.7560975609756183E-2</v>
      </c>
      <c r="L348" s="147"/>
      <c r="M348" s="155">
        <v>3.2112068965517243E-2</v>
      </c>
      <c r="N348" s="144"/>
      <c r="P348" s="146" t="s">
        <v>249</v>
      </c>
      <c r="Q348" s="147">
        <v>4782</v>
      </c>
      <c r="R348" s="147">
        <v>3850</v>
      </c>
      <c r="S348" s="147">
        <v>3973</v>
      </c>
      <c r="T348" s="147">
        <v>4063</v>
      </c>
      <c r="U348" s="147">
        <v>3768</v>
      </c>
      <c r="V348" s="147">
        <v>3768</v>
      </c>
      <c r="W348" s="147">
        <v>4257</v>
      </c>
      <c r="X348" s="147">
        <v>4640</v>
      </c>
      <c r="Y348" s="148">
        <v>8.9969462062485323E-2</v>
      </c>
      <c r="Z348" s="148">
        <v>0.14121077966339909</v>
      </c>
      <c r="AA348" s="147"/>
      <c r="AB348" s="144"/>
      <c r="AC348" s="144"/>
      <c r="AD348" s="147">
        <v>146.42857142857142</v>
      </c>
      <c r="AE348" s="147">
        <v>4065.8571428571427</v>
      </c>
      <c r="AF348" s="144"/>
    </row>
    <row r="349" spans="1:32" x14ac:dyDescent="0.25">
      <c r="A349" s="146" t="s">
        <v>250</v>
      </c>
      <c r="B349" s="147">
        <v>34</v>
      </c>
      <c r="C349" s="147">
        <v>35</v>
      </c>
      <c r="D349" s="147">
        <v>21</v>
      </c>
      <c r="E349" s="147">
        <v>22</v>
      </c>
      <c r="F349" s="147">
        <v>31</v>
      </c>
      <c r="G349" s="147">
        <v>29</v>
      </c>
      <c r="H349" s="147">
        <v>22</v>
      </c>
      <c r="I349" s="147">
        <v>23</v>
      </c>
      <c r="J349" s="148">
        <v>4.5454545454545456E-2</v>
      </c>
      <c r="K349" s="148">
        <v>-0.17010309278350519</v>
      </c>
      <c r="L349" s="147"/>
      <c r="M349" s="155">
        <v>2.1515434985968196E-2</v>
      </c>
      <c r="N349" s="144"/>
      <c r="P349" s="146" t="s">
        <v>250</v>
      </c>
      <c r="Q349" s="147">
        <v>915</v>
      </c>
      <c r="R349" s="147">
        <v>732</v>
      </c>
      <c r="S349" s="147">
        <v>758</v>
      </c>
      <c r="T349" s="147">
        <v>741</v>
      </c>
      <c r="U349" s="147">
        <v>668</v>
      </c>
      <c r="V349" s="147">
        <v>678</v>
      </c>
      <c r="W349" s="147">
        <v>760</v>
      </c>
      <c r="X349" s="147">
        <v>1069</v>
      </c>
      <c r="Y349" s="148">
        <v>0.40657894736842104</v>
      </c>
      <c r="Z349" s="148">
        <v>0.42479055597867471</v>
      </c>
      <c r="AA349" s="147"/>
      <c r="AB349" s="144"/>
      <c r="AC349" s="144"/>
      <c r="AD349" s="150">
        <v>27.714285714285715</v>
      </c>
      <c r="AE349" s="150">
        <v>750.28571428571433</v>
      </c>
      <c r="AF349" s="144"/>
    </row>
    <row r="350" spans="1:32" x14ac:dyDescent="0.25">
      <c r="A350" s="149" t="s">
        <v>251</v>
      </c>
      <c r="B350" s="150">
        <v>0</v>
      </c>
      <c r="C350" s="150">
        <v>328</v>
      </c>
      <c r="D350" s="150">
        <v>201</v>
      </c>
      <c r="E350" s="150">
        <v>182</v>
      </c>
      <c r="F350" s="150">
        <v>206</v>
      </c>
      <c r="G350" s="150">
        <v>303</v>
      </c>
      <c r="H350" s="150">
        <v>242</v>
      </c>
      <c r="I350" s="150">
        <v>293</v>
      </c>
      <c r="J350" s="148">
        <v>0.21074380165289255</v>
      </c>
      <c r="K350" s="157">
        <v>0.20246238030095765</v>
      </c>
      <c r="L350" s="147"/>
      <c r="M350" s="155">
        <v>3.008831382214007E-2</v>
      </c>
      <c r="N350" s="144"/>
      <c r="P350" s="149" t="s">
        <v>251</v>
      </c>
      <c r="Q350" s="150">
        <v>0</v>
      </c>
      <c r="R350" s="150">
        <v>11806</v>
      </c>
      <c r="S350" s="150">
        <v>9626</v>
      </c>
      <c r="T350" s="150">
        <v>8678</v>
      </c>
      <c r="U350" s="150">
        <v>8521</v>
      </c>
      <c r="V350" s="150">
        <v>8308</v>
      </c>
      <c r="W350" s="150">
        <v>8613</v>
      </c>
      <c r="X350" s="150">
        <v>9738</v>
      </c>
      <c r="Y350" s="148">
        <v>0.13061650992685475</v>
      </c>
      <c r="Z350" s="157">
        <v>5.1771313364055369E-2</v>
      </c>
      <c r="AA350" s="147"/>
      <c r="AB350" s="144"/>
      <c r="AC350" s="144"/>
      <c r="AD350" s="158">
        <v>243.66666666666666</v>
      </c>
      <c r="AE350" s="158">
        <v>9258.6666666666661</v>
      </c>
      <c r="AF350" s="144"/>
    </row>
    <row r="351" spans="1:32" x14ac:dyDescent="0.25">
      <c r="A351" s="159" t="s">
        <v>252</v>
      </c>
      <c r="B351" s="147">
        <v>65</v>
      </c>
      <c r="C351" s="147">
        <v>64</v>
      </c>
      <c r="D351" s="147">
        <v>114</v>
      </c>
      <c r="E351" s="147">
        <v>89</v>
      </c>
      <c r="F351" s="147">
        <v>73</v>
      </c>
      <c r="G351" s="147">
        <v>77</v>
      </c>
      <c r="H351" s="147">
        <v>106</v>
      </c>
      <c r="I351" s="147">
        <v>96</v>
      </c>
      <c r="J351" s="148">
        <v>-9.4339622641509441E-2</v>
      </c>
      <c r="K351" s="148">
        <v>0.14285714285714285</v>
      </c>
      <c r="L351" s="147"/>
      <c r="M351" s="155">
        <v>3.6781609195402298E-2</v>
      </c>
      <c r="N351" s="144"/>
      <c r="P351" s="159" t="s">
        <v>252</v>
      </c>
      <c r="Q351" s="147">
        <v>2848</v>
      </c>
      <c r="R351" s="147">
        <v>2677</v>
      </c>
      <c r="S351" s="147">
        <v>2620</v>
      </c>
      <c r="T351" s="147">
        <v>2185</v>
      </c>
      <c r="U351" s="147">
        <v>2280</v>
      </c>
      <c r="V351" s="147">
        <v>2397</v>
      </c>
      <c r="W351" s="147">
        <v>2239</v>
      </c>
      <c r="X351" s="147">
        <v>2610</v>
      </c>
      <c r="Y351" s="148">
        <v>0.16569897275569451</v>
      </c>
      <c r="Z351" s="148">
        <v>5.937608720862806E-2</v>
      </c>
      <c r="AA351" s="147"/>
      <c r="AB351" s="144"/>
      <c r="AC351" s="144"/>
      <c r="AD351" s="150">
        <v>84</v>
      </c>
      <c r="AE351" s="150">
        <v>2463.7142857142858</v>
      </c>
      <c r="AF351" s="144"/>
    </row>
    <row r="352" spans="1:32" x14ac:dyDescent="0.25">
      <c r="A352" s="159" t="s">
        <v>253</v>
      </c>
      <c r="B352" s="147">
        <v>5</v>
      </c>
      <c r="C352" s="147">
        <v>9</v>
      </c>
      <c r="D352" s="147">
        <v>10</v>
      </c>
      <c r="E352" s="147">
        <v>7</v>
      </c>
      <c r="F352" s="147">
        <v>8</v>
      </c>
      <c r="G352" s="147">
        <v>7</v>
      </c>
      <c r="H352" s="147">
        <v>12</v>
      </c>
      <c r="I352" s="147">
        <v>14</v>
      </c>
      <c r="J352" s="148">
        <v>0.16666666666666666</v>
      </c>
      <c r="K352" s="148">
        <v>0.68965517241379293</v>
      </c>
      <c r="L352" s="147"/>
      <c r="M352" s="155">
        <v>0.05</v>
      </c>
      <c r="N352" s="144"/>
      <c r="P352" s="159" t="s">
        <v>253</v>
      </c>
      <c r="Q352" s="147">
        <v>259</v>
      </c>
      <c r="R352" s="147">
        <v>312</v>
      </c>
      <c r="S352" s="147">
        <v>362</v>
      </c>
      <c r="T352" s="147">
        <v>301</v>
      </c>
      <c r="U352" s="147">
        <v>253</v>
      </c>
      <c r="V352" s="147">
        <v>268</v>
      </c>
      <c r="W352" s="147">
        <v>261</v>
      </c>
      <c r="X352" s="147">
        <v>280</v>
      </c>
      <c r="Y352" s="148">
        <v>7.2796934865900387E-2</v>
      </c>
      <c r="Z352" s="148">
        <v>-2.7777777777777776E-2</v>
      </c>
      <c r="AA352" s="147"/>
      <c r="AB352" s="144"/>
      <c r="AC352" s="144"/>
      <c r="AD352" s="150">
        <v>8.2857142857142865</v>
      </c>
      <c r="AE352" s="150">
        <v>288</v>
      </c>
      <c r="AF352" s="144"/>
    </row>
    <row r="353" spans="1:32" x14ac:dyDescent="0.25">
      <c r="A353" s="159" t="s">
        <v>254</v>
      </c>
      <c r="B353" s="160">
        <v>7.1428571428571425E-2</v>
      </c>
      <c r="C353" s="160">
        <v>0.12328767123287671</v>
      </c>
      <c r="D353" s="160">
        <v>8.0645161290322578E-2</v>
      </c>
      <c r="E353" s="160">
        <v>7.2916666666666671E-2</v>
      </c>
      <c r="F353" s="160">
        <v>9.8765432098765427E-2</v>
      </c>
      <c r="G353" s="160">
        <v>8.3333333333333329E-2</v>
      </c>
      <c r="H353" s="160">
        <v>0.10169491525423729</v>
      </c>
      <c r="I353" s="160">
        <v>0.12727272727272726</v>
      </c>
      <c r="J353" s="172">
        <v>2.5577812018489965</v>
      </c>
      <c r="K353" s="172">
        <v>3.7489445538981134</v>
      </c>
      <c r="L353" s="147"/>
      <c r="M353" s="203">
        <v>3.0386914123938333</v>
      </c>
      <c r="N353" s="144"/>
      <c r="P353" s="159" t="s">
        <v>254</v>
      </c>
      <c r="Q353" s="160">
        <v>8.3360154489861601E-2</v>
      </c>
      <c r="R353" s="160">
        <v>0.10438273670123788</v>
      </c>
      <c r="S353" s="160">
        <v>0.12139503688799463</v>
      </c>
      <c r="T353" s="160">
        <v>0.12107803700724054</v>
      </c>
      <c r="U353" s="160">
        <v>9.9881563363600476E-2</v>
      </c>
      <c r="V353" s="160">
        <v>0.10056285178236397</v>
      </c>
      <c r="W353" s="160">
        <v>0.10440000000000001</v>
      </c>
      <c r="X353" s="160">
        <v>9.6885813148788927E-2</v>
      </c>
      <c r="Y353" s="172">
        <v>-0.75141868512110799</v>
      </c>
      <c r="Z353" s="172">
        <v>-0.77762157163341061</v>
      </c>
      <c r="AA353" s="147"/>
      <c r="AB353" s="144"/>
      <c r="AC353" s="144"/>
      <c r="AD353" s="191">
        <v>8.9783281733746126E-2</v>
      </c>
      <c r="AE353" s="191">
        <v>0.10466202886512303</v>
      </c>
      <c r="AF353" s="144"/>
    </row>
    <row r="354" spans="1:32" x14ac:dyDescent="0.25">
      <c r="A354" s="161" t="s">
        <v>255</v>
      </c>
      <c r="B354" s="161"/>
      <c r="C354" s="161"/>
      <c r="D354" s="161"/>
      <c r="E354" s="144"/>
      <c r="F354" s="144"/>
      <c r="G354" s="144"/>
      <c r="H354" s="144"/>
      <c r="I354" s="144"/>
      <c r="J354" s="144"/>
      <c r="K354" s="144"/>
      <c r="L354" s="144"/>
      <c r="M354" s="144"/>
      <c r="N354" s="144"/>
      <c r="O354" s="204"/>
      <c r="P354" s="161" t="s">
        <v>255</v>
      </c>
      <c r="Q354" s="161"/>
      <c r="R354" s="161"/>
      <c r="S354" s="161"/>
      <c r="T354" s="144"/>
      <c r="U354" s="144"/>
      <c r="V354" s="144"/>
      <c r="W354" s="144"/>
      <c r="X354" s="144"/>
      <c r="Y354" s="144"/>
      <c r="Z354" s="144"/>
      <c r="AA354" s="144"/>
      <c r="AB354" s="144"/>
      <c r="AC354" s="144"/>
      <c r="AD354" s="144"/>
      <c r="AE354" s="144"/>
      <c r="AF354" s="144"/>
    </row>
    <row r="357" spans="1:32" x14ac:dyDescent="0.25">
      <c r="A357" s="189" t="s">
        <v>260</v>
      </c>
      <c r="B357" s="189"/>
      <c r="C357" s="189"/>
      <c r="D357" s="189"/>
      <c r="E357" s="181"/>
      <c r="F357" s="167"/>
      <c r="G357" s="167"/>
      <c r="H357" s="167"/>
      <c r="I357" s="167"/>
      <c r="J357" s="167"/>
      <c r="K357" s="167"/>
      <c r="L357" s="188"/>
      <c r="M357" s="211"/>
      <c r="N357" s="144"/>
      <c r="O357" s="211"/>
      <c r="P357" s="189" t="s">
        <v>260</v>
      </c>
      <c r="Q357" s="189"/>
      <c r="R357" s="189"/>
      <c r="S357" s="189"/>
      <c r="T357" s="181"/>
      <c r="U357" s="144"/>
      <c r="V357" s="144"/>
      <c r="W357" s="144"/>
      <c r="X357" s="144"/>
      <c r="Y357" s="144"/>
      <c r="Z357" s="144"/>
      <c r="AA357" s="188"/>
      <c r="AB357" s="144"/>
      <c r="AC357" s="144"/>
      <c r="AD357" s="144"/>
      <c r="AE357" s="144"/>
      <c r="AF357" s="144"/>
    </row>
    <row r="358" spans="1:32" x14ac:dyDescent="0.25">
      <c r="A358" s="166" t="s">
        <v>313</v>
      </c>
      <c r="B358" s="166"/>
      <c r="C358" s="166"/>
      <c r="D358" s="166"/>
      <c r="E358" s="213"/>
      <c r="F358" s="167"/>
      <c r="G358" s="167"/>
      <c r="H358" s="167"/>
      <c r="I358" s="167"/>
      <c r="J358" s="167"/>
      <c r="K358" s="167"/>
      <c r="L358" s="167"/>
      <c r="M358" s="144"/>
      <c r="N358" s="144"/>
      <c r="P358" s="166" t="s">
        <v>231</v>
      </c>
      <c r="Q358" s="166"/>
      <c r="R358" s="166"/>
      <c r="S358" s="166"/>
      <c r="T358" s="162"/>
      <c r="U358" s="144"/>
      <c r="V358" s="144"/>
      <c r="W358" s="144"/>
      <c r="X358" s="144"/>
      <c r="Y358" s="144"/>
      <c r="Z358" s="144"/>
      <c r="AA358" s="167"/>
      <c r="AB358" s="144"/>
      <c r="AC358" s="144"/>
      <c r="AD358" s="144"/>
      <c r="AE358" s="144"/>
      <c r="AF358" s="144"/>
    </row>
    <row r="359" spans="1:32" ht="42" x14ac:dyDescent="0.25">
      <c r="A359" s="190"/>
      <c r="B359" s="141">
        <v>2019</v>
      </c>
      <c r="C359" s="141">
        <v>2020</v>
      </c>
      <c r="D359" s="141">
        <v>2021</v>
      </c>
      <c r="E359" s="141">
        <v>2022</v>
      </c>
      <c r="F359" s="141">
        <v>2023</v>
      </c>
      <c r="G359" s="141">
        <v>2024</v>
      </c>
      <c r="H359" s="141">
        <v>2025</v>
      </c>
      <c r="I359" s="141">
        <v>2026</v>
      </c>
      <c r="J359" s="142" t="s">
        <v>232</v>
      </c>
      <c r="K359" s="142" t="s">
        <v>233</v>
      </c>
      <c r="L359" s="143" t="s">
        <v>234</v>
      </c>
      <c r="M359" s="145" t="s">
        <v>287</v>
      </c>
      <c r="N359" s="144"/>
      <c r="P359" s="190"/>
      <c r="Q359" s="141">
        <v>2019</v>
      </c>
      <c r="R359" s="141">
        <v>2020</v>
      </c>
      <c r="S359" s="141">
        <v>2021</v>
      </c>
      <c r="T359" s="141">
        <v>2022</v>
      </c>
      <c r="U359" s="141">
        <v>2023</v>
      </c>
      <c r="V359" s="141">
        <v>2024</v>
      </c>
      <c r="W359" s="141">
        <v>2025</v>
      </c>
      <c r="X359" s="141">
        <v>2026</v>
      </c>
      <c r="Y359" s="142" t="s">
        <v>232</v>
      </c>
      <c r="Z359" s="142" t="s">
        <v>233</v>
      </c>
      <c r="AA359" s="143" t="s">
        <v>234</v>
      </c>
      <c r="AB359" s="144"/>
      <c r="AC359" s="144"/>
      <c r="AD359" s="145" t="s">
        <v>314</v>
      </c>
      <c r="AE359" s="145" t="s">
        <v>235</v>
      </c>
      <c r="AF359" s="144"/>
    </row>
    <row r="360" spans="1:32" x14ac:dyDescent="0.25">
      <c r="A360" s="146" t="s">
        <v>236</v>
      </c>
      <c r="B360" s="147">
        <v>12</v>
      </c>
      <c r="C360" s="147">
        <v>20</v>
      </c>
      <c r="D360" s="147">
        <v>17</v>
      </c>
      <c r="E360" s="147">
        <v>14</v>
      </c>
      <c r="F360" s="147">
        <v>13</v>
      </c>
      <c r="G360" s="147">
        <v>13</v>
      </c>
      <c r="H360" s="147">
        <v>15</v>
      </c>
      <c r="I360" s="147">
        <v>16</v>
      </c>
      <c r="J360" s="148">
        <v>6.6666666666666666E-2</v>
      </c>
      <c r="K360" s="148">
        <v>7.6923076923076886E-2</v>
      </c>
      <c r="L360" s="147"/>
      <c r="M360" s="155">
        <v>0.05</v>
      </c>
      <c r="N360" s="144"/>
      <c r="P360" s="146" t="s">
        <v>236</v>
      </c>
      <c r="Q360" s="147">
        <v>335</v>
      </c>
      <c r="R360" s="147">
        <v>314</v>
      </c>
      <c r="S360" s="147">
        <v>298</v>
      </c>
      <c r="T360" s="147">
        <v>235</v>
      </c>
      <c r="U360" s="147">
        <v>305</v>
      </c>
      <c r="V360" s="147">
        <v>292</v>
      </c>
      <c r="W360" s="147">
        <v>283</v>
      </c>
      <c r="X360" s="147">
        <v>320</v>
      </c>
      <c r="Y360" s="148">
        <v>0.13074204946996468</v>
      </c>
      <c r="Z360" s="148">
        <v>8.6323957322987449E-2</v>
      </c>
      <c r="AA360" s="147"/>
      <c r="AB360" s="144"/>
      <c r="AC360" s="144"/>
      <c r="AD360" s="147">
        <v>14.857142857142858</v>
      </c>
      <c r="AE360" s="147">
        <v>294.57142857142856</v>
      </c>
      <c r="AF360" s="144"/>
    </row>
    <row r="361" spans="1:32" x14ac:dyDescent="0.25">
      <c r="A361" s="149" t="s">
        <v>237</v>
      </c>
      <c r="B361" s="150">
        <v>3</v>
      </c>
      <c r="C361" s="150">
        <v>7</v>
      </c>
      <c r="D361" s="150">
        <v>8</v>
      </c>
      <c r="E361" s="150">
        <v>6</v>
      </c>
      <c r="F361" s="150">
        <v>5</v>
      </c>
      <c r="G361" s="150">
        <v>2</v>
      </c>
      <c r="H361" s="150">
        <v>3</v>
      </c>
      <c r="I361" s="150">
        <v>4</v>
      </c>
      <c r="J361" s="148">
        <v>0.33333333333333331</v>
      </c>
      <c r="K361" s="148">
        <v>-0.17647058823529405</v>
      </c>
      <c r="L361" s="147"/>
      <c r="M361" s="155">
        <v>7.1428571428571425E-2</v>
      </c>
      <c r="N361" s="144"/>
      <c r="P361" s="149" t="s">
        <v>237</v>
      </c>
      <c r="Q361" s="150">
        <v>124</v>
      </c>
      <c r="R361" s="150">
        <v>95</v>
      </c>
      <c r="S361" s="150">
        <v>94</v>
      </c>
      <c r="T361" s="150">
        <v>72</v>
      </c>
      <c r="U361" s="150">
        <v>59</v>
      </c>
      <c r="V361" s="150">
        <v>52</v>
      </c>
      <c r="W361" s="150">
        <v>45</v>
      </c>
      <c r="X361" s="150">
        <v>56</v>
      </c>
      <c r="Y361" s="148">
        <v>0.24444444444444444</v>
      </c>
      <c r="Z361" s="148">
        <v>-0.27541589648798526</v>
      </c>
      <c r="AA361" s="147"/>
      <c r="AB361" s="144"/>
      <c r="AC361" s="144"/>
      <c r="AD361" s="150">
        <v>4.8571428571428568</v>
      </c>
      <c r="AE361" s="150">
        <v>77.285714285714292</v>
      </c>
      <c r="AF361" s="144"/>
    </row>
    <row r="362" spans="1:32" x14ac:dyDescent="0.25">
      <c r="A362" s="146" t="s">
        <v>90</v>
      </c>
      <c r="B362" s="151">
        <v>0.42857142857142855</v>
      </c>
      <c r="C362" s="151">
        <v>0.63636363636363635</v>
      </c>
      <c r="D362" s="151">
        <v>0.8</v>
      </c>
      <c r="E362" s="151">
        <v>0.75</v>
      </c>
      <c r="F362" s="151">
        <v>0.83333333333333337</v>
      </c>
      <c r="G362" s="151">
        <v>0.4</v>
      </c>
      <c r="H362" s="151">
        <v>0.5</v>
      </c>
      <c r="I362" s="151">
        <v>0.5</v>
      </c>
      <c r="J362" s="172">
        <v>0</v>
      </c>
      <c r="K362" s="172">
        <v>-14.150943396226412</v>
      </c>
      <c r="L362" s="147"/>
      <c r="M362" s="203">
        <v>1.3043478260869545</v>
      </c>
      <c r="N362" s="144"/>
      <c r="P362" s="146" t="s">
        <v>90</v>
      </c>
      <c r="Q362" s="151">
        <v>0.72514619883040932</v>
      </c>
      <c r="R362" s="151">
        <v>0.62091503267973858</v>
      </c>
      <c r="S362" s="151">
        <v>0.67625899280575541</v>
      </c>
      <c r="T362" s="151">
        <v>0.62608695652173918</v>
      </c>
      <c r="U362" s="151">
        <v>0.50862068965517238</v>
      </c>
      <c r="V362" s="151">
        <v>0.46846846846846846</v>
      </c>
      <c r="W362" s="151">
        <v>0.39823008849557523</v>
      </c>
      <c r="X362" s="151">
        <v>0.48695652173913045</v>
      </c>
      <c r="Y362" s="172">
        <v>8.8726433243555221</v>
      </c>
      <c r="Z362" s="172">
        <v>-10.236809699725297</v>
      </c>
      <c r="AA362" s="147"/>
      <c r="AB362" s="144"/>
      <c r="AC362" s="144"/>
      <c r="AD362" s="151">
        <v>0.64150943396226412</v>
      </c>
      <c r="AE362" s="151">
        <v>0.58932461873638342</v>
      </c>
      <c r="AF362" s="144"/>
    </row>
    <row r="363" spans="1:32" x14ac:dyDescent="0.25">
      <c r="A363" s="149" t="s">
        <v>238</v>
      </c>
      <c r="B363" s="150">
        <v>2</v>
      </c>
      <c r="C363" s="150">
        <v>3</v>
      </c>
      <c r="D363" s="150">
        <v>2</v>
      </c>
      <c r="E363" s="150">
        <v>2</v>
      </c>
      <c r="F363" s="150">
        <v>3</v>
      </c>
      <c r="G363" s="150">
        <v>0</v>
      </c>
      <c r="H363" s="150">
        <v>3</v>
      </c>
      <c r="I363" s="150">
        <v>4</v>
      </c>
      <c r="J363" s="148">
        <v>0.33333333333333331</v>
      </c>
      <c r="K363" s="148">
        <v>0.8666666666666667</v>
      </c>
      <c r="L363" s="147"/>
      <c r="M363" s="155">
        <v>0.11428571428571428</v>
      </c>
      <c r="N363" s="144"/>
      <c r="P363" s="149" t="s">
        <v>238</v>
      </c>
      <c r="Q363" s="150">
        <v>62</v>
      </c>
      <c r="R363" s="150">
        <v>42</v>
      </c>
      <c r="S363" s="150">
        <v>53</v>
      </c>
      <c r="T363" s="150">
        <v>38</v>
      </c>
      <c r="U363" s="150">
        <v>37</v>
      </c>
      <c r="V363" s="150">
        <v>28</v>
      </c>
      <c r="W363" s="150">
        <v>25</v>
      </c>
      <c r="X363" s="150">
        <v>35</v>
      </c>
      <c r="Y363" s="148">
        <v>0.4</v>
      </c>
      <c r="Z363" s="148">
        <v>-0.14035087719298248</v>
      </c>
      <c r="AA363" s="147"/>
      <c r="AB363" s="144"/>
      <c r="AC363" s="144"/>
      <c r="AD363" s="150">
        <v>2.1428571428571428</v>
      </c>
      <c r="AE363" s="150">
        <v>40.714285714285715</v>
      </c>
      <c r="AF363" s="144"/>
    </row>
    <row r="364" spans="1:32" x14ac:dyDescent="0.25">
      <c r="A364" s="149" t="s">
        <v>239</v>
      </c>
      <c r="B364" s="153">
        <v>0.16666666666666666</v>
      </c>
      <c r="C364" s="153">
        <v>0.15</v>
      </c>
      <c r="D364" s="153">
        <v>0.11764705882352941</v>
      </c>
      <c r="E364" s="153">
        <v>0.14285714285714285</v>
      </c>
      <c r="F364" s="153">
        <v>0.23076923076923078</v>
      </c>
      <c r="G364" s="153">
        <v>0</v>
      </c>
      <c r="H364" s="153">
        <v>0.2</v>
      </c>
      <c r="I364" s="153">
        <v>0.25</v>
      </c>
      <c r="J364" s="172">
        <v>4.9999999999999991</v>
      </c>
      <c r="K364" s="172">
        <v>10.576923076923078</v>
      </c>
      <c r="L364" s="147"/>
      <c r="M364" s="203">
        <v>14.0625</v>
      </c>
      <c r="N364" s="144"/>
      <c r="P364" s="149" t="s">
        <v>239</v>
      </c>
      <c r="Q364" s="153">
        <v>0.18507462686567164</v>
      </c>
      <c r="R364" s="153">
        <v>0.13375796178343949</v>
      </c>
      <c r="S364" s="153">
        <v>0.17785234899328858</v>
      </c>
      <c r="T364" s="153">
        <v>0.16170212765957448</v>
      </c>
      <c r="U364" s="153">
        <v>0.12131147540983607</v>
      </c>
      <c r="V364" s="153">
        <v>9.5890410958904104E-2</v>
      </c>
      <c r="W364" s="153">
        <v>8.8339222614840993E-2</v>
      </c>
      <c r="X364" s="153">
        <v>0.109375</v>
      </c>
      <c r="Y364" s="172">
        <v>2.1035777385159009</v>
      </c>
      <c r="Z364" s="172">
        <v>-2.8840324927255105</v>
      </c>
      <c r="AA364" s="147"/>
      <c r="AB364" s="144"/>
      <c r="AC364" s="144"/>
      <c r="AD364" s="153">
        <v>0.14423076923076922</v>
      </c>
      <c r="AE364" s="153">
        <v>0.13821532492725511</v>
      </c>
      <c r="AF364" s="144"/>
    </row>
    <row r="365" spans="1:32" x14ac:dyDescent="0.25">
      <c r="A365" s="149" t="s">
        <v>240</v>
      </c>
      <c r="B365" s="153">
        <v>0.66666666666666663</v>
      </c>
      <c r="C365" s="153">
        <v>0.42857142857142855</v>
      </c>
      <c r="D365" s="153">
        <v>0.25</v>
      </c>
      <c r="E365" s="153">
        <v>0.33333333333333331</v>
      </c>
      <c r="F365" s="153">
        <v>0.6</v>
      </c>
      <c r="G365" s="153">
        <v>0</v>
      </c>
      <c r="H365" s="153">
        <v>1</v>
      </c>
      <c r="I365" s="153">
        <v>1</v>
      </c>
      <c r="J365" s="172">
        <v>0</v>
      </c>
      <c r="K365" s="172">
        <v>55.882352941176471</v>
      </c>
      <c r="L365" s="147"/>
      <c r="M365" s="203">
        <v>37.5</v>
      </c>
      <c r="N365" s="144"/>
      <c r="P365" s="149" t="s">
        <v>240</v>
      </c>
      <c r="Q365" s="153">
        <v>0.5</v>
      </c>
      <c r="R365" s="153">
        <v>0.44210526315789472</v>
      </c>
      <c r="S365" s="153">
        <v>0.56382978723404253</v>
      </c>
      <c r="T365" s="153">
        <v>0.52777777777777779</v>
      </c>
      <c r="U365" s="153">
        <v>0.6271186440677966</v>
      </c>
      <c r="V365" s="153">
        <v>0.53846153846153844</v>
      </c>
      <c r="W365" s="153">
        <v>0.55555555555555558</v>
      </c>
      <c r="X365" s="153">
        <v>0.625</v>
      </c>
      <c r="Y365" s="172">
        <v>6.944444444444442</v>
      </c>
      <c r="Z365" s="172">
        <v>9.8197781885397397</v>
      </c>
      <c r="AA365" s="147"/>
      <c r="AB365" s="144"/>
      <c r="AC365" s="144"/>
      <c r="AD365" s="153">
        <v>0.44117647058823534</v>
      </c>
      <c r="AE365" s="153">
        <v>0.52680221811460259</v>
      </c>
      <c r="AF365" s="144"/>
    </row>
    <row r="366" spans="1:32" ht="22.15" customHeight="1" x14ac:dyDescent="0.25">
      <c r="A366" s="154" t="s">
        <v>241</v>
      </c>
      <c r="B366" s="155">
        <v>0.33333333333333331</v>
      </c>
      <c r="C366" s="155">
        <v>0.42857142857142855</v>
      </c>
      <c r="D366" s="155">
        <v>0.625</v>
      </c>
      <c r="E366" s="155">
        <v>0.16666666666666666</v>
      </c>
      <c r="F366" s="155">
        <v>0.2</v>
      </c>
      <c r="G366" s="155">
        <v>1</v>
      </c>
      <c r="H366" s="155">
        <v>0</v>
      </c>
      <c r="I366" s="155">
        <v>0</v>
      </c>
      <c r="J366" s="172">
        <v>0</v>
      </c>
      <c r="K366" s="172">
        <v>-38.235294117647058</v>
      </c>
      <c r="L366" s="147"/>
      <c r="M366" s="203">
        <v>-19.642857142857142</v>
      </c>
      <c r="N366" s="144"/>
      <c r="P366" s="154" t="s">
        <v>241</v>
      </c>
      <c r="Q366" s="155">
        <v>0.23387096774193547</v>
      </c>
      <c r="R366" s="155">
        <v>0.26315789473684209</v>
      </c>
      <c r="S366" s="155">
        <v>0.30851063829787234</v>
      </c>
      <c r="T366" s="155">
        <v>0.29166666666666669</v>
      </c>
      <c r="U366" s="155">
        <v>0.2711864406779661</v>
      </c>
      <c r="V366" s="155">
        <v>0.42307692307692307</v>
      </c>
      <c r="W366" s="155">
        <v>0.42222222222222222</v>
      </c>
      <c r="X366" s="155">
        <v>0.19642857142857142</v>
      </c>
      <c r="Y366" s="172">
        <v>-22.579365079365079</v>
      </c>
      <c r="Z366" s="172">
        <v>-10.116847108529178</v>
      </c>
      <c r="AA366" s="147"/>
      <c r="AB366" s="144"/>
      <c r="AC366" s="144"/>
      <c r="AD366" s="151">
        <v>0.38235294117647056</v>
      </c>
      <c r="AE366" s="151">
        <v>0.29759704251386321</v>
      </c>
      <c r="AF366" s="144"/>
    </row>
    <row r="367" spans="1:32" ht="22.15" customHeight="1" x14ac:dyDescent="0.25">
      <c r="A367" s="154" t="s">
        <v>242</v>
      </c>
      <c r="B367" s="155">
        <v>8.3333333333333329E-2</v>
      </c>
      <c r="C367" s="155">
        <v>0.15</v>
      </c>
      <c r="D367" s="155">
        <v>0.29411764705882354</v>
      </c>
      <c r="E367" s="155">
        <v>7.1428571428571425E-2</v>
      </c>
      <c r="F367" s="155">
        <v>7.6923076923076927E-2</v>
      </c>
      <c r="G367" s="155">
        <v>0.15384615384615385</v>
      </c>
      <c r="H367" s="155">
        <v>0</v>
      </c>
      <c r="I367" s="155">
        <v>0</v>
      </c>
      <c r="J367" s="172">
        <v>0</v>
      </c>
      <c r="K367" s="172">
        <v>-12.5</v>
      </c>
      <c r="L367" s="147"/>
      <c r="M367" s="203">
        <v>-3.4375000000000004</v>
      </c>
      <c r="N367" s="144"/>
      <c r="P367" s="154" t="s">
        <v>242</v>
      </c>
      <c r="Q367" s="155">
        <v>8.6567164179104483E-2</v>
      </c>
      <c r="R367" s="155">
        <v>7.9617834394904455E-2</v>
      </c>
      <c r="S367" s="155">
        <v>9.7315436241610737E-2</v>
      </c>
      <c r="T367" s="155">
        <v>8.9361702127659579E-2</v>
      </c>
      <c r="U367" s="155">
        <v>5.2459016393442623E-2</v>
      </c>
      <c r="V367" s="155">
        <v>7.5342465753424653E-2</v>
      </c>
      <c r="W367" s="155">
        <v>6.7137809187279157E-2</v>
      </c>
      <c r="X367" s="155">
        <v>3.4375000000000003E-2</v>
      </c>
      <c r="Y367" s="172">
        <v>-3.2762809187279154</v>
      </c>
      <c r="Z367" s="172">
        <v>-4.3704534432589721</v>
      </c>
      <c r="AA367" s="147"/>
      <c r="AB367" s="144"/>
      <c r="AC367" s="144"/>
      <c r="AD367" s="151">
        <v>0.125</v>
      </c>
      <c r="AE367" s="151">
        <v>7.807953443258972E-2</v>
      </c>
      <c r="AF367" s="144"/>
    </row>
    <row r="368" spans="1:32" ht="22.15" customHeight="1" x14ac:dyDescent="0.25">
      <c r="A368" s="154" t="s">
        <v>243</v>
      </c>
      <c r="B368" s="155">
        <v>0.25</v>
      </c>
      <c r="C368" s="155">
        <v>0.15</v>
      </c>
      <c r="D368" s="155">
        <v>5.8823529411764705E-2</v>
      </c>
      <c r="E368" s="155">
        <v>0.14285714285714285</v>
      </c>
      <c r="F368" s="155">
        <v>7.6923076923076927E-2</v>
      </c>
      <c r="G368" s="155">
        <v>0.15384615384615385</v>
      </c>
      <c r="H368" s="155">
        <v>0.13333333333333333</v>
      </c>
      <c r="I368" s="155">
        <v>0.125</v>
      </c>
      <c r="J368" s="172">
        <v>-0.83333333333333315</v>
      </c>
      <c r="K368" s="172">
        <v>-0.9615384615384609</v>
      </c>
      <c r="L368" s="147"/>
      <c r="M368" s="203">
        <v>2.8124999999999996</v>
      </c>
      <c r="N368" s="144"/>
      <c r="P368" s="154" t="s">
        <v>243</v>
      </c>
      <c r="Q368" s="155">
        <v>9.8507462686567168E-2</v>
      </c>
      <c r="R368" s="155">
        <v>9.8726114649681534E-2</v>
      </c>
      <c r="S368" s="155">
        <v>0.11073825503355705</v>
      </c>
      <c r="T368" s="155">
        <v>0.11914893617021277</v>
      </c>
      <c r="U368" s="155">
        <v>0.10819672131147541</v>
      </c>
      <c r="V368" s="155">
        <v>9.9315068493150679E-2</v>
      </c>
      <c r="W368" s="155">
        <v>0.12014134275618374</v>
      </c>
      <c r="X368" s="155">
        <v>9.6875000000000003E-2</v>
      </c>
      <c r="Y368" s="172">
        <v>-2.3266342756183738</v>
      </c>
      <c r="Z368" s="172">
        <v>-1.030249757516974</v>
      </c>
      <c r="AA368" s="147"/>
      <c r="AB368" s="144"/>
      <c r="AC368" s="144"/>
      <c r="AD368" s="151">
        <v>0.13461538461538461</v>
      </c>
      <c r="AE368" s="151">
        <v>0.10717749757516974</v>
      </c>
      <c r="AF368" s="144"/>
    </row>
    <row r="369" spans="1:32" ht="22.15" customHeight="1" x14ac:dyDescent="0.25">
      <c r="A369" s="154" t="s">
        <v>244</v>
      </c>
      <c r="B369" s="155">
        <v>0</v>
      </c>
      <c r="C369" s="155">
        <v>0</v>
      </c>
      <c r="D369" s="155">
        <v>0</v>
      </c>
      <c r="E369" s="155">
        <v>0</v>
      </c>
      <c r="F369" s="155">
        <v>0</v>
      </c>
      <c r="G369" s="155">
        <v>0</v>
      </c>
      <c r="H369" s="155">
        <v>0</v>
      </c>
      <c r="I369" s="155">
        <v>0</v>
      </c>
      <c r="J369" s="172">
        <v>0</v>
      </c>
      <c r="K369" s="172">
        <v>0</v>
      </c>
      <c r="L369" s="147"/>
      <c r="M369" s="203">
        <v>0</v>
      </c>
      <c r="N369" s="144"/>
      <c r="P369" s="154" t="s">
        <v>244</v>
      </c>
      <c r="Q369" s="155">
        <v>0</v>
      </c>
      <c r="R369" s="155">
        <v>0</v>
      </c>
      <c r="S369" s="155">
        <v>6.7114093959731542E-3</v>
      </c>
      <c r="T369" s="155">
        <v>8.5106382978723406E-3</v>
      </c>
      <c r="U369" s="155">
        <v>3.2786885245901639E-3</v>
      </c>
      <c r="V369" s="155">
        <v>3.4246575342465752E-3</v>
      </c>
      <c r="W369" s="155">
        <v>3.5335689045936395E-3</v>
      </c>
      <c r="X369" s="155">
        <v>0</v>
      </c>
      <c r="Y369" s="172">
        <v>-0.35335689045936397</v>
      </c>
      <c r="Z369" s="172">
        <v>-0.33947623666343357</v>
      </c>
      <c r="AA369" s="147"/>
      <c r="AB369" s="144"/>
      <c r="AC369" s="144"/>
      <c r="AD369" s="151">
        <v>0</v>
      </c>
      <c r="AE369" s="151">
        <v>3.3947623666343357E-3</v>
      </c>
      <c r="AF369" s="144"/>
    </row>
    <row r="370" spans="1:32" ht="22.15" customHeight="1" x14ac:dyDescent="0.25">
      <c r="A370" s="154" t="s">
        <v>245</v>
      </c>
      <c r="B370" s="155">
        <v>0</v>
      </c>
      <c r="C370" s="155">
        <v>0</v>
      </c>
      <c r="D370" s="155">
        <v>0</v>
      </c>
      <c r="E370" s="155">
        <v>0</v>
      </c>
      <c r="F370" s="155">
        <v>0</v>
      </c>
      <c r="G370" s="155">
        <v>0</v>
      </c>
      <c r="H370" s="155">
        <v>0</v>
      </c>
      <c r="I370" s="155">
        <v>0</v>
      </c>
      <c r="J370" s="172">
        <v>0</v>
      </c>
      <c r="K370" s="172">
        <v>0</v>
      </c>
      <c r="L370" s="147"/>
      <c r="M370" s="203">
        <v>-5.9375</v>
      </c>
      <c r="N370" s="144"/>
      <c r="P370" s="154" t="s">
        <v>245</v>
      </c>
      <c r="Q370" s="155">
        <v>3.2835820895522387E-2</v>
      </c>
      <c r="R370" s="155">
        <v>4.4585987261146494E-2</v>
      </c>
      <c r="S370" s="155">
        <v>3.3557046979865771E-3</v>
      </c>
      <c r="T370" s="155">
        <v>1.7021276595744681E-2</v>
      </c>
      <c r="U370" s="155">
        <v>2.9508196721311476E-2</v>
      </c>
      <c r="V370" s="155">
        <v>7.8767123287671229E-2</v>
      </c>
      <c r="W370" s="155">
        <v>9.187279151943463E-2</v>
      </c>
      <c r="X370" s="155">
        <v>5.9374999999999997E-2</v>
      </c>
      <c r="Y370" s="172">
        <v>-3.2497791519434633</v>
      </c>
      <c r="Z370" s="172">
        <v>1.6697987390882636</v>
      </c>
      <c r="AA370" s="147"/>
      <c r="AB370" s="144"/>
      <c r="AC370" s="144"/>
      <c r="AD370" s="151">
        <v>0</v>
      </c>
      <c r="AE370" s="151">
        <v>4.2677012609117361E-2</v>
      </c>
      <c r="AF370" s="144"/>
    </row>
    <row r="371" spans="1:32" ht="22.15" customHeight="1" x14ac:dyDescent="0.25">
      <c r="A371" s="154" t="s">
        <v>246</v>
      </c>
      <c r="B371" s="155">
        <v>8.3333333333333329E-2</v>
      </c>
      <c r="C371" s="155">
        <v>0</v>
      </c>
      <c r="D371" s="155">
        <v>0.17647058823529413</v>
      </c>
      <c r="E371" s="155">
        <v>0</v>
      </c>
      <c r="F371" s="155">
        <v>0</v>
      </c>
      <c r="G371" s="155">
        <v>0.38461538461538464</v>
      </c>
      <c r="H371" s="155">
        <v>0.2</v>
      </c>
      <c r="I371" s="155">
        <v>0.25</v>
      </c>
      <c r="J371" s="172">
        <v>4.9999999999999991</v>
      </c>
      <c r="K371" s="172">
        <v>13.461538461538462</v>
      </c>
      <c r="L371" s="147"/>
      <c r="M371" s="203">
        <v>-7.8125</v>
      </c>
      <c r="N371" s="144"/>
      <c r="P371" s="154" t="s">
        <v>246</v>
      </c>
      <c r="Q371" s="155">
        <v>0.17910447761194029</v>
      </c>
      <c r="R371" s="155">
        <v>0.16878980891719744</v>
      </c>
      <c r="S371" s="155">
        <v>0.21140939597315436</v>
      </c>
      <c r="T371" s="155">
        <v>0.26382978723404255</v>
      </c>
      <c r="U371" s="155">
        <v>0.24590163934426229</v>
      </c>
      <c r="V371" s="155">
        <v>0.25684931506849318</v>
      </c>
      <c r="W371" s="155">
        <v>0.28621908127208479</v>
      </c>
      <c r="X371" s="155">
        <v>0.328125</v>
      </c>
      <c r="Y371" s="172">
        <v>4.1905918727915212</v>
      </c>
      <c r="Z371" s="172">
        <v>10.067592143549952</v>
      </c>
      <c r="AA371" s="147"/>
      <c r="AB371" s="144"/>
      <c r="AC371" s="144"/>
      <c r="AD371" s="151">
        <v>0.11538461538461539</v>
      </c>
      <c r="AE371" s="151">
        <v>0.22744907856450047</v>
      </c>
      <c r="AF371" s="144"/>
    </row>
    <row r="372" spans="1:32" x14ac:dyDescent="0.25">
      <c r="A372" s="149" t="s">
        <v>247</v>
      </c>
      <c r="B372" s="150">
        <v>117.58333333333333</v>
      </c>
      <c r="C372" s="150">
        <v>302.15000000000026</v>
      </c>
      <c r="D372" s="150">
        <v>106.35294117647057</v>
      </c>
      <c r="E372" s="150">
        <v>179.71428571428564</v>
      </c>
      <c r="F372" s="150">
        <v>165.1538461538463</v>
      </c>
      <c r="G372" s="150">
        <v>108.38461538461539</v>
      </c>
      <c r="H372" s="150">
        <v>96.799999999999969</v>
      </c>
      <c r="I372" s="150">
        <v>113.43749999999987</v>
      </c>
      <c r="J372" s="177">
        <v>16.637499999999903</v>
      </c>
      <c r="K372" s="177">
        <v>-47.966346153846317</v>
      </c>
      <c r="L372" s="147"/>
      <c r="M372" s="203">
        <v>-45.840625000000117</v>
      </c>
      <c r="N372" s="144"/>
      <c r="P372" s="149" t="s">
        <v>247</v>
      </c>
      <c r="Q372" s="150">
        <v>219.69850746268639</v>
      </c>
      <c r="R372" s="150">
        <v>183.33121019108307</v>
      </c>
      <c r="S372" s="150">
        <v>204.39597315436279</v>
      </c>
      <c r="T372" s="150">
        <v>151.44680851063836</v>
      </c>
      <c r="U372" s="150">
        <v>115.76721311475417</v>
      </c>
      <c r="V372" s="150">
        <v>92.869863013698591</v>
      </c>
      <c r="W372" s="150">
        <v>114.51943462897535</v>
      </c>
      <c r="X372" s="150">
        <v>159.27812499999999</v>
      </c>
      <c r="Y372" s="177">
        <v>44.758690371024642</v>
      </c>
      <c r="Z372" s="177">
        <v>2.8760881425799596</v>
      </c>
      <c r="AA372" s="147"/>
      <c r="AB372" s="144"/>
      <c r="AC372" s="144"/>
      <c r="AD372" s="150">
        <v>161.40384615384619</v>
      </c>
      <c r="AE372" s="150">
        <v>156.40203685742003</v>
      </c>
      <c r="AF372" s="144"/>
    </row>
    <row r="373" spans="1:32" x14ac:dyDescent="0.25">
      <c r="A373" s="149" t="s">
        <v>248</v>
      </c>
      <c r="B373" s="150">
        <v>42</v>
      </c>
      <c r="C373" s="150">
        <v>630.28571428571581</v>
      </c>
      <c r="D373" s="150">
        <v>188.12500000000014</v>
      </c>
      <c r="E373" s="150">
        <v>174</v>
      </c>
      <c r="F373" s="150">
        <v>266.8</v>
      </c>
      <c r="G373" s="150">
        <v>292</v>
      </c>
      <c r="H373" s="150">
        <v>239</v>
      </c>
      <c r="I373" s="150">
        <v>240.25</v>
      </c>
      <c r="J373" s="177">
        <v>1.25</v>
      </c>
      <c r="K373" s="177">
        <v>-45.691176470588573</v>
      </c>
      <c r="L373" s="147"/>
      <c r="M373" s="203">
        <v>-317.96428571428567</v>
      </c>
      <c r="N373" s="144"/>
      <c r="P373" s="149" t="s">
        <v>248</v>
      </c>
      <c r="Q373" s="150">
        <v>334.16935483870969</v>
      </c>
      <c r="R373" s="150">
        <v>317.7157894736842</v>
      </c>
      <c r="S373" s="150">
        <v>361.81914893617022</v>
      </c>
      <c r="T373" s="150">
        <v>257.74999999999994</v>
      </c>
      <c r="U373" s="150">
        <v>202.03389830508496</v>
      </c>
      <c r="V373" s="150">
        <v>193.8846153846151</v>
      </c>
      <c r="W373" s="150">
        <v>188.22222222222206</v>
      </c>
      <c r="X373" s="150">
        <v>558.21428571428567</v>
      </c>
      <c r="Y373" s="177">
        <v>369.99206349206361</v>
      </c>
      <c r="Z373" s="177">
        <v>272.3344335885925</v>
      </c>
      <c r="AA373" s="147"/>
      <c r="AB373" s="144"/>
      <c r="AC373" s="144"/>
      <c r="AD373" s="150">
        <v>285.94117647058857</v>
      </c>
      <c r="AE373" s="150">
        <v>285.87985212569316</v>
      </c>
      <c r="AF373" s="144"/>
    </row>
    <row r="374" spans="1:32" x14ac:dyDescent="0.25">
      <c r="A374" s="146" t="s">
        <v>249</v>
      </c>
      <c r="B374" s="147">
        <v>21</v>
      </c>
      <c r="C374" s="147">
        <v>21</v>
      </c>
      <c r="D374" s="147">
        <v>8</v>
      </c>
      <c r="E374" s="147">
        <v>19</v>
      </c>
      <c r="F374" s="147">
        <v>21</v>
      </c>
      <c r="G374" s="147">
        <v>35</v>
      </c>
      <c r="H374" s="147">
        <v>18</v>
      </c>
      <c r="I374" s="147">
        <v>8</v>
      </c>
      <c r="J374" s="148">
        <v>-0.55555555555555558</v>
      </c>
      <c r="K374" s="148">
        <v>-0.60839160839160833</v>
      </c>
      <c r="L374" s="147"/>
      <c r="M374" s="155">
        <v>6.0606060606060608E-2</v>
      </c>
      <c r="N374" s="144"/>
      <c r="P374" s="146" t="s">
        <v>249</v>
      </c>
      <c r="Q374" s="147">
        <v>322</v>
      </c>
      <c r="R374" s="147">
        <v>238</v>
      </c>
      <c r="S374" s="147">
        <v>193</v>
      </c>
      <c r="T374" s="147">
        <v>170</v>
      </c>
      <c r="U374" s="147">
        <v>173</v>
      </c>
      <c r="V374" s="147">
        <v>216</v>
      </c>
      <c r="W374" s="147">
        <v>163</v>
      </c>
      <c r="X374" s="147">
        <v>132</v>
      </c>
      <c r="Y374" s="148">
        <v>-0.19018404907975461</v>
      </c>
      <c r="Z374" s="148">
        <v>-0.37355932203389836</v>
      </c>
      <c r="AA374" s="147"/>
      <c r="AB374" s="144"/>
      <c r="AC374" s="144"/>
      <c r="AD374" s="147">
        <v>20.428571428571427</v>
      </c>
      <c r="AE374" s="147">
        <v>210.71428571428572</v>
      </c>
      <c r="AF374" s="144"/>
    </row>
    <row r="375" spans="1:32" x14ac:dyDescent="0.25">
      <c r="A375" s="146" t="s">
        <v>250</v>
      </c>
      <c r="B375" s="147">
        <v>6</v>
      </c>
      <c r="C375" s="147">
        <v>13</v>
      </c>
      <c r="D375" s="147">
        <v>4</v>
      </c>
      <c r="E375" s="147">
        <v>2</v>
      </c>
      <c r="F375" s="147">
        <v>9</v>
      </c>
      <c r="G375" s="147">
        <v>10</v>
      </c>
      <c r="H375" s="147">
        <v>12</v>
      </c>
      <c r="I375" s="147">
        <v>4</v>
      </c>
      <c r="J375" s="148">
        <v>-0.66666666666666663</v>
      </c>
      <c r="K375" s="148">
        <v>-0.5</v>
      </c>
      <c r="L375" s="147"/>
      <c r="M375" s="155">
        <v>0.1111111111111111</v>
      </c>
      <c r="N375" s="144"/>
      <c r="P375" s="146" t="s">
        <v>250</v>
      </c>
      <c r="Q375" s="147">
        <v>111</v>
      </c>
      <c r="R375" s="147">
        <v>96</v>
      </c>
      <c r="S375" s="147">
        <v>61</v>
      </c>
      <c r="T375" s="147">
        <v>57</v>
      </c>
      <c r="U375" s="147">
        <v>51</v>
      </c>
      <c r="V375" s="147">
        <v>60</v>
      </c>
      <c r="W375" s="147">
        <v>71</v>
      </c>
      <c r="X375" s="147">
        <v>36</v>
      </c>
      <c r="Y375" s="148">
        <v>-0.49295774647887325</v>
      </c>
      <c r="Z375" s="148">
        <v>-0.50295857988165682</v>
      </c>
      <c r="AA375" s="147"/>
      <c r="AB375" s="144"/>
      <c r="AC375" s="144"/>
      <c r="AD375" s="150">
        <v>8</v>
      </c>
      <c r="AE375" s="150">
        <v>72.428571428571431</v>
      </c>
      <c r="AF375" s="144"/>
    </row>
    <row r="376" spans="1:32" x14ac:dyDescent="0.25">
      <c r="A376" s="149" t="s">
        <v>251</v>
      </c>
      <c r="B376" s="150">
        <v>0</v>
      </c>
      <c r="C376" s="150">
        <v>5</v>
      </c>
      <c r="D376" s="150">
        <v>6</v>
      </c>
      <c r="E376" s="150">
        <v>0</v>
      </c>
      <c r="F376" s="150">
        <v>0</v>
      </c>
      <c r="G376" s="150">
        <v>2</v>
      </c>
      <c r="H376" s="150">
        <v>8</v>
      </c>
      <c r="I376" s="150">
        <v>3</v>
      </c>
      <c r="J376" s="148">
        <v>-0.625</v>
      </c>
      <c r="K376" s="157">
        <v>-0.14285714285714285</v>
      </c>
      <c r="L376" s="147"/>
      <c r="M376" s="155">
        <v>3.2967032967032968E-2</v>
      </c>
      <c r="N376" s="144"/>
      <c r="P376" s="149" t="s">
        <v>251</v>
      </c>
      <c r="Q376" s="150">
        <v>0</v>
      </c>
      <c r="R376" s="150">
        <v>125</v>
      </c>
      <c r="S376" s="150">
        <v>100</v>
      </c>
      <c r="T376" s="150">
        <v>102</v>
      </c>
      <c r="U376" s="150">
        <v>55</v>
      </c>
      <c r="V376" s="150">
        <v>60</v>
      </c>
      <c r="W376" s="150">
        <v>73</v>
      </c>
      <c r="X376" s="150">
        <v>91</v>
      </c>
      <c r="Y376" s="148">
        <v>0.24657534246575341</v>
      </c>
      <c r="Z376" s="157">
        <v>6.0194174757281609E-2</v>
      </c>
      <c r="AA376" s="147"/>
      <c r="AB376" s="144"/>
      <c r="AC376" s="144"/>
      <c r="AD376" s="158">
        <v>3.5</v>
      </c>
      <c r="AE376" s="158">
        <v>85.833333333333329</v>
      </c>
      <c r="AF376" s="144"/>
    </row>
    <row r="377" spans="1:32" x14ac:dyDescent="0.25">
      <c r="A377" s="159" t="s">
        <v>252</v>
      </c>
      <c r="B377" s="147">
        <v>0</v>
      </c>
      <c r="C377" s="147">
        <v>0</v>
      </c>
      <c r="D377" s="147">
        <v>4</v>
      </c>
      <c r="E377" s="147">
        <v>0</v>
      </c>
      <c r="F377" s="147">
        <v>0</v>
      </c>
      <c r="G377" s="147">
        <v>0</v>
      </c>
      <c r="H377" s="147">
        <v>0</v>
      </c>
      <c r="I377" s="147">
        <v>2</v>
      </c>
      <c r="J377" s="148" t="e">
        <v>#DIV/0!</v>
      </c>
      <c r="K377" s="148">
        <v>2.5</v>
      </c>
      <c r="L377" s="147"/>
      <c r="M377" s="155">
        <v>0.5</v>
      </c>
      <c r="N377" s="144"/>
      <c r="P377" s="159" t="s">
        <v>252</v>
      </c>
      <c r="Q377" s="147">
        <v>6</v>
      </c>
      <c r="R377" s="147">
        <v>31</v>
      </c>
      <c r="S377" s="147">
        <v>9</v>
      </c>
      <c r="T377" s="147">
        <v>6</v>
      </c>
      <c r="U377" s="147">
        <v>0</v>
      </c>
      <c r="V377" s="147">
        <v>1</v>
      </c>
      <c r="W377" s="147">
        <v>9</v>
      </c>
      <c r="X377" s="147">
        <v>4</v>
      </c>
      <c r="Y377" s="148">
        <v>-0.55555555555555558</v>
      </c>
      <c r="Z377" s="148">
        <v>-0.54838709677419362</v>
      </c>
      <c r="AA377" s="147"/>
      <c r="AB377" s="144"/>
      <c r="AC377" s="144"/>
      <c r="AD377" s="150">
        <v>0.5714285714285714</v>
      </c>
      <c r="AE377" s="150">
        <v>8.8571428571428577</v>
      </c>
      <c r="AF377" s="144"/>
    </row>
    <row r="378" spans="1:32" x14ac:dyDescent="0.25">
      <c r="A378" s="159" t="s">
        <v>253</v>
      </c>
      <c r="B378" s="147">
        <v>0</v>
      </c>
      <c r="C378" s="147">
        <v>0</v>
      </c>
      <c r="D378" s="147">
        <v>0</v>
      </c>
      <c r="E378" s="147">
        <v>0</v>
      </c>
      <c r="F378" s="147">
        <v>0</v>
      </c>
      <c r="G378" s="147">
        <v>0</v>
      </c>
      <c r="H378" s="147">
        <v>0</v>
      </c>
      <c r="I378" s="147">
        <v>0</v>
      </c>
      <c r="J378" s="148" t="e">
        <v>#DIV/0!</v>
      </c>
      <c r="K378" s="148" t="e">
        <v>#DIV/0!</v>
      </c>
      <c r="L378" s="147"/>
      <c r="M378" s="155">
        <v>0</v>
      </c>
      <c r="N378" s="144"/>
      <c r="P378" s="159" t="s">
        <v>253</v>
      </c>
      <c r="Q378" s="147">
        <v>3</v>
      </c>
      <c r="R378" s="147">
        <v>14</v>
      </c>
      <c r="S378" s="147">
        <v>0</v>
      </c>
      <c r="T378" s="147">
        <v>1</v>
      </c>
      <c r="U378" s="147">
        <v>0</v>
      </c>
      <c r="V378" s="147">
        <v>1</v>
      </c>
      <c r="W378" s="147">
        <v>6</v>
      </c>
      <c r="X378" s="147">
        <v>2</v>
      </c>
      <c r="Y378" s="148">
        <v>-0.66666666666666663</v>
      </c>
      <c r="Z378" s="148">
        <v>-0.44</v>
      </c>
      <c r="AA378" s="147"/>
      <c r="AB378" s="144"/>
      <c r="AC378" s="144"/>
      <c r="AD378" s="150">
        <v>0</v>
      </c>
      <c r="AE378" s="150">
        <v>3.5714285714285716</v>
      </c>
      <c r="AF378" s="144"/>
    </row>
    <row r="379" spans="1:32" x14ac:dyDescent="0.25">
      <c r="A379" s="159" t="s">
        <v>254</v>
      </c>
      <c r="B379" s="160" t="s">
        <v>285</v>
      </c>
      <c r="C379" s="160" t="s">
        <v>285</v>
      </c>
      <c r="D379" s="160">
        <v>0</v>
      </c>
      <c r="E379" s="160" t="s">
        <v>285</v>
      </c>
      <c r="F379" s="160" t="s">
        <v>285</v>
      </c>
      <c r="G379" s="160" t="s">
        <v>285</v>
      </c>
      <c r="H379" s="160" t="s">
        <v>285</v>
      </c>
      <c r="I379" s="160">
        <v>0</v>
      </c>
      <c r="J379" s="172" t="e">
        <v>#VALUE!</v>
      </c>
      <c r="K379" s="172">
        <v>0</v>
      </c>
      <c r="L379" s="147"/>
      <c r="M379" s="203">
        <v>-33.333333333333329</v>
      </c>
      <c r="N379" s="144"/>
      <c r="P379" s="159" t="s">
        <v>254</v>
      </c>
      <c r="Q379" s="160">
        <v>0.33333333333333331</v>
      </c>
      <c r="R379" s="160">
        <v>0.31111111111111112</v>
      </c>
      <c r="S379" s="160">
        <v>0</v>
      </c>
      <c r="T379" s="160">
        <v>0.14285714285714285</v>
      </c>
      <c r="U379" s="160" t="s">
        <v>285</v>
      </c>
      <c r="V379" s="160">
        <v>0.5</v>
      </c>
      <c r="W379" s="160">
        <v>0.4</v>
      </c>
      <c r="X379" s="160">
        <v>0.33333333333333331</v>
      </c>
      <c r="Y379" s="172">
        <v>-6.6666666666666705</v>
      </c>
      <c r="Z379" s="172">
        <v>4.5977011494252871</v>
      </c>
      <c r="AA379" s="147"/>
      <c r="AB379" s="144"/>
      <c r="AC379" s="144"/>
      <c r="AD379" s="191">
        <v>0</v>
      </c>
      <c r="AE379" s="191">
        <v>0.28735632183908044</v>
      </c>
      <c r="AF379" s="144"/>
    </row>
    <row r="380" spans="1:32" x14ac:dyDescent="0.25">
      <c r="A380" s="161" t="s">
        <v>255</v>
      </c>
      <c r="B380" s="161"/>
      <c r="C380" s="161"/>
      <c r="D380" s="161"/>
      <c r="E380" s="144"/>
      <c r="F380" s="144"/>
      <c r="G380" s="144"/>
      <c r="H380" s="144"/>
      <c r="I380" s="144"/>
      <c r="J380" s="144"/>
      <c r="K380" s="144"/>
      <c r="L380" s="144"/>
      <c r="M380" s="144"/>
      <c r="N380" s="144"/>
      <c r="O380" s="204"/>
      <c r="P380" s="161" t="s">
        <v>255</v>
      </c>
      <c r="Q380" s="161"/>
      <c r="R380" s="161"/>
      <c r="S380" s="161"/>
      <c r="T380" s="144"/>
      <c r="U380" s="144"/>
      <c r="V380" s="144"/>
      <c r="W380" s="144"/>
      <c r="X380" s="144"/>
      <c r="Y380" s="144"/>
      <c r="Z380" s="144"/>
      <c r="AA380" s="144"/>
      <c r="AB380" s="144"/>
      <c r="AC380" s="144"/>
      <c r="AD380" s="144"/>
      <c r="AE380" s="144"/>
      <c r="AF380" s="144"/>
    </row>
    <row r="383" spans="1:32" x14ac:dyDescent="0.25">
      <c r="A383" s="189" t="s">
        <v>261</v>
      </c>
      <c r="B383" s="189"/>
      <c r="C383" s="189"/>
      <c r="D383" s="189"/>
      <c r="E383" s="181"/>
      <c r="F383" s="167"/>
      <c r="G383" s="167"/>
      <c r="H383" s="167"/>
      <c r="I383" s="167"/>
      <c r="J383" s="167"/>
      <c r="K383" s="167"/>
      <c r="L383" s="188"/>
      <c r="M383" s="211"/>
      <c r="N383" s="144"/>
      <c r="O383" s="211"/>
      <c r="P383" s="189" t="s">
        <v>261</v>
      </c>
      <c r="Q383" s="189"/>
      <c r="R383" s="189"/>
      <c r="S383" s="189"/>
      <c r="T383" s="181"/>
      <c r="U383" s="144"/>
      <c r="V383" s="144"/>
      <c r="W383" s="144"/>
      <c r="X383" s="144"/>
      <c r="Y383" s="144"/>
      <c r="Z383" s="144"/>
      <c r="AA383" s="188"/>
      <c r="AB383" s="144"/>
      <c r="AC383" s="144"/>
      <c r="AD383" s="144"/>
      <c r="AE383" s="144"/>
      <c r="AF383" s="144"/>
    </row>
    <row r="384" spans="1:32" x14ac:dyDescent="0.25">
      <c r="A384" s="166" t="s">
        <v>313</v>
      </c>
      <c r="B384" s="166"/>
      <c r="C384" s="166"/>
      <c r="D384" s="166"/>
      <c r="E384" s="213"/>
      <c r="F384" s="167"/>
      <c r="G384" s="167"/>
      <c r="H384" s="167"/>
      <c r="I384" s="167"/>
      <c r="J384" s="167"/>
      <c r="K384" s="167"/>
      <c r="L384" s="167"/>
      <c r="M384" s="144"/>
      <c r="N384" s="144"/>
      <c r="P384" s="166" t="s">
        <v>231</v>
      </c>
      <c r="Q384" s="166"/>
      <c r="R384" s="166"/>
      <c r="S384" s="166"/>
      <c r="T384" s="162"/>
      <c r="U384" s="144"/>
      <c r="V384" s="144"/>
      <c r="W384" s="144"/>
      <c r="X384" s="144"/>
      <c r="Y384" s="144"/>
      <c r="Z384" s="144"/>
      <c r="AA384" s="167"/>
      <c r="AB384" s="144"/>
      <c r="AC384" s="144"/>
      <c r="AD384" s="144"/>
      <c r="AE384" s="144"/>
      <c r="AF384" s="144"/>
    </row>
    <row r="385" spans="1:32" ht="42" x14ac:dyDescent="0.25">
      <c r="A385" s="190"/>
      <c r="B385" s="141">
        <v>2019</v>
      </c>
      <c r="C385" s="141">
        <v>2020</v>
      </c>
      <c r="D385" s="141">
        <v>2021</v>
      </c>
      <c r="E385" s="141">
        <v>2022</v>
      </c>
      <c r="F385" s="141">
        <v>2023</v>
      </c>
      <c r="G385" s="141">
        <v>2024</v>
      </c>
      <c r="H385" s="141">
        <v>2025</v>
      </c>
      <c r="I385" s="141">
        <v>2026</v>
      </c>
      <c r="J385" s="142" t="s">
        <v>232</v>
      </c>
      <c r="K385" s="142" t="s">
        <v>233</v>
      </c>
      <c r="L385" s="143" t="s">
        <v>234</v>
      </c>
      <c r="M385" s="145" t="s">
        <v>287</v>
      </c>
      <c r="N385" s="144"/>
      <c r="P385" s="190"/>
      <c r="Q385" s="141">
        <v>2019</v>
      </c>
      <c r="R385" s="141">
        <v>2020</v>
      </c>
      <c r="S385" s="141">
        <v>2021</v>
      </c>
      <c r="T385" s="141">
        <v>2022</v>
      </c>
      <c r="U385" s="141">
        <v>2023</v>
      </c>
      <c r="V385" s="141">
        <v>2024</v>
      </c>
      <c r="W385" s="141">
        <v>2025</v>
      </c>
      <c r="X385" s="141">
        <v>2026</v>
      </c>
      <c r="Y385" s="142" t="s">
        <v>232</v>
      </c>
      <c r="Z385" s="142" t="s">
        <v>233</v>
      </c>
      <c r="AA385" s="143" t="s">
        <v>234</v>
      </c>
      <c r="AB385" s="144"/>
      <c r="AC385" s="144"/>
      <c r="AD385" s="145" t="s">
        <v>314</v>
      </c>
      <c r="AE385" s="145" t="s">
        <v>235</v>
      </c>
      <c r="AF385" s="144"/>
    </row>
    <row r="386" spans="1:32" x14ac:dyDescent="0.25">
      <c r="A386" s="146" t="s">
        <v>236</v>
      </c>
      <c r="B386" s="147">
        <v>43</v>
      </c>
      <c r="C386" s="147">
        <v>53</v>
      </c>
      <c r="D386" s="147">
        <v>93</v>
      </c>
      <c r="E386" s="147">
        <v>60</v>
      </c>
      <c r="F386" s="147">
        <v>40</v>
      </c>
      <c r="G386" s="147">
        <v>39</v>
      </c>
      <c r="H386" s="147">
        <v>43</v>
      </c>
      <c r="I386" s="147">
        <v>67</v>
      </c>
      <c r="J386" s="148">
        <v>0.55813953488372092</v>
      </c>
      <c r="K386" s="148">
        <v>0.26415094339622641</v>
      </c>
      <c r="L386" s="147"/>
      <c r="M386" s="155">
        <v>8.2410824108241076E-2</v>
      </c>
      <c r="N386" s="144"/>
      <c r="P386" s="146" t="s">
        <v>236</v>
      </c>
      <c r="Q386" s="147">
        <v>648</v>
      </c>
      <c r="R386" s="147">
        <v>849</v>
      </c>
      <c r="S386" s="147">
        <v>1022</v>
      </c>
      <c r="T386" s="147">
        <v>685</v>
      </c>
      <c r="U386" s="147">
        <v>809</v>
      </c>
      <c r="V386" s="147">
        <v>743</v>
      </c>
      <c r="W386" s="147">
        <v>677</v>
      </c>
      <c r="X386" s="147">
        <v>813</v>
      </c>
      <c r="Y386" s="148">
        <v>0.20088626292466766</v>
      </c>
      <c r="Z386" s="148">
        <v>4.7487575924903415E-2</v>
      </c>
      <c r="AA386" s="147"/>
      <c r="AB386" s="144"/>
      <c r="AC386" s="144"/>
      <c r="AD386" s="147">
        <v>53</v>
      </c>
      <c r="AE386" s="147">
        <v>776.14285714285711</v>
      </c>
      <c r="AF386" s="144"/>
    </row>
    <row r="387" spans="1:32" x14ac:dyDescent="0.25">
      <c r="A387" s="149" t="s">
        <v>237</v>
      </c>
      <c r="B387" s="150">
        <v>29</v>
      </c>
      <c r="C387" s="150">
        <v>40</v>
      </c>
      <c r="D387" s="150">
        <v>56</v>
      </c>
      <c r="E387" s="150">
        <v>39</v>
      </c>
      <c r="F387" s="150">
        <v>26</v>
      </c>
      <c r="G387" s="150">
        <v>17</v>
      </c>
      <c r="H387" s="150">
        <v>19</v>
      </c>
      <c r="I387" s="150">
        <v>39</v>
      </c>
      <c r="J387" s="148">
        <v>1.0526315789473684</v>
      </c>
      <c r="K387" s="148">
        <v>0.20796460176991155</v>
      </c>
      <c r="L387" s="147"/>
      <c r="M387" s="155">
        <v>8.2802547770700632E-2</v>
      </c>
      <c r="N387" s="144"/>
      <c r="P387" s="149" t="s">
        <v>237</v>
      </c>
      <c r="Q387" s="150">
        <v>381</v>
      </c>
      <c r="R387" s="150">
        <v>538</v>
      </c>
      <c r="S387" s="150">
        <v>613</v>
      </c>
      <c r="T387" s="150">
        <v>366</v>
      </c>
      <c r="U387" s="150">
        <v>441</v>
      </c>
      <c r="V387" s="150">
        <v>438</v>
      </c>
      <c r="W387" s="150">
        <v>355</v>
      </c>
      <c r="X387" s="150">
        <v>471</v>
      </c>
      <c r="Y387" s="148">
        <v>0.3267605633802817</v>
      </c>
      <c r="Z387" s="148">
        <v>5.268199233716471E-2</v>
      </c>
      <c r="AA387" s="147"/>
      <c r="AB387" s="144"/>
      <c r="AC387" s="144"/>
      <c r="AD387" s="150">
        <v>32.285714285714285</v>
      </c>
      <c r="AE387" s="150">
        <v>447.42857142857144</v>
      </c>
      <c r="AF387" s="144"/>
    </row>
    <row r="388" spans="1:32" x14ac:dyDescent="0.25">
      <c r="A388" s="146" t="s">
        <v>90</v>
      </c>
      <c r="B388" s="151">
        <v>0.72499999999999998</v>
      </c>
      <c r="C388" s="151">
        <v>0.83333333333333337</v>
      </c>
      <c r="D388" s="151">
        <v>0.60215053763440862</v>
      </c>
      <c r="E388" s="151">
        <v>0.70909090909090911</v>
      </c>
      <c r="F388" s="151">
        <v>0.74285714285714288</v>
      </c>
      <c r="G388" s="151">
        <v>0.47222222222222221</v>
      </c>
      <c r="H388" s="151">
        <v>0.52777777777777779</v>
      </c>
      <c r="I388" s="151">
        <v>0.66101694915254239</v>
      </c>
      <c r="J388" s="172">
        <v>13.32391713747646</v>
      </c>
      <c r="K388" s="172">
        <v>0.21248208726589723</v>
      </c>
      <c r="L388" s="147"/>
      <c r="M388" s="203">
        <v>1.1361776738749274</v>
      </c>
      <c r="N388" s="144"/>
      <c r="P388" s="146" t="s">
        <v>90</v>
      </c>
      <c r="Q388" s="151">
        <v>0.62254901960784315</v>
      </c>
      <c r="R388" s="151">
        <v>0.68710089399744567</v>
      </c>
      <c r="S388" s="151">
        <v>0.64526315789473687</v>
      </c>
      <c r="T388" s="151">
        <v>0.5903225806451613</v>
      </c>
      <c r="U388" s="151">
        <v>0.62376237623762376</v>
      </c>
      <c r="V388" s="151">
        <v>0.64506627393225335</v>
      </c>
      <c r="W388" s="151">
        <v>0.58872305140961856</v>
      </c>
      <c r="X388" s="151">
        <v>0.64965517241379311</v>
      </c>
      <c r="Y388" s="172">
        <v>6.0932121004174551</v>
      </c>
      <c r="Z388" s="172">
        <v>1.7438781618476229</v>
      </c>
      <c r="AA388" s="147"/>
      <c r="AB388" s="144"/>
      <c r="AC388" s="144"/>
      <c r="AD388" s="151">
        <v>0.65889212827988342</v>
      </c>
      <c r="AE388" s="151">
        <v>0.63221639079531688</v>
      </c>
      <c r="AF388" s="144"/>
    </row>
    <row r="389" spans="1:32" x14ac:dyDescent="0.25">
      <c r="A389" s="149" t="s">
        <v>238</v>
      </c>
      <c r="B389" s="150">
        <v>26</v>
      </c>
      <c r="C389" s="150">
        <v>29</v>
      </c>
      <c r="D389" s="150">
        <v>47</v>
      </c>
      <c r="E389" s="150">
        <v>34</v>
      </c>
      <c r="F389" s="150">
        <v>22</v>
      </c>
      <c r="G389" s="150">
        <v>17</v>
      </c>
      <c r="H389" s="150">
        <v>17</v>
      </c>
      <c r="I389" s="150">
        <v>40</v>
      </c>
      <c r="J389" s="148">
        <v>1.3529411764705883</v>
      </c>
      <c r="K389" s="148">
        <v>0.45833333333333343</v>
      </c>
      <c r="L389" s="147"/>
      <c r="M389" s="155">
        <v>9.237875288683603E-2</v>
      </c>
      <c r="N389" s="144"/>
      <c r="P389" s="149" t="s">
        <v>238</v>
      </c>
      <c r="Q389" s="150">
        <v>324</v>
      </c>
      <c r="R389" s="150">
        <v>458</v>
      </c>
      <c r="S389" s="150">
        <v>549</v>
      </c>
      <c r="T389" s="150">
        <v>305</v>
      </c>
      <c r="U389" s="150">
        <v>408</v>
      </c>
      <c r="V389" s="150">
        <v>405</v>
      </c>
      <c r="W389" s="150">
        <v>314</v>
      </c>
      <c r="X389" s="150">
        <v>433</v>
      </c>
      <c r="Y389" s="148">
        <v>0.37898089171974525</v>
      </c>
      <c r="Z389" s="148">
        <v>9.6996018820123028E-2</v>
      </c>
      <c r="AA389" s="147"/>
      <c r="AB389" s="144"/>
      <c r="AC389" s="144"/>
      <c r="AD389" s="150">
        <v>27.428571428571427</v>
      </c>
      <c r="AE389" s="150">
        <v>394.71428571428572</v>
      </c>
      <c r="AF389" s="144"/>
    </row>
    <row r="390" spans="1:32" x14ac:dyDescent="0.25">
      <c r="A390" s="149" t="s">
        <v>239</v>
      </c>
      <c r="B390" s="153">
        <v>0.60465116279069764</v>
      </c>
      <c r="C390" s="153">
        <v>0.54716981132075471</v>
      </c>
      <c r="D390" s="153">
        <v>0.5053763440860215</v>
      </c>
      <c r="E390" s="153">
        <v>0.56666666666666665</v>
      </c>
      <c r="F390" s="153">
        <v>0.55000000000000004</v>
      </c>
      <c r="G390" s="153">
        <v>0.4358974358974359</v>
      </c>
      <c r="H390" s="153">
        <v>0.39534883720930231</v>
      </c>
      <c r="I390" s="153">
        <v>0.59701492537313428</v>
      </c>
      <c r="J390" s="172">
        <v>20.166608816383196</v>
      </c>
      <c r="K390" s="172">
        <v>7.9494709739711178</v>
      </c>
      <c r="L390" s="147"/>
      <c r="M390" s="203">
        <v>6.4419599419874736</v>
      </c>
      <c r="N390" s="144"/>
      <c r="P390" s="149" t="s">
        <v>239</v>
      </c>
      <c r="Q390" s="153">
        <v>0.5</v>
      </c>
      <c r="R390" s="153">
        <v>0.53945818610129559</v>
      </c>
      <c r="S390" s="153">
        <v>0.53718199608610573</v>
      </c>
      <c r="T390" s="153">
        <v>0.44525547445255476</v>
      </c>
      <c r="U390" s="153">
        <v>0.50432632880098882</v>
      </c>
      <c r="V390" s="153">
        <v>0.54508748317631228</v>
      </c>
      <c r="W390" s="153">
        <v>0.46381093057607092</v>
      </c>
      <c r="X390" s="153">
        <v>0.53259532595325954</v>
      </c>
      <c r="Y390" s="172">
        <v>6.8784395377188616</v>
      </c>
      <c r="Z390" s="172">
        <v>2.4036518664468765</v>
      </c>
      <c r="AA390" s="147"/>
      <c r="AB390" s="144"/>
      <c r="AC390" s="144"/>
      <c r="AD390" s="153">
        <v>0.5175202156334231</v>
      </c>
      <c r="AE390" s="153">
        <v>0.50855880728879077</v>
      </c>
      <c r="AF390" s="144"/>
    </row>
    <row r="391" spans="1:32" x14ac:dyDescent="0.25">
      <c r="A391" s="149" t="s">
        <v>240</v>
      </c>
      <c r="B391" s="153">
        <v>0.89655172413793105</v>
      </c>
      <c r="C391" s="153">
        <v>0.72499999999999998</v>
      </c>
      <c r="D391" s="153">
        <v>0.8392857142857143</v>
      </c>
      <c r="E391" s="153">
        <v>0.87179487179487181</v>
      </c>
      <c r="F391" s="153">
        <v>0.84615384615384615</v>
      </c>
      <c r="G391" s="153">
        <v>1</v>
      </c>
      <c r="H391" s="153">
        <v>0.89473684210526316</v>
      </c>
      <c r="I391" s="153">
        <v>1.0256410256410255</v>
      </c>
      <c r="J391" s="172">
        <v>13.090418353576238</v>
      </c>
      <c r="K391" s="172">
        <v>17.608350351713177</v>
      </c>
      <c r="L391" s="147"/>
      <c r="M391" s="203">
        <v>10.632043116119538</v>
      </c>
      <c r="N391" s="144"/>
      <c r="P391" s="149" t="s">
        <v>240</v>
      </c>
      <c r="Q391" s="153">
        <v>0.85039370078740162</v>
      </c>
      <c r="R391" s="153">
        <v>0.85130111524163565</v>
      </c>
      <c r="S391" s="153">
        <v>0.89559543230016314</v>
      </c>
      <c r="T391" s="153">
        <v>0.83333333333333337</v>
      </c>
      <c r="U391" s="153">
        <v>0.92517006802721091</v>
      </c>
      <c r="V391" s="153">
        <v>0.92465753424657537</v>
      </c>
      <c r="W391" s="153">
        <v>0.88450704225352117</v>
      </c>
      <c r="X391" s="153">
        <v>0.91932059447983017</v>
      </c>
      <c r="Y391" s="172">
        <v>3.4813552226308997</v>
      </c>
      <c r="Z391" s="172">
        <v>3.713668643385315</v>
      </c>
      <c r="AA391" s="147"/>
      <c r="AB391" s="144"/>
      <c r="AC391" s="144"/>
      <c r="AD391" s="153">
        <v>0.84955752212389379</v>
      </c>
      <c r="AE391" s="153">
        <v>0.88218390804597702</v>
      </c>
      <c r="AF391" s="144"/>
    </row>
    <row r="392" spans="1:32" ht="22.15" customHeight="1" x14ac:dyDescent="0.25">
      <c r="A392" s="154" t="s">
        <v>241</v>
      </c>
      <c r="B392" s="155">
        <v>0</v>
      </c>
      <c r="C392" s="155">
        <v>0.05</v>
      </c>
      <c r="D392" s="155">
        <v>3.5714285714285712E-2</v>
      </c>
      <c r="E392" s="155">
        <v>7.6923076923076927E-2</v>
      </c>
      <c r="F392" s="155">
        <v>0.11538461538461539</v>
      </c>
      <c r="G392" s="155">
        <v>0</v>
      </c>
      <c r="H392" s="155">
        <v>0.10526315789473684</v>
      </c>
      <c r="I392" s="155">
        <v>0</v>
      </c>
      <c r="J392" s="172">
        <v>-10.526315789473683</v>
      </c>
      <c r="K392" s="172">
        <v>-5.3097345132743365</v>
      </c>
      <c r="L392" s="147"/>
      <c r="M392" s="203">
        <v>-3.6093418259023355</v>
      </c>
      <c r="N392" s="144"/>
      <c r="P392" s="154" t="s">
        <v>241</v>
      </c>
      <c r="Q392" s="155">
        <v>8.6614173228346455E-2</v>
      </c>
      <c r="R392" s="155">
        <v>5.3903345724907063E-2</v>
      </c>
      <c r="S392" s="155">
        <v>4.730831973898858E-2</v>
      </c>
      <c r="T392" s="155">
        <v>9.2896174863387984E-2</v>
      </c>
      <c r="U392" s="155">
        <v>3.8548752834467119E-2</v>
      </c>
      <c r="V392" s="155">
        <v>3.8812785388127852E-2</v>
      </c>
      <c r="W392" s="155">
        <v>5.0704225352112678E-2</v>
      </c>
      <c r="X392" s="155">
        <v>3.6093418259023353E-2</v>
      </c>
      <c r="Y392" s="172">
        <v>-1.4610807093089324</v>
      </c>
      <c r="Z392" s="172">
        <v>-2.041999170266247</v>
      </c>
      <c r="AA392" s="147"/>
      <c r="AB392" s="144"/>
      <c r="AC392" s="144"/>
      <c r="AD392" s="151">
        <v>5.3097345132743362E-2</v>
      </c>
      <c r="AE392" s="151">
        <v>5.6513409961685822E-2</v>
      </c>
      <c r="AF392" s="144"/>
    </row>
    <row r="393" spans="1:32" ht="22.15" customHeight="1" x14ac:dyDescent="0.25">
      <c r="A393" s="154" t="s">
        <v>242</v>
      </c>
      <c r="B393" s="155">
        <v>0</v>
      </c>
      <c r="C393" s="155">
        <v>3.7735849056603772E-2</v>
      </c>
      <c r="D393" s="155">
        <v>2.1505376344086023E-2</v>
      </c>
      <c r="E393" s="155">
        <v>0.05</v>
      </c>
      <c r="F393" s="155">
        <v>7.4999999999999997E-2</v>
      </c>
      <c r="G393" s="155">
        <v>0</v>
      </c>
      <c r="H393" s="155">
        <v>4.6511627906976744E-2</v>
      </c>
      <c r="I393" s="155">
        <v>0</v>
      </c>
      <c r="J393" s="172">
        <v>-4.6511627906976747</v>
      </c>
      <c r="K393" s="172">
        <v>-3.2345013477088949</v>
      </c>
      <c r="L393" s="147"/>
      <c r="M393" s="203">
        <v>-2.0910209102091022</v>
      </c>
      <c r="N393" s="144"/>
      <c r="P393" s="154" t="s">
        <v>242</v>
      </c>
      <c r="Q393" s="155">
        <v>5.0925925925925923E-2</v>
      </c>
      <c r="R393" s="155">
        <v>3.4157832744405182E-2</v>
      </c>
      <c r="S393" s="155">
        <v>2.8375733855185908E-2</v>
      </c>
      <c r="T393" s="155">
        <v>4.9635036496350364E-2</v>
      </c>
      <c r="U393" s="155">
        <v>2.1013597033374538E-2</v>
      </c>
      <c r="V393" s="155">
        <v>2.2880215343203229E-2</v>
      </c>
      <c r="W393" s="155">
        <v>2.6587887740029542E-2</v>
      </c>
      <c r="X393" s="155">
        <v>2.0910209102091022E-2</v>
      </c>
      <c r="Y393" s="172">
        <v>-0.56776786379385202</v>
      </c>
      <c r="Z393" s="172">
        <v>-1.1668476706854316</v>
      </c>
      <c r="AA393" s="147"/>
      <c r="AB393" s="144"/>
      <c r="AC393" s="144"/>
      <c r="AD393" s="151">
        <v>3.2345013477088951E-2</v>
      </c>
      <c r="AE393" s="151">
        <v>3.2578685808945337E-2</v>
      </c>
      <c r="AF393" s="144"/>
    </row>
    <row r="394" spans="1:32" ht="22.15" customHeight="1" x14ac:dyDescent="0.25">
      <c r="A394" s="154" t="s">
        <v>243</v>
      </c>
      <c r="B394" s="155">
        <v>0.18604651162790697</v>
      </c>
      <c r="C394" s="155">
        <v>0.22641509433962265</v>
      </c>
      <c r="D394" s="155">
        <v>0.20430107526881722</v>
      </c>
      <c r="E394" s="155">
        <v>0.16666666666666666</v>
      </c>
      <c r="F394" s="155">
        <v>0.05</v>
      </c>
      <c r="G394" s="155">
        <v>0.17948717948717949</v>
      </c>
      <c r="H394" s="155">
        <v>0.27906976744186046</v>
      </c>
      <c r="I394" s="155">
        <v>5.9701492537313432E-2</v>
      </c>
      <c r="J394" s="172">
        <v>-21.936827490454704</v>
      </c>
      <c r="K394" s="172">
        <v>-12.897775274570545</v>
      </c>
      <c r="L394" s="147"/>
      <c r="M394" s="203">
        <v>-5.5919663674248685</v>
      </c>
      <c r="N394" s="144"/>
      <c r="P394" s="154" t="s">
        <v>243</v>
      </c>
      <c r="Q394" s="155">
        <v>0.18055555555555555</v>
      </c>
      <c r="R394" s="155">
        <v>0.14840989399293286</v>
      </c>
      <c r="S394" s="155">
        <v>0.17318982387475537</v>
      </c>
      <c r="T394" s="155">
        <v>0.17372262773722627</v>
      </c>
      <c r="U394" s="155">
        <v>0.21384425216316441</v>
      </c>
      <c r="V394" s="155">
        <v>0.17496635262449528</v>
      </c>
      <c r="W394" s="155">
        <v>0.15952732644017725</v>
      </c>
      <c r="X394" s="155">
        <v>0.11562115621156212</v>
      </c>
      <c r="Y394" s="172">
        <v>-4.3906170228615133</v>
      </c>
      <c r="Z394" s="172">
        <v>-5.9236197000291382</v>
      </c>
      <c r="AA394" s="147"/>
      <c r="AB394" s="144"/>
      <c r="AC394" s="144"/>
      <c r="AD394" s="151">
        <v>0.18867924528301888</v>
      </c>
      <c r="AE394" s="151">
        <v>0.1748573532118535</v>
      </c>
      <c r="AF394" s="144"/>
    </row>
    <row r="395" spans="1:32" ht="22.15" customHeight="1" x14ac:dyDescent="0.25">
      <c r="A395" s="154" t="s">
        <v>244</v>
      </c>
      <c r="B395" s="155">
        <v>0.11627906976744186</v>
      </c>
      <c r="C395" s="155">
        <v>5.6603773584905662E-2</v>
      </c>
      <c r="D395" s="155">
        <v>0.24731182795698925</v>
      </c>
      <c r="E395" s="155">
        <v>0.1</v>
      </c>
      <c r="F395" s="155">
        <v>0.17499999999999999</v>
      </c>
      <c r="G395" s="155">
        <v>0.33333333333333331</v>
      </c>
      <c r="H395" s="155">
        <v>0.11627906976744186</v>
      </c>
      <c r="I395" s="155">
        <v>0.22388059701492538</v>
      </c>
      <c r="J395" s="172">
        <v>10.760152724748352</v>
      </c>
      <c r="K395" s="172">
        <v>5.6764694049965811</v>
      </c>
      <c r="L395" s="147"/>
      <c r="M395" s="203">
        <v>9.595931780213327</v>
      </c>
      <c r="N395" s="144"/>
      <c r="P395" s="154" t="s">
        <v>244</v>
      </c>
      <c r="Q395" s="155">
        <v>0.15432098765432098</v>
      </c>
      <c r="R395" s="155">
        <v>0.11778563015312132</v>
      </c>
      <c r="S395" s="155">
        <v>0.12720156555772993</v>
      </c>
      <c r="T395" s="155">
        <v>0.14890510948905109</v>
      </c>
      <c r="U395" s="155">
        <v>9.7651421508034617E-2</v>
      </c>
      <c r="V395" s="155">
        <v>0.12382234185733512</v>
      </c>
      <c r="W395" s="155">
        <v>0.14623338257016247</v>
      </c>
      <c r="X395" s="155">
        <v>0.12792127921279212</v>
      </c>
      <c r="Y395" s="172">
        <v>-1.8312103357370351</v>
      </c>
      <c r="Z395" s="172">
        <v>-0.1289101792177505</v>
      </c>
      <c r="AA395" s="147"/>
      <c r="AB395" s="144"/>
      <c r="AC395" s="144"/>
      <c r="AD395" s="151">
        <v>0.16711590296495957</v>
      </c>
      <c r="AE395" s="151">
        <v>0.12921038100496962</v>
      </c>
      <c r="AF395" s="144"/>
    </row>
    <row r="396" spans="1:32" ht="22.15" customHeight="1" x14ac:dyDescent="0.25">
      <c r="A396" s="154" t="s">
        <v>245</v>
      </c>
      <c r="B396" s="155">
        <v>0</v>
      </c>
      <c r="C396" s="155">
        <v>0</v>
      </c>
      <c r="D396" s="155">
        <v>0</v>
      </c>
      <c r="E396" s="155">
        <v>0</v>
      </c>
      <c r="F396" s="155">
        <v>0</v>
      </c>
      <c r="G396" s="155">
        <v>0</v>
      </c>
      <c r="H396" s="155">
        <v>0</v>
      </c>
      <c r="I396" s="155">
        <v>0</v>
      </c>
      <c r="J396" s="172">
        <v>0</v>
      </c>
      <c r="K396" s="172">
        <v>0</v>
      </c>
      <c r="L396" s="147"/>
      <c r="M396" s="203">
        <v>-5.5350553505535052</v>
      </c>
      <c r="N396" s="144"/>
      <c r="P396" s="154" t="s">
        <v>245</v>
      </c>
      <c r="Q396" s="155">
        <v>2.3148148148148147E-2</v>
      </c>
      <c r="R396" s="155">
        <v>3.5335689045936397E-2</v>
      </c>
      <c r="S396" s="155">
        <v>3.131115459882583E-2</v>
      </c>
      <c r="T396" s="155">
        <v>4.8175182481751823E-2</v>
      </c>
      <c r="U396" s="155">
        <v>1.73053152039555E-2</v>
      </c>
      <c r="V396" s="155">
        <v>2.6917900403768506E-2</v>
      </c>
      <c r="W396" s="155">
        <v>5.3175775480059084E-2</v>
      </c>
      <c r="X396" s="155">
        <v>5.5350553505535055E-2</v>
      </c>
      <c r="Y396" s="172">
        <v>0.21747780254759708</v>
      </c>
      <c r="Z396" s="172">
        <v>2.2219686581183868</v>
      </c>
      <c r="AA396" s="147"/>
      <c r="AB396" s="144"/>
      <c r="AC396" s="144"/>
      <c r="AD396" s="151">
        <v>0</v>
      </c>
      <c r="AE396" s="151">
        <v>3.3130866924351188E-2</v>
      </c>
      <c r="AF396" s="144"/>
    </row>
    <row r="397" spans="1:32" ht="22.15" customHeight="1" x14ac:dyDescent="0.25">
      <c r="A397" s="154" t="s">
        <v>246</v>
      </c>
      <c r="B397" s="155">
        <v>6.9767441860465115E-2</v>
      </c>
      <c r="C397" s="155">
        <v>7.5471698113207544E-2</v>
      </c>
      <c r="D397" s="155">
        <v>0</v>
      </c>
      <c r="E397" s="155">
        <v>6.6666666666666666E-2</v>
      </c>
      <c r="F397" s="155">
        <v>0.1</v>
      </c>
      <c r="G397" s="155">
        <v>2.564102564102564E-2</v>
      </c>
      <c r="H397" s="155">
        <v>0.13953488372093023</v>
      </c>
      <c r="I397" s="155">
        <v>0.1044776119402985</v>
      </c>
      <c r="J397" s="172">
        <v>-3.5057271780631725</v>
      </c>
      <c r="K397" s="172">
        <v>4.5178420565635431</v>
      </c>
      <c r="L397" s="147"/>
      <c r="M397" s="203">
        <v>3.3136898533164425</v>
      </c>
      <c r="N397" s="144"/>
      <c r="P397" s="154" t="s">
        <v>246</v>
      </c>
      <c r="Q397" s="155">
        <v>4.3209876543209874E-2</v>
      </c>
      <c r="R397" s="155">
        <v>6.1248527679623084E-2</v>
      </c>
      <c r="S397" s="155">
        <v>5.0880626223091974E-2</v>
      </c>
      <c r="T397" s="155">
        <v>6.8613138686131392E-2</v>
      </c>
      <c r="U397" s="155">
        <v>6.1804697156983932E-2</v>
      </c>
      <c r="V397" s="155">
        <v>4.8452220726783311E-2</v>
      </c>
      <c r="W397" s="155">
        <v>7.5332348596750365E-2</v>
      </c>
      <c r="X397" s="155">
        <v>7.1340713407134076E-2</v>
      </c>
      <c r="Y397" s="172">
        <v>-0.39916351896162883</v>
      </c>
      <c r="Z397" s="172">
        <v>1.3177635917717547</v>
      </c>
      <c r="AA397" s="147"/>
      <c r="AB397" s="144"/>
      <c r="AC397" s="144"/>
      <c r="AD397" s="151">
        <v>5.9299191374663072E-2</v>
      </c>
      <c r="AE397" s="151">
        <v>5.8163077489416529E-2</v>
      </c>
      <c r="AF397" s="144"/>
    </row>
    <row r="398" spans="1:32" x14ac:dyDescent="0.25">
      <c r="A398" s="149" t="s">
        <v>247</v>
      </c>
      <c r="B398" s="150">
        <v>123.55813953488372</v>
      </c>
      <c r="C398" s="150">
        <v>156.75471698113213</v>
      </c>
      <c r="D398" s="150">
        <v>101.89247311827957</v>
      </c>
      <c r="E398" s="150">
        <v>208.18333333333322</v>
      </c>
      <c r="F398" s="150">
        <v>104.79999999999991</v>
      </c>
      <c r="G398" s="150">
        <v>189.74358974358984</v>
      </c>
      <c r="H398" s="150">
        <v>81.790697674418624</v>
      </c>
      <c r="I398" s="150">
        <v>72.567164179104481</v>
      </c>
      <c r="J398" s="177">
        <v>-9.2235334953141432</v>
      </c>
      <c r="K398" s="177">
        <v>-64.082431508227046</v>
      </c>
      <c r="L398" s="147"/>
      <c r="M398" s="203">
        <v>-41.771089203429241</v>
      </c>
      <c r="N398" s="144"/>
      <c r="P398" s="149" t="s">
        <v>247</v>
      </c>
      <c r="Q398" s="150">
        <v>145.89043209876544</v>
      </c>
      <c r="R398" s="150">
        <v>135.32862190812722</v>
      </c>
      <c r="S398" s="150">
        <v>104.62426614481413</v>
      </c>
      <c r="T398" s="150">
        <v>128.20583941605835</v>
      </c>
      <c r="U398" s="150">
        <v>116.71446229913469</v>
      </c>
      <c r="V398" s="150">
        <v>119.21803499327052</v>
      </c>
      <c r="W398" s="150">
        <v>115.47710487444608</v>
      </c>
      <c r="X398" s="150">
        <v>114.33825338253372</v>
      </c>
      <c r="Y398" s="177">
        <v>-1.1388514919123622</v>
      </c>
      <c r="Z398" s="177">
        <v>-8.1276034184970314</v>
      </c>
      <c r="AA398" s="147"/>
      <c r="AB398" s="144"/>
      <c r="AC398" s="144"/>
      <c r="AD398" s="150">
        <v>136.64959568733153</v>
      </c>
      <c r="AE398" s="150">
        <v>122.46585680103075</v>
      </c>
      <c r="AF398" s="144"/>
    </row>
    <row r="399" spans="1:32" x14ac:dyDescent="0.25">
      <c r="A399" s="149" t="s">
        <v>248</v>
      </c>
      <c r="B399" s="150">
        <v>132.68965517241375</v>
      </c>
      <c r="C399" s="150">
        <v>136.4500000000001</v>
      </c>
      <c r="D399" s="150">
        <v>110.69642857142857</v>
      </c>
      <c r="E399" s="150">
        <v>250.87179487179486</v>
      </c>
      <c r="F399" s="150">
        <v>102.84615384615378</v>
      </c>
      <c r="G399" s="150">
        <v>245.94117647058829</v>
      </c>
      <c r="H399" s="150">
        <v>47.210526315789494</v>
      </c>
      <c r="I399" s="150">
        <v>63.564102564102591</v>
      </c>
      <c r="J399" s="177">
        <v>16.353576248313097</v>
      </c>
      <c r="K399" s="177">
        <v>-82.635012480145178</v>
      </c>
      <c r="L399" s="147"/>
      <c r="M399" s="203">
        <v>-66.779846480483286</v>
      </c>
      <c r="N399" s="144"/>
      <c r="P399" s="149" t="s">
        <v>248</v>
      </c>
      <c r="Q399" s="150">
        <v>142.28871391076117</v>
      </c>
      <c r="R399" s="150">
        <v>146.20074349442379</v>
      </c>
      <c r="S399" s="150">
        <v>105.18433931484505</v>
      </c>
      <c r="T399" s="150">
        <v>147.61475409836069</v>
      </c>
      <c r="U399" s="150">
        <v>127.59637188208617</v>
      </c>
      <c r="V399" s="150">
        <v>116.76027397260277</v>
      </c>
      <c r="W399" s="150">
        <v>135.18873239436616</v>
      </c>
      <c r="X399" s="150">
        <v>130.34394904458588</v>
      </c>
      <c r="Y399" s="177">
        <v>-4.8447833497802719</v>
      </c>
      <c r="Z399" s="177">
        <v>0.46655440857054487</v>
      </c>
      <c r="AA399" s="147"/>
      <c r="AB399" s="144"/>
      <c r="AC399" s="144"/>
      <c r="AD399" s="150">
        <v>146.19911504424778</v>
      </c>
      <c r="AE399" s="150">
        <v>129.87739463601534</v>
      </c>
      <c r="AF399" s="144"/>
    </row>
    <row r="400" spans="1:32" x14ac:dyDescent="0.25">
      <c r="A400" s="146" t="s">
        <v>249</v>
      </c>
      <c r="B400" s="147">
        <v>28</v>
      </c>
      <c r="C400" s="147">
        <v>41</v>
      </c>
      <c r="D400" s="147">
        <v>27</v>
      </c>
      <c r="E400" s="147">
        <v>20</v>
      </c>
      <c r="F400" s="147">
        <v>22</v>
      </c>
      <c r="G400" s="147">
        <v>25</v>
      </c>
      <c r="H400" s="147">
        <v>22</v>
      </c>
      <c r="I400" s="147">
        <v>39</v>
      </c>
      <c r="J400" s="148">
        <v>0.77272727272727271</v>
      </c>
      <c r="K400" s="148">
        <v>0.47567567567567576</v>
      </c>
      <c r="L400" s="147"/>
      <c r="M400" s="155">
        <v>9.3975903614457831E-2</v>
      </c>
      <c r="N400" s="144"/>
      <c r="P400" s="146" t="s">
        <v>249</v>
      </c>
      <c r="Q400" s="147">
        <v>602</v>
      </c>
      <c r="R400" s="147">
        <v>446</v>
      </c>
      <c r="S400" s="147">
        <v>467</v>
      </c>
      <c r="T400" s="147">
        <v>374</v>
      </c>
      <c r="U400" s="147">
        <v>356</v>
      </c>
      <c r="V400" s="147">
        <v>335</v>
      </c>
      <c r="W400" s="147">
        <v>379</v>
      </c>
      <c r="X400" s="147">
        <v>415</v>
      </c>
      <c r="Y400" s="148">
        <v>9.498680738786279E-2</v>
      </c>
      <c r="Z400" s="148">
        <v>-1.8249408583981094E-2</v>
      </c>
      <c r="AA400" s="147"/>
      <c r="AB400" s="144"/>
      <c r="AC400" s="144"/>
      <c r="AD400" s="147">
        <v>26.428571428571427</v>
      </c>
      <c r="AE400" s="147">
        <v>422.71428571428572</v>
      </c>
      <c r="AF400" s="144"/>
    </row>
    <row r="401" spans="1:32" x14ac:dyDescent="0.25">
      <c r="A401" s="146" t="s">
        <v>250</v>
      </c>
      <c r="B401" s="147">
        <v>8</v>
      </c>
      <c r="C401" s="147">
        <v>8</v>
      </c>
      <c r="D401" s="147">
        <v>9</v>
      </c>
      <c r="E401" s="147">
        <v>4</v>
      </c>
      <c r="F401" s="147">
        <v>14</v>
      </c>
      <c r="G401" s="147">
        <v>7</v>
      </c>
      <c r="H401" s="147">
        <v>5</v>
      </c>
      <c r="I401" s="147">
        <v>13</v>
      </c>
      <c r="J401" s="148">
        <v>1.6</v>
      </c>
      <c r="K401" s="148">
        <v>0.65454545454545465</v>
      </c>
      <c r="L401" s="147"/>
      <c r="M401" s="155">
        <v>8.7837837837837843E-2</v>
      </c>
      <c r="N401" s="144"/>
      <c r="P401" s="146" t="s">
        <v>250</v>
      </c>
      <c r="Q401" s="147">
        <v>180</v>
      </c>
      <c r="R401" s="147">
        <v>125</v>
      </c>
      <c r="S401" s="147">
        <v>102</v>
      </c>
      <c r="T401" s="147">
        <v>104</v>
      </c>
      <c r="U401" s="147">
        <v>116</v>
      </c>
      <c r="V401" s="147">
        <v>75</v>
      </c>
      <c r="W401" s="147">
        <v>132</v>
      </c>
      <c r="X401" s="147">
        <v>148</v>
      </c>
      <c r="Y401" s="148">
        <v>0.12121212121212122</v>
      </c>
      <c r="Z401" s="148">
        <v>0.24220623501199046</v>
      </c>
      <c r="AA401" s="147"/>
      <c r="AB401" s="144"/>
      <c r="AC401" s="144"/>
      <c r="AD401" s="150">
        <v>7.8571428571428568</v>
      </c>
      <c r="AE401" s="150">
        <v>119.14285714285714</v>
      </c>
      <c r="AF401" s="144"/>
    </row>
    <row r="402" spans="1:32" x14ac:dyDescent="0.25">
      <c r="A402" s="149" t="s">
        <v>251</v>
      </c>
      <c r="B402" s="150">
        <v>0</v>
      </c>
      <c r="C402" s="150">
        <v>50</v>
      </c>
      <c r="D402" s="150">
        <v>34</v>
      </c>
      <c r="E402" s="150">
        <v>16</v>
      </c>
      <c r="F402" s="150">
        <v>19</v>
      </c>
      <c r="G402" s="150">
        <v>19</v>
      </c>
      <c r="H402" s="150">
        <v>14</v>
      </c>
      <c r="I402" s="150">
        <v>17</v>
      </c>
      <c r="J402" s="148">
        <v>0.21428571428571427</v>
      </c>
      <c r="K402" s="157">
        <v>-0.3289473684210526</v>
      </c>
      <c r="L402" s="147"/>
      <c r="M402" s="155">
        <v>4.0669856459330141E-2</v>
      </c>
      <c r="N402" s="144"/>
      <c r="P402" s="149" t="s">
        <v>251</v>
      </c>
      <c r="Q402" s="150">
        <v>0</v>
      </c>
      <c r="R402" s="150">
        <v>655</v>
      </c>
      <c r="S402" s="150">
        <v>558</v>
      </c>
      <c r="T402" s="150">
        <v>427</v>
      </c>
      <c r="U402" s="150">
        <v>379</v>
      </c>
      <c r="V402" s="150">
        <v>353</v>
      </c>
      <c r="W402" s="150">
        <v>342</v>
      </c>
      <c r="X402" s="150">
        <v>418</v>
      </c>
      <c r="Y402" s="148">
        <v>0.22222222222222221</v>
      </c>
      <c r="Z402" s="157">
        <v>-7.5902726602800258E-2</v>
      </c>
      <c r="AA402" s="147"/>
      <c r="AB402" s="144"/>
      <c r="AC402" s="144"/>
      <c r="AD402" s="158">
        <v>25.333333333333332</v>
      </c>
      <c r="AE402" s="158">
        <v>452.33333333333331</v>
      </c>
      <c r="AF402" s="144"/>
    </row>
    <row r="403" spans="1:32" x14ac:dyDescent="0.25">
      <c r="A403" s="159" t="s">
        <v>252</v>
      </c>
      <c r="B403" s="147">
        <v>1</v>
      </c>
      <c r="C403" s="147">
        <v>2</v>
      </c>
      <c r="D403" s="147">
        <v>1</v>
      </c>
      <c r="E403" s="147">
        <v>1</v>
      </c>
      <c r="F403" s="147">
        <v>0</v>
      </c>
      <c r="G403" s="147">
        <v>0</v>
      </c>
      <c r="H403" s="147">
        <v>2</v>
      </c>
      <c r="I403" s="147">
        <v>7</v>
      </c>
      <c r="J403" s="148">
        <v>2.5</v>
      </c>
      <c r="K403" s="148">
        <v>6</v>
      </c>
      <c r="L403" s="147"/>
      <c r="M403" s="155">
        <v>0.1044776119402985</v>
      </c>
      <c r="N403" s="144"/>
      <c r="P403" s="159" t="s">
        <v>252</v>
      </c>
      <c r="Q403" s="147">
        <v>37</v>
      </c>
      <c r="R403" s="147">
        <v>71</v>
      </c>
      <c r="S403" s="147">
        <v>75</v>
      </c>
      <c r="T403" s="147">
        <v>63</v>
      </c>
      <c r="U403" s="147">
        <v>60</v>
      </c>
      <c r="V403" s="147">
        <v>61</v>
      </c>
      <c r="W403" s="147">
        <v>73</v>
      </c>
      <c r="X403" s="147">
        <v>67</v>
      </c>
      <c r="Y403" s="148">
        <v>-8.2191780821917804E-2</v>
      </c>
      <c r="Z403" s="148">
        <v>6.5909090909090959E-2</v>
      </c>
      <c r="AA403" s="147"/>
      <c r="AB403" s="144"/>
      <c r="AC403" s="144"/>
      <c r="AD403" s="150">
        <v>1</v>
      </c>
      <c r="AE403" s="150">
        <v>62.857142857142854</v>
      </c>
      <c r="AF403" s="144"/>
    </row>
    <row r="404" spans="1:32" x14ac:dyDescent="0.25">
      <c r="A404" s="159" t="s">
        <v>253</v>
      </c>
      <c r="B404" s="147">
        <v>1</v>
      </c>
      <c r="C404" s="147">
        <v>4</v>
      </c>
      <c r="D404" s="147">
        <v>0</v>
      </c>
      <c r="E404" s="147">
        <v>1</v>
      </c>
      <c r="F404" s="147">
        <v>0</v>
      </c>
      <c r="G404" s="147">
        <v>0</v>
      </c>
      <c r="H404" s="147">
        <v>1</v>
      </c>
      <c r="I404" s="147">
        <v>1</v>
      </c>
      <c r="J404" s="148">
        <v>0</v>
      </c>
      <c r="K404" s="148">
        <v>0</v>
      </c>
      <c r="L404" s="147"/>
      <c r="M404" s="155">
        <v>9.0909090909090912E-2</v>
      </c>
      <c r="N404" s="144"/>
      <c r="P404" s="159" t="s">
        <v>253</v>
      </c>
      <c r="Q404" s="147">
        <v>3</v>
      </c>
      <c r="R404" s="147">
        <v>18</v>
      </c>
      <c r="S404" s="147">
        <v>15</v>
      </c>
      <c r="T404" s="147">
        <v>10</v>
      </c>
      <c r="U404" s="147">
        <v>13</v>
      </c>
      <c r="V404" s="147">
        <v>13</v>
      </c>
      <c r="W404" s="147">
        <v>9</v>
      </c>
      <c r="X404" s="147">
        <v>11</v>
      </c>
      <c r="Y404" s="148">
        <v>0.22222222222222221</v>
      </c>
      <c r="Z404" s="148">
        <v>-4.9382716049382692E-2</v>
      </c>
      <c r="AA404" s="147"/>
      <c r="AB404" s="144"/>
      <c r="AC404" s="144"/>
      <c r="AD404" s="150">
        <v>1</v>
      </c>
      <c r="AE404" s="150">
        <v>11.571428571428571</v>
      </c>
      <c r="AF404" s="144"/>
    </row>
    <row r="405" spans="1:32" x14ac:dyDescent="0.25">
      <c r="A405" s="159" t="s">
        <v>254</v>
      </c>
      <c r="B405" s="160">
        <v>0.5</v>
      </c>
      <c r="C405" s="160">
        <v>0.66666666666666663</v>
      </c>
      <c r="D405" s="160">
        <v>0</v>
      </c>
      <c r="E405" s="160">
        <v>0.5</v>
      </c>
      <c r="F405" s="160" t="s">
        <v>285</v>
      </c>
      <c r="G405" s="160" t="s">
        <v>285</v>
      </c>
      <c r="H405" s="160">
        <v>0.33333333333333331</v>
      </c>
      <c r="I405" s="160">
        <v>0.125</v>
      </c>
      <c r="J405" s="172">
        <v>-20.833333333333332</v>
      </c>
      <c r="K405" s="172">
        <v>-37.5</v>
      </c>
      <c r="L405" s="147"/>
      <c r="M405" s="203">
        <v>-1.6025641025641024</v>
      </c>
      <c r="N405" s="144"/>
      <c r="P405" s="159" t="s">
        <v>254</v>
      </c>
      <c r="Q405" s="160">
        <v>7.4999999999999997E-2</v>
      </c>
      <c r="R405" s="160">
        <v>0.20224719101123595</v>
      </c>
      <c r="S405" s="160">
        <v>0.16666666666666666</v>
      </c>
      <c r="T405" s="160">
        <v>0.13698630136986301</v>
      </c>
      <c r="U405" s="160">
        <v>0.17808219178082191</v>
      </c>
      <c r="V405" s="160">
        <v>0.17567567567567569</v>
      </c>
      <c r="W405" s="160">
        <v>0.10975609756097561</v>
      </c>
      <c r="X405" s="160">
        <v>0.14102564102564102</v>
      </c>
      <c r="Y405" s="172">
        <v>3.1269543464665412</v>
      </c>
      <c r="Z405" s="172">
        <v>-1.4444608494512512</v>
      </c>
      <c r="AA405" s="147"/>
      <c r="AB405" s="144"/>
      <c r="AC405" s="144"/>
      <c r="AD405" s="191">
        <v>0.5</v>
      </c>
      <c r="AE405" s="191">
        <v>0.15547024952015354</v>
      </c>
      <c r="AF405" s="144"/>
    </row>
    <row r="406" spans="1:32" x14ac:dyDescent="0.25">
      <c r="A406" s="161" t="s">
        <v>255</v>
      </c>
      <c r="B406" s="161"/>
      <c r="C406" s="161"/>
      <c r="D406" s="161"/>
      <c r="E406" s="144"/>
      <c r="F406" s="144"/>
      <c r="G406" s="144"/>
      <c r="H406" s="144"/>
      <c r="I406" s="144"/>
      <c r="J406" s="144"/>
      <c r="K406" s="144"/>
      <c r="L406" s="144"/>
      <c r="M406" s="144"/>
      <c r="N406" s="144"/>
      <c r="O406" s="204"/>
      <c r="P406" s="161" t="s">
        <v>255</v>
      </c>
      <c r="Q406" s="161"/>
      <c r="R406" s="161"/>
      <c r="S406" s="161"/>
      <c r="T406" s="144"/>
      <c r="U406" s="144"/>
      <c r="V406" s="144"/>
      <c r="W406" s="144"/>
      <c r="X406" s="144"/>
      <c r="Y406" s="144"/>
      <c r="Z406" s="144"/>
      <c r="AA406" s="144"/>
      <c r="AB406" s="144"/>
      <c r="AC406" s="144"/>
      <c r="AD406" s="144"/>
      <c r="AE406" s="144"/>
      <c r="AF406" s="144"/>
    </row>
    <row r="409" spans="1:32" x14ac:dyDescent="0.25">
      <c r="A409" s="189" t="s">
        <v>262</v>
      </c>
      <c r="B409" s="189"/>
      <c r="C409" s="189"/>
      <c r="D409" s="189"/>
      <c r="E409" s="181"/>
      <c r="F409" s="167"/>
      <c r="G409" s="167"/>
      <c r="H409" s="167"/>
      <c r="I409" s="167"/>
      <c r="J409" s="167"/>
      <c r="K409" s="167"/>
      <c r="L409" s="188"/>
      <c r="M409" s="211"/>
      <c r="N409" s="144"/>
      <c r="O409" s="211"/>
      <c r="P409" s="189" t="s">
        <v>262</v>
      </c>
      <c r="Q409" s="189"/>
      <c r="R409" s="189"/>
      <c r="S409" s="189"/>
      <c r="T409" s="181"/>
      <c r="U409" s="144"/>
      <c r="V409" s="144"/>
      <c r="W409" s="144"/>
      <c r="X409" s="144"/>
      <c r="Y409" s="144"/>
      <c r="Z409" s="144"/>
      <c r="AA409" s="188"/>
      <c r="AB409" s="144"/>
      <c r="AC409" s="144"/>
      <c r="AD409" s="144"/>
      <c r="AE409" s="144"/>
      <c r="AF409" s="144"/>
    </row>
    <row r="410" spans="1:32" x14ac:dyDescent="0.25">
      <c r="A410" s="166" t="s">
        <v>313</v>
      </c>
      <c r="B410" s="166"/>
      <c r="C410" s="166"/>
      <c r="D410" s="166"/>
      <c r="E410" s="213"/>
      <c r="F410" s="167"/>
      <c r="G410" s="167"/>
      <c r="H410" s="167"/>
      <c r="I410" s="167"/>
      <c r="J410" s="167"/>
      <c r="K410" s="167"/>
      <c r="L410" s="167"/>
      <c r="M410" s="144"/>
      <c r="N410" s="144"/>
      <c r="P410" s="166" t="s">
        <v>231</v>
      </c>
      <c r="Q410" s="166"/>
      <c r="R410" s="166"/>
      <c r="S410" s="166"/>
      <c r="T410" s="162"/>
      <c r="U410" s="144"/>
      <c r="V410" s="144"/>
      <c r="W410" s="144"/>
      <c r="X410" s="144"/>
      <c r="Y410" s="144"/>
      <c r="Z410" s="144"/>
      <c r="AA410" s="167"/>
      <c r="AB410" s="144"/>
      <c r="AC410" s="144"/>
      <c r="AD410" s="144"/>
      <c r="AE410" s="144"/>
      <c r="AF410" s="144"/>
    </row>
    <row r="411" spans="1:32" ht="42" x14ac:dyDescent="0.25">
      <c r="A411" s="190"/>
      <c r="B411" s="141">
        <v>2019</v>
      </c>
      <c r="C411" s="141">
        <v>2020</v>
      </c>
      <c r="D411" s="141">
        <v>2021</v>
      </c>
      <c r="E411" s="141">
        <v>2022</v>
      </c>
      <c r="F411" s="141">
        <v>2023</v>
      </c>
      <c r="G411" s="141">
        <v>2024</v>
      </c>
      <c r="H411" s="141">
        <v>2025</v>
      </c>
      <c r="I411" s="141">
        <v>2026</v>
      </c>
      <c r="J411" s="142" t="s">
        <v>232</v>
      </c>
      <c r="K411" s="142" t="s">
        <v>233</v>
      </c>
      <c r="L411" s="143" t="s">
        <v>234</v>
      </c>
      <c r="M411" s="145" t="s">
        <v>287</v>
      </c>
      <c r="N411" s="144"/>
      <c r="P411" s="190"/>
      <c r="Q411" s="141">
        <v>2019</v>
      </c>
      <c r="R411" s="141">
        <v>2020</v>
      </c>
      <c r="S411" s="141">
        <v>2021</v>
      </c>
      <c r="T411" s="141">
        <v>2022</v>
      </c>
      <c r="U411" s="141">
        <v>2023</v>
      </c>
      <c r="V411" s="141">
        <v>2024</v>
      </c>
      <c r="W411" s="141">
        <v>2025</v>
      </c>
      <c r="X411" s="141">
        <v>2026</v>
      </c>
      <c r="Y411" s="142" t="s">
        <v>232</v>
      </c>
      <c r="Z411" s="142" t="s">
        <v>233</v>
      </c>
      <c r="AA411" s="143" t="s">
        <v>234</v>
      </c>
      <c r="AB411" s="144"/>
      <c r="AC411" s="144"/>
      <c r="AD411" s="145" t="s">
        <v>314</v>
      </c>
      <c r="AE411" s="145" t="s">
        <v>235</v>
      </c>
      <c r="AF411" s="144"/>
    </row>
    <row r="412" spans="1:32" x14ac:dyDescent="0.25">
      <c r="A412" s="146" t="s">
        <v>236</v>
      </c>
      <c r="B412" s="147">
        <v>506</v>
      </c>
      <c r="C412" s="147">
        <v>564</v>
      </c>
      <c r="D412" s="147">
        <v>417</v>
      </c>
      <c r="E412" s="147">
        <v>254</v>
      </c>
      <c r="F412" s="147">
        <v>232</v>
      </c>
      <c r="G412" s="147">
        <v>256</v>
      </c>
      <c r="H412" s="147">
        <v>231</v>
      </c>
      <c r="I412" s="147">
        <v>248</v>
      </c>
      <c r="J412" s="148">
        <v>7.3593073593073599E-2</v>
      </c>
      <c r="K412" s="148">
        <v>-0.29430894308943095</v>
      </c>
      <c r="L412" s="147"/>
      <c r="M412" s="155">
        <v>4.1948579161028419E-2</v>
      </c>
      <c r="N412" s="144"/>
      <c r="P412" s="146" t="s">
        <v>236</v>
      </c>
      <c r="Q412" s="147">
        <v>11856</v>
      </c>
      <c r="R412" s="147">
        <v>11965</v>
      </c>
      <c r="S412" s="147">
        <v>8987</v>
      </c>
      <c r="T412" s="147">
        <v>6063</v>
      </c>
      <c r="U412" s="147">
        <v>6174</v>
      </c>
      <c r="V412" s="147">
        <v>6520</v>
      </c>
      <c r="W412" s="147">
        <v>6169</v>
      </c>
      <c r="X412" s="147">
        <v>5912</v>
      </c>
      <c r="Y412" s="148">
        <v>-4.1659912465553575E-2</v>
      </c>
      <c r="Z412" s="148">
        <v>-0.28319534416461706</v>
      </c>
      <c r="AA412" s="147"/>
      <c r="AB412" s="144"/>
      <c r="AC412" s="144"/>
      <c r="AD412" s="147">
        <v>351.42857142857144</v>
      </c>
      <c r="AE412" s="147">
        <v>8247.7142857142862</v>
      </c>
      <c r="AF412" s="144"/>
    </row>
    <row r="413" spans="1:32" x14ac:dyDescent="0.25">
      <c r="A413" s="149" t="s">
        <v>237</v>
      </c>
      <c r="B413" s="150">
        <v>404</v>
      </c>
      <c r="C413" s="150">
        <v>482</v>
      </c>
      <c r="D413" s="150">
        <v>308</v>
      </c>
      <c r="E413" s="150">
        <v>206</v>
      </c>
      <c r="F413" s="150">
        <v>164</v>
      </c>
      <c r="G413" s="150">
        <v>181</v>
      </c>
      <c r="H413" s="150">
        <v>189</v>
      </c>
      <c r="I413" s="150">
        <v>178</v>
      </c>
      <c r="J413" s="148">
        <v>-5.8201058201058198E-2</v>
      </c>
      <c r="K413" s="148">
        <v>-0.35573940020682521</v>
      </c>
      <c r="L413" s="147"/>
      <c r="M413" s="155">
        <v>5.0268285794973173E-2</v>
      </c>
      <c r="N413" s="144"/>
      <c r="P413" s="149" t="s">
        <v>237</v>
      </c>
      <c r="Q413" s="150">
        <v>9272</v>
      </c>
      <c r="R413" s="150">
        <v>9101</v>
      </c>
      <c r="S413" s="150">
        <v>6471</v>
      </c>
      <c r="T413" s="150">
        <v>4067</v>
      </c>
      <c r="U413" s="150">
        <v>3751</v>
      </c>
      <c r="V413" s="150">
        <v>3588</v>
      </c>
      <c r="W413" s="150">
        <v>3719</v>
      </c>
      <c r="X413" s="150">
        <v>3541</v>
      </c>
      <c r="Y413" s="148">
        <v>-4.7862328582952404E-2</v>
      </c>
      <c r="Z413" s="148">
        <v>-0.37984437939403043</v>
      </c>
      <c r="AA413" s="147"/>
      <c r="AB413" s="144"/>
      <c r="AC413" s="144"/>
      <c r="AD413" s="150">
        <v>276.28571428571428</v>
      </c>
      <c r="AE413" s="150">
        <v>5709.8571428571431</v>
      </c>
      <c r="AF413" s="144"/>
    </row>
    <row r="414" spans="1:32" x14ac:dyDescent="0.25">
      <c r="A414" s="146" t="s">
        <v>90</v>
      </c>
      <c r="B414" s="151">
        <v>0.81781376518218618</v>
      </c>
      <c r="C414" s="151">
        <v>0.86071428571428577</v>
      </c>
      <c r="D414" s="151">
        <v>0.74757281553398058</v>
      </c>
      <c r="E414" s="151">
        <v>0.82399999999999995</v>
      </c>
      <c r="F414" s="151">
        <v>0.7192982456140351</v>
      </c>
      <c r="G414" s="151">
        <v>0.74180327868852458</v>
      </c>
      <c r="H414" s="151">
        <v>0.85135135135135132</v>
      </c>
      <c r="I414" s="151">
        <v>0.77729257641921401</v>
      </c>
      <c r="J414" s="172">
        <v>-7.4058774932137306</v>
      </c>
      <c r="K414" s="172">
        <v>-2.5197050136802623</v>
      </c>
      <c r="L414" s="147"/>
      <c r="M414" s="203">
        <v>15.715247134040489</v>
      </c>
      <c r="N414" s="144"/>
      <c r="P414" s="146" t="s">
        <v>90</v>
      </c>
      <c r="Q414" s="151">
        <v>0.79254637148474227</v>
      </c>
      <c r="R414" s="151">
        <v>0.76912025690864527</v>
      </c>
      <c r="S414" s="151">
        <v>0.72797840026999661</v>
      </c>
      <c r="T414" s="151">
        <v>0.68375924680564892</v>
      </c>
      <c r="U414" s="151">
        <v>0.62673350041771092</v>
      </c>
      <c r="V414" s="151">
        <v>0.56512836667191679</v>
      </c>
      <c r="W414" s="151">
        <v>0.61828761429758938</v>
      </c>
      <c r="X414" s="151">
        <v>0.62014010507880912</v>
      </c>
      <c r="Y414" s="172">
        <v>0.185249078121974</v>
      </c>
      <c r="Z414" s="172">
        <v>-8.4556816533377432</v>
      </c>
      <c r="AA414" s="147"/>
      <c r="AB414" s="144"/>
      <c r="AC414" s="144"/>
      <c r="AD414" s="151">
        <v>0.80248962655601663</v>
      </c>
      <c r="AE414" s="151">
        <v>0.70469692161218656</v>
      </c>
      <c r="AF414" s="144"/>
    </row>
    <row r="415" spans="1:32" x14ac:dyDescent="0.25">
      <c r="A415" s="149" t="s">
        <v>238</v>
      </c>
      <c r="B415" s="150">
        <v>360</v>
      </c>
      <c r="C415" s="150">
        <v>448</v>
      </c>
      <c r="D415" s="150">
        <v>279</v>
      </c>
      <c r="E415" s="150">
        <v>192</v>
      </c>
      <c r="F415" s="150">
        <v>155</v>
      </c>
      <c r="G415" s="150">
        <v>176</v>
      </c>
      <c r="H415" s="150">
        <v>183</v>
      </c>
      <c r="I415" s="150">
        <v>167</v>
      </c>
      <c r="J415" s="148">
        <v>-8.7431693989071038E-2</v>
      </c>
      <c r="K415" s="148">
        <v>-0.34802007808142782</v>
      </c>
      <c r="L415" s="147"/>
      <c r="M415" s="155">
        <v>5.2154903185509055E-2</v>
      </c>
      <c r="N415" s="144"/>
      <c r="P415" s="149" t="s">
        <v>238</v>
      </c>
      <c r="Q415" s="150">
        <v>8501</v>
      </c>
      <c r="R415" s="150">
        <v>8397</v>
      </c>
      <c r="S415" s="150">
        <v>5831</v>
      </c>
      <c r="T415" s="150">
        <v>3672</v>
      </c>
      <c r="U415" s="150">
        <v>3365</v>
      </c>
      <c r="V415" s="150">
        <v>3219</v>
      </c>
      <c r="W415" s="150">
        <v>3310</v>
      </c>
      <c r="X415" s="150">
        <v>3202</v>
      </c>
      <c r="Y415" s="148">
        <v>-3.2628398791540787E-2</v>
      </c>
      <c r="Z415" s="148">
        <v>-0.3824493731918997</v>
      </c>
      <c r="AA415" s="147"/>
      <c r="AB415" s="144"/>
      <c r="AC415" s="144"/>
      <c r="AD415" s="150">
        <v>256.14285714285717</v>
      </c>
      <c r="AE415" s="150">
        <v>5185</v>
      </c>
      <c r="AF415" s="144"/>
    </row>
    <row r="416" spans="1:32" x14ac:dyDescent="0.25">
      <c r="A416" s="149" t="s">
        <v>239</v>
      </c>
      <c r="B416" s="153">
        <v>0.71146245059288538</v>
      </c>
      <c r="C416" s="153">
        <v>0.79432624113475181</v>
      </c>
      <c r="D416" s="153">
        <v>0.6690647482014388</v>
      </c>
      <c r="E416" s="153">
        <v>0.75590551181102361</v>
      </c>
      <c r="F416" s="153">
        <v>0.6681034482758621</v>
      </c>
      <c r="G416" s="153">
        <v>0.6875</v>
      </c>
      <c r="H416" s="153">
        <v>0.79220779220779225</v>
      </c>
      <c r="I416" s="153">
        <v>0.67338709677419351</v>
      </c>
      <c r="J416" s="172">
        <v>-11.882069543359874</v>
      </c>
      <c r="K416" s="172">
        <v>-5.5474691843692696</v>
      </c>
      <c r="L416" s="147"/>
      <c r="M416" s="203">
        <v>13.177681260639918</v>
      </c>
      <c r="N416" s="144"/>
      <c r="P416" s="149" t="s">
        <v>239</v>
      </c>
      <c r="Q416" s="153">
        <v>0.71702091767881238</v>
      </c>
      <c r="R416" s="153">
        <v>0.70179690764730462</v>
      </c>
      <c r="S416" s="153">
        <v>0.64882608211861581</v>
      </c>
      <c r="T416" s="153">
        <v>0.60564077189510146</v>
      </c>
      <c r="U416" s="153">
        <v>0.54502753482345323</v>
      </c>
      <c r="V416" s="153">
        <v>0.49371165644171777</v>
      </c>
      <c r="W416" s="153">
        <v>0.53655373642405579</v>
      </c>
      <c r="X416" s="153">
        <v>0.54161028416779433</v>
      </c>
      <c r="Y416" s="172">
        <v>0.50565477437385375</v>
      </c>
      <c r="Z416" s="172">
        <v>-8.7048738245341752</v>
      </c>
      <c r="AA416" s="147"/>
      <c r="AB416" s="144"/>
      <c r="AC416" s="144"/>
      <c r="AD416" s="153">
        <v>0.7288617886178862</v>
      </c>
      <c r="AE416" s="153">
        <v>0.62865902241313609</v>
      </c>
      <c r="AF416" s="144"/>
    </row>
    <row r="417" spans="1:32" x14ac:dyDescent="0.25">
      <c r="A417" s="149" t="s">
        <v>240</v>
      </c>
      <c r="B417" s="153">
        <v>0.8910891089108911</v>
      </c>
      <c r="C417" s="153">
        <v>0.9294605809128631</v>
      </c>
      <c r="D417" s="153">
        <v>0.9058441558441559</v>
      </c>
      <c r="E417" s="153">
        <v>0.93203883495145634</v>
      </c>
      <c r="F417" s="153">
        <v>0.94512195121951215</v>
      </c>
      <c r="G417" s="153">
        <v>0.97237569060773477</v>
      </c>
      <c r="H417" s="153">
        <v>0.96825396825396826</v>
      </c>
      <c r="I417" s="153">
        <v>0.9382022471910112</v>
      </c>
      <c r="J417" s="172">
        <v>-3.005172106295706</v>
      </c>
      <c r="K417" s="172">
        <v>1.1108141710142405</v>
      </c>
      <c r="L417" s="147"/>
      <c r="M417" s="203">
        <v>3.393791508143762</v>
      </c>
      <c r="N417" s="144"/>
      <c r="P417" s="149" t="s">
        <v>240</v>
      </c>
      <c r="Q417" s="153">
        <v>0.91684641932700606</v>
      </c>
      <c r="R417" s="153">
        <v>0.92264586309196794</v>
      </c>
      <c r="S417" s="153">
        <v>0.90109720290526962</v>
      </c>
      <c r="T417" s="153">
        <v>0.90287681337595282</v>
      </c>
      <c r="U417" s="153">
        <v>0.89709410823780322</v>
      </c>
      <c r="V417" s="153">
        <v>0.89715719063545152</v>
      </c>
      <c r="W417" s="153">
        <v>0.89002420005377791</v>
      </c>
      <c r="X417" s="153">
        <v>0.90426433210957358</v>
      </c>
      <c r="Y417" s="172">
        <v>1.4240132055795662</v>
      </c>
      <c r="Z417" s="172">
        <v>-0.38144289302322054</v>
      </c>
      <c r="AA417" s="147"/>
      <c r="AB417" s="144"/>
      <c r="AC417" s="144"/>
      <c r="AD417" s="153">
        <v>0.92709410548086879</v>
      </c>
      <c r="AE417" s="153">
        <v>0.90807876103980578</v>
      </c>
      <c r="AF417" s="144"/>
    </row>
    <row r="418" spans="1:32" ht="22.15" customHeight="1" x14ac:dyDescent="0.25">
      <c r="A418" s="154" t="s">
        <v>241</v>
      </c>
      <c r="B418" s="155">
        <v>7.4257425742574254E-2</v>
      </c>
      <c r="C418" s="155">
        <v>5.1867219917012451E-2</v>
      </c>
      <c r="D418" s="155">
        <v>5.5194805194805192E-2</v>
      </c>
      <c r="E418" s="155">
        <v>2.9126213592233011E-2</v>
      </c>
      <c r="F418" s="155">
        <v>2.4390243902439025E-2</v>
      </c>
      <c r="G418" s="155">
        <v>1.6574585635359115E-2</v>
      </c>
      <c r="H418" s="155">
        <v>4.2328042328042326E-2</v>
      </c>
      <c r="I418" s="155">
        <v>2.247191011235955E-2</v>
      </c>
      <c r="J418" s="172">
        <v>-1.9856132215682776</v>
      </c>
      <c r="K418" s="172">
        <v>-2.5614956485365372</v>
      </c>
      <c r="L418" s="147"/>
      <c r="M418" s="203">
        <v>-2.7513969582641864</v>
      </c>
      <c r="N418" s="144"/>
      <c r="P418" s="154" t="s">
        <v>241</v>
      </c>
      <c r="Q418" s="155">
        <v>4.885677308024159E-2</v>
      </c>
      <c r="R418" s="155">
        <v>4.0874629161630593E-2</v>
      </c>
      <c r="S418" s="155">
        <v>6.1041570081903876E-2</v>
      </c>
      <c r="T418" s="155">
        <v>5.261863781657241E-2</v>
      </c>
      <c r="U418" s="155">
        <v>4.9320181284990668E-2</v>
      </c>
      <c r="V418" s="155">
        <v>4.5707915273132664E-2</v>
      </c>
      <c r="W418" s="155">
        <v>5.8080129066953479E-2</v>
      </c>
      <c r="X418" s="155">
        <v>4.9985879695001414E-2</v>
      </c>
      <c r="Y418" s="172">
        <v>-0.80942493719520647</v>
      </c>
      <c r="Z418" s="172">
        <v>-2.7880969513581488E-3</v>
      </c>
      <c r="AA418" s="147"/>
      <c r="AB418" s="144"/>
      <c r="AC418" s="144"/>
      <c r="AD418" s="151">
        <v>4.8086866597724924E-2</v>
      </c>
      <c r="AE418" s="151">
        <v>5.0013760664514996E-2</v>
      </c>
      <c r="AF418" s="144"/>
    </row>
    <row r="419" spans="1:32" ht="22.15" customHeight="1" x14ac:dyDescent="0.25">
      <c r="A419" s="154" t="s">
        <v>242</v>
      </c>
      <c r="B419" s="155">
        <v>5.9288537549407112E-2</v>
      </c>
      <c r="C419" s="155">
        <v>4.4326241134751775E-2</v>
      </c>
      <c r="D419" s="155">
        <v>4.0767386091127102E-2</v>
      </c>
      <c r="E419" s="155">
        <v>2.3622047244094488E-2</v>
      </c>
      <c r="F419" s="155">
        <v>1.7241379310344827E-2</v>
      </c>
      <c r="G419" s="155">
        <v>1.171875E-2</v>
      </c>
      <c r="H419" s="155">
        <v>3.4632034632034632E-2</v>
      </c>
      <c r="I419" s="155">
        <v>1.6129032258064516E-2</v>
      </c>
      <c r="J419" s="172">
        <v>-1.8503002373970117</v>
      </c>
      <c r="K419" s="172">
        <v>-2.1675845790715971</v>
      </c>
      <c r="L419" s="147"/>
      <c r="M419" s="203">
        <v>-1.3810074643153345</v>
      </c>
      <c r="N419" s="144"/>
      <c r="P419" s="154" t="s">
        <v>242</v>
      </c>
      <c r="Q419" s="155">
        <v>3.8208502024291498E-2</v>
      </c>
      <c r="R419" s="155">
        <v>3.109068115336398E-2</v>
      </c>
      <c r="S419" s="155">
        <v>4.3952375653722044E-2</v>
      </c>
      <c r="T419" s="155">
        <v>3.529605805706746E-2</v>
      </c>
      <c r="U419" s="155">
        <v>2.9964366699060576E-2</v>
      </c>
      <c r="V419" s="155">
        <v>2.5153374233128835E-2</v>
      </c>
      <c r="W419" s="155">
        <v>3.5013778570270708E-2</v>
      </c>
      <c r="X419" s="155">
        <v>2.9939106901217861E-2</v>
      </c>
      <c r="Y419" s="172">
        <v>-0.50746716690528471</v>
      </c>
      <c r="Z419" s="172">
        <v>-0.4685204596339903</v>
      </c>
      <c r="AA419" s="147"/>
      <c r="AB419" s="144"/>
      <c r="AC419" s="144"/>
      <c r="AD419" s="151">
        <v>3.7804878048780487E-2</v>
      </c>
      <c r="AE419" s="151">
        <v>3.4624311497557764E-2</v>
      </c>
      <c r="AF419" s="144"/>
    </row>
    <row r="420" spans="1:32" ht="22.15" customHeight="1" x14ac:dyDescent="0.25">
      <c r="A420" s="154" t="s">
        <v>243</v>
      </c>
      <c r="B420" s="155">
        <v>0.1600790513833992</v>
      </c>
      <c r="C420" s="155">
        <v>0.11702127659574468</v>
      </c>
      <c r="D420" s="155">
        <v>0.21342925659472423</v>
      </c>
      <c r="E420" s="155">
        <v>0.11023622047244094</v>
      </c>
      <c r="F420" s="155">
        <v>0.16379310344827586</v>
      </c>
      <c r="G420" s="155">
        <v>0.15234375</v>
      </c>
      <c r="H420" s="155">
        <v>7.3593073593073599E-2</v>
      </c>
      <c r="I420" s="155">
        <v>0.125</v>
      </c>
      <c r="J420" s="172">
        <v>5.1406926406926399</v>
      </c>
      <c r="K420" s="172">
        <v>-2.0528455284552853</v>
      </c>
      <c r="L420" s="147"/>
      <c r="M420" s="203">
        <v>-2.4018944519621108</v>
      </c>
      <c r="N420" s="144"/>
      <c r="P420" s="154" t="s">
        <v>243</v>
      </c>
      <c r="Q420" s="155">
        <v>0.14456815114709851</v>
      </c>
      <c r="R420" s="155">
        <v>0.13781863769327204</v>
      </c>
      <c r="S420" s="155">
        <v>0.16457104706798709</v>
      </c>
      <c r="T420" s="155">
        <v>0.16707900379350157</v>
      </c>
      <c r="U420" s="155">
        <v>0.15808228053126011</v>
      </c>
      <c r="V420" s="155">
        <v>0.14877300613496933</v>
      </c>
      <c r="W420" s="155">
        <v>0.15010536553736423</v>
      </c>
      <c r="X420" s="155">
        <v>0.14901894451962111</v>
      </c>
      <c r="Y420" s="172">
        <v>-0.10864210177431166</v>
      </c>
      <c r="Z420" s="172">
        <v>-0.21398180812726431</v>
      </c>
      <c r="AA420" s="147"/>
      <c r="AB420" s="144"/>
      <c r="AC420" s="144"/>
      <c r="AD420" s="151">
        <v>0.14552845528455285</v>
      </c>
      <c r="AE420" s="151">
        <v>0.15115876260089375</v>
      </c>
      <c r="AF420" s="144"/>
    </row>
    <row r="421" spans="1:32" ht="22.15" customHeight="1" x14ac:dyDescent="0.25">
      <c r="A421" s="154" t="s">
        <v>244</v>
      </c>
      <c r="B421" s="155">
        <v>2.3715415019762844E-2</v>
      </c>
      <c r="C421" s="155">
        <v>1.9503546099290781E-2</v>
      </c>
      <c r="D421" s="155">
        <v>4.7961630695443645E-2</v>
      </c>
      <c r="E421" s="155">
        <v>6.2992125984251968E-2</v>
      </c>
      <c r="F421" s="155">
        <v>0.12931034482758622</v>
      </c>
      <c r="G421" s="155">
        <v>9.765625E-2</v>
      </c>
      <c r="H421" s="155">
        <v>6.9264069264069264E-2</v>
      </c>
      <c r="I421" s="155">
        <v>6.4516129032258063E-2</v>
      </c>
      <c r="J421" s="172">
        <v>-0.47479402318112013</v>
      </c>
      <c r="K421" s="172">
        <v>1.1670600576973507</v>
      </c>
      <c r="L421" s="147"/>
      <c r="M421" s="203">
        <v>-5.1688201143655341</v>
      </c>
      <c r="N421" s="144"/>
      <c r="P421" s="154" t="s">
        <v>244</v>
      </c>
      <c r="Q421" s="155">
        <v>5.0775978407557355E-2</v>
      </c>
      <c r="R421" s="155">
        <v>5.2569995821145007E-2</v>
      </c>
      <c r="S421" s="155">
        <v>6.2979859797485258E-2</v>
      </c>
      <c r="T421" s="155">
        <v>9.0714167903678047E-2</v>
      </c>
      <c r="U421" s="155">
        <v>0.12196307094266277</v>
      </c>
      <c r="V421" s="155">
        <v>0.11779141104294479</v>
      </c>
      <c r="W421" s="155">
        <v>0.12903225806451613</v>
      </c>
      <c r="X421" s="155">
        <v>0.1162043301759134</v>
      </c>
      <c r="Y421" s="172">
        <v>-1.2827927888602721</v>
      </c>
      <c r="Z421" s="172">
        <v>3.542004362033091</v>
      </c>
      <c r="AA421" s="147"/>
      <c r="AB421" s="144"/>
      <c r="AC421" s="144"/>
      <c r="AD421" s="151">
        <v>5.2845528455284556E-2</v>
      </c>
      <c r="AE421" s="151">
        <v>8.0784286555582493E-2</v>
      </c>
      <c r="AF421" s="144"/>
    </row>
    <row r="422" spans="1:32" ht="22.15" customHeight="1" x14ac:dyDescent="0.25">
      <c r="A422" s="154" t="s">
        <v>245</v>
      </c>
      <c r="B422" s="155">
        <v>0</v>
      </c>
      <c r="C422" s="155">
        <v>0</v>
      </c>
      <c r="D422" s="155">
        <v>0</v>
      </c>
      <c r="E422" s="155">
        <v>0</v>
      </c>
      <c r="F422" s="155">
        <v>0</v>
      </c>
      <c r="G422" s="155">
        <v>3.90625E-3</v>
      </c>
      <c r="H422" s="155">
        <v>0</v>
      </c>
      <c r="I422" s="155">
        <v>1.2096774193548387E-2</v>
      </c>
      <c r="J422" s="172">
        <v>1.2096774193548387</v>
      </c>
      <c r="K422" s="172">
        <v>1.1690270128507736</v>
      </c>
      <c r="L422" s="147"/>
      <c r="M422" s="203">
        <v>-7.822798899995635</v>
      </c>
      <c r="N422" s="144"/>
      <c r="P422" s="154" t="s">
        <v>245</v>
      </c>
      <c r="Q422" s="155">
        <v>1.6531713900134953E-2</v>
      </c>
      <c r="R422" s="155">
        <v>4.2206435436690344E-2</v>
      </c>
      <c r="S422" s="155">
        <v>4.2394569934349619E-2</v>
      </c>
      <c r="T422" s="155">
        <v>5.591291439881247E-2</v>
      </c>
      <c r="U422" s="155">
        <v>8.5843861354065437E-2</v>
      </c>
      <c r="V422" s="155">
        <v>0.15950920245398773</v>
      </c>
      <c r="W422" s="155">
        <v>9.2721672880531694E-2</v>
      </c>
      <c r="X422" s="155">
        <v>9.0324763193504742E-2</v>
      </c>
      <c r="Y422" s="172">
        <v>-0.23969096870269518</v>
      </c>
      <c r="Z422" s="172">
        <v>2.8610695226622145</v>
      </c>
      <c r="AA422" s="147"/>
      <c r="AB422" s="144"/>
      <c r="AC422" s="144"/>
      <c r="AD422" s="151">
        <v>4.0650406504065041E-4</v>
      </c>
      <c r="AE422" s="151">
        <v>6.1714067966882599E-2</v>
      </c>
      <c r="AF422" s="144"/>
    </row>
    <row r="423" spans="1:32" ht="22.15" customHeight="1" x14ac:dyDescent="0.25">
      <c r="A423" s="154" t="s">
        <v>246</v>
      </c>
      <c r="B423" s="155">
        <v>9.881422924901186E-3</v>
      </c>
      <c r="C423" s="155">
        <v>1.7730496453900709E-3</v>
      </c>
      <c r="D423" s="155">
        <v>4.7961630695443642E-3</v>
      </c>
      <c r="E423" s="155">
        <v>1.1811023622047244E-2</v>
      </c>
      <c r="F423" s="155">
        <v>1.7241379310344827E-2</v>
      </c>
      <c r="G423" s="155">
        <v>2.734375E-2</v>
      </c>
      <c r="H423" s="155">
        <v>1.7316017316017316E-2</v>
      </c>
      <c r="I423" s="155">
        <v>5.2419354838709679E-2</v>
      </c>
      <c r="J423" s="172">
        <v>3.5103337522692359</v>
      </c>
      <c r="K423" s="172">
        <v>4.1850249147652772</v>
      </c>
      <c r="L423" s="147"/>
      <c r="M423" s="203">
        <v>2.7892967829237421</v>
      </c>
      <c r="N423" s="144"/>
      <c r="P423" s="154" t="s">
        <v>246</v>
      </c>
      <c r="Q423" s="155">
        <v>4.9763832658569502E-3</v>
      </c>
      <c r="R423" s="155">
        <v>3.8445465942331799E-3</v>
      </c>
      <c r="S423" s="155">
        <v>5.1185045065094024E-3</v>
      </c>
      <c r="T423" s="155">
        <v>1.0720765297707406E-2</v>
      </c>
      <c r="U423" s="155">
        <v>1.6034985422740525E-2</v>
      </c>
      <c r="V423" s="155">
        <v>1.6257668711656442E-2</v>
      </c>
      <c r="W423" s="155">
        <v>1.3130166963851516E-2</v>
      </c>
      <c r="X423" s="155">
        <v>2.452638700947226E-2</v>
      </c>
      <c r="Y423" s="172">
        <v>1.1396220045620744</v>
      </c>
      <c r="Z423" s="172">
        <v>1.5831337298729888</v>
      </c>
      <c r="AA423" s="147"/>
      <c r="AB423" s="144"/>
      <c r="AC423" s="144"/>
      <c r="AD423" s="151">
        <v>1.056910569105691E-2</v>
      </c>
      <c r="AE423" s="151">
        <v>8.695049710742371E-3</v>
      </c>
      <c r="AF423" s="144"/>
    </row>
    <row r="424" spans="1:32" x14ac:dyDescent="0.25">
      <c r="A424" s="149" t="s">
        <v>247</v>
      </c>
      <c r="B424" s="150">
        <v>119.46640316205526</v>
      </c>
      <c r="C424" s="150">
        <v>106.03191489361689</v>
      </c>
      <c r="D424" s="150">
        <v>79.119904076738663</v>
      </c>
      <c r="E424" s="150">
        <v>77.893700787401556</v>
      </c>
      <c r="F424" s="150">
        <v>97.465517241379203</v>
      </c>
      <c r="G424" s="150">
        <v>57.417968749999979</v>
      </c>
      <c r="H424" s="150">
        <v>73.225108225108372</v>
      </c>
      <c r="I424" s="150">
        <v>91.963709677419246</v>
      </c>
      <c r="J424" s="177">
        <v>18.738601452310874</v>
      </c>
      <c r="K424" s="177">
        <v>-0.41677812745876963</v>
      </c>
      <c r="L424" s="147"/>
      <c r="M424" s="203">
        <v>1.5486217207210302</v>
      </c>
      <c r="N424" s="144"/>
      <c r="P424" s="149" t="s">
        <v>247</v>
      </c>
      <c r="Q424" s="150">
        <v>102.16843792172757</v>
      </c>
      <c r="R424" s="150">
        <v>117.95904722106143</v>
      </c>
      <c r="S424" s="150">
        <v>85.59140981417606</v>
      </c>
      <c r="T424" s="150">
        <v>98.58304469734469</v>
      </c>
      <c r="U424" s="150">
        <v>83.267735665694843</v>
      </c>
      <c r="V424" s="150">
        <v>63.155674846625722</v>
      </c>
      <c r="W424" s="150">
        <v>83.532339114929471</v>
      </c>
      <c r="X424" s="150">
        <v>90.415087956698216</v>
      </c>
      <c r="Y424" s="177">
        <v>6.8827488417687448</v>
      </c>
      <c r="Z424" s="177">
        <v>-3.650609898984797</v>
      </c>
      <c r="AA424" s="147"/>
      <c r="AB424" s="144"/>
      <c r="AC424" s="144"/>
      <c r="AD424" s="150">
        <v>92.380487804878015</v>
      </c>
      <c r="AE424" s="150">
        <v>94.065697855683013</v>
      </c>
      <c r="AF424" s="144"/>
    </row>
    <row r="425" spans="1:32" x14ac:dyDescent="0.25">
      <c r="A425" s="149" t="s">
        <v>248</v>
      </c>
      <c r="B425" s="150">
        <v>123.2673267326732</v>
      </c>
      <c r="C425" s="150">
        <v>99.94605809128646</v>
      </c>
      <c r="D425" s="150">
        <v>71.983766233766218</v>
      </c>
      <c r="E425" s="150">
        <v>82.3786407766991</v>
      </c>
      <c r="F425" s="150">
        <v>107.32926829268311</v>
      </c>
      <c r="G425" s="150">
        <v>57.790055248618778</v>
      </c>
      <c r="H425" s="150">
        <v>75.333333333333513</v>
      </c>
      <c r="I425" s="150">
        <v>90.314606741572916</v>
      </c>
      <c r="J425" s="177">
        <v>14.981273408239403</v>
      </c>
      <c r="K425" s="177">
        <v>-2.454266060909049</v>
      </c>
      <c r="L425" s="147"/>
      <c r="M425" s="203">
        <v>-21.240886057071677</v>
      </c>
      <c r="N425" s="144"/>
      <c r="P425" s="149" t="s">
        <v>248</v>
      </c>
      <c r="Q425" s="150">
        <v>105.49169542709214</v>
      </c>
      <c r="R425" s="150">
        <v>124.77134380837273</v>
      </c>
      <c r="S425" s="150">
        <v>92.658012671920758</v>
      </c>
      <c r="T425" s="150">
        <v>114.94492254733218</v>
      </c>
      <c r="U425" s="150">
        <v>102.5003998933618</v>
      </c>
      <c r="V425" s="150">
        <v>85.496655518394647</v>
      </c>
      <c r="W425" s="150">
        <v>100.22075826835149</v>
      </c>
      <c r="X425" s="150">
        <v>111.55549279864459</v>
      </c>
      <c r="Y425" s="177">
        <v>11.334734530293105</v>
      </c>
      <c r="Z425" s="177">
        <v>5.3557880274469909</v>
      </c>
      <c r="AA425" s="147"/>
      <c r="AB425" s="144"/>
      <c r="AC425" s="144"/>
      <c r="AD425" s="150">
        <v>92.768872802481965</v>
      </c>
      <c r="AE425" s="150">
        <v>106.1997047711976</v>
      </c>
      <c r="AF425" s="144"/>
    </row>
    <row r="426" spans="1:32" x14ac:dyDescent="0.25">
      <c r="A426" s="146" t="s">
        <v>249</v>
      </c>
      <c r="B426" s="147">
        <v>184</v>
      </c>
      <c r="C426" s="147">
        <v>139</v>
      </c>
      <c r="D426" s="147">
        <v>109</v>
      </c>
      <c r="E426" s="147">
        <v>98</v>
      </c>
      <c r="F426" s="147">
        <v>55</v>
      </c>
      <c r="G426" s="147">
        <v>82</v>
      </c>
      <c r="H426" s="147">
        <v>105</v>
      </c>
      <c r="I426" s="147">
        <v>85</v>
      </c>
      <c r="J426" s="148">
        <v>-0.19047619047619047</v>
      </c>
      <c r="K426" s="148">
        <v>-0.22927461139896377</v>
      </c>
      <c r="L426" s="147"/>
      <c r="M426" s="155">
        <v>3.4793286942284077E-2</v>
      </c>
      <c r="N426" s="144"/>
      <c r="P426" s="146" t="s">
        <v>249</v>
      </c>
      <c r="Q426" s="147">
        <v>5037</v>
      </c>
      <c r="R426" s="147">
        <v>3463</v>
      </c>
      <c r="S426" s="147">
        <v>4106</v>
      </c>
      <c r="T426" s="147">
        <v>2627</v>
      </c>
      <c r="U426" s="147">
        <v>1933</v>
      </c>
      <c r="V426" s="147">
        <v>1999</v>
      </c>
      <c r="W426" s="147">
        <v>2487</v>
      </c>
      <c r="X426" s="147">
        <v>2443</v>
      </c>
      <c r="Y426" s="148">
        <v>-1.7691998391636508E-2</v>
      </c>
      <c r="Z426" s="148">
        <v>-0.21018843524847594</v>
      </c>
      <c r="AA426" s="147"/>
      <c r="AB426" s="144"/>
      <c r="AC426" s="144"/>
      <c r="AD426" s="147">
        <v>110.28571428571429</v>
      </c>
      <c r="AE426" s="147">
        <v>3093.1428571428573</v>
      </c>
      <c r="AF426" s="144"/>
    </row>
    <row r="427" spans="1:32" x14ac:dyDescent="0.25">
      <c r="A427" s="146" t="s">
        <v>250</v>
      </c>
      <c r="B427" s="147">
        <v>29</v>
      </c>
      <c r="C427" s="147">
        <v>32</v>
      </c>
      <c r="D427" s="147">
        <v>10</v>
      </c>
      <c r="E427" s="147">
        <v>17</v>
      </c>
      <c r="F427" s="147">
        <v>5</v>
      </c>
      <c r="G427" s="147">
        <v>15</v>
      </c>
      <c r="H427" s="147">
        <v>21</v>
      </c>
      <c r="I427" s="147">
        <v>9</v>
      </c>
      <c r="J427" s="148">
        <v>-0.5714285714285714</v>
      </c>
      <c r="K427" s="148">
        <v>-0.5116279069767441</v>
      </c>
      <c r="L427" s="147"/>
      <c r="M427" s="155">
        <v>1.5437392795883362E-2</v>
      </c>
      <c r="N427" s="144"/>
      <c r="P427" s="146" t="s">
        <v>250</v>
      </c>
      <c r="Q427" s="147">
        <v>728</v>
      </c>
      <c r="R427" s="147">
        <v>609</v>
      </c>
      <c r="S427" s="147">
        <v>609</v>
      </c>
      <c r="T427" s="147">
        <v>565</v>
      </c>
      <c r="U427" s="147">
        <v>410</v>
      </c>
      <c r="V427" s="147">
        <v>391</v>
      </c>
      <c r="W427" s="147">
        <v>493</v>
      </c>
      <c r="X427" s="147">
        <v>583</v>
      </c>
      <c r="Y427" s="148">
        <v>0.18255578093306288</v>
      </c>
      <c r="Z427" s="148">
        <v>7.2536136662286491E-2</v>
      </c>
      <c r="AA427" s="147"/>
      <c r="AB427" s="144"/>
      <c r="AC427" s="144"/>
      <c r="AD427" s="150">
        <v>18.428571428571427</v>
      </c>
      <c r="AE427" s="150">
        <v>543.57142857142856</v>
      </c>
      <c r="AF427" s="144"/>
    </row>
    <row r="428" spans="1:32" x14ac:dyDescent="0.25">
      <c r="A428" s="149" t="s">
        <v>251</v>
      </c>
      <c r="B428" s="150">
        <v>0</v>
      </c>
      <c r="C428" s="150">
        <v>471</v>
      </c>
      <c r="D428" s="150">
        <v>242</v>
      </c>
      <c r="E428" s="150">
        <v>200</v>
      </c>
      <c r="F428" s="150">
        <v>108</v>
      </c>
      <c r="G428" s="150">
        <v>128</v>
      </c>
      <c r="H428" s="150">
        <v>149</v>
      </c>
      <c r="I428" s="150">
        <v>175</v>
      </c>
      <c r="J428" s="148">
        <v>0.17449664429530201</v>
      </c>
      <c r="K428" s="157">
        <v>-0.1910631741140216</v>
      </c>
      <c r="L428" s="147"/>
      <c r="M428" s="155">
        <v>3.3901588531576911E-2</v>
      </c>
      <c r="N428" s="144"/>
      <c r="P428" s="149" t="s">
        <v>251</v>
      </c>
      <c r="Q428" s="150">
        <v>0</v>
      </c>
      <c r="R428" s="150">
        <v>13250</v>
      </c>
      <c r="S428" s="150">
        <v>9227</v>
      </c>
      <c r="T428" s="150">
        <v>6827</v>
      </c>
      <c r="U428" s="150">
        <v>5191</v>
      </c>
      <c r="V428" s="150">
        <v>4671</v>
      </c>
      <c r="W428" s="150">
        <v>4825</v>
      </c>
      <c r="X428" s="150">
        <v>5162</v>
      </c>
      <c r="Y428" s="148">
        <v>6.9844559585492225E-2</v>
      </c>
      <c r="Z428" s="157">
        <v>-0.29594689822918319</v>
      </c>
      <c r="AA428" s="147"/>
      <c r="AB428" s="144"/>
      <c r="AC428" s="144"/>
      <c r="AD428" s="158">
        <v>216.33333333333334</v>
      </c>
      <c r="AE428" s="158">
        <v>7331.833333333333</v>
      </c>
      <c r="AF428" s="144"/>
    </row>
    <row r="429" spans="1:32" x14ac:dyDescent="0.25">
      <c r="A429" s="159" t="s">
        <v>252</v>
      </c>
      <c r="B429" s="147">
        <v>146</v>
      </c>
      <c r="C429" s="147">
        <v>129</v>
      </c>
      <c r="D429" s="147">
        <v>126</v>
      </c>
      <c r="E429" s="147">
        <v>89</v>
      </c>
      <c r="F429" s="147">
        <v>88</v>
      </c>
      <c r="G429" s="147">
        <v>60</v>
      </c>
      <c r="H429" s="147">
        <v>98</v>
      </c>
      <c r="I429" s="147">
        <v>70</v>
      </c>
      <c r="J429" s="148">
        <v>-0.2857142857142857</v>
      </c>
      <c r="K429" s="148">
        <v>-0.33423913043478259</v>
      </c>
      <c r="L429" s="147"/>
      <c r="M429" s="155">
        <v>4.0792540792540792E-2</v>
      </c>
      <c r="N429" s="144"/>
      <c r="P429" s="159" t="s">
        <v>252</v>
      </c>
      <c r="Q429" s="147">
        <v>4536</v>
      </c>
      <c r="R429" s="147">
        <v>3956</v>
      </c>
      <c r="S429" s="147">
        <v>3540</v>
      </c>
      <c r="T429" s="147">
        <v>2505</v>
      </c>
      <c r="U429" s="147">
        <v>1717</v>
      </c>
      <c r="V429" s="147">
        <v>1746</v>
      </c>
      <c r="W429" s="147">
        <v>1594</v>
      </c>
      <c r="X429" s="147">
        <v>1716</v>
      </c>
      <c r="Y429" s="148">
        <v>7.6537013801756593E-2</v>
      </c>
      <c r="Z429" s="148">
        <v>-0.38695519036439729</v>
      </c>
      <c r="AA429" s="147"/>
      <c r="AB429" s="144"/>
      <c r="AC429" s="144"/>
      <c r="AD429" s="150">
        <v>105.14285714285714</v>
      </c>
      <c r="AE429" s="150">
        <v>2799.1428571428573</v>
      </c>
      <c r="AF429" s="144"/>
    </row>
    <row r="430" spans="1:32" x14ac:dyDescent="0.25">
      <c r="A430" s="159" t="s">
        <v>253</v>
      </c>
      <c r="B430" s="147">
        <v>3</v>
      </c>
      <c r="C430" s="147">
        <v>8</v>
      </c>
      <c r="D430" s="147">
        <v>2</v>
      </c>
      <c r="E430" s="147">
        <v>2</v>
      </c>
      <c r="F430" s="147">
        <v>4</v>
      </c>
      <c r="G430" s="147">
        <v>1</v>
      </c>
      <c r="H430" s="147">
        <v>2</v>
      </c>
      <c r="I430" s="147">
        <v>1</v>
      </c>
      <c r="J430" s="148">
        <v>-0.5</v>
      </c>
      <c r="K430" s="148">
        <v>-0.68181818181818177</v>
      </c>
      <c r="L430" s="147"/>
      <c r="M430" s="155">
        <v>1.6949152542372881E-2</v>
      </c>
      <c r="N430" s="144"/>
      <c r="P430" s="159" t="s">
        <v>253</v>
      </c>
      <c r="Q430" s="147">
        <v>123</v>
      </c>
      <c r="R430" s="147">
        <v>134</v>
      </c>
      <c r="S430" s="147">
        <v>137</v>
      </c>
      <c r="T430" s="147">
        <v>132</v>
      </c>
      <c r="U430" s="147">
        <v>69</v>
      </c>
      <c r="V430" s="147">
        <v>73</v>
      </c>
      <c r="W430" s="147">
        <v>56</v>
      </c>
      <c r="X430" s="147">
        <v>59</v>
      </c>
      <c r="Y430" s="148">
        <v>5.3571428571428568E-2</v>
      </c>
      <c r="Z430" s="148">
        <v>-0.42955801104972374</v>
      </c>
      <c r="AA430" s="147"/>
      <c r="AB430" s="144"/>
      <c r="AC430" s="144"/>
      <c r="AD430" s="150">
        <v>3.1428571428571428</v>
      </c>
      <c r="AE430" s="150">
        <v>103.42857142857143</v>
      </c>
      <c r="AF430" s="144"/>
    </row>
    <row r="431" spans="1:32" x14ac:dyDescent="0.25">
      <c r="A431" s="159" t="s">
        <v>254</v>
      </c>
      <c r="B431" s="160">
        <v>2.0134228187919462E-2</v>
      </c>
      <c r="C431" s="160">
        <v>5.8394160583941604E-2</v>
      </c>
      <c r="D431" s="160">
        <v>1.5625E-2</v>
      </c>
      <c r="E431" s="160">
        <v>2.197802197802198E-2</v>
      </c>
      <c r="F431" s="160">
        <v>4.3478260869565216E-2</v>
      </c>
      <c r="G431" s="160">
        <v>1.6393442622950821E-2</v>
      </c>
      <c r="H431" s="160">
        <v>0.02</v>
      </c>
      <c r="I431" s="160">
        <v>1.4084507042253521E-2</v>
      </c>
      <c r="J431" s="172">
        <v>-0.59154929577464788</v>
      </c>
      <c r="K431" s="172">
        <v>-1.4939239659593448</v>
      </c>
      <c r="L431" s="147"/>
      <c r="M431" s="203">
        <v>-1.9154929577464785</v>
      </c>
      <c r="N431" s="144"/>
      <c r="P431" s="159" t="s">
        <v>254</v>
      </c>
      <c r="Q431" s="160">
        <v>2.6400515132002575E-2</v>
      </c>
      <c r="R431" s="160">
        <v>3.2762836185819072E-2</v>
      </c>
      <c r="S431" s="160">
        <v>3.7258634756595049E-2</v>
      </c>
      <c r="T431" s="160">
        <v>5.0056882821387941E-2</v>
      </c>
      <c r="U431" s="160">
        <v>3.8633818589025759E-2</v>
      </c>
      <c r="V431" s="160">
        <v>4.0131940626717974E-2</v>
      </c>
      <c r="W431" s="160">
        <v>3.3939393939393943E-2</v>
      </c>
      <c r="X431" s="160">
        <v>3.3239436619718309E-2</v>
      </c>
      <c r="Y431" s="172">
        <v>-6.9995731967563424E-2</v>
      </c>
      <c r="Z431" s="172">
        <v>-0.23939918673374985</v>
      </c>
      <c r="AA431" s="147"/>
      <c r="AB431" s="144"/>
      <c r="AC431" s="144"/>
      <c r="AD431" s="191">
        <v>2.9023746701846969E-2</v>
      </c>
      <c r="AE431" s="191">
        <v>3.5633428487055807E-2</v>
      </c>
      <c r="AF431" s="144"/>
    </row>
    <row r="432" spans="1:32" x14ac:dyDescent="0.25">
      <c r="A432" s="161" t="s">
        <v>255</v>
      </c>
      <c r="B432" s="161"/>
      <c r="C432" s="161"/>
      <c r="D432" s="161"/>
      <c r="E432" s="144"/>
      <c r="F432" s="144"/>
      <c r="G432" s="144"/>
      <c r="H432" s="144"/>
      <c r="I432" s="144"/>
      <c r="J432" s="144"/>
      <c r="K432" s="144"/>
      <c r="L432" s="144"/>
      <c r="M432" s="144"/>
      <c r="N432" s="144"/>
      <c r="O432" s="204"/>
      <c r="P432" s="161" t="s">
        <v>255</v>
      </c>
      <c r="Q432" s="161"/>
      <c r="R432" s="161"/>
      <c r="S432" s="161"/>
      <c r="T432" s="144"/>
      <c r="U432" s="144"/>
      <c r="V432" s="144"/>
      <c r="W432" s="144"/>
      <c r="X432" s="144"/>
      <c r="Y432" s="144"/>
      <c r="Z432" s="144"/>
      <c r="AA432" s="144"/>
      <c r="AB432" s="144"/>
      <c r="AC432" s="144"/>
      <c r="AD432" s="144"/>
      <c r="AE432" s="144"/>
      <c r="AF432" s="144"/>
    </row>
    <row r="435" spans="1:32" x14ac:dyDescent="0.25">
      <c r="A435" s="189" t="s">
        <v>53</v>
      </c>
      <c r="B435" s="189"/>
      <c r="C435" s="189"/>
      <c r="D435" s="189"/>
      <c r="E435" s="181"/>
      <c r="F435" s="167"/>
      <c r="G435" s="167"/>
      <c r="H435" s="167"/>
      <c r="I435" s="167"/>
      <c r="J435" s="167"/>
      <c r="K435" s="167"/>
      <c r="L435" s="188"/>
      <c r="M435" s="211"/>
      <c r="N435" s="144"/>
      <c r="O435" s="211"/>
      <c r="P435" s="189" t="s">
        <v>53</v>
      </c>
      <c r="Q435" s="189"/>
      <c r="R435" s="189"/>
      <c r="S435" s="189"/>
      <c r="T435" s="181"/>
      <c r="U435" s="144"/>
      <c r="V435" s="144"/>
      <c r="W435" s="144"/>
      <c r="X435" s="144"/>
      <c r="Y435" s="144"/>
      <c r="Z435" s="144"/>
      <c r="AA435" s="188"/>
      <c r="AB435" s="144"/>
      <c r="AC435" s="144"/>
      <c r="AD435" s="144"/>
      <c r="AE435" s="144"/>
      <c r="AF435" s="144"/>
    </row>
    <row r="436" spans="1:32" x14ac:dyDescent="0.25">
      <c r="A436" s="166" t="s">
        <v>313</v>
      </c>
      <c r="B436" s="166"/>
      <c r="C436" s="166"/>
      <c r="D436" s="166"/>
      <c r="E436" s="213"/>
      <c r="F436" s="167"/>
      <c r="G436" s="167"/>
      <c r="H436" s="167"/>
      <c r="I436" s="167"/>
      <c r="J436" s="167"/>
      <c r="K436" s="167"/>
      <c r="L436" s="167"/>
      <c r="M436" s="144"/>
      <c r="N436" s="144"/>
      <c r="P436" s="166" t="s">
        <v>231</v>
      </c>
      <c r="Q436" s="166"/>
      <c r="R436" s="166"/>
      <c r="S436" s="166"/>
      <c r="T436" s="162"/>
      <c r="U436" s="144"/>
      <c r="V436" s="144"/>
      <c r="W436" s="144"/>
      <c r="X436" s="144"/>
      <c r="Y436" s="144"/>
      <c r="Z436" s="144"/>
      <c r="AA436" s="167"/>
      <c r="AB436" s="144"/>
      <c r="AC436" s="144"/>
      <c r="AD436" s="144"/>
      <c r="AE436" s="144"/>
      <c r="AF436" s="144"/>
    </row>
    <row r="437" spans="1:32" ht="42" x14ac:dyDescent="0.25">
      <c r="A437" s="190"/>
      <c r="B437" s="141">
        <v>2019</v>
      </c>
      <c r="C437" s="141">
        <v>2020</v>
      </c>
      <c r="D437" s="141">
        <v>2021</v>
      </c>
      <c r="E437" s="141">
        <v>2022</v>
      </c>
      <c r="F437" s="141">
        <v>2023</v>
      </c>
      <c r="G437" s="141">
        <v>2024</v>
      </c>
      <c r="H437" s="141">
        <v>2025</v>
      </c>
      <c r="I437" s="141">
        <v>2026</v>
      </c>
      <c r="J437" s="142" t="s">
        <v>232</v>
      </c>
      <c r="K437" s="142" t="s">
        <v>233</v>
      </c>
      <c r="L437" s="143" t="s">
        <v>234</v>
      </c>
      <c r="M437" s="145" t="s">
        <v>287</v>
      </c>
      <c r="N437" s="144"/>
      <c r="P437" s="190"/>
      <c r="Q437" s="141">
        <v>2019</v>
      </c>
      <c r="R437" s="141">
        <v>2020</v>
      </c>
      <c r="S437" s="141">
        <v>2021</v>
      </c>
      <c r="T437" s="141">
        <v>2022</v>
      </c>
      <c r="U437" s="141">
        <v>2023</v>
      </c>
      <c r="V437" s="141">
        <v>2024</v>
      </c>
      <c r="W437" s="141">
        <v>2025</v>
      </c>
      <c r="X437" s="141">
        <v>2026</v>
      </c>
      <c r="Y437" s="142" t="s">
        <v>232</v>
      </c>
      <c r="Z437" s="142" t="s">
        <v>233</v>
      </c>
      <c r="AA437" s="143" t="s">
        <v>234</v>
      </c>
      <c r="AB437" s="144"/>
      <c r="AC437" s="144"/>
      <c r="AD437" s="145" t="s">
        <v>314</v>
      </c>
      <c r="AE437" s="145" t="s">
        <v>235</v>
      </c>
      <c r="AF437" s="144"/>
    </row>
    <row r="438" spans="1:32" x14ac:dyDescent="0.25">
      <c r="A438" s="146" t="s">
        <v>236</v>
      </c>
      <c r="B438" s="147">
        <v>133</v>
      </c>
      <c r="C438" s="147">
        <v>124</v>
      </c>
      <c r="D438" s="147">
        <v>393</v>
      </c>
      <c r="E438" s="147">
        <v>98</v>
      </c>
      <c r="F438" s="147">
        <v>129</v>
      </c>
      <c r="G438" s="147">
        <v>125</v>
      </c>
      <c r="H438" s="147">
        <v>124</v>
      </c>
      <c r="I438" s="147">
        <v>143</v>
      </c>
      <c r="J438" s="148">
        <v>0.15322580645161291</v>
      </c>
      <c r="K438" s="148">
        <v>-0.11101243339253998</v>
      </c>
      <c r="L438" s="147"/>
      <c r="M438" s="155">
        <v>6.3612099644128117E-2</v>
      </c>
      <c r="N438" s="144"/>
      <c r="P438" s="146" t="s">
        <v>236</v>
      </c>
      <c r="Q438" s="147">
        <v>3058</v>
      </c>
      <c r="R438" s="147">
        <v>2798</v>
      </c>
      <c r="S438" s="147">
        <v>2668</v>
      </c>
      <c r="T438" s="147">
        <v>2221</v>
      </c>
      <c r="U438" s="147">
        <v>2390</v>
      </c>
      <c r="V438" s="147">
        <v>2332</v>
      </c>
      <c r="W438" s="147">
        <v>2360</v>
      </c>
      <c r="X438" s="147">
        <v>2248</v>
      </c>
      <c r="Y438" s="148">
        <v>-4.7457627118644069E-2</v>
      </c>
      <c r="Z438" s="148">
        <v>-0.1172939922589331</v>
      </c>
      <c r="AA438" s="147"/>
      <c r="AB438" s="144"/>
      <c r="AC438" s="144"/>
      <c r="AD438" s="147">
        <v>160.85714285714286</v>
      </c>
      <c r="AE438" s="147">
        <v>2546.7142857142858</v>
      </c>
      <c r="AF438" s="144"/>
    </row>
    <row r="439" spans="1:32" x14ac:dyDescent="0.25">
      <c r="A439" s="149" t="s">
        <v>237</v>
      </c>
      <c r="B439" s="150">
        <v>51</v>
      </c>
      <c r="C439" s="150">
        <v>73</v>
      </c>
      <c r="D439" s="150">
        <v>334</v>
      </c>
      <c r="E439" s="150">
        <v>64</v>
      </c>
      <c r="F439" s="150">
        <v>78</v>
      </c>
      <c r="G439" s="150">
        <v>85</v>
      </c>
      <c r="H439" s="150">
        <v>61</v>
      </c>
      <c r="I439" s="150">
        <v>83</v>
      </c>
      <c r="J439" s="148">
        <v>0.36065573770491804</v>
      </c>
      <c r="K439" s="148">
        <v>-0.22117962466487934</v>
      </c>
      <c r="L439" s="147"/>
      <c r="M439" s="155">
        <v>7.9047619047619047E-2</v>
      </c>
      <c r="N439" s="144"/>
      <c r="P439" s="149" t="s">
        <v>237</v>
      </c>
      <c r="Q439" s="150">
        <v>1873</v>
      </c>
      <c r="R439" s="150">
        <v>1530</v>
      </c>
      <c r="S439" s="150">
        <v>1525</v>
      </c>
      <c r="T439" s="150">
        <v>1178</v>
      </c>
      <c r="U439" s="150">
        <v>1165</v>
      </c>
      <c r="V439" s="150">
        <v>1283</v>
      </c>
      <c r="W439" s="150">
        <v>1179</v>
      </c>
      <c r="X439" s="150">
        <v>1050</v>
      </c>
      <c r="Y439" s="148">
        <v>-0.10941475826972011</v>
      </c>
      <c r="Z439" s="148">
        <v>-0.24483715195725875</v>
      </c>
      <c r="AA439" s="147"/>
      <c r="AB439" s="144"/>
      <c r="AC439" s="144"/>
      <c r="AD439" s="150">
        <v>106.57142857142857</v>
      </c>
      <c r="AE439" s="150">
        <v>1390.4285714285713</v>
      </c>
      <c r="AF439" s="144"/>
    </row>
    <row r="440" spans="1:32" x14ac:dyDescent="0.25">
      <c r="A440" s="146" t="s">
        <v>90</v>
      </c>
      <c r="B440" s="151">
        <v>0.42857142857142855</v>
      </c>
      <c r="C440" s="151">
        <v>0.6517857142857143</v>
      </c>
      <c r="D440" s="151">
        <v>0.87664041994750652</v>
      </c>
      <c r="E440" s="151">
        <v>0.7441860465116279</v>
      </c>
      <c r="F440" s="151">
        <v>0.66666666666666663</v>
      </c>
      <c r="G440" s="151">
        <v>0.75221238938053092</v>
      </c>
      <c r="H440" s="151">
        <v>0.57009345794392519</v>
      </c>
      <c r="I440" s="151">
        <v>0.66400000000000003</v>
      </c>
      <c r="J440" s="172">
        <v>9.3906542056074844</v>
      </c>
      <c r="K440" s="172">
        <v>-5.677294685990331</v>
      </c>
      <c r="L440" s="147"/>
      <c r="M440" s="203">
        <v>14.675862068965518</v>
      </c>
      <c r="N440" s="144"/>
      <c r="P440" s="146" t="s">
        <v>90</v>
      </c>
      <c r="Q440" s="151">
        <v>0.6476486860304288</v>
      </c>
      <c r="R440" s="151">
        <v>0.5889145496535797</v>
      </c>
      <c r="S440" s="151">
        <v>0.60781187724192909</v>
      </c>
      <c r="T440" s="151">
        <v>0.5655304848775804</v>
      </c>
      <c r="U440" s="151">
        <v>0.53391384051329061</v>
      </c>
      <c r="V440" s="151">
        <v>0.59124423963133643</v>
      </c>
      <c r="W440" s="151">
        <v>0.54913833255705635</v>
      </c>
      <c r="X440" s="151">
        <v>0.51724137931034486</v>
      </c>
      <c r="Y440" s="172">
        <v>-3.189695324671149</v>
      </c>
      <c r="Z440" s="172">
        <v>-6.9755786119966912</v>
      </c>
      <c r="AA440" s="147"/>
      <c r="AB440" s="144"/>
      <c r="AC440" s="144"/>
      <c r="AD440" s="151">
        <v>0.72077294685990334</v>
      </c>
      <c r="AE440" s="151">
        <v>0.58699716543031177</v>
      </c>
      <c r="AF440" s="144"/>
    </row>
    <row r="441" spans="1:32" x14ac:dyDescent="0.25">
      <c r="A441" s="149" t="s">
        <v>238</v>
      </c>
      <c r="B441" s="150">
        <v>22</v>
      </c>
      <c r="C441" s="150">
        <v>56</v>
      </c>
      <c r="D441" s="150">
        <v>315</v>
      </c>
      <c r="E441" s="150">
        <v>45</v>
      </c>
      <c r="F441" s="150">
        <v>49</v>
      </c>
      <c r="G441" s="150">
        <v>64</v>
      </c>
      <c r="H441" s="150">
        <v>44</v>
      </c>
      <c r="I441" s="150">
        <v>60</v>
      </c>
      <c r="J441" s="148">
        <v>0.36363636363636365</v>
      </c>
      <c r="K441" s="148">
        <v>-0.29411764705882354</v>
      </c>
      <c r="L441" s="147"/>
      <c r="M441" s="155">
        <v>8.4626234132581094E-2</v>
      </c>
      <c r="N441" s="144"/>
      <c r="P441" s="149" t="s">
        <v>238</v>
      </c>
      <c r="Q441" s="150">
        <v>1380</v>
      </c>
      <c r="R441" s="150">
        <v>1053</v>
      </c>
      <c r="S441" s="150">
        <v>1043</v>
      </c>
      <c r="T441" s="150">
        <v>736</v>
      </c>
      <c r="U441" s="150">
        <v>774</v>
      </c>
      <c r="V441" s="150">
        <v>957</v>
      </c>
      <c r="W441" s="150">
        <v>829</v>
      </c>
      <c r="X441" s="150">
        <v>709</v>
      </c>
      <c r="Y441" s="148">
        <v>-0.14475271411338964</v>
      </c>
      <c r="Z441" s="148">
        <v>-0.26712935617247491</v>
      </c>
      <c r="AA441" s="147"/>
      <c r="AB441" s="144"/>
      <c r="AC441" s="144"/>
      <c r="AD441" s="150">
        <v>85</v>
      </c>
      <c r="AE441" s="150">
        <v>967.42857142857144</v>
      </c>
      <c r="AF441" s="144"/>
    </row>
    <row r="442" spans="1:32" x14ac:dyDescent="0.25">
      <c r="A442" s="149" t="s">
        <v>239</v>
      </c>
      <c r="B442" s="153">
        <v>0.16541353383458646</v>
      </c>
      <c r="C442" s="153">
        <v>0.45161290322580644</v>
      </c>
      <c r="D442" s="153">
        <v>0.80152671755725191</v>
      </c>
      <c r="E442" s="153">
        <v>0.45918367346938777</v>
      </c>
      <c r="F442" s="153">
        <v>0.37984496124031009</v>
      </c>
      <c r="G442" s="153">
        <v>0.51200000000000001</v>
      </c>
      <c r="H442" s="153">
        <v>0.35483870967741937</v>
      </c>
      <c r="I442" s="153">
        <v>0.41958041958041958</v>
      </c>
      <c r="J442" s="172">
        <v>6.4741709903000206</v>
      </c>
      <c r="K442" s="172">
        <v>-10.883876336807063</v>
      </c>
      <c r="L442" s="147"/>
      <c r="M442" s="203">
        <v>10.418896050568648</v>
      </c>
      <c r="N442" s="144"/>
      <c r="P442" s="149" t="s">
        <v>239</v>
      </c>
      <c r="Q442" s="153">
        <v>0.4512753433616743</v>
      </c>
      <c r="R442" s="153">
        <v>0.37634024303073627</v>
      </c>
      <c r="S442" s="153">
        <v>0.39092953523238383</v>
      </c>
      <c r="T442" s="153">
        <v>0.33138226024313372</v>
      </c>
      <c r="U442" s="153">
        <v>0.32384937238493722</v>
      </c>
      <c r="V442" s="153">
        <v>0.41037735849056606</v>
      </c>
      <c r="W442" s="153">
        <v>0.35127118644067795</v>
      </c>
      <c r="X442" s="153">
        <v>0.31539145907473309</v>
      </c>
      <c r="Y442" s="172">
        <v>-3.5879727365944856</v>
      </c>
      <c r="Z442" s="172">
        <v>-6.4481766930764186</v>
      </c>
      <c r="AA442" s="147"/>
      <c r="AB442" s="144"/>
      <c r="AC442" s="144"/>
      <c r="AD442" s="153">
        <v>0.52841918294849022</v>
      </c>
      <c r="AE442" s="153">
        <v>0.37987322600549728</v>
      </c>
      <c r="AF442" s="144"/>
    </row>
    <row r="443" spans="1:32" x14ac:dyDescent="0.25">
      <c r="A443" s="149" t="s">
        <v>240</v>
      </c>
      <c r="B443" s="153">
        <v>0.43137254901960786</v>
      </c>
      <c r="C443" s="153">
        <v>0.76712328767123283</v>
      </c>
      <c r="D443" s="153">
        <v>0.94311377245508987</v>
      </c>
      <c r="E443" s="153">
        <v>0.703125</v>
      </c>
      <c r="F443" s="153">
        <v>0.62820512820512819</v>
      </c>
      <c r="G443" s="153">
        <v>0.75294117647058822</v>
      </c>
      <c r="H443" s="153">
        <v>0.72131147540983609</v>
      </c>
      <c r="I443" s="153">
        <v>0.72289156626506024</v>
      </c>
      <c r="J443" s="172">
        <v>0.15800908552241477</v>
      </c>
      <c r="K443" s="172">
        <v>-7.469556510223196</v>
      </c>
      <c r="L443" s="147"/>
      <c r="M443" s="203">
        <v>4.765347102696504</v>
      </c>
      <c r="N443" s="144"/>
      <c r="P443" s="149" t="s">
        <v>240</v>
      </c>
      <c r="Q443" s="153">
        <v>0.73678590496529628</v>
      </c>
      <c r="R443" s="153">
        <v>0.68823529411764706</v>
      </c>
      <c r="S443" s="153">
        <v>0.68393442622950817</v>
      </c>
      <c r="T443" s="153">
        <v>0.62478777589134127</v>
      </c>
      <c r="U443" s="153">
        <v>0.66437768240343342</v>
      </c>
      <c r="V443" s="153">
        <v>0.74590802805923617</v>
      </c>
      <c r="W443" s="153">
        <v>0.70313825275657338</v>
      </c>
      <c r="X443" s="153">
        <v>0.67523809523809519</v>
      </c>
      <c r="Y443" s="172">
        <v>-2.7900157518478186</v>
      </c>
      <c r="Z443" s="172">
        <v>-2.0539157407543418</v>
      </c>
      <c r="AA443" s="147"/>
      <c r="AB443" s="144"/>
      <c r="AC443" s="144"/>
      <c r="AD443" s="153">
        <v>0.7975871313672922</v>
      </c>
      <c r="AE443" s="153">
        <v>0.69577725264563861</v>
      </c>
      <c r="AF443" s="144"/>
    </row>
    <row r="444" spans="1:32" ht="22.15" customHeight="1" x14ac:dyDescent="0.25">
      <c r="A444" s="154" t="s">
        <v>241</v>
      </c>
      <c r="B444" s="155">
        <v>0.21568627450980393</v>
      </c>
      <c r="C444" s="155">
        <v>5.4794520547945202E-2</v>
      </c>
      <c r="D444" s="155">
        <v>2.0958083832335328E-2</v>
      </c>
      <c r="E444" s="155">
        <v>0.125</v>
      </c>
      <c r="F444" s="155">
        <v>0.16666666666666666</v>
      </c>
      <c r="G444" s="155">
        <v>7.0588235294117646E-2</v>
      </c>
      <c r="H444" s="155">
        <v>0.18032786885245902</v>
      </c>
      <c r="I444" s="155">
        <v>6.0240963855421686E-2</v>
      </c>
      <c r="J444" s="172">
        <v>-12.008690499703734</v>
      </c>
      <c r="K444" s="172">
        <v>-2.0187990568170804</v>
      </c>
      <c r="L444" s="147"/>
      <c r="M444" s="203">
        <v>-6.7378083763625947</v>
      </c>
      <c r="N444" s="144"/>
      <c r="P444" s="154" t="s">
        <v>241</v>
      </c>
      <c r="Q444" s="155">
        <v>0.11372130272290443</v>
      </c>
      <c r="R444" s="155">
        <v>0.13398692810457516</v>
      </c>
      <c r="S444" s="155">
        <v>0.11803278688524591</v>
      </c>
      <c r="T444" s="155">
        <v>0.15110356536502548</v>
      </c>
      <c r="U444" s="155">
        <v>0.14163090128755365</v>
      </c>
      <c r="V444" s="155">
        <v>0.10911925175370225</v>
      </c>
      <c r="W444" s="155">
        <v>0.11874469889737066</v>
      </c>
      <c r="X444" s="155">
        <v>0.12761904761904763</v>
      </c>
      <c r="Y444" s="172">
        <v>0.88743487216769723</v>
      </c>
      <c r="Z444" s="172">
        <v>0.21695459237840997</v>
      </c>
      <c r="AA444" s="147"/>
      <c r="AB444" s="144"/>
      <c r="AC444" s="144"/>
      <c r="AD444" s="151">
        <v>8.0428954423592491E-2</v>
      </c>
      <c r="AE444" s="151">
        <v>0.12544950169526353</v>
      </c>
      <c r="AF444" s="144"/>
    </row>
    <row r="445" spans="1:32" ht="22.15" customHeight="1" x14ac:dyDescent="0.25">
      <c r="A445" s="154" t="s">
        <v>242</v>
      </c>
      <c r="B445" s="155">
        <v>8.2706766917293228E-2</v>
      </c>
      <c r="C445" s="155">
        <v>3.2258064516129031E-2</v>
      </c>
      <c r="D445" s="155">
        <v>1.7811704834605598E-2</v>
      </c>
      <c r="E445" s="155">
        <v>8.1632653061224483E-2</v>
      </c>
      <c r="F445" s="155">
        <v>0.10077519379844961</v>
      </c>
      <c r="G445" s="155">
        <v>4.8000000000000001E-2</v>
      </c>
      <c r="H445" s="155">
        <v>8.8709677419354843E-2</v>
      </c>
      <c r="I445" s="155">
        <v>3.4965034965034968E-2</v>
      </c>
      <c r="J445" s="172">
        <v>-5.3744642454319873</v>
      </c>
      <c r="K445" s="172">
        <v>-1.8320933063384213</v>
      </c>
      <c r="L445" s="147"/>
      <c r="M445" s="203">
        <v>-2.464350596023194</v>
      </c>
      <c r="N445" s="144"/>
      <c r="P445" s="154" t="s">
        <v>242</v>
      </c>
      <c r="Q445" s="155">
        <v>6.9653368214519298E-2</v>
      </c>
      <c r="R445" s="155">
        <v>7.3266619013581127E-2</v>
      </c>
      <c r="S445" s="155">
        <v>6.7466266866566718E-2</v>
      </c>
      <c r="T445" s="155">
        <v>8.0144079243583966E-2</v>
      </c>
      <c r="U445" s="155">
        <v>6.903765690376569E-2</v>
      </c>
      <c r="V445" s="155">
        <v>6.0034305317324184E-2</v>
      </c>
      <c r="W445" s="155">
        <v>5.9322033898305086E-2</v>
      </c>
      <c r="X445" s="155">
        <v>5.9608540925266906E-2</v>
      </c>
      <c r="Y445" s="172">
        <v>2.8650702696182001E-2</v>
      </c>
      <c r="Z445" s="172">
        <v>-0.88830729189020574</v>
      </c>
      <c r="AA445" s="147"/>
      <c r="AB445" s="144"/>
      <c r="AC445" s="144"/>
      <c r="AD445" s="151">
        <v>5.328596802841918E-2</v>
      </c>
      <c r="AE445" s="151">
        <v>6.8491613844168964E-2</v>
      </c>
      <c r="AF445" s="144"/>
    </row>
    <row r="446" spans="1:32" ht="22.15" customHeight="1" x14ac:dyDescent="0.25">
      <c r="A446" s="154" t="s">
        <v>243</v>
      </c>
      <c r="B446" s="155">
        <v>0.43609022556390975</v>
      </c>
      <c r="C446" s="155">
        <v>0.2661290322580645</v>
      </c>
      <c r="D446" s="155">
        <v>9.6692111959287536E-2</v>
      </c>
      <c r="E446" s="155">
        <v>0.22448979591836735</v>
      </c>
      <c r="F446" s="155">
        <v>0.24806201550387597</v>
      </c>
      <c r="G446" s="155">
        <v>0.2</v>
      </c>
      <c r="H446" s="155">
        <v>0.33064516129032256</v>
      </c>
      <c r="I446" s="155">
        <v>0.23076923076923078</v>
      </c>
      <c r="J446" s="172">
        <v>-9.9875930521091778</v>
      </c>
      <c r="K446" s="172">
        <v>0.96324634512911789</v>
      </c>
      <c r="L446" s="147"/>
      <c r="M446" s="203">
        <v>-12.910621407062688</v>
      </c>
      <c r="N446" s="144"/>
      <c r="P446" s="154" t="s">
        <v>243</v>
      </c>
      <c r="Q446" s="155">
        <v>0.26684107259646828</v>
      </c>
      <c r="R446" s="155">
        <v>0.3041458184417441</v>
      </c>
      <c r="S446" s="155">
        <v>0.29910044977511246</v>
      </c>
      <c r="T446" s="155">
        <v>0.32913102206213418</v>
      </c>
      <c r="U446" s="155">
        <v>0.34435146443514647</v>
      </c>
      <c r="V446" s="155">
        <v>0.307032590051458</v>
      </c>
      <c r="W446" s="155">
        <v>0.33008474576271185</v>
      </c>
      <c r="X446" s="155">
        <v>0.35987544483985767</v>
      </c>
      <c r="Y446" s="172">
        <v>2.9790699077145821</v>
      </c>
      <c r="Z446" s="172">
        <v>5.0569336128352624</v>
      </c>
      <c r="AA446" s="147"/>
      <c r="AB446" s="144"/>
      <c r="AC446" s="144"/>
      <c r="AD446" s="151">
        <v>0.2211367673179396</v>
      </c>
      <c r="AE446" s="151">
        <v>0.30930610871150505</v>
      </c>
      <c r="AF446" s="144"/>
    </row>
    <row r="447" spans="1:32" ht="22.15" customHeight="1" x14ac:dyDescent="0.25">
      <c r="A447" s="154" t="s">
        <v>244</v>
      </c>
      <c r="B447" s="155">
        <v>5.2631578947368418E-2</v>
      </c>
      <c r="C447" s="155">
        <v>3.2258064516129031E-2</v>
      </c>
      <c r="D447" s="155">
        <v>1.7811704834605598E-2</v>
      </c>
      <c r="E447" s="155">
        <v>1.020408163265306E-2</v>
      </c>
      <c r="F447" s="155">
        <v>4.6511627906976744E-2</v>
      </c>
      <c r="G447" s="155">
        <v>8.0000000000000002E-3</v>
      </c>
      <c r="H447" s="155">
        <v>3.2258064516129031E-2</v>
      </c>
      <c r="I447" s="155">
        <v>4.195804195804196E-2</v>
      </c>
      <c r="J447" s="172">
        <v>0.96999774419129281</v>
      </c>
      <c r="K447" s="172">
        <v>1.5315057943832371</v>
      </c>
      <c r="L447" s="147"/>
      <c r="M447" s="203">
        <v>0.63708533459423122</v>
      </c>
      <c r="N447" s="144"/>
      <c r="P447" s="154" t="s">
        <v>244</v>
      </c>
      <c r="Q447" s="155">
        <v>5.1667756703727925E-2</v>
      </c>
      <c r="R447" s="155">
        <v>5.5396711937097928E-2</v>
      </c>
      <c r="S447" s="155">
        <v>6.2593703148425786E-2</v>
      </c>
      <c r="T447" s="155">
        <v>5.8532192705988292E-2</v>
      </c>
      <c r="U447" s="155">
        <v>6.1506276150627613E-2</v>
      </c>
      <c r="V447" s="155">
        <v>5.6603773584905662E-2</v>
      </c>
      <c r="W447" s="155">
        <v>4.7457627118644069E-2</v>
      </c>
      <c r="X447" s="155">
        <v>3.5587188612099648E-2</v>
      </c>
      <c r="Y447" s="172">
        <v>-1.1870438506544421</v>
      </c>
      <c r="Z447" s="172">
        <v>-2.0563593908795625</v>
      </c>
      <c r="AA447" s="147"/>
      <c r="AB447" s="144"/>
      <c r="AC447" s="144"/>
      <c r="AD447" s="151">
        <v>2.664298401420959E-2</v>
      </c>
      <c r="AE447" s="151">
        <v>5.6150782520895275E-2</v>
      </c>
      <c r="AF447" s="144"/>
    </row>
    <row r="448" spans="1:32" ht="22.15" customHeight="1" x14ac:dyDescent="0.25">
      <c r="A448" s="154" t="s">
        <v>245</v>
      </c>
      <c r="B448" s="155">
        <v>0</v>
      </c>
      <c r="C448" s="155">
        <v>0</v>
      </c>
      <c r="D448" s="155">
        <v>0</v>
      </c>
      <c r="E448" s="155">
        <v>0</v>
      </c>
      <c r="F448" s="155">
        <v>0</v>
      </c>
      <c r="G448" s="155">
        <v>0</v>
      </c>
      <c r="H448" s="155">
        <v>8.0645161290322578E-3</v>
      </c>
      <c r="I448" s="155">
        <v>6.993006993006993E-3</v>
      </c>
      <c r="J448" s="172">
        <v>-0.10715091360252649</v>
      </c>
      <c r="K448" s="172">
        <v>0.6104907525866673</v>
      </c>
      <c r="L448" s="147"/>
      <c r="M448" s="203">
        <v>-0.59073488788791284</v>
      </c>
      <c r="N448" s="144"/>
      <c r="P448" s="154" t="s">
        <v>245</v>
      </c>
      <c r="Q448" s="155">
        <v>6.5402223675604968E-3</v>
      </c>
      <c r="R448" s="155">
        <v>1.143674052894925E-2</v>
      </c>
      <c r="S448" s="155">
        <v>5.2473763118440781E-3</v>
      </c>
      <c r="T448" s="155">
        <v>9.4552003601981096E-3</v>
      </c>
      <c r="U448" s="155">
        <v>1.00418410041841E-2</v>
      </c>
      <c r="V448" s="155">
        <v>1.4579759862778732E-2</v>
      </c>
      <c r="W448" s="155">
        <v>1.4406779661016949E-2</v>
      </c>
      <c r="X448" s="155">
        <v>1.2900355871886121E-2</v>
      </c>
      <c r="Y448" s="172">
        <v>-0.15064237891308283</v>
      </c>
      <c r="Z448" s="172">
        <v>0.28594067497679854</v>
      </c>
      <c r="AA448" s="147"/>
      <c r="AB448" s="144"/>
      <c r="AC448" s="144"/>
      <c r="AD448" s="151">
        <v>8.8809946714031975E-4</v>
      </c>
      <c r="AE448" s="151">
        <v>1.0040949122118135E-2</v>
      </c>
      <c r="AF448" s="144"/>
    </row>
    <row r="449" spans="1:32" ht="22.15" customHeight="1" x14ac:dyDescent="0.25">
      <c r="A449" s="154" t="s">
        <v>246</v>
      </c>
      <c r="B449" s="155">
        <v>3.007518796992481E-2</v>
      </c>
      <c r="C449" s="155">
        <v>4.8387096774193547E-2</v>
      </c>
      <c r="D449" s="155">
        <v>1.5267175572519083E-2</v>
      </c>
      <c r="E449" s="155">
        <v>8.1632653061224483E-2</v>
      </c>
      <c r="F449" s="155">
        <v>8.5271317829457363E-2</v>
      </c>
      <c r="G449" s="155">
        <v>0.08</v>
      </c>
      <c r="H449" s="155">
        <v>0.12096774193548387</v>
      </c>
      <c r="I449" s="155">
        <v>0.11188811188811189</v>
      </c>
      <c r="J449" s="172">
        <v>-0.90796300473719871</v>
      </c>
      <c r="K449" s="172">
        <v>5.8602143859692708</v>
      </c>
      <c r="L449" s="147"/>
      <c r="M449" s="203">
        <v>3.7599855660353882</v>
      </c>
      <c r="N449" s="144"/>
      <c r="P449" s="154" t="s">
        <v>246</v>
      </c>
      <c r="Q449" s="155">
        <v>2.4198822759973839E-2</v>
      </c>
      <c r="R449" s="155">
        <v>4.1458184417441028E-2</v>
      </c>
      <c r="S449" s="155">
        <v>3.823088455772114E-2</v>
      </c>
      <c r="T449" s="155">
        <v>3.7820801440792438E-2</v>
      </c>
      <c r="U449" s="155">
        <v>6.0251046025104602E-2</v>
      </c>
      <c r="V449" s="155">
        <v>4.8885077186963978E-2</v>
      </c>
      <c r="W449" s="155">
        <v>6.3983050847457631E-2</v>
      </c>
      <c r="X449" s="155">
        <v>7.4288256227758004E-2</v>
      </c>
      <c r="Y449" s="172">
        <v>1.0305205380300373</v>
      </c>
      <c r="Z449" s="172">
        <v>3.0253926278804166</v>
      </c>
      <c r="AA449" s="147"/>
      <c r="AB449" s="144"/>
      <c r="AC449" s="144"/>
      <c r="AD449" s="151">
        <v>5.328596802841918E-2</v>
      </c>
      <c r="AE449" s="151">
        <v>4.4034329948953836E-2</v>
      </c>
      <c r="AF449" s="144"/>
    </row>
    <row r="450" spans="1:32" x14ac:dyDescent="0.25">
      <c r="A450" s="149" t="s">
        <v>247</v>
      </c>
      <c r="B450" s="150">
        <v>205.96992481203009</v>
      </c>
      <c r="C450" s="150">
        <v>244.50000000000003</v>
      </c>
      <c r="D450" s="150">
        <v>117.32315521628495</v>
      </c>
      <c r="E450" s="150">
        <v>184.46938775510208</v>
      </c>
      <c r="F450" s="150">
        <v>198.7209302325582</v>
      </c>
      <c r="G450" s="150">
        <v>234.65599999999992</v>
      </c>
      <c r="H450" s="150">
        <v>199.46774193548387</v>
      </c>
      <c r="I450" s="150">
        <v>249.50349650349656</v>
      </c>
      <c r="J450" s="177">
        <v>50.035754568012692</v>
      </c>
      <c r="K450" s="177">
        <v>70.463532027475253</v>
      </c>
      <c r="L450" s="147"/>
      <c r="M450" s="203">
        <v>46.910524973247448</v>
      </c>
      <c r="N450" s="144"/>
      <c r="P450" s="149" t="s">
        <v>247</v>
      </c>
      <c r="Q450" s="150">
        <v>221.61870503597115</v>
      </c>
      <c r="R450" s="150">
        <v>211.64867762687638</v>
      </c>
      <c r="S450" s="150">
        <v>140.10194902548716</v>
      </c>
      <c r="T450" s="150">
        <v>158.36605132823067</v>
      </c>
      <c r="U450" s="150">
        <v>181.26610878661072</v>
      </c>
      <c r="V450" s="150">
        <v>165.36921097770164</v>
      </c>
      <c r="W450" s="150">
        <v>185.2686440677966</v>
      </c>
      <c r="X450" s="150">
        <v>202.59297153024912</v>
      </c>
      <c r="Y450" s="177">
        <v>17.324327462452516</v>
      </c>
      <c r="Z450" s="177">
        <v>20.199579484475862</v>
      </c>
      <c r="AA450" s="147"/>
      <c r="AB450" s="144"/>
      <c r="AC450" s="144"/>
      <c r="AD450" s="150">
        <v>179.03996447602131</v>
      </c>
      <c r="AE450" s="150">
        <v>182.39339204577325</v>
      </c>
      <c r="AF450" s="144"/>
    </row>
    <row r="451" spans="1:32" x14ac:dyDescent="0.25">
      <c r="A451" s="149" t="s">
        <v>248</v>
      </c>
      <c r="B451" s="150">
        <v>234.64705882352928</v>
      </c>
      <c r="C451" s="150">
        <v>263.04109589041093</v>
      </c>
      <c r="D451" s="150">
        <v>117.51796407185628</v>
      </c>
      <c r="E451" s="150">
        <v>191.21874999999989</v>
      </c>
      <c r="F451" s="150">
        <v>204.02564102564108</v>
      </c>
      <c r="G451" s="150">
        <v>268.61176470588225</v>
      </c>
      <c r="H451" s="150">
        <v>214.73770491803296</v>
      </c>
      <c r="I451" s="150">
        <v>287.92771084337357</v>
      </c>
      <c r="J451" s="177">
        <v>73.190005925340614</v>
      </c>
      <c r="K451" s="177">
        <v>107.62878322943254</v>
      </c>
      <c r="L451" s="147"/>
      <c r="M451" s="203">
        <v>58.006758462421317</v>
      </c>
      <c r="N451" s="144"/>
      <c r="P451" s="149" t="s">
        <v>248</v>
      </c>
      <c r="Q451" s="150">
        <v>241.47624132407904</v>
      </c>
      <c r="R451" s="150">
        <v>232.33529411764701</v>
      </c>
      <c r="S451" s="150">
        <v>144.02360655737709</v>
      </c>
      <c r="T451" s="150">
        <v>176.84889643463512</v>
      </c>
      <c r="U451" s="150">
        <v>207.6575107296137</v>
      </c>
      <c r="V451" s="150">
        <v>184.12704598597037</v>
      </c>
      <c r="W451" s="150">
        <v>209.15182357930445</v>
      </c>
      <c r="X451" s="150">
        <v>229.92095238095226</v>
      </c>
      <c r="Y451" s="177">
        <v>20.76912880164781</v>
      </c>
      <c r="Z451" s="177">
        <v>28.496109064400343</v>
      </c>
      <c r="AA451" s="147"/>
      <c r="AB451" s="144"/>
      <c r="AC451" s="144"/>
      <c r="AD451" s="150">
        <v>180.29892761394103</v>
      </c>
      <c r="AE451" s="150">
        <v>201.42484331655191</v>
      </c>
      <c r="AF451" s="144"/>
    </row>
    <row r="452" spans="1:32" x14ac:dyDescent="0.25">
      <c r="A452" s="146" t="s">
        <v>249</v>
      </c>
      <c r="B452" s="147">
        <v>170</v>
      </c>
      <c r="C452" s="147">
        <v>116</v>
      </c>
      <c r="D452" s="147">
        <v>110</v>
      </c>
      <c r="E452" s="147">
        <v>140</v>
      </c>
      <c r="F452" s="147">
        <v>189</v>
      </c>
      <c r="G452" s="147">
        <v>131</v>
      </c>
      <c r="H452" s="147">
        <v>176</v>
      </c>
      <c r="I452" s="147">
        <v>194</v>
      </c>
      <c r="J452" s="148">
        <v>0.10227272727272728</v>
      </c>
      <c r="K452" s="148">
        <v>0.31589147286821717</v>
      </c>
      <c r="L452" s="147"/>
      <c r="M452" s="155">
        <v>5.8841370943281769E-2</v>
      </c>
      <c r="N452" s="144"/>
      <c r="P452" s="146" t="s">
        <v>249</v>
      </c>
      <c r="Q452" s="147">
        <v>2997</v>
      </c>
      <c r="R452" s="147">
        <v>1934</v>
      </c>
      <c r="S452" s="147">
        <v>1865</v>
      </c>
      <c r="T452" s="147">
        <v>2214</v>
      </c>
      <c r="U452" s="147">
        <v>2438</v>
      </c>
      <c r="V452" s="147">
        <v>2578</v>
      </c>
      <c r="W452" s="147">
        <v>2733</v>
      </c>
      <c r="X452" s="147">
        <v>3297</v>
      </c>
      <c r="Y452" s="148">
        <v>0.20636663007683864</v>
      </c>
      <c r="Z452" s="148">
        <v>0.37711080613401743</v>
      </c>
      <c r="AA452" s="147"/>
      <c r="AB452" s="144"/>
      <c r="AC452" s="144"/>
      <c r="AD452" s="147">
        <v>147.42857142857142</v>
      </c>
      <c r="AE452" s="147">
        <v>2394.1428571428573</v>
      </c>
      <c r="AF452" s="144"/>
    </row>
    <row r="453" spans="1:32" x14ac:dyDescent="0.25">
      <c r="A453" s="146" t="s">
        <v>250</v>
      </c>
      <c r="B453" s="147">
        <v>49</v>
      </c>
      <c r="C453" s="147">
        <v>39</v>
      </c>
      <c r="D453" s="147">
        <v>20</v>
      </c>
      <c r="E453" s="147">
        <v>32</v>
      </c>
      <c r="F453" s="147">
        <v>81</v>
      </c>
      <c r="G453" s="147">
        <v>42</v>
      </c>
      <c r="H453" s="147">
        <v>57</v>
      </c>
      <c r="I453" s="147">
        <v>87</v>
      </c>
      <c r="J453" s="148">
        <v>0.52631578947368418</v>
      </c>
      <c r="K453" s="148">
        <v>0.90312499999999996</v>
      </c>
      <c r="L453" s="147"/>
      <c r="M453" s="155">
        <v>8.0930232558139539E-2</v>
      </c>
      <c r="N453" s="144"/>
      <c r="P453" s="146" t="s">
        <v>250</v>
      </c>
      <c r="Q453" s="147">
        <v>980</v>
      </c>
      <c r="R453" s="147">
        <v>515</v>
      </c>
      <c r="S453" s="147">
        <v>326</v>
      </c>
      <c r="T453" s="147">
        <v>444</v>
      </c>
      <c r="U453" s="147">
        <v>590</v>
      </c>
      <c r="V453" s="147">
        <v>741</v>
      </c>
      <c r="W453" s="147">
        <v>807</v>
      </c>
      <c r="X453" s="147">
        <v>1075</v>
      </c>
      <c r="Y453" s="148">
        <v>0.33209417596034696</v>
      </c>
      <c r="Z453" s="148">
        <v>0.70906200317965029</v>
      </c>
      <c r="AA453" s="147"/>
      <c r="AB453" s="144"/>
      <c r="AC453" s="144"/>
      <c r="AD453" s="150">
        <v>45.714285714285715</v>
      </c>
      <c r="AE453" s="150">
        <v>629</v>
      </c>
      <c r="AF453" s="144"/>
    </row>
    <row r="454" spans="1:32" x14ac:dyDescent="0.25">
      <c r="A454" s="149" t="s">
        <v>251</v>
      </c>
      <c r="B454" s="150">
        <v>0</v>
      </c>
      <c r="C454" s="150">
        <v>129</v>
      </c>
      <c r="D454" s="150">
        <v>385</v>
      </c>
      <c r="E454" s="150">
        <v>277</v>
      </c>
      <c r="F454" s="150">
        <v>74</v>
      </c>
      <c r="G454" s="150">
        <v>97</v>
      </c>
      <c r="H454" s="150">
        <v>88</v>
      </c>
      <c r="I454" s="150">
        <v>92</v>
      </c>
      <c r="J454" s="148">
        <v>4.5454545454545456E-2</v>
      </c>
      <c r="K454" s="157">
        <v>-0.47428571428571431</v>
      </c>
      <c r="L454" s="147"/>
      <c r="M454" s="155">
        <v>4.9356223175965663E-2</v>
      </c>
      <c r="N454" s="144"/>
      <c r="P454" s="149" t="s">
        <v>251</v>
      </c>
      <c r="Q454" s="150">
        <v>0</v>
      </c>
      <c r="R454" s="150">
        <v>4211</v>
      </c>
      <c r="S454" s="150">
        <v>4163</v>
      </c>
      <c r="T454" s="150">
        <v>3111</v>
      </c>
      <c r="U454" s="150">
        <v>2033</v>
      </c>
      <c r="V454" s="150">
        <v>2167</v>
      </c>
      <c r="W454" s="150">
        <v>2357</v>
      </c>
      <c r="X454" s="150">
        <v>1864</v>
      </c>
      <c r="Y454" s="148">
        <v>-0.20916419176919812</v>
      </c>
      <c r="Z454" s="157">
        <v>-0.38011306950448953</v>
      </c>
      <c r="AA454" s="147"/>
      <c r="AB454" s="144"/>
      <c r="AC454" s="144"/>
      <c r="AD454" s="158">
        <v>175</v>
      </c>
      <c r="AE454" s="158">
        <v>3007</v>
      </c>
      <c r="AF454" s="144"/>
    </row>
    <row r="455" spans="1:32" x14ac:dyDescent="0.25">
      <c r="A455" s="159" t="s">
        <v>252</v>
      </c>
      <c r="B455" s="147">
        <v>136</v>
      </c>
      <c r="C455" s="147">
        <v>52</v>
      </c>
      <c r="D455" s="147">
        <v>64</v>
      </c>
      <c r="E455" s="147">
        <v>33</v>
      </c>
      <c r="F455" s="147">
        <v>12</v>
      </c>
      <c r="G455" s="147">
        <v>108</v>
      </c>
      <c r="H455" s="147">
        <v>58</v>
      </c>
      <c r="I455" s="147">
        <v>37</v>
      </c>
      <c r="J455" s="148">
        <v>-0.36206896551724138</v>
      </c>
      <c r="K455" s="148">
        <v>-0.44060475161987039</v>
      </c>
      <c r="L455" s="147"/>
      <c r="M455" s="155">
        <v>5.9200000000000003E-2</v>
      </c>
      <c r="N455" s="144"/>
      <c r="P455" s="159" t="s">
        <v>252</v>
      </c>
      <c r="Q455" s="147">
        <v>770</v>
      </c>
      <c r="R455" s="147">
        <v>837</v>
      </c>
      <c r="S455" s="147">
        <v>692</v>
      </c>
      <c r="T455" s="147">
        <v>1149</v>
      </c>
      <c r="U455" s="147">
        <v>602</v>
      </c>
      <c r="V455" s="147">
        <v>613</v>
      </c>
      <c r="W455" s="147">
        <v>629</v>
      </c>
      <c r="X455" s="147">
        <v>625</v>
      </c>
      <c r="Y455" s="148">
        <v>-6.3593004769475362E-3</v>
      </c>
      <c r="Z455" s="148">
        <v>-0.17328042328042328</v>
      </c>
      <c r="AA455" s="147"/>
      <c r="AB455" s="144"/>
      <c r="AC455" s="144"/>
      <c r="AD455" s="150">
        <v>66.142857142857139</v>
      </c>
      <c r="AE455" s="150">
        <v>756</v>
      </c>
      <c r="AF455" s="144"/>
    </row>
    <row r="456" spans="1:32" x14ac:dyDescent="0.25">
      <c r="A456" s="159" t="s">
        <v>253</v>
      </c>
      <c r="B456" s="147">
        <v>0</v>
      </c>
      <c r="C456" s="147">
        <v>3</v>
      </c>
      <c r="D456" s="147">
        <v>6</v>
      </c>
      <c r="E456" s="147">
        <v>4</v>
      </c>
      <c r="F456" s="147">
        <v>0</v>
      </c>
      <c r="G456" s="147">
        <v>1</v>
      </c>
      <c r="H456" s="147">
        <v>0</v>
      </c>
      <c r="I456" s="147">
        <v>0</v>
      </c>
      <c r="J456" s="148" t="e">
        <v>#DIV/0!</v>
      </c>
      <c r="K456" s="148">
        <v>-1</v>
      </c>
      <c r="L456" s="147"/>
      <c r="M456" s="155">
        <v>0</v>
      </c>
      <c r="N456" s="144"/>
      <c r="P456" s="159" t="s">
        <v>253</v>
      </c>
      <c r="Q456" s="147">
        <v>46</v>
      </c>
      <c r="R456" s="147">
        <v>61</v>
      </c>
      <c r="S456" s="147">
        <v>76</v>
      </c>
      <c r="T456" s="147">
        <v>75</v>
      </c>
      <c r="U456" s="147">
        <v>61</v>
      </c>
      <c r="V456" s="147">
        <v>66</v>
      </c>
      <c r="W456" s="147">
        <v>80</v>
      </c>
      <c r="X456" s="147">
        <v>67</v>
      </c>
      <c r="Y456" s="148">
        <v>-0.16250000000000001</v>
      </c>
      <c r="Z456" s="148">
        <v>8.6021505376343774E-3</v>
      </c>
      <c r="AA456" s="147"/>
      <c r="AB456" s="144"/>
      <c r="AC456" s="144"/>
      <c r="AD456" s="150">
        <v>2</v>
      </c>
      <c r="AE456" s="150">
        <v>66.428571428571431</v>
      </c>
      <c r="AF456" s="144"/>
    </row>
    <row r="457" spans="1:32" x14ac:dyDescent="0.25">
      <c r="A457" s="159" t="s">
        <v>254</v>
      </c>
      <c r="B457" s="160">
        <v>0</v>
      </c>
      <c r="C457" s="160">
        <v>5.4545454545454543E-2</v>
      </c>
      <c r="D457" s="160">
        <v>8.5714285714285715E-2</v>
      </c>
      <c r="E457" s="160">
        <v>0.10810810810810811</v>
      </c>
      <c r="F457" s="160">
        <v>0</v>
      </c>
      <c r="G457" s="160">
        <v>9.1743119266055051E-3</v>
      </c>
      <c r="H457" s="160">
        <v>0</v>
      </c>
      <c r="I457" s="160">
        <v>0</v>
      </c>
      <c r="J457" s="172">
        <v>0</v>
      </c>
      <c r="K457" s="172">
        <v>-2.9350104821802936</v>
      </c>
      <c r="L457" s="147"/>
      <c r="M457" s="203">
        <v>-9.6820809248554909</v>
      </c>
      <c r="N457" s="144"/>
      <c r="P457" s="159" t="s">
        <v>254</v>
      </c>
      <c r="Q457" s="160">
        <v>5.6372549019607844E-2</v>
      </c>
      <c r="R457" s="160">
        <v>6.7928730512249444E-2</v>
      </c>
      <c r="S457" s="160">
        <v>9.8958333333333329E-2</v>
      </c>
      <c r="T457" s="160">
        <v>6.1274509803921566E-2</v>
      </c>
      <c r="U457" s="160">
        <v>9.2006033182503777E-2</v>
      </c>
      <c r="V457" s="160">
        <v>9.720176730486009E-2</v>
      </c>
      <c r="W457" s="160">
        <v>0.11283497884344147</v>
      </c>
      <c r="X457" s="160">
        <v>9.6820809248554907E-2</v>
      </c>
      <c r="Y457" s="172">
        <v>-1.6014169594886565</v>
      </c>
      <c r="Z457" s="172">
        <v>1.6049574230316235</v>
      </c>
      <c r="AA457" s="147"/>
      <c r="AB457" s="144"/>
      <c r="AC457" s="144"/>
      <c r="AD457" s="191">
        <v>2.9350104821802937E-2</v>
      </c>
      <c r="AE457" s="191">
        <v>8.0771235018238671E-2</v>
      </c>
      <c r="AF457" s="144"/>
    </row>
    <row r="458" spans="1:32" x14ac:dyDescent="0.25">
      <c r="A458" s="161" t="s">
        <v>255</v>
      </c>
      <c r="B458" s="161"/>
      <c r="C458" s="161"/>
      <c r="D458" s="161"/>
      <c r="E458" s="144"/>
      <c r="F458" s="144"/>
      <c r="G458" s="144"/>
      <c r="H458" s="144"/>
      <c r="I458" s="144"/>
      <c r="J458" s="144"/>
      <c r="K458" s="144"/>
      <c r="L458" s="144"/>
      <c r="M458" s="144"/>
      <c r="N458" s="144"/>
      <c r="O458" s="204"/>
      <c r="P458" s="161" t="s">
        <v>255</v>
      </c>
      <c r="Q458" s="161"/>
      <c r="R458" s="161"/>
      <c r="S458" s="161"/>
      <c r="T458" s="144"/>
      <c r="U458" s="144"/>
      <c r="V458" s="144"/>
      <c r="W458" s="144"/>
      <c r="X458" s="144"/>
      <c r="Y458" s="144"/>
      <c r="Z458" s="144"/>
      <c r="AA458" s="144"/>
      <c r="AB458" s="144"/>
      <c r="AC458" s="144"/>
      <c r="AD458" s="144"/>
      <c r="AE458" s="144"/>
      <c r="AF458" s="144"/>
    </row>
    <row r="461" spans="1:32" x14ac:dyDescent="0.25">
      <c r="A461" s="189" t="s">
        <v>11</v>
      </c>
      <c r="B461" s="189"/>
      <c r="C461" s="189"/>
      <c r="D461" s="189"/>
      <c r="E461" s="181"/>
      <c r="F461" s="167"/>
      <c r="G461" s="167"/>
      <c r="H461" s="167"/>
      <c r="I461" s="167"/>
      <c r="J461" s="167"/>
      <c r="K461" s="167"/>
      <c r="L461" s="188"/>
      <c r="M461" s="211"/>
      <c r="N461" s="144"/>
      <c r="O461" s="211"/>
      <c r="P461" s="189" t="s">
        <v>11</v>
      </c>
      <c r="Q461" s="189"/>
      <c r="R461" s="189"/>
      <c r="S461" s="189"/>
      <c r="T461" s="181"/>
      <c r="U461" s="144"/>
      <c r="V461" s="144"/>
      <c r="W461" s="144"/>
      <c r="X461" s="144"/>
      <c r="Y461" s="144"/>
      <c r="Z461" s="144"/>
      <c r="AA461" s="188"/>
      <c r="AB461" s="144"/>
      <c r="AC461" s="144"/>
      <c r="AD461" s="144"/>
      <c r="AE461" s="144"/>
      <c r="AF461" s="144"/>
    </row>
    <row r="462" spans="1:32" x14ac:dyDescent="0.25">
      <c r="A462" s="166" t="s">
        <v>313</v>
      </c>
      <c r="B462" s="166"/>
      <c r="C462" s="166"/>
      <c r="D462" s="166"/>
      <c r="E462" s="213"/>
      <c r="F462" s="167"/>
      <c r="G462" s="167"/>
      <c r="H462" s="167"/>
      <c r="I462" s="167"/>
      <c r="J462" s="167"/>
      <c r="K462" s="167"/>
      <c r="L462" s="167"/>
      <c r="M462" s="144"/>
      <c r="N462" s="144"/>
      <c r="P462" s="166" t="s">
        <v>231</v>
      </c>
      <c r="Q462" s="166"/>
      <c r="R462" s="166"/>
      <c r="S462" s="166"/>
      <c r="T462" s="162"/>
      <c r="U462" s="144"/>
      <c r="V462" s="144"/>
      <c r="W462" s="144"/>
      <c r="X462" s="144"/>
      <c r="Y462" s="144"/>
      <c r="Z462" s="144"/>
      <c r="AA462" s="167"/>
      <c r="AB462" s="144"/>
      <c r="AC462" s="144"/>
      <c r="AD462" s="144"/>
      <c r="AE462" s="144"/>
      <c r="AF462" s="144"/>
    </row>
    <row r="463" spans="1:32" ht="42" x14ac:dyDescent="0.25">
      <c r="A463" s="190"/>
      <c r="B463" s="141">
        <v>2019</v>
      </c>
      <c r="C463" s="141">
        <v>2020</v>
      </c>
      <c r="D463" s="141">
        <v>2021</v>
      </c>
      <c r="E463" s="141">
        <v>2022</v>
      </c>
      <c r="F463" s="141">
        <v>2023</v>
      </c>
      <c r="G463" s="141">
        <v>2024</v>
      </c>
      <c r="H463" s="141">
        <v>2025</v>
      </c>
      <c r="I463" s="141">
        <v>2026</v>
      </c>
      <c r="J463" s="142" t="s">
        <v>232</v>
      </c>
      <c r="K463" s="142" t="s">
        <v>233</v>
      </c>
      <c r="L463" s="143" t="s">
        <v>234</v>
      </c>
      <c r="M463" s="145" t="s">
        <v>287</v>
      </c>
      <c r="N463" s="144"/>
      <c r="P463" s="190"/>
      <c r="Q463" s="141">
        <v>2019</v>
      </c>
      <c r="R463" s="141">
        <v>2020</v>
      </c>
      <c r="S463" s="141">
        <v>2021</v>
      </c>
      <c r="T463" s="141">
        <v>2022</v>
      </c>
      <c r="U463" s="141">
        <v>2023</v>
      </c>
      <c r="V463" s="141">
        <v>2024</v>
      </c>
      <c r="W463" s="141">
        <v>2025</v>
      </c>
      <c r="X463" s="141">
        <v>2026</v>
      </c>
      <c r="Y463" s="142" t="s">
        <v>232</v>
      </c>
      <c r="Z463" s="142" t="s">
        <v>233</v>
      </c>
      <c r="AA463" s="143" t="s">
        <v>234</v>
      </c>
      <c r="AB463" s="144"/>
      <c r="AC463" s="144"/>
      <c r="AD463" s="145" t="s">
        <v>314</v>
      </c>
      <c r="AE463" s="145" t="s">
        <v>235</v>
      </c>
      <c r="AF463" s="144"/>
    </row>
    <row r="464" spans="1:32" x14ac:dyDescent="0.25">
      <c r="A464" s="146" t="s">
        <v>236</v>
      </c>
      <c r="B464" s="147">
        <v>185</v>
      </c>
      <c r="C464" s="147">
        <v>203</v>
      </c>
      <c r="D464" s="147">
        <v>220</v>
      </c>
      <c r="E464" s="147">
        <v>197</v>
      </c>
      <c r="F464" s="147">
        <v>199</v>
      </c>
      <c r="G464" s="147">
        <v>175</v>
      </c>
      <c r="H464" s="147">
        <v>233</v>
      </c>
      <c r="I464" s="147">
        <v>236</v>
      </c>
      <c r="J464" s="148">
        <v>1.2875536480686695E-2</v>
      </c>
      <c r="K464" s="148">
        <v>0.16997167138810193</v>
      </c>
      <c r="L464" s="147"/>
      <c r="M464" s="155">
        <v>3.2078292782384124E-2</v>
      </c>
      <c r="N464" s="144"/>
      <c r="P464" s="146" t="s">
        <v>236</v>
      </c>
      <c r="Q464" s="147">
        <v>5545</v>
      </c>
      <c r="R464" s="147">
        <v>7081</v>
      </c>
      <c r="S464" s="147">
        <v>5662</v>
      </c>
      <c r="T464" s="147">
        <v>5708</v>
      </c>
      <c r="U464" s="147">
        <v>7037</v>
      </c>
      <c r="V464" s="147">
        <v>6454</v>
      </c>
      <c r="W464" s="147">
        <v>6947</v>
      </c>
      <c r="X464" s="147">
        <v>7357</v>
      </c>
      <c r="Y464" s="148">
        <v>5.9018281272491722E-2</v>
      </c>
      <c r="Z464" s="148">
        <v>0.15899986496826762</v>
      </c>
      <c r="AA464" s="147"/>
      <c r="AB464" s="144"/>
      <c r="AC464" s="144"/>
      <c r="AD464" s="147">
        <v>201.71428571428572</v>
      </c>
      <c r="AE464" s="147">
        <v>6347.7142857142853</v>
      </c>
      <c r="AF464" s="144"/>
    </row>
    <row r="465" spans="1:32" x14ac:dyDescent="0.25">
      <c r="A465" s="149" t="s">
        <v>237</v>
      </c>
      <c r="B465" s="150">
        <v>45</v>
      </c>
      <c r="C465" s="150">
        <v>56</v>
      </c>
      <c r="D465" s="150">
        <v>61</v>
      </c>
      <c r="E465" s="150">
        <v>52</v>
      </c>
      <c r="F465" s="150">
        <v>54</v>
      </c>
      <c r="G465" s="150">
        <v>39</v>
      </c>
      <c r="H465" s="150">
        <v>57</v>
      </c>
      <c r="I465" s="150">
        <v>65</v>
      </c>
      <c r="J465" s="148">
        <v>0.14035087719298245</v>
      </c>
      <c r="K465" s="148">
        <v>0.25</v>
      </c>
      <c r="L465" s="147"/>
      <c r="M465" s="155">
        <v>5.6131260794473233E-2</v>
      </c>
      <c r="N465" s="144"/>
      <c r="P465" s="149" t="s">
        <v>237</v>
      </c>
      <c r="Q465" s="150">
        <v>1228</v>
      </c>
      <c r="R465" s="150">
        <v>1410</v>
      </c>
      <c r="S465" s="150">
        <v>1006</v>
      </c>
      <c r="T465" s="150">
        <v>963</v>
      </c>
      <c r="U465" s="150">
        <v>1061</v>
      </c>
      <c r="V465" s="150">
        <v>951</v>
      </c>
      <c r="W465" s="150">
        <v>1007</v>
      </c>
      <c r="X465" s="150">
        <v>1158</v>
      </c>
      <c r="Y465" s="148">
        <v>0.1499503475670308</v>
      </c>
      <c r="Z465" s="148">
        <v>6.294256490952016E-2</v>
      </c>
      <c r="AA465" s="147"/>
      <c r="AB465" s="144"/>
      <c r="AC465" s="144"/>
      <c r="AD465" s="150">
        <v>52</v>
      </c>
      <c r="AE465" s="150">
        <v>1089.4285714285713</v>
      </c>
      <c r="AF465" s="144"/>
    </row>
    <row r="466" spans="1:32" x14ac:dyDescent="0.25">
      <c r="A466" s="146" t="s">
        <v>90</v>
      </c>
      <c r="B466" s="151">
        <v>0.25568181818181818</v>
      </c>
      <c r="C466" s="151">
        <v>0.28717948717948716</v>
      </c>
      <c r="D466" s="151">
        <v>0.291866028708134</v>
      </c>
      <c r="E466" s="151">
        <v>0.28888888888888886</v>
      </c>
      <c r="F466" s="151">
        <v>0.2967032967032967</v>
      </c>
      <c r="G466" s="151">
        <v>0.24074074074074073</v>
      </c>
      <c r="H466" s="151">
        <v>0.27272727272727271</v>
      </c>
      <c r="I466" s="151">
        <v>0.3155339805825243</v>
      </c>
      <c r="J466" s="172">
        <v>4.2806707855251593</v>
      </c>
      <c r="K466" s="172">
        <v>3.8306257810247049</v>
      </c>
      <c r="L466" s="147"/>
      <c r="M466" s="203">
        <v>14.481306063559815</v>
      </c>
      <c r="N466" s="144"/>
      <c r="P466" s="146" t="s">
        <v>90</v>
      </c>
      <c r="Q466" s="151">
        <v>0.23004870738104158</v>
      </c>
      <c r="R466" s="151">
        <v>0.20467411815938452</v>
      </c>
      <c r="S466" s="151">
        <v>0.18691936083240432</v>
      </c>
      <c r="T466" s="151">
        <v>0.17810245977436656</v>
      </c>
      <c r="U466" s="151">
        <v>0.15895131086142322</v>
      </c>
      <c r="V466" s="151">
        <v>0.16020889487870621</v>
      </c>
      <c r="W466" s="151">
        <v>0.15276092233009708</v>
      </c>
      <c r="X466" s="151">
        <v>0.17072091994692615</v>
      </c>
      <c r="Y466" s="172">
        <v>1.7959997616829066</v>
      </c>
      <c r="Z466" s="172">
        <v>-0.99086544153278167</v>
      </c>
      <c r="AA466" s="147"/>
      <c r="AB466" s="144"/>
      <c r="AC466" s="144"/>
      <c r="AD466" s="151">
        <v>0.27722772277227725</v>
      </c>
      <c r="AE466" s="151">
        <v>0.18062957436225396</v>
      </c>
      <c r="AF466" s="144"/>
    </row>
    <row r="467" spans="1:32" x14ac:dyDescent="0.25">
      <c r="A467" s="149" t="s">
        <v>238</v>
      </c>
      <c r="B467" s="150">
        <v>36</v>
      </c>
      <c r="C467" s="150">
        <v>43</v>
      </c>
      <c r="D467" s="150">
        <v>52</v>
      </c>
      <c r="E467" s="150">
        <v>32</v>
      </c>
      <c r="F467" s="150">
        <v>38</v>
      </c>
      <c r="G467" s="150">
        <v>29</v>
      </c>
      <c r="H467" s="150">
        <v>51</v>
      </c>
      <c r="I467" s="150">
        <v>55</v>
      </c>
      <c r="J467" s="148">
        <v>7.8431372549019607E-2</v>
      </c>
      <c r="K467" s="148">
        <v>0.37010676156583622</v>
      </c>
      <c r="L467" s="147"/>
      <c r="M467" s="155">
        <v>6.4327485380116955E-2</v>
      </c>
      <c r="N467" s="144"/>
      <c r="P467" s="149" t="s">
        <v>238</v>
      </c>
      <c r="Q467" s="150">
        <v>928</v>
      </c>
      <c r="R467" s="150">
        <v>1049</v>
      </c>
      <c r="S467" s="150">
        <v>707</v>
      </c>
      <c r="T467" s="150">
        <v>680</v>
      </c>
      <c r="U467" s="150">
        <v>763</v>
      </c>
      <c r="V467" s="150">
        <v>663</v>
      </c>
      <c r="W467" s="150">
        <v>759</v>
      </c>
      <c r="X467" s="150">
        <v>855</v>
      </c>
      <c r="Y467" s="148">
        <v>0.12648221343873517</v>
      </c>
      <c r="Z467" s="148">
        <v>7.8572715804649557E-2</v>
      </c>
      <c r="AA467" s="147"/>
      <c r="AB467" s="144"/>
      <c r="AC467" s="144"/>
      <c r="AD467" s="150">
        <v>40.142857142857146</v>
      </c>
      <c r="AE467" s="150">
        <v>792.71428571428567</v>
      </c>
      <c r="AF467" s="144"/>
    </row>
    <row r="468" spans="1:32" x14ac:dyDescent="0.25">
      <c r="A468" s="149" t="s">
        <v>239</v>
      </c>
      <c r="B468" s="153">
        <v>0.19459459459459461</v>
      </c>
      <c r="C468" s="153">
        <v>0.21182266009852216</v>
      </c>
      <c r="D468" s="153">
        <v>0.23636363636363636</v>
      </c>
      <c r="E468" s="153">
        <v>0.16243654822335024</v>
      </c>
      <c r="F468" s="153">
        <v>0.19095477386934673</v>
      </c>
      <c r="G468" s="153">
        <v>0.1657142857142857</v>
      </c>
      <c r="H468" s="153">
        <v>0.21888412017167383</v>
      </c>
      <c r="I468" s="153">
        <v>0.23305084745762711</v>
      </c>
      <c r="J468" s="172">
        <v>1.4166727285953278</v>
      </c>
      <c r="K468" s="172">
        <v>3.4042348874057686</v>
      </c>
      <c r="L468" s="147"/>
      <c r="M468" s="203">
        <v>11.68349986061931</v>
      </c>
      <c r="N468" s="144"/>
      <c r="P468" s="149" t="s">
        <v>239</v>
      </c>
      <c r="Q468" s="153">
        <v>0.16735798016230838</v>
      </c>
      <c r="R468" s="153">
        <v>0.14814291766699619</v>
      </c>
      <c r="S468" s="153">
        <v>0.1248675379724479</v>
      </c>
      <c r="T468" s="153">
        <v>0.11913104414856342</v>
      </c>
      <c r="U468" s="153">
        <v>0.10842688645729714</v>
      </c>
      <c r="V468" s="153">
        <v>0.10272699101332507</v>
      </c>
      <c r="W468" s="153">
        <v>0.10925579386785662</v>
      </c>
      <c r="X468" s="153">
        <v>0.116215848851434</v>
      </c>
      <c r="Y468" s="172">
        <v>0.69600549835773795</v>
      </c>
      <c r="Z468" s="172">
        <v>-0.86659983826660048</v>
      </c>
      <c r="AA468" s="147"/>
      <c r="AB468" s="144"/>
      <c r="AC468" s="144"/>
      <c r="AD468" s="153">
        <v>0.19900849858356942</v>
      </c>
      <c r="AE468" s="153">
        <v>0.12488184723410001</v>
      </c>
      <c r="AF468" s="144"/>
    </row>
    <row r="469" spans="1:32" x14ac:dyDescent="0.25">
      <c r="A469" s="149" t="s">
        <v>240</v>
      </c>
      <c r="B469" s="153">
        <v>0.8</v>
      </c>
      <c r="C469" s="153">
        <v>0.7678571428571429</v>
      </c>
      <c r="D469" s="153">
        <v>0.85245901639344257</v>
      </c>
      <c r="E469" s="153">
        <v>0.61538461538461542</v>
      </c>
      <c r="F469" s="153">
        <v>0.70370370370370372</v>
      </c>
      <c r="G469" s="153">
        <v>0.74358974358974361</v>
      </c>
      <c r="H469" s="153">
        <v>0.89473684210526316</v>
      </c>
      <c r="I469" s="153">
        <v>0.84615384615384615</v>
      </c>
      <c r="J469" s="172">
        <v>-4.8582995951417018</v>
      </c>
      <c r="K469" s="172">
        <v>7.4175824175824134</v>
      </c>
      <c r="L469" s="147"/>
      <c r="M469" s="203">
        <v>10.781187724192909</v>
      </c>
      <c r="N469" s="144"/>
      <c r="P469" s="149" t="s">
        <v>240</v>
      </c>
      <c r="Q469" s="153">
        <v>0.75570032573289903</v>
      </c>
      <c r="R469" s="153">
        <v>0.74397163120567378</v>
      </c>
      <c r="S469" s="153">
        <v>0.70278330019880719</v>
      </c>
      <c r="T469" s="153">
        <v>0.70612668743509865</v>
      </c>
      <c r="U469" s="153">
        <v>0.71913289349670118</v>
      </c>
      <c r="V469" s="153">
        <v>0.69716088328075709</v>
      </c>
      <c r="W469" s="153">
        <v>0.7537239324726912</v>
      </c>
      <c r="X469" s="153">
        <v>0.73834196891191706</v>
      </c>
      <c r="Y469" s="172">
        <v>-1.5381963560774148</v>
      </c>
      <c r="Z469" s="172">
        <v>1.0699692489152812</v>
      </c>
      <c r="AA469" s="147"/>
      <c r="AB469" s="144"/>
      <c r="AC469" s="144"/>
      <c r="AD469" s="153">
        <v>0.77197802197802201</v>
      </c>
      <c r="AE469" s="153">
        <v>0.72764227642276424</v>
      </c>
      <c r="AF469" s="144"/>
    </row>
    <row r="470" spans="1:32" ht="22.15" customHeight="1" x14ac:dyDescent="0.25">
      <c r="A470" s="154" t="s">
        <v>241</v>
      </c>
      <c r="B470" s="155">
        <v>0</v>
      </c>
      <c r="C470" s="155">
        <v>5.3571428571428568E-2</v>
      </c>
      <c r="D470" s="155">
        <v>3.2786885245901641E-2</v>
      </c>
      <c r="E470" s="155">
        <v>5.7692307692307696E-2</v>
      </c>
      <c r="F470" s="155">
        <v>0.1111111111111111</v>
      </c>
      <c r="G470" s="155">
        <v>0</v>
      </c>
      <c r="H470" s="155">
        <v>1.7543859649122806E-2</v>
      </c>
      <c r="I470" s="155">
        <v>0</v>
      </c>
      <c r="J470" s="172">
        <v>-1.7543859649122806</v>
      </c>
      <c r="K470" s="172">
        <v>-4.1208791208791204</v>
      </c>
      <c r="L470" s="147"/>
      <c r="M470" s="203">
        <v>-2.849740932642487</v>
      </c>
      <c r="N470" s="144"/>
      <c r="P470" s="154" t="s">
        <v>241</v>
      </c>
      <c r="Q470" s="155">
        <v>3.2573289902280131E-2</v>
      </c>
      <c r="R470" s="155">
        <v>4.9645390070921988E-2</v>
      </c>
      <c r="S470" s="155">
        <v>5.4671968190854868E-2</v>
      </c>
      <c r="T470" s="155">
        <v>3.4267912772585667E-2</v>
      </c>
      <c r="U470" s="155">
        <v>4.429783223374175E-2</v>
      </c>
      <c r="V470" s="155">
        <v>3.1545741324921134E-2</v>
      </c>
      <c r="W470" s="155">
        <v>2.6812313803376366E-2</v>
      </c>
      <c r="X470" s="155">
        <v>2.8497409326424871E-2</v>
      </c>
      <c r="Y470" s="172">
        <v>0.16850955230485049</v>
      </c>
      <c r="Z470" s="172">
        <v>-1.1103954429148171</v>
      </c>
      <c r="AA470" s="147"/>
      <c r="AB470" s="144"/>
      <c r="AC470" s="144"/>
      <c r="AD470" s="151">
        <v>4.1208791208791208E-2</v>
      </c>
      <c r="AE470" s="151">
        <v>3.9601363755573042E-2</v>
      </c>
      <c r="AF470" s="144"/>
    </row>
    <row r="471" spans="1:32" ht="22.15" customHeight="1" x14ac:dyDescent="0.25">
      <c r="A471" s="154" t="s">
        <v>242</v>
      </c>
      <c r="B471" s="155">
        <v>0</v>
      </c>
      <c r="C471" s="155">
        <v>1.4778325123152709E-2</v>
      </c>
      <c r="D471" s="155">
        <v>9.0909090909090905E-3</v>
      </c>
      <c r="E471" s="155">
        <v>1.5228426395939087E-2</v>
      </c>
      <c r="F471" s="155">
        <v>3.015075376884422E-2</v>
      </c>
      <c r="G471" s="155">
        <v>0</v>
      </c>
      <c r="H471" s="155">
        <v>4.2918454935622317E-3</v>
      </c>
      <c r="I471" s="155">
        <v>0</v>
      </c>
      <c r="J471" s="172">
        <v>-0.42918454935622319</v>
      </c>
      <c r="K471" s="172">
        <v>-1.0623229461756374</v>
      </c>
      <c r="L471" s="147"/>
      <c r="M471" s="203">
        <v>-0.44855239907571021</v>
      </c>
      <c r="N471" s="144"/>
      <c r="P471" s="154" t="s">
        <v>242</v>
      </c>
      <c r="Q471" s="155">
        <v>7.2137060414788094E-3</v>
      </c>
      <c r="R471" s="155">
        <v>9.8856093772066098E-3</v>
      </c>
      <c r="S471" s="155">
        <v>9.7138820204874608E-3</v>
      </c>
      <c r="T471" s="155">
        <v>5.7813594954449895E-3</v>
      </c>
      <c r="U471" s="155">
        <v>6.6789825209606366E-3</v>
      </c>
      <c r="V471" s="155">
        <v>4.6482801363495509E-3</v>
      </c>
      <c r="W471" s="155">
        <v>3.8865697423348207E-3</v>
      </c>
      <c r="X471" s="155">
        <v>4.4855239907571022E-3</v>
      </c>
      <c r="Y471" s="172">
        <v>5.9895424842228151E-2</v>
      </c>
      <c r="Z471" s="172">
        <v>-0.23110732095849781</v>
      </c>
      <c r="AA471" s="147"/>
      <c r="AB471" s="144"/>
      <c r="AC471" s="144"/>
      <c r="AD471" s="151">
        <v>1.0623229461756374E-2</v>
      </c>
      <c r="AE471" s="151">
        <v>6.7965972003420803E-3</v>
      </c>
      <c r="AF471" s="144"/>
    </row>
    <row r="472" spans="1:32" ht="22.15" customHeight="1" x14ac:dyDescent="0.25">
      <c r="A472" s="154" t="s">
        <v>243</v>
      </c>
      <c r="B472" s="155">
        <v>7.567567567567568E-2</v>
      </c>
      <c r="C472" s="155">
        <v>0.12807881773399016</v>
      </c>
      <c r="D472" s="155">
        <v>0.12727272727272726</v>
      </c>
      <c r="E472" s="155">
        <v>0.1065989847715736</v>
      </c>
      <c r="F472" s="155">
        <v>0.11055276381909548</v>
      </c>
      <c r="G472" s="155">
        <v>9.1428571428571428E-2</v>
      </c>
      <c r="H472" s="155">
        <v>8.5836909871244635E-2</v>
      </c>
      <c r="I472" s="155">
        <v>9.7457627118644072E-2</v>
      </c>
      <c r="J472" s="172">
        <v>1.1620717247399437</v>
      </c>
      <c r="K472" s="172">
        <v>-0.66500216065683992</v>
      </c>
      <c r="L472" s="147"/>
      <c r="M472" s="203">
        <v>3.0990317073788827</v>
      </c>
      <c r="N472" s="144"/>
      <c r="P472" s="154" t="s">
        <v>243</v>
      </c>
      <c r="Q472" s="155">
        <v>8.5662759242560865E-2</v>
      </c>
      <c r="R472" s="155">
        <v>7.9649766982064676E-2</v>
      </c>
      <c r="S472" s="155">
        <v>7.9653832567997171E-2</v>
      </c>
      <c r="T472" s="155">
        <v>8.2866152768044848E-2</v>
      </c>
      <c r="U472" s="155">
        <v>7.4179337785988342E-2</v>
      </c>
      <c r="V472" s="155">
        <v>8.0105361016423918E-2</v>
      </c>
      <c r="W472" s="155">
        <v>7.4564560241831002E-2</v>
      </c>
      <c r="X472" s="155">
        <v>6.6467310044855246E-2</v>
      </c>
      <c r="Y472" s="172">
        <v>-0.8097250196975756</v>
      </c>
      <c r="Z472" s="172">
        <v>-1.2751306329992842</v>
      </c>
      <c r="AA472" s="147"/>
      <c r="AB472" s="144"/>
      <c r="AC472" s="144"/>
      <c r="AD472" s="151">
        <v>0.10410764872521247</v>
      </c>
      <c r="AE472" s="151">
        <v>7.9218616374848089E-2</v>
      </c>
      <c r="AF472" s="144"/>
    </row>
    <row r="473" spans="1:32" ht="22.15" customHeight="1" x14ac:dyDescent="0.25">
      <c r="A473" s="154" t="s">
        <v>244</v>
      </c>
      <c r="B473" s="155">
        <v>0.61081081081081079</v>
      </c>
      <c r="C473" s="155">
        <v>0.54187192118226601</v>
      </c>
      <c r="D473" s="155">
        <v>0.53181818181818186</v>
      </c>
      <c r="E473" s="155">
        <v>0.54822335025380708</v>
      </c>
      <c r="F473" s="155">
        <v>0.52763819095477382</v>
      </c>
      <c r="G473" s="155">
        <v>0.6</v>
      </c>
      <c r="H473" s="155">
        <v>0.5622317596566524</v>
      </c>
      <c r="I473" s="155">
        <v>0.44491525423728812</v>
      </c>
      <c r="J473" s="172">
        <v>-11.731650541936428</v>
      </c>
      <c r="K473" s="172">
        <v>-11.386661545109716</v>
      </c>
      <c r="L473" s="147"/>
      <c r="M473" s="203">
        <v>-16.198973420908953</v>
      </c>
      <c r="N473" s="144"/>
      <c r="P473" s="154" t="s">
        <v>244</v>
      </c>
      <c r="Q473" s="155">
        <v>0.64364292155094682</v>
      </c>
      <c r="R473" s="155">
        <v>0.65188532693122436</v>
      </c>
      <c r="S473" s="155">
        <v>0.65312610385022962</v>
      </c>
      <c r="T473" s="155">
        <v>0.66012613875262793</v>
      </c>
      <c r="U473" s="155">
        <v>0.67670882478328831</v>
      </c>
      <c r="V473" s="155">
        <v>0.61574217539510379</v>
      </c>
      <c r="W473" s="155">
        <v>0.64027637829278827</v>
      </c>
      <c r="X473" s="155">
        <v>0.60690498844637764</v>
      </c>
      <c r="Y473" s="172">
        <v>-3.3371389846410637</v>
      </c>
      <c r="Z473" s="172">
        <v>-4.2035012453833893</v>
      </c>
      <c r="AA473" s="147"/>
      <c r="AB473" s="144"/>
      <c r="AC473" s="144"/>
      <c r="AD473" s="151">
        <v>0.55878186968838528</v>
      </c>
      <c r="AE473" s="151">
        <v>0.64894000090021153</v>
      </c>
      <c r="AF473" s="144"/>
    </row>
    <row r="474" spans="1:32" ht="22.15" customHeight="1" x14ac:dyDescent="0.25">
      <c r="A474" s="154" t="s">
        <v>245</v>
      </c>
      <c r="B474" s="155">
        <v>0</v>
      </c>
      <c r="C474" s="155">
        <v>0</v>
      </c>
      <c r="D474" s="155">
        <v>0</v>
      </c>
      <c r="E474" s="155">
        <v>0</v>
      </c>
      <c r="F474" s="155">
        <v>5.0251256281407036E-3</v>
      </c>
      <c r="G474" s="155">
        <v>0</v>
      </c>
      <c r="H474" s="155">
        <v>4.2918454935622317E-3</v>
      </c>
      <c r="I474" s="155">
        <v>3.8135593220338986E-2</v>
      </c>
      <c r="J474" s="172">
        <v>3.3843747726776758</v>
      </c>
      <c r="K474" s="172">
        <v>3.6719162625438138</v>
      </c>
      <c r="L474" s="147"/>
      <c r="M474" s="203">
        <v>-3.3089090754107118</v>
      </c>
      <c r="N474" s="144"/>
      <c r="P474" s="154" t="s">
        <v>245</v>
      </c>
      <c r="Q474" s="155">
        <v>2.7772768259693416E-2</v>
      </c>
      <c r="R474" s="155">
        <v>4.1519559384267761E-2</v>
      </c>
      <c r="S474" s="155">
        <v>3.6559519604380079E-2</v>
      </c>
      <c r="T474" s="155">
        <v>3.7491240364400838E-2</v>
      </c>
      <c r="U474" s="155">
        <v>4.6894983657808725E-2</v>
      </c>
      <c r="V474" s="155">
        <v>7.3597768825534551E-2</v>
      </c>
      <c r="W474" s="155">
        <v>8.6800057578810999E-2</v>
      </c>
      <c r="X474" s="155">
        <v>7.1224683974446104E-2</v>
      </c>
      <c r="Y474" s="172">
        <v>-1.5575373604364895</v>
      </c>
      <c r="Z474" s="172">
        <v>1.9980141506966247</v>
      </c>
      <c r="AA474" s="147"/>
      <c r="AB474" s="144"/>
      <c r="AC474" s="144"/>
      <c r="AD474" s="151">
        <v>1.4164305949008499E-3</v>
      </c>
      <c r="AE474" s="151">
        <v>5.1244542467479857E-2</v>
      </c>
      <c r="AF474" s="144"/>
    </row>
    <row r="475" spans="1:32" ht="22.15" customHeight="1" x14ac:dyDescent="0.25">
      <c r="A475" s="154" t="s">
        <v>246</v>
      </c>
      <c r="B475" s="155">
        <v>3.2432432432432434E-2</v>
      </c>
      <c r="C475" s="155">
        <v>2.4630541871921183E-2</v>
      </c>
      <c r="D475" s="155">
        <v>2.7272727272727271E-2</v>
      </c>
      <c r="E475" s="155">
        <v>6.5989847715736044E-2</v>
      </c>
      <c r="F475" s="155">
        <v>6.030150753768844E-2</v>
      </c>
      <c r="G475" s="155">
        <v>0.04</v>
      </c>
      <c r="H475" s="155">
        <v>7.7253218884120178E-2</v>
      </c>
      <c r="I475" s="155">
        <v>0.1271186440677966</v>
      </c>
      <c r="J475" s="172">
        <v>4.9865425183676422</v>
      </c>
      <c r="K475" s="172">
        <v>7.9668219138618133</v>
      </c>
      <c r="L475" s="147"/>
      <c r="M475" s="203">
        <v>5.5758035123933611</v>
      </c>
      <c r="N475" s="144"/>
      <c r="P475" s="154" t="s">
        <v>246</v>
      </c>
      <c r="Q475" s="155">
        <v>2.5969341749323714E-2</v>
      </c>
      <c r="R475" s="155">
        <v>2.0618556701030927E-2</v>
      </c>
      <c r="S475" s="155">
        <v>3.8855528081949843E-2</v>
      </c>
      <c r="T475" s="155">
        <v>4.3973370707778556E-2</v>
      </c>
      <c r="U475" s="155">
        <v>4.3058121358533465E-2</v>
      </c>
      <c r="V475" s="155">
        <v>6.9414316702819959E-2</v>
      </c>
      <c r="W475" s="155">
        <v>4.0880955808262558E-2</v>
      </c>
      <c r="X475" s="155">
        <v>7.1360608943862994E-2</v>
      </c>
      <c r="Y475" s="172">
        <v>3.0479653135600437</v>
      </c>
      <c r="Z475" s="172">
        <v>3.0941110361696187</v>
      </c>
      <c r="AA475" s="147"/>
      <c r="AB475" s="144"/>
      <c r="AC475" s="144"/>
      <c r="AD475" s="151">
        <v>4.7450424929178468E-2</v>
      </c>
      <c r="AE475" s="151">
        <v>4.0419498582166806E-2</v>
      </c>
      <c r="AF475" s="144"/>
    </row>
    <row r="476" spans="1:32" x14ac:dyDescent="0.25">
      <c r="A476" s="149" t="s">
        <v>247</v>
      </c>
      <c r="B476" s="150">
        <v>69.254054054054038</v>
      </c>
      <c r="C476" s="150">
        <v>61.871921182266007</v>
      </c>
      <c r="D476" s="150">
        <v>41.309090909090898</v>
      </c>
      <c r="E476" s="150">
        <v>50.903553299492387</v>
      </c>
      <c r="F476" s="150">
        <v>58.42211055276384</v>
      </c>
      <c r="G476" s="150">
        <v>33.908571428571427</v>
      </c>
      <c r="H476" s="150">
        <v>60.085836909871254</v>
      </c>
      <c r="I476" s="150">
        <v>41.076271186440678</v>
      </c>
      <c r="J476" s="177">
        <v>-19.009565723430576</v>
      </c>
      <c r="K476" s="177">
        <v>-12.782085754069236</v>
      </c>
      <c r="L476" s="147"/>
      <c r="M476" s="203">
        <v>7.3863160416806153</v>
      </c>
      <c r="N476" s="144"/>
      <c r="P476" s="149" t="s">
        <v>247</v>
      </c>
      <c r="Q476" s="150">
        <v>48.781424706943191</v>
      </c>
      <c r="R476" s="150">
        <v>42.672503883632245</v>
      </c>
      <c r="S476" s="150">
        <v>32.102260685270238</v>
      </c>
      <c r="T476" s="150">
        <v>35.714786264891387</v>
      </c>
      <c r="U476" s="150">
        <v>30.122921699587888</v>
      </c>
      <c r="V476" s="150">
        <v>28.453517198636504</v>
      </c>
      <c r="W476" s="150">
        <v>39.50453433136606</v>
      </c>
      <c r="X476" s="150">
        <v>33.689955144760063</v>
      </c>
      <c r="Y476" s="177">
        <v>-5.8145791866059966</v>
      </c>
      <c r="Z476" s="177">
        <v>-2.9561266844698082</v>
      </c>
      <c r="AA476" s="147"/>
      <c r="AB476" s="144"/>
      <c r="AC476" s="144"/>
      <c r="AD476" s="150">
        <v>53.858356940509914</v>
      </c>
      <c r="AE476" s="150">
        <v>36.646081829229871</v>
      </c>
      <c r="AF476" s="144"/>
    </row>
    <row r="477" spans="1:32" x14ac:dyDescent="0.25">
      <c r="A477" s="149" t="s">
        <v>248</v>
      </c>
      <c r="B477" s="150">
        <v>105.86666666666669</v>
      </c>
      <c r="C477" s="150">
        <v>124.33928571428569</v>
      </c>
      <c r="D477" s="150">
        <v>86.508196721311492</v>
      </c>
      <c r="E477" s="150">
        <v>119.23076923076927</v>
      </c>
      <c r="F477" s="150">
        <v>102.87037037037031</v>
      </c>
      <c r="G477" s="150">
        <v>95.794871794871796</v>
      </c>
      <c r="H477" s="150">
        <v>164.07017543859624</v>
      </c>
      <c r="I477" s="150">
        <v>86.999999999999915</v>
      </c>
      <c r="J477" s="177">
        <v>-77.070175438596323</v>
      </c>
      <c r="K477" s="177">
        <v>-27.964285714285765</v>
      </c>
      <c r="L477" s="147"/>
      <c r="M477" s="203">
        <v>-25.517271157167471</v>
      </c>
      <c r="N477" s="144"/>
      <c r="P477" s="149" t="s">
        <v>248</v>
      </c>
      <c r="Q477" s="150">
        <v>121.71661237785004</v>
      </c>
      <c r="R477" s="150">
        <v>120.71276595744671</v>
      </c>
      <c r="S477" s="150">
        <v>95.372763419483235</v>
      </c>
      <c r="T477" s="150">
        <v>109.57632398753876</v>
      </c>
      <c r="U477" s="150">
        <v>106.75683317624876</v>
      </c>
      <c r="V477" s="150">
        <v>92.769716088328082</v>
      </c>
      <c r="W477" s="150">
        <v>117.40218470705076</v>
      </c>
      <c r="X477" s="150">
        <v>112.51727115716739</v>
      </c>
      <c r="Y477" s="177">
        <v>-4.8849135498833789</v>
      </c>
      <c r="Z477" s="177">
        <v>2.2554038610750951</v>
      </c>
      <c r="AA477" s="147"/>
      <c r="AB477" s="144"/>
      <c r="AC477" s="144"/>
      <c r="AD477" s="150">
        <v>114.96428571428568</v>
      </c>
      <c r="AE477" s="150">
        <v>110.26186729609229</v>
      </c>
      <c r="AF477" s="144"/>
    </row>
    <row r="478" spans="1:32" x14ac:dyDescent="0.25">
      <c r="A478" s="146" t="s">
        <v>249</v>
      </c>
      <c r="B478" s="147">
        <v>35</v>
      </c>
      <c r="C478" s="147">
        <v>28</v>
      </c>
      <c r="D478" s="147">
        <v>42</v>
      </c>
      <c r="E478" s="147">
        <v>63</v>
      </c>
      <c r="F478" s="147">
        <v>44</v>
      </c>
      <c r="G478" s="147">
        <v>64</v>
      </c>
      <c r="H478" s="147">
        <v>46</v>
      </c>
      <c r="I478" s="147">
        <v>52</v>
      </c>
      <c r="J478" s="148">
        <v>0.13043478260869565</v>
      </c>
      <c r="K478" s="148">
        <v>0.13043478260869565</v>
      </c>
      <c r="L478" s="147"/>
      <c r="M478" s="155">
        <v>5.5913978494623658E-2</v>
      </c>
      <c r="N478" s="144"/>
      <c r="P478" s="146" t="s">
        <v>249</v>
      </c>
      <c r="Q478" s="147">
        <v>909</v>
      </c>
      <c r="R478" s="147">
        <v>741</v>
      </c>
      <c r="S478" s="147">
        <v>838</v>
      </c>
      <c r="T478" s="147">
        <v>793</v>
      </c>
      <c r="U478" s="147">
        <v>873</v>
      </c>
      <c r="V478" s="147">
        <v>775</v>
      </c>
      <c r="W478" s="147">
        <v>1044</v>
      </c>
      <c r="X478" s="147">
        <v>930</v>
      </c>
      <c r="Y478" s="148">
        <v>-0.10919540229885058</v>
      </c>
      <c r="Z478" s="148">
        <v>8.9904570567553937E-2</v>
      </c>
      <c r="AA478" s="147"/>
      <c r="AB478" s="144"/>
      <c r="AC478" s="144"/>
      <c r="AD478" s="147">
        <v>46</v>
      </c>
      <c r="AE478" s="147">
        <v>853.28571428571433</v>
      </c>
      <c r="AF478" s="144"/>
    </row>
    <row r="479" spans="1:32" x14ac:dyDescent="0.25">
      <c r="A479" s="146" t="s">
        <v>250</v>
      </c>
      <c r="B479" s="147">
        <v>3</v>
      </c>
      <c r="C479" s="147">
        <v>0</v>
      </c>
      <c r="D479" s="147">
        <v>4</v>
      </c>
      <c r="E479" s="147">
        <v>4</v>
      </c>
      <c r="F479" s="147">
        <v>5</v>
      </c>
      <c r="G479" s="147">
        <v>4</v>
      </c>
      <c r="H479" s="147">
        <v>10</v>
      </c>
      <c r="I479" s="147">
        <v>2</v>
      </c>
      <c r="J479" s="148">
        <v>-0.8</v>
      </c>
      <c r="K479" s="148">
        <v>-0.53333333333333333</v>
      </c>
      <c r="L479" s="147"/>
      <c r="M479" s="155">
        <v>1.0256410256410256E-2</v>
      </c>
      <c r="N479" s="144"/>
      <c r="P479" s="146" t="s">
        <v>250</v>
      </c>
      <c r="Q479" s="147">
        <v>141</v>
      </c>
      <c r="R479" s="147">
        <v>95</v>
      </c>
      <c r="S479" s="147">
        <v>119</v>
      </c>
      <c r="T479" s="147">
        <v>101</v>
      </c>
      <c r="U479" s="147">
        <v>117</v>
      </c>
      <c r="V479" s="147">
        <v>118</v>
      </c>
      <c r="W479" s="147">
        <v>145</v>
      </c>
      <c r="X479" s="147">
        <v>195</v>
      </c>
      <c r="Y479" s="148">
        <v>0.34482758620689657</v>
      </c>
      <c r="Z479" s="148">
        <v>0.63277511961722488</v>
      </c>
      <c r="AA479" s="147"/>
      <c r="AB479" s="144"/>
      <c r="AC479" s="144"/>
      <c r="AD479" s="150">
        <v>4.2857142857142856</v>
      </c>
      <c r="AE479" s="150">
        <v>119.42857142857143</v>
      </c>
      <c r="AF479" s="144"/>
    </row>
    <row r="480" spans="1:32" x14ac:dyDescent="0.25">
      <c r="A480" s="149" t="s">
        <v>251</v>
      </c>
      <c r="B480" s="150">
        <v>0</v>
      </c>
      <c r="C480" s="150">
        <v>38</v>
      </c>
      <c r="D480" s="150">
        <v>38</v>
      </c>
      <c r="E480" s="150">
        <v>33</v>
      </c>
      <c r="F480" s="150">
        <v>36</v>
      </c>
      <c r="G480" s="150">
        <v>35</v>
      </c>
      <c r="H480" s="150">
        <v>67</v>
      </c>
      <c r="I480" s="150">
        <v>62</v>
      </c>
      <c r="J480" s="148">
        <v>-7.4626865671641784E-2</v>
      </c>
      <c r="K480" s="157">
        <v>0.50607287449392724</v>
      </c>
      <c r="L480" s="147"/>
      <c r="M480" s="155">
        <v>4.6372475691847423E-2</v>
      </c>
      <c r="N480" s="144"/>
      <c r="P480" s="149" t="s">
        <v>251</v>
      </c>
      <c r="Q480" s="150">
        <v>0</v>
      </c>
      <c r="R480" s="150">
        <v>1675</v>
      </c>
      <c r="S480" s="150">
        <v>1371</v>
      </c>
      <c r="T480" s="150">
        <v>1252</v>
      </c>
      <c r="U480" s="150">
        <v>1150</v>
      </c>
      <c r="V480" s="150">
        <v>1140</v>
      </c>
      <c r="W480" s="150">
        <v>1246</v>
      </c>
      <c r="X480" s="150">
        <v>1337</v>
      </c>
      <c r="Y480" s="148">
        <v>7.3033707865168537E-2</v>
      </c>
      <c r="Z480" s="157">
        <v>2.3997957620627973E-2</v>
      </c>
      <c r="AA480" s="147"/>
      <c r="AB480" s="144"/>
      <c r="AC480" s="144"/>
      <c r="AD480" s="158">
        <v>41.166666666666664</v>
      </c>
      <c r="AE480" s="158">
        <v>1305.6666666666667</v>
      </c>
      <c r="AF480" s="144"/>
    </row>
    <row r="481" spans="1:32" x14ac:dyDescent="0.25">
      <c r="A481" s="159" t="s">
        <v>252</v>
      </c>
      <c r="B481" s="147">
        <v>10</v>
      </c>
      <c r="C481" s="147">
        <v>14</v>
      </c>
      <c r="D481" s="147">
        <v>27</v>
      </c>
      <c r="E481" s="147">
        <v>17</v>
      </c>
      <c r="F481" s="147">
        <v>16</v>
      </c>
      <c r="G481" s="147">
        <v>21</v>
      </c>
      <c r="H481" s="147">
        <v>22</v>
      </c>
      <c r="I481" s="147">
        <v>25</v>
      </c>
      <c r="J481" s="148">
        <v>0.13636363636363635</v>
      </c>
      <c r="K481" s="148">
        <v>0.37795275590551186</v>
      </c>
      <c r="L481" s="147"/>
      <c r="M481" s="155">
        <v>6.0096153846153848E-2</v>
      </c>
      <c r="N481" s="144"/>
      <c r="P481" s="159" t="s">
        <v>252</v>
      </c>
      <c r="Q481" s="147">
        <v>472</v>
      </c>
      <c r="R481" s="147">
        <v>445</v>
      </c>
      <c r="S481" s="147">
        <v>499</v>
      </c>
      <c r="T481" s="147">
        <v>345</v>
      </c>
      <c r="U481" s="147">
        <v>316</v>
      </c>
      <c r="V481" s="147">
        <v>354</v>
      </c>
      <c r="W481" s="147">
        <v>403</v>
      </c>
      <c r="X481" s="147">
        <v>416</v>
      </c>
      <c r="Y481" s="148">
        <v>3.2258064516129031E-2</v>
      </c>
      <c r="Z481" s="148">
        <v>2.7522935779816574E-2</v>
      </c>
      <c r="AA481" s="147"/>
      <c r="AB481" s="144"/>
      <c r="AC481" s="144"/>
      <c r="AD481" s="150">
        <v>18.142857142857142</v>
      </c>
      <c r="AE481" s="150">
        <v>404.85714285714283</v>
      </c>
      <c r="AF481" s="144"/>
    </row>
    <row r="482" spans="1:32" x14ac:dyDescent="0.25">
      <c r="A482" s="159" t="s">
        <v>253</v>
      </c>
      <c r="B482" s="147">
        <v>0</v>
      </c>
      <c r="C482" s="147">
        <v>0</v>
      </c>
      <c r="D482" s="147">
        <v>2</v>
      </c>
      <c r="E482" s="147">
        <v>2</v>
      </c>
      <c r="F482" s="147">
        <v>0</v>
      </c>
      <c r="G482" s="147">
        <v>3</v>
      </c>
      <c r="H482" s="147">
        <v>2</v>
      </c>
      <c r="I482" s="147">
        <v>2</v>
      </c>
      <c r="J482" s="148">
        <v>0</v>
      </c>
      <c r="K482" s="148">
        <v>0.55555555555555547</v>
      </c>
      <c r="L482" s="147"/>
      <c r="M482" s="155">
        <v>1.3986013986013986E-2</v>
      </c>
      <c r="N482" s="144"/>
      <c r="P482" s="159" t="s">
        <v>253</v>
      </c>
      <c r="Q482" s="147">
        <v>58</v>
      </c>
      <c r="R482" s="147">
        <v>56</v>
      </c>
      <c r="S482" s="147">
        <v>95</v>
      </c>
      <c r="T482" s="147">
        <v>73</v>
      </c>
      <c r="U482" s="147">
        <v>36</v>
      </c>
      <c r="V482" s="147">
        <v>41</v>
      </c>
      <c r="W482" s="147">
        <v>51</v>
      </c>
      <c r="X482" s="147">
        <v>143</v>
      </c>
      <c r="Y482" s="148">
        <v>1.803921568627451</v>
      </c>
      <c r="Z482" s="148">
        <v>1.4414634146341465</v>
      </c>
      <c r="AA482" s="147"/>
      <c r="AB482" s="144"/>
      <c r="AC482" s="144"/>
      <c r="AD482" s="150">
        <v>1.2857142857142858</v>
      </c>
      <c r="AE482" s="150">
        <v>58.571428571428569</v>
      </c>
      <c r="AF482" s="144"/>
    </row>
    <row r="483" spans="1:32" x14ac:dyDescent="0.25">
      <c r="A483" s="159" t="s">
        <v>254</v>
      </c>
      <c r="B483" s="160">
        <v>0</v>
      </c>
      <c r="C483" s="160">
        <v>0</v>
      </c>
      <c r="D483" s="160">
        <v>6.8965517241379309E-2</v>
      </c>
      <c r="E483" s="160">
        <v>0.10526315789473684</v>
      </c>
      <c r="F483" s="160">
        <v>0</v>
      </c>
      <c r="G483" s="160">
        <v>0.125</v>
      </c>
      <c r="H483" s="160">
        <v>8.3333333333333329E-2</v>
      </c>
      <c r="I483" s="160">
        <v>7.407407407407407E-2</v>
      </c>
      <c r="J483" s="172">
        <v>-0.92592592592592582</v>
      </c>
      <c r="K483" s="172">
        <v>0.78976034858387612</v>
      </c>
      <c r="L483" s="147"/>
      <c r="M483" s="203">
        <v>-18.173987941429804</v>
      </c>
      <c r="N483" s="144"/>
      <c r="P483" s="159" t="s">
        <v>254</v>
      </c>
      <c r="Q483" s="160">
        <v>0.10943396226415095</v>
      </c>
      <c r="R483" s="160">
        <v>0.11177644710578842</v>
      </c>
      <c r="S483" s="160">
        <v>0.15993265993265993</v>
      </c>
      <c r="T483" s="160">
        <v>0.17464114832535885</v>
      </c>
      <c r="U483" s="160">
        <v>0.10227272727272728</v>
      </c>
      <c r="V483" s="160">
        <v>0.10379746835443038</v>
      </c>
      <c r="W483" s="160">
        <v>0.11233480176211454</v>
      </c>
      <c r="X483" s="160">
        <v>0.2558139534883721</v>
      </c>
      <c r="Y483" s="172">
        <v>14.347915172625758</v>
      </c>
      <c r="Z483" s="172">
        <v>12.942677716284805</v>
      </c>
      <c r="AA483" s="147"/>
      <c r="AB483" s="144"/>
      <c r="AC483" s="144"/>
      <c r="AD483" s="191">
        <v>6.6176470588235309E-2</v>
      </c>
      <c r="AE483" s="191">
        <v>0.12638717632552404</v>
      </c>
      <c r="AF483" s="144"/>
    </row>
    <row r="484" spans="1:32" x14ac:dyDescent="0.25">
      <c r="A484" s="161" t="s">
        <v>255</v>
      </c>
      <c r="B484" s="161"/>
      <c r="C484" s="161"/>
      <c r="D484" s="161"/>
      <c r="E484" s="144"/>
      <c r="F484" s="144"/>
      <c r="G484" s="144"/>
      <c r="H484" s="144"/>
      <c r="I484" s="144"/>
      <c r="J484" s="144"/>
      <c r="K484" s="144"/>
      <c r="L484" s="144"/>
      <c r="M484" s="144"/>
      <c r="N484" s="144"/>
      <c r="O484" s="204"/>
      <c r="P484" s="161" t="s">
        <v>255</v>
      </c>
      <c r="Q484" s="161"/>
      <c r="R484" s="161"/>
      <c r="S484" s="161"/>
      <c r="T484" s="144"/>
      <c r="U484" s="144"/>
      <c r="V484" s="144"/>
      <c r="W484" s="144"/>
      <c r="X484" s="144"/>
      <c r="Y484" s="144"/>
      <c r="Z484" s="144"/>
      <c r="AA484" s="144"/>
      <c r="AB484" s="144"/>
      <c r="AC484" s="144"/>
      <c r="AD484" s="144"/>
      <c r="AE484" s="144"/>
      <c r="AF484" s="144"/>
    </row>
    <row r="487" spans="1:32" x14ac:dyDescent="0.25">
      <c r="A487" s="189" t="s">
        <v>263</v>
      </c>
      <c r="B487" s="189"/>
      <c r="C487" s="189"/>
      <c r="D487" s="189"/>
      <c r="E487" s="181"/>
      <c r="F487" s="167"/>
      <c r="G487" s="167"/>
      <c r="H487" s="167"/>
      <c r="I487" s="167"/>
      <c r="J487" s="167"/>
      <c r="K487" s="167"/>
      <c r="L487" s="188"/>
      <c r="M487" s="211"/>
      <c r="N487" s="144"/>
      <c r="O487" s="211"/>
      <c r="P487" s="189" t="s">
        <v>263</v>
      </c>
      <c r="Q487" s="189"/>
      <c r="R487" s="189"/>
      <c r="S487" s="189"/>
      <c r="T487" s="181"/>
      <c r="U487" s="144"/>
      <c r="V487" s="144"/>
      <c r="W487" s="144"/>
      <c r="X487" s="144"/>
      <c r="Y487" s="144"/>
      <c r="Z487" s="144"/>
      <c r="AA487" s="188"/>
      <c r="AB487" s="144"/>
      <c r="AC487" s="144"/>
      <c r="AD487" s="144"/>
      <c r="AE487" s="144"/>
      <c r="AF487" s="144"/>
    </row>
    <row r="488" spans="1:32" x14ac:dyDescent="0.25">
      <c r="A488" s="166" t="s">
        <v>313</v>
      </c>
      <c r="B488" s="166"/>
      <c r="C488" s="166"/>
      <c r="D488" s="166"/>
      <c r="E488" s="213"/>
      <c r="F488" s="167"/>
      <c r="G488" s="167"/>
      <c r="H488" s="167"/>
      <c r="I488" s="167"/>
      <c r="J488" s="167"/>
      <c r="K488" s="167"/>
      <c r="L488" s="167"/>
      <c r="M488" s="144"/>
      <c r="N488" s="144"/>
      <c r="P488" s="166" t="s">
        <v>231</v>
      </c>
      <c r="Q488" s="166"/>
      <c r="R488" s="166"/>
      <c r="S488" s="166"/>
      <c r="T488" s="162"/>
      <c r="U488" s="144"/>
      <c r="V488" s="144"/>
      <c r="W488" s="144"/>
      <c r="X488" s="144"/>
      <c r="Y488" s="144"/>
      <c r="Z488" s="144"/>
      <c r="AA488" s="167"/>
      <c r="AB488" s="144"/>
      <c r="AC488" s="144"/>
      <c r="AD488" s="144"/>
      <c r="AE488" s="144"/>
      <c r="AF488" s="144"/>
    </row>
    <row r="489" spans="1:32" ht="42" x14ac:dyDescent="0.25">
      <c r="A489" s="190"/>
      <c r="B489" s="141">
        <v>2019</v>
      </c>
      <c r="C489" s="141">
        <v>2020</v>
      </c>
      <c r="D489" s="141">
        <v>2021</v>
      </c>
      <c r="E489" s="141">
        <v>2022</v>
      </c>
      <c r="F489" s="141">
        <v>2023</v>
      </c>
      <c r="G489" s="141">
        <v>2024</v>
      </c>
      <c r="H489" s="141">
        <v>2025</v>
      </c>
      <c r="I489" s="141">
        <v>2026</v>
      </c>
      <c r="J489" s="142" t="s">
        <v>232</v>
      </c>
      <c r="K489" s="142" t="s">
        <v>233</v>
      </c>
      <c r="L489" s="143" t="s">
        <v>234</v>
      </c>
      <c r="M489" s="145" t="s">
        <v>287</v>
      </c>
      <c r="N489" s="144"/>
      <c r="P489" s="190"/>
      <c r="Q489" s="141">
        <v>2019</v>
      </c>
      <c r="R489" s="141">
        <v>2020</v>
      </c>
      <c r="S489" s="141">
        <v>2021</v>
      </c>
      <c r="T489" s="141">
        <v>2022</v>
      </c>
      <c r="U489" s="141">
        <v>2023</v>
      </c>
      <c r="V489" s="141">
        <v>2024</v>
      </c>
      <c r="W489" s="141">
        <v>2025</v>
      </c>
      <c r="X489" s="141">
        <v>2026</v>
      </c>
      <c r="Y489" s="142" t="s">
        <v>232</v>
      </c>
      <c r="Z489" s="142" t="s">
        <v>233</v>
      </c>
      <c r="AA489" s="143" t="s">
        <v>234</v>
      </c>
      <c r="AB489" s="144"/>
      <c r="AC489" s="144"/>
      <c r="AD489" s="145" t="s">
        <v>314</v>
      </c>
      <c r="AE489" s="145" t="s">
        <v>235</v>
      </c>
      <c r="AF489" s="144"/>
    </row>
    <row r="490" spans="1:32" x14ac:dyDescent="0.25">
      <c r="A490" s="146" t="s">
        <v>236</v>
      </c>
      <c r="B490" s="147">
        <v>769</v>
      </c>
      <c r="C490" s="147">
        <v>921</v>
      </c>
      <c r="D490" s="147">
        <v>740</v>
      </c>
      <c r="E490" s="147">
        <v>755</v>
      </c>
      <c r="F490" s="147">
        <v>847</v>
      </c>
      <c r="G490" s="147">
        <v>829</v>
      </c>
      <c r="H490" s="147">
        <v>840</v>
      </c>
      <c r="I490" s="147">
        <v>865</v>
      </c>
      <c r="J490" s="148">
        <v>2.976190476190476E-2</v>
      </c>
      <c r="K490" s="148">
        <v>6.2094369408875617E-2</v>
      </c>
      <c r="L490" s="147"/>
      <c r="M490" s="155">
        <v>4.591051430391168E-2</v>
      </c>
      <c r="N490" s="144"/>
      <c r="P490" s="146" t="s">
        <v>236</v>
      </c>
      <c r="Q490" s="147">
        <v>17298</v>
      </c>
      <c r="R490" s="147">
        <v>20039</v>
      </c>
      <c r="S490" s="147">
        <v>16891</v>
      </c>
      <c r="T490" s="147">
        <v>16358</v>
      </c>
      <c r="U490" s="147">
        <v>18199</v>
      </c>
      <c r="V490" s="147">
        <v>16976</v>
      </c>
      <c r="W490" s="147">
        <v>16991</v>
      </c>
      <c r="X490" s="147">
        <v>18841</v>
      </c>
      <c r="Y490" s="148">
        <v>0.10888117238538049</v>
      </c>
      <c r="Z490" s="148">
        <v>7.4418339416058396E-2</v>
      </c>
      <c r="AA490" s="147"/>
      <c r="AB490" s="144"/>
      <c r="AC490" s="144"/>
      <c r="AD490" s="147">
        <v>814.42857142857144</v>
      </c>
      <c r="AE490" s="147">
        <v>17536</v>
      </c>
      <c r="AF490" s="144"/>
    </row>
    <row r="491" spans="1:32" x14ac:dyDescent="0.25">
      <c r="A491" s="149" t="s">
        <v>237</v>
      </c>
      <c r="B491" s="150">
        <v>669</v>
      </c>
      <c r="C491" s="150">
        <v>758</v>
      </c>
      <c r="D491" s="150">
        <v>630</v>
      </c>
      <c r="E491" s="150">
        <v>669</v>
      </c>
      <c r="F491" s="150">
        <v>727</v>
      </c>
      <c r="G491" s="150">
        <v>732</v>
      </c>
      <c r="H491" s="150">
        <v>738</v>
      </c>
      <c r="I491" s="150">
        <v>753</v>
      </c>
      <c r="J491" s="148">
        <v>2.032520325203252E-2</v>
      </c>
      <c r="K491" s="148">
        <v>7.0688604509445391E-2</v>
      </c>
      <c r="L491" s="147"/>
      <c r="M491" s="155">
        <v>4.8966055403823643E-2</v>
      </c>
      <c r="N491" s="144"/>
      <c r="P491" s="149" t="s">
        <v>237</v>
      </c>
      <c r="Q491" s="150">
        <v>14465</v>
      </c>
      <c r="R491" s="150">
        <v>16545</v>
      </c>
      <c r="S491" s="150">
        <v>14341</v>
      </c>
      <c r="T491" s="150">
        <v>13650</v>
      </c>
      <c r="U491" s="150">
        <v>14844</v>
      </c>
      <c r="V491" s="150">
        <v>13660</v>
      </c>
      <c r="W491" s="150">
        <v>13858</v>
      </c>
      <c r="X491" s="150">
        <v>15378</v>
      </c>
      <c r="Y491" s="148">
        <v>0.10968393707605716</v>
      </c>
      <c r="Z491" s="148">
        <v>6.1985142507621181E-2</v>
      </c>
      <c r="AA491" s="147"/>
      <c r="AB491" s="144"/>
      <c r="AC491" s="144"/>
      <c r="AD491" s="150">
        <v>703.28571428571433</v>
      </c>
      <c r="AE491" s="150">
        <v>14480.428571428571</v>
      </c>
      <c r="AF491" s="144"/>
    </row>
    <row r="492" spans="1:32" x14ac:dyDescent="0.25">
      <c r="A492" s="146" t="s">
        <v>90</v>
      </c>
      <c r="B492" s="151">
        <v>0.88492063492063489</v>
      </c>
      <c r="C492" s="151">
        <v>0.83388338833883391</v>
      </c>
      <c r="D492" s="151">
        <v>0.85948158253751705</v>
      </c>
      <c r="E492" s="151">
        <v>0.90283400809716596</v>
      </c>
      <c r="F492" s="151">
        <v>0.87170263788968827</v>
      </c>
      <c r="G492" s="151">
        <v>0.88942891859052253</v>
      </c>
      <c r="H492" s="151">
        <v>0.89238210399032647</v>
      </c>
      <c r="I492" s="151">
        <v>0.88902007083825263</v>
      </c>
      <c r="J492" s="172">
        <v>-0.336203315207384</v>
      </c>
      <c r="K492" s="172">
        <v>1.3508777934108984</v>
      </c>
      <c r="L492" s="147"/>
      <c r="M492" s="203">
        <v>5.4166650642812897</v>
      </c>
      <c r="N492" s="144"/>
      <c r="P492" s="146" t="s">
        <v>90</v>
      </c>
      <c r="Q492" s="151">
        <v>0.84943331963121738</v>
      </c>
      <c r="R492" s="151">
        <v>0.83993298812062134</v>
      </c>
      <c r="S492" s="151">
        <v>0.86013314940322683</v>
      </c>
      <c r="T492" s="151">
        <v>0.84803677932405563</v>
      </c>
      <c r="U492" s="151">
        <v>0.83337076128452725</v>
      </c>
      <c r="V492" s="151">
        <v>0.82195077922859383</v>
      </c>
      <c r="W492" s="151">
        <v>0.82967131652996473</v>
      </c>
      <c r="X492" s="151">
        <v>0.83485342019543973</v>
      </c>
      <c r="Y492" s="172">
        <v>0.51821036654750019</v>
      </c>
      <c r="Z492" s="172">
        <v>-0.54267754441192917</v>
      </c>
      <c r="AA492" s="147"/>
      <c r="AB492" s="144"/>
      <c r="AC492" s="144"/>
      <c r="AD492" s="151">
        <v>0.87551129290414365</v>
      </c>
      <c r="AE492" s="151">
        <v>0.84028019563955902</v>
      </c>
      <c r="AF492" s="144"/>
    </row>
    <row r="493" spans="1:32" x14ac:dyDescent="0.25">
      <c r="A493" s="149" t="s">
        <v>238</v>
      </c>
      <c r="B493" s="150">
        <v>637</v>
      </c>
      <c r="C493" s="150">
        <v>683</v>
      </c>
      <c r="D493" s="150">
        <v>579</v>
      </c>
      <c r="E493" s="150">
        <v>614</v>
      </c>
      <c r="F493" s="150">
        <v>669</v>
      </c>
      <c r="G493" s="150">
        <v>671</v>
      </c>
      <c r="H493" s="150">
        <v>704</v>
      </c>
      <c r="I493" s="150">
        <v>723</v>
      </c>
      <c r="J493" s="148">
        <v>2.6988636363636364E-2</v>
      </c>
      <c r="K493" s="148">
        <v>0.11059907834101383</v>
      </c>
      <c r="L493" s="147"/>
      <c r="M493" s="155">
        <v>5.0309651381253914E-2</v>
      </c>
      <c r="N493" s="144"/>
      <c r="P493" s="149" t="s">
        <v>238</v>
      </c>
      <c r="Q493" s="150">
        <v>13503</v>
      </c>
      <c r="R493" s="150">
        <v>15376</v>
      </c>
      <c r="S493" s="150">
        <v>13324</v>
      </c>
      <c r="T493" s="150">
        <v>12549</v>
      </c>
      <c r="U493" s="150">
        <v>13691</v>
      </c>
      <c r="V493" s="150">
        <v>12681</v>
      </c>
      <c r="W493" s="150">
        <v>12914</v>
      </c>
      <c r="X493" s="150">
        <v>14371</v>
      </c>
      <c r="Y493" s="148">
        <v>0.11282329255072016</v>
      </c>
      <c r="Z493" s="148">
        <v>6.9748399583147241E-2</v>
      </c>
      <c r="AA493" s="147"/>
      <c r="AB493" s="144"/>
      <c r="AC493" s="144"/>
      <c r="AD493" s="150">
        <v>651</v>
      </c>
      <c r="AE493" s="150">
        <v>13434</v>
      </c>
      <c r="AF493" s="144"/>
    </row>
    <row r="494" spans="1:32" x14ac:dyDescent="0.25">
      <c r="A494" s="149" t="s">
        <v>239</v>
      </c>
      <c r="B494" s="153">
        <v>0.82834850455136544</v>
      </c>
      <c r="C494" s="153">
        <v>0.74158523344191096</v>
      </c>
      <c r="D494" s="153">
        <v>0.78243243243243243</v>
      </c>
      <c r="E494" s="153">
        <v>0.81324503311258278</v>
      </c>
      <c r="F494" s="153">
        <v>0.78984651711924436</v>
      </c>
      <c r="G494" s="153">
        <v>0.80940892641737028</v>
      </c>
      <c r="H494" s="153">
        <v>0.83809523809523812</v>
      </c>
      <c r="I494" s="153">
        <v>0.83583815028901731</v>
      </c>
      <c r="J494" s="172">
        <v>-0.22570878062208033</v>
      </c>
      <c r="K494" s="172">
        <v>3.6504700017135239</v>
      </c>
      <c r="L494" s="147"/>
      <c r="M494" s="203">
        <v>7.3086703975127403</v>
      </c>
      <c r="N494" s="144"/>
      <c r="P494" s="149" t="s">
        <v>239</v>
      </c>
      <c r="Q494" s="153">
        <v>0.78061047519944504</v>
      </c>
      <c r="R494" s="153">
        <v>0.76730375767253856</v>
      </c>
      <c r="S494" s="153">
        <v>0.78882244982535077</v>
      </c>
      <c r="T494" s="153">
        <v>0.76714757305294046</v>
      </c>
      <c r="U494" s="153">
        <v>0.75229408209242266</v>
      </c>
      <c r="V494" s="153">
        <v>0.74699575871819035</v>
      </c>
      <c r="W494" s="153">
        <v>0.76004943793773172</v>
      </c>
      <c r="X494" s="153">
        <v>0.76275144631388991</v>
      </c>
      <c r="Y494" s="172">
        <v>0.27020083761581937</v>
      </c>
      <c r="Z494" s="172">
        <v>-0.33297580656721504</v>
      </c>
      <c r="AA494" s="147"/>
      <c r="AB494" s="144"/>
      <c r="AC494" s="144"/>
      <c r="AD494" s="153">
        <v>0.79933345027188207</v>
      </c>
      <c r="AE494" s="153">
        <v>0.76608120437956206</v>
      </c>
      <c r="AF494" s="144"/>
    </row>
    <row r="495" spans="1:32" x14ac:dyDescent="0.25">
      <c r="A495" s="149" t="s">
        <v>240</v>
      </c>
      <c r="B495" s="153">
        <v>0.95216741405082217</v>
      </c>
      <c r="C495" s="153">
        <v>0.90105540897097625</v>
      </c>
      <c r="D495" s="153">
        <v>0.919047619047619</v>
      </c>
      <c r="E495" s="153">
        <v>0.91778774289985054</v>
      </c>
      <c r="F495" s="153">
        <v>0.92022008253094911</v>
      </c>
      <c r="G495" s="153">
        <v>0.91666666666666663</v>
      </c>
      <c r="H495" s="153">
        <v>0.95392953929539293</v>
      </c>
      <c r="I495" s="153">
        <v>0.96015936254980083</v>
      </c>
      <c r="J495" s="172">
        <v>0.62298232544079069</v>
      </c>
      <c r="K495" s="172">
        <v>3.4504274189045225</v>
      </c>
      <c r="L495" s="147"/>
      <c r="M495" s="203">
        <v>2.5642520307636696</v>
      </c>
      <c r="N495" s="144"/>
      <c r="P495" s="149" t="s">
        <v>240</v>
      </c>
      <c r="Q495" s="153">
        <v>0.93349464223988943</v>
      </c>
      <c r="R495" s="153">
        <v>0.92934421275309764</v>
      </c>
      <c r="S495" s="153">
        <v>0.92908444320479744</v>
      </c>
      <c r="T495" s="153">
        <v>0.91934065934065934</v>
      </c>
      <c r="U495" s="153">
        <v>0.92232551872810564</v>
      </c>
      <c r="V495" s="153">
        <v>0.9283308931185944</v>
      </c>
      <c r="W495" s="153">
        <v>0.93188050223697505</v>
      </c>
      <c r="X495" s="153">
        <v>0.93451684224216414</v>
      </c>
      <c r="Y495" s="172">
        <v>0.26363400051890862</v>
      </c>
      <c r="Z495" s="172">
        <v>0.67818699149835293</v>
      </c>
      <c r="AA495" s="147"/>
      <c r="AB495" s="144"/>
      <c r="AC495" s="144"/>
      <c r="AD495" s="153">
        <v>0.92565508836075561</v>
      </c>
      <c r="AE495" s="153">
        <v>0.92773497232718061</v>
      </c>
      <c r="AF495" s="144"/>
    </row>
    <row r="496" spans="1:32" ht="22.15" customHeight="1" x14ac:dyDescent="0.25">
      <c r="A496" s="154" t="s">
        <v>241</v>
      </c>
      <c r="B496" s="155">
        <v>4.0358744394618833E-2</v>
      </c>
      <c r="C496" s="155">
        <v>4.0897097625329816E-2</v>
      </c>
      <c r="D496" s="155">
        <v>4.2857142857142858E-2</v>
      </c>
      <c r="E496" s="155">
        <v>4.4843049327354258E-2</v>
      </c>
      <c r="F496" s="155">
        <v>6.6024759284731768E-2</v>
      </c>
      <c r="G496" s="155">
        <v>6.6939890710382519E-2</v>
      </c>
      <c r="H496" s="155">
        <v>4.2005420054200542E-2</v>
      </c>
      <c r="I496" s="155">
        <v>2.5232403718459494E-2</v>
      </c>
      <c r="J496" s="172">
        <v>-1.6773016335741047</v>
      </c>
      <c r="K496" s="172">
        <v>-2.4127742533825698</v>
      </c>
      <c r="L496" s="147"/>
      <c r="M496" s="203">
        <v>-2.5814546470121593</v>
      </c>
      <c r="N496" s="144"/>
      <c r="P496" s="154" t="s">
        <v>241</v>
      </c>
      <c r="Q496" s="155">
        <v>4.2309021776702385E-2</v>
      </c>
      <c r="R496" s="155">
        <v>4.2852825627077665E-2</v>
      </c>
      <c r="S496" s="155">
        <v>4.8183529739906562E-2</v>
      </c>
      <c r="T496" s="155">
        <v>5.4432234432234432E-2</v>
      </c>
      <c r="U496" s="155">
        <v>6.4470493128536782E-2</v>
      </c>
      <c r="V496" s="155">
        <v>5.6076134699853585E-2</v>
      </c>
      <c r="W496" s="155">
        <v>5.1017462837350265E-2</v>
      </c>
      <c r="X496" s="155">
        <v>5.1046950188581089E-2</v>
      </c>
      <c r="Y496" s="172">
        <v>2.9487351230823855E-3</v>
      </c>
      <c r="Z496" s="172">
        <v>-1.058373177081906E-2</v>
      </c>
      <c r="AA496" s="147"/>
      <c r="AB496" s="144"/>
      <c r="AC496" s="144"/>
      <c r="AD496" s="151">
        <v>4.9360146252285193E-2</v>
      </c>
      <c r="AE496" s="151">
        <v>5.115278750628928E-2</v>
      </c>
      <c r="AF496" s="144"/>
    </row>
    <row r="497" spans="1:32" ht="22.15" customHeight="1" x14ac:dyDescent="0.25">
      <c r="A497" s="154" t="s">
        <v>242</v>
      </c>
      <c r="B497" s="155">
        <v>3.5110533159947985E-2</v>
      </c>
      <c r="C497" s="155">
        <v>3.3659066232356136E-2</v>
      </c>
      <c r="D497" s="155">
        <v>3.6486486486486489E-2</v>
      </c>
      <c r="E497" s="155">
        <v>3.9735099337748346E-2</v>
      </c>
      <c r="F497" s="155">
        <v>5.667060212514758E-2</v>
      </c>
      <c r="G497" s="155">
        <v>5.9107358262967431E-2</v>
      </c>
      <c r="H497" s="155">
        <v>3.6904761904761905E-2</v>
      </c>
      <c r="I497" s="155">
        <v>2.1965317919075144E-2</v>
      </c>
      <c r="J497" s="172">
        <v>-1.4939443985686762</v>
      </c>
      <c r="K497" s="172">
        <v>-2.0658783115831016</v>
      </c>
      <c r="L497" s="147"/>
      <c r="M497" s="203">
        <v>-1.9699137258463204</v>
      </c>
      <c r="N497" s="144"/>
      <c r="P497" s="154" t="s">
        <v>242</v>
      </c>
      <c r="Q497" s="155">
        <v>3.5379812695109258E-2</v>
      </c>
      <c r="R497" s="155">
        <v>3.5381007036279256E-2</v>
      </c>
      <c r="S497" s="155">
        <v>4.0909360014208751E-2</v>
      </c>
      <c r="T497" s="155">
        <v>4.5421200635774546E-2</v>
      </c>
      <c r="U497" s="155">
        <v>5.2585306884993681E-2</v>
      </c>
      <c r="V497" s="155">
        <v>4.5122525918944389E-2</v>
      </c>
      <c r="W497" s="155">
        <v>4.1610264257548116E-2</v>
      </c>
      <c r="X497" s="155">
        <v>4.1664455177538348E-2</v>
      </c>
      <c r="Y497" s="172">
        <v>5.41909199902324E-3</v>
      </c>
      <c r="Z497" s="172">
        <v>-5.7518246584017246E-2</v>
      </c>
      <c r="AA497" s="147"/>
      <c r="AB497" s="144"/>
      <c r="AC497" s="144"/>
      <c r="AD497" s="151">
        <v>4.2624101034906159E-2</v>
      </c>
      <c r="AE497" s="151">
        <v>4.2239637643378521E-2</v>
      </c>
      <c r="AF497" s="144"/>
    </row>
    <row r="498" spans="1:32" ht="22.15" customHeight="1" x14ac:dyDescent="0.25">
      <c r="A498" s="154" t="s">
        <v>243</v>
      </c>
      <c r="B498" s="155">
        <v>0.10013003901170352</v>
      </c>
      <c r="C498" s="155">
        <v>0.13897937024972856</v>
      </c>
      <c r="D498" s="155">
        <v>0.12432432432432433</v>
      </c>
      <c r="E498" s="155">
        <v>9.006622516556291E-2</v>
      </c>
      <c r="F498" s="155">
        <v>0.11570247933884298</v>
      </c>
      <c r="G498" s="155">
        <v>0.10856453558504221</v>
      </c>
      <c r="H498" s="155">
        <v>9.7619047619047619E-2</v>
      </c>
      <c r="I498" s="155">
        <v>9.7109826589595369E-2</v>
      </c>
      <c r="J498" s="172">
        <v>-5.0922102945225034E-2</v>
      </c>
      <c r="K498" s="172">
        <v>-1.4274141135365168</v>
      </c>
      <c r="L498" s="147"/>
      <c r="M498" s="203">
        <v>-0.33625474882136713</v>
      </c>
      <c r="N498" s="144"/>
      <c r="P498" s="154" t="s">
        <v>243</v>
      </c>
      <c r="Q498" s="155">
        <v>0.10683315990287895</v>
      </c>
      <c r="R498" s="155">
        <v>0.10873796097609661</v>
      </c>
      <c r="S498" s="155">
        <v>0.10940737670949026</v>
      </c>
      <c r="T498" s="155">
        <v>0.11419488935077637</v>
      </c>
      <c r="U498" s="155">
        <v>0.11901752843562834</v>
      </c>
      <c r="V498" s="155">
        <v>0.12329170593779454</v>
      </c>
      <c r="W498" s="155">
        <v>0.10399623329998234</v>
      </c>
      <c r="X498" s="155">
        <v>0.10047237407780904</v>
      </c>
      <c r="Y498" s="172">
        <v>-0.35238592221732978</v>
      </c>
      <c r="Z498" s="172">
        <v>-1.1696877747008476</v>
      </c>
      <c r="AA498" s="147"/>
      <c r="AB498" s="144"/>
      <c r="AC498" s="144"/>
      <c r="AD498" s="151">
        <v>0.11138396772496054</v>
      </c>
      <c r="AE498" s="151">
        <v>0.11216925182481752</v>
      </c>
      <c r="AF498" s="144"/>
    </row>
    <row r="499" spans="1:32" ht="22.15" customHeight="1" x14ac:dyDescent="0.25">
      <c r="A499" s="154" t="s">
        <v>244</v>
      </c>
      <c r="B499" s="155">
        <v>1.6905071521456438E-2</v>
      </c>
      <c r="C499" s="155">
        <v>2.9315960912052116E-2</v>
      </c>
      <c r="D499" s="155">
        <v>1.7567567567567569E-2</v>
      </c>
      <c r="E499" s="155">
        <v>9.2715231788079479E-3</v>
      </c>
      <c r="F499" s="155">
        <v>1.4167650531286895E-2</v>
      </c>
      <c r="G499" s="155">
        <v>1.2062726176115802E-2</v>
      </c>
      <c r="H499" s="155">
        <v>7.1428571428571426E-3</v>
      </c>
      <c r="I499" s="155">
        <v>6.9364161849710983E-3</v>
      </c>
      <c r="J499" s="172">
        <v>-2.0644095788604436E-2</v>
      </c>
      <c r="K499" s="172">
        <v>-0.84994722556533531</v>
      </c>
      <c r="L499" s="147"/>
      <c r="M499" s="203">
        <v>-1.8858393007746912</v>
      </c>
      <c r="N499" s="144"/>
      <c r="P499" s="154" t="s">
        <v>244</v>
      </c>
      <c r="Q499" s="155">
        <v>2.8616024973985431E-2</v>
      </c>
      <c r="R499" s="155">
        <v>2.3554069564349519E-2</v>
      </c>
      <c r="S499" s="155">
        <v>1.8767390918240482E-2</v>
      </c>
      <c r="T499" s="155">
        <v>2.5981171292334026E-2</v>
      </c>
      <c r="U499" s="155">
        <v>2.6430023627671849E-2</v>
      </c>
      <c r="V499" s="155">
        <v>2.8451932139491046E-2</v>
      </c>
      <c r="W499" s="155">
        <v>2.4248131363663116E-2</v>
      </c>
      <c r="X499" s="155">
        <v>2.579480919271801E-2</v>
      </c>
      <c r="Y499" s="172">
        <v>0.15466778290548938</v>
      </c>
      <c r="Z499" s="172">
        <v>6.6283578291613174E-2</v>
      </c>
      <c r="AA499" s="147"/>
      <c r="AB499" s="144"/>
      <c r="AC499" s="144"/>
      <c r="AD499" s="151">
        <v>1.5435888440624452E-2</v>
      </c>
      <c r="AE499" s="151">
        <v>2.5131973409801878E-2</v>
      </c>
      <c r="AF499" s="144"/>
    </row>
    <row r="500" spans="1:32" ht="22.15" customHeight="1" x14ac:dyDescent="0.25">
      <c r="A500" s="154" t="s">
        <v>245</v>
      </c>
      <c r="B500" s="155">
        <v>0</v>
      </c>
      <c r="C500" s="155">
        <v>0</v>
      </c>
      <c r="D500" s="155">
        <v>0</v>
      </c>
      <c r="E500" s="155">
        <v>0</v>
      </c>
      <c r="F500" s="155">
        <v>1.1806375442739079E-3</v>
      </c>
      <c r="G500" s="155">
        <v>0</v>
      </c>
      <c r="H500" s="155">
        <v>0</v>
      </c>
      <c r="I500" s="155">
        <v>3.4682080924855491E-3</v>
      </c>
      <c r="J500" s="172">
        <v>0.34682080924855491</v>
      </c>
      <c r="K500" s="172">
        <v>0.32928002692966346</v>
      </c>
      <c r="L500" s="147"/>
      <c r="M500" s="203">
        <v>-2.7209569095561799</v>
      </c>
      <c r="N500" s="144"/>
      <c r="P500" s="154" t="s">
        <v>245</v>
      </c>
      <c r="Q500" s="155">
        <v>1.9539831194357728E-2</v>
      </c>
      <c r="R500" s="155">
        <v>3.1538499925145964E-2</v>
      </c>
      <c r="S500" s="155">
        <v>1.6813687762713872E-2</v>
      </c>
      <c r="T500" s="155">
        <v>1.944002934344052E-2</v>
      </c>
      <c r="U500" s="155">
        <v>2.4396944887081707E-2</v>
      </c>
      <c r="V500" s="155">
        <v>3.6345428840716308E-2</v>
      </c>
      <c r="W500" s="155">
        <v>3.7843564239891707E-2</v>
      </c>
      <c r="X500" s="155">
        <v>3.0677777188047345E-2</v>
      </c>
      <c r="Y500" s="172">
        <v>-0.71657870518443623</v>
      </c>
      <c r="Z500" s="172">
        <v>0.39898209836677845</v>
      </c>
      <c r="AA500" s="147"/>
      <c r="AB500" s="144"/>
      <c r="AC500" s="144"/>
      <c r="AD500" s="151">
        <v>1.7540782318891423E-4</v>
      </c>
      <c r="AE500" s="151">
        <v>2.6687956204379561E-2</v>
      </c>
      <c r="AF500" s="144"/>
    </row>
    <row r="501" spans="1:32" ht="22.15" customHeight="1" x14ac:dyDescent="0.25">
      <c r="A501" s="154" t="s">
        <v>246</v>
      </c>
      <c r="B501" s="155">
        <v>9.1027308192457735E-3</v>
      </c>
      <c r="C501" s="155">
        <v>5.4288816503800215E-3</v>
      </c>
      <c r="D501" s="155">
        <v>2.7027027027027029E-3</v>
      </c>
      <c r="E501" s="155">
        <v>1.0596026490066225E-2</v>
      </c>
      <c r="F501" s="155">
        <v>4.7225501770956314E-3</v>
      </c>
      <c r="G501" s="155">
        <v>3.6188178528347406E-3</v>
      </c>
      <c r="H501" s="155">
        <v>5.9523809523809521E-3</v>
      </c>
      <c r="I501" s="155">
        <v>1.1560693641618497E-2</v>
      </c>
      <c r="J501" s="172">
        <v>0.56083126892375446</v>
      </c>
      <c r="K501" s="172">
        <v>0.55968276531954131</v>
      </c>
      <c r="L501" s="147"/>
      <c r="M501" s="203">
        <v>-1.6904469498783999E-2</v>
      </c>
      <c r="N501" s="144"/>
      <c r="P501" s="154" t="s">
        <v>246</v>
      </c>
      <c r="Q501" s="155">
        <v>5.7810151462596828E-3</v>
      </c>
      <c r="R501" s="155">
        <v>7.8846249812864911E-3</v>
      </c>
      <c r="S501" s="155">
        <v>4.9138594517790539E-3</v>
      </c>
      <c r="T501" s="155">
        <v>6.2966132779068342E-3</v>
      </c>
      <c r="U501" s="155">
        <v>1.0659926369580746E-2</v>
      </c>
      <c r="V501" s="155">
        <v>1.0779924599434497E-2</v>
      </c>
      <c r="W501" s="155">
        <v>7.5922547230886936E-3</v>
      </c>
      <c r="X501" s="155">
        <v>1.1729738336606337E-2</v>
      </c>
      <c r="Y501" s="172">
        <v>0.41374836135176429</v>
      </c>
      <c r="Z501" s="172">
        <v>0.39905568976073791</v>
      </c>
      <c r="AA501" s="147"/>
      <c r="AB501" s="144"/>
      <c r="AC501" s="144"/>
      <c r="AD501" s="151">
        <v>5.9638659884230835E-3</v>
      </c>
      <c r="AE501" s="151">
        <v>7.7391814389989573E-3</v>
      </c>
      <c r="AF501" s="144"/>
    </row>
    <row r="502" spans="1:32" x14ac:dyDescent="0.25">
      <c r="A502" s="149" t="s">
        <v>247</v>
      </c>
      <c r="B502" s="150">
        <v>64.96098829648885</v>
      </c>
      <c r="C502" s="150">
        <v>64.915309446253957</v>
      </c>
      <c r="D502" s="150">
        <v>48.916216216216213</v>
      </c>
      <c r="E502" s="150">
        <v>43.664900662251654</v>
      </c>
      <c r="F502" s="150">
        <v>56.900826446280938</v>
      </c>
      <c r="G502" s="150">
        <v>42.852834740651382</v>
      </c>
      <c r="H502" s="150">
        <v>43.435714285714283</v>
      </c>
      <c r="I502" s="150">
        <v>40.072832369942198</v>
      </c>
      <c r="J502" s="177">
        <v>-3.3628819157720855</v>
      </c>
      <c r="K502" s="177">
        <v>-12.393927847563461</v>
      </c>
      <c r="L502" s="147"/>
      <c r="M502" s="203">
        <v>-21.985604018784578</v>
      </c>
      <c r="N502" s="144"/>
      <c r="P502" s="149" t="s">
        <v>247</v>
      </c>
      <c r="Q502" s="150">
        <v>73.18140825528971</v>
      </c>
      <c r="R502" s="150">
        <v>77.267727930535528</v>
      </c>
      <c r="S502" s="150">
        <v>59.765674027588709</v>
      </c>
      <c r="T502" s="150">
        <v>61.998838488812801</v>
      </c>
      <c r="U502" s="150">
        <v>64.927358646079526</v>
      </c>
      <c r="V502" s="150">
        <v>56.439502827521139</v>
      </c>
      <c r="W502" s="150">
        <v>58.512035783650113</v>
      </c>
      <c r="X502" s="150">
        <v>62.058436388726776</v>
      </c>
      <c r="Y502" s="177">
        <v>3.5464006050766628</v>
      </c>
      <c r="Z502" s="177">
        <v>-2.8842692291043335</v>
      </c>
      <c r="AA502" s="147"/>
      <c r="AB502" s="144"/>
      <c r="AC502" s="144"/>
      <c r="AD502" s="150">
        <v>52.466760217505659</v>
      </c>
      <c r="AE502" s="150">
        <v>64.942705617831109</v>
      </c>
      <c r="AF502" s="144"/>
    </row>
    <row r="503" spans="1:32" x14ac:dyDescent="0.25">
      <c r="A503" s="149" t="s">
        <v>248</v>
      </c>
      <c r="B503" s="150">
        <v>62.52765321375189</v>
      </c>
      <c r="C503" s="150">
        <v>63.12928759894465</v>
      </c>
      <c r="D503" s="150">
        <v>47.715873015872965</v>
      </c>
      <c r="E503" s="150">
        <v>43.520179372197326</v>
      </c>
      <c r="F503" s="150">
        <v>56.149931224209006</v>
      </c>
      <c r="G503" s="150">
        <v>44.193989071038253</v>
      </c>
      <c r="H503" s="150">
        <v>40.74254742547425</v>
      </c>
      <c r="I503" s="150">
        <v>38.232403718459487</v>
      </c>
      <c r="J503" s="177">
        <v>-2.5101437070147625</v>
      </c>
      <c r="K503" s="177">
        <v>-12.975802659765165</v>
      </c>
      <c r="L503" s="147"/>
      <c r="M503" s="203">
        <v>-26.184620601998354</v>
      </c>
      <c r="N503" s="144"/>
      <c r="P503" s="149" t="s">
        <v>248</v>
      </c>
      <c r="Q503" s="150">
        <v>72.290563428966465</v>
      </c>
      <c r="R503" s="150">
        <v>78.092233303112749</v>
      </c>
      <c r="S503" s="150">
        <v>60.310089951886127</v>
      </c>
      <c r="T503" s="150">
        <v>62.863296703296768</v>
      </c>
      <c r="U503" s="150">
        <v>66.752627324171442</v>
      </c>
      <c r="V503" s="150">
        <v>57.263469985358739</v>
      </c>
      <c r="W503" s="150">
        <v>60.340813970269799</v>
      </c>
      <c r="X503" s="150">
        <v>64.417024320457841</v>
      </c>
      <c r="Y503" s="177">
        <v>4.0762103501880418</v>
      </c>
      <c r="Z503" s="177">
        <v>-1.3861583004196092</v>
      </c>
      <c r="AA503" s="147"/>
      <c r="AB503" s="144"/>
      <c r="AC503" s="144"/>
      <c r="AD503" s="150">
        <v>51.208206378224652</v>
      </c>
      <c r="AE503" s="150">
        <v>65.80318262087745</v>
      </c>
      <c r="AF503" s="144"/>
    </row>
    <row r="504" spans="1:32" x14ac:dyDescent="0.25">
      <c r="A504" s="146" t="s">
        <v>249</v>
      </c>
      <c r="B504" s="147">
        <v>167</v>
      </c>
      <c r="C504" s="147">
        <v>117</v>
      </c>
      <c r="D504" s="147">
        <v>122</v>
      </c>
      <c r="E504" s="147">
        <v>118</v>
      </c>
      <c r="F504" s="147">
        <v>129</v>
      </c>
      <c r="G504" s="147">
        <v>108</v>
      </c>
      <c r="H504" s="147">
        <v>103</v>
      </c>
      <c r="I504" s="147">
        <v>78</v>
      </c>
      <c r="J504" s="148">
        <v>-0.24271844660194175</v>
      </c>
      <c r="K504" s="148">
        <v>-0.36805555555555558</v>
      </c>
      <c r="L504" s="147"/>
      <c r="M504" s="155">
        <v>2.3501054534498342E-2</v>
      </c>
      <c r="N504" s="144"/>
      <c r="P504" s="146" t="s">
        <v>249</v>
      </c>
      <c r="Q504" s="147">
        <v>4405</v>
      </c>
      <c r="R504" s="147">
        <v>3399</v>
      </c>
      <c r="S504" s="147">
        <v>4248</v>
      </c>
      <c r="T504" s="147">
        <v>4120</v>
      </c>
      <c r="U504" s="147">
        <v>3527</v>
      </c>
      <c r="V504" s="147">
        <v>3393</v>
      </c>
      <c r="W504" s="147">
        <v>3695</v>
      </c>
      <c r="X504" s="147">
        <v>3319</v>
      </c>
      <c r="Y504" s="148">
        <v>-0.10175913396481732</v>
      </c>
      <c r="Z504" s="148">
        <v>-0.13267629820435287</v>
      </c>
      <c r="AA504" s="147"/>
      <c r="AB504" s="144"/>
      <c r="AC504" s="144"/>
      <c r="AD504" s="147">
        <v>123.42857142857143</v>
      </c>
      <c r="AE504" s="147">
        <v>3826.7142857142858</v>
      </c>
      <c r="AF504" s="144"/>
    </row>
    <row r="505" spans="1:32" x14ac:dyDescent="0.25">
      <c r="A505" s="146" t="s">
        <v>250</v>
      </c>
      <c r="B505" s="147">
        <v>13</v>
      </c>
      <c r="C505" s="147">
        <v>13</v>
      </c>
      <c r="D505" s="147">
        <v>14</v>
      </c>
      <c r="E505" s="147">
        <v>4</v>
      </c>
      <c r="F505" s="147">
        <v>6</v>
      </c>
      <c r="G505" s="147">
        <v>2</v>
      </c>
      <c r="H505" s="147">
        <v>6</v>
      </c>
      <c r="I505" s="147">
        <v>8</v>
      </c>
      <c r="J505" s="148">
        <v>0.33333333333333331</v>
      </c>
      <c r="K505" s="148">
        <v>-3.4482758620689745E-2</v>
      </c>
      <c r="L505" s="147"/>
      <c r="M505" s="155">
        <v>1.8306636155606407E-2</v>
      </c>
      <c r="N505" s="144"/>
      <c r="P505" s="146" t="s">
        <v>250</v>
      </c>
      <c r="Q505" s="147">
        <v>449</v>
      </c>
      <c r="R505" s="147">
        <v>349</v>
      </c>
      <c r="S505" s="147">
        <v>479</v>
      </c>
      <c r="T505" s="147">
        <v>370</v>
      </c>
      <c r="U505" s="147">
        <v>324</v>
      </c>
      <c r="V505" s="147">
        <v>367</v>
      </c>
      <c r="W505" s="147">
        <v>395</v>
      </c>
      <c r="X505" s="147">
        <v>437</v>
      </c>
      <c r="Y505" s="148">
        <v>0.10632911392405063</v>
      </c>
      <c r="Z505" s="148">
        <v>0.11928283937065491</v>
      </c>
      <c r="AA505" s="147"/>
      <c r="AB505" s="144"/>
      <c r="AC505" s="144"/>
      <c r="AD505" s="150">
        <v>8.2857142857142865</v>
      </c>
      <c r="AE505" s="150">
        <v>390.42857142857144</v>
      </c>
      <c r="AF505" s="144"/>
    </row>
    <row r="506" spans="1:32" x14ac:dyDescent="0.25">
      <c r="A506" s="149" t="s">
        <v>251</v>
      </c>
      <c r="B506" s="150">
        <v>0</v>
      </c>
      <c r="C506" s="150">
        <v>576</v>
      </c>
      <c r="D506" s="150">
        <v>417</v>
      </c>
      <c r="E506" s="150">
        <v>438</v>
      </c>
      <c r="F506" s="150">
        <v>393</v>
      </c>
      <c r="G506" s="150">
        <v>420</v>
      </c>
      <c r="H506" s="150">
        <v>411</v>
      </c>
      <c r="I506" s="150">
        <v>482</v>
      </c>
      <c r="J506" s="148">
        <v>0.17274939172749393</v>
      </c>
      <c r="K506" s="157">
        <v>8.9265536723163841E-2</v>
      </c>
      <c r="L506" s="147"/>
      <c r="M506" s="155">
        <v>3.2189127821557369E-2</v>
      </c>
      <c r="N506" s="144"/>
      <c r="P506" s="149" t="s">
        <v>251</v>
      </c>
      <c r="Q506" s="150">
        <v>0</v>
      </c>
      <c r="R506" s="150">
        <v>18754</v>
      </c>
      <c r="S506" s="150">
        <v>15246</v>
      </c>
      <c r="T506" s="150">
        <v>13944</v>
      </c>
      <c r="U506" s="150">
        <v>13737</v>
      </c>
      <c r="V506" s="150">
        <v>12767</v>
      </c>
      <c r="W506" s="150">
        <v>12983</v>
      </c>
      <c r="X506" s="150">
        <v>14974</v>
      </c>
      <c r="Y506" s="148">
        <v>0.15335438650543018</v>
      </c>
      <c r="Z506" s="157">
        <v>2.7598906566320826E-2</v>
      </c>
      <c r="AA506" s="147"/>
      <c r="AB506" s="144"/>
      <c r="AC506" s="144"/>
      <c r="AD506" s="158">
        <v>442.5</v>
      </c>
      <c r="AE506" s="158">
        <v>14571.833333333334</v>
      </c>
      <c r="AF506" s="144"/>
    </row>
    <row r="507" spans="1:32" x14ac:dyDescent="0.25">
      <c r="A507" s="159" t="s">
        <v>252</v>
      </c>
      <c r="B507" s="147">
        <v>193</v>
      </c>
      <c r="C507" s="147">
        <v>226</v>
      </c>
      <c r="D507" s="147">
        <v>220</v>
      </c>
      <c r="E507" s="147">
        <v>227</v>
      </c>
      <c r="F507" s="147">
        <v>241</v>
      </c>
      <c r="G507" s="147">
        <v>251</v>
      </c>
      <c r="H507" s="147">
        <v>239</v>
      </c>
      <c r="I507" s="147">
        <v>239</v>
      </c>
      <c r="J507" s="148">
        <v>0</v>
      </c>
      <c r="K507" s="148">
        <v>4.7589229805886056E-2</v>
      </c>
      <c r="L507" s="147"/>
      <c r="M507" s="155">
        <v>4.6871935673661505E-2</v>
      </c>
      <c r="N507" s="144"/>
      <c r="P507" s="159" t="s">
        <v>252</v>
      </c>
      <c r="Q507" s="147">
        <v>5387</v>
      </c>
      <c r="R507" s="147">
        <v>5016</v>
      </c>
      <c r="S507" s="147">
        <v>5663</v>
      </c>
      <c r="T507" s="147">
        <v>5134</v>
      </c>
      <c r="U507" s="147">
        <v>5668</v>
      </c>
      <c r="V507" s="147">
        <v>5621</v>
      </c>
      <c r="W507" s="147">
        <v>5047</v>
      </c>
      <c r="X507" s="147">
        <v>5099</v>
      </c>
      <c r="Y507" s="148">
        <v>1.0303150386368139E-2</v>
      </c>
      <c r="Z507" s="148">
        <v>-4.9099531116794611E-2</v>
      </c>
      <c r="AA507" s="147"/>
      <c r="AB507" s="144"/>
      <c r="AC507" s="144"/>
      <c r="AD507" s="150">
        <v>228.14285714285714</v>
      </c>
      <c r="AE507" s="150">
        <v>5362.2857142857147</v>
      </c>
      <c r="AF507" s="144"/>
    </row>
    <row r="508" spans="1:32" x14ac:dyDescent="0.25">
      <c r="A508" s="159" t="s">
        <v>253</v>
      </c>
      <c r="B508" s="147">
        <v>2</v>
      </c>
      <c r="C508" s="147">
        <v>2</v>
      </c>
      <c r="D508" s="147">
        <v>7</v>
      </c>
      <c r="E508" s="147">
        <v>10</v>
      </c>
      <c r="F508" s="147">
        <v>13</v>
      </c>
      <c r="G508" s="147">
        <v>5</v>
      </c>
      <c r="H508" s="147">
        <v>1</v>
      </c>
      <c r="I508" s="147">
        <v>5</v>
      </c>
      <c r="J508" s="148">
        <v>4</v>
      </c>
      <c r="K508" s="148">
        <v>-0.12500000000000003</v>
      </c>
      <c r="L508" s="147"/>
      <c r="M508" s="155">
        <v>3.0303030303030304E-2</v>
      </c>
      <c r="N508" s="144"/>
      <c r="P508" s="159" t="s">
        <v>253</v>
      </c>
      <c r="Q508" s="147">
        <v>156</v>
      </c>
      <c r="R508" s="147">
        <v>166</v>
      </c>
      <c r="S508" s="147">
        <v>202</v>
      </c>
      <c r="T508" s="147">
        <v>195</v>
      </c>
      <c r="U508" s="147">
        <v>169</v>
      </c>
      <c r="V508" s="147">
        <v>165</v>
      </c>
      <c r="W508" s="147">
        <v>152</v>
      </c>
      <c r="X508" s="147">
        <v>165</v>
      </c>
      <c r="Y508" s="148">
        <v>8.5526315789473686E-2</v>
      </c>
      <c r="Z508" s="148">
        <v>-4.1493775933609936E-2</v>
      </c>
      <c r="AA508" s="147"/>
      <c r="AB508" s="144"/>
      <c r="AC508" s="144"/>
      <c r="AD508" s="150">
        <v>5.7142857142857144</v>
      </c>
      <c r="AE508" s="150">
        <v>172.14285714285714</v>
      </c>
      <c r="AF508" s="144"/>
    </row>
    <row r="509" spans="1:32" x14ac:dyDescent="0.25">
      <c r="A509" s="159" t="s">
        <v>254</v>
      </c>
      <c r="B509" s="160">
        <v>1.0256410256410256E-2</v>
      </c>
      <c r="C509" s="160">
        <v>8.771929824561403E-3</v>
      </c>
      <c r="D509" s="160">
        <v>3.0837004405286344E-2</v>
      </c>
      <c r="E509" s="160">
        <v>4.2194092827004218E-2</v>
      </c>
      <c r="F509" s="160">
        <v>5.1181102362204724E-2</v>
      </c>
      <c r="G509" s="160">
        <v>1.953125E-2</v>
      </c>
      <c r="H509" s="160">
        <v>4.1666666666666666E-3</v>
      </c>
      <c r="I509" s="160">
        <v>2.0491803278688523E-2</v>
      </c>
      <c r="J509" s="172">
        <v>1.6325136612021858</v>
      </c>
      <c r="K509" s="172">
        <v>-0.39431386883243058</v>
      </c>
      <c r="L509" s="147"/>
      <c r="M509" s="203">
        <v>-1.085318152374309</v>
      </c>
      <c r="N509" s="144"/>
      <c r="P509" s="159" t="s">
        <v>254</v>
      </c>
      <c r="Q509" s="160">
        <v>2.814360454627458E-2</v>
      </c>
      <c r="R509" s="160">
        <v>3.2033963720571206E-2</v>
      </c>
      <c r="S509" s="160">
        <v>3.4441602728047742E-2</v>
      </c>
      <c r="T509" s="160">
        <v>3.6592231187840121E-2</v>
      </c>
      <c r="U509" s="160">
        <v>2.8953229398663696E-2</v>
      </c>
      <c r="V509" s="160">
        <v>2.8517110266159697E-2</v>
      </c>
      <c r="W509" s="160">
        <v>2.9236391613771878E-2</v>
      </c>
      <c r="X509" s="160">
        <v>3.1344984802431614E-2</v>
      </c>
      <c r="Y509" s="172">
        <v>0.21085931886597359</v>
      </c>
      <c r="Z509" s="172">
        <v>2.4098645442820893E-2</v>
      </c>
      <c r="AA509" s="147"/>
      <c r="AB509" s="144"/>
      <c r="AC509" s="144"/>
      <c r="AD509" s="191">
        <v>2.4434941967012829E-2</v>
      </c>
      <c r="AE509" s="191">
        <v>3.1103998348003405E-2</v>
      </c>
      <c r="AF509" s="144"/>
    </row>
    <row r="510" spans="1:32" x14ac:dyDescent="0.25">
      <c r="A510" s="161" t="s">
        <v>255</v>
      </c>
      <c r="B510" s="161"/>
      <c r="C510" s="161"/>
      <c r="D510" s="161"/>
      <c r="E510" s="144"/>
      <c r="F510" s="144"/>
      <c r="G510" s="144"/>
      <c r="H510" s="144"/>
      <c r="I510" s="144"/>
      <c r="J510" s="144"/>
      <c r="K510" s="144"/>
      <c r="L510" s="144"/>
      <c r="M510" s="144"/>
      <c r="N510" s="144"/>
      <c r="O510" s="204"/>
      <c r="P510" s="161" t="s">
        <v>255</v>
      </c>
      <c r="Q510" s="161"/>
      <c r="R510" s="161"/>
      <c r="S510" s="161"/>
      <c r="T510" s="144"/>
      <c r="U510" s="144"/>
      <c r="V510" s="144"/>
      <c r="W510" s="144"/>
      <c r="X510" s="144"/>
      <c r="Y510" s="144"/>
      <c r="Z510" s="144"/>
      <c r="AA510" s="144"/>
      <c r="AB510" s="144"/>
      <c r="AC510" s="144"/>
      <c r="AD510" s="144"/>
      <c r="AE510" s="144"/>
      <c r="AF510" s="144"/>
    </row>
    <row r="513" spans="1:32" x14ac:dyDescent="0.25">
      <c r="A513" s="189" t="s">
        <v>264</v>
      </c>
      <c r="B513" s="189"/>
      <c r="C513" s="189"/>
      <c r="D513" s="189"/>
      <c r="E513" s="181"/>
      <c r="F513" s="167"/>
      <c r="G513" s="167"/>
      <c r="H513" s="167"/>
      <c r="I513" s="167"/>
      <c r="J513" s="167"/>
      <c r="K513" s="167"/>
      <c r="L513" s="188"/>
      <c r="M513" s="211"/>
      <c r="N513" s="144"/>
      <c r="O513" s="211"/>
      <c r="P513" s="189" t="s">
        <v>264</v>
      </c>
      <c r="Q513" s="189"/>
      <c r="R513" s="189"/>
      <c r="S513" s="189"/>
      <c r="T513" s="181"/>
      <c r="U513" s="144"/>
      <c r="V513" s="144"/>
      <c r="W513" s="144"/>
      <c r="X513" s="144"/>
      <c r="Y513" s="144"/>
      <c r="Z513" s="144"/>
      <c r="AA513" s="188"/>
      <c r="AB513" s="144"/>
      <c r="AC513" s="144"/>
      <c r="AD513" s="144"/>
      <c r="AE513" s="144"/>
      <c r="AF513" s="144"/>
    </row>
    <row r="514" spans="1:32" x14ac:dyDescent="0.25">
      <c r="A514" s="166" t="s">
        <v>313</v>
      </c>
      <c r="B514" s="166"/>
      <c r="C514" s="166"/>
      <c r="D514" s="166"/>
      <c r="E514" s="213"/>
      <c r="F514" s="167"/>
      <c r="G514" s="167"/>
      <c r="H514" s="167"/>
      <c r="I514" s="167"/>
      <c r="J514" s="167"/>
      <c r="K514" s="167"/>
      <c r="L514" s="167"/>
      <c r="M514" s="144"/>
      <c r="N514" s="144"/>
      <c r="P514" s="166" t="s">
        <v>231</v>
      </c>
      <c r="Q514" s="166"/>
      <c r="R514" s="166"/>
      <c r="S514" s="166"/>
      <c r="T514" s="162"/>
      <c r="U514" s="144"/>
      <c r="V514" s="144"/>
      <c r="W514" s="144"/>
      <c r="X514" s="144"/>
      <c r="Y514" s="144"/>
      <c r="Z514" s="144"/>
      <c r="AA514" s="167"/>
      <c r="AB514" s="144"/>
      <c r="AC514" s="144"/>
      <c r="AD514" s="144"/>
      <c r="AE514" s="144"/>
      <c r="AF514" s="144"/>
    </row>
    <row r="515" spans="1:32" ht="42" x14ac:dyDescent="0.25">
      <c r="A515" s="190"/>
      <c r="B515" s="141">
        <v>2019</v>
      </c>
      <c r="C515" s="141">
        <v>2020</v>
      </c>
      <c r="D515" s="141">
        <v>2021</v>
      </c>
      <c r="E515" s="141">
        <v>2022</v>
      </c>
      <c r="F515" s="141">
        <v>2023</v>
      </c>
      <c r="G515" s="141">
        <v>2024</v>
      </c>
      <c r="H515" s="141">
        <v>2025</v>
      </c>
      <c r="I515" s="141">
        <v>2026</v>
      </c>
      <c r="J515" s="142" t="s">
        <v>232</v>
      </c>
      <c r="K515" s="142" t="s">
        <v>233</v>
      </c>
      <c r="L515" s="143" t="s">
        <v>234</v>
      </c>
      <c r="M515" s="145" t="s">
        <v>287</v>
      </c>
      <c r="N515" s="144"/>
      <c r="P515" s="190"/>
      <c r="Q515" s="141">
        <v>2019</v>
      </c>
      <c r="R515" s="141">
        <v>2020</v>
      </c>
      <c r="S515" s="141">
        <v>2021</v>
      </c>
      <c r="T515" s="141">
        <v>2022</v>
      </c>
      <c r="U515" s="141">
        <v>2023</v>
      </c>
      <c r="V515" s="141">
        <v>2024</v>
      </c>
      <c r="W515" s="141">
        <v>2025</v>
      </c>
      <c r="X515" s="141">
        <v>2026</v>
      </c>
      <c r="Y515" s="142" t="s">
        <v>232</v>
      </c>
      <c r="Z515" s="142" t="s">
        <v>233</v>
      </c>
      <c r="AA515" s="143" t="s">
        <v>234</v>
      </c>
      <c r="AB515" s="144"/>
      <c r="AC515" s="144"/>
      <c r="AD515" s="145" t="s">
        <v>314</v>
      </c>
      <c r="AE515" s="145" t="s">
        <v>235</v>
      </c>
      <c r="AF515" s="144"/>
    </row>
    <row r="516" spans="1:32" x14ac:dyDescent="0.25">
      <c r="A516" s="146" t="s">
        <v>236</v>
      </c>
      <c r="B516" s="147">
        <v>708</v>
      </c>
      <c r="C516" s="147">
        <v>637</v>
      </c>
      <c r="D516" s="147">
        <v>591</v>
      </c>
      <c r="E516" s="147">
        <v>655</v>
      </c>
      <c r="F516" s="147">
        <v>645</v>
      </c>
      <c r="G516" s="147">
        <v>743</v>
      </c>
      <c r="H516" s="147">
        <v>904</v>
      </c>
      <c r="I516" s="147">
        <v>778</v>
      </c>
      <c r="J516" s="148">
        <v>-0.13938053097345132</v>
      </c>
      <c r="K516" s="148">
        <v>0.1152979725578538</v>
      </c>
      <c r="L516" s="147"/>
      <c r="M516" s="155">
        <v>2.2221587501071092E-2</v>
      </c>
      <c r="N516" s="144"/>
      <c r="P516" s="146" t="s">
        <v>236</v>
      </c>
      <c r="Q516" s="147">
        <v>29719</v>
      </c>
      <c r="R516" s="147">
        <v>30357</v>
      </c>
      <c r="S516" s="147">
        <v>22700</v>
      </c>
      <c r="T516" s="147">
        <v>28141</v>
      </c>
      <c r="U516" s="147">
        <v>32999</v>
      </c>
      <c r="V516" s="147">
        <v>35838</v>
      </c>
      <c r="W516" s="147">
        <v>34289</v>
      </c>
      <c r="X516" s="147">
        <v>35011</v>
      </c>
      <c r="Y516" s="148">
        <v>2.105631543643734E-2</v>
      </c>
      <c r="Z516" s="148">
        <v>0.14498955817289053</v>
      </c>
      <c r="AA516" s="147"/>
      <c r="AB516" s="144"/>
      <c r="AC516" s="144"/>
      <c r="AD516" s="147">
        <v>697.57142857142856</v>
      </c>
      <c r="AE516" s="147">
        <v>30577.571428571428</v>
      </c>
      <c r="AF516" s="144"/>
    </row>
    <row r="517" spans="1:32" x14ac:dyDescent="0.25">
      <c r="A517" s="149" t="s">
        <v>237</v>
      </c>
      <c r="B517" s="150">
        <v>269</v>
      </c>
      <c r="C517" s="150">
        <v>239</v>
      </c>
      <c r="D517" s="150">
        <v>248</v>
      </c>
      <c r="E517" s="150">
        <v>280</v>
      </c>
      <c r="F517" s="150">
        <v>188</v>
      </c>
      <c r="G517" s="150">
        <v>223</v>
      </c>
      <c r="H517" s="150">
        <v>341</v>
      </c>
      <c r="I517" s="150">
        <v>265</v>
      </c>
      <c r="J517" s="148">
        <v>-0.22287390029325513</v>
      </c>
      <c r="K517" s="148">
        <v>3.7472035794183498E-2</v>
      </c>
      <c r="L517" s="147"/>
      <c r="M517" s="155">
        <v>4.5052703162189733E-2</v>
      </c>
      <c r="N517" s="144"/>
      <c r="P517" s="149" t="s">
        <v>237</v>
      </c>
      <c r="Q517" s="150">
        <v>7240</v>
      </c>
      <c r="R517" s="150">
        <v>7407</v>
      </c>
      <c r="S517" s="150">
        <v>5905</v>
      </c>
      <c r="T517" s="150">
        <v>6187</v>
      </c>
      <c r="U517" s="150">
        <v>6401</v>
      </c>
      <c r="V517" s="150">
        <v>6379</v>
      </c>
      <c r="W517" s="150">
        <v>5385</v>
      </c>
      <c r="X517" s="150">
        <v>5882</v>
      </c>
      <c r="Y517" s="148">
        <v>9.2293407613741871E-2</v>
      </c>
      <c r="Z517" s="148">
        <v>-8.3066096561553573E-2</v>
      </c>
      <c r="AA517" s="147"/>
      <c r="AB517" s="144"/>
      <c r="AC517" s="144"/>
      <c r="AD517" s="150">
        <v>255.42857142857142</v>
      </c>
      <c r="AE517" s="150">
        <v>6414.8571428571431</v>
      </c>
      <c r="AF517" s="144"/>
    </row>
    <row r="518" spans="1:32" x14ac:dyDescent="0.25">
      <c r="A518" s="146" t="s">
        <v>90</v>
      </c>
      <c r="B518" s="151">
        <v>0.41384615384615386</v>
      </c>
      <c r="C518" s="151">
        <v>0.41637630662020908</v>
      </c>
      <c r="D518" s="151">
        <v>0.43971631205673761</v>
      </c>
      <c r="E518" s="151">
        <v>0.46901172529313234</v>
      </c>
      <c r="F518" s="151">
        <v>0.32358003442340794</v>
      </c>
      <c r="G518" s="151">
        <v>0.32554744525547447</v>
      </c>
      <c r="H518" s="151">
        <v>0.42625000000000002</v>
      </c>
      <c r="I518" s="151">
        <v>0.39493293591654249</v>
      </c>
      <c r="J518" s="172">
        <v>-3.1317064083457522</v>
      </c>
      <c r="K518" s="172">
        <v>-0.67745455482968731</v>
      </c>
      <c r="L518" s="147"/>
      <c r="M518" s="203">
        <v>21.139001458225223</v>
      </c>
      <c r="N518" s="144"/>
      <c r="P518" s="146" t="s">
        <v>90</v>
      </c>
      <c r="Q518" s="151">
        <v>0.26333975921143565</v>
      </c>
      <c r="R518" s="151">
        <v>0.25994034041059833</v>
      </c>
      <c r="S518" s="151">
        <v>0.2713570148430679</v>
      </c>
      <c r="T518" s="151">
        <v>0.23304079249689255</v>
      </c>
      <c r="U518" s="151">
        <v>0.20886902042680938</v>
      </c>
      <c r="V518" s="151">
        <v>0.19705909610453801</v>
      </c>
      <c r="W518" s="151">
        <v>0.1704059998101326</v>
      </c>
      <c r="X518" s="151">
        <v>0.18354292133429026</v>
      </c>
      <c r="Y518" s="172">
        <v>1.3136921524157659</v>
      </c>
      <c r="Z518" s="172">
        <v>-4.2200608597942448</v>
      </c>
      <c r="AA518" s="147"/>
      <c r="AB518" s="144"/>
      <c r="AC518" s="144"/>
      <c r="AD518" s="151">
        <v>0.40170748146483937</v>
      </c>
      <c r="AE518" s="151">
        <v>0.22574352993223271</v>
      </c>
      <c r="AF518" s="144"/>
    </row>
    <row r="519" spans="1:32" x14ac:dyDescent="0.25">
      <c r="A519" s="149" t="s">
        <v>238</v>
      </c>
      <c r="B519" s="150">
        <v>241</v>
      </c>
      <c r="C519" s="150">
        <v>219</v>
      </c>
      <c r="D519" s="150">
        <v>221</v>
      </c>
      <c r="E519" s="150">
        <v>215</v>
      </c>
      <c r="F519" s="150">
        <v>156</v>
      </c>
      <c r="G519" s="150">
        <v>173</v>
      </c>
      <c r="H519" s="150">
        <v>274</v>
      </c>
      <c r="I519" s="150">
        <v>224</v>
      </c>
      <c r="J519" s="148">
        <v>-0.18248175182481752</v>
      </c>
      <c r="K519" s="148">
        <v>4.603068712474985E-2</v>
      </c>
      <c r="L519" s="147"/>
      <c r="M519" s="155">
        <v>4.5007032348804502E-2</v>
      </c>
      <c r="N519" s="144"/>
      <c r="P519" s="149" t="s">
        <v>238</v>
      </c>
      <c r="Q519" s="150">
        <v>6227</v>
      </c>
      <c r="R519" s="150">
        <v>6425</v>
      </c>
      <c r="S519" s="150">
        <v>5110</v>
      </c>
      <c r="T519" s="150">
        <v>5031</v>
      </c>
      <c r="U519" s="150">
        <v>5004</v>
      </c>
      <c r="V519" s="150">
        <v>4950</v>
      </c>
      <c r="W519" s="150">
        <v>4219</v>
      </c>
      <c r="X519" s="150">
        <v>4977</v>
      </c>
      <c r="Y519" s="148">
        <v>0.17966342735245319</v>
      </c>
      <c r="Z519" s="148">
        <v>-5.7539360493426436E-2</v>
      </c>
      <c r="AA519" s="147"/>
      <c r="AB519" s="144"/>
      <c r="AC519" s="144"/>
      <c r="AD519" s="150">
        <v>214.14285714285714</v>
      </c>
      <c r="AE519" s="150">
        <v>5280.8571428571431</v>
      </c>
      <c r="AF519" s="144"/>
    </row>
    <row r="520" spans="1:32" x14ac:dyDescent="0.25">
      <c r="A520" s="149" t="s">
        <v>239</v>
      </c>
      <c r="B520" s="153">
        <v>0.3403954802259887</v>
      </c>
      <c r="C520" s="153">
        <v>0.34379905808477235</v>
      </c>
      <c r="D520" s="153">
        <v>0.37394247038917089</v>
      </c>
      <c r="E520" s="153">
        <v>0.3282442748091603</v>
      </c>
      <c r="F520" s="153">
        <v>0.24186046511627907</v>
      </c>
      <c r="G520" s="153">
        <v>0.23283983849259757</v>
      </c>
      <c r="H520" s="153">
        <v>0.30309734513274339</v>
      </c>
      <c r="I520" s="153">
        <v>0.2879177377892031</v>
      </c>
      <c r="J520" s="172">
        <v>-1.5179607343540291</v>
      </c>
      <c r="K520" s="172">
        <v>-1.9065674047782366</v>
      </c>
      <c r="L520" s="147"/>
      <c r="M520" s="203">
        <v>14.576241517631001</v>
      </c>
      <c r="N520" s="144"/>
      <c r="P520" s="149" t="s">
        <v>239</v>
      </c>
      <c r="Q520" s="153">
        <v>0.2095292573774353</v>
      </c>
      <c r="R520" s="153">
        <v>0.2116480548143756</v>
      </c>
      <c r="S520" s="153">
        <v>0.2251101321585903</v>
      </c>
      <c r="T520" s="153">
        <v>0.17877829501439182</v>
      </c>
      <c r="U520" s="153">
        <v>0.15164095881693385</v>
      </c>
      <c r="V520" s="153">
        <v>0.13812154696132597</v>
      </c>
      <c r="W520" s="153">
        <v>0.12304237510571904</v>
      </c>
      <c r="X520" s="153">
        <v>0.1421553226128931</v>
      </c>
      <c r="Y520" s="172">
        <v>1.9112947507174058</v>
      </c>
      <c r="Z520" s="172">
        <v>-3.0548293015742272</v>
      </c>
      <c r="AA520" s="147"/>
      <c r="AB520" s="144"/>
      <c r="AC520" s="144"/>
      <c r="AD520" s="153">
        <v>0.30698341183698546</v>
      </c>
      <c r="AE520" s="153">
        <v>0.17270361562863537</v>
      </c>
      <c r="AF520" s="144"/>
    </row>
    <row r="521" spans="1:32" x14ac:dyDescent="0.25">
      <c r="A521" s="149" t="s">
        <v>240</v>
      </c>
      <c r="B521" s="153">
        <v>0.89591078066914498</v>
      </c>
      <c r="C521" s="153">
        <v>0.91631799163179917</v>
      </c>
      <c r="D521" s="153">
        <v>0.8911290322580645</v>
      </c>
      <c r="E521" s="153">
        <v>0.7678571428571429</v>
      </c>
      <c r="F521" s="153">
        <v>0.82978723404255317</v>
      </c>
      <c r="G521" s="153">
        <v>0.77578475336322872</v>
      </c>
      <c r="H521" s="153">
        <v>0.80351906158357767</v>
      </c>
      <c r="I521" s="153">
        <v>0.84528301886792456</v>
      </c>
      <c r="J521" s="172">
        <v>4.1763957284346898</v>
      </c>
      <c r="K521" s="172">
        <v>0.69161284876113616</v>
      </c>
      <c r="L521" s="147"/>
      <c r="M521" s="203">
        <v>-8.5774957818218756E-2</v>
      </c>
      <c r="N521" s="144"/>
      <c r="P521" s="149" t="s">
        <v>240</v>
      </c>
      <c r="Q521" s="153">
        <v>0.86008287292817676</v>
      </c>
      <c r="R521" s="153">
        <v>0.86742270824895373</v>
      </c>
      <c r="S521" s="153">
        <v>0.86536833192209994</v>
      </c>
      <c r="T521" s="153">
        <v>0.813156618716664</v>
      </c>
      <c r="U521" s="153">
        <v>0.78175285111701298</v>
      </c>
      <c r="V521" s="153">
        <v>0.77598369650415422</v>
      </c>
      <c r="W521" s="153">
        <v>0.78347260909935001</v>
      </c>
      <c r="X521" s="153">
        <v>0.84614076844610675</v>
      </c>
      <c r="Y521" s="172">
        <v>6.2668159346756731</v>
      </c>
      <c r="Z521" s="172">
        <v>2.2917892978442378</v>
      </c>
      <c r="AA521" s="147"/>
      <c r="AB521" s="144"/>
      <c r="AC521" s="144"/>
      <c r="AD521" s="153">
        <v>0.8383668903803132</v>
      </c>
      <c r="AE521" s="153">
        <v>0.82322287546766437</v>
      </c>
      <c r="AF521" s="144"/>
    </row>
    <row r="522" spans="1:32" ht="22.15" customHeight="1" x14ac:dyDescent="0.25">
      <c r="A522" s="154" t="s">
        <v>241</v>
      </c>
      <c r="B522" s="155">
        <v>2.6022304832713755E-2</v>
      </c>
      <c r="C522" s="155">
        <v>2.5104602510460251E-2</v>
      </c>
      <c r="D522" s="155">
        <v>3.6290322580645164E-2</v>
      </c>
      <c r="E522" s="155">
        <v>7.1428571428571426E-3</v>
      </c>
      <c r="F522" s="155">
        <v>3.7234042553191488E-2</v>
      </c>
      <c r="G522" s="155">
        <v>2.6905829596412557E-2</v>
      </c>
      <c r="H522" s="155">
        <v>3.2258064516129031E-2</v>
      </c>
      <c r="I522" s="155">
        <v>1.509433962264151E-2</v>
      </c>
      <c r="J522" s="172">
        <v>-1.7163724893487522</v>
      </c>
      <c r="K522" s="172">
        <v>-1.1751297961251108</v>
      </c>
      <c r="L522" s="147"/>
      <c r="M522" s="203">
        <v>-0.46268436483547504</v>
      </c>
      <c r="N522" s="144"/>
      <c r="P522" s="154" t="s">
        <v>241</v>
      </c>
      <c r="Q522" s="155">
        <v>2.0580110497237569E-2</v>
      </c>
      <c r="R522" s="155">
        <v>2.227622519238558E-2</v>
      </c>
      <c r="S522" s="155">
        <v>2.1845893310753598E-2</v>
      </c>
      <c r="T522" s="155">
        <v>2.4082754161952481E-2</v>
      </c>
      <c r="U522" s="155">
        <v>2.2340259334478987E-2</v>
      </c>
      <c r="V522" s="155">
        <v>2.1633484872237027E-2</v>
      </c>
      <c r="W522" s="155">
        <v>2.0055710306406686E-2</v>
      </c>
      <c r="X522" s="155">
        <v>1.972118327099626E-2</v>
      </c>
      <c r="Y522" s="172">
        <v>-3.3452703541042572E-2</v>
      </c>
      <c r="Z522" s="172">
        <v>-0.21254228220021382</v>
      </c>
      <c r="AA522" s="147"/>
      <c r="AB522" s="144"/>
      <c r="AC522" s="144"/>
      <c r="AD522" s="151">
        <v>2.6845637583892617E-2</v>
      </c>
      <c r="AE522" s="151">
        <v>2.1846606092998398E-2</v>
      </c>
      <c r="AF522" s="144"/>
    </row>
    <row r="523" spans="1:32" ht="22.15" customHeight="1" x14ac:dyDescent="0.25">
      <c r="A523" s="154" t="s">
        <v>242</v>
      </c>
      <c r="B523" s="155">
        <v>9.887005649717515E-3</v>
      </c>
      <c r="C523" s="155">
        <v>9.4191522762951327E-3</v>
      </c>
      <c r="D523" s="155">
        <v>1.5228426395939087E-2</v>
      </c>
      <c r="E523" s="155">
        <v>3.0534351145038168E-3</v>
      </c>
      <c r="F523" s="155">
        <v>1.0852713178294573E-2</v>
      </c>
      <c r="G523" s="155">
        <v>8.0753701211305519E-3</v>
      </c>
      <c r="H523" s="155">
        <v>1.2168141592920354E-2</v>
      </c>
      <c r="I523" s="155">
        <v>5.1413881748071976E-3</v>
      </c>
      <c r="J523" s="172">
        <v>-0.70267534181131563</v>
      </c>
      <c r="K523" s="172">
        <v>-0.46886343523277602</v>
      </c>
      <c r="L523" s="147"/>
      <c r="M523" s="203">
        <v>0.18281437659071376</v>
      </c>
      <c r="N523" s="144"/>
      <c r="P523" s="154" t="s">
        <v>242</v>
      </c>
      <c r="Q523" s="155">
        <v>5.013627645613917E-3</v>
      </c>
      <c r="R523" s="155">
        <v>5.4353196956220973E-3</v>
      </c>
      <c r="S523" s="155">
        <v>5.6828193832599121E-3</v>
      </c>
      <c r="T523" s="155">
        <v>5.2947656444333894E-3</v>
      </c>
      <c r="U523" s="155">
        <v>4.3334646504439526E-3</v>
      </c>
      <c r="V523" s="155">
        <v>3.850661309224845E-3</v>
      </c>
      <c r="W523" s="155">
        <v>3.1496981539269153E-3</v>
      </c>
      <c r="X523" s="155">
        <v>3.31324440890006E-3</v>
      </c>
      <c r="Y523" s="172">
        <v>1.6354625497314468E-2</v>
      </c>
      <c r="Z523" s="172">
        <v>-0.12699468190307761</v>
      </c>
      <c r="AA523" s="147"/>
      <c r="AB523" s="144"/>
      <c r="AC523" s="144"/>
      <c r="AD523" s="151">
        <v>9.830022527134958E-3</v>
      </c>
      <c r="AE523" s="151">
        <v>4.583191227930836E-3</v>
      </c>
      <c r="AF523" s="144"/>
    </row>
    <row r="524" spans="1:32" ht="22.15" customHeight="1" x14ac:dyDescent="0.25">
      <c r="A524" s="154" t="s">
        <v>243</v>
      </c>
      <c r="B524" s="155">
        <v>9.4632768361581923E-2</v>
      </c>
      <c r="C524" s="155">
        <v>0.1271585557299843</v>
      </c>
      <c r="D524" s="155">
        <v>9.3062605752961089E-2</v>
      </c>
      <c r="E524" s="155">
        <v>7.1755725190839698E-2</v>
      </c>
      <c r="F524" s="155">
        <v>9.3023255813953487E-2</v>
      </c>
      <c r="G524" s="155">
        <v>6.3257065948855995E-2</v>
      </c>
      <c r="H524" s="155">
        <v>7.5221238938053103E-2</v>
      </c>
      <c r="I524" s="155">
        <v>6.0411311053984576E-2</v>
      </c>
      <c r="J524" s="172">
        <v>-1.4809927884068528</v>
      </c>
      <c r="K524" s="172">
        <v>-2.6625346738356201</v>
      </c>
      <c r="L524" s="147"/>
      <c r="M524" s="203">
        <v>1.4083014232985462</v>
      </c>
      <c r="N524" s="144"/>
      <c r="P524" s="154" t="s">
        <v>243</v>
      </c>
      <c r="Q524" s="155">
        <v>6.6724990746660384E-2</v>
      </c>
      <c r="R524" s="155">
        <v>7.3590934545574332E-2</v>
      </c>
      <c r="S524" s="155">
        <v>7.3480176211453738E-2</v>
      </c>
      <c r="T524" s="155">
        <v>7.0217831633559574E-2</v>
      </c>
      <c r="U524" s="155">
        <v>6.0274553774356796E-2</v>
      </c>
      <c r="V524" s="155">
        <v>5.5416038841453207E-2</v>
      </c>
      <c r="W524" s="155">
        <v>4.6166409052465808E-2</v>
      </c>
      <c r="X524" s="155">
        <v>4.6328296820999114E-2</v>
      </c>
      <c r="Y524" s="172">
        <v>1.6188776853330589E-2</v>
      </c>
      <c r="Z524" s="172">
        <v>-1.6364713461981408</v>
      </c>
      <c r="AA524" s="147"/>
      <c r="AB524" s="144"/>
      <c r="AC524" s="144"/>
      <c r="AD524" s="151">
        <v>8.703665779234078E-2</v>
      </c>
      <c r="AE524" s="151">
        <v>6.2693010282980521E-2</v>
      </c>
      <c r="AF524" s="144"/>
    </row>
    <row r="525" spans="1:32" ht="22.15" customHeight="1" x14ac:dyDescent="0.25">
      <c r="A525" s="154" t="s">
        <v>244</v>
      </c>
      <c r="B525" s="155">
        <v>0.44915254237288138</v>
      </c>
      <c r="C525" s="155">
        <v>0.39403453689167978</v>
      </c>
      <c r="D525" s="155">
        <v>0.43654822335025378</v>
      </c>
      <c r="E525" s="155">
        <v>0.41832061068702292</v>
      </c>
      <c r="F525" s="155">
        <v>0.51472868217054268</v>
      </c>
      <c r="G525" s="155">
        <v>0.54374158815612383</v>
      </c>
      <c r="H525" s="155">
        <v>0.42920353982300885</v>
      </c>
      <c r="I525" s="155">
        <v>0.43444730077120824</v>
      </c>
      <c r="J525" s="172">
        <v>0.52437609481993941</v>
      </c>
      <c r="K525" s="172">
        <v>-2.1215201788693463</v>
      </c>
      <c r="L525" s="147"/>
      <c r="M525" s="203">
        <v>-18.12163477963848</v>
      </c>
      <c r="N525" s="144"/>
      <c r="P525" s="154" t="s">
        <v>244</v>
      </c>
      <c r="Q525" s="155">
        <v>0.59837141222786772</v>
      </c>
      <c r="R525" s="155">
        <v>0.57713212768060085</v>
      </c>
      <c r="S525" s="155">
        <v>0.58013215859030842</v>
      </c>
      <c r="T525" s="155">
        <v>0.61824384350236306</v>
      </c>
      <c r="U525" s="155">
        <v>0.61717021727931154</v>
      </c>
      <c r="V525" s="155">
        <v>0.60128913443830567</v>
      </c>
      <c r="W525" s="155">
        <v>0.64040946076001048</v>
      </c>
      <c r="X525" s="155">
        <v>0.61566364856759304</v>
      </c>
      <c r="Y525" s="172">
        <v>-2.4745812192417449</v>
      </c>
      <c r="Z525" s="172">
        <v>0.95050729542817125</v>
      </c>
      <c r="AA525" s="147"/>
      <c r="AB525" s="144"/>
      <c r="AC525" s="144"/>
      <c r="AD525" s="151">
        <v>0.45566250255990171</v>
      </c>
      <c r="AE525" s="151">
        <v>0.60615857561331132</v>
      </c>
      <c r="AF525" s="144"/>
    </row>
    <row r="526" spans="1:32" ht="22.15" customHeight="1" x14ac:dyDescent="0.25">
      <c r="A526" s="154" t="s">
        <v>245</v>
      </c>
      <c r="B526" s="155">
        <v>0</v>
      </c>
      <c r="C526" s="155">
        <v>0</v>
      </c>
      <c r="D526" s="155">
        <v>0</v>
      </c>
      <c r="E526" s="155">
        <v>0</v>
      </c>
      <c r="F526" s="155">
        <v>0</v>
      </c>
      <c r="G526" s="155">
        <v>1.3458950201884253E-3</v>
      </c>
      <c r="H526" s="155">
        <v>3.3185840707964601E-3</v>
      </c>
      <c r="I526" s="155">
        <v>1.9280205655526992E-2</v>
      </c>
      <c r="J526" s="172">
        <v>1.596162158473053</v>
      </c>
      <c r="K526" s="172">
        <v>1.8461037111599081</v>
      </c>
      <c r="L526" s="147"/>
      <c r="M526" s="203">
        <v>-4.5442310125227632</v>
      </c>
      <c r="N526" s="144"/>
      <c r="P526" s="154" t="s">
        <v>245</v>
      </c>
      <c r="Q526" s="155">
        <v>3.1091221104344022E-2</v>
      </c>
      <c r="R526" s="155">
        <v>4.2527258951806833E-2</v>
      </c>
      <c r="S526" s="155">
        <v>4.2995594713656389E-2</v>
      </c>
      <c r="T526" s="155">
        <v>3.5997299314167938E-2</v>
      </c>
      <c r="U526" s="155">
        <v>5.6607775993211915E-2</v>
      </c>
      <c r="V526" s="155">
        <v>6.6995926111948212E-2</v>
      </c>
      <c r="W526" s="155">
        <v>7.6730146694275136E-2</v>
      </c>
      <c r="X526" s="155">
        <v>6.4722515780754622E-2</v>
      </c>
      <c r="Y526" s="172">
        <v>-1.2007630913520515</v>
      </c>
      <c r="Z526" s="172">
        <v>1.2845089282340751</v>
      </c>
      <c r="AA526" s="147"/>
      <c r="AB526" s="144"/>
      <c r="AC526" s="144"/>
      <c r="AD526" s="151">
        <v>8.1916854392791313E-4</v>
      </c>
      <c r="AE526" s="151">
        <v>5.187742649841387E-2</v>
      </c>
      <c r="AF526" s="144"/>
    </row>
    <row r="527" spans="1:32" ht="22.15" customHeight="1" x14ac:dyDescent="0.25">
      <c r="A527" s="154" t="s">
        <v>246</v>
      </c>
      <c r="B527" s="155">
        <v>4.0960451977401127E-2</v>
      </c>
      <c r="C527" s="155">
        <v>6.7503924646781788E-2</v>
      </c>
      <c r="D527" s="155">
        <v>3.553299492385787E-2</v>
      </c>
      <c r="E527" s="155">
        <v>5.8015267175572517E-2</v>
      </c>
      <c r="F527" s="155">
        <v>6.6666666666666666E-2</v>
      </c>
      <c r="G527" s="155">
        <v>4.1722745625841183E-2</v>
      </c>
      <c r="H527" s="155">
        <v>0.10176991150442478</v>
      </c>
      <c r="I527" s="155">
        <v>0.11953727506426735</v>
      </c>
      <c r="J527" s="172">
        <v>1.7767363559842568</v>
      </c>
      <c r="K527" s="172">
        <v>5.8714010677619797</v>
      </c>
      <c r="L527" s="147"/>
      <c r="M527" s="203">
        <v>4.1190469774501279</v>
      </c>
      <c r="N527" s="144"/>
      <c r="P527" s="154" t="s">
        <v>246</v>
      </c>
      <c r="Q527" s="155">
        <v>6.9282277331000369E-2</v>
      </c>
      <c r="R527" s="155">
        <v>5.4188490298777876E-2</v>
      </c>
      <c r="S527" s="155">
        <v>3.1762114537444937E-2</v>
      </c>
      <c r="T527" s="155">
        <v>4.7688426139796028E-2</v>
      </c>
      <c r="U527" s="155">
        <v>6.3153428891784602E-2</v>
      </c>
      <c r="V527" s="155">
        <v>8.8397790055248615E-2</v>
      </c>
      <c r="W527" s="155">
        <v>7.0722389104377503E-2</v>
      </c>
      <c r="X527" s="155">
        <v>7.8346805289766078E-2</v>
      </c>
      <c r="Y527" s="172">
        <v>0.76244161853885739</v>
      </c>
      <c r="Z527" s="172">
        <v>1.5536996045829117</v>
      </c>
      <c r="AA527" s="147"/>
      <c r="AB527" s="144"/>
      <c r="AC527" s="144"/>
      <c r="AD527" s="151">
        <v>6.0823264386647556E-2</v>
      </c>
      <c r="AE527" s="151">
        <v>6.2809809243936962E-2</v>
      </c>
      <c r="AF527" s="144"/>
    </row>
    <row r="528" spans="1:32" x14ac:dyDescent="0.25">
      <c r="A528" s="149" t="s">
        <v>247</v>
      </c>
      <c r="B528" s="150">
        <v>59.985875706214692</v>
      </c>
      <c r="C528" s="150">
        <v>72.916797488226052</v>
      </c>
      <c r="D528" s="150">
        <v>50.876480541455152</v>
      </c>
      <c r="E528" s="150">
        <v>34.039694656488535</v>
      </c>
      <c r="F528" s="150">
        <v>37.344186046511609</v>
      </c>
      <c r="G528" s="150">
        <v>36.47779273216689</v>
      </c>
      <c r="H528" s="150">
        <v>46.075221238938035</v>
      </c>
      <c r="I528" s="150">
        <v>42.835475578406168</v>
      </c>
      <c r="J528" s="177">
        <v>-3.2397456605318666</v>
      </c>
      <c r="K528" s="177">
        <v>-5.1112784662385167</v>
      </c>
      <c r="L528" s="147"/>
      <c r="M528" s="203">
        <v>16.983400516282849</v>
      </c>
      <c r="N528" s="144"/>
      <c r="P528" s="149" t="s">
        <v>247</v>
      </c>
      <c r="Q528" s="150">
        <v>39.56960193815403</v>
      </c>
      <c r="R528" s="150">
        <v>45.819712092762785</v>
      </c>
      <c r="S528" s="150">
        <v>37.223392070484572</v>
      </c>
      <c r="T528" s="150">
        <v>28.835968871042258</v>
      </c>
      <c r="U528" s="150">
        <v>26.790326979605457</v>
      </c>
      <c r="V528" s="150">
        <v>25.345080640660758</v>
      </c>
      <c r="W528" s="150">
        <v>26.828224795123802</v>
      </c>
      <c r="X528" s="150">
        <v>25.852075062123319</v>
      </c>
      <c r="Y528" s="177">
        <v>-0.97614973300048291</v>
      </c>
      <c r="Z528" s="177">
        <v>-6.5509747923451727</v>
      </c>
      <c r="AA528" s="147"/>
      <c r="AB528" s="144"/>
      <c r="AC528" s="144"/>
      <c r="AD528" s="150">
        <v>47.946754044644685</v>
      </c>
      <c r="AE528" s="150">
        <v>32.403049854468492</v>
      </c>
      <c r="AF528" s="144"/>
    </row>
    <row r="529" spans="1:32" x14ac:dyDescent="0.25">
      <c r="A529" s="149" t="s">
        <v>248</v>
      </c>
      <c r="B529" s="150">
        <v>106.29368029739778</v>
      </c>
      <c r="C529" s="150">
        <v>112.40167364016735</v>
      </c>
      <c r="D529" s="150">
        <v>78.354838709677466</v>
      </c>
      <c r="E529" s="150">
        <v>45.635714285714279</v>
      </c>
      <c r="F529" s="150">
        <v>56.632978723404236</v>
      </c>
      <c r="G529" s="150">
        <v>80.641255605381147</v>
      </c>
      <c r="H529" s="150">
        <v>90.765395894428181</v>
      </c>
      <c r="I529" s="150">
        <v>75.649056603773559</v>
      </c>
      <c r="J529" s="177">
        <v>-15.116339290654622</v>
      </c>
      <c r="K529" s="177">
        <v>-6.7044109577476974</v>
      </c>
      <c r="L529" s="147"/>
      <c r="M529" s="203">
        <v>-6.2234357457674747</v>
      </c>
      <c r="N529" s="144"/>
      <c r="P529" s="149" t="s">
        <v>248</v>
      </c>
      <c r="Q529" s="150">
        <v>85.649861878453024</v>
      </c>
      <c r="R529" s="150">
        <v>107.04158228702578</v>
      </c>
      <c r="S529" s="150">
        <v>85.66011854360714</v>
      </c>
      <c r="T529" s="150">
        <v>64.540003232584468</v>
      </c>
      <c r="U529" s="150">
        <v>68.260584283705683</v>
      </c>
      <c r="V529" s="150">
        <v>76.472487850760302</v>
      </c>
      <c r="W529" s="150">
        <v>93.711420612813328</v>
      </c>
      <c r="X529" s="150">
        <v>81.872492349541034</v>
      </c>
      <c r="Y529" s="177">
        <v>-11.838928263272294</v>
      </c>
      <c r="Z529" s="177">
        <v>-1.5829681884956699</v>
      </c>
      <c r="AA529" s="147"/>
      <c r="AB529" s="144"/>
      <c r="AC529" s="144"/>
      <c r="AD529" s="150">
        <v>82.353467561521256</v>
      </c>
      <c r="AE529" s="150">
        <v>83.455460538036704</v>
      </c>
      <c r="AF529" s="144"/>
    </row>
    <row r="530" spans="1:32" x14ac:dyDescent="0.25">
      <c r="A530" s="146" t="s">
        <v>249</v>
      </c>
      <c r="B530" s="147">
        <v>137</v>
      </c>
      <c r="C530" s="147">
        <v>126</v>
      </c>
      <c r="D530" s="147">
        <v>88</v>
      </c>
      <c r="E530" s="147">
        <v>111</v>
      </c>
      <c r="F530" s="147">
        <v>72</v>
      </c>
      <c r="G530" s="147">
        <v>157</v>
      </c>
      <c r="H530" s="147">
        <v>137</v>
      </c>
      <c r="I530" s="147">
        <v>148</v>
      </c>
      <c r="J530" s="148">
        <v>8.0291970802919707E-2</v>
      </c>
      <c r="K530" s="148">
        <v>0.25120772946859898</v>
      </c>
      <c r="L530" s="147"/>
      <c r="M530" s="155">
        <v>4.1099694529297418E-2</v>
      </c>
      <c r="N530" s="144"/>
      <c r="P530" s="146" t="s">
        <v>249</v>
      </c>
      <c r="Q530" s="147">
        <v>4528</v>
      </c>
      <c r="R530" s="147">
        <v>3695</v>
      </c>
      <c r="S530" s="147">
        <v>3949</v>
      </c>
      <c r="T530" s="147">
        <v>3775</v>
      </c>
      <c r="U530" s="147">
        <v>3494</v>
      </c>
      <c r="V530" s="147">
        <v>3397</v>
      </c>
      <c r="W530" s="147">
        <v>3849</v>
      </c>
      <c r="X530" s="147">
        <v>3601</v>
      </c>
      <c r="Y530" s="148">
        <v>-6.4432320083138483E-2</v>
      </c>
      <c r="Z530" s="148">
        <v>-5.5457713493461271E-2</v>
      </c>
      <c r="AA530" s="147"/>
      <c r="AB530" s="144"/>
      <c r="AC530" s="144"/>
      <c r="AD530" s="147">
        <v>118.28571428571429</v>
      </c>
      <c r="AE530" s="147">
        <v>3812.4285714285716</v>
      </c>
      <c r="AF530" s="144"/>
    </row>
    <row r="531" spans="1:32" x14ac:dyDescent="0.25">
      <c r="A531" s="146" t="s">
        <v>250</v>
      </c>
      <c r="B531" s="147">
        <v>7</v>
      </c>
      <c r="C531" s="147">
        <v>24</v>
      </c>
      <c r="D531" s="147">
        <v>14</v>
      </c>
      <c r="E531" s="147">
        <v>25</v>
      </c>
      <c r="F531" s="147">
        <v>12</v>
      </c>
      <c r="G531" s="147">
        <v>19</v>
      </c>
      <c r="H531" s="147">
        <v>23</v>
      </c>
      <c r="I531" s="147">
        <v>29</v>
      </c>
      <c r="J531" s="148">
        <v>0.2608695652173913</v>
      </c>
      <c r="K531" s="148">
        <v>0.63709677419354827</v>
      </c>
      <c r="L531" s="147"/>
      <c r="M531" s="155">
        <v>3.5758323057953144E-2</v>
      </c>
      <c r="N531" s="144"/>
      <c r="P531" s="146" t="s">
        <v>250</v>
      </c>
      <c r="Q531" s="147">
        <v>859</v>
      </c>
      <c r="R531" s="147">
        <v>744</v>
      </c>
      <c r="S531" s="147">
        <v>781</v>
      </c>
      <c r="T531" s="147">
        <v>774</v>
      </c>
      <c r="U531" s="147">
        <v>605</v>
      </c>
      <c r="V531" s="147">
        <v>656</v>
      </c>
      <c r="W531" s="147">
        <v>798</v>
      </c>
      <c r="X531" s="147">
        <v>811</v>
      </c>
      <c r="Y531" s="148">
        <v>1.6290726817042606E-2</v>
      </c>
      <c r="Z531" s="148">
        <v>8.8173279662641296E-2</v>
      </c>
      <c r="AA531" s="147"/>
      <c r="AB531" s="144"/>
      <c r="AC531" s="144"/>
      <c r="AD531" s="150">
        <v>17.714285714285715</v>
      </c>
      <c r="AE531" s="150">
        <v>745.28571428571433</v>
      </c>
      <c r="AF531" s="144"/>
    </row>
    <row r="532" spans="1:32" x14ac:dyDescent="0.25">
      <c r="A532" s="149" t="s">
        <v>251</v>
      </c>
      <c r="B532" s="150">
        <v>0</v>
      </c>
      <c r="C532" s="150">
        <v>327</v>
      </c>
      <c r="D532" s="150">
        <v>241</v>
      </c>
      <c r="E532" s="150">
        <v>183</v>
      </c>
      <c r="F532" s="150">
        <v>129</v>
      </c>
      <c r="G532" s="150">
        <v>206</v>
      </c>
      <c r="H532" s="150">
        <v>351</v>
      </c>
      <c r="I532" s="150">
        <v>311</v>
      </c>
      <c r="J532" s="148">
        <v>-0.11396011396011396</v>
      </c>
      <c r="K532" s="157">
        <v>0.29853862212943633</v>
      </c>
      <c r="L532" s="147"/>
      <c r="M532" s="155">
        <v>4.4238975817923187E-2</v>
      </c>
      <c r="N532" s="144"/>
      <c r="P532" s="149" t="s">
        <v>251</v>
      </c>
      <c r="Q532" s="150">
        <v>0</v>
      </c>
      <c r="R532" s="150">
        <v>10740</v>
      </c>
      <c r="S532" s="150">
        <v>8328</v>
      </c>
      <c r="T532" s="150">
        <v>7400</v>
      </c>
      <c r="U532" s="150">
        <v>6638</v>
      </c>
      <c r="V532" s="150">
        <v>6901</v>
      </c>
      <c r="W532" s="150">
        <v>6408</v>
      </c>
      <c r="X532" s="150">
        <v>7030</v>
      </c>
      <c r="Y532" s="148">
        <v>9.7066167290886393E-2</v>
      </c>
      <c r="Z532" s="157">
        <v>-9.1242055370031203E-2</v>
      </c>
      <c r="AA532" s="147"/>
      <c r="AB532" s="144"/>
      <c r="AC532" s="144"/>
      <c r="AD532" s="158">
        <v>239.5</v>
      </c>
      <c r="AE532" s="158">
        <v>7735.833333333333</v>
      </c>
      <c r="AF532" s="144"/>
    </row>
    <row r="533" spans="1:32" x14ac:dyDescent="0.25">
      <c r="A533" s="159" t="s">
        <v>252</v>
      </c>
      <c r="B533" s="147">
        <v>89</v>
      </c>
      <c r="C533" s="147">
        <v>135</v>
      </c>
      <c r="D533" s="147">
        <v>51</v>
      </c>
      <c r="E533" s="147">
        <v>68</v>
      </c>
      <c r="F533" s="147">
        <v>83</v>
      </c>
      <c r="G533" s="147">
        <v>92</v>
      </c>
      <c r="H533" s="147">
        <v>117</v>
      </c>
      <c r="I533" s="147">
        <v>148</v>
      </c>
      <c r="J533" s="148">
        <v>0.26495726495726496</v>
      </c>
      <c r="K533" s="148">
        <v>0.63149606299212613</v>
      </c>
      <c r="L533" s="147"/>
      <c r="M533" s="155">
        <v>7.0009460737937554E-2</v>
      </c>
      <c r="N533" s="144"/>
      <c r="P533" s="159" t="s">
        <v>252</v>
      </c>
      <c r="Q533" s="147">
        <v>3016</v>
      </c>
      <c r="R533" s="147">
        <v>2664</v>
      </c>
      <c r="S533" s="147">
        <v>2445</v>
      </c>
      <c r="T533" s="147">
        <v>1857</v>
      </c>
      <c r="U533" s="147">
        <v>1886</v>
      </c>
      <c r="V533" s="147">
        <v>1855</v>
      </c>
      <c r="W533" s="147">
        <v>1865</v>
      </c>
      <c r="X533" s="147">
        <v>2114</v>
      </c>
      <c r="Y533" s="148">
        <v>0.13351206434316354</v>
      </c>
      <c r="Z533" s="148">
        <v>-5.068001026430579E-2</v>
      </c>
      <c r="AA533" s="147"/>
      <c r="AB533" s="144"/>
      <c r="AC533" s="144"/>
      <c r="AD533" s="150">
        <v>90.714285714285708</v>
      </c>
      <c r="AE533" s="150">
        <v>2226.8571428571427</v>
      </c>
      <c r="AF533" s="144"/>
    </row>
    <row r="534" spans="1:32" x14ac:dyDescent="0.25">
      <c r="A534" s="159" t="s">
        <v>253</v>
      </c>
      <c r="B534" s="147">
        <v>2</v>
      </c>
      <c r="C534" s="147">
        <v>3</v>
      </c>
      <c r="D534" s="147">
        <v>7</v>
      </c>
      <c r="E534" s="147">
        <v>6</v>
      </c>
      <c r="F534" s="147">
        <v>8</v>
      </c>
      <c r="G534" s="147">
        <v>3</v>
      </c>
      <c r="H534" s="147">
        <v>5</v>
      </c>
      <c r="I534" s="147">
        <v>2</v>
      </c>
      <c r="J534" s="148">
        <v>-0.6</v>
      </c>
      <c r="K534" s="148">
        <v>-0.58823529411764708</v>
      </c>
      <c r="L534" s="147"/>
      <c r="M534" s="155">
        <v>9.0909090909090905E-3</v>
      </c>
      <c r="N534" s="144"/>
      <c r="P534" s="159" t="s">
        <v>253</v>
      </c>
      <c r="Q534" s="147">
        <v>336</v>
      </c>
      <c r="R534" s="147">
        <v>253</v>
      </c>
      <c r="S534" s="147">
        <v>310</v>
      </c>
      <c r="T534" s="147">
        <v>283</v>
      </c>
      <c r="U534" s="147">
        <v>235</v>
      </c>
      <c r="V534" s="147">
        <v>229</v>
      </c>
      <c r="W534" s="147">
        <v>165</v>
      </c>
      <c r="X534" s="147">
        <v>220</v>
      </c>
      <c r="Y534" s="148">
        <v>0.33333333333333331</v>
      </c>
      <c r="Z534" s="148">
        <v>-0.14964108227498621</v>
      </c>
      <c r="AA534" s="147"/>
      <c r="AB534" s="144"/>
      <c r="AC534" s="144"/>
      <c r="AD534" s="150">
        <v>4.8571428571428568</v>
      </c>
      <c r="AE534" s="150">
        <v>258.71428571428572</v>
      </c>
      <c r="AF534" s="144"/>
    </row>
    <row r="535" spans="1:32" x14ac:dyDescent="0.25">
      <c r="A535" s="159" t="s">
        <v>254</v>
      </c>
      <c r="B535" s="160">
        <v>2.197802197802198E-2</v>
      </c>
      <c r="C535" s="160">
        <v>2.1739130434782608E-2</v>
      </c>
      <c r="D535" s="160">
        <v>0.1206896551724138</v>
      </c>
      <c r="E535" s="160">
        <v>8.1081081081081086E-2</v>
      </c>
      <c r="F535" s="160">
        <v>8.7912087912087919E-2</v>
      </c>
      <c r="G535" s="160">
        <v>3.1578947368421054E-2</v>
      </c>
      <c r="H535" s="160">
        <v>4.0983606557377046E-2</v>
      </c>
      <c r="I535" s="160">
        <v>1.3333333333333334E-2</v>
      </c>
      <c r="J535" s="172">
        <v>-2.7650273224043711</v>
      </c>
      <c r="K535" s="172">
        <v>-3.7488789237668159</v>
      </c>
      <c r="L535" s="147"/>
      <c r="M535" s="203">
        <v>-8.09254498714653</v>
      </c>
      <c r="N535" s="144"/>
      <c r="P535" s="159" t="s">
        <v>254</v>
      </c>
      <c r="Q535" s="160">
        <v>0.10023866348448687</v>
      </c>
      <c r="R535" s="160">
        <v>8.6732944806307846E-2</v>
      </c>
      <c r="S535" s="160">
        <v>0.11252268602540835</v>
      </c>
      <c r="T535" s="160">
        <v>0.13224299065420561</v>
      </c>
      <c r="U535" s="160">
        <v>0.1107967939651108</v>
      </c>
      <c r="V535" s="160">
        <v>0.10988483685220729</v>
      </c>
      <c r="W535" s="160">
        <v>8.1280788177339899E-2</v>
      </c>
      <c r="X535" s="160">
        <v>9.4258783204798635E-2</v>
      </c>
      <c r="Y535" s="172">
        <v>1.2977995027458735</v>
      </c>
      <c r="Z535" s="172">
        <v>-0.98276585447272113</v>
      </c>
      <c r="AA535" s="147"/>
      <c r="AB535" s="144"/>
      <c r="AC535" s="144"/>
      <c r="AD535" s="191">
        <v>5.0822122571001493E-2</v>
      </c>
      <c r="AE535" s="191">
        <v>0.10408644174952585</v>
      </c>
      <c r="AF535" s="144"/>
    </row>
    <row r="536" spans="1:32" x14ac:dyDescent="0.25">
      <c r="A536" s="161" t="s">
        <v>255</v>
      </c>
      <c r="B536" s="161"/>
      <c r="C536" s="161"/>
      <c r="D536" s="161"/>
      <c r="E536" s="144"/>
      <c r="F536" s="144"/>
      <c r="G536" s="144"/>
      <c r="H536" s="144"/>
      <c r="I536" s="144"/>
      <c r="J536" s="144"/>
      <c r="K536" s="144"/>
      <c r="L536" s="144"/>
      <c r="M536" s="144"/>
      <c r="N536" s="144"/>
      <c r="O536" s="204"/>
      <c r="P536" s="161" t="s">
        <v>255</v>
      </c>
      <c r="Q536" s="161"/>
      <c r="R536" s="161"/>
      <c r="S536" s="161"/>
      <c r="T536" s="144"/>
      <c r="U536" s="144"/>
      <c r="V536" s="144"/>
      <c r="W536" s="144"/>
      <c r="X536" s="144"/>
      <c r="Y536" s="144"/>
      <c r="Z536" s="144"/>
      <c r="AA536" s="144"/>
      <c r="AB536" s="144"/>
      <c r="AC536" s="144"/>
      <c r="AD536" s="144"/>
      <c r="AE536" s="144"/>
      <c r="AF536" s="144"/>
    </row>
    <row r="539" spans="1:32" x14ac:dyDescent="0.25">
      <c r="A539" s="189" t="s">
        <v>265</v>
      </c>
      <c r="B539" s="189"/>
      <c r="C539" s="189"/>
      <c r="D539" s="189"/>
      <c r="E539" s="181"/>
      <c r="F539" s="167"/>
      <c r="G539" s="167"/>
      <c r="H539" s="167"/>
      <c r="I539" s="167"/>
      <c r="J539" s="167"/>
      <c r="K539" s="167"/>
      <c r="L539" s="188"/>
      <c r="M539" s="211"/>
      <c r="N539" s="144"/>
      <c r="O539" s="211"/>
      <c r="P539" s="189" t="s">
        <v>265</v>
      </c>
      <c r="Q539" s="189"/>
      <c r="R539" s="189"/>
      <c r="S539" s="189"/>
      <c r="T539" s="181"/>
      <c r="U539" s="144"/>
      <c r="V539" s="144"/>
      <c r="W539" s="144"/>
      <c r="X539" s="144"/>
      <c r="Y539" s="144"/>
      <c r="Z539" s="144"/>
      <c r="AA539" s="188"/>
      <c r="AB539" s="144"/>
      <c r="AC539" s="144"/>
      <c r="AD539" s="144"/>
      <c r="AE539" s="144"/>
      <c r="AF539" s="144"/>
    </row>
    <row r="540" spans="1:32" x14ac:dyDescent="0.25">
      <c r="A540" s="166" t="s">
        <v>313</v>
      </c>
      <c r="B540" s="166"/>
      <c r="C540" s="166"/>
      <c r="D540" s="166"/>
      <c r="E540" s="213"/>
      <c r="F540" s="167"/>
      <c r="G540" s="167"/>
      <c r="H540" s="167"/>
      <c r="I540" s="167"/>
      <c r="J540" s="167"/>
      <c r="K540" s="167"/>
      <c r="L540" s="167"/>
      <c r="M540" s="144"/>
      <c r="N540" s="144"/>
      <c r="P540" s="166" t="s">
        <v>231</v>
      </c>
      <c r="Q540" s="166"/>
      <c r="R540" s="166"/>
      <c r="S540" s="166"/>
      <c r="T540" s="162"/>
      <c r="U540" s="144"/>
      <c r="V540" s="144"/>
      <c r="W540" s="144"/>
      <c r="X540" s="144"/>
      <c r="Y540" s="144"/>
      <c r="Z540" s="144"/>
      <c r="AA540" s="167"/>
      <c r="AB540" s="144"/>
      <c r="AC540" s="144"/>
      <c r="AD540" s="144"/>
      <c r="AE540" s="144"/>
      <c r="AF540" s="144"/>
    </row>
    <row r="541" spans="1:32" ht="42" x14ac:dyDescent="0.25">
      <c r="A541" s="190"/>
      <c r="B541" s="141">
        <v>2019</v>
      </c>
      <c r="C541" s="141">
        <v>2020</v>
      </c>
      <c r="D541" s="141">
        <v>2021</v>
      </c>
      <c r="E541" s="141">
        <v>2022</v>
      </c>
      <c r="F541" s="141">
        <v>2023</v>
      </c>
      <c r="G541" s="141">
        <v>2024</v>
      </c>
      <c r="H541" s="141">
        <v>2025</v>
      </c>
      <c r="I541" s="141">
        <v>2026</v>
      </c>
      <c r="J541" s="142" t="s">
        <v>232</v>
      </c>
      <c r="K541" s="142" t="s">
        <v>233</v>
      </c>
      <c r="L541" s="143" t="s">
        <v>234</v>
      </c>
      <c r="M541" s="145" t="s">
        <v>287</v>
      </c>
      <c r="N541" s="144"/>
      <c r="P541" s="190"/>
      <c r="Q541" s="141">
        <v>2019</v>
      </c>
      <c r="R541" s="141">
        <v>2020</v>
      </c>
      <c r="S541" s="141">
        <v>2021</v>
      </c>
      <c r="T541" s="141">
        <v>2022</v>
      </c>
      <c r="U541" s="141">
        <v>2023</v>
      </c>
      <c r="V541" s="141">
        <v>2024</v>
      </c>
      <c r="W541" s="141">
        <v>2025</v>
      </c>
      <c r="X541" s="141">
        <v>2026</v>
      </c>
      <c r="Y541" s="142" t="s">
        <v>232</v>
      </c>
      <c r="Z541" s="142" t="s">
        <v>233</v>
      </c>
      <c r="AA541" s="143" t="s">
        <v>234</v>
      </c>
      <c r="AB541" s="144"/>
      <c r="AC541" s="144"/>
      <c r="AD541" s="145" t="s">
        <v>314</v>
      </c>
      <c r="AE541" s="145" t="s">
        <v>235</v>
      </c>
      <c r="AF541" s="144"/>
    </row>
    <row r="542" spans="1:32" x14ac:dyDescent="0.25">
      <c r="A542" s="146" t="s">
        <v>236</v>
      </c>
      <c r="B542" s="147">
        <v>419</v>
      </c>
      <c r="C542" s="147">
        <v>490</v>
      </c>
      <c r="D542" s="147">
        <v>386</v>
      </c>
      <c r="E542" s="147">
        <v>344</v>
      </c>
      <c r="F542" s="147">
        <v>423</v>
      </c>
      <c r="G542" s="147">
        <v>447</v>
      </c>
      <c r="H542" s="147">
        <v>460</v>
      </c>
      <c r="I542" s="147">
        <v>470</v>
      </c>
      <c r="J542" s="148">
        <v>2.1739130434782608E-2</v>
      </c>
      <c r="K542" s="148">
        <v>0.10811721118221618</v>
      </c>
      <c r="L542" s="147"/>
      <c r="M542" s="155">
        <v>3.7118938556310217E-2</v>
      </c>
      <c r="N542" s="144"/>
      <c r="P542" s="146" t="s">
        <v>236</v>
      </c>
      <c r="Q542" s="147">
        <v>11823</v>
      </c>
      <c r="R542" s="147">
        <v>13216</v>
      </c>
      <c r="S542" s="147">
        <v>9209</v>
      </c>
      <c r="T542" s="147">
        <v>9024</v>
      </c>
      <c r="U542" s="147">
        <v>11275</v>
      </c>
      <c r="V542" s="147">
        <v>11078</v>
      </c>
      <c r="W542" s="147">
        <v>11554</v>
      </c>
      <c r="X542" s="147">
        <v>12662</v>
      </c>
      <c r="Y542" s="148">
        <v>9.5897524666782072E-2</v>
      </c>
      <c r="Z542" s="148">
        <v>0.14842120265875425</v>
      </c>
      <c r="AA542" s="147"/>
      <c r="AB542" s="144"/>
      <c r="AC542" s="144"/>
      <c r="AD542" s="147">
        <v>424.14285714285717</v>
      </c>
      <c r="AE542" s="147">
        <v>11025.571428571429</v>
      </c>
      <c r="AF542" s="144"/>
    </row>
    <row r="543" spans="1:32" x14ac:dyDescent="0.25">
      <c r="A543" s="149" t="s">
        <v>237</v>
      </c>
      <c r="B543" s="150">
        <v>209</v>
      </c>
      <c r="C543" s="150">
        <v>265</v>
      </c>
      <c r="D543" s="150">
        <v>219</v>
      </c>
      <c r="E543" s="150">
        <v>212</v>
      </c>
      <c r="F543" s="150">
        <v>228</v>
      </c>
      <c r="G543" s="150">
        <v>247</v>
      </c>
      <c r="H543" s="150">
        <v>221</v>
      </c>
      <c r="I543" s="150">
        <v>239</v>
      </c>
      <c r="J543" s="148">
        <v>8.1447963800904979E-2</v>
      </c>
      <c r="K543" s="148">
        <v>4.4971892567145497E-2</v>
      </c>
      <c r="L543" s="147"/>
      <c r="M543" s="155">
        <v>4.1015960185344084E-2</v>
      </c>
      <c r="N543" s="144"/>
      <c r="P543" s="149" t="s">
        <v>237</v>
      </c>
      <c r="Q543" s="150">
        <v>6329</v>
      </c>
      <c r="R543" s="150">
        <v>6840</v>
      </c>
      <c r="S543" s="150">
        <v>4665</v>
      </c>
      <c r="T543" s="150">
        <v>4553</v>
      </c>
      <c r="U543" s="150">
        <v>5246</v>
      </c>
      <c r="V543" s="150">
        <v>5203</v>
      </c>
      <c r="W543" s="150">
        <v>5212</v>
      </c>
      <c r="X543" s="150">
        <v>5827</v>
      </c>
      <c r="Y543" s="148">
        <v>0.11799693016116654</v>
      </c>
      <c r="Z543" s="148">
        <v>7.2040580319596273E-2</v>
      </c>
      <c r="AA543" s="147"/>
      <c r="AB543" s="144"/>
      <c r="AC543" s="144"/>
      <c r="AD543" s="150">
        <v>228.71428571428572</v>
      </c>
      <c r="AE543" s="150">
        <v>5435.4285714285716</v>
      </c>
      <c r="AF543" s="144"/>
    </row>
    <row r="544" spans="1:32" x14ac:dyDescent="0.25">
      <c r="A544" s="146" t="s">
        <v>90</v>
      </c>
      <c r="B544" s="151">
        <v>0.54285714285714282</v>
      </c>
      <c r="C544" s="151">
        <v>0.58114035087719296</v>
      </c>
      <c r="D544" s="151">
        <v>0.60330578512396693</v>
      </c>
      <c r="E544" s="151">
        <v>0.66666666666666663</v>
      </c>
      <c r="F544" s="151">
        <v>0.59685863874345546</v>
      </c>
      <c r="G544" s="151">
        <v>0.6009732360097324</v>
      </c>
      <c r="H544" s="151">
        <v>0.53640776699029125</v>
      </c>
      <c r="I544" s="151">
        <v>0.56904761904761902</v>
      </c>
      <c r="J544" s="172">
        <v>3.2639852057327778</v>
      </c>
      <c r="K544" s="172">
        <v>-1.8044423489968042</v>
      </c>
      <c r="L544" s="147"/>
      <c r="M544" s="203">
        <v>6.9219175060657276</v>
      </c>
      <c r="N544" s="144"/>
      <c r="P544" s="146" t="s">
        <v>90</v>
      </c>
      <c r="Q544" s="151">
        <v>0.57043713384407391</v>
      </c>
      <c r="R544" s="151">
        <v>0.5477258167841127</v>
      </c>
      <c r="S544" s="151">
        <v>0.53880803880803885</v>
      </c>
      <c r="T544" s="151">
        <v>0.53476626732440691</v>
      </c>
      <c r="U544" s="151">
        <v>0.50563855421686743</v>
      </c>
      <c r="V544" s="151">
        <v>0.50994805449377634</v>
      </c>
      <c r="W544" s="151">
        <v>0.48966553927095074</v>
      </c>
      <c r="X544" s="151">
        <v>0.49982844398696175</v>
      </c>
      <c r="Y544" s="172">
        <v>1.0162904716011001</v>
      </c>
      <c r="Z544" s="172">
        <v>-2.8784863041672439</v>
      </c>
      <c r="AA544" s="147"/>
      <c r="AB544" s="144"/>
      <c r="AC544" s="144"/>
      <c r="AD544" s="151">
        <v>0.58709204253758707</v>
      </c>
      <c r="AE544" s="151">
        <v>0.52861330702863418</v>
      </c>
      <c r="AF544" s="144"/>
    </row>
    <row r="545" spans="1:32" x14ac:dyDescent="0.25">
      <c r="A545" s="149" t="s">
        <v>238</v>
      </c>
      <c r="B545" s="150">
        <v>164</v>
      </c>
      <c r="C545" s="150">
        <v>192</v>
      </c>
      <c r="D545" s="150">
        <v>170</v>
      </c>
      <c r="E545" s="150">
        <v>168</v>
      </c>
      <c r="F545" s="150">
        <v>181</v>
      </c>
      <c r="G545" s="150">
        <v>191</v>
      </c>
      <c r="H545" s="150">
        <v>186</v>
      </c>
      <c r="I545" s="150">
        <v>193</v>
      </c>
      <c r="J545" s="148">
        <v>3.7634408602150539E-2</v>
      </c>
      <c r="K545" s="148">
        <v>7.9073482428114988E-2</v>
      </c>
      <c r="L545" s="147"/>
      <c r="M545" s="155">
        <v>4.238032498902064E-2</v>
      </c>
      <c r="N545" s="144"/>
      <c r="P545" s="149" t="s">
        <v>238</v>
      </c>
      <c r="Q545" s="150">
        <v>4816</v>
      </c>
      <c r="R545" s="150">
        <v>5284</v>
      </c>
      <c r="S545" s="150">
        <v>3452</v>
      </c>
      <c r="T545" s="150">
        <v>3451</v>
      </c>
      <c r="U545" s="150">
        <v>3945</v>
      </c>
      <c r="V545" s="150">
        <v>3870</v>
      </c>
      <c r="W545" s="150">
        <v>3885</v>
      </c>
      <c r="X545" s="150">
        <v>4554</v>
      </c>
      <c r="Y545" s="148">
        <v>0.17220077220077221</v>
      </c>
      <c r="Z545" s="148">
        <v>0.11061561509249901</v>
      </c>
      <c r="AA545" s="147"/>
      <c r="AB545" s="144"/>
      <c r="AC545" s="144"/>
      <c r="AD545" s="150">
        <v>178.85714285714286</v>
      </c>
      <c r="AE545" s="150">
        <v>4100.4285714285716</v>
      </c>
      <c r="AF545" s="144"/>
    </row>
    <row r="546" spans="1:32" x14ac:dyDescent="0.25">
      <c r="A546" s="149" t="s">
        <v>239</v>
      </c>
      <c r="B546" s="153">
        <v>0.39140811455847258</v>
      </c>
      <c r="C546" s="153">
        <v>0.39183673469387753</v>
      </c>
      <c r="D546" s="153">
        <v>0.44041450777202074</v>
      </c>
      <c r="E546" s="153">
        <v>0.48837209302325579</v>
      </c>
      <c r="F546" s="153">
        <v>0.42789598108747046</v>
      </c>
      <c r="G546" s="153">
        <v>0.42729306487695751</v>
      </c>
      <c r="H546" s="153">
        <v>0.40434782608695652</v>
      </c>
      <c r="I546" s="153">
        <v>0.41063829787234041</v>
      </c>
      <c r="J546" s="172">
        <v>0.62904717853838887</v>
      </c>
      <c r="K546" s="172">
        <v>-1.1052507112502941</v>
      </c>
      <c r="L546" s="147"/>
      <c r="M546" s="203">
        <v>5.0979476201198413</v>
      </c>
      <c r="N546" s="144"/>
      <c r="P546" s="149" t="s">
        <v>239</v>
      </c>
      <c r="Q546" s="153">
        <v>0.40734162226169329</v>
      </c>
      <c r="R546" s="153">
        <v>0.39981840193704599</v>
      </c>
      <c r="S546" s="153">
        <v>0.37485068954283851</v>
      </c>
      <c r="T546" s="153">
        <v>0.38242464539007093</v>
      </c>
      <c r="U546" s="153">
        <v>0.34988913525498894</v>
      </c>
      <c r="V546" s="153">
        <v>0.34934103628813867</v>
      </c>
      <c r="W546" s="153">
        <v>0.33624718712134327</v>
      </c>
      <c r="X546" s="153">
        <v>0.35965882167114199</v>
      </c>
      <c r="Y546" s="172">
        <v>2.3411634549798723</v>
      </c>
      <c r="Z546" s="172">
        <v>-1.2242861429183238</v>
      </c>
      <c r="AA546" s="147"/>
      <c r="AB546" s="144"/>
      <c r="AC546" s="144"/>
      <c r="AD546" s="153">
        <v>0.42169080498484335</v>
      </c>
      <c r="AE546" s="153">
        <v>0.37190168310032523</v>
      </c>
      <c r="AF546" s="144"/>
    </row>
    <row r="547" spans="1:32" x14ac:dyDescent="0.25">
      <c r="A547" s="149" t="s">
        <v>240</v>
      </c>
      <c r="B547" s="153">
        <v>0.78468899521531099</v>
      </c>
      <c r="C547" s="153">
        <v>0.7245283018867924</v>
      </c>
      <c r="D547" s="153">
        <v>0.77625570776255703</v>
      </c>
      <c r="E547" s="153">
        <v>0.79245283018867929</v>
      </c>
      <c r="F547" s="153">
        <v>0.79385964912280704</v>
      </c>
      <c r="G547" s="153">
        <v>0.77327935222672062</v>
      </c>
      <c r="H547" s="153">
        <v>0.84162895927601811</v>
      </c>
      <c r="I547" s="153">
        <v>0.80753138075313813</v>
      </c>
      <c r="J547" s="172">
        <v>-3.4097578522879979</v>
      </c>
      <c r="K547" s="172">
        <v>2.5520137779996399</v>
      </c>
      <c r="L547" s="147"/>
      <c r="M547" s="203">
        <v>2.5997143581351634</v>
      </c>
      <c r="N547" s="144"/>
      <c r="P547" s="149" t="s">
        <v>240</v>
      </c>
      <c r="Q547" s="153">
        <v>0.76094169695054514</v>
      </c>
      <c r="R547" s="153">
        <v>0.77251461988304093</v>
      </c>
      <c r="S547" s="153">
        <v>0.73997856377277604</v>
      </c>
      <c r="T547" s="153">
        <v>0.7579617834394905</v>
      </c>
      <c r="U547" s="153">
        <v>0.75200152497140682</v>
      </c>
      <c r="V547" s="153">
        <v>0.74380165289256195</v>
      </c>
      <c r="W547" s="153">
        <v>0.74539524174980809</v>
      </c>
      <c r="X547" s="153">
        <v>0.78153423717178649</v>
      </c>
      <c r="Y547" s="172">
        <v>3.6138995421978404</v>
      </c>
      <c r="Z547" s="172">
        <v>2.7145044572963961</v>
      </c>
      <c r="AA547" s="147"/>
      <c r="AB547" s="144"/>
      <c r="AC547" s="144"/>
      <c r="AD547" s="153">
        <v>0.78201124297314173</v>
      </c>
      <c r="AE547" s="153">
        <v>0.75438919259882253</v>
      </c>
      <c r="AF547" s="144"/>
    </row>
    <row r="548" spans="1:32" ht="22.15" customHeight="1" x14ac:dyDescent="0.25">
      <c r="A548" s="154" t="s">
        <v>241</v>
      </c>
      <c r="B548" s="155">
        <v>2.8708133971291867E-2</v>
      </c>
      <c r="C548" s="155">
        <v>3.7735849056603772E-2</v>
      </c>
      <c r="D548" s="155">
        <v>1.8264840182648401E-2</v>
      </c>
      <c r="E548" s="155">
        <v>4.2452830188679243E-2</v>
      </c>
      <c r="F548" s="155">
        <v>3.9473684210526314E-2</v>
      </c>
      <c r="G548" s="155">
        <v>3.643724696356275E-2</v>
      </c>
      <c r="H548" s="155">
        <v>4.9773755656108594E-2</v>
      </c>
      <c r="I548" s="155">
        <v>4.1841004184100417E-2</v>
      </c>
      <c r="J548" s="172">
        <v>-0.79327514720081771</v>
      </c>
      <c r="K548" s="172">
        <v>0.56136462827887368</v>
      </c>
      <c r="L548" s="147"/>
      <c r="M548" s="203">
        <v>-0.17491794438384903</v>
      </c>
      <c r="N548" s="144"/>
      <c r="P548" s="154" t="s">
        <v>241</v>
      </c>
      <c r="Q548" s="155">
        <v>4.1396745141412547E-2</v>
      </c>
      <c r="R548" s="155">
        <v>4.2543859649122807E-2</v>
      </c>
      <c r="S548" s="155">
        <v>5.1446945337620578E-2</v>
      </c>
      <c r="T548" s="155">
        <v>4.6782341313419726E-2</v>
      </c>
      <c r="U548" s="155">
        <v>5.1277163553183375E-2</v>
      </c>
      <c r="V548" s="155">
        <v>4.2283298097251586E-2</v>
      </c>
      <c r="W548" s="155">
        <v>5.698388334612433E-2</v>
      </c>
      <c r="X548" s="155">
        <v>4.3590183627938907E-2</v>
      </c>
      <c r="Y548" s="172">
        <v>-1.3393699718185423</v>
      </c>
      <c r="Z548" s="172">
        <v>-0.35082183905640396</v>
      </c>
      <c r="AA548" s="147"/>
      <c r="AB548" s="144"/>
      <c r="AC548" s="144"/>
      <c r="AD548" s="151">
        <v>3.622735790131168E-2</v>
      </c>
      <c r="AE548" s="151">
        <v>4.7098402018502947E-2</v>
      </c>
      <c r="AF548" s="144"/>
    </row>
    <row r="549" spans="1:32" ht="22.15" customHeight="1" x14ac:dyDescent="0.25">
      <c r="A549" s="154" t="s">
        <v>242</v>
      </c>
      <c r="B549" s="155">
        <v>1.4319809069212411E-2</v>
      </c>
      <c r="C549" s="155">
        <v>2.0408163265306121E-2</v>
      </c>
      <c r="D549" s="155">
        <v>1.0362694300518135E-2</v>
      </c>
      <c r="E549" s="155">
        <v>2.616279069767442E-2</v>
      </c>
      <c r="F549" s="155">
        <v>2.1276595744680851E-2</v>
      </c>
      <c r="G549" s="155">
        <v>2.0134228187919462E-2</v>
      </c>
      <c r="H549" s="155">
        <v>2.391304347826087E-2</v>
      </c>
      <c r="I549" s="155">
        <v>2.1276595744680851E-2</v>
      </c>
      <c r="J549" s="172">
        <v>-0.26364477335800196</v>
      </c>
      <c r="K549" s="172">
        <v>0.17413987086417787</v>
      </c>
      <c r="L549" s="147"/>
      <c r="M549" s="203">
        <v>0.12165736312706454</v>
      </c>
      <c r="N549" s="144"/>
      <c r="P549" s="154" t="s">
        <v>242</v>
      </c>
      <c r="Q549" s="155">
        <v>2.2160196227691786E-2</v>
      </c>
      <c r="R549" s="155">
        <v>2.2018765133171914E-2</v>
      </c>
      <c r="S549" s="155">
        <v>2.6061461613638832E-2</v>
      </c>
      <c r="T549" s="155">
        <v>2.360372340425532E-2</v>
      </c>
      <c r="U549" s="155">
        <v>2.3858093126385808E-2</v>
      </c>
      <c r="V549" s="155">
        <v>1.9859180357465245E-2</v>
      </c>
      <c r="W549" s="155">
        <v>2.5705383416998441E-2</v>
      </c>
      <c r="X549" s="155">
        <v>2.0060022113410205E-2</v>
      </c>
      <c r="Y549" s="172">
        <v>-0.56453613035882355</v>
      </c>
      <c r="Z549" s="172">
        <v>-0.31587291012984581</v>
      </c>
      <c r="AA549" s="147"/>
      <c r="AB549" s="144"/>
      <c r="AC549" s="144"/>
      <c r="AD549" s="151">
        <v>1.9535197036039072E-2</v>
      </c>
      <c r="AE549" s="151">
        <v>2.3218751214708663E-2</v>
      </c>
      <c r="AF549" s="144"/>
    </row>
    <row r="550" spans="1:32" ht="22.15" customHeight="1" x14ac:dyDescent="0.25">
      <c r="A550" s="154" t="s">
        <v>243</v>
      </c>
      <c r="B550" s="155">
        <v>0.37947494033412887</v>
      </c>
      <c r="C550" s="155">
        <v>0.35918367346938773</v>
      </c>
      <c r="D550" s="155">
        <v>0.35751295336787564</v>
      </c>
      <c r="E550" s="155">
        <v>0.29651162790697677</v>
      </c>
      <c r="F550" s="155">
        <v>0.34988179669030733</v>
      </c>
      <c r="G550" s="155">
        <v>0.32885906040268459</v>
      </c>
      <c r="H550" s="155">
        <v>0.38260869565217392</v>
      </c>
      <c r="I550" s="155">
        <v>0.32127659574468087</v>
      </c>
      <c r="J550" s="172">
        <v>-6.1332099907493056</v>
      </c>
      <c r="K550" s="172">
        <v>-3.1030578388023757</v>
      </c>
      <c r="L550" s="147"/>
      <c r="M550" s="203">
        <v>-5.1413342653676422</v>
      </c>
      <c r="N550" s="144"/>
      <c r="P550" s="154" t="s">
        <v>243</v>
      </c>
      <c r="Q550" s="155">
        <v>0.34297555611942826</v>
      </c>
      <c r="R550" s="155">
        <v>0.35298123486682809</v>
      </c>
      <c r="S550" s="155">
        <v>0.39276794440221524</v>
      </c>
      <c r="T550" s="155">
        <v>0.38453014184397161</v>
      </c>
      <c r="U550" s="155">
        <v>0.38784922394678495</v>
      </c>
      <c r="V550" s="155">
        <v>0.37940061382921103</v>
      </c>
      <c r="W550" s="155">
        <v>0.37649298944088627</v>
      </c>
      <c r="X550" s="155">
        <v>0.37268993839835729</v>
      </c>
      <c r="Y550" s="172">
        <v>-0.38030510425289821</v>
      </c>
      <c r="Z550" s="172">
        <v>3.9954852546442154E-2</v>
      </c>
      <c r="AA550" s="147"/>
      <c r="AB550" s="144"/>
      <c r="AC550" s="144"/>
      <c r="AD550" s="151">
        <v>0.35230717413270463</v>
      </c>
      <c r="AE550" s="151">
        <v>0.37229038987289287</v>
      </c>
      <c r="AF550" s="144"/>
    </row>
    <row r="551" spans="1:32" ht="22.15" customHeight="1" x14ac:dyDescent="0.25">
      <c r="A551" s="154" t="s">
        <v>244</v>
      </c>
      <c r="B551" s="155">
        <v>3.8186157517899763E-2</v>
      </c>
      <c r="C551" s="155">
        <v>3.4693877551020408E-2</v>
      </c>
      <c r="D551" s="155">
        <v>2.3316062176165803E-2</v>
      </c>
      <c r="E551" s="155">
        <v>2.0348837209302327E-2</v>
      </c>
      <c r="F551" s="155">
        <v>1.6548463356973995E-2</v>
      </c>
      <c r="G551" s="155">
        <v>3.1319910514541388E-2</v>
      </c>
      <c r="H551" s="155">
        <v>2.8260869565217391E-2</v>
      </c>
      <c r="I551" s="155">
        <v>3.8297872340425532E-2</v>
      </c>
      <c r="J551" s="172">
        <v>1.0037002775208141</v>
      </c>
      <c r="K551" s="172">
        <v>1.0342331754369622</v>
      </c>
      <c r="L551" s="147"/>
      <c r="M551" s="203">
        <v>0.32323218744643861</v>
      </c>
      <c r="N551" s="144"/>
      <c r="P551" s="154" t="s">
        <v>244</v>
      </c>
      <c r="Q551" s="155">
        <v>4.5250782373340098E-2</v>
      </c>
      <c r="R551" s="155">
        <v>5.4857748184019367E-2</v>
      </c>
      <c r="S551" s="155">
        <v>3.3228363557389513E-2</v>
      </c>
      <c r="T551" s="155">
        <v>4.7539893617021274E-2</v>
      </c>
      <c r="U551" s="155">
        <v>5.0110864745011086E-2</v>
      </c>
      <c r="V551" s="155">
        <v>5.1543599927784796E-2</v>
      </c>
      <c r="W551" s="155">
        <v>5.3747619871905836E-2</v>
      </c>
      <c r="X551" s="155">
        <v>3.5065550465961146E-2</v>
      </c>
      <c r="Y551" s="172">
        <v>-1.868206940594469</v>
      </c>
      <c r="Z551" s="172">
        <v>-1.3548709889835122</v>
      </c>
      <c r="AA551" s="147"/>
      <c r="AB551" s="144"/>
      <c r="AC551" s="144"/>
      <c r="AD551" s="151">
        <v>2.795554058605591E-2</v>
      </c>
      <c r="AE551" s="151">
        <v>4.8614260355796267E-2</v>
      </c>
      <c r="AF551" s="144"/>
    </row>
    <row r="552" spans="1:32" ht="22.15" customHeight="1" x14ac:dyDescent="0.25">
      <c r="A552" s="154" t="s">
        <v>245</v>
      </c>
      <c r="B552" s="155">
        <v>0</v>
      </c>
      <c r="C552" s="155">
        <v>0</v>
      </c>
      <c r="D552" s="155">
        <v>0</v>
      </c>
      <c r="E552" s="155">
        <v>0</v>
      </c>
      <c r="F552" s="155">
        <v>2.3640661938534278E-3</v>
      </c>
      <c r="G552" s="155">
        <v>6.7114093959731542E-3</v>
      </c>
      <c r="H552" s="155">
        <v>2.1739130434782609E-3</v>
      </c>
      <c r="I552" s="155">
        <v>1.276595744680851E-2</v>
      </c>
      <c r="J552" s="172">
        <v>1.059204440333025</v>
      </c>
      <c r="K552" s="172">
        <v>1.1081888736805143</v>
      </c>
      <c r="L552" s="147"/>
      <c r="M552" s="203">
        <v>-0.855768810681651</v>
      </c>
      <c r="N552" s="144"/>
      <c r="P552" s="154" t="s">
        <v>245</v>
      </c>
      <c r="Q552" s="155">
        <v>1.8776960162395332E-2</v>
      </c>
      <c r="R552" s="155">
        <v>2.4288740920096853E-2</v>
      </c>
      <c r="S552" s="155">
        <v>1.1619068302747313E-2</v>
      </c>
      <c r="T552" s="155">
        <v>1.1857269503546099E-2</v>
      </c>
      <c r="U552" s="155">
        <v>1.7117516629711751E-2</v>
      </c>
      <c r="V552" s="155">
        <v>2.0942408376963352E-2</v>
      </c>
      <c r="W552" s="155">
        <v>3.3754543880907047E-2</v>
      </c>
      <c r="X552" s="155">
        <v>2.132364555362502E-2</v>
      </c>
      <c r="Y552" s="172">
        <v>-1.2430898327282027</v>
      </c>
      <c r="Z552" s="172">
        <v>9.5541067107924801E-2</v>
      </c>
      <c r="AA552" s="147"/>
      <c r="AB552" s="144"/>
      <c r="AC552" s="144"/>
      <c r="AD552" s="151">
        <v>1.6840687100033681E-3</v>
      </c>
      <c r="AE552" s="151">
        <v>2.0368234882545772E-2</v>
      </c>
      <c r="AF552" s="144"/>
    </row>
    <row r="553" spans="1:32" ht="22.15" customHeight="1" x14ac:dyDescent="0.25">
      <c r="A553" s="154" t="s">
        <v>246</v>
      </c>
      <c r="B553" s="155">
        <v>5.4892601431980909E-2</v>
      </c>
      <c r="C553" s="155">
        <v>5.7142857142857141E-2</v>
      </c>
      <c r="D553" s="155">
        <v>2.8497409326424871E-2</v>
      </c>
      <c r="E553" s="155">
        <v>5.5232558139534885E-2</v>
      </c>
      <c r="F553" s="155">
        <v>8.0378250591016553E-2</v>
      </c>
      <c r="G553" s="155">
        <v>6.4876957494407153E-2</v>
      </c>
      <c r="H553" s="155">
        <v>8.9130434782608695E-2</v>
      </c>
      <c r="I553" s="155">
        <v>9.1489361702127653E-2</v>
      </c>
      <c r="J553" s="172">
        <v>0.23589269195189583</v>
      </c>
      <c r="K553" s="172">
        <v>2.9178819432003031</v>
      </c>
      <c r="L553" s="147"/>
      <c r="M553" s="203">
        <v>2.459629583575583</v>
      </c>
      <c r="N553" s="144"/>
      <c r="P553" s="154" t="s">
        <v>246</v>
      </c>
      <c r="Q553" s="155">
        <v>3.8484310242747191E-2</v>
      </c>
      <c r="R553" s="155">
        <v>3.8740920096852302E-2</v>
      </c>
      <c r="S553" s="155">
        <v>3.941796069062873E-2</v>
      </c>
      <c r="T553" s="155">
        <v>4.2664007092198579E-2</v>
      </c>
      <c r="U553" s="155">
        <v>6.057649667405765E-2</v>
      </c>
      <c r="V553" s="155">
        <v>6.2827225130890049E-2</v>
      </c>
      <c r="W553" s="155">
        <v>5.9979227972996367E-2</v>
      </c>
      <c r="X553" s="155">
        <v>6.6893065866371823E-2</v>
      </c>
      <c r="Y553" s="172">
        <v>0.69138378933754563</v>
      </c>
      <c r="Z553" s="172">
        <v>1.782531427591328</v>
      </c>
      <c r="AA553" s="147"/>
      <c r="AB553" s="144"/>
      <c r="AC553" s="144"/>
      <c r="AD553" s="151">
        <v>6.2310542270124621E-2</v>
      </c>
      <c r="AE553" s="151">
        <v>4.9067751590458543E-2</v>
      </c>
      <c r="AF553" s="144"/>
    </row>
    <row r="554" spans="1:32" x14ac:dyDescent="0.25">
      <c r="A554" s="149" t="s">
        <v>247</v>
      </c>
      <c r="B554" s="150">
        <v>139.44152744630063</v>
      </c>
      <c r="C554" s="150">
        <v>155.44081632653067</v>
      </c>
      <c r="D554" s="150">
        <v>100.38082901554397</v>
      </c>
      <c r="E554" s="150">
        <v>108.75872093023268</v>
      </c>
      <c r="F554" s="150">
        <v>134.54137115839256</v>
      </c>
      <c r="G554" s="150">
        <v>139.13646532438483</v>
      </c>
      <c r="H554" s="150">
        <v>135.19347826086934</v>
      </c>
      <c r="I554" s="150">
        <v>115.54893617021285</v>
      </c>
      <c r="J554" s="177">
        <v>-19.644542090656486</v>
      </c>
      <c r="K554" s="177">
        <v>-16.497544126183229</v>
      </c>
      <c r="L554" s="147"/>
      <c r="M554" s="203">
        <v>-6.5217477659743395</v>
      </c>
      <c r="N554" s="144"/>
      <c r="P554" s="149" t="s">
        <v>247</v>
      </c>
      <c r="Q554" s="150">
        <v>128.89774168992636</v>
      </c>
      <c r="R554" s="150">
        <v>138.8627421307506</v>
      </c>
      <c r="S554" s="150">
        <v>112.37018134433688</v>
      </c>
      <c r="T554" s="150">
        <v>106.56615691489354</v>
      </c>
      <c r="U554" s="150">
        <v>110.9886474501108</v>
      </c>
      <c r="V554" s="150">
        <v>103.0278028525005</v>
      </c>
      <c r="W554" s="150">
        <v>113.3531244590618</v>
      </c>
      <c r="X554" s="150">
        <v>122.07068393618719</v>
      </c>
      <c r="Y554" s="177">
        <v>8.7175594771253913</v>
      </c>
      <c r="Z554" s="177">
        <v>4.7063879489367935</v>
      </c>
      <c r="AA554" s="147"/>
      <c r="AB554" s="144"/>
      <c r="AC554" s="144"/>
      <c r="AD554" s="150">
        <v>132.04648029639608</v>
      </c>
      <c r="AE554" s="150">
        <v>117.3642959872504</v>
      </c>
      <c r="AF554" s="144"/>
    </row>
    <row r="555" spans="1:32" x14ac:dyDescent="0.25">
      <c r="A555" s="149" t="s">
        <v>248</v>
      </c>
      <c r="B555" s="150">
        <v>125.37799043062222</v>
      </c>
      <c r="C555" s="150">
        <v>163.38490566037723</v>
      </c>
      <c r="D555" s="150">
        <v>102.50228310502288</v>
      </c>
      <c r="E555" s="150">
        <v>116.91509433962257</v>
      </c>
      <c r="F555" s="150">
        <v>127.39912280701751</v>
      </c>
      <c r="G555" s="150">
        <v>139.47773279352208</v>
      </c>
      <c r="H555" s="150">
        <v>142.71945701357447</v>
      </c>
      <c r="I555" s="150">
        <v>111.49372384937232</v>
      </c>
      <c r="J555" s="177">
        <v>-31.225733164202154</v>
      </c>
      <c r="K555" s="177">
        <v>-20.782353602220383</v>
      </c>
      <c r="L555" s="147"/>
      <c r="M555" s="203">
        <v>-24.602208877588396</v>
      </c>
      <c r="N555" s="144"/>
      <c r="P555" s="149" t="s">
        <v>248</v>
      </c>
      <c r="Q555" s="150">
        <v>127.56359614473045</v>
      </c>
      <c r="R555" s="150">
        <v>146.92865497076031</v>
      </c>
      <c r="S555" s="150">
        <v>116.11489817792086</v>
      </c>
      <c r="T555" s="150">
        <v>116.3077092027234</v>
      </c>
      <c r="U555" s="150">
        <v>124.35455585207767</v>
      </c>
      <c r="V555" s="150">
        <v>116.62752258312526</v>
      </c>
      <c r="W555" s="150">
        <v>129.1222179585572</v>
      </c>
      <c r="X555" s="150">
        <v>136.09593272696071</v>
      </c>
      <c r="Y555" s="177">
        <v>6.9737147684035108</v>
      </c>
      <c r="Z555" s="177">
        <v>9.5260998842357338</v>
      </c>
      <c r="AA555" s="147"/>
      <c r="AB555" s="144"/>
      <c r="AC555" s="144"/>
      <c r="AD555" s="150">
        <v>132.2760774515927</v>
      </c>
      <c r="AE555" s="150">
        <v>126.56983284272498</v>
      </c>
      <c r="AF555" s="144"/>
    </row>
    <row r="556" spans="1:32" x14ac:dyDescent="0.25">
      <c r="A556" s="146" t="s">
        <v>249</v>
      </c>
      <c r="B556" s="147">
        <v>326</v>
      </c>
      <c r="C556" s="147">
        <v>236</v>
      </c>
      <c r="D556" s="147">
        <v>192</v>
      </c>
      <c r="E556" s="147">
        <v>202</v>
      </c>
      <c r="F556" s="147">
        <v>319</v>
      </c>
      <c r="G556" s="147">
        <v>338</v>
      </c>
      <c r="H556" s="147">
        <v>273</v>
      </c>
      <c r="I556" s="147">
        <v>323</v>
      </c>
      <c r="J556" s="148">
        <v>0.18315018315018314</v>
      </c>
      <c r="K556" s="148">
        <v>0.19883351007423111</v>
      </c>
      <c r="L556" s="147"/>
      <c r="M556" s="155">
        <v>4.6541786743515848E-2</v>
      </c>
      <c r="N556" s="144"/>
      <c r="P556" s="146" t="s">
        <v>249</v>
      </c>
      <c r="Q556" s="147">
        <v>6517</v>
      </c>
      <c r="R556" s="147">
        <v>5572</v>
      </c>
      <c r="S556" s="147">
        <v>4744</v>
      </c>
      <c r="T556" s="147">
        <v>4965</v>
      </c>
      <c r="U556" s="147">
        <v>5614</v>
      </c>
      <c r="V556" s="147">
        <v>5973</v>
      </c>
      <c r="W556" s="147">
        <v>7161</v>
      </c>
      <c r="X556" s="147">
        <v>6940</v>
      </c>
      <c r="Y556" s="148">
        <v>-3.0861611506772798E-2</v>
      </c>
      <c r="Z556" s="148">
        <v>0.19814531643072059</v>
      </c>
      <c r="AA556" s="147"/>
      <c r="AB556" s="144"/>
      <c r="AC556" s="144"/>
      <c r="AD556" s="147">
        <v>269.42857142857144</v>
      </c>
      <c r="AE556" s="147">
        <v>5792.2857142857147</v>
      </c>
      <c r="AF556" s="144"/>
    </row>
    <row r="557" spans="1:32" x14ac:dyDescent="0.25">
      <c r="A557" s="146" t="s">
        <v>250</v>
      </c>
      <c r="B557" s="147">
        <v>58</v>
      </c>
      <c r="C557" s="147">
        <v>43</v>
      </c>
      <c r="D557" s="147">
        <v>37</v>
      </c>
      <c r="E557" s="147">
        <v>18</v>
      </c>
      <c r="F557" s="147">
        <v>50</v>
      </c>
      <c r="G557" s="147">
        <v>44</v>
      </c>
      <c r="H557" s="147">
        <v>44</v>
      </c>
      <c r="I557" s="147">
        <v>50</v>
      </c>
      <c r="J557" s="148">
        <v>0.13636363636363635</v>
      </c>
      <c r="K557" s="148">
        <v>0.19047619047619047</v>
      </c>
      <c r="L557" s="147"/>
      <c r="M557" s="155">
        <v>3.1367628607277293E-2</v>
      </c>
      <c r="N557" s="144"/>
      <c r="P557" s="146" t="s">
        <v>250</v>
      </c>
      <c r="Q557" s="147">
        <v>1230</v>
      </c>
      <c r="R557" s="147">
        <v>987</v>
      </c>
      <c r="S557" s="147">
        <v>816</v>
      </c>
      <c r="T557" s="147">
        <v>711</v>
      </c>
      <c r="U557" s="147">
        <v>846</v>
      </c>
      <c r="V557" s="147">
        <v>928</v>
      </c>
      <c r="W557" s="147">
        <v>1406</v>
      </c>
      <c r="X557" s="147">
        <v>1594</v>
      </c>
      <c r="Y557" s="148">
        <v>0.1337126600284495</v>
      </c>
      <c r="Z557" s="148">
        <v>0.61149624494511845</v>
      </c>
      <c r="AA557" s="147"/>
      <c r="AB557" s="144"/>
      <c r="AC557" s="144"/>
      <c r="AD557" s="150">
        <v>42</v>
      </c>
      <c r="AE557" s="150">
        <v>989.14285714285711</v>
      </c>
      <c r="AF557" s="144"/>
    </row>
    <row r="558" spans="1:32" x14ac:dyDescent="0.25">
      <c r="A558" s="149" t="s">
        <v>251</v>
      </c>
      <c r="B558" s="150">
        <v>0</v>
      </c>
      <c r="C558" s="150">
        <v>279</v>
      </c>
      <c r="D558" s="150">
        <v>212</v>
      </c>
      <c r="E558" s="150">
        <v>219</v>
      </c>
      <c r="F558" s="150">
        <v>171</v>
      </c>
      <c r="G558" s="150">
        <v>214</v>
      </c>
      <c r="H558" s="150">
        <v>234</v>
      </c>
      <c r="I558" s="150">
        <v>281</v>
      </c>
      <c r="J558" s="148">
        <v>0.20085470085470086</v>
      </c>
      <c r="K558" s="157">
        <v>0.26862302483069977</v>
      </c>
      <c r="L558" s="147"/>
      <c r="M558" s="155">
        <v>3.3160254897333021E-2</v>
      </c>
      <c r="N558" s="144"/>
      <c r="P558" s="149" t="s">
        <v>251</v>
      </c>
      <c r="Q558" s="150">
        <v>0</v>
      </c>
      <c r="R558" s="150">
        <v>10263</v>
      </c>
      <c r="S558" s="150">
        <v>8342</v>
      </c>
      <c r="T558" s="150">
        <v>7606</v>
      </c>
      <c r="U558" s="150">
        <v>7137</v>
      </c>
      <c r="V558" s="150">
        <v>7368</v>
      </c>
      <c r="W558" s="150">
        <v>7866</v>
      </c>
      <c r="X558" s="150">
        <v>8474</v>
      </c>
      <c r="Y558" s="148">
        <v>7.7294685990338161E-2</v>
      </c>
      <c r="Z558" s="157">
        <v>4.6560454489317032E-2</v>
      </c>
      <c r="AA558" s="147"/>
      <c r="AB558" s="144"/>
      <c r="AC558" s="144"/>
      <c r="AD558" s="158">
        <v>221.5</v>
      </c>
      <c r="AE558" s="158">
        <v>8097</v>
      </c>
      <c r="AF558" s="144"/>
    </row>
    <row r="559" spans="1:32" x14ac:dyDescent="0.25">
      <c r="A559" s="159" t="s">
        <v>252</v>
      </c>
      <c r="B559" s="147">
        <v>105</v>
      </c>
      <c r="C559" s="147">
        <v>81</v>
      </c>
      <c r="D559" s="147">
        <v>108</v>
      </c>
      <c r="E559" s="147">
        <v>91</v>
      </c>
      <c r="F559" s="147">
        <v>137</v>
      </c>
      <c r="G559" s="147">
        <v>123</v>
      </c>
      <c r="H559" s="147">
        <v>108</v>
      </c>
      <c r="I559" s="147">
        <v>134</v>
      </c>
      <c r="J559" s="148">
        <v>0.24074074074074073</v>
      </c>
      <c r="K559" s="148">
        <v>0.24568393094289512</v>
      </c>
      <c r="L559" s="147"/>
      <c r="M559" s="155">
        <v>4.389125450376679E-2</v>
      </c>
      <c r="N559" s="144"/>
      <c r="P559" s="159" t="s">
        <v>252</v>
      </c>
      <c r="Q559" s="147">
        <v>3259</v>
      </c>
      <c r="R559" s="147">
        <v>3103</v>
      </c>
      <c r="S559" s="147">
        <v>3211</v>
      </c>
      <c r="T559" s="147">
        <v>2368</v>
      </c>
      <c r="U559" s="147">
        <v>2521</v>
      </c>
      <c r="V559" s="147">
        <v>2693</v>
      </c>
      <c r="W559" s="147">
        <v>2583</v>
      </c>
      <c r="X559" s="147">
        <v>3053</v>
      </c>
      <c r="Y559" s="148">
        <v>0.18195896244676732</v>
      </c>
      <c r="Z559" s="148">
        <v>8.2733812949640259E-2</v>
      </c>
      <c r="AA559" s="147"/>
      <c r="AB559" s="144"/>
      <c r="AC559" s="144"/>
      <c r="AD559" s="150">
        <v>107.57142857142857</v>
      </c>
      <c r="AE559" s="150">
        <v>2819.7142857142858</v>
      </c>
      <c r="AF559" s="144"/>
    </row>
    <row r="560" spans="1:32" x14ac:dyDescent="0.25">
      <c r="A560" s="159" t="s">
        <v>253</v>
      </c>
      <c r="B560" s="147">
        <v>11</v>
      </c>
      <c r="C560" s="147">
        <v>10</v>
      </c>
      <c r="D560" s="147">
        <v>9</v>
      </c>
      <c r="E560" s="147">
        <v>14</v>
      </c>
      <c r="F560" s="147">
        <v>12</v>
      </c>
      <c r="G560" s="147">
        <v>14</v>
      </c>
      <c r="H560" s="147">
        <v>15</v>
      </c>
      <c r="I560" s="147">
        <v>19</v>
      </c>
      <c r="J560" s="148">
        <v>0.26666666666666666</v>
      </c>
      <c r="K560" s="148">
        <v>0.56470588235294128</v>
      </c>
      <c r="L560" s="147"/>
      <c r="M560" s="155">
        <v>5.8461538461538461E-2</v>
      </c>
      <c r="N560" s="144"/>
      <c r="P560" s="159" t="s">
        <v>253</v>
      </c>
      <c r="Q560" s="147">
        <v>349</v>
      </c>
      <c r="R560" s="147">
        <v>355</v>
      </c>
      <c r="S560" s="147">
        <v>469</v>
      </c>
      <c r="T560" s="147">
        <v>362</v>
      </c>
      <c r="U560" s="147">
        <v>349</v>
      </c>
      <c r="V560" s="147">
        <v>336</v>
      </c>
      <c r="W560" s="147">
        <v>361</v>
      </c>
      <c r="X560" s="147">
        <v>325</v>
      </c>
      <c r="Y560" s="148">
        <v>-9.9722991689750698E-2</v>
      </c>
      <c r="Z560" s="148">
        <v>-0.1185586981790004</v>
      </c>
      <c r="AA560" s="147"/>
      <c r="AB560" s="144"/>
      <c r="AC560" s="144"/>
      <c r="AD560" s="150">
        <v>12.142857142857142</v>
      </c>
      <c r="AE560" s="150">
        <v>368.71428571428572</v>
      </c>
      <c r="AF560" s="144"/>
    </row>
    <row r="561" spans="1:32" x14ac:dyDescent="0.25">
      <c r="A561" s="159" t="s">
        <v>254</v>
      </c>
      <c r="B561" s="160">
        <v>9.4827586206896547E-2</v>
      </c>
      <c r="C561" s="160">
        <v>0.10989010989010989</v>
      </c>
      <c r="D561" s="160">
        <v>7.6923076923076927E-2</v>
      </c>
      <c r="E561" s="160">
        <v>0.13333333333333333</v>
      </c>
      <c r="F561" s="160">
        <v>8.0536912751677847E-2</v>
      </c>
      <c r="G561" s="160">
        <v>0.10218978102189781</v>
      </c>
      <c r="H561" s="160">
        <v>0.12195121951219512</v>
      </c>
      <c r="I561" s="160">
        <v>0.12418300653594772</v>
      </c>
      <c r="J561" s="172">
        <v>0.22317870237525961</v>
      </c>
      <c r="K561" s="172">
        <v>2.2751025629026476</v>
      </c>
      <c r="L561" s="147"/>
      <c r="M561" s="203">
        <v>2.7972230929079744</v>
      </c>
      <c r="N561" s="144"/>
      <c r="P561" s="159" t="s">
        <v>254</v>
      </c>
      <c r="Q561" s="160">
        <v>9.6729490022172945E-2</v>
      </c>
      <c r="R561" s="160">
        <v>0.1026604973973395</v>
      </c>
      <c r="S561" s="160">
        <v>0.12744565217391304</v>
      </c>
      <c r="T561" s="160">
        <v>0.1326007326007326</v>
      </c>
      <c r="U561" s="160">
        <v>0.121602787456446</v>
      </c>
      <c r="V561" s="160">
        <v>0.11092769891053153</v>
      </c>
      <c r="W561" s="160">
        <v>0.12262228260869565</v>
      </c>
      <c r="X561" s="160">
        <v>9.6210775606867971E-2</v>
      </c>
      <c r="Y561" s="172">
        <v>-2.6411507001827679</v>
      </c>
      <c r="Z561" s="172">
        <v>-1.9430606175469947</v>
      </c>
      <c r="AA561" s="147"/>
      <c r="AB561" s="144"/>
      <c r="AC561" s="144"/>
      <c r="AD561" s="191">
        <v>0.10143198090692124</v>
      </c>
      <c r="AE561" s="191">
        <v>0.11564138178233792</v>
      </c>
      <c r="AF561" s="144"/>
    </row>
    <row r="562" spans="1:32" x14ac:dyDescent="0.25">
      <c r="A562" s="161" t="s">
        <v>255</v>
      </c>
      <c r="B562" s="161"/>
      <c r="C562" s="161"/>
      <c r="D562" s="161"/>
      <c r="E562" s="144"/>
      <c r="F562" s="144"/>
      <c r="G562" s="144"/>
      <c r="H562" s="144"/>
      <c r="I562" s="144"/>
      <c r="J562" s="144"/>
      <c r="K562" s="144"/>
      <c r="L562" s="144"/>
      <c r="M562" s="144"/>
      <c r="N562" s="144"/>
      <c r="O562" s="204"/>
      <c r="P562" s="161" t="s">
        <v>255</v>
      </c>
      <c r="Q562" s="161"/>
      <c r="R562" s="161"/>
      <c r="S562" s="161"/>
      <c r="T562" s="144"/>
      <c r="U562" s="144"/>
      <c r="V562" s="144"/>
      <c r="W562" s="144"/>
      <c r="X562" s="144"/>
      <c r="Y562" s="144"/>
      <c r="Z562" s="144"/>
      <c r="AA562" s="144"/>
      <c r="AB562" s="144"/>
      <c r="AC562" s="144"/>
      <c r="AD562" s="144"/>
      <c r="AE562" s="144"/>
      <c r="AF562" s="144"/>
    </row>
    <row r="565" spans="1:32" x14ac:dyDescent="0.25">
      <c r="A565" s="189" t="s">
        <v>266</v>
      </c>
      <c r="B565" s="189"/>
      <c r="C565" s="189"/>
      <c r="D565" s="189"/>
      <c r="E565" s="181"/>
      <c r="F565" s="167"/>
      <c r="G565" s="167"/>
      <c r="H565" s="167"/>
      <c r="I565" s="167"/>
      <c r="J565" s="167"/>
      <c r="K565" s="167"/>
      <c r="L565" s="188"/>
      <c r="M565" s="211"/>
      <c r="N565" s="144"/>
      <c r="O565" s="211"/>
      <c r="P565" s="189" t="s">
        <v>266</v>
      </c>
      <c r="Q565" s="189"/>
      <c r="R565" s="189"/>
      <c r="S565" s="189"/>
      <c r="T565" s="181"/>
      <c r="U565" s="144"/>
      <c r="V565" s="144"/>
      <c r="W565" s="144"/>
      <c r="X565" s="144"/>
      <c r="Y565" s="144"/>
      <c r="Z565" s="144"/>
      <c r="AA565" s="188"/>
      <c r="AB565" s="144"/>
      <c r="AC565" s="144"/>
      <c r="AD565" s="144"/>
      <c r="AE565" s="144"/>
      <c r="AF565" s="144"/>
    </row>
    <row r="566" spans="1:32" x14ac:dyDescent="0.25">
      <c r="A566" s="166" t="s">
        <v>313</v>
      </c>
      <c r="B566" s="166"/>
      <c r="C566" s="166"/>
      <c r="D566" s="166"/>
      <c r="E566" s="213"/>
      <c r="F566" s="167"/>
      <c r="G566" s="167"/>
      <c r="H566" s="167"/>
      <c r="I566" s="167"/>
      <c r="J566" s="167"/>
      <c r="K566" s="167"/>
      <c r="L566" s="167"/>
      <c r="M566" s="144"/>
      <c r="N566" s="144"/>
      <c r="P566" s="166" t="s">
        <v>231</v>
      </c>
      <c r="Q566" s="166"/>
      <c r="R566" s="166"/>
      <c r="S566" s="166"/>
      <c r="T566" s="162"/>
      <c r="U566" s="144"/>
      <c r="V566" s="144"/>
      <c r="W566" s="144"/>
      <c r="X566" s="144"/>
      <c r="Y566" s="144"/>
      <c r="Z566" s="144"/>
      <c r="AA566" s="167"/>
      <c r="AB566" s="144"/>
      <c r="AC566" s="144"/>
      <c r="AD566" s="144"/>
      <c r="AE566" s="144"/>
      <c r="AF566" s="144"/>
    </row>
    <row r="567" spans="1:32" ht="42" x14ac:dyDescent="0.25">
      <c r="A567" s="190"/>
      <c r="B567" s="141">
        <v>2019</v>
      </c>
      <c r="C567" s="141">
        <v>2020</v>
      </c>
      <c r="D567" s="141">
        <v>2021</v>
      </c>
      <c r="E567" s="141">
        <v>2022</v>
      </c>
      <c r="F567" s="141">
        <v>2023</v>
      </c>
      <c r="G567" s="141">
        <v>2024</v>
      </c>
      <c r="H567" s="141">
        <v>2025</v>
      </c>
      <c r="I567" s="141">
        <v>2026</v>
      </c>
      <c r="J567" s="142" t="s">
        <v>232</v>
      </c>
      <c r="K567" s="142" t="s">
        <v>233</v>
      </c>
      <c r="L567" s="143" t="s">
        <v>234</v>
      </c>
      <c r="M567" s="145" t="s">
        <v>287</v>
      </c>
      <c r="N567" s="144"/>
      <c r="P567" s="190"/>
      <c r="Q567" s="141">
        <v>2019</v>
      </c>
      <c r="R567" s="141">
        <v>2020</v>
      </c>
      <c r="S567" s="141">
        <v>2021</v>
      </c>
      <c r="T567" s="141">
        <v>2022</v>
      </c>
      <c r="U567" s="141">
        <v>2023</v>
      </c>
      <c r="V567" s="141">
        <v>2024</v>
      </c>
      <c r="W567" s="141">
        <v>2025</v>
      </c>
      <c r="X567" s="141">
        <v>2026</v>
      </c>
      <c r="Y567" s="142" t="s">
        <v>232</v>
      </c>
      <c r="Z567" s="142" t="s">
        <v>233</v>
      </c>
      <c r="AA567" s="143" t="s">
        <v>234</v>
      </c>
      <c r="AB567" s="144"/>
      <c r="AC567" s="144"/>
      <c r="AD567" s="145" t="s">
        <v>314</v>
      </c>
      <c r="AE567" s="145" t="s">
        <v>235</v>
      </c>
      <c r="AF567" s="144"/>
    </row>
    <row r="568" spans="1:32" x14ac:dyDescent="0.25">
      <c r="A568" s="146" t="s">
        <v>236</v>
      </c>
      <c r="B568" s="147">
        <v>308</v>
      </c>
      <c r="C568" s="147">
        <v>322</v>
      </c>
      <c r="D568" s="147">
        <v>264</v>
      </c>
      <c r="E568" s="147">
        <v>238</v>
      </c>
      <c r="F568" s="147">
        <v>277</v>
      </c>
      <c r="G568" s="147">
        <v>406</v>
      </c>
      <c r="H568" s="147">
        <v>406</v>
      </c>
      <c r="I568" s="147">
        <v>471</v>
      </c>
      <c r="J568" s="148">
        <v>0.16009852216748768</v>
      </c>
      <c r="K568" s="148">
        <v>0.48446645655110315</v>
      </c>
      <c r="L568" s="147"/>
      <c r="M568" s="155">
        <v>3.1997282608695651E-2</v>
      </c>
      <c r="N568" s="144"/>
      <c r="P568" s="146" t="s">
        <v>236</v>
      </c>
      <c r="Q568" s="147">
        <v>8884</v>
      </c>
      <c r="R568" s="147">
        <v>10118</v>
      </c>
      <c r="S568" s="147">
        <v>8178</v>
      </c>
      <c r="T568" s="147">
        <v>7811</v>
      </c>
      <c r="U568" s="147">
        <v>9017</v>
      </c>
      <c r="V568" s="147">
        <v>11317</v>
      </c>
      <c r="W568" s="147">
        <v>10941</v>
      </c>
      <c r="X568" s="147">
        <v>14720</v>
      </c>
      <c r="Y568" s="148">
        <v>0.345398044054474</v>
      </c>
      <c r="Z568" s="148">
        <v>0.55494522077686881</v>
      </c>
      <c r="AA568" s="147"/>
      <c r="AB568" s="144"/>
      <c r="AC568" s="144"/>
      <c r="AD568" s="147">
        <v>317.28571428571428</v>
      </c>
      <c r="AE568" s="147">
        <v>9466.5714285714294</v>
      </c>
      <c r="AF568" s="144"/>
    </row>
    <row r="569" spans="1:32" x14ac:dyDescent="0.25">
      <c r="A569" s="149" t="s">
        <v>237</v>
      </c>
      <c r="B569" s="150">
        <v>91</v>
      </c>
      <c r="C569" s="150">
        <v>144</v>
      </c>
      <c r="D569" s="150">
        <v>115</v>
      </c>
      <c r="E569" s="150">
        <v>60</v>
      </c>
      <c r="F569" s="150">
        <v>63</v>
      </c>
      <c r="G569" s="150">
        <v>41</v>
      </c>
      <c r="H569" s="150">
        <v>62</v>
      </c>
      <c r="I569" s="150">
        <v>58</v>
      </c>
      <c r="J569" s="148">
        <v>-6.4516129032258063E-2</v>
      </c>
      <c r="K569" s="148">
        <v>-0.29513888888888895</v>
      </c>
      <c r="L569" s="147"/>
      <c r="M569" s="155">
        <v>2.31629392971246E-2</v>
      </c>
      <c r="N569" s="144"/>
      <c r="P569" s="149" t="s">
        <v>237</v>
      </c>
      <c r="Q569" s="150">
        <v>2308</v>
      </c>
      <c r="R569" s="150">
        <v>3380</v>
      </c>
      <c r="S569" s="150">
        <v>2510</v>
      </c>
      <c r="T569" s="150">
        <v>2091</v>
      </c>
      <c r="U569" s="150">
        <v>2096</v>
      </c>
      <c r="V569" s="150">
        <v>1831</v>
      </c>
      <c r="W569" s="150">
        <v>1770</v>
      </c>
      <c r="X569" s="150">
        <v>2504</v>
      </c>
      <c r="Y569" s="148">
        <v>0.41468926553672314</v>
      </c>
      <c r="Z569" s="148">
        <v>9.6459401976729614E-2</v>
      </c>
      <c r="AA569" s="147"/>
      <c r="AB569" s="144"/>
      <c r="AC569" s="144"/>
      <c r="AD569" s="150">
        <v>82.285714285714292</v>
      </c>
      <c r="AE569" s="150">
        <v>2283.7142857142858</v>
      </c>
      <c r="AF569" s="144"/>
    </row>
    <row r="570" spans="1:32" x14ac:dyDescent="0.25">
      <c r="A570" s="146" t="s">
        <v>90</v>
      </c>
      <c r="B570" s="151">
        <v>0.37142857142857144</v>
      </c>
      <c r="C570" s="151">
        <v>0.53136531365313655</v>
      </c>
      <c r="D570" s="151">
        <v>0.51111111111111107</v>
      </c>
      <c r="E570" s="151">
        <v>0.30612244897959184</v>
      </c>
      <c r="F570" s="151">
        <v>0.26694915254237289</v>
      </c>
      <c r="G570" s="151">
        <v>0.11171662125340599</v>
      </c>
      <c r="H570" s="151">
        <v>0.17079889807162535</v>
      </c>
      <c r="I570" s="151">
        <v>0.15633423180592992</v>
      </c>
      <c r="J570" s="172">
        <v>-1.4464666265695425</v>
      </c>
      <c r="K570" s="172">
        <v>-14.634574717462712</v>
      </c>
      <c r="L570" s="147"/>
      <c r="M570" s="203">
        <v>-6.1423834112845634</v>
      </c>
      <c r="N570" s="144"/>
      <c r="P570" s="146" t="s">
        <v>90</v>
      </c>
      <c r="Q570" s="151">
        <v>0.32429394407756079</v>
      </c>
      <c r="R570" s="151">
        <v>0.39708646616541354</v>
      </c>
      <c r="S570" s="151">
        <v>0.36292654713707345</v>
      </c>
      <c r="T570" s="151">
        <v>0.3185072353389185</v>
      </c>
      <c r="U570" s="151">
        <v>0.28680897646414888</v>
      </c>
      <c r="V570" s="151">
        <v>0.19146711283070167</v>
      </c>
      <c r="W570" s="151">
        <v>0.19157917523541509</v>
      </c>
      <c r="X570" s="151">
        <v>0.21775806591877556</v>
      </c>
      <c r="Y570" s="172">
        <v>2.6178890683360461</v>
      </c>
      <c r="Z570" s="172">
        <v>-7.1738493298899195</v>
      </c>
      <c r="AA570" s="147"/>
      <c r="AB570" s="144"/>
      <c r="AC570" s="144"/>
      <c r="AD570" s="151">
        <v>0.30267997898055704</v>
      </c>
      <c r="AE570" s="151">
        <v>0.28949655921767475</v>
      </c>
      <c r="AF570" s="144"/>
    </row>
    <row r="571" spans="1:32" x14ac:dyDescent="0.25">
      <c r="A571" s="149" t="s">
        <v>238</v>
      </c>
      <c r="B571" s="150">
        <v>79</v>
      </c>
      <c r="C571" s="150">
        <v>135</v>
      </c>
      <c r="D571" s="150">
        <v>94</v>
      </c>
      <c r="E571" s="150">
        <v>51</v>
      </c>
      <c r="F571" s="150">
        <v>58</v>
      </c>
      <c r="G571" s="150">
        <v>35</v>
      </c>
      <c r="H571" s="150">
        <v>49</v>
      </c>
      <c r="I571" s="150">
        <v>45</v>
      </c>
      <c r="J571" s="148">
        <v>-8.1632653061224483E-2</v>
      </c>
      <c r="K571" s="148">
        <v>-0.3712574850299401</v>
      </c>
      <c r="L571" s="147"/>
      <c r="M571" s="155">
        <v>1.9885108263367212E-2</v>
      </c>
      <c r="N571" s="144"/>
      <c r="P571" s="149" t="s">
        <v>238</v>
      </c>
      <c r="Q571" s="150">
        <v>2018</v>
      </c>
      <c r="R571" s="150">
        <v>3065</v>
      </c>
      <c r="S571" s="150">
        <v>2273</v>
      </c>
      <c r="T571" s="150">
        <v>1824</v>
      </c>
      <c r="U571" s="150">
        <v>1767</v>
      </c>
      <c r="V571" s="150">
        <v>1565</v>
      </c>
      <c r="W571" s="150">
        <v>1588</v>
      </c>
      <c r="X571" s="150">
        <v>2263</v>
      </c>
      <c r="Y571" s="148">
        <v>0.42506297229219142</v>
      </c>
      <c r="Z571" s="148">
        <v>0.12347517730496457</v>
      </c>
      <c r="AA571" s="147"/>
      <c r="AB571" s="144"/>
      <c r="AC571" s="144"/>
      <c r="AD571" s="150">
        <v>71.571428571428569</v>
      </c>
      <c r="AE571" s="150">
        <v>2014.2857142857142</v>
      </c>
      <c r="AF571" s="144"/>
    </row>
    <row r="572" spans="1:32" x14ac:dyDescent="0.25">
      <c r="A572" s="149" t="s">
        <v>239</v>
      </c>
      <c r="B572" s="153">
        <v>0.2564935064935065</v>
      </c>
      <c r="C572" s="153">
        <v>0.41925465838509318</v>
      </c>
      <c r="D572" s="153">
        <v>0.35606060606060608</v>
      </c>
      <c r="E572" s="153">
        <v>0.21428571428571427</v>
      </c>
      <c r="F572" s="153">
        <v>0.20938628158844766</v>
      </c>
      <c r="G572" s="153">
        <v>8.6206896551724144E-2</v>
      </c>
      <c r="H572" s="153">
        <v>0.1206896551724138</v>
      </c>
      <c r="I572" s="153">
        <v>9.5541401273885357E-2</v>
      </c>
      <c r="J572" s="172">
        <v>-2.5148253898528443</v>
      </c>
      <c r="K572" s="172">
        <v>-13.003266446226952</v>
      </c>
      <c r="L572" s="147"/>
      <c r="M572" s="203">
        <v>-5.8195011769592906</v>
      </c>
      <c r="N572" s="144"/>
      <c r="P572" s="149" t="s">
        <v>239</v>
      </c>
      <c r="Q572" s="153">
        <v>0.22714993246285456</v>
      </c>
      <c r="R572" s="153">
        <v>0.30292547934374381</v>
      </c>
      <c r="S572" s="153">
        <v>0.27794081682562971</v>
      </c>
      <c r="T572" s="153">
        <v>0.23351683523236461</v>
      </c>
      <c r="U572" s="153">
        <v>0.19596318065875568</v>
      </c>
      <c r="V572" s="153">
        <v>0.13828753203145711</v>
      </c>
      <c r="W572" s="153">
        <v>0.14514212594826797</v>
      </c>
      <c r="X572" s="153">
        <v>0.15373641304347826</v>
      </c>
      <c r="Y572" s="172">
        <v>0.85942870952102901</v>
      </c>
      <c r="Z572" s="172">
        <v>-5.9042387548076949</v>
      </c>
      <c r="AA572" s="147"/>
      <c r="AB572" s="144"/>
      <c r="AC572" s="144"/>
      <c r="AD572" s="153">
        <v>0.22557406573615488</v>
      </c>
      <c r="AE572" s="153">
        <v>0.21277880059155521</v>
      </c>
      <c r="AF572" s="144"/>
    </row>
    <row r="573" spans="1:32" x14ac:dyDescent="0.25">
      <c r="A573" s="149" t="s">
        <v>240</v>
      </c>
      <c r="B573" s="153">
        <v>0.86813186813186816</v>
      </c>
      <c r="C573" s="153">
        <v>0.9375</v>
      </c>
      <c r="D573" s="153">
        <v>0.81739130434782614</v>
      </c>
      <c r="E573" s="153">
        <v>0.85</v>
      </c>
      <c r="F573" s="153">
        <v>0.92063492063492058</v>
      </c>
      <c r="G573" s="153">
        <v>0.85365853658536583</v>
      </c>
      <c r="H573" s="153">
        <v>0.79032258064516125</v>
      </c>
      <c r="I573" s="153">
        <v>0.77586206896551724</v>
      </c>
      <c r="J573" s="172">
        <v>-1.4460511679644017</v>
      </c>
      <c r="K573" s="172">
        <v>-9.3929597701149383</v>
      </c>
      <c r="L573" s="147"/>
      <c r="M573" s="203">
        <v>-12.789192464470645</v>
      </c>
      <c r="N573" s="144"/>
      <c r="P573" s="149" t="s">
        <v>240</v>
      </c>
      <c r="Q573" s="153">
        <v>0.8743500866551126</v>
      </c>
      <c r="R573" s="153">
        <v>0.90680473372781067</v>
      </c>
      <c r="S573" s="153">
        <v>0.90557768924302784</v>
      </c>
      <c r="T573" s="153">
        <v>0.87230989956958394</v>
      </c>
      <c r="U573" s="153">
        <v>0.84303435114503822</v>
      </c>
      <c r="V573" s="153">
        <v>0.85472419442927361</v>
      </c>
      <c r="W573" s="153">
        <v>0.89717514124293785</v>
      </c>
      <c r="X573" s="153">
        <v>0.90375399361022368</v>
      </c>
      <c r="Y573" s="172">
        <v>0.65788523672858368</v>
      </c>
      <c r="Z573" s="172">
        <v>2.1732224562306834</v>
      </c>
      <c r="AA573" s="147"/>
      <c r="AB573" s="144"/>
      <c r="AC573" s="144"/>
      <c r="AD573" s="153">
        <v>0.86979166666666663</v>
      </c>
      <c r="AE573" s="153">
        <v>0.88202176904791685</v>
      </c>
      <c r="AF573" s="144"/>
    </row>
    <row r="574" spans="1:32" ht="22.15" customHeight="1" x14ac:dyDescent="0.25">
      <c r="A574" s="154" t="s">
        <v>241</v>
      </c>
      <c r="B574" s="155">
        <v>5.4945054945054944E-2</v>
      </c>
      <c r="C574" s="155">
        <v>2.7777777777777776E-2</v>
      </c>
      <c r="D574" s="155">
        <v>0.11304347826086956</v>
      </c>
      <c r="E574" s="155">
        <v>8.3333333333333329E-2</v>
      </c>
      <c r="F574" s="155">
        <v>4.7619047619047616E-2</v>
      </c>
      <c r="G574" s="155">
        <v>4.878048780487805E-2</v>
      </c>
      <c r="H574" s="155">
        <v>0.14516129032258066</v>
      </c>
      <c r="I574" s="155">
        <v>8.6206896551724144E-2</v>
      </c>
      <c r="J574" s="172">
        <v>-5.8954393770856512</v>
      </c>
      <c r="K574" s="172">
        <v>1.5026340996168592</v>
      </c>
      <c r="L574" s="147"/>
      <c r="M574" s="203">
        <v>3.2293158532554815</v>
      </c>
      <c r="N574" s="144"/>
      <c r="P574" s="154" t="s">
        <v>241</v>
      </c>
      <c r="Q574" s="155">
        <v>4.5060658578856154E-2</v>
      </c>
      <c r="R574" s="155">
        <v>3.8461538461538464E-2</v>
      </c>
      <c r="S574" s="155">
        <v>4.5418326693227089E-2</v>
      </c>
      <c r="T574" s="155">
        <v>5.7867049258727883E-2</v>
      </c>
      <c r="U574" s="155">
        <v>5.6774809160305341E-2</v>
      </c>
      <c r="V574" s="155">
        <v>5.7345712725286727E-2</v>
      </c>
      <c r="W574" s="155">
        <v>3.898305084745763E-2</v>
      </c>
      <c r="X574" s="155">
        <v>5.3913738019169329E-2</v>
      </c>
      <c r="Y574" s="172">
        <v>1.4930687171711698</v>
      </c>
      <c r="Z574" s="172">
        <v>0.62470296493457311</v>
      </c>
      <c r="AA574" s="147"/>
      <c r="AB574" s="144"/>
      <c r="AC574" s="144"/>
      <c r="AD574" s="151">
        <v>7.1180555555555552E-2</v>
      </c>
      <c r="AE574" s="151">
        <v>4.7666708369823597E-2</v>
      </c>
      <c r="AF574" s="144"/>
    </row>
    <row r="575" spans="1:32" ht="22.15" customHeight="1" x14ac:dyDescent="0.25">
      <c r="A575" s="154" t="s">
        <v>242</v>
      </c>
      <c r="B575" s="155">
        <v>1.6233766233766232E-2</v>
      </c>
      <c r="C575" s="155">
        <v>1.2422360248447204E-2</v>
      </c>
      <c r="D575" s="155">
        <v>4.924242424242424E-2</v>
      </c>
      <c r="E575" s="155">
        <v>2.100840336134454E-2</v>
      </c>
      <c r="F575" s="155">
        <v>1.0830324909747292E-2</v>
      </c>
      <c r="G575" s="155">
        <v>4.9261083743842365E-3</v>
      </c>
      <c r="H575" s="155">
        <v>2.2167487684729065E-2</v>
      </c>
      <c r="I575" s="155">
        <v>1.0615711252653927E-2</v>
      </c>
      <c r="J575" s="172">
        <v>-1.1551776432075138</v>
      </c>
      <c r="K575" s="172">
        <v>-0.78444418315423825</v>
      </c>
      <c r="L575" s="147"/>
      <c r="M575" s="203">
        <v>0.14445156004800133</v>
      </c>
      <c r="N575" s="144"/>
      <c r="P575" s="154" t="s">
        <v>242</v>
      </c>
      <c r="Q575" s="155">
        <v>1.1706438541197659E-2</v>
      </c>
      <c r="R575" s="155">
        <v>1.2848389009685709E-2</v>
      </c>
      <c r="S575" s="155">
        <v>1.3939838591342627E-2</v>
      </c>
      <c r="T575" s="155">
        <v>1.5490974267059275E-2</v>
      </c>
      <c r="U575" s="155">
        <v>1.3197294000221804E-2</v>
      </c>
      <c r="V575" s="155">
        <v>9.2780772289476014E-3</v>
      </c>
      <c r="W575" s="155">
        <v>6.3065533315053469E-3</v>
      </c>
      <c r="X575" s="155">
        <v>9.1711956521739139E-3</v>
      </c>
      <c r="Y575" s="172">
        <v>0.28646423206685667</v>
      </c>
      <c r="Z575" s="172">
        <v>-0.23279139968165191</v>
      </c>
      <c r="AA575" s="147"/>
      <c r="AB575" s="144"/>
      <c r="AC575" s="144"/>
      <c r="AD575" s="151">
        <v>1.846015308419631E-2</v>
      </c>
      <c r="AE575" s="151">
        <v>1.1499109648990433E-2</v>
      </c>
      <c r="AF575" s="144"/>
    </row>
    <row r="576" spans="1:32" ht="22.15" customHeight="1" x14ac:dyDescent="0.25">
      <c r="A576" s="154" t="s">
        <v>243</v>
      </c>
      <c r="B576" s="155">
        <v>0.11038961038961038</v>
      </c>
      <c r="C576" s="155">
        <v>0.12422360248447205</v>
      </c>
      <c r="D576" s="155">
        <v>6.0606060606060608E-2</v>
      </c>
      <c r="E576" s="155">
        <v>7.5630252100840331E-2</v>
      </c>
      <c r="F576" s="155">
        <v>7.2202166064981949E-2</v>
      </c>
      <c r="G576" s="155">
        <v>3.2019704433497539E-2</v>
      </c>
      <c r="H576" s="155">
        <v>6.6502463054187194E-2</v>
      </c>
      <c r="I576" s="155">
        <v>5.0955414012738856E-2</v>
      </c>
      <c r="J576" s="172">
        <v>-1.5547049041448338</v>
      </c>
      <c r="K576" s="172">
        <v>-2.468618886884602</v>
      </c>
      <c r="L576" s="147"/>
      <c r="M576" s="203">
        <v>0.50315009692605961</v>
      </c>
      <c r="N576" s="144"/>
      <c r="P576" s="154" t="s">
        <v>243</v>
      </c>
      <c r="Q576" s="155">
        <v>8.1945069788383618E-2</v>
      </c>
      <c r="R576" s="155">
        <v>9.4287408578770507E-2</v>
      </c>
      <c r="S576" s="155">
        <v>8.645145512350208E-2</v>
      </c>
      <c r="T576" s="155">
        <v>8.8080911535014725E-2</v>
      </c>
      <c r="U576" s="155">
        <v>8.3398025950981475E-2</v>
      </c>
      <c r="V576" s="155">
        <v>5.6287001855615443E-2</v>
      </c>
      <c r="W576" s="155">
        <v>5.3285805685037928E-2</v>
      </c>
      <c r="X576" s="155">
        <v>4.5923913043478259E-2</v>
      </c>
      <c r="Y576" s="172">
        <v>-0.73618926415596686</v>
      </c>
      <c r="Z576" s="172">
        <v>-3.0269006402391412</v>
      </c>
      <c r="AA576" s="147"/>
      <c r="AB576" s="144"/>
      <c r="AC576" s="144"/>
      <c r="AD576" s="151">
        <v>7.5641602881584877E-2</v>
      </c>
      <c r="AE576" s="151">
        <v>7.6192919445869672E-2</v>
      </c>
      <c r="AF576" s="144"/>
    </row>
    <row r="577" spans="1:32" ht="22.15" customHeight="1" x14ac:dyDescent="0.25">
      <c r="A577" s="154" t="s">
        <v>244</v>
      </c>
      <c r="B577" s="155">
        <v>0.37987012987012986</v>
      </c>
      <c r="C577" s="155">
        <v>0.26708074534161491</v>
      </c>
      <c r="D577" s="155">
        <v>0.35606060606060608</v>
      </c>
      <c r="E577" s="155">
        <v>0.49159663865546216</v>
      </c>
      <c r="F577" s="155">
        <v>0.54873646209386284</v>
      </c>
      <c r="G577" s="155">
        <v>0.76600985221674878</v>
      </c>
      <c r="H577" s="155">
        <v>0.67487684729064035</v>
      </c>
      <c r="I577" s="155">
        <v>0.42462845010615713</v>
      </c>
      <c r="J577" s="172">
        <v>-25.024839718448323</v>
      </c>
      <c r="K577" s="172">
        <v>-9.3606579159939187</v>
      </c>
      <c r="L577" s="147"/>
      <c r="M577" s="203">
        <v>12.680236314963539</v>
      </c>
      <c r="N577" s="144"/>
      <c r="P577" s="154" t="s">
        <v>244</v>
      </c>
      <c r="Q577" s="155">
        <v>0.30076542098153985</v>
      </c>
      <c r="R577" s="155">
        <v>0.20755089938723068</v>
      </c>
      <c r="S577" s="155">
        <v>0.24260210320371728</v>
      </c>
      <c r="T577" s="155">
        <v>0.29445653565484575</v>
      </c>
      <c r="U577" s="155">
        <v>0.28668071420649882</v>
      </c>
      <c r="V577" s="155">
        <v>0.34779535212512153</v>
      </c>
      <c r="W577" s="155">
        <v>0.32730097797276297</v>
      </c>
      <c r="X577" s="155">
        <v>0.29782608695652174</v>
      </c>
      <c r="Y577" s="172">
        <v>-2.9474891016241234</v>
      </c>
      <c r="Z577" s="172">
        <v>0.87185506634001042</v>
      </c>
      <c r="AA577" s="147"/>
      <c r="AB577" s="144"/>
      <c r="AC577" s="144"/>
      <c r="AD577" s="151">
        <v>0.51823502926609633</v>
      </c>
      <c r="AE577" s="151">
        <v>0.28910753629312164</v>
      </c>
      <c r="AF577" s="144"/>
    </row>
    <row r="578" spans="1:32" ht="22.15" customHeight="1" x14ac:dyDescent="0.25">
      <c r="A578" s="154" t="s">
        <v>245</v>
      </c>
      <c r="B578" s="155">
        <v>6.4935064935064939E-3</v>
      </c>
      <c r="C578" s="155">
        <v>0</v>
      </c>
      <c r="D578" s="155">
        <v>3.787878787878788E-3</v>
      </c>
      <c r="E578" s="155">
        <v>0</v>
      </c>
      <c r="F578" s="155">
        <v>0</v>
      </c>
      <c r="G578" s="155">
        <v>0</v>
      </c>
      <c r="H578" s="155">
        <v>7.3891625615763543E-3</v>
      </c>
      <c r="I578" s="155">
        <v>0.18471337579617833</v>
      </c>
      <c r="J578" s="172">
        <v>17.732421323460198</v>
      </c>
      <c r="K578" s="172">
        <v>18.201188997897887</v>
      </c>
      <c r="L578" s="147"/>
      <c r="M578" s="203">
        <v>-6.5014885073386877</v>
      </c>
      <c r="N578" s="144"/>
      <c r="P578" s="154" t="s">
        <v>245</v>
      </c>
      <c r="Q578" s="155">
        <v>0.16276452048626744</v>
      </c>
      <c r="R578" s="155">
        <v>0.20438821901561574</v>
      </c>
      <c r="S578" s="155">
        <v>0.20799706529713866</v>
      </c>
      <c r="T578" s="155">
        <v>0.19331711688644221</v>
      </c>
      <c r="U578" s="155">
        <v>0.20605522901186649</v>
      </c>
      <c r="V578" s="155">
        <v>0.27710523990456837</v>
      </c>
      <c r="W578" s="155">
        <v>0.29988118087926147</v>
      </c>
      <c r="X578" s="155">
        <v>0.24972826086956521</v>
      </c>
      <c r="Y578" s="172">
        <v>-5.0152920009696258</v>
      </c>
      <c r="Z578" s="172">
        <v>2.3367834708336228</v>
      </c>
      <c r="AA578" s="147"/>
      <c r="AB578" s="144"/>
      <c r="AC578" s="144"/>
      <c r="AD578" s="151">
        <v>2.7014858171994596E-3</v>
      </c>
      <c r="AE578" s="151">
        <v>0.22636042616122898</v>
      </c>
      <c r="AF578" s="144"/>
    </row>
    <row r="579" spans="1:32" ht="22.15" customHeight="1" x14ac:dyDescent="0.25">
      <c r="A579" s="154" t="s">
        <v>246</v>
      </c>
      <c r="B579" s="155">
        <v>9.4155844155844159E-2</v>
      </c>
      <c r="C579" s="155">
        <v>0.11490683229813664</v>
      </c>
      <c r="D579" s="155">
        <v>0.11742424242424243</v>
      </c>
      <c r="E579" s="155">
        <v>0.13445378151260504</v>
      </c>
      <c r="F579" s="155">
        <v>8.6642599277978335E-2</v>
      </c>
      <c r="G579" s="155">
        <v>7.6354679802955669E-2</v>
      </c>
      <c r="H579" s="155">
        <v>0.10098522167487685</v>
      </c>
      <c r="I579" s="155">
        <v>0.19108280254777071</v>
      </c>
      <c r="J579" s="172">
        <v>9.0097580872893861</v>
      </c>
      <c r="K579" s="172">
        <v>8.9777084402790983</v>
      </c>
      <c r="L579" s="147"/>
      <c r="M579" s="203">
        <v>-1.5235132234837994</v>
      </c>
      <c r="N579" s="144"/>
      <c r="P579" s="154" t="s">
        <v>246</v>
      </c>
      <c r="Q579" s="155">
        <v>0.17739756866276452</v>
      </c>
      <c r="R579" s="155">
        <v>0.13994860644396126</v>
      </c>
      <c r="S579" s="155">
        <v>0.1396429444852042</v>
      </c>
      <c r="T579" s="155">
        <v>0.14722826782742288</v>
      </c>
      <c r="U579" s="155">
        <v>0.16923588776755019</v>
      </c>
      <c r="V579" s="155">
        <v>0.13669700450649466</v>
      </c>
      <c r="W579" s="155">
        <v>0.14495932730097796</v>
      </c>
      <c r="X579" s="155">
        <v>0.20631793478260871</v>
      </c>
      <c r="Y579" s="172">
        <v>6.1358607481630747</v>
      </c>
      <c r="Z579" s="172">
        <v>5.6271153627868724</v>
      </c>
      <c r="AA579" s="147"/>
      <c r="AB579" s="144"/>
      <c r="AC579" s="144"/>
      <c r="AD579" s="151">
        <v>0.10130571814497974</v>
      </c>
      <c r="AE579" s="151">
        <v>0.15004678115473999</v>
      </c>
      <c r="AF579" s="144"/>
    </row>
    <row r="580" spans="1:32" x14ac:dyDescent="0.25">
      <c r="A580" s="149" t="s">
        <v>247</v>
      </c>
      <c r="B580" s="150">
        <v>119.74350649350649</v>
      </c>
      <c r="C580" s="150">
        <v>170.63354037267061</v>
      </c>
      <c r="D580" s="150">
        <v>69.045454545454518</v>
      </c>
      <c r="E580" s="150">
        <v>64.453781512605019</v>
      </c>
      <c r="F580" s="150">
        <v>80.122743682310514</v>
      </c>
      <c r="G580" s="150">
        <v>28.842364532019705</v>
      </c>
      <c r="H580" s="150">
        <v>56.889162561576327</v>
      </c>
      <c r="I580" s="150">
        <v>41.605095541401276</v>
      </c>
      <c r="J580" s="177">
        <v>-15.284067020175051</v>
      </c>
      <c r="K580" s="177">
        <v>-40.51737181564507</v>
      </c>
      <c r="L580" s="147"/>
      <c r="M580" s="203">
        <v>-6.865352828163914</v>
      </c>
      <c r="N580" s="144"/>
      <c r="P580" s="149" t="s">
        <v>247</v>
      </c>
      <c r="Q580" s="150">
        <v>95.520936515083264</v>
      </c>
      <c r="R580" s="150">
        <v>113.1671278908875</v>
      </c>
      <c r="S580" s="150">
        <v>92.405111274150173</v>
      </c>
      <c r="T580" s="150">
        <v>89.461144539751658</v>
      </c>
      <c r="U580" s="150">
        <v>94.689697238549471</v>
      </c>
      <c r="V580" s="150">
        <v>55.770522223203997</v>
      </c>
      <c r="W580" s="150">
        <v>57.970843615757225</v>
      </c>
      <c r="X580" s="150">
        <v>48.47044836956519</v>
      </c>
      <c r="Y580" s="177">
        <v>-9.5003952461920349</v>
      </c>
      <c r="Z580" s="177">
        <v>-35.544491418561449</v>
      </c>
      <c r="AA580" s="147"/>
      <c r="AB580" s="144"/>
      <c r="AC580" s="144"/>
      <c r="AD580" s="150">
        <v>82.122467357046347</v>
      </c>
      <c r="AE580" s="150">
        <v>84.01493978812664</v>
      </c>
      <c r="AF580" s="144"/>
    </row>
    <row r="581" spans="1:32" x14ac:dyDescent="0.25">
      <c r="A581" s="149" t="s">
        <v>248</v>
      </c>
      <c r="B581" s="150">
        <v>207.65934065934047</v>
      </c>
      <c r="C581" s="150">
        <v>282.68750000000023</v>
      </c>
      <c r="D581" s="150">
        <v>113.33043478260869</v>
      </c>
      <c r="E581" s="150">
        <v>136.6666666666664</v>
      </c>
      <c r="F581" s="150">
        <v>163.49206349206327</v>
      </c>
      <c r="G581" s="150">
        <v>81.146341463414586</v>
      </c>
      <c r="H581" s="150">
        <v>204.19354838709691</v>
      </c>
      <c r="I581" s="150">
        <v>165.24137931034477</v>
      </c>
      <c r="J581" s="177">
        <v>-38.952169076752142</v>
      </c>
      <c r="K581" s="177">
        <v>-20.737787356321888</v>
      </c>
      <c r="L581" s="147"/>
      <c r="M581" s="203">
        <v>19.77053266497731</v>
      </c>
      <c r="N581" s="144"/>
      <c r="P581" s="149" t="s">
        <v>248</v>
      </c>
      <c r="Q581" s="150">
        <v>204.81065857885625</v>
      </c>
      <c r="R581" s="150">
        <v>196.03550295857994</v>
      </c>
      <c r="S581" s="150">
        <v>198.61832669322712</v>
      </c>
      <c r="T581" s="150">
        <v>183.95169775227191</v>
      </c>
      <c r="U581" s="150">
        <v>214.74809160305352</v>
      </c>
      <c r="V581" s="150">
        <v>172.65210267613321</v>
      </c>
      <c r="W581" s="150">
        <v>188.1079096045197</v>
      </c>
      <c r="X581" s="150">
        <v>145.47084664536746</v>
      </c>
      <c r="Y581" s="177">
        <v>-42.637062959152246</v>
      </c>
      <c r="Z581" s="177">
        <v>-49.553987584583837</v>
      </c>
      <c r="AA581" s="147"/>
      <c r="AB581" s="144"/>
      <c r="AC581" s="144"/>
      <c r="AD581" s="150">
        <v>185.97916666666666</v>
      </c>
      <c r="AE581" s="150">
        <v>195.0248342299513</v>
      </c>
      <c r="AF581" s="144"/>
    </row>
    <row r="582" spans="1:32" x14ac:dyDescent="0.25">
      <c r="A582" s="146" t="s">
        <v>249</v>
      </c>
      <c r="B582" s="147">
        <v>170</v>
      </c>
      <c r="C582" s="147">
        <v>92</v>
      </c>
      <c r="D582" s="147">
        <v>95</v>
      </c>
      <c r="E582" s="147">
        <v>84</v>
      </c>
      <c r="F582" s="147">
        <v>88</v>
      </c>
      <c r="G582" s="147">
        <v>104</v>
      </c>
      <c r="H582" s="147">
        <v>147</v>
      </c>
      <c r="I582" s="147">
        <v>131</v>
      </c>
      <c r="J582" s="148">
        <v>-0.10884353741496598</v>
      </c>
      <c r="K582" s="148">
        <v>0.17564102564102563</v>
      </c>
      <c r="L582" s="147"/>
      <c r="M582" s="155">
        <v>3.7205339392218123E-2</v>
      </c>
      <c r="N582" s="144"/>
      <c r="P582" s="146" t="s">
        <v>249</v>
      </c>
      <c r="Q582" s="147">
        <v>5240</v>
      </c>
      <c r="R582" s="147">
        <v>4002</v>
      </c>
      <c r="S582" s="147">
        <v>4090</v>
      </c>
      <c r="T582" s="147">
        <v>4034</v>
      </c>
      <c r="U582" s="147">
        <v>3629</v>
      </c>
      <c r="V582" s="147">
        <v>3662</v>
      </c>
      <c r="W582" s="147">
        <v>3670</v>
      </c>
      <c r="X582" s="147">
        <v>3521</v>
      </c>
      <c r="Y582" s="148">
        <v>-4.0599455040871937E-2</v>
      </c>
      <c r="Z582" s="148">
        <v>-0.12991139195820245</v>
      </c>
      <c r="AA582" s="147"/>
      <c r="AB582" s="144"/>
      <c r="AC582" s="144"/>
      <c r="AD582" s="147">
        <v>111.42857142857143</v>
      </c>
      <c r="AE582" s="147">
        <v>4046.7142857142858</v>
      </c>
      <c r="AF582" s="144"/>
    </row>
    <row r="583" spans="1:32" x14ac:dyDescent="0.25">
      <c r="A583" s="146" t="s">
        <v>250</v>
      </c>
      <c r="B583" s="147">
        <v>46</v>
      </c>
      <c r="C583" s="147">
        <v>22</v>
      </c>
      <c r="D583" s="147">
        <v>18</v>
      </c>
      <c r="E583" s="147">
        <v>28</v>
      </c>
      <c r="F583" s="147">
        <v>20</v>
      </c>
      <c r="G583" s="147">
        <v>20</v>
      </c>
      <c r="H583" s="147">
        <v>24</v>
      </c>
      <c r="I583" s="147">
        <v>31</v>
      </c>
      <c r="J583" s="148">
        <v>0.29166666666666669</v>
      </c>
      <c r="K583" s="148">
        <v>0.21910112359550568</v>
      </c>
      <c r="L583" s="147"/>
      <c r="M583" s="155">
        <v>2.3556231003039513E-2</v>
      </c>
      <c r="N583" s="144"/>
      <c r="P583" s="146" t="s">
        <v>250</v>
      </c>
      <c r="Q583" s="147">
        <v>1779</v>
      </c>
      <c r="R583" s="147">
        <v>1296</v>
      </c>
      <c r="S583" s="147">
        <v>1342</v>
      </c>
      <c r="T583" s="147">
        <v>1343</v>
      </c>
      <c r="U583" s="147">
        <v>1104</v>
      </c>
      <c r="V583" s="147">
        <v>1281</v>
      </c>
      <c r="W583" s="147">
        <v>1214</v>
      </c>
      <c r="X583" s="147">
        <v>1316</v>
      </c>
      <c r="Y583" s="148">
        <v>8.4019769357495888E-2</v>
      </c>
      <c r="Z583" s="148">
        <v>-1.5706806282722512E-2</v>
      </c>
      <c r="AA583" s="147"/>
      <c r="AB583" s="144"/>
      <c r="AC583" s="144"/>
      <c r="AD583" s="150">
        <v>25.428571428571427</v>
      </c>
      <c r="AE583" s="150">
        <v>1337</v>
      </c>
      <c r="AF583" s="144"/>
    </row>
    <row r="584" spans="1:32" x14ac:dyDescent="0.25">
      <c r="A584" s="149" t="s">
        <v>251</v>
      </c>
      <c r="B584" s="150">
        <v>0</v>
      </c>
      <c r="C584" s="150">
        <v>196</v>
      </c>
      <c r="D584" s="150">
        <v>122</v>
      </c>
      <c r="E584" s="150">
        <v>51</v>
      </c>
      <c r="F584" s="150">
        <v>85</v>
      </c>
      <c r="G584" s="150">
        <v>56</v>
      </c>
      <c r="H584" s="150">
        <v>65</v>
      </c>
      <c r="I584" s="150">
        <v>135</v>
      </c>
      <c r="J584" s="148">
        <v>1.0769230769230769</v>
      </c>
      <c r="K584" s="157">
        <v>0.40869565217391313</v>
      </c>
      <c r="L584" s="147"/>
      <c r="M584" s="155">
        <v>2.845699831365936E-2</v>
      </c>
      <c r="N584" s="144"/>
      <c r="P584" s="149" t="s">
        <v>251</v>
      </c>
      <c r="Q584" s="150">
        <v>0</v>
      </c>
      <c r="R584" s="150">
        <v>7221</v>
      </c>
      <c r="S584" s="150">
        <v>6045</v>
      </c>
      <c r="T584" s="150">
        <v>4850</v>
      </c>
      <c r="U584" s="150">
        <v>4541</v>
      </c>
      <c r="V584" s="150">
        <v>4166</v>
      </c>
      <c r="W584" s="150">
        <v>4230</v>
      </c>
      <c r="X584" s="150">
        <v>4744</v>
      </c>
      <c r="Y584" s="148">
        <v>0.12151300236406619</v>
      </c>
      <c r="Z584" s="157">
        <v>-8.3373587093034496E-2</v>
      </c>
      <c r="AA584" s="147"/>
      <c r="AB584" s="144"/>
      <c r="AC584" s="144"/>
      <c r="AD584" s="158">
        <v>95.833333333333329</v>
      </c>
      <c r="AE584" s="158">
        <v>5175.5</v>
      </c>
      <c r="AF584" s="144"/>
    </row>
    <row r="585" spans="1:32" x14ac:dyDescent="0.25">
      <c r="A585" s="159" t="s">
        <v>252</v>
      </c>
      <c r="B585" s="147">
        <v>17</v>
      </c>
      <c r="C585" s="147">
        <v>72</v>
      </c>
      <c r="D585" s="147">
        <v>96</v>
      </c>
      <c r="E585" s="147">
        <v>41</v>
      </c>
      <c r="F585" s="147">
        <v>19</v>
      </c>
      <c r="G585" s="147">
        <v>29</v>
      </c>
      <c r="H585" s="147">
        <v>32</v>
      </c>
      <c r="I585" s="147">
        <v>23</v>
      </c>
      <c r="J585" s="148">
        <v>-0.28125</v>
      </c>
      <c r="K585" s="148">
        <v>-0.47385620915032683</v>
      </c>
      <c r="L585" s="147"/>
      <c r="M585" s="155">
        <v>2.3350253807106598E-2</v>
      </c>
      <c r="N585" s="144"/>
      <c r="P585" s="159" t="s">
        <v>252</v>
      </c>
      <c r="Q585" s="147">
        <v>1715</v>
      </c>
      <c r="R585" s="147">
        <v>1659</v>
      </c>
      <c r="S585" s="147">
        <v>1888</v>
      </c>
      <c r="T585" s="147">
        <v>1373</v>
      </c>
      <c r="U585" s="147">
        <v>1607</v>
      </c>
      <c r="V585" s="147">
        <v>1394</v>
      </c>
      <c r="W585" s="147">
        <v>1288</v>
      </c>
      <c r="X585" s="147">
        <v>985</v>
      </c>
      <c r="Y585" s="148">
        <v>-0.23524844720496896</v>
      </c>
      <c r="Z585" s="148">
        <v>-0.36882094470889787</v>
      </c>
      <c r="AA585" s="147"/>
      <c r="AB585" s="144"/>
      <c r="AC585" s="144"/>
      <c r="AD585" s="150">
        <v>43.714285714285715</v>
      </c>
      <c r="AE585" s="150">
        <v>1560.5714285714287</v>
      </c>
      <c r="AF585" s="144"/>
    </row>
    <row r="586" spans="1:32" x14ac:dyDescent="0.25">
      <c r="A586" s="159" t="s">
        <v>253</v>
      </c>
      <c r="B586" s="147">
        <v>1</v>
      </c>
      <c r="C586" s="147">
        <v>0</v>
      </c>
      <c r="D586" s="147">
        <v>1</v>
      </c>
      <c r="E586" s="147">
        <v>2</v>
      </c>
      <c r="F586" s="147">
        <v>0</v>
      </c>
      <c r="G586" s="147">
        <v>0</v>
      </c>
      <c r="H586" s="147">
        <v>0</v>
      </c>
      <c r="I586" s="147">
        <v>2</v>
      </c>
      <c r="J586" s="148" t="e">
        <v>#DIV/0!</v>
      </c>
      <c r="K586" s="148">
        <v>2.5</v>
      </c>
      <c r="L586" s="147"/>
      <c r="M586" s="155">
        <v>2.8169014084507043E-2</v>
      </c>
      <c r="N586" s="144"/>
      <c r="P586" s="159" t="s">
        <v>253</v>
      </c>
      <c r="Q586" s="147">
        <v>120</v>
      </c>
      <c r="R586" s="147">
        <v>107</v>
      </c>
      <c r="S586" s="147">
        <v>175</v>
      </c>
      <c r="T586" s="147">
        <v>73</v>
      </c>
      <c r="U586" s="147">
        <v>89</v>
      </c>
      <c r="V586" s="147">
        <v>107</v>
      </c>
      <c r="W586" s="147">
        <v>60</v>
      </c>
      <c r="X586" s="147">
        <v>71</v>
      </c>
      <c r="Y586" s="148">
        <v>0.18333333333333332</v>
      </c>
      <c r="Z586" s="148">
        <v>-0.32010943912448703</v>
      </c>
      <c r="AA586" s="147"/>
      <c r="AB586" s="144"/>
      <c r="AC586" s="144"/>
      <c r="AD586" s="150">
        <v>0.5714285714285714</v>
      </c>
      <c r="AE586" s="150">
        <v>104.42857142857143</v>
      </c>
      <c r="AF586" s="144"/>
    </row>
    <row r="587" spans="1:32" x14ac:dyDescent="0.25">
      <c r="A587" s="159" t="s">
        <v>254</v>
      </c>
      <c r="B587" s="160">
        <v>5.5555555555555552E-2</v>
      </c>
      <c r="C587" s="160">
        <v>0</v>
      </c>
      <c r="D587" s="160">
        <v>1.0309278350515464E-2</v>
      </c>
      <c r="E587" s="160">
        <v>4.6511627906976744E-2</v>
      </c>
      <c r="F587" s="160">
        <v>0</v>
      </c>
      <c r="G587" s="160">
        <v>0</v>
      </c>
      <c r="H587" s="160">
        <v>0</v>
      </c>
      <c r="I587" s="160">
        <v>0.08</v>
      </c>
      <c r="J587" s="172">
        <v>8</v>
      </c>
      <c r="K587" s="172">
        <v>6.7096774193548381</v>
      </c>
      <c r="L587" s="147"/>
      <c r="M587" s="203">
        <v>1.276515151515152</v>
      </c>
      <c r="N587" s="144"/>
      <c r="P587" s="159" t="s">
        <v>254</v>
      </c>
      <c r="Q587" s="160">
        <v>6.5395095367847406E-2</v>
      </c>
      <c r="R587" s="160">
        <v>6.0588901472253681E-2</v>
      </c>
      <c r="S587" s="160">
        <v>8.4827920504120219E-2</v>
      </c>
      <c r="T587" s="160">
        <v>5.0484094052558784E-2</v>
      </c>
      <c r="U587" s="160">
        <v>5.2476415094339625E-2</v>
      </c>
      <c r="V587" s="160">
        <v>7.1285809460359756E-2</v>
      </c>
      <c r="W587" s="160">
        <v>4.4510385756676561E-2</v>
      </c>
      <c r="X587" s="160">
        <v>6.7234848484848481E-2</v>
      </c>
      <c r="Y587" s="172">
        <v>2.2724462728171919</v>
      </c>
      <c r="Z587" s="172">
        <v>0.45149857649857544</v>
      </c>
      <c r="AA587" s="147"/>
      <c r="AB587" s="144"/>
      <c r="AC587" s="144"/>
      <c r="AD587" s="191">
        <v>1.2903225806451613E-2</v>
      </c>
      <c r="AE587" s="191">
        <v>6.2719862719862726E-2</v>
      </c>
      <c r="AF587" s="144"/>
    </row>
    <row r="588" spans="1:32" x14ac:dyDescent="0.25">
      <c r="A588" s="161" t="s">
        <v>255</v>
      </c>
      <c r="B588" s="161"/>
      <c r="C588" s="161"/>
      <c r="D588" s="161"/>
      <c r="E588" s="144"/>
      <c r="F588" s="144"/>
      <c r="G588" s="144"/>
      <c r="H588" s="144"/>
      <c r="I588" s="144"/>
      <c r="J588" s="144"/>
      <c r="K588" s="144"/>
      <c r="L588" s="144"/>
      <c r="M588" s="144"/>
      <c r="N588" s="144"/>
      <c r="O588" s="204"/>
      <c r="P588" s="161" t="s">
        <v>255</v>
      </c>
      <c r="Q588" s="161"/>
      <c r="R588" s="161"/>
      <c r="S588" s="161"/>
      <c r="T588" s="144"/>
      <c r="U588" s="144"/>
      <c r="V588" s="144"/>
      <c r="W588" s="144"/>
      <c r="X588" s="144"/>
      <c r="Y588" s="144"/>
      <c r="Z588" s="144"/>
      <c r="AA588" s="144"/>
      <c r="AB588" s="144"/>
      <c r="AC588" s="144"/>
      <c r="AD588" s="144"/>
      <c r="AE588" s="144"/>
      <c r="AF588" s="144"/>
    </row>
  </sheetData>
  <dataConsolidate/>
  <mergeCells count="1">
    <mergeCell ref="B1:D1"/>
  </mergeCell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B4BF1B04-F74F-4BFC-A962-5C79B4386DD8}">
          <x14:formula1>
            <xm:f>'L:\FELLES\Avdeling EF\Statistikk\Hovedtall-tabeller\[Hovedtall T1 2017-26.xlsx]Hjelpetabell'!#REF!</xm:f>
          </x14:formula1>
          <xm:sqref>B1</xm:sqref>
        </x14:dataValidation>
      </x14:dataValidations>
    </ext>
    <ext xmlns:x14="http://schemas.microsoft.com/office/spreadsheetml/2009/9/main" uri="{05C60535-1F16-4fd2-B633-F4F36F0B64E0}">
      <x14:sparklineGroups xmlns:xm="http://schemas.microsoft.com/office/excel/2006/main">
        <x14:sparklineGroup displayEmptyCellsAs="gap" high="1" low="1" xr2:uid="{0B9E0D84-251C-4B16-B60B-6B5437AD2943}">
          <x14:colorSeries rgb="FF376092"/>
          <x14:colorNegative rgb="FFD00000"/>
          <x14:colorAxis rgb="FF000000"/>
          <x14:colorMarkers rgb="FFD00000"/>
          <x14:colorFirst rgb="FFD00000"/>
          <x14:colorLast rgb="FFD00000"/>
          <x14:colorHigh theme="1"/>
          <x14:colorLow rgb="FFD00000"/>
          <x14:sparklines>
            <x14:sparkline>
              <xm:f>'Møre og Romsdal PD'!Q569:X569</xm:f>
              <xm:sqref>AA569</xm:sqref>
            </x14:sparkline>
            <x14:sparkline>
              <xm:f>'Møre og Romsdal PD'!Q570:X570</xm:f>
              <xm:sqref>AA570</xm:sqref>
            </x14:sparkline>
            <x14:sparkline>
              <xm:f>'Møre og Romsdal PD'!Q571:X571</xm:f>
              <xm:sqref>AA571</xm:sqref>
            </x14:sparkline>
            <x14:sparkline>
              <xm:f>'Møre og Romsdal PD'!Q572:X572</xm:f>
              <xm:sqref>AA572</xm:sqref>
            </x14:sparkline>
            <x14:sparkline>
              <xm:f>'Møre og Romsdal PD'!Q573:X573</xm:f>
              <xm:sqref>AA573</xm:sqref>
            </x14:sparkline>
            <x14:sparkline>
              <xm:f>'Møre og Romsdal PD'!Q574:X574</xm:f>
              <xm:sqref>AA574</xm:sqref>
            </x14:sparkline>
            <x14:sparkline>
              <xm:f>'Møre og Romsdal PD'!Q575:X575</xm:f>
              <xm:sqref>AA575</xm:sqref>
            </x14:sparkline>
            <x14:sparkline>
              <xm:f>'Møre og Romsdal PD'!Q576:X576</xm:f>
              <xm:sqref>AA576</xm:sqref>
            </x14:sparkline>
            <x14:sparkline>
              <xm:f>'Møre og Romsdal PD'!Q577:X577</xm:f>
              <xm:sqref>AA577</xm:sqref>
            </x14:sparkline>
            <x14:sparkline>
              <xm:f>'Møre og Romsdal PD'!Q578:X578</xm:f>
              <xm:sqref>AA578</xm:sqref>
            </x14:sparkline>
            <x14:sparkline>
              <xm:f>'Møre og Romsdal PD'!Q579:X579</xm:f>
              <xm:sqref>AA579</xm:sqref>
            </x14:sparkline>
            <x14:sparkline>
              <xm:f>'Møre og Romsdal PD'!Q580:X580</xm:f>
              <xm:sqref>AA580</xm:sqref>
            </x14:sparkline>
            <x14:sparkline>
              <xm:f>'Møre og Romsdal PD'!Q581:X581</xm:f>
              <xm:sqref>AA581</xm:sqref>
            </x14:sparkline>
            <x14:sparkline>
              <xm:f>'Møre og Romsdal PD'!Q582:X582</xm:f>
              <xm:sqref>AA582</xm:sqref>
            </x14:sparkline>
            <x14:sparkline>
              <xm:f>'Møre og Romsdal PD'!Q583:X583</xm:f>
              <xm:sqref>AA583</xm:sqref>
            </x14:sparkline>
            <x14:sparkline>
              <xm:f>'Møre og Romsdal PD'!R584:X584</xm:f>
              <xm:sqref>AA584</xm:sqref>
            </x14:sparkline>
            <x14:sparkline>
              <xm:f>'Møre og Romsdal PD'!Q585:X585</xm:f>
              <xm:sqref>AA585</xm:sqref>
            </x14:sparkline>
            <x14:sparkline>
              <xm:f>'Møre og Romsdal PD'!Q586:X586</xm:f>
              <xm:sqref>AA586</xm:sqref>
            </x14:sparkline>
            <x14:sparkline>
              <xm:f>'Møre og Romsdal PD'!Q587:X587</xm:f>
              <xm:sqref>AA587</xm:sqref>
            </x14:sparkline>
          </x14:sparklines>
        </x14:sparklineGroup>
        <x14:sparklineGroup displayEmptyCellsAs="gap" high="1" low="1" xr2:uid="{654C92AE-EE43-4EDD-940F-16731A9F46FF}">
          <x14:colorSeries rgb="FF376092"/>
          <x14:colorNegative rgb="FFD00000"/>
          <x14:colorAxis rgb="FF000000"/>
          <x14:colorMarkers rgb="FFD00000"/>
          <x14:colorFirst rgb="FFD00000"/>
          <x14:colorLast rgb="FFD00000"/>
          <x14:colorHigh theme="1"/>
          <x14:colorLow rgb="FFD00000"/>
          <x14:sparklines>
            <x14:sparkline>
              <xm:f>'Møre og Romsdal PD'!Q543:X543</xm:f>
              <xm:sqref>AA543</xm:sqref>
            </x14:sparkline>
            <x14:sparkline>
              <xm:f>'Møre og Romsdal PD'!Q544:X544</xm:f>
              <xm:sqref>AA544</xm:sqref>
            </x14:sparkline>
            <x14:sparkline>
              <xm:f>'Møre og Romsdal PD'!Q545:X545</xm:f>
              <xm:sqref>AA545</xm:sqref>
            </x14:sparkline>
            <x14:sparkline>
              <xm:f>'Møre og Romsdal PD'!Q546:X546</xm:f>
              <xm:sqref>AA546</xm:sqref>
            </x14:sparkline>
            <x14:sparkline>
              <xm:f>'Møre og Romsdal PD'!Q547:X547</xm:f>
              <xm:sqref>AA547</xm:sqref>
            </x14:sparkline>
            <x14:sparkline>
              <xm:f>'Møre og Romsdal PD'!Q548:X548</xm:f>
              <xm:sqref>AA548</xm:sqref>
            </x14:sparkline>
            <x14:sparkline>
              <xm:f>'Møre og Romsdal PD'!Q549:X549</xm:f>
              <xm:sqref>AA549</xm:sqref>
            </x14:sparkline>
            <x14:sparkline>
              <xm:f>'Møre og Romsdal PD'!Q550:X550</xm:f>
              <xm:sqref>AA550</xm:sqref>
            </x14:sparkline>
            <x14:sparkline>
              <xm:f>'Møre og Romsdal PD'!Q551:X551</xm:f>
              <xm:sqref>AA551</xm:sqref>
            </x14:sparkline>
            <x14:sparkline>
              <xm:f>'Møre og Romsdal PD'!Q552:X552</xm:f>
              <xm:sqref>AA552</xm:sqref>
            </x14:sparkline>
            <x14:sparkline>
              <xm:f>'Møre og Romsdal PD'!Q553:X553</xm:f>
              <xm:sqref>AA553</xm:sqref>
            </x14:sparkline>
            <x14:sparkline>
              <xm:f>'Møre og Romsdal PD'!Q554:X554</xm:f>
              <xm:sqref>AA554</xm:sqref>
            </x14:sparkline>
            <x14:sparkline>
              <xm:f>'Møre og Romsdal PD'!Q555:X555</xm:f>
              <xm:sqref>AA555</xm:sqref>
            </x14:sparkline>
            <x14:sparkline>
              <xm:f>'Møre og Romsdal PD'!Q556:X556</xm:f>
              <xm:sqref>AA556</xm:sqref>
            </x14:sparkline>
            <x14:sparkline>
              <xm:f>'Møre og Romsdal PD'!Q557:X557</xm:f>
              <xm:sqref>AA557</xm:sqref>
            </x14:sparkline>
            <x14:sparkline>
              <xm:f>'Møre og Romsdal PD'!R558:X558</xm:f>
              <xm:sqref>AA558</xm:sqref>
            </x14:sparkline>
            <x14:sparkline>
              <xm:f>'Møre og Romsdal PD'!Q559:X559</xm:f>
              <xm:sqref>AA559</xm:sqref>
            </x14:sparkline>
            <x14:sparkline>
              <xm:f>'Møre og Romsdal PD'!Q560:X560</xm:f>
              <xm:sqref>AA560</xm:sqref>
            </x14:sparkline>
            <x14:sparkline>
              <xm:f>'Møre og Romsdal PD'!Q561:X561</xm:f>
              <xm:sqref>AA561</xm:sqref>
            </x14:sparkline>
          </x14:sparklines>
        </x14:sparklineGroup>
        <x14:sparklineGroup displayEmptyCellsAs="gap" high="1" low="1" xr2:uid="{B3C73415-FACE-499D-89AF-FCDCF3A9FCE1}">
          <x14:colorSeries rgb="FF376092"/>
          <x14:colorNegative rgb="FFD00000"/>
          <x14:colorAxis rgb="FF000000"/>
          <x14:colorMarkers rgb="FFD00000"/>
          <x14:colorFirst rgb="FFD00000"/>
          <x14:colorLast rgb="FFD00000"/>
          <x14:colorHigh theme="1"/>
          <x14:colorLow rgb="FFD00000"/>
          <x14:sparklines>
            <x14:sparkline>
              <xm:f>'Møre og Romsdal PD'!Q517:X517</xm:f>
              <xm:sqref>AA517</xm:sqref>
            </x14:sparkline>
            <x14:sparkline>
              <xm:f>'Møre og Romsdal PD'!Q518:X518</xm:f>
              <xm:sqref>AA518</xm:sqref>
            </x14:sparkline>
            <x14:sparkline>
              <xm:f>'Møre og Romsdal PD'!Q519:X519</xm:f>
              <xm:sqref>AA519</xm:sqref>
            </x14:sparkline>
            <x14:sparkline>
              <xm:f>'Møre og Romsdal PD'!Q520:X520</xm:f>
              <xm:sqref>AA520</xm:sqref>
            </x14:sparkline>
            <x14:sparkline>
              <xm:f>'Møre og Romsdal PD'!Q521:X521</xm:f>
              <xm:sqref>AA521</xm:sqref>
            </x14:sparkline>
            <x14:sparkline>
              <xm:f>'Møre og Romsdal PD'!Q522:X522</xm:f>
              <xm:sqref>AA522</xm:sqref>
            </x14:sparkline>
            <x14:sparkline>
              <xm:f>'Møre og Romsdal PD'!Q523:X523</xm:f>
              <xm:sqref>AA523</xm:sqref>
            </x14:sparkline>
            <x14:sparkline>
              <xm:f>'Møre og Romsdal PD'!Q524:X524</xm:f>
              <xm:sqref>AA524</xm:sqref>
            </x14:sparkline>
            <x14:sparkline>
              <xm:f>'Møre og Romsdal PD'!Q525:X525</xm:f>
              <xm:sqref>AA525</xm:sqref>
            </x14:sparkline>
            <x14:sparkline>
              <xm:f>'Møre og Romsdal PD'!Q526:X526</xm:f>
              <xm:sqref>AA526</xm:sqref>
            </x14:sparkline>
            <x14:sparkline>
              <xm:f>'Møre og Romsdal PD'!Q527:X527</xm:f>
              <xm:sqref>AA527</xm:sqref>
            </x14:sparkline>
            <x14:sparkline>
              <xm:f>'Møre og Romsdal PD'!Q528:X528</xm:f>
              <xm:sqref>AA528</xm:sqref>
            </x14:sparkline>
            <x14:sparkline>
              <xm:f>'Møre og Romsdal PD'!Q529:X529</xm:f>
              <xm:sqref>AA529</xm:sqref>
            </x14:sparkline>
            <x14:sparkline>
              <xm:f>'Møre og Romsdal PD'!Q530:X530</xm:f>
              <xm:sqref>AA530</xm:sqref>
            </x14:sparkline>
            <x14:sparkline>
              <xm:f>'Møre og Romsdal PD'!Q531:X531</xm:f>
              <xm:sqref>AA531</xm:sqref>
            </x14:sparkline>
            <x14:sparkline>
              <xm:f>'Møre og Romsdal PD'!R532:X532</xm:f>
              <xm:sqref>AA532</xm:sqref>
            </x14:sparkline>
            <x14:sparkline>
              <xm:f>'Møre og Romsdal PD'!Q533:X533</xm:f>
              <xm:sqref>AA533</xm:sqref>
            </x14:sparkline>
            <x14:sparkline>
              <xm:f>'Møre og Romsdal PD'!Q534:X534</xm:f>
              <xm:sqref>AA534</xm:sqref>
            </x14:sparkline>
            <x14:sparkline>
              <xm:f>'Møre og Romsdal PD'!Q535:X535</xm:f>
              <xm:sqref>AA535</xm:sqref>
            </x14:sparkline>
          </x14:sparklines>
        </x14:sparklineGroup>
        <x14:sparklineGroup displayEmptyCellsAs="gap" high="1" low="1" xr2:uid="{97C2EE31-3E4A-452B-BAD2-F640903B766B}">
          <x14:colorSeries rgb="FF376092"/>
          <x14:colorNegative rgb="FFD00000"/>
          <x14:colorAxis rgb="FF000000"/>
          <x14:colorMarkers rgb="FFD00000"/>
          <x14:colorFirst rgb="FFD00000"/>
          <x14:colorLast rgb="FFD00000"/>
          <x14:colorHigh theme="1"/>
          <x14:colorLow rgb="FFD00000"/>
          <x14:sparklines>
            <x14:sparkline>
              <xm:f>'Møre og Romsdal PD'!Q491:X491</xm:f>
              <xm:sqref>AA491</xm:sqref>
            </x14:sparkline>
            <x14:sparkline>
              <xm:f>'Møre og Romsdal PD'!Q492:X492</xm:f>
              <xm:sqref>AA492</xm:sqref>
            </x14:sparkline>
            <x14:sparkline>
              <xm:f>'Møre og Romsdal PD'!Q493:X493</xm:f>
              <xm:sqref>AA493</xm:sqref>
            </x14:sparkline>
            <x14:sparkline>
              <xm:f>'Møre og Romsdal PD'!Q494:X494</xm:f>
              <xm:sqref>AA494</xm:sqref>
            </x14:sparkline>
            <x14:sparkline>
              <xm:f>'Møre og Romsdal PD'!Q495:X495</xm:f>
              <xm:sqref>AA495</xm:sqref>
            </x14:sparkline>
            <x14:sparkline>
              <xm:f>'Møre og Romsdal PD'!Q496:X496</xm:f>
              <xm:sqref>AA496</xm:sqref>
            </x14:sparkline>
            <x14:sparkline>
              <xm:f>'Møre og Romsdal PD'!Q497:X497</xm:f>
              <xm:sqref>AA497</xm:sqref>
            </x14:sparkline>
            <x14:sparkline>
              <xm:f>'Møre og Romsdal PD'!Q498:X498</xm:f>
              <xm:sqref>AA498</xm:sqref>
            </x14:sparkline>
            <x14:sparkline>
              <xm:f>'Møre og Romsdal PD'!Q499:X499</xm:f>
              <xm:sqref>AA499</xm:sqref>
            </x14:sparkline>
            <x14:sparkline>
              <xm:f>'Møre og Romsdal PD'!Q500:X500</xm:f>
              <xm:sqref>AA500</xm:sqref>
            </x14:sparkline>
            <x14:sparkline>
              <xm:f>'Møre og Romsdal PD'!Q501:X501</xm:f>
              <xm:sqref>AA501</xm:sqref>
            </x14:sparkline>
            <x14:sparkline>
              <xm:f>'Møre og Romsdal PD'!Q502:X502</xm:f>
              <xm:sqref>AA502</xm:sqref>
            </x14:sparkline>
            <x14:sparkline>
              <xm:f>'Møre og Romsdal PD'!Q503:X503</xm:f>
              <xm:sqref>AA503</xm:sqref>
            </x14:sparkline>
            <x14:sparkline>
              <xm:f>'Møre og Romsdal PD'!Q504:X504</xm:f>
              <xm:sqref>AA504</xm:sqref>
            </x14:sparkline>
            <x14:sparkline>
              <xm:f>'Møre og Romsdal PD'!Q505:X505</xm:f>
              <xm:sqref>AA505</xm:sqref>
            </x14:sparkline>
            <x14:sparkline>
              <xm:f>'Møre og Romsdal PD'!R506:X506</xm:f>
              <xm:sqref>AA506</xm:sqref>
            </x14:sparkline>
            <x14:sparkline>
              <xm:f>'Møre og Romsdal PD'!Q507:X507</xm:f>
              <xm:sqref>AA507</xm:sqref>
            </x14:sparkline>
            <x14:sparkline>
              <xm:f>'Møre og Romsdal PD'!Q508:X508</xm:f>
              <xm:sqref>AA508</xm:sqref>
            </x14:sparkline>
            <x14:sparkline>
              <xm:f>'Møre og Romsdal PD'!Q509:X509</xm:f>
              <xm:sqref>AA509</xm:sqref>
            </x14:sparkline>
          </x14:sparklines>
        </x14:sparklineGroup>
        <x14:sparklineGroup displayEmptyCellsAs="gap" high="1" low="1" xr2:uid="{227C53DA-38AE-4D46-9CF4-A7B39B45D4CC}">
          <x14:colorSeries rgb="FF376092"/>
          <x14:colorNegative rgb="FFD00000"/>
          <x14:colorAxis rgb="FF000000"/>
          <x14:colorMarkers rgb="FFD00000"/>
          <x14:colorFirst rgb="FFD00000"/>
          <x14:colorLast rgb="FFD00000"/>
          <x14:colorHigh theme="1"/>
          <x14:colorLow rgb="FFD00000"/>
          <x14:sparklines>
            <x14:sparkline>
              <xm:f>'Møre og Romsdal PD'!Q465:X465</xm:f>
              <xm:sqref>AA465</xm:sqref>
            </x14:sparkline>
            <x14:sparkline>
              <xm:f>'Møre og Romsdal PD'!Q466:X466</xm:f>
              <xm:sqref>AA466</xm:sqref>
            </x14:sparkline>
            <x14:sparkline>
              <xm:f>'Møre og Romsdal PD'!Q467:X467</xm:f>
              <xm:sqref>AA467</xm:sqref>
            </x14:sparkline>
            <x14:sparkline>
              <xm:f>'Møre og Romsdal PD'!Q468:X468</xm:f>
              <xm:sqref>AA468</xm:sqref>
            </x14:sparkline>
            <x14:sparkline>
              <xm:f>'Møre og Romsdal PD'!Q469:X469</xm:f>
              <xm:sqref>AA469</xm:sqref>
            </x14:sparkline>
            <x14:sparkline>
              <xm:f>'Møre og Romsdal PD'!Q470:X470</xm:f>
              <xm:sqref>AA470</xm:sqref>
            </x14:sparkline>
            <x14:sparkline>
              <xm:f>'Møre og Romsdal PD'!Q471:X471</xm:f>
              <xm:sqref>AA471</xm:sqref>
            </x14:sparkline>
            <x14:sparkline>
              <xm:f>'Møre og Romsdal PD'!Q472:X472</xm:f>
              <xm:sqref>AA472</xm:sqref>
            </x14:sparkline>
            <x14:sparkline>
              <xm:f>'Møre og Romsdal PD'!Q473:X473</xm:f>
              <xm:sqref>AA473</xm:sqref>
            </x14:sparkline>
            <x14:sparkline>
              <xm:f>'Møre og Romsdal PD'!Q474:X474</xm:f>
              <xm:sqref>AA474</xm:sqref>
            </x14:sparkline>
            <x14:sparkline>
              <xm:f>'Møre og Romsdal PD'!Q475:X475</xm:f>
              <xm:sqref>AA475</xm:sqref>
            </x14:sparkline>
            <x14:sparkline>
              <xm:f>'Møre og Romsdal PD'!Q476:X476</xm:f>
              <xm:sqref>AA476</xm:sqref>
            </x14:sparkline>
            <x14:sparkline>
              <xm:f>'Møre og Romsdal PD'!Q477:X477</xm:f>
              <xm:sqref>AA477</xm:sqref>
            </x14:sparkline>
            <x14:sparkline>
              <xm:f>'Møre og Romsdal PD'!Q478:X478</xm:f>
              <xm:sqref>AA478</xm:sqref>
            </x14:sparkline>
            <x14:sparkline>
              <xm:f>'Møre og Romsdal PD'!Q479:X479</xm:f>
              <xm:sqref>AA479</xm:sqref>
            </x14:sparkline>
            <x14:sparkline>
              <xm:f>'Møre og Romsdal PD'!R480:X480</xm:f>
              <xm:sqref>AA480</xm:sqref>
            </x14:sparkline>
            <x14:sparkline>
              <xm:f>'Møre og Romsdal PD'!Q481:X481</xm:f>
              <xm:sqref>AA481</xm:sqref>
            </x14:sparkline>
            <x14:sparkline>
              <xm:f>'Møre og Romsdal PD'!Q482:X482</xm:f>
              <xm:sqref>AA482</xm:sqref>
            </x14:sparkline>
            <x14:sparkline>
              <xm:f>'Møre og Romsdal PD'!Q483:X483</xm:f>
              <xm:sqref>AA483</xm:sqref>
            </x14:sparkline>
          </x14:sparklines>
        </x14:sparklineGroup>
        <x14:sparklineGroup displayEmptyCellsAs="gap" high="1" low="1" xr2:uid="{165221C6-163A-42A3-8F5C-609F6722CE8F}">
          <x14:colorSeries rgb="FF376092"/>
          <x14:colorNegative rgb="FFD00000"/>
          <x14:colorAxis rgb="FF000000"/>
          <x14:colorMarkers rgb="FFD00000"/>
          <x14:colorFirst rgb="FFD00000"/>
          <x14:colorLast rgb="FFD00000"/>
          <x14:colorHigh theme="1"/>
          <x14:colorLow rgb="FFD00000"/>
          <x14:sparklines>
            <x14:sparkline>
              <xm:f>'Møre og Romsdal PD'!Q439:X439</xm:f>
              <xm:sqref>AA439</xm:sqref>
            </x14:sparkline>
            <x14:sparkline>
              <xm:f>'Møre og Romsdal PD'!Q440:X440</xm:f>
              <xm:sqref>AA440</xm:sqref>
            </x14:sparkline>
            <x14:sparkline>
              <xm:f>'Møre og Romsdal PD'!Q441:X441</xm:f>
              <xm:sqref>AA441</xm:sqref>
            </x14:sparkline>
            <x14:sparkline>
              <xm:f>'Møre og Romsdal PD'!Q442:X442</xm:f>
              <xm:sqref>AA442</xm:sqref>
            </x14:sparkline>
            <x14:sparkline>
              <xm:f>'Møre og Romsdal PD'!Q443:X443</xm:f>
              <xm:sqref>AA443</xm:sqref>
            </x14:sparkline>
            <x14:sparkline>
              <xm:f>'Møre og Romsdal PD'!Q444:X444</xm:f>
              <xm:sqref>AA444</xm:sqref>
            </x14:sparkline>
            <x14:sparkline>
              <xm:f>'Møre og Romsdal PD'!Q445:X445</xm:f>
              <xm:sqref>AA445</xm:sqref>
            </x14:sparkline>
            <x14:sparkline>
              <xm:f>'Møre og Romsdal PD'!Q446:X446</xm:f>
              <xm:sqref>AA446</xm:sqref>
            </x14:sparkline>
            <x14:sparkline>
              <xm:f>'Møre og Romsdal PD'!Q447:X447</xm:f>
              <xm:sqref>AA447</xm:sqref>
            </x14:sparkline>
            <x14:sparkline>
              <xm:f>'Møre og Romsdal PD'!Q448:X448</xm:f>
              <xm:sqref>AA448</xm:sqref>
            </x14:sparkline>
            <x14:sparkline>
              <xm:f>'Møre og Romsdal PD'!Q449:X449</xm:f>
              <xm:sqref>AA449</xm:sqref>
            </x14:sparkline>
            <x14:sparkline>
              <xm:f>'Møre og Romsdal PD'!Q450:X450</xm:f>
              <xm:sqref>AA450</xm:sqref>
            </x14:sparkline>
            <x14:sparkline>
              <xm:f>'Møre og Romsdal PD'!Q451:X451</xm:f>
              <xm:sqref>AA451</xm:sqref>
            </x14:sparkline>
            <x14:sparkline>
              <xm:f>'Møre og Romsdal PD'!Q452:X452</xm:f>
              <xm:sqref>AA452</xm:sqref>
            </x14:sparkline>
            <x14:sparkline>
              <xm:f>'Møre og Romsdal PD'!Q453:X453</xm:f>
              <xm:sqref>AA453</xm:sqref>
            </x14:sparkline>
            <x14:sparkline>
              <xm:f>'Møre og Romsdal PD'!R454:X454</xm:f>
              <xm:sqref>AA454</xm:sqref>
            </x14:sparkline>
            <x14:sparkline>
              <xm:f>'Møre og Romsdal PD'!Q455:X455</xm:f>
              <xm:sqref>AA455</xm:sqref>
            </x14:sparkline>
            <x14:sparkline>
              <xm:f>'Møre og Romsdal PD'!Q456:X456</xm:f>
              <xm:sqref>AA456</xm:sqref>
            </x14:sparkline>
            <x14:sparkline>
              <xm:f>'Møre og Romsdal PD'!Q457:X457</xm:f>
              <xm:sqref>AA457</xm:sqref>
            </x14:sparkline>
          </x14:sparklines>
        </x14:sparklineGroup>
        <x14:sparklineGroup displayEmptyCellsAs="gap" high="1" low="1" xr2:uid="{0DAFA8E3-5426-4975-B095-133D03D80421}">
          <x14:colorSeries rgb="FF376092"/>
          <x14:colorNegative rgb="FFD00000"/>
          <x14:colorAxis rgb="FF000000"/>
          <x14:colorMarkers rgb="FFD00000"/>
          <x14:colorFirst rgb="FFD00000"/>
          <x14:colorLast rgb="FFD00000"/>
          <x14:colorHigh theme="1"/>
          <x14:colorLow rgb="FFD00000"/>
          <x14:sparklines>
            <x14:sparkline>
              <xm:f>'Møre og Romsdal PD'!Q413:X413</xm:f>
              <xm:sqref>AA413</xm:sqref>
            </x14:sparkline>
            <x14:sparkline>
              <xm:f>'Møre og Romsdal PD'!Q414:X414</xm:f>
              <xm:sqref>AA414</xm:sqref>
            </x14:sparkline>
            <x14:sparkline>
              <xm:f>'Møre og Romsdal PD'!Q415:X415</xm:f>
              <xm:sqref>AA415</xm:sqref>
            </x14:sparkline>
            <x14:sparkline>
              <xm:f>'Møre og Romsdal PD'!Q416:X416</xm:f>
              <xm:sqref>AA416</xm:sqref>
            </x14:sparkline>
            <x14:sparkline>
              <xm:f>'Møre og Romsdal PD'!Q417:X417</xm:f>
              <xm:sqref>AA417</xm:sqref>
            </x14:sparkline>
            <x14:sparkline>
              <xm:f>'Møre og Romsdal PD'!Q418:X418</xm:f>
              <xm:sqref>AA418</xm:sqref>
            </x14:sparkline>
            <x14:sparkline>
              <xm:f>'Møre og Romsdal PD'!Q419:X419</xm:f>
              <xm:sqref>AA419</xm:sqref>
            </x14:sparkline>
            <x14:sparkline>
              <xm:f>'Møre og Romsdal PD'!Q420:X420</xm:f>
              <xm:sqref>AA420</xm:sqref>
            </x14:sparkline>
            <x14:sparkline>
              <xm:f>'Møre og Romsdal PD'!Q421:X421</xm:f>
              <xm:sqref>AA421</xm:sqref>
            </x14:sparkline>
            <x14:sparkline>
              <xm:f>'Møre og Romsdal PD'!Q422:X422</xm:f>
              <xm:sqref>AA422</xm:sqref>
            </x14:sparkline>
            <x14:sparkline>
              <xm:f>'Møre og Romsdal PD'!Q423:X423</xm:f>
              <xm:sqref>AA423</xm:sqref>
            </x14:sparkline>
            <x14:sparkline>
              <xm:f>'Møre og Romsdal PD'!Q424:X424</xm:f>
              <xm:sqref>AA424</xm:sqref>
            </x14:sparkline>
            <x14:sparkline>
              <xm:f>'Møre og Romsdal PD'!Q425:X425</xm:f>
              <xm:sqref>AA425</xm:sqref>
            </x14:sparkline>
            <x14:sparkline>
              <xm:f>'Møre og Romsdal PD'!Q426:X426</xm:f>
              <xm:sqref>AA426</xm:sqref>
            </x14:sparkline>
            <x14:sparkline>
              <xm:f>'Møre og Romsdal PD'!Q427:X427</xm:f>
              <xm:sqref>AA427</xm:sqref>
            </x14:sparkline>
            <x14:sparkline>
              <xm:f>'Møre og Romsdal PD'!R428:X428</xm:f>
              <xm:sqref>AA428</xm:sqref>
            </x14:sparkline>
            <x14:sparkline>
              <xm:f>'Møre og Romsdal PD'!Q429:X429</xm:f>
              <xm:sqref>AA429</xm:sqref>
            </x14:sparkline>
            <x14:sparkline>
              <xm:f>'Møre og Romsdal PD'!Q430:X430</xm:f>
              <xm:sqref>AA430</xm:sqref>
            </x14:sparkline>
            <x14:sparkline>
              <xm:f>'Møre og Romsdal PD'!Q431:X431</xm:f>
              <xm:sqref>AA431</xm:sqref>
            </x14:sparkline>
          </x14:sparklines>
        </x14:sparklineGroup>
        <x14:sparklineGroup displayEmptyCellsAs="gap" high="1" low="1" xr2:uid="{EC0B5C54-18CD-43FD-A825-20AE0A3557E7}">
          <x14:colorSeries rgb="FF376092"/>
          <x14:colorNegative rgb="FFD00000"/>
          <x14:colorAxis rgb="FF000000"/>
          <x14:colorMarkers rgb="FFD00000"/>
          <x14:colorFirst rgb="FFD00000"/>
          <x14:colorLast rgb="FFD00000"/>
          <x14:colorHigh theme="1"/>
          <x14:colorLow rgb="FFD00000"/>
          <x14:sparklines>
            <x14:sparkline>
              <xm:f>'Møre og Romsdal PD'!Q387:X387</xm:f>
              <xm:sqref>AA387</xm:sqref>
            </x14:sparkline>
            <x14:sparkline>
              <xm:f>'Møre og Romsdal PD'!Q388:X388</xm:f>
              <xm:sqref>AA388</xm:sqref>
            </x14:sparkline>
            <x14:sparkline>
              <xm:f>'Møre og Romsdal PD'!Q389:X389</xm:f>
              <xm:sqref>AA389</xm:sqref>
            </x14:sparkline>
            <x14:sparkline>
              <xm:f>'Møre og Romsdal PD'!Q390:X390</xm:f>
              <xm:sqref>AA390</xm:sqref>
            </x14:sparkline>
            <x14:sparkline>
              <xm:f>'Møre og Romsdal PD'!Q391:X391</xm:f>
              <xm:sqref>AA391</xm:sqref>
            </x14:sparkline>
            <x14:sparkline>
              <xm:f>'Møre og Romsdal PD'!Q392:X392</xm:f>
              <xm:sqref>AA392</xm:sqref>
            </x14:sparkline>
            <x14:sparkline>
              <xm:f>'Møre og Romsdal PD'!Q393:X393</xm:f>
              <xm:sqref>AA393</xm:sqref>
            </x14:sparkline>
            <x14:sparkline>
              <xm:f>'Møre og Romsdal PD'!Q394:X394</xm:f>
              <xm:sqref>AA394</xm:sqref>
            </x14:sparkline>
            <x14:sparkline>
              <xm:f>'Møre og Romsdal PD'!Q395:X395</xm:f>
              <xm:sqref>AA395</xm:sqref>
            </x14:sparkline>
            <x14:sparkline>
              <xm:f>'Møre og Romsdal PD'!Q396:X396</xm:f>
              <xm:sqref>AA396</xm:sqref>
            </x14:sparkline>
            <x14:sparkline>
              <xm:f>'Møre og Romsdal PD'!Q397:X397</xm:f>
              <xm:sqref>AA397</xm:sqref>
            </x14:sparkline>
            <x14:sparkline>
              <xm:f>'Møre og Romsdal PD'!Q398:X398</xm:f>
              <xm:sqref>AA398</xm:sqref>
            </x14:sparkline>
            <x14:sparkline>
              <xm:f>'Møre og Romsdal PD'!Q399:X399</xm:f>
              <xm:sqref>AA399</xm:sqref>
            </x14:sparkline>
            <x14:sparkline>
              <xm:f>'Møre og Romsdal PD'!Q400:X400</xm:f>
              <xm:sqref>AA400</xm:sqref>
            </x14:sparkline>
            <x14:sparkline>
              <xm:f>'Møre og Romsdal PD'!Q401:X401</xm:f>
              <xm:sqref>AA401</xm:sqref>
            </x14:sparkline>
            <x14:sparkline>
              <xm:f>'Møre og Romsdal PD'!R402:X402</xm:f>
              <xm:sqref>AA402</xm:sqref>
            </x14:sparkline>
            <x14:sparkline>
              <xm:f>'Møre og Romsdal PD'!Q403:X403</xm:f>
              <xm:sqref>AA403</xm:sqref>
            </x14:sparkline>
            <x14:sparkline>
              <xm:f>'Møre og Romsdal PD'!Q404:X404</xm:f>
              <xm:sqref>AA404</xm:sqref>
            </x14:sparkline>
            <x14:sparkline>
              <xm:f>'Møre og Romsdal PD'!Q405:X405</xm:f>
              <xm:sqref>AA405</xm:sqref>
            </x14:sparkline>
          </x14:sparklines>
        </x14:sparklineGroup>
        <x14:sparklineGroup displayEmptyCellsAs="gap" high="1" low="1" xr2:uid="{A68DEE4E-D448-4138-8F21-65FD3C40953C}">
          <x14:colorSeries rgb="FF376092"/>
          <x14:colorNegative rgb="FFD00000"/>
          <x14:colorAxis rgb="FF000000"/>
          <x14:colorMarkers rgb="FFD00000"/>
          <x14:colorFirst rgb="FFD00000"/>
          <x14:colorLast rgb="FFD00000"/>
          <x14:colorHigh theme="1"/>
          <x14:colorLow rgb="FFD00000"/>
          <x14:sparklines>
            <x14:sparkline>
              <xm:f>'Møre og Romsdal PD'!Q361:X361</xm:f>
              <xm:sqref>AA361</xm:sqref>
            </x14:sparkline>
            <x14:sparkline>
              <xm:f>'Møre og Romsdal PD'!Q362:X362</xm:f>
              <xm:sqref>AA362</xm:sqref>
            </x14:sparkline>
            <x14:sparkline>
              <xm:f>'Møre og Romsdal PD'!Q363:X363</xm:f>
              <xm:sqref>AA363</xm:sqref>
            </x14:sparkline>
            <x14:sparkline>
              <xm:f>'Møre og Romsdal PD'!Q364:X364</xm:f>
              <xm:sqref>AA364</xm:sqref>
            </x14:sparkline>
            <x14:sparkline>
              <xm:f>'Møre og Romsdal PD'!Q365:X365</xm:f>
              <xm:sqref>AA365</xm:sqref>
            </x14:sparkline>
            <x14:sparkline>
              <xm:f>'Møre og Romsdal PD'!Q366:X366</xm:f>
              <xm:sqref>AA366</xm:sqref>
            </x14:sparkline>
            <x14:sparkline>
              <xm:f>'Møre og Romsdal PD'!Q367:X367</xm:f>
              <xm:sqref>AA367</xm:sqref>
            </x14:sparkline>
            <x14:sparkline>
              <xm:f>'Møre og Romsdal PD'!Q368:X368</xm:f>
              <xm:sqref>AA368</xm:sqref>
            </x14:sparkline>
            <x14:sparkline>
              <xm:f>'Møre og Romsdal PD'!Q369:X369</xm:f>
              <xm:sqref>AA369</xm:sqref>
            </x14:sparkline>
            <x14:sparkline>
              <xm:f>'Møre og Romsdal PD'!Q370:X370</xm:f>
              <xm:sqref>AA370</xm:sqref>
            </x14:sparkline>
            <x14:sparkline>
              <xm:f>'Møre og Romsdal PD'!Q371:X371</xm:f>
              <xm:sqref>AA371</xm:sqref>
            </x14:sparkline>
            <x14:sparkline>
              <xm:f>'Møre og Romsdal PD'!Q372:X372</xm:f>
              <xm:sqref>AA372</xm:sqref>
            </x14:sparkline>
            <x14:sparkline>
              <xm:f>'Møre og Romsdal PD'!Q373:X373</xm:f>
              <xm:sqref>AA373</xm:sqref>
            </x14:sparkline>
            <x14:sparkline>
              <xm:f>'Møre og Romsdal PD'!Q374:X374</xm:f>
              <xm:sqref>AA374</xm:sqref>
            </x14:sparkline>
            <x14:sparkline>
              <xm:f>'Møre og Romsdal PD'!Q375:X375</xm:f>
              <xm:sqref>AA375</xm:sqref>
            </x14:sparkline>
            <x14:sparkline>
              <xm:f>'Møre og Romsdal PD'!R376:X376</xm:f>
              <xm:sqref>AA376</xm:sqref>
            </x14:sparkline>
            <x14:sparkline>
              <xm:f>'Møre og Romsdal PD'!Q377:X377</xm:f>
              <xm:sqref>AA377</xm:sqref>
            </x14:sparkline>
            <x14:sparkline>
              <xm:f>'Møre og Romsdal PD'!Q378:X378</xm:f>
              <xm:sqref>AA378</xm:sqref>
            </x14:sparkline>
            <x14:sparkline>
              <xm:f>'Møre og Romsdal PD'!Q379:X379</xm:f>
              <xm:sqref>AA379</xm:sqref>
            </x14:sparkline>
          </x14:sparklines>
        </x14:sparklineGroup>
        <x14:sparklineGroup displayEmptyCellsAs="gap" high="1" low="1" xr2:uid="{A39920E2-21E9-4DF2-A987-1FF40BA4347F}">
          <x14:colorSeries rgb="FF376092"/>
          <x14:colorNegative rgb="FFD00000"/>
          <x14:colorAxis rgb="FF000000"/>
          <x14:colorMarkers rgb="FFD00000"/>
          <x14:colorFirst rgb="FFD00000"/>
          <x14:colorLast rgb="FFD00000"/>
          <x14:colorHigh theme="1"/>
          <x14:colorLow rgb="FFD00000"/>
          <x14:sparklines>
            <x14:sparkline>
              <xm:f>'Møre og Romsdal PD'!Q335:X335</xm:f>
              <xm:sqref>AA335</xm:sqref>
            </x14:sparkline>
            <x14:sparkline>
              <xm:f>'Møre og Romsdal PD'!Q336:X336</xm:f>
              <xm:sqref>AA336</xm:sqref>
            </x14:sparkline>
            <x14:sparkline>
              <xm:f>'Møre og Romsdal PD'!Q337:X337</xm:f>
              <xm:sqref>AA337</xm:sqref>
            </x14:sparkline>
            <x14:sparkline>
              <xm:f>'Møre og Romsdal PD'!Q338:X338</xm:f>
              <xm:sqref>AA338</xm:sqref>
            </x14:sparkline>
            <x14:sparkline>
              <xm:f>'Møre og Romsdal PD'!Q339:X339</xm:f>
              <xm:sqref>AA339</xm:sqref>
            </x14:sparkline>
            <x14:sparkline>
              <xm:f>'Møre og Romsdal PD'!Q340:X340</xm:f>
              <xm:sqref>AA340</xm:sqref>
            </x14:sparkline>
            <x14:sparkline>
              <xm:f>'Møre og Romsdal PD'!Q341:X341</xm:f>
              <xm:sqref>AA341</xm:sqref>
            </x14:sparkline>
            <x14:sparkline>
              <xm:f>'Møre og Romsdal PD'!Q342:X342</xm:f>
              <xm:sqref>AA342</xm:sqref>
            </x14:sparkline>
            <x14:sparkline>
              <xm:f>'Møre og Romsdal PD'!Q343:X343</xm:f>
              <xm:sqref>AA343</xm:sqref>
            </x14:sparkline>
            <x14:sparkline>
              <xm:f>'Møre og Romsdal PD'!Q344:X344</xm:f>
              <xm:sqref>AA344</xm:sqref>
            </x14:sparkline>
            <x14:sparkline>
              <xm:f>'Møre og Romsdal PD'!Q345:X345</xm:f>
              <xm:sqref>AA345</xm:sqref>
            </x14:sparkline>
            <x14:sparkline>
              <xm:f>'Møre og Romsdal PD'!Q346:X346</xm:f>
              <xm:sqref>AA346</xm:sqref>
            </x14:sparkline>
            <x14:sparkline>
              <xm:f>'Møre og Romsdal PD'!Q347:X347</xm:f>
              <xm:sqref>AA347</xm:sqref>
            </x14:sparkline>
            <x14:sparkline>
              <xm:f>'Møre og Romsdal PD'!Q348:X348</xm:f>
              <xm:sqref>AA348</xm:sqref>
            </x14:sparkline>
            <x14:sparkline>
              <xm:f>'Møre og Romsdal PD'!Q349:X349</xm:f>
              <xm:sqref>AA349</xm:sqref>
            </x14:sparkline>
            <x14:sparkline>
              <xm:f>'Møre og Romsdal PD'!R350:X350</xm:f>
              <xm:sqref>AA350</xm:sqref>
            </x14:sparkline>
            <x14:sparkline>
              <xm:f>'Møre og Romsdal PD'!Q351:X351</xm:f>
              <xm:sqref>AA351</xm:sqref>
            </x14:sparkline>
            <x14:sparkline>
              <xm:f>'Møre og Romsdal PD'!Q352:X352</xm:f>
              <xm:sqref>AA352</xm:sqref>
            </x14:sparkline>
            <x14:sparkline>
              <xm:f>'Møre og Romsdal PD'!Q353:X353</xm:f>
              <xm:sqref>AA353</xm:sqref>
            </x14:sparkline>
          </x14:sparklines>
        </x14:sparklineGroup>
        <x14:sparklineGroup displayEmptyCellsAs="gap" high="1" low="1" xr2:uid="{E23D3DF0-938B-4F11-BE7D-6A44B527F81B}">
          <x14:colorSeries rgb="FF376092"/>
          <x14:colorNegative rgb="FFD00000"/>
          <x14:colorAxis rgb="FF000000"/>
          <x14:colorMarkers rgb="FFD00000"/>
          <x14:colorFirst rgb="FFD00000"/>
          <x14:colorLast rgb="FFD00000"/>
          <x14:colorHigh theme="1"/>
          <x14:colorLow rgb="FFD00000"/>
          <x14:sparklines>
            <x14:sparkline>
              <xm:f>'Møre og Romsdal PD'!Q302:X302</xm:f>
              <xm:sqref>AA302</xm:sqref>
            </x14:sparkline>
            <x14:sparkline>
              <xm:f>'Møre og Romsdal PD'!Q303:X303</xm:f>
              <xm:sqref>AA303</xm:sqref>
            </x14:sparkline>
            <x14:sparkline>
              <xm:f>'Møre og Romsdal PD'!Q304:X304</xm:f>
              <xm:sqref>AA304</xm:sqref>
            </x14:sparkline>
            <x14:sparkline>
              <xm:f>'Møre og Romsdal PD'!Q305:X305</xm:f>
              <xm:sqref>AA305</xm:sqref>
            </x14:sparkline>
            <x14:sparkline>
              <xm:f>'Møre og Romsdal PD'!Q306:X306</xm:f>
              <xm:sqref>AA306</xm:sqref>
            </x14:sparkline>
            <x14:sparkline>
              <xm:f>'Møre og Romsdal PD'!Q307:X307</xm:f>
              <xm:sqref>AA307</xm:sqref>
            </x14:sparkline>
            <x14:sparkline>
              <xm:f>'Møre og Romsdal PD'!Q308:X308</xm:f>
              <xm:sqref>AA308</xm:sqref>
            </x14:sparkline>
            <x14:sparkline>
              <xm:f>'Møre og Romsdal PD'!Q309:X309</xm:f>
              <xm:sqref>AA309</xm:sqref>
            </x14:sparkline>
            <x14:sparkline>
              <xm:f>'Møre og Romsdal PD'!Q310:X310</xm:f>
              <xm:sqref>AA310</xm:sqref>
            </x14:sparkline>
            <x14:sparkline>
              <xm:f>'Møre og Romsdal PD'!Q311:X311</xm:f>
              <xm:sqref>AA311</xm:sqref>
            </x14:sparkline>
            <x14:sparkline>
              <xm:f>'Møre og Romsdal PD'!Q312:X312</xm:f>
              <xm:sqref>AA312</xm:sqref>
            </x14:sparkline>
            <x14:sparkline>
              <xm:f>'Møre og Romsdal PD'!Q313:X313</xm:f>
              <xm:sqref>AA313</xm:sqref>
            </x14:sparkline>
            <x14:sparkline>
              <xm:f>'Møre og Romsdal PD'!Q314:X314</xm:f>
              <xm:sqref>AA314</xm:sqref>
            </x14:sparkline>
            <x14:sparkline>
              <xm:f>'Møre og Romsdal PD'!Q315:X315</xm:f>
              <xm:sqref>AA315</xm:sqref>
            </x14:sparkline>
            <x14:sparkline>
              <xm:f>'Møre og Romsdal PD'!Q316:X316</xm:f>
              <xm:sqref>AA316</xm:sqref>
            </x14:sparkline>
            <x14:sparkline>
              <xm:f>'Møre og Romsdal PD'!R317:X317</xm:f>
              <xm:sqref>AA317</xm:sqref>
            </x14:sparkline>
            <x14:sparkline>
              <xm:f>'Møre og Romsdal PD'!Q318:X318</xm:f>
              <xm:sqref>AA318</xm:sqref>
            </x14:sparkline>
            <x14:sparkline>
              <xm:f>'Møre og Romsdal PD'!Q319:X319</xm:f>
              <xm:sqref>AA319</xm:sqref>
            </x14:sparkline>
            <x14:sparkline>
              <xm:f>'Møre og Romsdal PD'!Q320:X320</xm:f>
              <xm:sqref>AA320</xm:sqref>
            </x14:sparkline>
          </x14:sparklines>
        </x14:sparklineGroup>
        <x14:sparklineGroup displayEmptyCellsAs="gap" high="1" low="1" xr2:uid="{53965A44-1F61-420D-87AB-E5CE7AA9F38F}">
          <x14:colorSeries rgb="FF376092"/>
          <x14:colorNegative rgb="FFD00000"/>
          <x14:colorAxis rgb="FF000000"/>
          <x14:colorMarkers rgb="FFD00000"/>
          <x14:colorFirst rgb="FFD00000"/>
          <x14:colorLast rgb="FFD00000"/>
          <x14:colorHigh theme="1"/>
          <x14:colorLow rgb="FFD00000"/>
          <x14:sparklines>
            <x14:sparkline>
              <xm:f>'Møre og Romsdal PD'!Q276:X276</xm:f>
              <xm:sqref>AA276</xm:sqref>
            </x14:sparkline>
            <x14:sparkline>
              <xm:f>'Møre og Romsdal PD'!Q277:X277</xm:f>
              <xm:sqref>AA277</xm:sqref>
            </x14:sparkline>
            <x14:sparkline>
              <xm:f>'Møre og Romsdal PD'!Q278:X278</xm:f>
              <xm:sqref>AA278</xm:sqref>
            </x14:sparkline>
            <x14:sparkline>
              <xm:f>'Møre og Romsdal PD'!Q279:X279</xm:f>
              <xm:sqref>AA279</xm:sqref>
            </x14:sparkline>
            <x14:sparkline>
              <xm:f>'Møre og Romsdal PD'!Q280:X280</xm:f>
              <xm:sqref>AA280</xm:sqref>
            </x14:sparkline>
            <x14:sparkline>
              <xm:f>'Møre og Romsdal PD'!Q281:X281</xm:f>
              <xm:sqref>AA281</xm:sqref>
            </x14:sparkline>
            <x14:sparkline>
              <xm:f>'Møre og Romsdal PD'!Q282:X282</xm:f>
              <xm:sqref>AA282</xm:sqref>
            </x14:sparkline>
            <x14:sparkline>
              <xm:f>'Møre og Romsdal PD'!Q283:X283</xm:f>
              <xm:sqref>AA283</xm:sqref>
            </x14:sparkline>
            <x14:sparkline>
              <xm:f>'Møre og Romsdal PD'!Q284:X284</xm:f>
              <xm:sqref>AA284</xm:sqref>
            </x14:sparkline>
            <x14:sparkline>
              <xm:f>'Møre og Romsdal PD'!Q285:X285</xm:f>
              <xm:sqref>AA285</xm:sqref>
            </x14:sparkline>
            <x14:sparkline>
              <xm:f>'Møre og Romsdal PD'!Q286:X286</xm:f>
              <xm:sqref>AA286</xm:sqref>
            </x14:sparkline>
            <x14:sparkline>
              <xm:f>'Møre og Romsdal PD'!Q287:X287</xm:f>
              <xm:sqref>AA287</xm:sqref>
            </x14:sparkline>
            <x14:sparkline>
              <xm:f>'Møre og Romsdal PD'!Q288:X288</xm:f>
              <xm:sqref>AA288</xm:sqref>
            </x14:sparkline>
            <x14:sparkline>
              <xm:f>'Møre og Romsdal PD'!Q289:X289</xm:f>
              <xm:sqref>AA289</xm:sqref>
            </x14:sparkline>
            <x14:sparkline>
              <xm:f>'Møre og Romsdal PD'!Q290:X290</xm:f>
              <xm:sqref>AA290</xm:sqref>
            </x14:sparkline>
            <x14:sparkline>
              <xm:f>'Møre og Romsdal PD'!R291:X291</xm:f>
              <xm:sqref>AA291</xm:sqref>
            </x14:sparkline>
            <x14:sparkline>
              <xm:f>'Møre og Romsdal PD'!Q292:X292</xm:f>
              <xm:sqref>AA292</xm:sqref>
            </x14:sparkline>
            <x14:sparkline>
              <xm:f>'Møre og Romsdal PD'!Q293:X293</xm:f>
              <xm:sqref>AA293</xm:sqref>
            </x14:sparkline>
            <x14:sparkline>
              <xm:f>'Møre og Romsdal PD'!Q294:X294</xm:f>
              <xm:sqref>AA294</xm:sqref>
            </x14:sparkline>
          </x14:sparklines>
        </x14:sparklineGroup>
        <x14:sparklineGroup displayEmptyCellsAs="gap" high="1" low="1" xr2:uid="{761F4CE1-769A-4CCA-B9AA-F426438DFA83}">
          <x14:colorSeries rgb="FF376092"/>
          <x14:colorNegative rgb="FFD00000"/>
          <x14:colorAxis rgb="FF000000"/>
          <x14:colorMarkers rgb="FFD00000"/>
          <x14:colorFirst rgb="FFD00000"/>
          <x14:colorLast rgb="FFD00000"/>
          <x14:colorHigh theme="1"/>
          <x14:colorLow rgb="FFD00000"/>
          <x14:sparklines>
            <x14:sparkline>
              <xm:f>'Møre og Romsdal PD'!Q250:X250</xm:f>
              <xm:sqref>AA250</xm:sqref>
            </x14:sparkline>
            <x14:sparkline>
              <xm:f>'Møre og Romsdal PD'!Q251:X251</xm:f>
              <xm:sqref>AA251</xm:sqref>
            </x14:sparkline>
            <x14:sparkline>
              <xm:f>'Møre og Romsdal PD'!Q252:X252</xm:f>
              <xm:sqref>AA252</xm:sqref>
            </x14:sparkline>
            <x14:sparkline>
              <xm:f>'Møre og Romsdal PD'!Q253:X253</xm:f>
              <xm:sqref>AA253</xm:sqref>
            </x14:sparkline>
            <x14:sparkline>
              <xm:f>'Møre og Romsdal PD'!Q254:X254</xm:f>
              <xm:sqref>AA254</xm:sqref>
            </x14:sparkline>
            <x14:sparkline>
              <xm:f>'Møre og Romsdal PD'!Q255:X255</xm:f>
              <xm:sqref>AA255</xm:sqref>
            </x14:sparkline>
            <x14:sparkline>
              <xm:f>'Møre og Romsdal PD'!Q256:X256</xm:f>
              <xm:sqref>AA256</xm:sqref>
            </x14:sparkline>
            <x14:sparkline>
              <xm:f>'Møre og Romsdal PD'!Q257:X257</xm:f>
              <xm:sqref>AA257</xm:sqref>
            </x14:sparkline>
            <x14:sparkline>
              <xm:f>'Møre og Romsdal PD'!Q258:X258</xm:f>
              <xm:sqref>AA258</xm:sqref>
            </x14:sparkline>
            <x14:sparkline>
              <xm:f>'Møre og Romsdal PD'!Q259:X259</xm:f>
              <xm:sqref>AA259</xm:sqref>
            </x14:sparkline>
            <x14:sparkline>
              <xm:f>'Møre og Romsdal PD'!Q260:X260</xm:f>
              <xm:sqref>AA260</xm:sqref>
            </x14:sparkline>
            <x14:sparkline>
              <xm:f>'Møre og Romsdal PD'!Q261:X261</xm:f>
              <xm:sqref>AA261</xm:sqref>
            </x14:sparkline>
            <x14:sparkline>
              <xm:f>'Møre og Romsdal PD'!Q262:X262</xm:f>
              <xm:sqref>AA262</xm:sqref>
            </x14:sparkline>
            <x14:sparkline>
              <xm:f>'Møre og Romsdal PD'!Q263:X263</xm:f>
              <xm:sqref>AA263</xm:sqref>
            </x14:sparkline>
            <x14:sparkline>
              <xm:f>'Møre og Romsdal PD'!Q264:X264</xm:f>
              <xm:sqref>AA264</xm:sqref>
            </x14:sparkline>
            <x14:sparkline>
              <xm:f>'Møre og Romsdal PD'!R265:X265</xm:f>
              <xm:sqref>AA265</xm:sqref>
            </x14:sparkline>
            <x14:sparkline>
              <xm:f>'Møre og Romsdal PD'!Q266:X266</xm:f>
              <xm:sqref>AA266</xm:sqref>
            </x14:sparkline>
            <x14:sparkline>
              <xm:f>'Møre og Romsdal PD'!Q267:X267</xm:f>
              <xm:sqref>AA267</xm:sqref>
            </x14:sparkline>
            <x14:sparkline>
              <xm:f>'Møre og Romsdal PD'!Q268:X268</xm:f>
              <xm:sqref>AA268</xm:sqref>
            </x14:sparkline>
          </x14:sparklines>
        </x14:sparklineGroup>
        <x14:sparklineGroup displayEmptyCellsAs="gap" high="1" low="1" xr2:uid="{3A13DBA7-D600-4CD9-A41D-F0474D2232ED}">
          <x14:colorSeries rgb="FF376092"/>
          <x14:colorNegative rgb="FFD00000"/>
          <x14:colorAxis rgb="FF000000"/>
          <x14:colorMarkers rgb="FFD00000"/>
          <x14:colorFirst rgb="FFD00000"/>
          <x14:colorLast rgb="FFD00000"/>
          <x14:colorHigh theme="1"/>
          <x14:colorLow rgb="FFD00000"/>
          <x14:sparklines>
            <x14:sparkline>
              <xm:f>'Møre og Romsdal PD'!Q224:X224</xm:f>
              <xm:sqref>AA224</xm:sqref>
            </x14:sparkline>
            <x14:sparkline>
              <xm:f>'Møre og Romsdal PD'!Q225:X225</xm:f>
              <xm:sqref>AA225</xm:sqref>
            </x14:sparkline>
            <x14:sparkline>
              <xm:f>'Møre og Romsdal PD'!Q226:X226</xm:f>
              <xm:sqref>AA226</xm:sqref>
            </x14:sparkline>
            <x14:sparkline>
              <xm:f>'Møre og Romsdal PD'!Q227:X227</xm:f>
              <xm:sqref>AA227</xm:sqref>
            </x14:sparkline>
            <x14:sparkline>
              <xm:f>'Møre og Romsdal PD'!Q228:X228</xm:f>
              <xm:sqref>AA228</xm:sqref>
            </x14:sparkline>
            <x14:sparkline>
              <xm:f>'Møre og Romsdal PD'!Q229:X229</xm:f>
              <xm:sqref>AA229</xm:sqref>
            </x14:sparkline>
            <x14:sparkline>
              <xm:f>'Møre og Romsdal PD'!Q230:X230</xm:f>
              <xm:sqref>AA230</xm:sqref>
            </x14:sparkline>
            <x14:sparkline>
              <xm:f>'Møre og Romsdal PD'!Q231:X231</xm:f>
              <xm:sqref>AA231</xm:sqref>
            </x14:sparkline>
            <x14:sparkline>
              <xm:f>'Møre og Romsdal PD'!Q232:X232</xm:f>
              <xm:sqref>AA232</xm:sqref>
            </x14:sparkline>
            <x14:sparkline>
              <xm:f>'Møre og Romsdal PD'!Q233:X233</xm:f>
              <xm:sqref>AA233</xm:sqref>
            </x14:sparkline>
            <x14:sparkline>
              <xm:f>'Møre og Romsdal PD'!Q234:X234</xm:f>
              <xm:sqref>AA234</xm:sqref>
            </x14:sparkline>
            <x14:sparkline>
              <xm:f>'Møre og Romsdal PD'!Q235:X235</xm:f>
              <xm:sqref>AA235</xm:sqref>
            </x14:sparkline>
            <x14:sparkline>
              <xm:f>'Møre og Romsdal PD'!Q236:X236</xm:f>
              <xm:sqref>AA236</xm:sqref>
            </x14:sparkline>
            <x14:sparkline>
              <xm:f>'Møre og Romsdal PD'!Q237:X237</xm:f>
              <xm:sqref>AA237</xm:sqref>
            </x14:sparkline>
            <x14:sparkline>
              <xm:f>'Møre og Romsdal PD'!Q238:X238</xm:f>
              <xm:sqref>AA238</xm:sqref>
            </x14:sparkline>
            <x14:sparkline>
              <xm:f>'Møre og Romsdal PD'!R239:X239</xm:f>
              <xm:sqref>AA239</xm:sqref>
            </x14:sparkline>
            <x14:sparkline>
              <xm:f>'Møre og Romsdal PD'!Q240:X240</xm:f>
              <xm:sqref>AA240</xm:sqref>
            </x14:sparkline>
            <x14:sparkline>
              <xm:f>'Møre og Romsdal PD'!Q241:X241</xm:f>
              <xm:sqref>AA241</xm:sqref>
            </x14:sparkline>
            <x14:sparkline>
              <xm:f>'Møre og Romsdal PD'!Q242:X242</xm:f>
              <xm:sqref>AA242</xm:sqref>
            </x14:sparkline>
          </x14:sparklines>
        </x14:sparklineGroup>
        <x14:sparklineGroup displayEmptyCellsAs="gap" high="1" low="1" xr2:uid="{5CEAFF0E-5143-49CF-BE99-4217C1772A74}">
          <x14:colorSeries rgb="FF376092"/>
          <x14:colorNegative rgb="FFD00000"/>
          <x14:colorAxis rgb="FF000000"/>
          <x14:colorMarkers rgb="FFD00000"/>
          <x14:colorFirst rgb="FFD00000"/>
          <x14:colorLast rgb="FFD00000"/>
          <x14:colorHigh theme="1"/>
          <x14:colorLow rgb="FFD00000"/>
          <x14:sparklines>
            <x14:sparkline>
              <xm:f>'Møre og Romsdal PD'!Q198:X198</xm:f>
              <xm:sqref>AA198</xm:sqref>
            </x14:sparkline>
            <x14:sparkline>
              <xm:f>'Møre og Romsdal PD'!Q199:X199</xm:f>
              <xm:sqref>AA199</xm:sqref>
            </x14:sparkline>
            <x14:sparkline>
              <xm:f>'Møre og Romsdal PD'!Q200:X200</xm:f>
              <xm:sqref>AA200</xm:sqref>
            </x14:sparkline>
            <x14:sparkline>
              <xm:f>'Møre og Romsdal PD'!Q201:X201</xm:f>
              <xm:sqref>AA201</xm:sqref>
            </x14:sparkline>
            <x14:sparkline>
              <xm:f>'Møre og Romsdal PD'!Q202:X202</xm:f>
              <xm:sqref>AA202</xm:sqref>
            </x14:sparkline>
            <x14:sparkline>
              <xm:f>'Møre og Romsdal PD'!Q203:X203</xm:f>
              <xm:sqref>AA203</xm:sqref>
            </x14:sparkline>
            <x14:sparkline>
              <xm:f>'Møre og Romsdal PD'!Q204:X204</xm:f>
              <xm:sqref>AA204</xm:sqref>
            </x14:sparkline>
            <x14:sparkline>
              <xm:f>'Møre og Romsdal PD'!Q205:X205</xm:f>
              <xm:sqref>AA205</xm:sqref>
            </x14:sparkline>
            <x14:sparkline>
              <xm:f>'Møre og Romsdal PD'!Q206:X206</xm:f>
              <xm:sqref>AA206</xm:sqref>
            </x14:sparkline>
            <x14:sparkline>
              <xm:f>'Møre og Romsdal PD'!Q207:X207</xm:f>
              <xm:sqref>AA207</xm:sqref>
            </x14:sparkline>
            <x14:sparkline>
              <xm:f>'Møre og Romsdal PD'!Q208:X208</xm:f>
              <xm:sqref>AA208</xm:sqref>
            </x14:sparkline>
            <x14:sparkline>
              <xm:f>'Møre og Romsdal PD'!Q209:X209</xm:f>
              <xm:sqref>AA209</xm:sqref>
            </x14:sparkline>
            <x14:sparkline>
              <xm:f>'Møre og Romsdal PD'!Q210:X210</xm:f>
              <xm:sqref>AA210</xm:sqref>
            </x14:sparkline>
            <x14:sparkline>
              <xm:f>'Møre og Romsdal PD'!Q211:X211</xm:f>
              <xm:sqref>AA211</xm:sqref>
            </x14:sparkline>
            <x14:sparkline>
              <xm:f>'Møre og Romsdal PD'!Q212:X212</xm:f>
              <xm:sqref>AA212</xm:sqref>
            </x14:sparkline>
            <x14:sparkline>
              <xm:f>'Møre og Romsdal PD'!R213:X213</xm:f>
              <xm:sqref>AA213</xm:sqref>
            </x14:sparkline>
            <x14:sparkline>
              <xm:f>'Møre og Romsdal PD'!Q214:X214</xm:f>
              <xm:sqref>AA214</xm:sqref>
            </x14:sparkline>
            <x14:sparkline>
              <xm:f>'Møre og Romsdal PD'!Q215:X215</xm:f>
              <xm:sqref>AA215</xm:sqref>
            </x14:sparkline>
            <x14:sparkline>
              <xm:f>'Møre og Romsdal PD'!Q216:X216</xm:f>
              <xm:sqref>AA216</xm:sqref>
            </x14:sparkline>
          </x14:sparklines>
        </x14:sparklineGroup>
        <x14:sparklineGroup displayEmptyCellsAs="gap" high="1" low="1" xr2:uid="{DD921B7D-00C2-4156-B640-B6FB67018F8A}">
          <x14:colorSeries rgb="FF376092"/>
          <x14:colorNegative rgb="FFD00000"/>
          <x14:colorAxis rgb="FF000000"/>
          <x14:colorMarkers rgb="FFD00000"/>
          <x14:colorFirst rgb="FFD00000"/>
          <x14:colorLast rgb="FFD00000"/>
          <x14:colorHigh theme="1"/>
          <x14:colorLow rgb="FFD00000"/>
          <x14:sparklines>
            <x14:sparkline>
              <xm:f>'Møre og Romsdal PD'!Q171:X171</xm:f>
              <xm:sqref>AA171</xm:sqref>
            </x14:sparkline>
          </x14:sparklines>
        </x14:sparklineGroup>
        <x14:sparklineGroup displayEmptyCellsAs="gap" high="1" low="1" xr2:uid="{F0EF9B2C-9866-4198-9B64-A1F2EF97AC27}">
          <x14:colorSeries rgb="FF376092"/>
          <x14:colorNegative rgb="FFD00000"/>
          <x14:colorAxis rgb="FF000000"/>
          <x14:colorMarkers rgb="FFD00000"/>
          <x14:colorFirst rgb="FFD00000"/>
          <x14:colorLast rgb="FFD00000"/>
          <x14:colorHigh theme="1"/>
          <x14:colorLow rgb="FFD00000"/>
          <x14:sparklines>
            <x14:sparkline>
              <xm:f>'Møre og Romsdal PD'!R150:X150</xm:f>
              <xm:sqref>AA150</xm:sqref>
            </x14:sparkline>
          </x14:sparklines>
        </x14:sparklineGroup>
        <x14:sparklineGroup displayEmptyCellsAs="gap" high="1" low="1" xr2:uid="{9D944C59-6FFC-4984-B6A4-D7E25C236A99}">
          <x14:colorSeries rgb="FF376092"/>
          <x14:colorNegative rgb="FFD00000"/>
          <x14:colorAxis rgb="FF000000"/>
          <x14:colorMarkers rgb="FFD00000"/>
          <x14:colorFirst rgb="FFD00000"/>
          <x14:colorLast rgb="FFD00000"/>
          <x14:colorHigh theme="1"/>
          <x14:colorLow rgb="FFD00000"/>
          <x14:sparklines>
            <x14:sparkline>
              <xm:f>'Møre og Romsdal PD'!Q133:X133</xm:f>
              <xm:sqref>AA133</xm:sqref>
            </x14:sparkline>
          </x14:sparklines>
        </x14:sparklineGroup>
        <x14:sparklineGroup displayEmptyCellsAs="gap" high="1" low="1" xr2:uid="{E9216C32-F317-46D9-8FC1-1C4901DCAA52}">
          <x14:colorSeries rgb="FF376092"/>
          <x14:colorNegative rgb="FFD00000"/>
          <x14:colorAxis rgb="FF000000"/>
          <x14:colorMarkers rgb="FFD00000"/>
          <x14:colorFirst rgb="FFD00000"/>
          <x14:colorLast rgb="FFD00000"/>
          <x14:colorHigh theme="1"/>
          <x14:colorLow rgb="FFD00000"/>
          <x14:sparklines>
            <x14:sparkline>
              <xm:f>'Møre og Romsdal PD'!Q116:X116</xm:f>
              <xm:sqref>AA116</xm:sqref>
            </x14:sparkline>
          </x14:sparklines>
        </x14:sparklineGroup>
        <x14:sparklineGroup displayEmptyCellsAs="gap" high="1" low="1" xr2:uid="{9C483CC5-4733-416E-B2D7-85BBD88706C9}">
          <x14:colorSeries rgb="FF376092"/>
          <x14:colorNegative rgb="FFD00000"/>
          <x14:colorAxis rgb="FF000000"/>
          <x14:colorMarkers rgb="FFD00000"/>
          <x14:colorFirst rgb="FFD00000"/>
          <x14:colorLast rgb="FFD00000"/>
          <x14:colorHigh theme="1"/>
          <x14:colorLow rgb="FFD00000"/>
          <x14:sparklines>
            <x14:sparkline>
              <xm:f>'Møre og Romsdal PD'!Q99:X99</xm:f>
              <xm:sqref>AA99</xm:sqref>
            </x14:sparkline>
          </x14:sparklines>
        </x14:sparklineGroup>
        <x14:sparklineGroup displayEmptyCellsAs="gap" high="1" low="1" xr2:uid="{79369F4B-788D-44FB-BB5D-F0810EF9D3EE}">
          <x14:colorSeries rgb="FF376092"/>
          <x14:colorNegative rgb="FFD00000"/>
          <x14:colorAxis rgb="FF000000"/>
          <x14:colorMarkers rgb="FFD00000"/>
          <x14:colorFirst rgb="FFD00000"/>
          <x14:colorLast rgb="FFD00000"/>
          <x14:colorHigh theme="1"/>
          <x14:colorLow rgb="FFD00000"/>
          <x14:sparklines>
            <x14:sparkline>
              <xm:f>'Møre og Romsdal PD'!Q82:X82</xm:f>
              <xm:sqref>AA82</xm:sqref>
            </x14:sparkline>
          </x14:sparklines>
        </x14:sparklineGroup>
        <x14:sparklineGroup displayEmptyCellsAs="gap" high="1" low="1" xr2:uid="{32F2E93C-E165-4590-AA9A-42DB5372A2C3}">
          <x14:colorSeries rgb="FF376092"/>
          <x14:colorNegative rgb="FFD00000"/>
          <x14:colorAxis rgb="FF000000"/>
          <x14:colorMarkers rgb="FFD00000"/>
          <x14:colorFirst rgb="FFD00000"/>
          <x14:colorLast rgb="FFD00000"/>
          <x14:colorHigh theme="1"/>
          <x14:colorLow rgb="FFD00000"/>
          <x14:sparklines>
            <x14:sparkline>
              <xm:f>'Møre og Romsdal PD'!Q65:X65</xm:f>
              <xm:sqref>AA65</xm:sqref>
            </x14:sparkline>
          </x14:sparklines>
        </x14:sparklineGroup>
        <x14:sparklineGroup displayEmptyCellsAs="gap" high="1" low="1" xr2:uid="{31FE0A10-7DCB-4FBD-AECA-34A8A9CF9494}">
          <x14:colorSeries rgb="FF376092"/>
          <x14:colorNegative rgb="FFD00000"/>
          <x14:colorAxis rgb="FF000000"/>
          <x14:colorMarkers rgb="FFD00000"/>
          <x14:colorFirst rgb="FFD00000"/>
          <x14:colorLast rgb="FFD00000"/>
          <x14:colorHigh theme="1"/>
          <x14:colorLow rgb="FFD00000"/>
          <x14:sparklines>
            <x14:sparkline>
              <xm:f>'Møre og Romsdal PD'!Q48:X48</xm:f>
              <xm:sqref>AA48</xm:sqref>
            </x14:sparkline>
          </x14:sparklines>
        </x14:sparklineGroup>
        <x14:sparklineGroup displayEmptyCellsAs="gap" high="1" low="1" xr2:uid="{7D36E56E-F0BC-4332-9EE9-231271204200}">
          <x14:colorSeries rgb="FF376092"/>
          <x14:colorNegative rgb="FFD00000"/>
          <x14:colorAxis rgb="FF000000"/>
          <x14:colorMarkers rgb="FFD00000"/>
          <x14:colorFirst rgb="FFD00000"/>
          <x14:colorLast rgb="FFD00000"/>
          <x14:colorHigh theme="1"/>
          <x14:colorLow rgb="FFD00000"/>
          <x14:sparklines>
            <x14:sparkline>
              <xm:f>'Møre og Romsdal PD'!Q32:X32</xm:f>
              <xm:sqref>AA32</xm:sqref>
            </x14:sparkline>
            <x14:sparkline>
              <xm:f>'Møre og Romsdal PD'!Q33:X33</xm:f>
              <xm:sqref>AA33</xm:sqref>
            </x14:sparkline>
            <x14:sparkline>
              <xm:f>'Møre og Romsdal PD'!Q34:X34</xm:f>
              <xm:sqref>AA34</xm:sqref>
            </x14:sparkline>
            <x14:sparkline>
              <xm:f>'Møre og Romsdal PD'!Q35:X35</xm:f>
              <xm:sqref>AA35</xm:sqref>
            </x14:sparkline>
            <x14:sparkline>
              <xm:f>'Møre og Romsdal PD'!Q36:X36</xm:f>
              <xm:sqref>AA36</xm:sqref>
            </x14:sparkline>
            <x14:sparkline>
              <xm:f>'Møre og Romsdal PD'!Q37:X37</xm:f>
              <xm:sqref>AA37</xm:sqref>
            </x14:sparkline>
            <x14:sparkline>
              <xm:f>'Møre og Romsdal PD'!Q38:X38</xm:f>
              <xm:sqref>AA38</xm:sqref>
            </x14:sparkline>
            <x14:sparkline>
              <xm:f>'Møre og Romsdal PD'!Q39:X39</xm:f>
              <xm:sqref>AA39</xm:sqref>
            </x14:sparkline>
            <x14:sparkline>
              <xm:f>'Møre og Romsdal PD'!Q40:X40</xm:f>
              <xm:sqref>AA40</xm:sqref>
            </x14:sparkline>
            <x14:sparkline>
              <xm:f>'Møre og Romsdal PD'!Q41:X41</xm:f>
              <xm:sqref>AA41</xm:sqref>
            </x14:sparkline>
          </x14:sparklines>
        </x14:sparklineGroup>
        <x14:sparklineGroup displayEmptyCellsAs="gap" high="1" low="1" xr2:uid="{4BA61E66-4A96-4E49-93B1-573D2E2D6F54}">
          <x14:colorSeries rgb="FF376092"/>
          <x14:colorNegative rgb="FFD00000"/>
          <x14:colorAxis rgb="FF000000"/>
          <x14:colorMarkers rgb="FFD00000"/>
          <x14:colorFirst rgb="FFD00000"/>
          <x14:colorLast rgb="FFD00000"/>
          <x14:colorHigh theme="1"/>
          <x14:colorLow rgb="FFD00000"/>
          <x14:sparklines>
            <x14:sparkline>
              <xm:f>'Møre og Romsdal PD'!Q5:X5</xm:f>
              <xm:sqref>AA5</xm:sqref>
            </x14:sparkline>
          </x14:sparklines>
        </x14:sparklineGroup>
        <x14:sparklineGroup displayEmptyCellsAs="gap" high="1" low="1" xr2:uid="{F4000136-C9D7-4C4D-A218-59054F28C338}">
          <x14:colorSeries rgb="FF376092"/>
          <x14:colorNegative rgb="FFD00000"/>
          <x14:colorAxis rgb="FF000000"/>
          <x14:colorMarkers rgb="FFD00000"/>
          <x14:colorFirst rgb="FFD00000"/>
          <x14:colorLast rgb="FFD00000"/>
          <x14:colorHigh theme="1"/>
          <x14:colorLow rgb="FFD00000"/>
          <x14:sparklines>
            <x14:sparkline>
              <xm:f>'Møre og Romsdal PD'!B568:I568</xm:f>
              <xm:sqref>L568</xm:sqref>
            </x14:sparkline>
          </x14:sparklines>
        </x14:sparklineGroup>
        <x14:sparklineGroup displayEmptyCellsAs="gap" high="1" low="1" xr2:uid="{C4178AD7-0ED0-481C-8D62-C7FE1187AC8E}">
          <x14:colorSeries rgb="FF376092"/>
          <x14:colorNegative rgb="FFD00000"/>
          <x14:colorAxis rgb="FF000000"/>
          <x14:colorMarkers rgb="FFD00000"/>
          <x14:colorFirst rgb="FFD00000"/>
          <x14:colorLast rgb="FFD00000"/>
          <x14:colorHigh theme="1"/>
          <x14:colorLow rgb="FFD00000"/>
          <x14:sparklines>
            <x14:sparkline>
              <xm:f>'Møre og Romsdal PD'!B542:I542</xm:f>
              <xm:sqref>L542</xm:sqref>
            </x14:sparkline>
          </x14:sparklines>
        </x14:sparklineGroup>
        <x14:sparklineGroup displayEmptyCellsAs="gap" high="1" low="1" xr2:uid="{C6C39853-E862-4654-8D74-EA14E8E27D91}">
          <x14:colorSeries rgb="FF376092"/>
          <x14:colorNegative rgb="FFD00000"/>
          <x14:colorAxis rgb="FF000000"/>
          <x14:colorMarkers rgb="FFD00000"/>
          <x14:colorFirst rgb="FFD00000"/>
          <x14:colorLast rgb="FFD00000"/>
          <x14:colorHigh theme="1"/>
          <x14:colorLow rgb="FFD00000"/>
          <x14:sparklines>
            <x14:sparkline>
              <xm:f>'Møre og Romsdal PD'!B516:I516</xm:f>
              <xm:sqref>L516</xm:sqref>
            </x14:sparkline>
          </x14:sparklines>
        </x14:sparklineGroup>
        <x14:sparklineGroup displayEmptyCellsAs="gap" high="1" low="1" xr2:uid="{BC04568D-1102-4FB6-9FD0-F6B824475639}">
          <x14:colorSeries rgb="FF376092"/>
          <x14:colorNegative rgb="FFD00000"/>
          <x14:colorAxis rgb="FF000000"/>
          <x14:colorMarkers rgb="FFD00000"/>
          <x14:colorFirst rgb="FFD00000"/>
          <x14:colorLast rgb="FFD00000"/>
          <x14:colorHigh theme="1"/>
          <x14:colorLow rgb="FFD00000"/>
          <x14:sparklines>
            <x14:sparkline>
              <xm:f>'Møre og Romsdal PD'!B490:I490</xm:f>
              <xm:sqref>L490</xm:sqref>
            </x14:sparkline>
          </x14:sparklines>
        </x14:sparklineGroup>
        <x14:sparklineGroup displayEmptyCellsAs="gap" high="1" low="1" xr2:uid="{15FFCB24-D97A-4B90-AA1F-534F47E43DE3}">
          <x14:colorSeries rgb="FF376092"/>
          <x14:colorNegative rgb="FFD00000"/>
          <x14:colorAxis rgb="FF000000"/>
          <x14:colorMarkers rgb="FFD00000"/>
          <x14:colorFirst rgb="FFD00000"/>
          <x14:colorLast rgb="FFD00000"/>
          <x14:colorHigh theme="1"/>
          <x14:colorLow rgb="FFD00000"/>
          <x14:sparklines>
            <x14:sparkline>
              <xm:f>'Møre og Romsdal PD'!B464:I464</xm:f>
              <xm:sqref>L464</xm:sqref>
            </x14:sparkline>
          </x14:sparklines>
        </x14:sparklineGroup>
        <x14:sparklineGroup displayEmptyCellsAs="gap" high="1" low="1" xr2:uid="{B91E1F13-D78F-4CBC-90B4-9990C4B02781}">
          <x14:colorSeries rgb="FF376092"/>
          <x14:colorNegative rgb="FFD00000"/>
          <x14:colorAxis rgb="FF000000"/>
          <x14:colorMarkers rgb="FFD00000"/>
          <x14:colorFirst rgb="FFD00000"/>
          <x14:colorLast rgb="FFD00000"/>
          <x14:colorHigh theme="1"/>
          <x14:colorLow rgb="FFD00000"/>
          <x14:sparklines>
            <x14:sparkline>
              <xm:f>'Møre og Romsdal PD'!B438:I438</xm:f>
              <xm:sqref>L438</xm:sqref>
            </x14:sparkline>
          </x14:sparklines>
        </x14:sparklineGroup>
        <x14:sparklineGroup displayEmptyCellsAs="gap" high="1" low="1" xr2:uid="{751E021D-7FD9-4185-BCB2-2D005A85540A}">
          <x14:colorSeries rgb="FF376092"/>
          <x14:colorNegative rgb="FFD00000"/>
          <x14:colorAxis rgb="FF000000"/>
          <x14:colorMarkers rgb="FFD00000"/>
          <x14:colorFirst rgb="FFD00000"/>
          <x14:colorLast rgb="FFD00000"/>
          <x14:colorHigh theme="1"/>
          <x14:colorLow rgb="FFD00000"/>
          <x14:sparklines>
            <x14:sparkline>
              <xm:f>'Møre og Romsdal PD'!B412:I412</xm:f>
              <xm:sqref>L412</xm:sqref>
            </x14:sparkline>
          </x14:sparklines>
        </x14:sparklineGroup>
        <x14:sparklineGroup displayEmptyCellsAs="gap" high="1" low="1" xr2:uid="{E8278415-415D-4457-96CC-8E44642DD5AA}">
          <x14:colorSeries rgb="FF376092"/>
          <x14:colorNegative rgb="FFD00000"/>
          <x14:colorAxis rgb="FF000000"/>
          <x14:colorMarkers rgb="FFD00000"/>
          <x14:colorFirst rgb="FFD00000"/>
          <x14:colorLast rgb="FFD00000"/>
          <x14:colorHigh theme="1"/>
          <x14:colorLow rgb="FFD00000"/>
          <x14:sparklines>
            <x14:sparkline>
              <xm:f>'Møre og Romsdal PD'!B386:I386</xm:f>
              <xm:sqref>L386</xm:sqref>
            </x14:sparkline>
          </x14:sparklines>
        </x14:sparklineGroup>
        <x14:sparklineGroup displayEmptyCellsAs="gap" high="1" low="1" xr2:uid="{85699D0D-4C5A-4CAE-98C5-7215F4BE57BA}">
          <x14:colorSeries rgb="FF376092"/>
          <x14:colorNegative rgb="FFD00000"/>
          <x14:colorAxis rgb="FF000000"/>
          <x14:colorMarkers rgb="FFD00000"/>
          <x14:colorFirst rgb="FFD00000"/>
          <x14:colorLast rgb="FFD00000"/>
          <x14:colorHigh theme="1"/>
          <x14:colorLow rgb="FFD00000"/>
          <x14:sparklines>
            <x14:sparkline>
              <xm:f>'Møre og Romsdal PD'!B360:I360</xm:f>
              <xm:sqref>L360</xm:sqref>
            </x14:sparkline>
          </x14:sparklines>
        </x14:sparklineGroup>
        <x14:sparklineGroup displayEmptyCellsAs="gap" high="1" low="1" xr2:uid="{AEBFC924-26BB-4E39-8C1C-EA52482001CA}">
          <x14:colorSeries rgb="FF376092"/>
          <x14:colorNegative rgb="FFD00000"/>
          <x14:colorAxis rgb="FF000000"/>
          <x14:colorMarkers rgb="FFD00000"/>
          <x14:colorFirst rgb="FFD00000"/>
          <x14:colorLast rgb="FFD00000"/>
          <x14:colorHigh theme="1"/>
          <x14:colorLow rgb="FFD00000"/>
          <x14:sparklines>
            <x14:sparkline>
              <xm:f>'Møre og Romsdal PD'!B334:I334</xm:f>
              <xm:sqref>L334</xm:sqref>
            </x14:sparkline>
          </x14:sparklines>
        </x14:sparklineGroup>
        <x14:sparklineGroup displayEmptyCellsAs="gap" high="1" low="1" xr2:uid="{6E732C91-40E9-43C2-9AD3-0D6A6A1A607B}">
          <x14:colorSeries rgb="FF376092"/>
          <x14:colorNegative rgb="FFD00000"/>
          <x14:colorAxis rgb="FF000000"/>
          <x14:colorMarkers rgb="FFD00000"/>
          <x14:colorFirst rgb="FFD00000"/>
          <x14:colorLast rgb="FFD00000"/>
          <x14:colorHigh theme="1"/>
          <x14:colorLow rgb="FFD00000"/>
          <x14:sparklines>
            <x14:sparkline>
              <xm:f>'Møre og Romsdal PD'!B301:I301</xm:f>
              <xm:sqref>L301</xm:sqref>
            </x14:sparkline>
          </x14:sparklines>
        </x14:sparklineGroup>
        <x14:sparklineGroup displayEmptyCellsAs="gap" high="1" low="1" xr2:uid="{E58EC86D-75CC-498C-B4D6-2BBD4F4E6538}">
          <x14:colorSeries rgb="FF376092"/>
          <x14:colorNegative rgb="FFD00000"/>
          <x14:colorAxis rgb="FF000000"/>
          <x14:colorMarkers rgb="FFD00000"/>
          <x14:colorFirst rgb="FFD00000"/>
          <x14:colorLast rgb="FFD00000"/>
          <x14:colorHigh theme="1"/>
          <x14:colorLow rgb="FFD00000"/>
          <x14:sparklines>
            <x14:sparkline>
              <xm:f>'Møre og Romsdal PD'!B275:I275</xm:f>
              <xm:sqref>L275</xm:sqref>
            </x14:sparkline>
          </x14:sparklines>
        </x14:sparklineGroup>
        <x14:sparklineGroup displayEmptyCellsAs="gap" high="1" low="1" xr2:uid="{680ED7B9-0531-4DA0-BD45-A5BCED5E6172}">
          <x14:colorSeries rgb="FF376092"/>
          <x14:colorNegative rgb="FFD00000"/>
          <x14:colorAxis rgb="FF000000"/>
          <x14:colorMarkers rgb="FFD00000"/>
          <x14:colorFirst rgb="FFD00000"/>
          <x14:colorLast rgb="FFD00000"/>
          <x14:colorHigh theme="1"/>
          <x14:colorLow rgb="FFD00000"/>
          <x14:sparklines>
            <x14:sparkline>
              <xm:f>'Møre og Romsdal PD'!B249:I249</xm:f>
              <xm:sqref>L249</xm:sqref>
            </x14:sparkline>
          </x14:sparklines>
        </x14:sparklineGroup>
        <x14:sparklineGroup displayEmptyCellsAs="gap" high="1" low="1" xr2:uid="{779C2A06-7068-4263-A0F8-C389ECF257FC}">
          <x14:colorSeries rgb="FF376092"/>
          <x14:colorNegative rgb="FFD00000"/>
          <x14:colorAxis rgb="FF000000"/>
          <x14:colorMarkers rgb="FFD00000"/>
          <x14:colorFirst rgb="FFD00000"/>
          <x14:colorLast rgb="FFD00000"/>
          <x14:colorHigh theme="1"/>
          <x14:colorLow rgb="FFD00000"/>
          <x14:sparklines>
            <x14:sparkline>
              <xm:f>'Møre og Romsdal PD'!B223:I223</xm:f>
              <xm:sqref>L223</xm:sqref>
            </x14:sparkline>
          </x14:sparklines>
        </x14:sparklineGroup>
        <x14:sparklineGroup displayEmptyCellsAs="gap" high="1" low="1" xr2:uid="{7F88CB1B-A53C-4423-8C9D-5C43D1BE1EBD}">
          <x14:colorSeries rgb="FF376092"/>
          <x14:colorNegative rgb="FFD00000"/>
          <x14:colorAxis rgb="FF000000"/>
          <x14:colorMarkers rgb="FFD00000"/>
          <x14:colorFirst rgb="FFD00000"/>
          <x14:colorLast rgb="FFD00000"/>
          <x14:colorHigh theme="1"/>
          <x14:colorLow rgb="FFD00000"/>
          <x14:sparklines>
            <x14:sparkline>
              <xm:f>'Møre og Romsdal PD'!B197:I197</xm:f>
              <xm:sqref>L197</xm:sqref>
            </x14:sparkline>
          </x14:sparklines>
        </x14:sparklineGroup>
        <x14:sparklineGroup displayEmptyCellsAs="gap" high="1" low="1" xr2:uid="{C06E948A-340F-45AF-9B3A-34ABF31CBFC1}">
          <x14:colorSeries rgb="FF376092"/>
          <x14:colorNegative rgb="FFD00000"/>
          <x14:colorAxis rgb="FF000000"/>
          <x14:colorMarkers rgb="FFD00000"/>
          <x14:colorFirst rgb="FFD00000"/>
          <x14:colorLast rgb="FFD00000"/>
          <x14:colorHigh theme="1"/>
          <x14:colorLow rgb="FFD00000"/>
          <x14:sparklines>
            <x14:sparkline>
              <xm:f>'Møre og Romsdal PD'!B172:I172</xm:f>
              <xm:sqref>L172</xm:sqref>
            </x14:sparkline>
            <x14:sparkline>
              <xm:f>'Møre og Romsdal PD'!B173:I173</xm:f>
              <xm:sqref>L173</xm:sqref>
            </x14:sparkline>
            <x14:sparkline>
              <xm:f>'Møre og Romsdal PD'!B174:I174</xm:f>
              <xm:sqref>L174</xm:sqref>
            </x14:sparkline>
            <x14:sparkline>
              <xm:f>'Møre og Romsdal PD'!B175:I175</xm:f>
              <xm:sqref>L175</xm:sqref>
            </x14:sparkline>
            <x14:sparkline>
              <xm:f>'Møre og Romsdal PD'!B176:I176</xm:f>
              <xm:sqref>L176</xm:sqref>
            </x14:sparkline>
            <x14:sparkline>
              <xm:f>'Møre og Romsdal PD'!B177:I177</xm:f>
              <xm:sqref>L177</xm:sqref>
            </x14:sparkline>
            <x14:sparkline>
              <xm:f>'Møre og Romsdal PD'!B178:I178</xm:f>
              <xm:sqref>L178</xm:sqref>
            </x14:sparkline>
            <x14:sparkline>
              <xm:f>'Møre og Romsdal PD'!B179:I179</xm:f>
              <xm:sqref>L179</xm:sqref>
            </x14:sparkline>
            <x14:sparkline>
              <xm:f>'Møre og Romsdal PD'!B180:I180</xm:f>
              <xm:sqref>L180</xm:sqref>
            </x14:sparkline>
            <x14:sparkline>
              <xm:f>'Møre og Romsdal PD'!B181:I181</xm:f>
              <xm:sqref>L181</xm:sqref>
            </x14:sparkline>
            <x14:sparkline>
              <xm:f>'Møre og Romsdal PD'!B182:I182</xm:f>
              <xm:sqref>L182</xm:sqref>
            </x14:sparkline>
            <x14:sparkline>
              <xm:f>'Møre og Romsdal PD'!B183:I183</xm:f>
              <xm:sqref>L183</xm:sqref>
            </x14:sparkline>
            <x14:sparkline>
              <xm:f>'Møre og Romsdal PD'!B184:I184</xm:f>
              <xm:sqref>L184</xm:sqref>
            </x14:sparkline>
            <x14:sparkline>
              <xm:f>'Møre og Romsdal PD'!B185:I185</xm:f>
              <xm:sqref>L185</xm:sqref>
            </x14:sparkline>
            <x14:sparkline>
              <xm:f>'Møre og Romsdal PD'!B186:I186</xm:f>
              <xm:sqref>L186</xm:sqref>
            </x14:sparkline>
            <x14:sparkline>
              <xm:f>'Møre og Romsdal PD'!C187:I187</xm:f>
              <xm:sqref>L187</xm:sqref>
            </x14:sparkline>
            <x14:sparkline>
              <xm:f>'Møre og Romsdal PD'!B188:I188</xm:f>
              <xm:sqref>L188</xm:sqref>
            </x14:sparkline>
            <x14:sparkline>
              <xm:f>'Møre og Romsdal PD'!B189:I189</xm:f>
              <xm:sqref>L189</xm:sqref>
            </x14:sparkline>
            <x14:sparkline>
              <xm:f>'Møre og Romsdal PD'!B190:I190</xm:f>
              <xm:sqref>L190</xm:sqref>
            </x14:sparkline>
          </x14:sparklines>
        </x14:sparklineGroup>
        <x14:sparklineGroup displayEmptyCellsAs="gap" high="1" low="1" xr2:uid="{6BF729B3-9A3E-4420-B19F-B14F87F749A0}">
          <x14:colorSeries rgb="FF376092"/>
          <x14:colorNegative rgb="FFD00000"/>
          <x14:colorAxis rgb="FF000000"/>
          <x14:colorMarkers rgb="FFD00000"/>
          <x14:colorFirst rgb="FFD00000"/>
          <x14:colorLast rgb="FFD00000"/>
          <x14:colorHigh theme="1"/>
          <x14:colorLow rgb="FFD00000"/>
          <x14:sparklines>
            <x14:sparkline>
              <xm:f>'Møre og Romsdal PD'!C151:I151</xm:f>
              <xm:sqref>L151</xm:sqref>
            </x14:sparkline>
            <x14:sparkline>
              <xm:f>'Møre og Romsdal PD'!C152:I152</xm:f>
              <xm:sqref>L152</xm:sqref>
            </x14:sparkline>
            <x14:sparkline>
              <xm:f>'Møre og Romsdal PD'!C153:I153</xm:f>
              <xm:sqref>L153</xm:sqref>
            </x14:sparkline>
            <x14:sparkline>
              <xm:f>'Møre og Romsdal PD'!C154:I154</xm:f>
              <xm:sqref>L154</xm:sqref>
            </x14:sparkline>
            <x14:sparkline>
              <xm:f>'Møre og Romsdal PD'!C155:I155</xm:f>
              <xm:sqref>L155</xm:sqref>
            </x14:sparkline>
            <x14:sparkline>
              <xm:f>'Møre og Romsdal PD'!C156:I156</xm:f>
              <xm:sqref>L156</xm:sqref>
            </x14:sparkline>
            <x14:sparkline>
              <xm:f>'Møre og Romsdal PD'!C157:I157</xm:f>
              <xm:sqref>L157</xm:sqref>
            </x14:sparkline>
            <x14:sparkline>
              <xm:f>'Møre og Romsdal PD'!C158:I158</xm:f>
              <xm:sqref>L158</xm:sqref>
            </x14:sparkline>
            <x14:sparkline>
              <xm:f>'Møre og Romsdal PD'!C159:I159</xm:f>
              <xm:sqref>L159</xm:sqref>
            </x14:sparkline>
            <x14:sparkline>
              <xm:f>'Møre og Romsdal PD'!C160:I160</xm:f>
              <xm:sqref>L160</xm:sqref>
            </x14:sparkline>
          </x14:sparklines>
        </x14:sparklineGroup>
        <x14:sparklineGroup displayEmptyCellsAs="gap" high="1" low="1" xr2:uid="{78E02E4D-DE5C-4941-ACB3-6B054ED6A2B5}">
          <x14:colorSeries rgb="FF376092"/>
          <x14:colorNegative rgb="FFD00000"/>
          <x14:colorAxis rgb="FF000000"/>
          <x14:colorMarkers rgb="FFD00000"/>
          <x14:colorFirst rgb="FFD00000"/>
          <x14:colorLast rgb="FFD00000"/>
          <x14:colorHigh theme="1"/>
          <x14:colorLow rgb="FFD00000"/>
          <x14:sparklines>
            <x14:sparkline>
              <xm:f>'Møre og Romsdal PD'!B32:I32</xm:f>
              <xm:sqref>L32</xm:sqref>
            </x14:sparkline>
            <x14:sparkline>
              <xm:f>'Møre og Romsdal PD'!B33:I33</xm:f>
              <xm:sqref>L33</xm:sqref>
            </x14:sparkline>
            <x14:sparkline>
              <xm:f>'Møre og Romsdal PD'!B34:I34</xm:f>
              <xm:sqref>L34</xm:sqref>
            </x14:sparkline>
            <x14:sparkline>
              <xm:f>'Møre og Romsdal PD'!B35:I35</xm:f>
              <xm:sqref>L35</xm:sqref>
            </x14:sparkline>
            <x14:sparkline>
              <xm:f>'Møre og Romsdal PD'!B36:I36</xm:f>
              <xm:sqref>L36</xm:sqref>
            </x14:sparkline>
            <x14:sparkline>
              <xm:f>'Møre og Romsdal PD'!B37:I37</xm:f>
              <xm:sqref>L37</xm:sqref>
            </x14:sparkline>
            <x14:sparkline>
              <xm:f>'Møre og Romsdal PD'!B38:I38</xm:f>
              <xm:sqref>L38</xm:sqref>
            </x14:sparkline>
            <x14:sparkline>
              <xm:f>'Møre og Romsdal PD'!B39:I39</xm:f>
              <xm:sqref>L39</xm:sqref>
            </x14:sparkline>
            <x14:sparkline>
              <xm:f>'Møre og Romsdal PD'!B40:I40</xm:f>
              <xm:sqref>L40</xm:sqref>
            </x14:sparkline>
            <x14:sparkline>
              <xm:f>'Møre og Romsdal PD'!B41:I41</xm:f>
              <xm:sqref>L41</xm:sqref>
            </x14:sparkline>
          </x14:sparklines>
        </x14:sparklineGroup>
        <x14:sparklineGroup displayEmptyCellsAs="gap" high="1" low="1" xr2:uid="{508E2B0A-E0E3-484C-9D87-F71814D557AA}">
          <x14:colorSeries rgb="FF376092"/>
          <x14:colorNegative rgb="FFD00000"/>
          <x14:colorAxis rgb="FF000000"/>
          <x14:colorMarkers rgb="FFD00000"/>
          <x14:colorFirst rgb="FFD00000"/>
          <x14:colorLast rgb="FFD00000"/>
          <x14:colorHigh theme="1"/>
          <x14:colorLow rgb="FFD00000"/>
          <x14:sparklines>
            <x14:sparkline>
              <xm:f>'Møre og Romsdal PD'!B6:I6</xm:f>
              <xm:sqref>L6</xm:sqref>
            </x14:sparkline>
            <x14:sparkline>
              <xm:f>'Møre og Romsdal PD'!B7:I7</xm:f>
              <xm:sqref>L7</xm:sqref>
            </x14:sparkline>
            <x14:sparkline>
              <xm:f>'Møre og Romsdal PD'!B8:I8</xm:f>
              <xm:sqref>L8</xm:sqref>
            </x14:sparkline>
            <x14:sparkline>
              <xm:f>'Møre og Romsdal PD'!B9:I9</xm:f>
              <xm:sqref>L9</xm:sqref>
            </x14:sparkline>
            <x14:sparkline>
              <xm:f>'Møre og Romsdal PD'!B10:I10</xm:f>
              <xm:sqref>L10</xm:sqref>
            </x14:sparkline>
            <x14:sparkline>
              <xm:f>'Møre og Romsdal PD'!B11:I11</xm:f>
              <xm:sqref>L11</xm:sqref>
            </x14:sparkline>
            <x14:sparkline>
              <xm:f>'Møre og Romsdal PD'!B12:I12</xm:f>
              <xm:sqref>L12</xm:sqref>
            </x14:sparkline>
            <x14:sparkline>
              <xm:f>'Møre og Romsdal PD'!B13:I13</xm:f>
              <xm:sqref>L13</xm:sqref>
            </x14:sparkline>
            <x14:sparkline>
              <xm:f>'Møre og Romsdal PD'!B14:I14</xm:f>
              <xm:sqref>L14</xm:sqref>
            </x14:sparkline>
            <x14:sparkline>
              <xm:f>'Møre og Romsdal PD'!B15:I15</xm:f>
              <xm:sqref>L15</xm:sqref>
            </x14:sparkline>
            <x14:sparkline>
              <xm:f>'Møre og Romsdal PD'!B16:I16</xm:f>
              <xm:sqref>L16</xm:sqref>
            </x14:sparkline>
            <x14:sparkline>
              <xm:f>'Møre og Romsdal PD'!B17:I17</xm:f>
              <xm:sqref>L17</xm:sqref>
            </x14:sparkline>
            <x14:sparkline>
              <xm:f>'Møre og Romsdal PD'!B18:I18</xm:f>
              <xm:sqref>L18</xm:sqref>
            </x14:sparkline>
            <x14:sparkline>
              <xm:f>'Møre og Romsdal PD'!B19:I19</xm:f>
              <xm:sqref>L19</xm:sqref>
            </x14:sparkline>
            <x14:sparkline>
              <xm:f>'Møre og Romsdal PD'!B20:I20</xm:f>
              <xm:sqref>L20</xm:sqref>
            </x14:sparkline>
            <x14:sparkline>
              <xm:f>'Møre og Romsdal PD'!B21:I21</xm:f>
              <xm:sqref>L21</xm:sqref>
            </x14:sparkline>
            <x14:sparkline>
              <xm:f>'Møre og Romsdal PD'!B22:I22</xm:f>
              <xm:sqref>L22</xm:sqref>
            </x14:sparkline>
            <x14:sparkline>
              <xm:f>'Møre og Romsdal PD'!B23:I23</xm:f>
              <xm:sqref>L23</xm:sqref>
            </x14:sparkline>
            <x14:sparkline>
              <xm:f>'Møre og Romsdal PD'!B24:I24</xm:f>
              <xm:sqref>L24</xm:sqref>
            </x14:sparkline>
          </x14:sparklines>
        </x14:sparklineGroup>
        <x14:sparklineGroup displayEmptyCellsAs="gap" high="1" low="1" xr2:uid="{EB67DA66-D048-4515-8B76-76FEFCE0E4F4}">
          <x14:colorSeries rgb="FF376092"/>
          <x14:colorNegative rgb="FFD00000"/>
          <x14:colorAxis rgb="FF000000"/>
          <x14:colorMarkers rgb="FFD00000"/>
          <x14:colorFirst rgb="FFD00000"/>
          <x14:colorLast rgb="FFD00000"/>
          <x14:colorHigh theme="1"/>
          <x14:colorLow rgb="FFD00000"/>
          <x14:sparklines>
            <x14:sparkline>
              <xm:f>'Møre og Romsdal PD'!Q301:X301</xm:f>
              <xm:sqref>AA301</xm:sqref>
            </x14:sparkline>
          </x14:sparklines>
        </x14:sparklineGroup>
        <x14:sparklineGroup displayEmptyCellsAs="gap" high="1" low="1" xr2:uid="{E2A881EA-4826-4388-AC7A-1A4FDAEFC850}">
          <x14:colorSeries rgb="FF376092"/>
          <x14:colorNegative rgb="FFD00000"/>
          <x14:colorAxis rgb="FF000000"/>
          <x14:colorMarkers rgb="FFD00000"/>
          <x14:colorFirst rgb="FFD00000"/>
          <x14:colorLast rgb="FFD00000"/>
          <x14:colorHigh theme="1"/>
          <x14:colorLow rgb="FFD00000"/>
          <x14:sparklines>
            <x14:sparkline>
              <xm:f>'Møre og Romsdal PD'!B302:I302</xm:f>
              <xm:sqref>L302</xm:sqref>
            </x14:sparkline>
            <x14:sparkline>
              <xm:f>'Møre og Romsdal PD'!B303:I303</xm:f>
              <xm:sqref>L303</xm:sqref>
            </x14:sparkline>
            <x14:sparkline>
              <xm:f>'Møre og Romsdal PD'!B304:I304</xm:f>
              <xm:sqref>L304</xm:sqref>
            </x14:sparkline>
            <x14:sparkline>
              <xm:f>'Møre og Romsdal PD'!B305:I305</xm:f>
              <xm:sqref>L305</xm:sqref>
            </x14:sparkline>
            <x14:sparkline>
              <xm:f>'Møre og Romsdal PD'!B306:I306</xm:f>
              <xm:sqref>L306</xm:sqref>
            </x14:sparkline>
            <x14:sparkline>
              <xm:f>'Møre og Romsdal PD'!B307:I307</xm:f>
              <xm:sqref>L307</xm:sqref>
            </x14:sparkline>
            <x14:sparkline>
              <xm:f>'Møre og Romsdal PD'!B308:I308</xm:f>
              <xm:sqref>L308</xm:sqref>
            </x14:sparkline>
            <x14:sparkline>
              <xm:f>'Møre og Romsdal PD'!B309:I309</xm:f>
              <xm:sqref>L309</xm:sqref>
            </x14:sparkline>
            <x14:sparkline>
              <xm:f>'Møre og Romsdal PD'!B310:I310</xm:f>
              <xm:sqref>L310</xm:sqref>
            </x14:sparkline>
            <x14:sparkline>
              <xm:f>'Møre og Romsdal PD'!B311:I311</xm:f>
              <xm:sqref>L311</xm:sqref>
            </x14:sparkline>
            <x14:sparkline>
              <xm:f>'Møre og Romsdal PD'!B312:I312</xm:f>
              <xm:sqref>L312</xm:sqref>
            </x14:sparkline>
            <x14:sparkline>
              <xm:f>'Møre og Romsdal PD'!B313:I313</xm:f>
              <xm:sqref>L313</xm:sqref>
            </x14:sparkline>
            <x14:sparkline>
              <xm:f>'Møre og Romsdal PD'!B314:I314</xm:f>
              <xm:sqref>L314</xm:sqref>
            </x14:sparkline>
            <x14:sparkline>
              <xm:f>'Møre og Romsdal PD'!B315:I315</xm:f>
              <xm:sqref>L315</xm:sqref>
            </x14:sparkline>
            <x14:sparkline>
              <xm:f>'Møre og Romsdal PD'!B316:I316</xm:f>
              <xm:sqref>L316</xm:sqref>
            </x14:sparkline>
            <x14:sparkline>
              <xm:f>'Møre og Romsdal PD'!C317:I317</xm:f>
              <xm:sqref>L317</xm:sqref>
            </x14:sparkline>
            <x14:sparkline>
              <xm:f>'Møre og Romsdal PD'!B318:I318</xm:f>
              <xm:sqref>L318</xm:sqref>
            </x14:sparkline>
            <x14:sparkline>
              <xm:f>'Møre og Romsdal PD'!B319:I319</xm:f>
              <xm:sqref>L319</xm:sqref>
            </x14:sparkline>
            <x14:sparkline>
              <xm:f>'Møre og Romsdal PD'!B320:I320</xm:f>
              <xm:sqref>L320</xm:sqref>
            </x14:sparkline>
          </x14:sparklines>
        </x14:sparklineGroup>
        <x14:sparklineGroup displayEmptyCellsAs="gap" high="1" low="1" xr2:uid="{8B24EDAB-B27F-4EE9-9203-E838D56BEFF5}">
          <x14:colorSeries rgb="FF376092"/>
          <x14:colorNegative rgb="FFD00000"/>
          <x14:colorAxis rgb="FF000000"/>
          <x14:colorMarkers rgb="FFD00000"/>
          <x14:colorFirst rgb="FFD00000"/>
          <x14:colorLast rgb="FFD00000"/>
          <x14:colorHigh theme="1"/>
          <x14:colorLow rgb="FFD00000"/>
          <x14:sparklines>
            <x14:sparkline>
              <xm:f>'Møre og Romsdal PD'!B569:I569</xm:f>
              <xm:sqref>L569</xm:sqref>
            </x14:sparkline>
            <x14:sparkline>
              <xm:f>'Møre og Romsdal PD'!B570:I570</xm:f>
              <xm:sqref>L570</xm:sqref>
            </x14:sparkline>
            <x14:sparkline>
              <xm:f>'Møre og Romsdal PD'!B571:I571</xm:f>
              <xm:sqref>L571</xm:sqref>
            </x14:sparkline>
            <x14:sparkline>
              <xm:f>'Møre og Romsdal PD'!B572:I572</xm:f>
              <xm:sqref>L572</xm:sqref>
            </x14:sparkline>
            <x14:sparkline>
              <xm:f>'Møre og Romsdal PD'!B573:I573</xm:f>
              <xm:sqref>L573</xm:sqref>
            </x14:sparkline>
            <x14:sparkline>
              <xm:f>'Møre og Romsdal PD'!B574:I574</xm:f>
              <xm:sqref>L574</xm:sqref>
            </x14:sparkline>
            <x14:sparkline>
              <xm:f>'Møre og Romsdal PD'!B575:I575</xm:f>
              <xm:sqref>L575</xm:sqref>
            </x14:sparkline>
            <x14:sparkline>
              <xm:f>'Møre og Romsdal PD'!B576:I576</xm:f>
              <xm:sqref>L576</xm:sqref>
            </x14:sparkline>
            <x14:sparkline>
              <xm:f>'Møre og Romsdal PD'!B577:I577</xm:f>
              <xm:sqref>L577</xm:sqref>
            </x14:sparkline>
            <x14:sparkline>
              <xm:f>'Møre og Romsdal PD'!B578:I578</xm:f>
              <xm:sqref>L578</xm:sqref>
            </x14:sparkline>
            <x14:sparkline>
              <xm:f>'Møre og Romsdal PD'!B579:I579</xm:f>
              <xm:sqref>L579</xm:sqref>
            </x14:sparkline>
            <x14:sparkline>
              <xm:f>'Møre og Romsdal PD'!B580:I580</xm:f>
              <xm:sqref>L580</xm:sqref>
            </x14:sparkline>
            <x14:sparkline>
              <xm:f>'Møre og Romsdal PD'!B581:I581</xm:f>
              <xm:sqref>L581</xm:sqref>
            </x14:sparkline>
            <x14:sparkline>
              <xm:f>'Møre og Romsdal PD'!B582:I582</xm:f>
              <xm:sqref>L582</xm:sqref>
            </x14:sparkline>
            <x14:sparkline>
              <xm:f>'Møre og Romsdal PD'!B583:I583</xm:f>
              <xm:sqref>L583</xm:sqref>
            </x14:sparkline>
            <x14:sparkline>
              <xm:f>'Møre og Romsdal PD'!C584:I584</xm:f>
              <xm:sqref>L584</xm:sqref>
            </x14:sparkline>
            <x14:sparkline>
              <xm:f>'Møre og Romsdal PD'!B585:I585</xm:f>
              <xm:sqref>L585</xm:sqref>
            </x14:sparkline>
            <x14:sparkline>
              <xm:f>'Møre og Romsdal PD'!B586:I586</xm:f>
              <xm:sqref>L586</xm:sqref>
            </x14:sparkline>
            <x14:sparkline>
              <xm:f>'Møre og Romsdal PD'!B587:I587</xm:f>
              <xm:sqref>L587</xm:sqref>
            </x14:sparkline>
          </x14:sparklines>
        </x14:sparklineGroup>
        <x14:sparklineGroup displayEmptyCellsAs="gap" high="1" low="1" xr2:uid="{E94BF9A3-E7CB-4E94-9288-1F26ADE0B327}">
          <x14:colorSeries rgb="FF376092"/>
          <x14:colorNegative rgb="FFD00000"/>
          <x14:colorAxis rgb="FF000000"/>
          <x14:colorMarkers rgb="FFD00000"/>
          <x14:colorFirst rgb="FFD00000"/>
          <x14:colorLast rgb="FFD00000"/>
          <x14:colorHigh theme="1"/>
          <x14:colorLow rgb="FFD00000"/>
          <x14:sparklines>
            <x14:sparkline>
              <xm:f>'Møre og Romsdal PD'!Q568:X568</xm:f>
              <xm:sqref>AA568</xm:sqref>
            </x14:sparkline>
          </x14:sparklines>
        </x14:sparklineGroup>
        <x14:sparklineGroup displayEmptyCellsAs="gap" high="1" low="1" xr2:uid="{48A33D55-1CD5-4832-8BEE-051C147204B2}">
          <x14:colorSeries rgb="FF376092"/>
          <x14:colorNegative rgb="FFD00000"/>
          <x14:colorAxis rgb="FF000000"/>
          <x14:colorMarkers rgb="FFD00000"/>
          <x14:colorFirst rgb="FFD00000"/>
          <x14:colorLast rgb="FFD00000"/>
          <x14:colorHigh theme="1"/>
          <x14:colorLow rgb="FFD00000"/>
          <x14:sparklines>
            <x14:sparkline>
              <xm:f>'Møre og Romsdal PD'!B543:I543</xm:f>
              <xm:sqref>L543</xm:sqref>
            </x14:sparkline>
            <x14:sparkline>
              <xm:f>'Møre og Romsdal PD'!B544:I544</xm:f>
              <xm:sqref>L544</xm:sqref>
            </x14:sparkline>
            <x14:sparkline>
              <xm:f>'Møre og Romsdal PD'!B545:I545</xm:f>
              <xm:sqref>L545</xm:sqref>
            </x14:sparkline>
            <x14:sparkline>
              <xm:f>'Møre og Romsdal PD'!B546:I546</xm:f>
              <xm:sqref>L546</xm:sqref>
            </x14:sparkline>
            <x14:sparkline>
              <xm:f>'Møre og Romsdal PD'!B547:I547</xm:f>
              <xm:sqref>L547</xm:sqref>
            </x14:sparkline>
            <x14:sparkline>
              <xm:f>'Møre og Romsdal PD'!B548:I548</xm:f>
              <xm:sqref>L548</xm:sqref>
            </x14:sparkline>
            <x14:sparkline>
              <xm:f>'Møre og Romsdal PD'!B549:I549</xm:f>
              <xm:sqref>L549</xm:sqref>
            </x14:sparkline>
            <x14:sparkline>
              <xm:f>'Møre og Romsdal PD'!B550:I550</xm:f>
              <xm:sqref>L550</xm:sqref>
            </x14:sparkline>
            <x14:sparkline>
              <xm:f>'Møre og Romsdal PD'!B551:I551</xm:f>
              <xm:sqref>L551</xm:sqref>
            </x14:sparkline>
            <x14:sparkline>
              <xm:f>'Møre og Romsdal PD'!B552:I552</xm:f>
              <xm:sqref>L552</xm:sqref>
            </x14:sparkline>
            <x14:sparkline>
              <xm:f>'Møre og Romsdal PD'!B553:I553</xm:f>
              <xm:sqref>L553</xm:sqref>
            </x14:sparkline>
            <x14:sparkline>
              <xm:f>'Møre og Romsdal PD'!B554:I554</xm:f>
              <xm:sqref>L554</xm:sqref>
            </x14:sparkline>
            <x14:sparkline>
              <xm:f>'Møre og Romsdal PD'!B555:I555</xm:f>
              <xm:sqref>L555</xm:sqref>
            </x14:sparkline>
            <x14:sparkline>
              <xm:f>'Møre og Romsdal PD'!B556:I556</xm:f>
              <xm:sqref>L556</xm:sqref>
            </x14:sparkline>
            <x14:sparkline>
              <xm:f>'Møre og Romsdal PD'!B557:I557</xm:f>
              <xm:sqref>L557</xm:sqref>
            </x14:sparkline>
            <x14:sparkline>
              <xm:f>'Møre og Romsdal PD'!C558:I558</xm:f>
              <xm:sqref>L558</xm:sqref>
            </x14:sparkline>
            <x14:sparkline>
              <xm:f>'Møre og Romsdal PD'!B559:I559</xm:f>
              <xm:sqref>L559</xm:sqref>
            </x14:sparkline>
            <x14:sparkline>
              <xm:f>'Møre og Romsdal PD'!B560:I560</xm:f>
              <xm:sqref>L560</xm:sqref>
            </x14:sparkline>
            <x14:sparkline>
              <xm:f>'Møre og Romsdal PD'!B561:I561</xm:f>
              <xm:sqref>L561</xm:sqref>
            </x14:sparkline>
          </x14:sparklines>
        </x14:sparklineGroup>
        <x14:sparklineGroup displayEmptyCellsAs="gap" high="1" low="1" xr2:uid="{FC59711C-BF45-4BAA-867D-B013BE8E4F05}">
          <x14:colorSeries rgb="FF376092"/>
          <x14:colorNegative rgb="FFD00000"/>
          <x14:colorAxis rgb="FF000000"/>
          <x14:colorMarkers rgb="FFD00000"/>
          <x14:colorFirst rgb="FFD00000"/>
          <x14:colorLast rgb="FFD00000"/>
          <x14:colorHigh theme="1"/>
          <x14:colorLow rgb="FFD00000"/>
          <x14:sparklines>
            <x14:sparkline>
              <xm:f>'Møre og Romsdal PD'!Q542:X542</xm:f>
              <xm:sqref>AA542</xm:sqref>
            </x14:sparkline>
          </x14:sparklines>
        </x14:sparklineGroup>
        <x14:sparklineGroup displayEmptyCellsAs="gap" high="1" low="1" xr2:uid="{7A824739-A4D4-4456-8761-ED13EE3499E5}">
          <x14:colorSeries rgb="FF376092"/>
          <x14:colorNegative rgb="FFD00000"/>
          <x14:colorAxis rgb="FF000000"/>
          <x14:colorMarkers rgb="FFD00000"/>
          <x14:colorFirst rgb="FFD00000"/>
          <x14:colorLast rgb="FFD00000"/>
          <x14:colorHigh theme="1"/>
          <x14:colorLow rgb="FFD00000"/>
          <x14:sparklines>
            <x14:sparkline>
              <xm:f>'Møre og Romsdal PD'!Q249:X249</xm:f>
              <xm:sqref>AA249</xm:sqref>
            </x14:sparkline>
          </x14:sparklines>
        </x14:sparklineGroup>
        <x14:sparklineGroup displayEmptyCellsAs="gap" high="1" low="1" xr2:uid="{35D59D93-8ED4-4A6B-B13B-6FAA1CA0E3BA}">
          <x14:colorSeries rgb="FF376092"/>
          <x14:colorNegative rgb="FFD00000"/>
          <x14:colorAxis rgb="FF000000"/>
          <x14:colorMarkers rgb="FFD00000"/>
          <x14:colorFirst rgb="FFD00000"/>
          <x14:colorLast rgb="FFD00000"/>
          <x14:colorHigh theme="1"/>
          <x14:colorLow rgb="FFD00000"/>
          <x14:sparklines>
            <x14:sparkline>
              <xm:f>'Møre og Romsdal PD'!B250:I250</xm:f>
              <xm:sqref>L250</xm:sqref>
            </x14:sparkline>
            <x14:sparkline>
              <xm:f>'Møre og Romsdal PD'!B251:I251</xm:f>
              <xm:sqref>L251</xm:sqref>
            </x14:sparkline>
            <x14:sparkline>
              <xm:f>'Møre og Romsdal PD'!B252:I252</xm:f>
              <xm:sqref>L252</xm:sqref>
            </x14:sparkline>
            <x14:sparkline>
              <xm:f>'Møre og Romsdal PD'!B253:I253</xm:f>
              <xm:sqref>L253</xm:sqref>
            </x14:sparkline>
            <x14:sparkline>
              <xm:f>'Møre og Romsdal PD'!B254:I254</xm:f>
              <xm:sqref>L254</xm:sqref>
            </x14:sparkline>
            <x14:sparkline>
              <xm:f>'Møre og Romsdal PD'!B255:I255</xm:f>
              <xm:sqref>L255</xm:sqref>
            </x14:sparkline>
            <x14:sparkline>
              <xm:f>'Møre og Romsdal PD'!B256:I256</xm:f>
              <xm:sqref>L256</xm:sqref>
            </x14:sparkline>
            <x14:sparkline>
              <xm:f>'Møre og Romsdal PD'!B257:I257</xm:f>
              <xm:sqref>L257</xm:sqref>
            </x14:sparkline>
            <x14:sparkline>
              <xm:f>'Møre og Romsdal PD'!B258:I258</xm:f>
              <xm:sqref>L258</xm:sqref>
            </x14:sparkline>
            <x14:sparkline>
              <xm:f>'Møre og Romsdal PD'!B259:I259</xm:f>
              <xm:sqref>L259</xm:sqref>
            </x14:sparkline>
            <x14:sparkline>
              <xm:f>'Møre og Romsdal PD'!B260:I260</xm:f>
              <xm:sqref>L260</xm:sqref>
            </x14:sparkline>
            <x14:sparkline>
              <xm:f>'Møre og Romsdal PD'!B261:I261</xm:f>
              <xm:sqref>L261</xm:sqref>
            </x14:sparkline>
            <x14:sparkline>
              <xm:f>'Møre og Romsdal PD'!B262:I262</xm:f>
              <xm:sqref>L262</xm:sqref>
            </x14:sparkline>
            <x14:sparkline>
              <xm:f>'Møre og Romsdal PD'!B263:I263</xm:f>
              <xm:sqref>L263</xm:sqref>
            </x14:sparkline>
            <x14:sparkline>
              <xm:f>'Møre og Romsdal PD'!B264:I264</xm:f>
              <xm:sqref>L264</xm:sqref>
            </x14:sparkline>
            <x14:sparkline>
              <xm:f>'Møre og Romsdal PD'!C265:I265</xm:f>
              <xm:sqref>L265</xm:sqref>
            </x14:sparkline>
            <x14:sparkline>
              <xm:f>'Møre og Romsdal PD'!B266:I266</xm:f>
              <xm:sqref>L266</xm:sqref>
            </x14:sparkline>
            <x14:sparkline>
              <xm:f>'Møre og Romsdal PD'!B267:I267</xm:f>
              <xm:sqref>L267</xm:sqref>
            </x14:sparkline>
            <x14:sparkline>
              <xm:f>'Møre og Romsdal PD'!B268:I268</xm:f>
              <xm:sqref>L268</xm:sqref>
            </x14:sparkline>
          </x14:sparklines>
        </x14:sparklineGroup>
        <x14:sparklineGroup displayEmptyCellsAs="gap" high="1" low="1" xr2:uid="{0705AAFF-A7EE-4C4D-A427-8C7BB1A0FFB8}">
          <x14:colorSeries rgb="FF376092"/>
          <x14:colorNegative rgb="FFD00000"/>
          <x14:colorAxis rgb="FF000000"/>
          <x14:colorMarkers rgb="FFD00000"/>
          <x14:colorFirst rgb="FFD00000"/>
          <x14:colorLast rgb="FFD00000"/>
          <x14:colorHigh theme="1"/>
          <x14:colorLow rgb="FFD00000"/>
          <x14:sparklines>
            <x14:sparkline>
              <xm:f>'Møre og Romsdal PD'!B276:I276</xm:f>
              <xm:sqref>L276</xm:sqref>
            </x14:sparkline>
            <x14:sparkline>
              <xm:f>'Møre og Romsdal PD'!B277:I277</xm:f>
              <xm:sqref>L277</xm:sqref>
            </x14:sparkline>
            <x14:sparkline>
              <xm:f>'Møre og Romsdal PD'!B278:I278</xm:f>
              <xm:sqref>L278</xm:sqref>
            </x14:sparkline>
            <x14:sparkline>
              <xm:f>'Møre og Romsdal PD'!B279:I279</xm:f>
              <xm:sqref>L279</xm:sqref>
            </x14:sparkline>
            <x14:sparkline>
              <xm:f>'Møre og Romsdal PD'!B280:I280</xm:f>
              <xm:sqref>L280</xm:sqref>
            </x14:sparkline>
            <x14:sparkline>
              <xm:f>'Møre og Romsdal PD'!B281:I281</xm:f>
              <xm:sqref>L281</xm:sqref>
            </x14:sparkline>
            <x14:sparkline>
              <xm:f>'Møre og Romsdal PD'!B282:I282</xm:f>
              <xm:sqref>L282</xm:sqref>
            </x14:sparkline>
            <x14:sparkline>
              <xm:f>'Møre og Romsdal PD'!B283:I283</xm:f>
              <xm:sqref>L283</xm:sqref>
            </x14:sparkline>
            <x14:sparkline>
              <xm:f>'Møre og Romsdal PD'!B284:I284</xm:f>
              <xm:sqref>L284</xm:sqref>
            </x14:sparkline>
            <x14:sparkline>
              <xm:f>'Møre og Romsdal PD'!B285:I285</xm:f>
              <xm:sqref>L285</xm:sqref>
            </x14:sparkline>
            <x14:sparkline>
              <xm:f>'Møre og Romsdal PD'!B286:I286</xm:f>
              <xm:sqref>L286</xm:sqref>
            </x14:sparkline>
            <x14:sparkline>
              <xm:f>'Møre og Romsdal PD'!B287:I287</xm:f>
              <xm:sqref>L287</xm:sqref>
            </x14:sparkline>
            <x14:sparkline>
              <xm:f>'Møre og Romsdal PD'!B288:I288</xm:f>
              <xm:sqref>L288</xm:sqref>
            </x14:sparkline>
            <x14:sparkline>
              <xm:f>'Møre og Romsdal PD'!B289:I289</xm:f>
              <xm:sqref>L289</xm:sqref>
            </x14:sparkline>
            <x14:sparkline>
              <xm:f>'Møre og Romsdal PD'!B290:I290</xm:f>
              <xm:sqref>L290</xm:sqref>
            </x14:sparkline>
            <x14:sparkline>
              <xm:f>'Møre og Romsdal PD'!C291:I291</xm:f>
              <xm:sqref>L291</xm:sqref>
            </x14:sparkline>
            <x14:sparkline>
              <xm:f>'Møre og Romsdal PD'!B292:I292</xm:f>
              <xm:sqref>L292</xm:sqref>
            </x14:sparkline>
            <x14:sparkline>
              <xm:f>'Møre og Romsdal PD'!B293:I293</xm:f>
              <xm:sqref>L293</xm:sqref>
            </x14:sparkline>
            <x14:sparkline>
              <xm:f>'Møre og Romsdal PD'!B294:I294</xm:f>
              <xm:sqref>L294</xm:sqref>
            </x14:sparkline>
          </x14:sparklines>
        </x14:sparklineGroup>
        <x14:sparklineGroup displayEmptyCellsAs="gap" high="1" low="1" xr2:uid="{7E2B5821-F69A-4069-8162-AD468D06F564}">
          <x14:colorSeries rgb="FF376092"/>
          <x14:colorNegative rgb="FFD00000"/>
          <x14:colorAxis rgb="FF000000"/>
          <x14:colorMarkers rgb="FFD00000"/>
          <x14:colorFirst rgb="FFD00000"/>
          <x14:colorLast rgb="FFD00000"/>
          <x14:colorHigh theme="1"/>
          <x14:colorLow rgb="FFD00000"/>
          <x14:sparklines>
            <x14:sparkline>
              <xm:f>'Møre og Romsdal PD'!Q275:X275</xm:f>
              <xm:sqref>AA275</xm:sqref>
            </x14:sparkline>
          </x14:sparklines>
        </x14:sparklineGroup>
        <x14:sparklineGroup displayEmptyCellsAs="gap" high="1" low="1" xr2:uid="{3DBF4A93-D06B-4D5D-A1DF-BB93729B7381}">
          <x14:colorSeries rgb="FF376092"/>
          <x14:colorNegative rgb="FFD00000"/>
          <x14:colorAxis rgb="FF000000"/>
          <x14:colorMarkers rgb="FFD00000"/>
          <x14:colorFirst rgb="FFD00000"/>
          <x14:colorLast rgb="FFD00000"/>
          <x14:colorHigh theme="1"/>
          <x14:colorLow rgb="FFD00000"/>
          <x14:sparklines>
            <x14:sparkline>
              <xm:f>'Møre og Romsdal PD'!B439:I439</xm:f>
              <xm:sqref>L439</xm:sqref>
            </x14:sparkline>
            <x14:sparkline>
              <xm:f>'Møre og Romsdal PD'!B440:I440</xm:f>
              <xm:sqref>L440</xm:sqref>
            </x14:sparkline>
            <x14:sparkline>
              <xm:f>'Møre og Romsdal PD'!B441:I441</xm:f>
              <xm:sqref>L441</xm:sqref>
            </x14:sparkline>
            <x14:sparkline>
              <xm:f>'Møre og Romsdal PD'!B442:I442</xm:f>
              <xm:sqref>L442</xm:sqref>
            </x14:sparkline>
            <x14:sparkline>
              <xm:f>'Møre og Romsdal PD'!B443:I443</xm:f>
              <xm:sqref>L443</xm:sqref>
            </x14:sparkline>
            <x14:sparkline>
              <xm:f>'Møre og Romsdal PD'!B444:I444</xm:f>
              <xm:sqref>L444</xm:sqref>
            </x14:sparkline>
            <x14:sparkline>
              <xm:f>'Møre og Romsdal PD'!B445:I445</xm:f>
              <xm:sqref>L445</xm:sqref>
            </x14:sparkline>
            <x14:sparkline>
              <xm:f>'Møre og Romsdal PD'!B446:I446</xm:f>
              <xm:sqref>L446</xm:sqref>
            </x14:sparkline>
            <x14:sparkline>
              <xm:f>'Møre og Romsdal PD'!B447:I447</xm:f>
              <xm:sqref>L447</xm:sqref>
            </x14:sparkline>
            <x14:sparkline>
              <xm:f>'Møre og Romsdal PD'!B448:I448</xm:f>
              <xm:sqref>L448</xm:sqref>
            </x14:sparkline>
            <x14:sparkline>
              <xm:f>'Møre og Romsdal PD'!B449:I449</xm:f>
              <xm:sqref>L449</xm:sqref>
            </x14:sparkline>
            <x14:sparkline>
              <xm:f>'Møre og Romsdal PD'!B450:I450</xm:f>
              <xm:sqref>L450</xm:sqref>
            </x14:sparkline>
            <x14:sparkline>
              <xm:f>'Møre og Romsdal PD'!B451:I451</xm:f>
              <xm:sqref>L451</xm:sqref>
            </x14:sparkline>
            <x14:sparkline>
              <xm:f>'Møre og Romsdal PD'!B452:I452</xm:f>
              <xm:sqref>L452</xm:sqref>
            </x14:sparkline>
            <x14:sparkline>
              <xm:f>'Møre og Romsdal PD'!B453:I453</xm:f>
              <xm:sqref>L453</xm:sqref>
            </x14:sparkline>
            <x14:sparkline>
              <xm:f>'Møre og Romsdal PD'!C454:I454</xm:f>
              <xm:sqref>L454</xm:sqref>
            </x14:sparkline>
            <x14:sparkline>
              <xm:f>'Møre og Romsdal PD'!B455:I455</xm:f>
              <xm:sqref>L455</xm:sqref>
            </x14:sparkline>
            <x14:sparkline>
              <xm:f>'Møre og Romsdal PD'!B456:I456</xm:f>
              <xm:sqref>L456</xm:sqref>
            </x14:sparkline>
            <x14:sparkline>
              <xm:f>'Møre og Romsdal PD'!B457:I457</xm:f>
              <xm:sqref>L457</xm:sqref>
            </x14:sparkline>
          </x14:sparklines>
        </x14:sparklineGroup>
        <x14:sparklineGroup displayEmptyCellsAs="gap" high="1" low="1" xr2:uid="{10111C5E-C7CF-46D1-9C85-23F4BEC96F2E}">
          <x14:colorSeries rgb="FF376092"/>
          <x14:colorNegative rgb="FFD00000"/>
          <x14:colorAxis rgb="FF000000"/>
          <x14:colorMarkers rgb="FFD00000"/>
          <x14:colorFirst rgb="FFD00000"/>
          <x14:colorLast rgb="FFD00000"/>
          <x14:colorHigh theme="1"/>
          <x14:colorLow rgb="FFD00000"/>
          <x14:sparklines>
            <x14:sparkline>
              <xm:f>'Møre og Romsdal PD'!Q438:X438</xm:f>
              <xm:sqref>AA438</xm:sqref>
            </x14:sparkline>
          </x14:sparklines>
        </x14:sparklineGroup>
        <x14:sparklineGroup displayEmptyCellsAs="gap" high="1" low="1" xr2:uid="{2E6C38AE-9B9F-4253-ACE9-4BDD595EA647}">
          <x14:colorSeries rgb="FF376092"/>
          <x14:colorNegative rgb="FFD00000"/>
          <x14:colorAxis rgb="FF000000"/>
          <x14:colorMarkers rgb="FFD00000"/>
          <x14:colorFirst rgb="FFD00000"/>
          <x14:colorLast rgb="FFD00000"/>
          <x14:colorHigh theme="1"/>
          <x14:colorLow rgb="FFD00000"/>
          <x14:sparklines>
            <x14:sparkline>
              <xm:f>'Møre og Romsdal PD'!B517:I517</xm:f>
              <xm:sqref>L517</xm:sqref>
            </x14:sparkline>
            <x14:sparkline>
              <xm:f>'Møre og Romsdal PD'!B518:I518</xm:f>
              <xm:sqref>L518</xm:sqref>
            </x14:sparkline>
            <x14:sparkline>
              <xm:f>'Møre og Romsdal PD'!B519:I519</xm:f>
              <xm:sqref>L519</xm:sqref>
            </x14:sparkline>
            <x14:sparkline>
              <xm:f>'Møre og Romsdal PD'!B520:I520</xm:f>
              <xm:sqref>L520</xm:sqref>
            </x14:sparkline>
            <x14:sparkline>
              <xm:f>'Møre og Romsdal PD'!B521:I521</xm:f>
              <xm:sqref>L521</xm:sqref>
            </x14:sparkline>
            <x14:sparkline>
              <xm:f>'Møre og Romsdal PD'!B522:I522</xm:f>
              <xm:sqref>L522</xm:sqref>
            </x14:sparkline>
            <x14:sparkline>
              <xm:f>'Møre og Romsdal PD'!B523:I523</xm:f>
              <xm:sqref>L523</xm:sqref>
            </x14:sparkline>
            <x14:sparkline>
              <xm:f>'Møre og Romsdal PD'!B524:I524</xm:f>
              <xm:sqref>L524</xm:sqref>
            </x14:sparkline>
            <x14:sparkline>
              <xm:f>'Møre og Romsdal PD'!B525:I525</xm:f>
              <xm:sqref>L525</xm:sqref>
            </x14:sparkline>
            <x14:sparkline>
              <xm:f>'Møre og Romsdal PD'!B526:I526</xm:f>
              <xm:sqref>L526</xm:sqref>
            </x14:sparkline>
            <x14:sparkline>
              <xm:f>'Møre og Romsdal PD'!B527:I527</xm:f>
              <xm:sqref>L527</xm:sqref>
            </x14:sparkline>
            <x14:sparkline>
              <xm:f>'Møre og Romsdal PD'!B528:I528</xm:f>
              <xm:sqref>L528</xm:sqref>
            </x14:sparkline>
            <x14:sparkline>
              <xm:f>'Møre og Romsdal PD'!B529:I529</xm:f>
              <xm:sqref>L529</xm:sqref>
            </x14:sparkline>
            <x14:sparkline>
              <xm:f>'Møre og Romsdal PD'!B530:I530</xm:f>
              <xm:sqref>L530</xm:sqref>
            </x14:sparkline>
            <x14:sparkline>
              <xm:f>'Møre og Romsdal PD'!B531:I531</xm:f>
              <xm:sqref>L531</xm:sqref>
            </x14:sparkline>
            <x14:sparkline>
              <xm:f>'Møre og Romsdal PD'!C532:I532</xm:f>
              <xm:sqref>L532</xm:sqref>
            </x14:sparkline>
            <x14:sparkline>
              <xm:f>'Møre og Romsdal PD'!B533:I533</xm:f>
              <xm:sqref>L533</xm:sqref>
            </x14:sparkline>
            <x14:sparkline>
              <xm:f>'Møre og Romsdal PD'!B534:I534</xm:f>
              <xm:sqref>L534</xm:sqref>
            </x14:sparkline>
            <x14:sparkline>
              <xm:f>'Møre og Romsdal PD'!B535:I535</xm:f>
              <xm:sqref>L535</xm:sqref>
            </x14:sparkline>
          </x14:sparklines>
        </x14:sparklineGroup>
        <x14:sparklineGroup displayEmptyCellsAs="gap" high="1" low="1" xr2:uid="{7A4D6462-D20A-4706-B6F5-5686FD85F5C4}">
          <x14:colorSeries rgb="FF376092"/>
          <x14:colorNegative rgb="FFD00000"/>
          <x14:colorAxis rgb="FF000000"/>
          <x14:colorMarkers rgb="FFD00000"/>
          <x14:colorFirst rgb="FFD00000"/>
          <x14:colorLast rgb="FFD00000"/>
          <x14:colorHigh theme="1"/>
          <x14:colorLow rgb="FFD00000"/>
          <x14:sparklines>
            <x14:sparkline>
              <xm:f>'Møre og Romsdal PD'!Q516:X516</xm:f>
              <xm:sqref>AA516</xm:sqref>
            </x14:sparkline>
          </x14:sparklines>
        </x14:sparklineGroup>
        <x14:sparklineGroup displayEmptyCellsAs="gap" high="1" low="1" xr2:uid="{A66C8B45-CF19-4A65-A1BF-12687F9DCA93}">
          <x14:colorSeries rgb="FF376092"/>
          <x14:colorNegative rgb="FFD00000"/>
          <x14:colorAxis rgb="FF000000"/>
          <x14:colorMarkers rgb="FFD00000"/>
          <x14:colorFirst rgb="FFD00000"/>
          <x14:colorLast rgb="FFD00000"/>
          <x14:colorHigh theme="1"/>
          <x14:colorLow rgb="FFD00000"/>
          <x14:sparklines>
            <x14:sparkline>
              <xm:f>'Møre og Romsdal PD'!B361:I361</xm:f>
              <xm:sqref>L361</xm:sqref>
            </x14:sparkline>
            <x14:sparkline>
              <xm:f>'Møre og Romsdal PD'!B362:I362</xm:f>
              <xm:sqref>L362</xm:sqref>
            </x14:sparkline>
            <x14:sparkline>
              <xm:f>'Møre og Romsdal PD'!B363:I363</xm:f>
              <xm:sqref>L363</xm:sqref>
            </x14:sparkline>
            <x14:sparkline>
              <xm:f>'Møre og Romsdal PD'!B364:I364</xm:f>
              <xm:sqref>L364</xm:sqref>
            </x14:sparkline>
            <x14:sparkline>
              <xm:f>'Møre og Romsdal PD'!B365:I365</xm:f>
              <xm:sqref>L365</xm:sqref>
            </x14:sparkline>
            <x14:sparkline>
              <xm:f>'Møre og Romsdal PD'!B366:I366</xm:f>
              <xm:sqref>L366</xm:sqref>
            </x14:sparkline>
            <x14:sparkline>
              <xm:f>'Møre og Romsdal PD'!B367:I367</xm:f>
              <xm:sqref>L367</xm:sqref>
            </x14:sparkline>
            <x14:sparkline>
              <xm:f>'Møre og Romsdal PD'!B368:I368</xm:f>
              <xm:sqref>L368</xm:sqref>
            </x14:sparkline>
            <x14:sparkline>
              <xm:f>'Møre og Romsdal PD'!B369:I369</xm:f>
              <xm:sqref>L369</xm:sqref>
            </x14:sparkline>
            <x14:sparkline>
              <xm:f>'Møre og Romsdal PD'!B370:I370</xm:f>
              <xm:sqref>L370</xm:sqref>
            </x14:sparkline>
            <x14:sparkline>
              <xm:f>'Møre og Romsdal PD'!B371:I371</xm:f>
              <xm:sqref>L371</xm:sqref>
            </x14:sparkline>
            <x14:sparkline>
              <xm:f>'Møre og Romsdal PD'!B372:I372</xm:f>
              <xm:sqref>L372</xm:sqref>
            </x14:sparkline>
            <x14:sparkline>
              <xm:f>'Møre og Romsdal PD'!B373:I373</xm:f>
              <xm:sqref>L373</xm:sqref>
            </x14:sparkline>
            <x14:sparkline>
              <xm:f>'Møre og Romsdal PD'!B374:I374</xm:f>
              <xm:sqref>L374</xm:sqref>
            </x14:sparkline>
            <x14:sparkline>
              <xm:f>'Møre og Romsdal PD'!B375:I375</xm:f>
              <xm:sqref>L375</xm:sqref>
            </x14:sparkline>
            <x14:sparkline>
              <xm:f>'Møre og Romsdal PD'!C376:I376</xm:f>
              <xm:sqref>L376</xm:sqref>
            </x14:sparkline>
            <x14:sparkline>
              <xm:f>'Møre og Romsdal PD'!B377:I377</xm:f>
              <xm:sqref>L377</xm:sqref>
            </x14:sparkline>
            <x14:sparkline>
              <xm:f>'Møre og Romsdal PD'!B378:I378</xm:f>
              <xm:sqref>L378</xm:sqref>
            </x14:sparkline>
            <x14:sparkline>
              <xm:f>'Møre og Romsdal PD'!B379:I379</xm:f>
              <xm:sqref>L379</xm:sqref>
            </x14:sparkline>
          </x14:sparklines>
        </x14:sparklineGroup>
        <x14:sparklineGroup displayEmptyCellsAs="gap" high="1" low="1" xr2:uid="{B06C922B-A037-4F1E-AEEF-A0C6F8C4AF93}">
          <x14:colorSeries rgb="FF376092"/>
          <x14:colorNegative rgb="FFD00000"/>
          <x14:colorAxis rgb="FF000000"/>
          <x14:colorMarkers rgb="FFD00000"/>
          <x14:colorFirst rgb="FFD00000"/>
          <x14:colorLast rgb="FFD00000"/>
          <x14:colorHigh theme="1"/>
          <x14:colorLow rgb="FFD00000"/>
          <x14:sparklines>
            <x14:sparkline>
              <xm:f>'Møre og Romsdal PD'!Q360:X360</xm:f>
              <xm:sqref>AA360</xm:sqref>
            </x14:sparkline>
          </x14:sparklines>
        </x14:sparklineGroup>
        <x14:sparklineGroup displayEmptyCellsAs="gap" high="1" low="1" xr2:uid="{93C2990F-EB7A-478E-AA48-8A194E4C8E95}">
          <x14:colorSeries rgb="FF376092"/>
          <x14:colorNegative rgb="FFD00000"/>
          <x14:colorAxis rgb="FF000000"/>
          <x14:colorMarkers rgb="FFD00000"/>
          <x14:colorFirst rgb="FFD00000"/>
          <x14:colorLast rgb="FFD00000"/>
          <x14:colorHigh theme="1"/>
          <x14:colorLow rgb="FFD00000"/>
          <x14:sparklines>
            <x14:sparkline>
              <xm:f>'Møre og Romsdal PD'!C150:I150</xm:f>
              <xm:sqref>L150</xm:sqref>
            </x14:sparkline>
          </x14:sparklines>
        </x14:sparklineGroup>
        <x14:sparklineGroup displayEmptyCellsAs="gap" high="1" low="1" xr2:uid="{39E5F504-F0F2-4613-BBB4-32D4C6354AC4}">
          <x14:colorSeries rgb="FF376092"/>
          <x14:colorNegative rgb="FFD00000"/>
          <x14:colorAxis rgb="FF000000"/>
          <x14:colorMarkers rgb="FFD00000"/>
          <x14:colorFirst rgb="FFD00000"/>
          <x14:colorLast rgb="FFD00000"/>
          <x14:colorHigh theme="1"/>
          <x14:colorLow rgb="FFD00000"/>
          <x14:sparklines>
            <x14:sparkline>
              <xm:f>'Møre og Romsdal PD'!B413:I413</xm:f>
              <xm:sqref>L413</xm:sqref>
            </x14:sparkline>
            <x14:sparkline>
              <xm:f>'Møre og Romsdal PD'!B414:I414</xm:f>
              <xm:sqref>L414</xm:sqref>
            </x14:sparkline>
            <x14:sparkline>
              <xm:f>'Møre og Romsdal PD'!B415:I415</xm:f>
              <xm:sqref>L415</xm:sqref>
            </x14:sparkline>
            <x14:sparkline>
              <xm:f>'Møre og Romsdal PD'!B416:I416</xm:f>
              <xm:sqref>L416</xm:sqref>
            </x14:sparkline>
            <x14:sparkline>
              <xm:f>'Møre og Romsdal PD'!B417:I417</xm:f>
              <xm:sqref>L417</xm:sqref>
            </x14:sparkline>
            <x14:sparkline>
              <xm:f>'Møre og Romsdal PD'!B418:I418</xm:f>
              <xm:sqref>L418</xm:sqref>
            </x14:sparkline>
            <x14:sparkline>
              <xm:f>'Møre og Romsdal PD'!B419:I419</xm:f>
              <xm:sqref>L419</xm:sqref>
            </x14:sparkline>
            <x14:sparkline>
              <xm:f>'Møre og Romsdal PD'!B420:I420</xm:f>
              <xm:sqref>L420</xm:sqref>
            </x14:sparkline>
            <x14:sparkline>
              <xm:f>'Møre og Romsdal PD'!B421:I421</xm:f>
              <xm:sqref>L421</xm:sqref>
            </x14:sparkline>
            <x14:sparkline>
              <xm:f>'Møre og Romsdal PD'!B422:I422</xm:f>
              <xm:sqref>L422</xm:sqref>
            </x14:sparkline>
            <x14:sparkline>
              <xm:f>'Møre og Romsdal PD'!B423:I423</xm:f>
              <xm:sqref>L423</xm:sqref>
            </x14:sparkline>
            <x14:sparkline>
              <xm:f>'Møre og Romsdal PD'!B424:I424</xm:f>
              <xm:sqref>L424</xm:sqref>
            </x14:sparkline>
            <x14:sparkline>
              <xm:f>'Møre og Romsdal PD'!B425:I425</xm:f>
              <xm:sqref>L425</xm:sqref>
            </x14:sparkline>
            <x14:sparkline>
              <xm:f>'Møre og Romsdal PD'!B426:I426</xm:f>
              <xm:sqref>L426</xm:sqref>
            </x14:sparkline>
            <x14:sparkline>
              <xm:f>'Møre og Romsdal PD'!B427:I427</xm:f>
              <xm:sqref>L427</xm:sqref>
            </x14:sparkline>
            <x14:sparkline>
              <xm:f>'Møre og Romsdal PD'!C428:I428</xm:f>
              <xm:sqref>L428</xm:sqref>
            </x14:sparkline>
            <x14:sparkline>
              <xm:f>'Møre og Romsdal PD'!B429:I429</xm:f>
              <xm:sqref>L429</xm:sqref>
            </x14:sparkline>
            <x14:sparkline>
              <xm:f>'Møre og Romsdal PD'!B430:I430</xm:f>
              <xm:sqref>L430</xm:sqref>
            </x14:sparkline>
            <x14:sparkline>
              <xm:f>'Møre og Romsdal PD'!B431:I431</xm:f>
              <xm:sqref>L431</xm:sqref>
            </x14:sparkline>
          </x14:sparklines>
        </x14:sparklineGroup>
        <x14:sparklineGroup displayEmptyCellsAs="gap" high="1" low="1" xr2:uid="{C147D6F8-166A-437B-87B1-302DC9DEB1D4}">
          <x14:colorSeries rgb="FF376092"/>
          <x14:colorNegative rgb="FFD00000"/>
          <x14:colorAxis rgb="FF000000"/>
          <x14:colorMarkers rgb="FFD00000"/>
          <x14:colorFirst rgb="FFD00000"/>
          <x14:colorLast rgb="FFD00000"/>
          <x14:colorHigh theme="1"/>
          <x14:colorLow rgb="FFD00000"/>
          <x14:sparklines>
            <x14:sparkline>
              <xm:f>'Møre og Romsdal PD'!Q412:X412</xm:f>
              <xm:sqref>AA412</xm:sqref>
            </x14:sparkline>
          </x14:sparklines>
        </x14:sparklineGroup>
        <x14:sparklineGroup displayEmptyCellsAs="gap" high="1" low="1" xr2:uid="{D3F99F40-03B7-4079-906B-0CB2D96957A7}">
          <x14:colorSeries rgb="FF376092"/>
          <x14:colorNegative rgb="FFD00000"/>
          <x14:colorAxis rgb="FF000000"/>
          <x14:colorMarkers rgb="FFD00000"/>
          <x14:colorFirst rgb="FFD00000"/>
          <x14:colorLast rgb="FFD00000"/>
          <x14:colorHigh theme="1"/>
          <x14:colorLow rgb="FFD00000"/>
          <x14:sparklines>
            <x14:sparkline>
              <xm:f>'Møre og Romsdal PD'!R151:X151</xm:f>
              <xm:sqref>AA151</xm:sqref>
            </x14:sparkline>
            <x14:sparkline>
              <xm:f>'Møre og Romsdal PD'!R152:X152</xm:f>
              <xm:sqref>AA152</xm:sqref>
            </x14:sparkline>
            <x14:sparkline>
              <xm:f>'Møre og Romsdal PD'!R153:X153</xm:f>
              <xm:sqref>AA153</xm:sqref>
            </x14:sparkline>
            <x14:sparkline>
              <xm:f>'Møre og Romsdal PD'!R154:X154</xm:f>
              <xm:sqref>AA154</xm:sqref>
            </x14:sparkline>
            <x14:sparkline>
              <xm:f>'Møre og Romsdal PD'!R155:X155</xm:f>
              <xm:sqref>AA155</xm:sqref>
            </x14:sparkline>
            <x14:sparkline>
              <xm:f>'Møre og Romsdal PD'!R156:X156</xm:f>
              <xm:sqref>AA156</xm:sqref>
            </x14:sparkline>
            <x14:sparkline>
              <xm:f>'Møre og Romsdal PD'!R157:X157</xm:f>
              <xm:sqref>AA157</xm:sqref>
            </x14:sparkline>
            <x14:sparkline>
              <xm:f>'Møre og Romsdal PD'!R158:X158</xm:f>
              <xm:sqref>AA158</xm:sqref>
            </x14:sparkline>
            <x14:sparkline>
              <xm:f>'Møre og Romsdal PD'!R159:X159</xm:f>
              <xm:sqref>AA159</xm:sqref>
            </x14:sparkline>
            <x14:sparkline>
              <xm:f>'Møre og Romsdal PD'!R160:X160</xm:f>
              <xm:sqref>AA160</xm:sqref>
            </x14:sparkline>
          </x14:sparklines>
        </x14:sparklineGroup>
        <x14:sparklineGroup displayEmptyCellsAs="gap" high="1" low="1" xr2:uid="{5E6AA554-EEC3-4403-9E95-9F9C4DAA386B}">
          <x14:colorSeries rgb="FF376092"/>
          <x14:colorNegative rgb="FFD00000"/>
          <x14:colorAxis rgb="FF000000"/>
          <x14:colorMarkers rgb="FFD00000"/>
          <x14:colorFirst rgb="FFD00000"/>
          <x14:colorLast rgb="FFD00000"/>
          <x14:colorHigh theme="1"/>
          <x14:colorLow rgb="FFD00000"/>
          <x14:sparklines>
            <x14:sparkline>
              <xm:f>'Møre og Romsdal PD'!Q134:X134</xm:f>
              <xm:sqref>AA134</xm:sqref>
            </x14:sparkline>
            <x14:sparkline>
              <xm:f>'Møre og Romsdal PD'!Q135:X135</xm:f>
              <xm:sqref>AA135</xm:sqref>
            </x14:sparkline>
            <x14:sparkline>
              <xm:f>'Møre og Romsdal PD'!Q136:X136</xm:f>
              <xm:sqref>AA136</xm:sqref>
            </x14:sparkline>
            <x14:sparkline>
              <xm:f>'Møre og Romsdal PD'!Q137:X137</xm:f>
              <xm:sqref>AA137</xm:sqref>
            </x14:sparkline>
            <x14:sparkline>
              <xm:f>'Møre og Romsdal PD'!Q138:X138</xm:f>
              <xm:sqref>AA138</xm:sqref>
            </x14:sparkline>
            <x14:sparkline>
              <xm:f>'Møre og Romsdal PD'!Q139:X139</xm:f>
              <xm:sqref>AA139</xm:sqref>
            </x14:sparkline>
            <x14:sparkline>
              <xm:f>'Møre og Romsdal PD'!Q140:X140</xm:f>
              <xm:sqref>AA140</xm:sqref>
            </x14:sparkline>
            <x14:sparkline>
              <xm:f>'Møre og Romsdal PD'!Q141:X141</xm:f>
              <xm:sqref>AA141</xm:sqref>
            </x14:sparkline>
            <x14:sparkline>
              <xm:f>'Møre og Romsdal PD'!Q142:X142</xm:f>
              <xm:sqref>AA142</xm:sqref>
            </x14:sparkline>
            <x14:sparkline>
              <xm:f>'Møre og Romsdal PD'!Q143:X143</xm:f>
              <xm:sqref>AA143</xm:sqref>
            </x14:sparkline>
          </x14:sparklines>
        </x14:sparklineGroup>
        <x14:sparklineGroup displayEmptyCellsAs="gap" high="1" low="1" xr2:uid="{D56F00A3-C72F-4670-8DC8-7D10658DDB74}">
          <x14:colorSeries rgb="FF376092"/>
          <x14:colorNegative rgb="FFD00000"/>
          <x14:colorAxis rgb="FF000000"/>
          <x14:colorMarkers rgb="FFD00000"/>
          <x14:colorFirst rgb="FFD00000"/>
          <x14:colorLast rgb="FFD00000"/>
          <x14:colorHigh theme="1"/>
          <x14:colorLow rgb="FFD00000"/>
          <x14:sparklines>
            <x14:sparkline>
              <xm:f>'Møre og Romsdal PD'!Q117:X117</xm:f>
              <xm:sqref>AA117</xm:sqref>
            </x14:sparkline>
            <x14:sparkline>
              <xm:f>'Møre og Romsdal PD'!Q118:X118</xm:f>
              <xm:sqref>AA118</xm:sqref>
            </x14:sparkline>
            <x14:sparkline>
              <xm:f>'Møre og Romsdal PD'!Q119:X119</xm:f>
              <xm:sqref>AA119</xm:sqref>
            </x14:sparkline>
            <x14:sparkline>
              <xm:f>'Møre og Romsdal PD'!Q120:X120</xm:f>
              <xm:sqref>AA120</xm:sqref>
            </x14:sparkline>
            <x14:sparkline>
              <xm:f>'Møre og Romsdal PD'!Q121:X121</xm:f>
              <xm:sqref>AA121</xm:sqref>
            </x14:sparkline>
            <x14:sparkline>
              <xm:f>'Møre og Romsdal PD'!Q122:X122</xm:f>
              <xm:sqref>AA122</xm:sqref>
            </x14:sparkline>
            <x14:sparkline>
              <xm:f>'Møre og Romsdal PD'!Q123:X123</xm:f>
              <xm:sqref>AA123</xm:sqref>
            </x14:sparkline>
            <x14:sparkline>
              <xm:f>'Møre og Romsdal PD'!Q124:X124</xm:f>
              <xm:sqref>AA124</xm:sqref>
            </x14:sparkline>
            <x14:sparkline>
              <xm:f>'Møre og Romsdal PD'!Q125:X125</xm:f>
              <xm:sqref>AA125</xm:sqref>
            </x14:sparkline>
            <x14:sparkline>
              <xm:f>'Møre og Romsdal PD'!Q126:X126</xm:f>
              <xm:sqref>AA126</xm:sqref>
            </x14:sparkline>
          </x14:sparklines>
        </x14:sparklineGroup>
        <x14:sparklineGroup displayEmptyCellsAs="gap" high="1" low="1" xr2:uid="{DDF2E656-9534-455C-9526-61ACC537D02B}">
          <x14:colorSeries rgb="FF376092"/>
          <x14:colorNegative rgb="FFD00000"/>
          <x14:colorAxis rgb="FF000000"/>
          <x14:colorMarkers rgb="FFD00000"/>
          <x14:colorFirst rgb="FFD00000"/>
          <x14:colorLast rgb="FFD00000"/>
          <x14:colorHigh theme="1"/>
          <x14:colorLow rgb="FFD00000"/>
          <x14:sparklines>
            <x14:sparkline>
              <xm:f>'Møre og Romsdal PD'!Q100:X100</xm:f>
              <xm:sqref>AA100</xm:sqref>
            </x14:sparkline>
            <x14:sparkline>
              <xm:f>'Møre og Romsdal PD'!Q101:X101</xm:f>
              <xm:sqref>AA101</xm:sqref>
            </x14:sparkline>
            <x14:sparkline>
              <xm:f>'Møre og Romsdal PD'!Q102:X102</xm:f>
              <xm:sqref>AA102</xm:sqref>
            </x14:sparkline>
            <x14:sparkline>
              <xm:f>'Møre og Romsdal PD'!Q103:X103</xm:f>
              <xm:sqref>AA103</xm:sqref>
            </x14:sparkline>
            <x14:sparkline>
              <xm:f>'Møre og Romsdal PD'!Q104:X104</xm:f>
              <xm:sqref>AA104</xm:sqref>
            </x14:sparkline>
            <x14:sparkline>
              <xm:f>'Møre og Romsdal PD'!Q105:X105</xm:f>
              <xm:sqref>AA105</xm:sqref>
            </x14:sparkline>
            <x14:sparkline>
              <xm:f>'Møre og Romsdal PD'!Q106:X106</xm:f>
              <xm:sqref>AA106</xm:sqref>
            </x14:sparkline>
            <x14:sparkline>
              <xm:f>'Møre og Romsdal PD'!Q107:X107</xm:f>
              <xm:sqref>AA107</xm:sqref>
            </x14:sparkline>
            <x14:sparkline>
              <xm:f>'Møre og Romsdal PD'!Q108:X108</xm:f>
              <xm:sqref>AA108</xm:sqref>
            </x14:sparkline>
            <x14:sparkline>
              <xm:f>'Møre og Romsdal PD'!Q109:X109</xm:f>
              <xm:sqref>AA109</xm:sqref>
            </x14:sparkline>
          </x14:sparklines>
        </x14:sparklineGroup>
        <x14:sparklineGroup displayEmptyCellsAs="gap" high="1" low="1" xr2:uid="{2FA8BA13-6B53-47B1-A6FC-3A8EFF055AE1}">
          <x14:colorSeries rgb="FF376092"/>
          <x14:colorNegative rgb="FFD00000"/>
          <x14:colorAxis rgb="FF000000"/>
          <x14:colorMarkers rgb="FFD00000"/>
          <x14:colorFirst rgb="FFD00000"/>
          <x14:colorLast rgb="FFD00000"/>
          <x14:colorHigh theme="1"/>
          <x14:colorLow rgb="FFD00000"/>
          <x14:sparklines>
            <x14:sparkline>
              <xm:f>'Møre og Romsdal PD'!Q83:X83</xm:f>
              <xm:sqref>AA83</xm:sqref>
            </x14:sparkline>
            <x14:sparkline>
              <xm:f>'Møre og Romsdal PD'!Q84:X84</xm:f>
              <xm:sqref>AA84</xm:sqref>
            </x14:sparkline>
            <x14:sparkline>
              <xm:f>'Møre og Romsdal PD'!Q85:X85</xm:f>
              <xm:sqref>AA85</xm:sqref>
            </x14:sparkline>
            <x14:sparkline>
              <xm:f>'Møre og Romsdal PD'!Q86:X86</xm:f>
              <xm:sqref>AA86</xm:sqref>
            </x14:sparkline>
            <x14:sparkline>
              <xm:f>'Møre og Romsdal PD'!Q87:X87</xm:f>
              <xm:sqref>AA87</xm:sqref>
            </x14:sparkline>
            <x14:sparkline>
              <xm:f>'Møre og Romsdal PD'!Q88:X88</xm:f>
              <xm:sqref>AA88</xm:sqref>
            </x14:sparkline>
            <x14:sparkline>
              <xm:f>'Møre og Romsdal PD'!Q89:X89</xm:f>
              <xm:sqref>AA89</xm:sqref>
            </x14:sparkline>
            <x14:sparkline>
              <xm:f>'Møre og Romsdal PD'!Q90:X90</xm:f>
              <xm:sqref>AA90</xm:sqref>
            </x14:sparkline>
            <x14:sparkline>
              <xm:f>'Møre og Romsdal PD'!Q91:X91</xm:f>
              <xm:sqref>AA91</xm:sqref>
            </x14:sparkline>
            <x14:sparkline>
              <xm:f>'Møre og Romsdal PD'!Q92:X92</xm:f>
              <xm:sqref>AA92</xm:sqref>
            </x14:sparkline>
          </x14:sparklines>
        </x14:sparklineGroup>
        <x14:sparklineGroup displayEmptyCellsAs="gap" high="1" low="1" xr2:uid="{EA07D114-5289-40B0-9C3F-A44AC424AF04}">
          <x14:colorSeries rgb="FF376092"/>
          <x14:colorNegative rgb="FFD00000"/>
          <x14:colorAxis rgb="FF000000"/>
          <x14:colorMarkers rgb="FFD00000"/>
          <x14:colorFirst rgb="FFD00000"/>
          <x14:colorLast rgb="FFD00000"/>
          <x14:colorHigh theme="1"/>
          <x14:colorLow rgb="FFD00000"/>
          <x14:sparklines>
            <x14:sparkline>
              <xm:f>'Møre og Romsdal PD'!B133:I133</xm:f>
              <xm:sqref>L133</xm:sqref>
            </x14:sparkline>
            <x14:sparkline>
              <xm:f>'Møre og Romsdal PD'!B134:I134</xm:f>
              <xm:sqref>L134</xm:sqref>
            </x14:sparkline>
            <x14:sparkline>
              <xm:f>'Møre og Romsdal PD'!B135:I135</xm:f>
              <xm:sqref>L135</xm:sqref>
            </x14:sparkline>
            <x14:sparkline>
              <xm:f>'Møre og Romsdal PD'!B136:I136</xm:f>
              <xm:sqref>L136</xm:sqref>
            </x14:sparkline>
            <x14:sparkline>
              <xm:f>'Møre og Romsdal PD'!B137:I137</xm:f>
              <xm:sqref>L137</xm:sqref>
            </x14:sparkline>
            <x14:sparkline>
              <xm:f>'Møre og Romsdal PD'!B138:I138</xm:f>
              <xm:sqref>L138</xm:sqref>
            </x14:sparkline>
            <x14:sparkline>
              <xm:f>'Møre og Romsdal PD'!B139:I139</xm:f>
              <xm:sqref>L139</xm:sqref>
            </x14:sparkline>
            <x14:sparkline>
              <xm:f>'Møre og Romsdal PD'!B140:I140</xm:f>
              <xm:sqref>L140</xm:sqref>
            </x14:sparkline>
            <x14:sparkline>
              <xm:f>'Møre og Romsdal PD'!B141:I141</xm:f>
              <xm:sqref>L141</xm:sqref>
            </x14:sparkline>
            <x14:sparkline>
              <xm:f>'Møre og Romsdal PD'!B142:I142</xm:f>
              <xm:sqref>L142</xm:sqref>
            </x14:sparkline>
            <x14:sparkline>
              <xm:f>'Møre og Romsdal PD'!B143:I143</xm:f>
              <xm:sqref>L143</xm:sqref>
            </x14:sparkline>
          </x14:sparklines>
        </x14:sparklineGroup>
        <x14:sparklineGroup displayEmptyCellsAs="gap" high="1" low="1" xr2:uid="{DA546006-FF0B-4D5A-9853-0426B8A778A5}">
          <x14:colorSeries rgb="FF376092"/>
          <x14:colorNegative rgb="FFD00000"/>
          <x14:colorAxis rgb="FF000000"/>
          <x14:colorMarkers rgb="FFD00000"/>
          <x14:colorFirst rgb="FFD00000"/>
          <x14:colorLast rgb="FFD00000"/>
          <x14:colorHigh theme="1"/>
          <x14:colorLow rgb="FFD00000"/>
          <x14:sparklines>
            <x14:sparkline>
              <xm:f>'Møre og Romsdal PD'!B116:I116</xm:f>
              <xm:sqref>L116</xm:sqref>
            </x14:sparkline>
            <x14:sparkline>
              <xm:f>'Møre og Romsdal PD'!B117:I117</xm:f>
              <xm:sqref>L117</xm:sqref>
            </x14:sparkline>
            <x14:sparkline>
              <xm:f>'Møre og Romsdal PD'!B118:I118</xm:f>
              <xm:sqref>L118</xm:sqref>
            </x14:sparkline>
            <x14:sparkline>
              <xm:f>'Møre og Romsdal PD'!B119:I119</xm:f>
              <xm:sqref>L119</xm:sqref>
            </x14:sparkline>
            <x14:sparkline>
              <xm:f>'Møre og Romsdal PD'!B120:I120</xm:f>
              <xm:sqref>L120</xm:sqref>
            </x14:sparkline>
            <x14:sparkline>
              <xm:f>'Møre og Romsdal PD'!B121:I121</xm:f>
              <xm:sqref>L121</xm:sqref>
            </x14:sparkline>
            <x14:sparkline>
              <xm:f>'Møre og Romsdal PD'!B122:I122</xm:f>
              <xm:sqref>L122</xm:sqref>
            </x14:sparkline>
            <x14:sparkline>
              <xm:f>'Møre og Romsdal PD'!B123:I123</xm:f>
              <xm:sqref>L123</xm:sqref>
            </x14:sparkline>
            <x14:sparkline>
              <xm:f>'Møre og Romsdal PD'!B124:I124</xm:f>
              <xm:sqref>L124</xm:sqref>
            </x14:sparkline>
            <x14:sparkline>
              <xm:f>'Møre og Romsdal PD'!B125:I125</xm:f>
              <xm:sqref>L125</xm:sqref>
            </x14:sparkline>
            <x14:sparkline>
              <xm:f>'Møre og Romsdal PD'!B126:I126</xm:f>
              <xm:sqref>L126</xm:sqref>
            </x14:sparkline>
          </x14:sparklines>
        </x14:sparklineGroup>
        <x14:sparklineGroup displayEmptyCellsAs="gap" high="1" low="1" xr2:uid="{C55B9D27-1E3A-445F-AC70-8AC253D43712}">
          <x14:colorSeries rgb="FF376092"/>
          <x14:colorNegative rgb="FFD00000"/>
          <x14:colorAxis rgb="FF000000"/>
          <x14:colorMarkers rgb="FFD00000"/>
          <x14:colorFirst rgb="FFD00000"/>
          <x14:colorLast rgb="FFD00000"/>
          <x14:colorHigh theme="1"/>
          <x14:colorLow rgb="FFD00000"/>
          <x14:sparklines>
            <x14:sparkline>
              <xm:f>'Møre og Romsdal PD'!B99:I99</xm:f>
              <xm:sqref>L99</xm:sqref>
            </x14:sparkline>
            <x14:sparkline>
              <xm:f>'Møre og Romsdal PD'!B100:I100</xm:f>
              <xm:sqref>L100</xm:sqref>
            </x14:sparkline>
            <x14:sparkline>
              <xm:f>'Møre og Romsdal PD'!B101:I101</xm:f>
              <xm:sqref>L101</xm:sqref>
            </x14:sparkline>
            <x14:sparkline>
              <xm:f>'Møre og Romsdal PD'!B102:I102</xm:f>
              <xm:sqref>L102</xm:sqref>
            </x14:sparkline>
            <x14:sparkline>
              <xm:f>'Møre og Romsdal PD'!B103:I103</xm:f>
              <xm:sqref>L103</xm:sqref>
            </x14:sparkline>
            <x14:sparkline>
              <xm:f>'Møre og Romsdal PD'!B104:I104</xm:f>
              <xm:sqref>L104</xm:sqref>
            </x14:sparkline>
            <x14:sparkline>
              <xm:f>'Møre og Romsdal PD'!B105:I105</xm:f>
              <xm:sqref>L105</xm:sqref>
            </x14:sparkline>
            <x14:sparkline>
              <xm:f>'Møre og Romsdal PD'!B106:I106</xm:f>
              <xm:sqref>L106</xm:sqref>
            </x14:sparkline>
            <x14:sparkline>
              <xm:f>'Møre og Romsdal PD'!B107:I107</xm:f>
              <xm:sqref>L107</xm:sqref>
            </x14:sparkline>
            <x14:sparkline>
              <xm:f>'Møre og Romsdal PD'!B108:I108</xm:f>
              <xm:sqref>L108</xm:sqref>
            </x14:sparkline>
            <x14:sparkline>
              <xm:f>'Møre og Romsdal PD'!B109:I109</xm:f>
              <xm:sqref>L109</xm:sqref>
            </x14:sparkline>
          </x14:sparklines>
        </x14:sparklineGroup>
        <x14:sparklineGroup displayEmptyCellsAs="gap" high="1" low="1" xr2:uid="{C2DB6088-9D3E-41D9-8BE0-26A5096B5808}">
          <x14:colorSeries rgb="FF376092"/>
          <x14:colorNegative rgb="FFD00000"/>
          <x14:colorAxis rgb="FF000000"/>
          <x14:colorMarkers rgb="FFD00000"/>
          <x14:colorFirst rgb="FFD00000"/>
          <x14:colorLast rgb="FFD00000"/>
          <x14:colorHigh theme="1"/>
          <x14:colorLow rgb="FFD00000"/>
          <x14:sparklines>
            <x14:sparkline>
              <xm:f>'Møre og Romsdal PD'!B82:I82</xm:f>
              <xm:sqref>L82</xm:sqref>
            </x14:sparkline>
            <x14:sparkline>
              <xm:f>'Møre og Romsdal PD'!B83:I83</xm:f>
              <xm:sqref>L83</xm:sqref>
            </x14:sparkline>
            <x14:sparkline>
              <xm:f>'Møre og Romsdal PD'!B84:I84</xm:f>
              <xm:sqref>L84</xm:sqref>
            </x14:sparkline>
            <x14:sparkline>
              <xm:f>'Møre og Romsdal PD'!B85:I85</xm:f>
              <xm:sqref>L85</xm:sqref>
            </x14:sparkline>
            <x14:sparkline>
              <xm:f>'Møre og Romsdal PD'!B86:I86</xm:f>
              <xm:sqref>L86</xm:sqref>
            </x14:sparkline>
            <x14:sparkline>
              <xm:f>'Møre og Romsdal PD'!B87:I87</xm:f>
              <xm:sqref>L87</xm:sqref>
            </x14:sparkline>
            <x14:sparkline>
              <xm:f>'Møre og Romsdal PD'!B88:I88</xm:f>
              <xm:sqref>L88</xm:sqref>
            </x14:sparkline>
            <x14:sparkline>
              <xm:f>'Møre og Romsdal PD'!B89:I89</xm:f>
              <xm:sqref>L89</xm:sqref>
            </x14:sparkline>
            <x14:sparkline>
              <xm:f>'Møre og Romsdal PD'!B90:I90</xm:f>
              <xm:sqref>L90</xm:sqref>
            </x14:sparkline>
            <x14:sparkline>
              <xm:f>'Møre og Romsdal PD'!B91:I91</xm:f>
              <xm:sqref>L91</xm:sqref>
            </x14:sparkline>
            <x14:sparkline>
              <xm:f>'Møre og Romsdal PD'!B92:I92</xm:f>
              <xm:sqref>L92</xm:sqref>
            </x14:sparkline>
          </x14:sparklines>
        </x14:sparklineGroup>
        <x14:sparklineGroup displayEmptyCellsAs="gap" high="1" low="1" xr2:uid="{84BF1837-8FE0-436D-B99C-3D6BF4D1D8BF}">
          <x14:colorSeries rgb="FF376092"/>
          <x14:colorNegative rgb="FFD00000"/>
          <x14:colorAxis rgb="FF000000"/>
          <x14:colorMarkers rgb="FFD00000"/>
          <x14:colorFirst rgb="FFD00000"/>
          <x14:colorLast rgb="FFD00000"/>
          <x14:colorHigh theme="1"/>
          <x14:colorLow rgb="FFD00000"/>
          <x14:sparklines>
            <x14:sparkline>
              <xm:f>'Møre og Romsdal PD'!B65:I65</xm:f>
              <xm:sqref>L65</xm:sqref>
            </x14:sparkline>
            <x14:sparkline>
              <xm:f>'Møre og Romsdal PD'!B66:I66</xm:f>
              <xm:sqref>L66</xm:sqref>
            </x14:sparkline>
            <x14:sparkline>
              <xm:f>'Møre og Romsdal PD'!B67:I67</xm:f>
              <xm:sqref>L67</xm:sqref>
            </x14:sparkline>
            <x14:sparkline>
              <xm:f>'Møre og Romsdal PD'!B68:I68</xm:f>
              <xm:sqref>L68</xm:sqref>
            </x14:sparkline>
            <x14:sparkline>
              <xm:f>'Møre og Romsdal PD'!B69:I69</xm:f>
              <xm:sqref>L69</xm:sqref>
            </x14:sparkline>
            <x14:sparkline>
              <xm:f>'Møre og Romsdal PD'!B70:I70</xm:f>
              <xm:sqref>L70</xm:sqref>
            </x14:sparkline>
            <x14:sparkline>
              <xm:f>'Møre og Romsdal PD'!B71:I71</xm:f>
              <xm:sqref>L71</xm:sqref>
            </x14:sparkline>
            <x14:sparkline>
              <xm:f>'Møre og Romsdal PD'!B72:I72</xm:f>
              <xm:sqref>L72</xm:sqref>
            </x14:sparkline>
            <x14:sparkline>
              <xm:f>'Møre og Romsdal PD'!B73:I73</xm:f>
              <xm:sqref>L73</xm:sqref>
            </x14:sparkline>
            <x14:sparkline>
              <xm:f>'Møre og Romsdal PD'!B74:I74</xm:f>
              <xm:sqref>L74</xm:sqref>
            </x14:sparkline>
            <x14:sparkline>
              <xm:f>'Møre og Romsdal PD'!B75:I75</xm:f>
              <xm:sqref>L75</xm:sqref>
            </x14:sparkline>
          </x14:sparklines>
        </x14:sparklineGroup>
        <x14:sparklineGroup displayEmptyCellsAs="gap" high="1" low="1" xr2:uid="{1F59D54D-2437-4251-83EF-57BAAC6EF962}">
          <x14:colorSeries rgb="FF376092"/>
          <x14:colorNegative rgb="FFD00000"/>
          <x14:colorAxis rgb="FF000000"/>
          <x14:colorMarkers rgb="FFD00000"/>
          <x14:colorFirst rgb="FFD00000"/>
          <x14:colorLast rgb="FFD00000"/>
          <x14:colorHigh theme="1"/>
          <x14:colorLow rgb="FFD00000"/>
          <x14:sparklines>
            <x14:sparkline>
              <xm:f>'Møre og Romsdal PD'!B48:I48</xm:f>
              <xm:sqref>L48</xm:sqref>
            </x14:sparkline>
            <x14:sparkline>
              <xm:f>'Møre og Romsdal PD'!B49:I49</xm:f>
              <xm:sqref>L49</xm:sqref>
            </x14:sparkline>
            <x14:sparkline>
              <xm:f>'Møre og Romsdal PD'!B50:I50</xm:f>
              <xm:sqref>L50</xm:sqref>
            </x14:sparkline>
            <x14:sparkline>
              <xm:f>'Møre og Romsdal PD'!B51:I51</xm:f>
              <xm:sqref>L51</xm:sqref>
            </x14:sparkline>
            <x14:sparkline>
              <xm:f>'Møre og Romsdal PD'!B52:I52</xm:f>
              <xm:sqref>L52</xm:sqref>
            </x14:sparkline>
            <x14:sparkline>
              <xm:f>'Møre og Romsdal PD'!B53:I53</xm:f>
              <xm:sqref>L53</xm:sqref>
            </x14:sparkline>
            <x14:sparkline>
              <xm:f>'Møre og Romsdal PD'!B54:I54</xm:f>
              <xm:sqref>L54</xm:sqref>
            </x14:sparkline>
            <x14:sparkline>
              <xm:f>'Møre og Romsdal PD'!B55:I55</xm:f>
              <xm:sqref>L55</xm:sqref>
            </x14:sparkline>
            <x14:sparkline>
              <xm:f>'Møre og Romsdal PD'!B56:I56</xm:f>
              <xm:sqref>L56</xm:sqref>
            </x14:sparkline>
            <x14:sparkline>
              <xm:f>'Møre og Romsdal PD'!B57:I57</xm:f>
              <xm:sqref>L57</xm:sqref>
            </x14:sparkline>
            <x14:sparkline>
              <xm:f>'Møre og Romsdal PD'!B58:I58</xm:f>
              <xm:sqref>L58</xm:sqref>
            </x14:sparkline>
          </x14:sparklines>
        </x14:sparklineGroup>
        <x14:sparklineGroup displayEmptyCellsAs="gap" high="1" low="1" xr2:uid="{57997751-C118-4559-AC8A-64B6A440AB4B}">
          <x14:colorSeries rgb="FF376092"/>
          <x14:colorNegative rgb="FFD00000"/>
          <x14:colorAxis rgb="FF000000"/>
          <x14:colorMarkers rgb="FFD00000"/>
          <x14:colorFirst rgb="FFD00000"/>
          <x14:colorLast rgb="FFD00000"/>
          <x14:colorHigh theme="1"/>
          <x14:colorLow rgb="FFD00000"/>
          <x14:sparklines>
            <x14:sparkline>
              <xm:f>'Møre og Romsdal PD'!B31:I31</xm:f>
              <xm:sqref>L31</xm:sqref>
            </x14:sparkline>
          </x14:sparklines>
        </x14:sparklineGroup>
        <x14:sparklineGroup displayEmptyCellsAs="gap" high="1" low="1" xr2:uid="{3138B04C-603F-4082-A439-37A6535DCEB2}">
          <x14:colorSeries rgb="FF376092"/>
          <x14:colorNegative rgb="FFD00000"/>
          <x14:colorAxis rgb="FF000000"/>
          <x14:colorMarkers rgb="FFD00000"/>
          <x14:colorFirst rgb="FFD00000"/>
          <x14:colorLast rgb="FFD00000"/>
          <x14:colorHigh theme="1"/>
          <x14:colorLow rgb="FFD00000"/>
          <x14:sparklines>
            <x14:sparkline>
              <xm:f>'Møre og Romsdal PD'!Q6:X6</xm:f>
              <xm:sqref>AA6</xm:sqref>
            </x14:sparkline>
            <x14:sparkline>
              <xm:f>'Møre og Romsdal PD'!Q7:X7</xm:f>
              <xm:sqref>AA7</xm:sqref>
            </x14:sparkline>
            <x14:sparkline>
              <xm:f>'Møre og Romsdal PD'!Q8:X8</xm:f>
              <xm:sqref>AA8</xm:sqref>
            </x14:sparkline>
            <x14:sparkline>
              <xm:f>'Møre og Romsdal PD'!Q9:X9</xm:f>
              <xm:sqref>AA9</xm:sqref>
            </x14:sparkline>
            <x14:sparkline>
              <xm:f>'Møre og Romsdal PD'!Q10:X10</xm:f>
              <xm:sqref>AA10</xm:sqref>
            </x14:sparkline>
            <x14:sparkline>
              <xm:f>'Møre og Romsdal PD'!Q11:X11</xm:f>
              <xm:sqref>AA11</xm:sqref>
            </x14:sparkline>
            <x14:sparkline>
              <xm:f>'Møre og Romsdal PD'!Q12:X12</xm:f>
              <xm:sqref>AA12</xm:sqref>
            </x14:sparkline>
            <x14:sparkline>
              <xm:f>'Møre og Romsdal PD'!Q13:X13</xm:f>
              <xm:sqref>AA13</xm:sqref>
            </x14:sparkline>
            <x14:sparkline>
              <xm:f>'Møre og Romsdal PD'!Q14:X14</xm:f>
              <xm:sqref>AA14</xm:sqref>
            </x14:sparkline>
            <x14:sparkline>
              <xm:f>'Møre og Romsdal PD'!Q15:X15</xm:f>
              <xm:sqref>AA15</xm:sqref>
            </x14:sparkline>
            <x14:sparkline>
              <xm:f>'Møre og Romsdal PD'!Q16:X16</xm:f>
              <xm:sqref>AA16</xm:sqref>
            </x14:sparkline>
            <x14:sparkline>
              <xm:f>'Møre og Romsdal PD'!Q17:X17</xm:f>
              <xm:sqref>AA17</xm:sqref>
            </x14:sparkline>
            <x14:sparkline>
              <xm:f>'Møre og Romsdal PD'!Q18:X18</xm:f>
              <xm:sqref>AA18</xm:sqref>
            </x14:sparkline>
            <x14:sparkline>
              <xm:f>'Møre og Romsdal PD'!Q19:X19</xm:f>
              <xm:sqref>AA19</xm:sqref>
            </x14:sparkline>
            <x14:sparkline>
              <xm:f>'Møre og Romsdal PD'!Q20:X20</xm:f>
              <xm:sqref>AA20</xm:sqref>
            </x14:sparkline>
            <x14:sparkline>
              <xm:f>'Møre og Romsdal PD'!Q21:X21</xm:f>
              <xm:sqref>AA21</xm:sqref>
            </x14:sparkline>
            <x14:sparkline>
              <xm:f>'Møre og Romsdal PD'!Q22:X22</xm:f>
              <xm:sqref>AA22</xm:sqref>
            </x14:sparkline>
            <x14:sparkline>
              <xm:f>'Møre og Romsdal PD'!Q23:X23</xm:f>
              <xm:sqref>AA23</xm:sqref>
            </x14:sparkline>
            <x14:sparkline>
              <xm:f>'Møre og Romsdal PD'!Q24:X24</xm:f>
              <xm:sqref>AA24</xm:sqref>
            </x14:sparkline>
          </x14:sparklines>
        </x14:sparklineGroup>
        <x14:sparklineGroup displayEmptyCellsAs="gap" high="1" low="1" xr2:uid="{AEF09FDD-328C-4702-A90E-6F924DD0C852}">
          <x14:colorSeries rgb="FF376092"/>
          <x14:colorNegative rgb="FFD00000"/>
          <x14:colorAxis rgb="FF000000"/>
          <x14:colorMarkers rgb="FFD00000"/>
          <x14:colorFirst rgb="FFD00000"/>
          <x14:colorLast rgb="FFD00000"/>
          <x14:colorHigh theme="1"/>
          <x14:colorLow rgb="FFD00000"/>
          <x14:sparklines>
            <x14:sparkline>
              <xm:f>'Møre og Romsdal PD'!Q66:X66</xm:f>
              <xm:sqref>AA66</xm:sqref>
            </x14:sparkline>
            <x14:sparkline>
              <xm:f>'Møre og Romsdal PD'!Q67:X67</xm:f>
              <xm:sqref>AA67</xm:sqref>
            </x14:sparkline>
            <x14:sparkline>
              <xm:f>'Møre og Romsdal PD'!Q68:X68</xm:f>
              <xm:sqref>AA68</xm:sqref>
            </x14:sparkline>
            <x14:sparkline>
              <xm:f>'Møre og Romsdal PD'!Q69:X69</xm:f>
              <xm:sqref>AA69</xm:sqref>
            </x14:sparkline>
            <x14:sparkline>
              <xm:f>'Møre og Romsdal PD'!Q70:X70</xm:f>
              <xm:sqref>AA70</xm:sqref>
            </x14:sparkline>
            <x14:sparkline>
              <xm:f>'Møre og Romsdal PD'!Q71:X71</xm:f>
              <xm:sqref>AA71</xm:sqref>
            </x14:sparkline>
            <x14:sparkline>
              <xm:f>'Møre og Romsdal PD'!Q72:X72</xm:f>
              <xm:sqref>AA72</xm:sqref>
            </x14:sparkline>
            <x14:sparkline>
              <xm:f>'Møre og Romsdal PD'!Q73:X73</xm:f>
              <xm:sqref>AA73</xm:sqref>
            </x14:sparkline>
            <x14:sparkline>
              <xm:f>'Møre og Romsdal PD'!Q74:X74</xm:f>
              <xm:sqref>AA74</xm:sqref>
            </x14:sparkline>
            <x14:sparkline>
              <xm:f>'Møre og Romsdal PD'!Q75:X75</xm:f>
              <xm:sqref>AA75</xm:sqref>
            </x14:sparkline>
          </x14:sparklines>
        </x14:sparklineGroup>
        <x14:sparklineGroup displayEmptyCellsAs="gap" high="1" low="1" xr2:uid="{A8DC3441-CC41-47F0-B311-5645C437BDE1}">
          <x14:colorSeries rgb="FF376092"/>
          <x14:colorNegative rgb="FFD00000"/>
          <x14:colorAxis rgb="FF000000"/>
          <x14:colorMarkers rgb="FFD00000"/>
          <x14:colorFirst rgb="FFD00000"/>
          <x14:colorLast rgb="FFD00000"/>
          <x14:colorHigh theme="1"/>
          <x14:colorLow rgb="FFD00000"/>
          <x14:sparklines>
            <x14:sparkline>
              <xm:f>'Møre og Romsdal PD'!Q49:X49</xm:f>
              <xm:sqref>AA49</xm:sqref>
            </x14:sparkline>
            <x14:sparkline>
              <xm:f>'Møre og Romsdal PD'!Q50:X50</xm:f>
              <xm:sqref>AA50</xm:sqref>
            </x14:sparkline>
            <x14:sparkline>
              <xm:f>'Møre og Romsdal PD'!Q51:X51</xm:f>
              <xm:sqref>AA51</xm:sqref>
            </x14:sparkline>
            <x14:sparkline>
              <xm:f>'Møre og Romsdal PD'!Q52:X52</xm:f>
              <xm:sqref>AA52</xm:sqref>
            </x14:sparkline>
            <x14:sparkline>
              <xm:f>'Møre og Romsdal PD'!Q53:X53</xm:f>
              <xm:sqref>AA53</xm:sqref>
            </x14:sparkline>
            <x14:sparkline>
              <xm:f>'Møre og Romsdal PD'!Q54:X54</xm:f>
              <xm:sqref>AA54</xm:sqref>
            </x14:sparkline>
            <x14:sparkline>
              <xm:f>'Møre og Romsdal PD'!Q55:X55</xm:f>
              <xm:sqref>AA55</xm:sqref>
            </x14:sparkline>
            <x14:sparkline>
              <xm:f>'Møre og Romsdal PD'!Q56:X56</xm:f>
              <xm:sqref>AA56</xm:sqref>
            </x14:sparkline>
            <x14:sparkline>
              <xm:f>'Møre og Romsdal PD'!Q57:X57</xm:f>
              <xm:sqref>AA57</xm:sqref>
            </x14:sparkline>
            <x14:sparkline>
              <xm:f>'Møre og Romsdal PD'!Q58:X58</xm:f>
              <xm:sqref>AA58</xm:sqref>
            </x14:sparkline>
          </x14:sparklines>
        </x14:sparklineGroup>
        <x14:sparklineGroup displayEmptyCellsAs="gap" high="1" low="1" xr2:uid="{D373654E-EBF3-4582-83BC-4EB7777B5AF7}">
          <x14:colorSeries rgb="FF376092"/>
          <x14:colorNegative rgb="FFD00000"/>
          <x14:colorAxis rgb="FF000000"/>
          <x14:colorMarkers rgb="FFD00000"/>
          <x14:colorFirst rgb="FFD00000"/>
          <x14:colorLast rgb="FFD00000"/>
          <x14:colorHigh theme="1"/>
          <x14:colorLow rgb="FFD00000"/>
          <x14:sparklines>
            <x14:sparkline>
              <xm:f>'Møre og Romsdal PD'!Q31:X31</xm:f>
              <xm:sqref>AA31</xm:sqref>
            </x14:sparkline>
          </x14:sparklines>
        </x14:sparklineGroup>
        <x14:sparklineGroup displayEmptyCellsAs="gap" high="1" low="1" xr2:uid="{2123372B-CD22-4C3C-A5BF-862771B8E5A5}">
          <x14:colorSeries rgb="FF376092"/>
          <x14:colorNegative rgb="FFD00000"/>
          <x14:colorAxis rgb="FF000000"/>
          <x14:colorMarkers rgb="FFD00000"/>
          <x14:colorFirst rgb="FFD00000"/>
          <x14:colorLast rgb="FFD00000"/>
          <x14:colorHigh theme="1"/>
          <x14:colorLow rgb="FFD00000"/>
          <x14:sparklines>
            <x14:sparkline>
              <xm:f>'Møre og Romsdal PD'!B5:I5</xm:f>
              <xm:sqref>L5</xm:sqref>
            </x14:sparkline>
          </x14:sparklines>
        </x14:sparklineGroup>
        <x14:sparklineGroup displayEmptyCellsAs="gap" high="1" low="1" xr2:uid="{9F06C8F4-75C9-449F-BA2E-30327CE1E7F2}">
          <x14:colorSeries rgb="FF376092"/>
          <x14:colorNegative rgb="FFD00000"/>
          <x14:colorAxis rgb="FF000000"/>
          <x14:colorMarkers rgb="FFD00000"/>
          <x14:colorFirst rgb="FFD00000"/>
          <x14:colorLast rgb="FFD00000"/>
          <x14:colorHigh theme="1"/>
          <x14:colorLow rgb="FFD00000"/>
          <x14:sparklines>
            <x14:sparkline>
              <xm:f>'Møre og Romsdal PD'!B387:I387</xm:f>
              <xm:sqref>L387</xm:sqref>
            </x14:sparkline>
            <x14:sparkline>
              <xm:f>'Møre og Romsdal PD'!B388:I388</xm:f>
              <xm:sqref>L388</xm:sqref>
            </x14:sparkline>
            <x14:sparkline>
              <xm:f>'Møre og Romsdal PD'!B389:I389</xm:f>
              <xm:sqref>L389</xm:sqref>
            </x14:sparkline>
            <x14:sparkline>
              <xm:f>'Møre og Romsdal PD'!B390:I390</xm:f>
              <xm:sqref>L390</xm:sqref>
            </x14:sparkline>
            <x14:sparkline>
              <xm:f>'Møre og Romsdal PD'!B391:I391</xm:f>
              <xm:sqref>L391</xm:sqref>
            </x14:sparkline>
            <x14:sparkline>
              <xm:f>'Møre og Romsdal PD'!B392:I392</xm:f>
              <xm:sqref>L392</xm:sqref>
            </x14:sparkline>
            <x14:sparkline>
              <xm:f>'Møre og Romsdal PD'!B393:I393</xm:f>
              <xm:sqref>L393</xm:sqref>
            </x14:sparkline>
            <x14:sparkline>
              <xm:f>'Møre og Romsdal PD'!B394:I394</xm:f>
              <xm:sqref>L394</xm:sqref>
            </x14:sparkline>
            <x14:sparkline>
              <xm:f>'Møre og Romsdal PD'!B395:I395</xm:f>
              <xm:sqref>L395</xm:sqref>
            </x14:sparkline>
            <x14:sparkline>
              <xm:f>'Møre og Romsdal PD'!B396:I396</xm:f>
              <xm:sqref>L396</xm:sqref>
            </x14:sparkline>
            <x14:sparkline>
              <xm:f>'Møre og Romsdal PD'!B397:I397</xm:f>
              <xm:sqref>L397</xm:sqref>
            </x14:sparkline>
            <x14:sparkline>
              <xm:f>'Møre og Romsdal PD'!B398:I398</xm:f>
              <xm:sqref>L398</xm:sqref>
            </x14:sparkline>
            <x14:sparkline>
              <xm:f>'Møre og Romsdal PD'!B399:I399</xm:f>
              <xm:sqref>L399</xm:sqref>
            </x14:sparkline>
            <x14:sparkline>
              <xm:f>'Møre og Romsdal PD'!B400:I400</xm:f>
              <xm:sqref>L400</xm:sqref>
            </x14:sparkline>
            <x14:sparkline>
              <xm:f>'Møre og Romsdal PD'!B401:I401</xm:f>
              <xm:sqref>L401</xm:sqref>
            </x14:sparkline>
            <x14:sparkline>
              <xm:f>'Møre og Romsdal PD'!C402:I402</xm:f>
              <xm:sqref>L402</xm:sqref>
            </x14:sparkline>
            <x14:sparkline>
              <xm:f>'Møre og Romsdal PD'!B403:I403</xm:f>
              <xm:sqref>L403</xm:sqref>
            </x14:sparkline>
            <x14:sparkline>
              <xm:f>'Møre og Romsdal PD'!B404:I404</xm:f>
              <xm:sqref>L404</xm:sqref>
            </x14:sparkline>
            <x14:sparkline>
              <xm:f>'Møre og Romsdal PD'!B405:I405</xm:f>
              <xm:sqref>L405</xm:sqref>
            </x14:sparkline>
          </x14:sparklines>
        </x14:sparklineGroup>
        <x14:sparklineGroup displayEmptyCellsAs="gap" high="1" low="1" xr2:uid="{E47117D9-5F6A-4DF3-9DE5-3B0BA5A10D2F}">
          <x14:colorSeries rgb="FF376092"/>
          <x14:colorNegative rgb="FFD00000"/>
          <x14:colorAxis rgb="FF000000"/>
          <x14:colorMarkers rgb="FFD00000"/>
          <x14:colorFirst rgb="FFD00000"/>
          <x14:colorLast rgb="FFD00000"/>
          <x14:colorHigh theme="1"/>
          <x14:colorLow rgb="FFD00000"/>
          <x14:sparklines>
            <x14:sparkline>
              <xm:f>'Møre og Romsdal PD'!Q386:X386</xm:f>
              <xm:sqref>AA386</xm:sqref>
            </x14:sparkline>
          </x14:sparklines>
        </x14:sparklineGroup>
        <x14:sparklineGroup displayEmptyCellsAs="gap" high="1" low="1" xr2:uid="{59093B41-782F-4589-91C4-834DF7E50BD8}">
          <x14:colorSeries rgb="FF376092"/>
          <x14:colorNegative rgb="FFD00000"/>
          <x14:colorAxis rgb="FF000000"/>
          <x14:colorMarkers rgb="FFD00000"/>
          <x14:colorFirst rgb="FFD00000"/>
          <x14:colorLast rgb="FFD00000"/>
          <x14:colorHigh theme="1"/>
          <x14:colorLow rgb="FFD00000"/>
          <x14:sparklines>
            <x14:sparkline>
              <xm:f>'Møre og Romsdal PD'!B491:I491</xm:f>
              <xm:sqref>L491</xm:sqref>
            </x14:sparkline>
            <x14:sparkline>
              <xm:f>'Møre og Romsdal PD'!B492:I492</xm:f>
              <xm:sqref>L492</xm:sqref>
            </x14:sparkline>
            <x14:sparkline>
              <xm:f>'Møre og Romsdal PD'!B493:I493</xm:f>
              <xm:sqref>L493</xm:sqref>
            </x14:sparkline>
            <x14:sparkline>
              <xm:f>'Møre og Romsdal PD'!B494:I494</xm:f>
              <xm:sqref>L494</xm:sqref>
            </x14:sparkline>
            <x14:sparkline>
              <xm:f>'Møre og Romsdal PD'!B495:I495</xm:f>
              <xm:sqref>L495</xm:sqref>
            </x14:sparkline>
            <x14:sparkline>
              <xm:f>'Møre og Romsdal PD'!B496:I496</xm:f>
              <xm:sqref>L496</xm:sqref>
            </x14:sparkline>
            <x14:sparkline>
              <xm:f>'Møre og Romsdal PD'!B497:I497</xm:f>
              <xm:sqref>L497</xm:sqref>
            </x14:sparkline>
            <x14:sparkline>
              <xm:f>'Møre og Romsdal PD'!B498:I498</xm:f>
              <xm:sqref>L498</xm:sqref>
            </x14:sparkline>
            <x14:sparkline>
              <xm:f>'Møre og Romsdal PD'!B499:I499</xm:f>
              <xm:sqref>L499</xm:sqref>
            </x14:sparkline>
            <x14:sparkline>
              <xm:f>'Møre og Romsdal PD'!B500:I500</xm:f>
              <xm:sqref>L500</xm:sqref>
            </x14:sparkline>
            <x14:sparkline>
              <xm:f>'Møre og Romsdal PD'!B501:I501</xm:f>
              <xm:sqref>L501</xm:sqref>
            </x14:sparkline>
            <x14:sparkline>
              <xm:f>'Møre og Romsdal PD'!B502:I502</xm:f>
              <xm:sqref>L502</xm:sqref>
            </x14:sparkline>
            <x14:sparkline>
              <xm:f>'Møre og Romsdal PD'!B503:I503</xm:f>
              <xm:sqref>L503</xm:sqref>
            </x14:sparkline>
            <x14:sparkline>
              <xm:f>'Møre og Romsdal PD'!B504:I504</xm:f>
              <xm:sqref>L504</xm:sqref>
            </x14:sparkline>
            <x14:sparkline>
              <xm:f>'Møre og Romsdal PD'!B505:I505</xm:f>
              <xm:sqref>L505</xm:sqref>
            </x14:sparkline>
            <x14:sparkline>
              <xm:f>'Møre og Romsdal PD'!C506:I506</xm:f>
              <xm:sqref>L506</xm:sqref>
            </x14:sparkline>
            <x14:sparkline>
              <xm:f>'Møre og Romsdal PD'!B507:I507</xm:f>
              <xm:sqref>L507</xm:sqref>
            </x14:sparkline>
            <x14:sparkline>
              <xm:f>'Møre og Romsdal PD'!B508:I508</xm:f>
              <xm:sqref>L508</xm:sqref>
            </x14:sparkline>
            <x14:sparkline>
              <xm:f>'Møre og Romsdal PD'!B509:I509</xm:f>
              <xm:sqref>L509</xm:sqref>
            </x14:sparkline>
          </x14:sparklines>
        </x14:sparklineGroup>
        <x14:sparklineGroup displayEmptyCellsAs="gap" high="1" low="1" xr2:uid="{653105FF-27B3-4D3D-B240-595DEB621A08}">
          <x14:colorSeries rgb="FF376092"/>
          <x14:colorNegative rgb="FFD00000"/>
          <x14:colorAxis rgb="FF000000"/>
          <x14:colorMarkers rgb="FFD00000"/>
          <x14:colorFirst rgb="FFD00000"/>
          <x14:colorLast rgb="FFD00000"/>
          <x14:colorHigh theme="1"/>
          <x14:colorLow rgb="FFD00000"/>
          <x14:sparklines>
            <x14:sparkline>
              <xm:f>'Møre og Romsdal PD'!Q490:X490</xm:f>
              <xm:sqref>AA490</xm:sqref>
            </x14:sparkline>
          </x14:sparklines>
        </x14:sparklineGroup>
        <x14:sparklineGroup displayEmptyCellsAs="gap" high="1" low="1" xr2:uid="{A293288F-D0F5-4A99-BD37-F8B7DCD44CA6}">
          <x14:colorSeries rgb="FF376092"/>
          <x14:colorNegative rgb="FFD00000"/>
          <x14:colorAxis rgb="FF000000"/>
          <x14:colorMarkers rgb="FFD00000"/>
          <x14:colorFirst rgb="FFD00000"/>
          <x14:colorLast rgb="FFD00000"/>
          <x14:colorHigh theme="1"/>
          <x14:colorLow rgb="FFD00000"/>
          <x14:sparklines>
            <x14:sparkline>
              <xm:f>'Møre og Romsdal PD'!Q334:X334</xm:f>
              <xm:sqref>AA334</xm:sqref>
            </x14:sparkline>
          </x14:sparklines>
        </x14:sparklineGroup>
        <x14:sparklineGroup displayEmptyCellsAs="gap" high="1" low="1" xr2:uid="{3DCF8C4C-ADEA-4FC8-ADDF-A1B7ED8CDA38}">
          <x14:colorSeries rgb="FF376092"/>
          <x14:colorNegative rgb="FFD00000"/>
          <x14:colorAxis rgb="FF000000"/>
          <x14:colorMarkers rgb="FFD00000"/>
          <x14:colorFirst rgb="FFD00000"/>
          <x14:colorLast rgb="FFD00000"/>
          <x14:colorHigh theme="1"/>
          <x14:colorLow rgb="FFD00000"/>
          <x14:sparklines>
            <x14:sparkline>
              <xm:f>'Møre og Romsdal PD'!B335:I335</xm:f>
              <xm:sqref>L335</xm:sqref>
            </x14:sparkline>
            <x14:sparkline>
              <xm:f>'Møre og Romsdal PD'!B336:I336</xm:f>
              <xm:sqref>L336</xm:sqref>
            </x14:sparkline>
            <x14:sparkline>
              <xm:f>'Møre og Romsdal PD'!B337:I337</xm:f>
              <xm:sqref>L337</xm:sqref>
            </x14:sparkline>
            <x14:sparkline>
              <xm:f>'Møre og Romsdal PD'!B338:I338</xm:f>
              <xm:sqref>L338</xm:sqref>
            </x14:sparkline>
            <x14:sparkline>
              <xm:f>'Møre og Romsdal PD'!B339:I339</xm:f>
              <xm:sqref>L339</xm:sqref>
            </x14:sparkline>
            <x14:sparkline>
              <xm:f>'Møre og Romsdal PD'!B340:I340</xm:f>
              <xm:sqref>L340</xm:sqref>
            </x14:sparkline>
            <x14:sparkline>
              <xm:f>'Møre og Romsdal PD'!B341:I341</xm:f>
              <xm:sqref>L341</xm:sqref>
            </x14:sparkline>
            <x14:sparkline>
              <xm:f>'Møre og Romsdal PD'!B342:I342</xm:f>
              <xm:sqref>L342</xm:sqref>
            </x14:sparkline>
            <x14:sparkline>
              <xm:f>'Møre og Romsdal PD'!B343:I343</xm:f>
              <xm:sqref>L343</xm:sqref>
            </x14:sparkline>
            <x14:sparkline>
              <xm:f>'Møre og Romsdal PD'!B344:I344</xm:f>
              <xm:sqref>L344</xm:sqref>
            </x14:sparkline>
            <x14:sparkline>
              <xm:f>'Møre og Romsdal PD'!B345:I345</xm:f>
              <xm:sqref>L345</xm:sqref>
            </x14:sparkline>
            <x14:sparkline>
              <xm:f>'Møre og Romsdal PD'!B346:I346</xm:f>
              <xm:sqref>L346</xm:sqref>
            </x14:sparkline>
            <x14:sparkline>
              <xm:f>'Møre og Romsdal PD'!B347:I347</xm:f>
              <xm:sqref>L347</xm:sqref>
            </x14:sparkline>
            <x14:sparkline>
              <xm:f>'Møre og Romsdal PD'!B348:I348</xm:f>
              <xm:sqref>L348</xm:sqref>
            </x14:sparkline>
            <x14:sparkline>
              <xm:f>'Møre og Romsdal PD'!B349:I349</xm:f>
              <xm:sqref>L349</xm:sqref>
            </x14:sparkline>
            <x14:sparkline>
              <xm:f>'Møre og Romsdal PD'!C350:I350</xm:f>
              <xm:sqref>L350</xm:sqref>
            </x14:sparkline>
            <x14:sparkline>
              <xm:f>'Møre og Romsdal PD'!B351:I351</xm:f>
              <xm:sqref>L351</xm:sqref>
            </x14:sparkline>
            <x14:sparkline>
              <xm:f>'Møre og Romsdal PD'!B352:I352</xm:f>
              <xm:sqref>L352</xm:sqref>
            </x14:sparkline>
            <x14:sparkline>
              <xm:f>'Møre og Romsdal PD'!B353:I353</xm:f>
              <xm:sqref>L353</xm:sqref>
            </x14:sparkline>
          </x14:sparklines>
        </x14:sparklineGroup>
        <x14:sparklineGroup displayEmptyCellsAs="gap" high="1" low="1" xr2:uid="{927F5FDE-E164-49F4-BEAA-4FE2FC71E3A9}">
          <x14:colorSeries rgb="FF376092"/>
          <x14:colorNegative rgb="FFD00000"/>
          <x14:colorAxis rgb="FF000000"/>
          <x14:colorMarkers rgb="FFD00000"/>
          <x14:colorFirst rgb="FFD00000"/>
          <x14:colorLast rgb="FFD00000"/>
          <x14:colorHigh theme="1"/>
          <x14:colorLow rgb="FFD00000"/>
          <x14:sparklines>
            <x14:sparkline>
              <xm:f>'Møre og Romsdal PD'!B465:I465</xm:f>
              <xm:sqref>L465</xm:sqref>
            </x14:sparkline>
            <x14:sparkline>
              <xm:f>'Møre og Romsdal PD'!B466:I466</xm:f>
              <xm:sqref>L466</xm:sqref>
            </x14:sparkline>
            <x14:sparkline>
              <xm:f>'Møre og Romsdal PD'!B467:I467</xm:f>
              <xm:sqref>L467</xm:sqref>
            </x14:sparkline>
            <x14:sparkline>
              <xm:f>'Møre og Romsdal PD'!B468:I468</xm:f>
              <xm:sqref>L468</xm:sqref>
            </x14:sparkline>
            <x14:sparkline>
              <xm:f>'Møre og Romsdal PD'!B469:I469</xm:f>
              <xm:sqref>L469</xm:sqref>
            </x14:sparkline>
            <x14:sparkline>
              <xm:f>'Møre og Romsdal PD'!B470:I470</xm:f>
              <xm:sqref>L470</xm:sqref>
            </x14:sparkline>
            <x14:sparkline>
              <xm:f>'Møre og Romsdal PD'!B471:I471</xm:f>
              <xm:sqref>L471</xm:sqref>
            </x14:sparkline>
            <x14:sparkline>
              <xm:f>'Møre og Romsdal PD'!B472:I472</xm:f>
              <xm:sqref>L472</xm:sqref>
            </x14:sparkline>
            <x14:sparkline>
              <xm:f>'Møre og Romsdal PD'!B473:I473</xm:f>
              <xm:sqref>L473</xm:sqref>
            </x14:sparkline>
            <x14:sparkline>
              <xm:f>'Møre og Romsdal PD'!B474:I474</xm:f>
              <xm:sqref>L474</xm:sqref>
            </x14:sparkline>
            <x14:sparkline>
              <xm:f>'Møre og Romsdal PD'!B475:I475</xm:f>
              <xm:sqref>L475</xm:sqref>
            </x14:sparkline>
            <x14:sparkline>
              <xm:f>'Møre og Romsdal PD'!B476:I476</xm:f>
              <xm:sqref>L476</xm:sqref>
            </x14:sparkline>
            <x14:sparkline>
              <xm:f>'Møre og Romsdal PD'!B477:I477</xm:f>
              <xm:sqref>L477</xm:sqref>
            </x14:sparkline>
            <x14:sparkline>
              <xm:f>'Møre og Romsdal PD'!B478:I478</xm:f>
              <xm:sqref>L478</xm:sqref>
            </x14:sparkline>
            <x14:sparkline>
              <xm:f>'Møre og Romsdal PD'!B479:I479</xm:f>
              <xm:sqref>L479</xm:sqref>
            </x14:sparkline>
            <x14:sparkline>
              <xm:f>'Møre og Romsdal PD'!C480:I480</xm:f>
              <xm:sqref>L480</xm:sqref>
            </x14:sparkline>
            <x14:sparkline>
              <xm:f>'Møre og Romsdal PD'!B481:I481</xm:f>
              <xm:sqref>L481</xm:sqref>
            </x14:sparkline>
            <x14:sparkline>
              <xm:f>'Møre og Romsdal PD'!B482:I482</xm:f>
              <xm:sqref>L482</xm:sqref>
            </x14:sparkline>
            <x14:sparkline>
              <xm:f>'Møre og Romsdal PD'!B483:I483</xm:f>
              <xm:sqref>L483</xm:sqref>
            </x14:sparkline>
          </x14:sparklines>
        </x14:sparklineGroup>
        <x14:sparklineGroup displayEmptyCellsAs="gap" high="1" low="1" xr2:uid="{EEFC0CB3-5F9C-4778-B5E0-C4964E94CC01}">
          <x14:colorSeries rgb="FF376092"/>
          <x14:colorNegative rgb="FFD00000"/>
          <x14:colorAxis rgb="FF000000"/>
          <x14:colorMarkers rgb="FFD00000"/>
          <x14:colorFirst rgb="FFD00000"/>
          <x14:colorLast rgb="FFD00000"/>
          <x14:colorHigh theme="1"/>
          <x14:colorLow rgb="FFD00000"/>
          <x14:sparklines>
            <x14:sparkline>
              <xm:f>'Møre og Romsdal PD'!Q464:X464</xm:f>
              <xm:sqref>AA464</xm:sqref>
            </x14:sparkline>
          </x14:sparklines>
        </x14:sparklineGroup>
        <x14:sparklineGroup displayEmptyCellsAs="gap" high="1" low="1" xr2:uid="{90ED4941-59F9-4207-8D87-BFC9158D446E}">
          <x14:colorSeries rgb="FF376092"/>
          <x14:colorNegative rgb="FFD00000"/>
          <x14:colorAxis rgb="FF000000"/>
          <x14:colorMarkers rgb="FFD00000"/>
          <x14:colorFirst rgb="FFD00000"/>
          <x14:colorLast rgb="FFD00000"/>
          <x14:colorHigh theme="1"/>
          <x14:colorLow rgb="FFD00000"/>
          <x14:sparklines>
            <x14:sparkline>
              <xm:f>'Møre og Romsdal PD'!B171:I171</xm:f>
              <xm:sqref>L171</xm:sqref>
            </x14:sparkline>
          </x14:sparklines>
        </x14:sparklineGroup>
        <x14:sparklineGroup displayEmptyCellsAs="gap" high="1" low="1" xr2:uid="{5B0B153D-1D1F-4632-AD21-4A9E7B81E3FE}">
          <x14:colorSeries rgb="FF376092"/>
          <x14:colorNegative rgb="FFD00000"/>
          <x14:colorAxis rgb="FF000000"/>
          <x14:colorMarkers rgb="FFD00000"/>
          <x14:colorFirst rgb="FFD00000"/>
          <x14:colorLast rgb="FFD00000"/>
          <x14:colorHigh theme="1"/>
          <x14:colorLow rgb="FFD00000"/>
          <x14:sparklines>
            <x14:sparkline>
              <xm:f>'Møre og Romsdal PD'!Q172:X172</xm:f>
              <xm:sqref>AA172</xm:sqref>
            </x14:sparkline>
            <x14:sparkline>
              <xm:f>'Møre og Romsdal PD'!Q173:X173</xm:f>
              <xm:sqref>AA173</xm:sqref>
            </x14:sparkline>
            <x14:sparkline>
              <xm:f>'Møre og Romsdal PD'!Q174:X174</xm:f>
              <xm:sqref>AA174</xm:sqref>
            </x14:sparkline>
            <x14:sparkline>
              <xm:f>'Møre og Romsdal PD'!Q175:X175</xm:f>
              <xm:sqref>AA175</xm:sqref>
            </x14:sparkline>
            <x14:sparkline>
              <xm:f>'Møre og Romsdal PD'!Q176:X176</xm:f>
              <xm:sqref>AA176</xm:sqref>
            </x14:sparkline>
            <x14:sparkline>
              <xm:f>'Møre og Romsdal PD'!Q177:X177</xm:f>
              <xm:sqref>AA177</xm:sqref>
            </x14:sparkline>
            <x14:sparkline>
              <xm:f>'Møre og Romsdal PD'!Q178:X178</xm:f>
              <xm:sqref>AA178</xm:sqref>
            </x14:sparkline>
            <x14:sparkline>
              <xm:f>'Møre og Romsdal PD'!Q179:X179</xm:f>
              <xm:sqref>AA179</xm:sqref>
            </x14:sparkline>
            <x14:sparkline>
              <xm:f>'Møre og Romsdal PD'!Q180:X180</xm:f>
              <xm:sqref>AA180</xm:sqref>
            </x14:sparkline>
            <x14:sparkline>
              <xm:f>'Møre og Romsdal PD'!Q181:X181</xm:f>
              <xm:sqref>AA181</xm:sqref>
            </x14:sparkline>
            <x14:sparkline>
              <xm:f>'Møre og Romsdal PD'!Q182:X182</xm:f>
              <xm:sqref>AA182</xm:sqref>
            </x14:sparkline>
            <x14:sparkline>
              <xm:f>'Møre og Romsdal PD'!Q183:X183</xm:f>
              <xm:sqref>AA183</xm:sqref>
            </x14:sparkline>
            <x14:sparkline>
              <xm:f>'Møre og Romsdal PD'!Q184:X184</xm:f>
              <xm:sqref>AA184</xm:sqref>
            </x14:sparkline>
            <x14:sparkline>
              <xm:f>'Møre og Romsdal PD'!Q185:X185</xm:f>
              <xm:sqref>AA185</xm:sqref>
            </x14:sparkline>
            <x14:sparkline>
              <xm:f>'Møre og Romsdal PD'!Q186:X186</xm:f>
              <xm:sqref>AA186</xm:sqref>
            </x14:sparkline>
            <x14:sparkline>
              <xm:f>'Møre og Romsdal PD'!R187:X187</xm:f>
              <xm:sqref>AA187</xm:sqref>
            </x14:sparkline>
            <x14:sparkline>
              <xm:f>'Møre og Romsdal PD'!Q188:X188</xm:f>
              <xm:sqref>AA188</xm:sqref>
            </x14:sparkline>
            <x14:sparkline>
              <xm:f>'Møre og Romsdal PD'!Q189:X189</xm:f>
              <xm:sqref>AA189</xm:sqref>
            </x14:sparkline>
            <x14:sparkline>
              <xm:f>'Møre og Romsdal PD'!Q190:X190</xm:f>
              <xm:sqref>AA190</xm:sqref>
            </x14:sparkline>
          </x14:sparklines>
        </x14:sparklineGroup>
        <x14:sparklineGroup displayEmptyCellsAs="gap" high="1" low="1" xr2:uid="{9AB5BDA6-AA2E-4F28-BA5D-46A24473202B}">
          <x14:colorSeries rgb="FF376092"/>
          <x14:colorNegative rgb="FFD00000"/>
          <x14:colorAxis rgb="FF000000"/>
          <x14:colorMarkers rgb="FFD00000"/>
          <x14:colorFirst rgb="FFD00000"/>
          <x14:colorLast rgb="FFD00000"/>
          <x14:colorHigh theme="1"/>
          <x14:colorLow rgb="FFD00000"/>
          <x14:sparklines>
            <x14:sparkline>
              <xm:f>'Møre og Romsdal PD'!Q197:X197</xm:f>
              <xm:sqref>AA197</xm:sqref>
            </x14:sparkline>
          </x14:sparklines>
        </x14:sparklineGroup>
        <x14:sparklineGroup displayEmptyCellsAs="gap" high="1" low="1" xr2:uid="{B92A927D-4BC4-4D74-A595-20285556D216}">
          <x14:colorSeries rgb="FF376092"/>
          <x14:colorNegative rgb="FFD00000"/>
          <x14:colorAxis rgb="FF000000"/>
          <x14:colorMarkers rgb="FFD00000"/>
          <x14:colorFirst rgb="FFD00000"/>
          <x14:colorLast rgb="FFD00000"/>
          <x14:colorHigh theme="1"/>
          <x14:colorLow rgb="FFD00000"/>
          <x14:sparklines>
            <x14:sparkline>
              <xm:f>'Møre og Romsdal PD'!B198:I198</xm:f>
              <xm:sqref>L198</xm:sqref>
            </x14:sparkline>
            <x14:sparkline>
              <xm:f>'Møre og Romsdal PD'!B199:I199</xm:f>
              <xm:sqref>L199</xm:sqref>
            </x14:sparkline>
            <x14:sparkline>
              <xm:f>'Møre og Romsdal PD'!B200:I200</xm:f>
              <xm:sqref>L200</xm:sqref>
            </x14:sparkline>
            <x14:sparkline>
              <xm:f>'Møre og Romsdal PD'!B201:I201</xm:f>
              <xm:sqref>L201</xm:sqref>
            </x14:sparkline>
            <x14:sparkline>
              <xm:f>'Møre og Romsdal PD'!B202:I202</xm:f>
              <xm:sqref>L202</xm:sqref>
            </x14:sparkline>
            <x14:sparkline>
              <xm:f>'Møre og Romsdal PD'!B203:I203</xm:f>
              <xm:sqref>L203</xm:sqref>
            </x14:sparkline>
            <x14:sparkline>
              <xm:f>'Møre og Romsdal PD'!B204:I204</xm:f>
              <xm:sqref>L204</xm:sqref>
            </x14:sparkline>
            <x14:sparkline>
              <xm:f>'Møre og Romsdal PD'!B205:I205</xm:f>
              <xm:sqref>L205</xm:sqref>
            </x14:sparkline>
            <x14:sparkline>
              <xm:f>'Møre og Romsdal PD'!B206:I206</xm:f>
              <xm:sqref>L206</xm:sqref>
            </x14:sparkline>
            <x14:sparkline>
              <xm:f>'Møre og Romsdal PD'!B207:I207</xm:f>
              <xm:sqref>L207</xm:sqref>
            </x14:sparkline>
            <x14:sparkline>
              <xm:f>'Møre og Romsdal PD'!B208:I208</xm:f>
              <xm:sqref>L208</xm:sqref>
            </x14:sparkline>
            <x14:sparkline>
              <xm:f>'Møre og Romsdal PD'!B209:I209</xm:f>
              <xm:sqref>L209</xm:sqref>
            </x14:sparkline>
            <x14:sparkline>
              <xm:f>'Møre og Romsdal PD'!B210:I210</xm:f>
              <xm:sqref>L210</xm:sqref>
            </x14:sparkline>
            <x14:sparkline>
              <xm:f>'Møre og Romsdal PD'!B211:I211</xm:f>
              <xm:sqref>L211</xm:sqref>
            </x14:sparkline>
            <x14:sparkline>
              <xm:f>'Møre og Romsdal PD'!B212:I212</xm:f>
              <xm:sqref>L212</xm:sqref>
            </x14:sparkline>
            <x14:sparkline>
              <xm:f>'Møre og Romsdal PD'!C213:I213</xm:f>
              <xm:sqref>L213</xm:sqref>
            </x14:sparkline>
            <x14:sparkline>
              <xm:f>'Møre og Romsdal PD'!B214:I214</xm:f>
              <xm:sqref>L214</xm:sqref>
            </x14:sparkline>
            <x14:sparkline>
              <xm:f>'Møre og Romsdal PD'!B215:I215</xm:f>
              <xm:sqref>L215</xm:sqref>
            </x14:sparkline>
            <x14:sparkline>
              <xm:f>'Møre og Romsdal PD'!B216:I216</xm:f>
              <xm:sqref>L216</xm:sqref>
            </x14:sparkline>
          </x14:sparklines>
        </x14:sparklineGroup>
        <x14:sparklineGroup displayEmptyCellsAs="gap" high="1" low="1" xr2:uid="{37D4E874-8C1B-4F73-A2F4-2A0643E4A5BB}">
          <x14:colorSeries rgb="FF376092"/>
          <x14:colorNegative rgb="FFD00000"/>
          <x14:colorAxis rgb="FF000000"/>
          <x14:colorMarkers rgb="FFD00000"/>
          <x14:colorFirst rgb="FFD00000"/>
          <x14:colorLast rgb="FFD00000"/>
          <x14:colorHigh theme="1"/>
          <x14:colorLow rgb="FFD00000"/>
          <x14:sparklines>
            <x14:sparkline>
              <xm:f>'Møre og Romsdal PD'!B224:I224</xm:f>
              <xm:sqref>L224</xm:sqref>
            </x14:sparkline>
            <x14:sparkline>
              <xm:f>'Møre og Romsdal PD'!B225:I225</xm:f>
              <xm:sqref>L225</xm:sqref>
            </x14:sparkline>
            <x14:sparkline>
              <xm:f>'Møre og Romsdal PD'!B226:I226</xm:f>
              <xm:sqref>L226</xm:sqref>
            </x14:sparkline>
            <x14:sparkline>
              <xm:f>'Møre og Romsdal PD'!B227:I227</xm:f>
              <xm:sqref>L227</xm:sqref>
            </x14:sparkline>
            <x14:sparkline>
              <xm:f>'Møre og Romsdal PD'!B228:I228</xm:f>
              <xm:sqref>L228</xm:sqref>
            </x14:sparkline>
            <x14:sparkline>
              <xm:f>'Møre og Romsdal PD'!B229:I229</xm:f>
              <xm:sqref>L229</xm:sqref>
            </x14:sparkline>
            <x14:sparkline>
              <xm:f>'Møre og Romsdal PD'!B230:I230</xm:f>
              <xm:sqref>L230</xm:sqref>
            </x14:sparkline>
            <x14:sparkline>
              <xm:f>'Møre og Romsdal PD'!B231:I231</xm:f>
              <xm:sqref>L231</xm:sqref>
            </x14:sparkline>
            <x14:sparkline>
              <xm:f>'Møre og Romsdal PD'!B232:I232</xm:f>
              <xm:sqref>L232</xm:sqref>
            </x14:sparkline>
            <x14:sparkline>
              <xm:f>'Møre og Romsdal PD'!B233:I233</xm:f>
              <xm:sqref>L233</xm:sqref>
            </x14:sparkline>
            <x14:sparkline>
              <xm:f>'Møre og Romsdal PD'!B234:I234</xm:f>
              <xm:sqref>L234</xm:sqref>
            </x14:sparkline>
            <x14:sparkline>
              <xm:f>'Møre og Romsdal PD'!B235:I235</xm:f>
              <xm:sqref>L235</xm:sqref>
            </x14:sparkline>
            <x14:sparkline>
              <xm:f>'Møre og Romsdal PD'!B236:I236</xm:f>
              <xm:sqref>L236</xm:sqref>
            </x14:sparkline>
            <x14:sparkline>
              <xm:f>'Møre og Romsdal PD'!B237:I237</xm:f>
              <xm:sqref>L237</xm:sqref>
            </x14:sparkline>
            <x14:sparkline>
              <xm:f>'Møre og Romsdal PD'!B238:I238</xm:f>
              <xm:sqref>L238</xm:sqref>
            </x14:sparkline>
            <x14:sparkline>
              <xm:f>'Møre og Romsdal PD'!C239:I239</xm:f>
              <xm:sqref>L239</xm:sqref>
            </x14:sparkline>
            <x14:sparkline>
              <xm:f>'Møre og Romsdal PD'!B240:I240</xm:f>
              <xm:sqref>L240</xm:sqref>
            </x14:sparkline>
            <x14:sparkline>
              <xm:f>'Møre og Romsdal PD'!B241:I241</xm:f>
              <xm:sqref>L241</xm:sqref>
            </x14:sparkline>
            <x14:sparkline>
              <xm:f>'Møre og Romsdal PD'!B242:I242</xm:f>
              <xm:sqref>L242</xm:sqref>
            </x14:sparkline>
          </x14:sparklines>
        </x14:sparklineGroup>
        <x14:sparklineGroup displayEmptyCellsAs="gap" high="1" low="1" xr2:uid="{C9E8824F-EF20-4D2B-B19F-1D3F6EA68E4E}">
          <x14:colorSeries rgb="FF376092"/>
          <x14:colorNegative rgb="FFD00000"/>
          <x14:colorAxis rgb="FF000000"/>
          <x14:colorMarkers rgb="FFD00000"/>
          <x14:colorFirst rgb="FFD00000"/>
          <x14:colorLast rgb="FFD00000"/>
          <x14:colorHigh theme="1"/>
          <x14:colorLow rgb="FFD00000"/>
          <x14:sparklines>
            <x14:sparkline>
              <xm:f>'Møre og Romsdal PD'!Q223:X223</xm:f>
              <xm:sqref>AA223</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282E0-AD10-4ECB-B8E6-741E8E0BBF7C}">
  <sheetPr>
    <tabColor theme="4" tint="0.79998168889431442"/>
    <pageSetUpPr fitToPage="1"/>
  </sheetPr>
  <dimension ref="A1:AF588"/>
  <sheetViews>
    <sheetView zoomScaleNormal="100" workbookViewId="0">
      <selection activeCell="A30" sqref="A30"/>
    </sheetView>
  </sheetViews>
  <sheetFormatPr baseColWidth="10" defaultRowHeight="15" outlineLevelRow="2" x14ac:dyDescent="0.25"/>
  <cols>
    <col min="1" max="1" width="42.5703125" customWidth="1"/>
    <col min="2" max="9" width="8.140625" customWidth="1"/>
    <col min="10" max="10" width="9.28515625" customWidth="1"/>
    <col min="11" max="11" width="10.7109375" customWidth="1"/>
    <col min="12" max="12" width="13" customWidth="1"/>
    <col min="13" max="14" width="10.140625" customWidth="1"/>
    <col min="15" max="15" width="4.85546875" style="202" customWidth="1"/>
    <col min="16" max="16" width="42.5703125" customWidth="1"/>
    <col min="17" max="19" width="8.7109375" customWidth="1"/>
    <col min="20" max="20" width="8.5703125" customWidth="1"/>
    <col min="21" max="24" width="8.140625" customWidth="1"/>
    <col min="25" max="25" width="8.85546875" customWidth="1"/>
    <col min="26" max="26" width="10" customWidth="1"/>
    <col min="27" max="28" width="10.28515625" customWidth="1"/>
  </cols>
  <sheetData>
    <row r="1" spans="1:32" x14ac:dyDescent="0.25">
      <c r="A1" s="190" t="s">
        <v>142</v>
      </c>
      <c r="B1" s="260" t="s">
        <v>151</v>
      </c>
      <c r="C1" s="260"/>
      <c r="D1" s="260"/>
      <c r="E1" s="198"/>
      <c r="F1" s="162"/>
      <c r="G1" s="162"/>
      <c r="H1" s="162"/>
      <c r="I1" s="162"/>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x14ac:dyDescent="0.25">
      <c r="A2" s="198"/>
      <c r="B2" s="198"/>
      <c r="C2" s="198"/>
      <c r="D2" s="198"/>
      <c r="E2" s="162"/>
      <c r="F2" s="162"/>
      <c r="G2" s="162"/>
      <c r="H2" s="162"/>
      <c r="I2" s="162"/>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x14ac:dyDescent="0.25">
      <c r="A3" s="199"/>
      <c r="B3" s="199"/>
      <c r="C3" s="199"/>
      <c r="D3" s="199"/>
      <c r="E3" s="200"/>
      <c r="F3" s="200"/>
      <c r="G3" s="200"/>
      <c r="H3" s="200"/>
      <c r="I3" s="200"/>
      <c r="J3" s="200"/>
      <c r="K3" s="167"/>
      <c r="L3" s="167"/>
      <c r="M3" s="144"/>
      <c r="N3" s="144"/>
      <c r="O3" s="144"/>
      <c r="P3" s="167"/>
      <c r="Q3" s="167"/>
      <c r="R3" s="167"/>
      <c r="S3" s="167"/>
      <c r="T3" s="167"/>
      <c r="U3" s="167"/>
      <c r="V3" s="167"/>
      <c r="W3" s="167"/>
      <c r="X3" s="167"/>
      <c r="Y3" s="167"/>
      <c r="Z3" s="167"/>
      <c r="AA3" s="167"/>
      <c r="AB3" s="144"/>
      <c r="AC3" s="144"/>
      <c r="AD3" s="144"/>
      <c r="AE3" s="144"/>
      <c r="AF3" s="144"/>
    </row>
    <row r="4" spans="1:32" ht="31.5" x14ac:dyDescent="0.25">
      <c r="A4" s="201" t="s">
        <v>316</v>
      </c>
      <c r="B4" s="141">
        <v>2019</v>
      </c>
      <c r="C4" s="141">
        <v>2020</v>
      </c>
      <c r="D4" s="141">
        <v>2021</v>
      </c>
      <c r="E4" s="141">
        <v>2022</v>
      </c>
      <c r="F4" s="141">
        <v>2023</v>
      </c>
      <c r="G4" s="141">
        <v>2024</v>
      </c>
      <c r="H4" s="141">
        <v>2025</v>
      </c>
      <c r="I4" s="141">
        <v>2026</v>
      </c>
      <c r="J4" s="142" t="s">
        <v>232</v>
      </c>
      <c r="K4" s="142" t="s">
        <v>233</v>
      </c>
      <c r="L4" s="143" t="s">
        <v>234</v>
      </c>
      <c r="M4" s="145" t="s">
        <v>287</v>
      </c>
      <c r="N4" s="144"/>
      <c r="P4" s="140" t="s">
        <v>231</v>
      </c>
      <c r="Q4" s="141">
        <v>2019</v>
      </c>
      <c r="R4" s="141">
        <v>2020</v>
      </c>
      <c r="S4" s="141">
        <v>2021</v>
      </c>
      <c r="T4" s="141">
        <v>2022</v>
      </c>
      <c r="U4" s="141">
        <v>2023</v>
      </c>
      <c r="V4" s="141">
        <v>2024</v>
      </c>
      <c r="W4" s="141">
        <v>2025</v>
      </c>
      <c r="X4" s="141">
        <v>2026</v>
      </c>
      <c r="Y4" s="142" t="s">
        <v>232</v>
      </c>
      <c r="Z4" s="142" t="s">
        <v>233</v>
      </c>
      <c r="AA4" s="143" t="s">
        <v>234</v>
      </c>
      <c r="AB4" s="144"/>
      <c r="AC4" s="144"/>
      <c r="AD4" s="145" t="s">
        <v>317</v>
      </c>
      <c r="AE4" s="145" t="s">
        <v>235</v>
      </c>
      <c r="AF4" s="144"/>
    </row>
    <row r="5" spans="1:32" ht="15" customHeight="1" x14ac:dyDescent="0.25">
      <c r="A5" s="146" t="s">
        <v>236</v>
      </c>
      <c r="B5" s="147">
        <v>7224</v>
      </c>
      <c r="C5" s="147">
        <v>8432</v>
      </c>
      <c r="D5" s="147">
        <v>7382</v>
      </c>
      <c r="E5" s="147">
        <v>6980</v>
      </c>
      <c r="F5" s="147">
        <v>7812</v>
      </c>
      <c r="G5" s="147">
        <v>8720</v>
      </c>
      <c r="H5" s="147">
        <v>8535</v>
      </c>
      <c r="I5" s="147">
        <v>9341</v>
      </c>
      <c r="J5" s="148">
        <v>9.4434680726420625E-2</v>
      </c>
      <c r="K5" s="148">
        <v>0.18702005990741574</v>
      </c>
      <c r="L5" s="147"/>
      <c r="M5" s="155">
        <v>8.2492890827843224E-2</v>
      </c>
      <c r="N5" s="144"/>
      <c r="P5" s="146" t="s">
        <v>236</v>
      </c>
      <c r="Q5" s="147">
        <v>102075</v>
      </c>
      <c r="R5" s="147">
        <v>111313</v>
      </c>
      <c r="S5" s="147">
        <v>87419</v>
      </c>
      <c r="T5" s="147">
        <v>87558</v>
      </c>
      <c r="U5" s="147">
        <v>101531</v>
      </c>
      <c r="V5" s="147">
        <v>105258</v>
      </c>
      <c r="W5" s="147">
        <v>103935</v>
      </c>
      <c r="X5" s="147">
        <v>113234</v>
      </c>
      <c r="Y5" s="148">
        <v>8.9469379900899607E-2</v>
      </c>
      <c r="Z5" s="148">
        <v>0.13381557999053051</v>
      </c>
      <c r="AA5" s="147"/>
      <c r="AB5" s="144"/>
      <c r="AC5" s="144"/>
      <c r="AD5" s="147">
        <v>7869.2857142857147</v>
      </c>
      <c r="AE5" s="147">
        <v>99869.857142857145</v>
      </c>
      <c r="AF5" s="144"/>
    </row>
    <row r="6" spans="1:32" ht="15" customHeight="1" x14ac:dyDescent="0.25">
      <c r="A6" s="149" t="s">
        <v>237</v>
      </c>
      <c r="B6" s="150">
        <v>3632</v>
      </c>
      <c r="C6" s="150">
        <v>4311</v>
      </c>
      <c r="D6" s="150">
        <v>3575</v>
      </c>
      <c r="E6" s="150">
        <v>3216</v>
      </c>
      <c r="F6" s="150">
        <v>3276</v>
      </c>
      <c r="G6" s="150">
        <v>3351</v>
      </c>
      <c r="H6" s="150">
        <v>2995</v>
      </c>
      <c r="I6" s="150">
        <v>3832</v>
      </c>
      <c r="J6" s="148">
        <v>0.27946577629382302</v>
      </c>
      <c r="K6" s="148">
        <v>0.10133026769584492</v>
      </c>
      <c r="L6" s="147"/>
      <c r="M6" s="155">
        <v>8.8093979171934983E-2</v>
      </c>
      <c r="N6" s="144"/>
      <c r="P6" s="149" t="s">
        <v>237</v>
      </c>
      <c r="Q6" s="150">
        <v>51356</v>
      </c>
      <c r="R6" s="150">
        <v>55656</v>
      </c>
      <c r="S6" s="150">
        <v>43760</v>
      </c>
      <c r="T6" s="150">
        <v>39458</v>
      </c>
      <c r="U6" s="150">
        <v>42067</v>
      </c>
      <c r="V6" s="150">
        <v>40278</v>
      </c>
      <c r="W6" s="150">
        <v>39488</v>
      </c>
      <c r="X6" s="150">
        <v>43499</v>
      </c>
      <c r="Y6" s="148">
        <v>0.10157516207455429</v>
      </c>
      <c r="Z6" s="148">
        <v>-2.4257922278514296E-2</v>
      </c>
      <c r="AA6" s="147"/>
      <c r="AB6" s="144"/>
      <c r="AC6" s="144"/>
      <c r="AD6" s="150">
        <v>3479.4285714285716</v>
      </c>
      <c r="AE6" s="150">
        <v>44580.428571428572</v>
      </c>
      <c r="AF6" s="144"/>
    </row>
    <row r="7" spans="1:32" ht="15" customHeight="1" x14ac:dyDescent="0.25">
      <c r="A7" s="146" t="s">
        <v>90</v>
      </c>
      <c r="B7" s="151">
        <v>0.55458848679187667</v>
      </c>
      <c r="C7" s="151">
        <v>0.55582774626095921</v>
      </c>
      <c r="D7" s="151">
        <v>0.52281368821292773</v>
      </c>
      <c r="E7" s="151">
        <v>0.5008565643980688</v>
      </c>
      <c r="F7" s="151">
        <v>0.45304937076476282</v>
      </c>
      <c r="G7" s="151">
        <v>0.4150873281308064</v>
      </c>
      <c r="H7" s="151">
        <v>0.37801337877066765</v>
      </c>
      <c r="I7" s="151">
        <v>0.45608188526541299</v>
      </c>
      <c r="J7" s="152">
        <v>7.8068506494745336</v>
      </c>
      <c r="K7" s="152">
        <v>-2.3451890403504705</v>
      </c>
      <c r="L7" s="147"/>
      <c r="M7" s="203">
        <v>2.7097664358115168</v>
      </c>
      <c r="N7" s="144"/>
      <c r="P7" s="146" t="s">
        <v>90</v>
      </c>
      <c r="Q7" s="151">
        <v>0.541461511697787</v>
      </c>
      <c r="R7" s="151">
        <v>0.53382441803585301</v>
      </c>
      <c r="S7" s="151">
        <v>0.53412752660872964</v>
      </c>
      <c r="T7" s="151">
        <v>0.48477774774553406</v>
      </c>
      <c r="U7" s="151">
        <v>0.45379229997518905</v>
      </c>
      <c r="V7" s="151">
        <v>0.42279512102953837</v>
      </c>
      <c r="W7" s="151">
        <v>0.4158470060447777</v>
      </c>
      <c r="X7" s="151">
        <v>0.42898422090729782</v>
      </c>
      <c r="Y7" s="152">
        <v>1.3137214862520119</v>
      </c>
      <c r="Z7" s="152">
        <v>-5.4569741032911621</v>
      </c>
      <c r="AA7" s="147"/>
      <c r="AB7" s="144"/>
      <c r="AC7" s="144"/>
      <c r="AD7" s="151">
        <v>0.47953377566891769</v>
      </c>
      <c r="AE7" s="151">
        <v>0.48355396194020944</v>
      </c>
      <c r="AF7" s="144"/>
    </row>
    <row r="8" spans="1:32" ht="15" customHeight="1" x14ac:dyDescent="0.25">
      <c r="A8" s="149" t="s">
        <v>238</v>
      </c>
      <c r="B8" s="150">
        <v>2999</v>
      </c>
      <c r="C8" s="150">
        <v>3531</v>
      </c>
      <c r="D8" s="150">
        <v>3005</v>
      </c>
      <c r="E8" s="150">
        <v>2657</v>
      </c>
      <c r="F8" s="150">
        <v>2699</v>
      </c>
      <c r="G8" s="150">
        <v>2684</v>
      </c>
      <c r="H8" s="150">
        <v>2434</v>
      </c>
      <c r="I8" s="150">
        <v>3336</v>
      </c>
      <c r="J8" s="148">
        <v>0.37058340180772392</v>
      </c>
      <c r="K8" s="148">
        <v>0.16707481633265026</v>
      </c>
      <c r="L8" s="147"/>
      <c r="M8" s="155">
        <v>8.8046662619757715E-2</v>
      </c>
      <c r="N8" s="144"/>
      <c r="P8" s="149" t="s">
        <v>238</v>
      </c>
      <c r="Q8" s="150">
        <v>44530</v>
      </c>
      <c r="R8" s="150">
        <v>48369</v>
      </c>
      <c r="S8" s="150">
        <v>37439</v>
      </c>
      <c r="T8" s="150">
        <v>33385</v>
      </c>
      <c r="U8" s="150">
        <v>35556</v>
      </c>
      <c r="V8" s="150">
        <v>34137</v>
      </c>
      <c r="W8" s="150">
        <v>33546</v>
      </c>
      <c r="X8" s="150">
        <v>37889</v>
      </c>
      <c r="Y8" s="148">
        <v>0.12946401955523759</v>
      </c>
      <c r="Z8" s="148">
        <v>-6.5140357054562347E-3</v>
      </c>
      <c r="AA8" s="147"/>
      <c r="AB8" s="144"/>
      <c r="AC8" s="144"/>
      <c r="AD8" s="150">
        <v>2858.4285714285716</v>
      </c>
      <c r="AE8" s="150">
        <v>38137.428571428572</v>
      </c>
      <c r="AF8" s="144"/>
    </row>
    <row r="9" spans="1:32" ht="15" customHeight="1" x14ac:dyDescent="0.25">
      <c r="A9" s="149" t="s">
        <v>239</v>
      </c>
      <c r="B9" s="153">
        <v>0.41514396456256919</v>
      </c>
      <c r="C9" s="153">
        <v>0.41876185958254269</v>
      </c>
      <c r="D9" s="153">
        <v>0.40707125440260095</v>
      </c>
      <c r="E9" s="153">
        <v>0.38065902578796562</v>
      </c>
      <c r="F9" s="153">
        <v>0.34549411162314386</v>
      </c>
      <c r="G9" s="153">
        <v>0.30779816513761465</v>
      </c>
      <c r="H9" s="153">
        <v>0.28517867603983599</v>
      </c>
      <c r="I9" s="153">
        <v>0.35713521036291618</v>
      </c>
      <c r="J9" s="152">
        <v>7.1956534323080188</v>
      </c>
      <c r="K9" s="152">
        <v>-0.61034208434013193</v>
      </c>
      <c r="L9" s="147"/>
      <c r="M9" s="203">
        <v>2.2527230427561049</v>
      </c>
      <c r="N9" s="144"/>
      <c r="P9" s="149" t="s">
        <v>239</v>
      </c>
      <c r="Q9" s="153">
        <v>0.43624785696791574</v>
      </c>
      <c r="R9" s="153">
        <v>0.43453145634382329</v>
      </c>
      <c r="S9" s="153">
        <v>0.42827074205836257</v>
      </c>
      <c r="T9" s="153">
        <v>0.38129011626578951</v>
      </c>
      <c r="U9" s="153">
        <v>0.35019846155361417</v>
      </c>
      <c r="V9" s="153">
        <v>0.32431739155218603</v>
      </c>
      <c r="W9" s="153">
        <v>0.32275941694328186</v>
      </c>
      <c r="X9" s="153">
        <v>0.33460797993535513</v>
      </c>
      <c r="Y9" s="152">
        <v>1.1848562992073264</v>
      </c>
      <c r="Z9" s="152">
        <v>-4.7263283952361625</v>
      </c>
      <c r="AA9" s="147"/>
      <c r="AB9" s="144"/>
      <c r="AC9" s="144"/>
      <c r="AD9" s="153">
        <v>0.3632386312063175</v>
      </c>
      <c r="AE9" s="153">
        <v>0.38187126388771675</v>
      </c>
      <c r="AF9" s="144"/>
    </row>
    <row r="10" spans="1:32" ht="15" customHeight="1" x14ac:dyDescent="0.25">
      <c r="A10" s="149" t="s">
        <v>240</v>
      </c>
      <c r="B10" s="153">
        <v>0.825715859030837</v>
      </c>
      <c r="C10" s="153">
        <v>0.81906750173973553</v>
      </c>
      <c r="D10" s="153">
        <v>0.84055944055944054</v>
      </c>
      <c r="E10" s="153">
        <v>0.82618159203980102</v>
      </c>
      <c r="F10" s="153">
        <v>0.82387057387057383</v>
      </c>
      <c r="G10" s="153">
        <v>0.80095493882423152</v>
      </c>
      <c r="H10" s="153">
        <v>0.81268781302170279</v>
      </c>
      <c r="I10" s="153">
        <v>0.87056367432150317</v>
      </c>
      <c r="J10" s="152">
        <v>5.7875861299800384</v>
      </c>
      <c r="K10" s="152">
        <v>4.9041256847369485</v>
      </c>
      <c r="L10" s="147"/>
      <c r="M10" s="203">
        <v>-4.6784364442709059E-2</v>
      </c>
      <c r="N10" s="144"/>
      <c r="P10" s="149" t="s">
        <v>240</v>
      </c>
      <c r="Q10" s="153">
        <v>0.86708466391463512</v>
      </c>
      <c r="R10" s="153">
        <v>0.86907072013799047</v>
      </c>
      <c r="S10" s="153">
        <v>0.85555301645338211</v>
      </c>
      <c r="T10" s="153">
        <v>0.84608951289979217</v>
      </c>
      <c r="U10" s="153">
        <v>0.84522309648893434</v>
      </c>
      <c r="V10" s="153">
        <v>0.84753463429167286</v>
      </c>
      <c r="W10" s="153">
        <v>0.84952390599675853</v>
      </c>
      <c r="X10" s="153">
        <v>0.87103151796593026</v>
      </c>
      <c r="Y10" s="152">
        <v>2.1507611969171725</v>
      </c>
      <c r="Z10" s="152">
        <v>1.5556822151303051</v>
      </c>
      <c r="AA10" s="147"/>
      <c r="AB10" s="144"/>
      <c r="AC10" s="144"/>
      <c r="AD10" s="153">
        <v>0.82152241747413368</v>
      </c>
      <c r="AE10" s="153">
        <v>0.85547469581462721</v>
      </c>
      <c r="AF10" s="144"/>
    </row>
    <row r="11" spans="1:32" ht="21.6" customHeight="1" x14ac:dyDescent="0.25">
      <c r="A11" s="154" t="s">
        <v>241</v>
      </c>
      <c r="B11" s="155">
        <v>6.3325991189427319E-2</v>
      </c>
      <c r="C11" s="155">
        <v>6.1238691718858734E-2</v>
      </c>
      <c r="D11" s="155">
        <v>6.8251748251748248E-2</v>
      </c>
      <c r="E11" s="155">
        <v>6.5609452736318408E-2</v>
      </c>
      <c r="F11" s="155">
        <v>8.608058608058608E-2</v>
      </c>
      <c r="G11" s="155">
        <v>7.1620411817367946E-2</v>
      </c>
      <c r="H11" s="155">
        <v>7.1118530884808018E-2</v>
      </c>
      <c r="I11" s="155">
        <v>6.9415448851774531E-2</v>
      </c>
      <c r="J11" s="152">
        <v>-0.17030820330334873</v>
      </c>
      <c r="K11" s="152">
        <v>2.7437478378307401E-2</v>
      </c>
      <c r="L11" s="147"/>
      <c r="M11" s="203">
        <v>1.9644189742369713</v>
      </c>
      <c r="N11" s="144"/>
      <c r="P11" s="154" t="s">
        <v>241</v>
      </c>
      <c r="Q11" s="155">
        <v>4.4804891346678088E-2</v>
      </c>
      <c r="R11" s="155">
        <v>4.3894638493603567E-2</v>
      </c>
      <c r="S11" s="155">
        <v>5.4844606946983544E-2</v>
      </c>
      <c r="T11" s="155">
        <v>5.4792437528511331E-2</v>
      </c>
      <c r="U11" s="155">
        <v>5.724201868447952E-2</v>
      </c>
      <c r="V11" s="155">
        <v>5.0424549381796517E-2</v>
      </c>
      <c r="W11" s="155">
        <v>5.1129457050243111E-2</v>
      </c>
      <c r="X11" s="155">
        <v>4.9771259109404817E-2</v>
      </c>
      <c r="Y11" s="152">
        <v>-0.13581979408382946</v>
      </c>
      <c r="Z11" s="152">
        <v>-7.4418168299927867E-2</v>
      </c>
      <c r="AA11" s="147"/>
      <c r="AB11" s="144"/>
      <c r="AC11" s="144"/>
      <c r="AD11" s="151">
        <v>6.9141074067991456E-2</v>
      </c>
      <c r="AE11" s="151">
        <v>5.0515440792404095E-2</v>
      </c>
      <c r="AF11" s="144"/>
    </row>
    <row r="12" spans="1:32" ht="21.6" customHeight="1" x14ac:dyDescent="0.25">
      <c r="A12" s="154" t="s">
        <v>242</v>
      </c>
      <c r="B12" s="155">
        <v>3.183831672203765E-2</v>
      </c>
      <c r="C12" s="155">
        <v>3.1309297912713474E-2</v>
      </c>
      <c r="D12" s="155">
        <v>3.3053373069628827E-2</v>
      </c>
      <c r="E12" s="155">
        <v>3.0229226361031519E-2</v>
      </c>
      <c r="F12" s="155">
        <v>3.6098310291858678E-2</v>
      </c>
      <c r="G12" s="155">
        <v>2.7522935779816515E-2</v>
      </c>
      <c r="H12" s="155">
        <v>2.4956063268892794E-2</v>
      </c>
      <c r="I12" s="155">
        <v>2.8476608500160584E-2</v>
      </c>
      <c r="J12" s="152">
        <v>0.35205452312677898</v>
      </c>
      <c r="K12" s="152">
        <v>-0.20943273262894468</v>
      </c>
      <c r="L12" s="147"/>
      <c r="M12" s="203">
        <v>0.93569094698340016</v>
      </c>
      <c r="N12" s="144"/>
      <c r="P12" s="154" t="s">
        <v>242</v>
      </c>
      <c r="Q12" s="155">
        <v>2.2542248346803819E-2</v>
      </c>
      <c r="R12" s="155">
        <v>2.1947122079182126E-2</v>
      </c>
      <c r="S12" s="155">
        <v>2.7453985975588832E-2</v>
      </c>
      <c r="T12" s="155">
        <v>2.4692204024760731E-2</v>
      </c>
      <c r="U12" s="155">
        <v>2.3716894347539177E-2</v>
      </c>
      <c r="V12" s="155">
        <v>1.9295445476828363E-2</v>
      </c>
      <c r="W12" s="155">
        <v>1.9425602540049068E-2</v>
      </c>
      <c r="X12" s="155">
        <v>1.9119699030326582E-2</v>
      </c>
      <c r="Y12" s="152">
        <v>-3.0590350972248617E-2</v>
      </c>
      <c r="Z12" s="152">
        <v>-0.34296473332980776</v>
      </c>
      <c r="AA12" s="147"/>
      <c r="AB12" s="144"/>
      <c r="AC12" s="144"/>
      <c r="AD12" s="151">
        <v>3.057093582645003E-2</v>
      </c>
      <c r="AE12" s="151">
        <v>2.254934636362466E-2</v>
      </c>
      <c r="AF12" s="144"/>
    </row>
    <row r="13" spans="1:32" ht="21.6" customHeight="1" x14ac:dyDescent="0.25">
      <c r="A13" s="154" t="s">
        <v>243</v>
      </c>
      <c r="B13" s="155">
        <v>0.1485326688815061</v>
      </c>
      <c r="C13" s="155">
        <v>0.18607685009487665</v>
      </c>
      <c r="D13" s="155">
        <v>0.18504470333243023</v>
      </c>
      <c r="E13" s="155">
        <v>0.17263610315186245</v>
      </c>
      <c r="F13" s="155">
        <v>0.16308243727598568</v>
      </c>
      <c r="G13" s="155">
        <v>0.1533256880733945</v>
      </c>
      <c r="H13" s="155">
        <v>0.1354422964264792</v>
      </c>
      <c r="I13" s="155">
        <v>0.13724440638047319</v>
      </c>
      <c r="J13" s="152">
        <v>0.18021099539939911</v>
      </c>
      <c r="K13" s="152">
        <v>-2.5776379677437316</v>
      </c>
      <c r="L13" s="147"/>
      <c r="M13" s="203">
        <v>1.3412341806228703</v>
      </c>
      <c r="N13" s="144"/>
      <c r="P13" s="154" t="s">
        <v>243</v>
      </c>
      <c r="Q13" s="155">
        <v>0.13755571883419054</v>
      </c>
      <c r="R13" s="155">
        <v>0.14265180167635405</v>
      </c>
      <c r="S13" s="155">
        <v>0.15236962216451802</v>
      </c>
      <c r="T13" s="155">
        <v>0.14529797391443386</v>
      </c>
      <c r="U13" s="155">
        <v>0.14262638996956595</v>
      </c>
      <c r="V13" s="155">
        <v>0.13409907085447187</v>
      </c>
      <c r="W13" s="155">
        <v>0.12740655217203059</v>
      </c>
      <c r="X13" s="155">
        <v>0.12383206457424449</v>
      </c>
      <c r="Y13" s="152">
        <v>-0.35744875977860996</v>
      </c>
      <c r="Z13" s="152">
        <v>-1.6064286248039947</v>
      </c>
      <c r="AA13" s="147"/>
      <c r="AB13" s="144"/>
      <c r="AC13" s="144"/>
      <c r="AD13" s="151">
        <v>0.16302078605791051</v>
      </c>
      <c r="AE13" s="151">
        <v>0.13989635082228444</v>
      </c>
      <c r="AF13" s="144"/>
    </row>
    <row r="14" spans="1:32" ht="21.6" customHeight="1" x14ac:dyDescent="0.25">
      <c r="A14" s="154" t="s">
        <v>244</v>
      </c>
      <c r="B14" s="155">
        <v>0.26328903654485047</v>
      </c>
      <c r="C14" s="155">
        <v>0.22960151802656548</v>
      </c>
      <c r="D14" s="155">
        <v>0.2539962069899756</v>
      </c>
      <c r="E14" s="155">
        <v>0.29140401146131806</v>
      </c>
      <c r="F14" s="155">
        <v>0.33883768561187916</v>
      </c>
      <c r="G14" s="155">
        <v>0.33233944954128442</v>
      </c>
      <c r="H14" s="155">
        <v>0.36684241359109548</v>
      </c>
      <c r="I14" s="155">
        <v>0.28251793169896156</v>
      </c>
      <c r="J14" s="152">
        <v>-8.4324481892133925</v>
      </c>
      <c r="K14" s="152">
        <v>-1.5621307658395256</v>
      </c>
      <c r="L14" s="147"/>
      <c r="M14" s="203">
        <v>-0.85783821290406626</v>
      </c>
      <c r="N14" s="144"/>
      <c r="P14" s="154" t="s">
        <v>244</v>
      </c>
      <c r="Q14" s="155">
        <v>0.25849620377173649</v>
      </c>
      <c r="R14" s="155">
        <v>0.24034030167186224</v>
      </c>
      <c r="S14" s="155">
        <v>0.2378659101568309</v>
      </c>
      <c r="T14" s="155">
        <v>0.29218346695904429</v>
      </c>
      <c r="U14" s="155">
        <v>0.2982143384779033</v>
      </c>
      <c r="V14" s="155">
        <v>0.30440441581637501</v>
      </c>
      <c r="W14" s="155">
        <v>0.31380189541540388</v>
      </c>
      <c r="X14" s="155">
        <v>0.29109631382800222</v>
      </c>
      <c r="Y14" s="152">
        <v>-2.2705581587401658</v>
      </c>
      <c r="Z14" s="152">
        <v>1.2948610173674935</v>
      </c>
      <c r="AA14" s="147"/>
      <c r="AB14" s="144"/>
      <c r="AC14" s="144"/>
      <c r="AD14" s="151">
        <v>0.29813923935735681</v>
      </c>
      <c r="AE14" s="151">
        <v>0.27814770365432728</v>
      </c>
      <c r="AF14" s="144"/>
    </row>
    <row r="15" spans="1:32" ht="21.6" customHeight="1" x14ac:dyDescent="0.25">
      <c r="A15" s="154" t="s">
        <v>245</v>
      </c>
      <c r="B15" s="155">
        <v>1.6611295681063123E-3</v>
      </c>
      <c r="C15" s="155">
        <v>3.3206831119544592E-3</v>
      </c>
      <c r="D15" s="155">
        <v>2.70929287455974E-3</v>
      </c>
      <c r="E15" s="155">
        <v>6.7335243553008593E-3</v>
      </c>
      <c r="F15" s="155">
        <v>9.2165898617511521E-3</v>
      </c>
      <c r="G15" s="155">
        <v>6.0435779816513761E-2</v>
      </c>
      <c r="H15" s="155">
        <v>7.4868189806678379E-2</v>
      </c>
      <c r="I15" s="155">
        <v>5.213574563751204E-2</v>
      </c>
      <c r="J15" s="152">
        <v>-2.2732444169166337</v>
      </c>
      <c r="K15" s="152">
        <v>2.7718935253559964</v>
      </c>
      <c r="L15" s="147"/>
      <c r="M15" s="203">
        <v>-2.6012160468427874</v>
      </c>
      <c r="N15" s="144"/>
      <c r="P15" s="154" t="s">
        <v>245</v>
      </c>
      <c r="Q15" s="155">
        <v>3.7932892481018859E-2</v>
      </c>
      <c r="R15" s="155">
        <v>5.5438268665834178E-2</v>
      </c>
      <c r="S15" s="155">
        <v>4.7804253079994051E-2</v>
      </c>
      <c r="T15" s="155">
        <v>4.5135795701135246E-2</v>
      </c>
      <c r="U15" s="155">
        <v>5.9085402487910096E-2</v>
      </c>
      <c r="V15" s="155">
        <v>8.6216724619506357E-2</v>
      </c>
      <c r="W15" s="155">
        <v>8.9786886034540825E-2</v>
      </c>
      <c r="X15" s="155">
        <v>7.8147906105939913E-2</v>
      </c>
      <c r="Y15" s="152">
        <v>-1.1638979928600912</v>
      </c>
      <c r="Z15" s="152">
        <v>1.7240067475951457</v>
      </c>
      <c r="AA15" s="147"/>
      <c r="AB15" s="144"/>
      <c r="AC15" s="144"/>
      <c r="AD15" s="151">
        <v>2.4416810383952076E-2</v>
      </c>
      <c r="AE15" s="151">
        <v>6.0907838629988456E-2</v>
      </c>
      <c r="AF15" s="144"/>
    </row>
    <row r="16" spans="1:32" ht="21.6" customHeight="1" x14ac:dyDescent="0.25">
      <c r="A16" s="154" t="s">
        <v>246</v>
      </c>
      <c r="B16" s="155">
        <v>7.6411960132890366E-2</v>
      </c>
      <c r="C16" s="155">
        <v>6.1907020872865273E-2</v>
      </c>
      <c r="D16" s="155">
        <v>5.5405039284746681E-2</v>
      </c>
      <c r="E16" s="155">
        <v>6.2320916905444126E-2</v>
      </c>
      <c r="F16" s="155">
        <v>6.0035842293906808E-2</v>
      </c>
      <c r="G16" s="155">
        <v>5.5389908256880734E-2</v>
      </c>
      <c r="H16" s="155">
        <v>5.7176332747510251E-2</v>
      </c>
      <c r="I16" s="155">
        <v>9.3351889519323411E-2</v>
      </c>
      <c r="J16" s="152">
        <v>3.6175556771813158</v>
      </c>
      <c r="K16" s="152">
        <v>3.2391555490095856</v>
      </c>
      <c r="L16" s="147"/>
      <c r="M16" s="203">
        <v>0.3052156223670166</v>
      </c>
      <c r="N16" s="144"/>
      <c r="P16" s="154" t="s">
        <v>246</v>
      </c>
      <c r="Q16" s="155">
        <v>5.3147195689444038E-2</v>
      </c>
      <c r="R16" s="155">
        <v>4.800876806841968E-2</v>
      </c>
      <c r="S16" s="155">
        <v>4.6911998535787418E-2</v>
      </c>
      <c r="T16" s="155">
        <v>5.4409648461591173E-2</v>
      </c>
      <c r="U16" s="155">
        <v>6.808757916301425E-2</v>
      </c>
      <c r="V16" s="155">
        <v>7.8112827528548895E-2</v>
      </c>
      <c r="W16" s="155">
        <v>7.1352287487371921E-2</v>
      </c>
      <c r="X16" s="155">
        <v>9.0299733295653245E-2</v>
      </c>
      <c r="Y16" s="152">
        <v>1.8947445808281325</v>
      </c>
      <c r="Z16" s="152">
        <v>2.99569157144869</v>
      </c>
      <c r="AA16" s="147"/>
      <c r="AB16" s="144"/>
      <c r="AC16" s="144"/>
      <c r="AD16" s="151">
        <v>6.0960334029227556E-2</v>
      </c>
      <c r="AE16" s="151">
        <v>6.0342817581166344E-2</v>
      </c>
      <c r="AF16" s="144"/>
    </row>
    <row r="17" spans="1:32" ht="15" customHeight="1" x14ac:dyDescent="0.25">
      <c r="A17" s="149" t="s">
        <v>247</v>
      </c>
      <c r="B17" s="150">
        <v>68.388981173864892</v>
      </c>
      <c r="C17" s="150">
        <v>94.178842504743841</v>
      </c>
      <c r="D17" s="150">
        <v>65.858710376591702</v>
      </c>
      <c r="E17" s="150">
        <v>73.05773638968482</v>
      </c>
      <c r="F17" s="150">
        <v>68.816948284690255</v>
      </c>
      <c r="G17" s="150">
        <v>66.050229357798159</v>
      </c>
      <c r="H17" s="150">
        <v>54.482483889865257</v>
      </c>
      <c r="I17" s="150">
        <v>69.328872711701109</v>
      </c>
      <c r="J17" s="156">
        <v>14.846388821835852</v>
      </c>
      <c r="K17" s="156">
        <v>-0.79609778843504841</v>
      </c>
      <c r="L17" s="147"/>
      <c r="M17" s="203">
        <v>8.2428914693180388</v>
      </c>
      <c r="N17" s="144"/>
      <c r="P17" s="149" t="s">
        <v>247</v>
      </c>
      <c r="Q17" s="150">
        <v>81.930345334313031</v>
      </c>
      <c r="R17" s="150">
        <v>89.007456451627391</v>
      </c>
      <c r="S17" s="150">
        <v>69.819615872979554</v>
      </c>
      <c r="T17" s="150">
        <v>64.360081317526664</v>
      </c>
      <c r="U17" s="150">
        <v>63.788734475184931</v>
      </c>
      <c r="V17" s="150">
        <v>53.668310247202101</v>
      </c>
      <c r="W17" s="150">
        <v>59.952566507913588</v>
      </c>
      <c r="X17" s="150">
        <v>61.08598124238307</v>
      </c>
      <c r="Y17" s="156">
        <v>1.1334147344694827</v>
      </c>
      <c r="Z17" s="156">
        <v>-8.0987019667648354</v>
      </c>
      <c r="AA17" s="147"/>
      <c r="AB17" s="144"/>
      <c r="AC17" s="144"/>
      <c r="AD17" s="150">
        <v>70.124970500136158</v>
      </c>
      <c r="AE17" s="150">
        <v>69.184683209147906</v>
      </c>
      <c r="AF17" s="144"/>
    </row>
    <row r="18" spans="1:32" ht="15" customHeight="1" x14ac:dyDescent="0.25">
      <c r="A18" s="149" t="s">
        <v>248</v>
      </c>
      <c r="B18" s="150">
        <v>86.778359030836995</v>
      </c>
      <c r="C18" s="150">
        <v>116.25562514497797</v>
      </c>
      <c r="D18" s="150">
        <v>83.929790209790255</v>
      </c>
      <c r="E18" s="150">
        <v>99.941231343283576</v>
      </c>
      <c r="F18" s="150">
        <v>100.77350427350427</v>
      </c>
      <c r="G18" s="150">
        <v>102.09310653536258</v>
      </c>
      <c r="H18" s="150">
        <v>97.053088480801378</v>
      </c>
      <c r="I18" s="150">
        <v>104.48199373695202</v>
      </c>
      <c r="J18" s="156">
        <v>7.4289052561506423</v>
      </c>
      <c r="K18" s="156">
        <v>5.9133042969782963</v>
      </c>
      <c r="L18" s="147"/>
      <c r="M18" s="203">
        <v>7.9037505589479053</v>
      </c>
      <c r="N18" s="144"/>
      <c r="P18" s="149" t="s">
        <v>248</v>
      </c>
      <c r="Q18" s="150">
        <v>104.8986875924916</v>
      </c>
      <c r="R18" s="150">
        <v>116.97383929854823</v>
      </c>
      <c r="S18" s="150">
        <v>91.945246800731255</v>
      </c>
      <c r="T18" s="150">
        <v>90.549216888843887</v>
      </c>
      <c r="U18" s="150">
        <v>94.422231202605388</v>
      </c>
      <c r="V18" s="150">
        <v>84.71582501613787</v>
      </c>
      <c r="W18" s="150">
        <v>96.045760737439167</v>
      </c>
      <c r="X18" s="150">
        <v>96.578243178004115</v>
      </c>
      <c r="Y18" s="156">
        <v>0.53248244056494798</v>
      </c>
      <c r="Z18" s="156">
        <v>-1.7057155098249268</v>
      </c>
      <c r="AA18" s="147"/>
      <c r="AB18" s="144"/>
      <c r="AC18" s="144"/>
      <c r="AD18" s="150">
        <v>98.568689439973724</v>
      </c>
      <c r="AE18" s="150">
        <v>98.283958687829042</v>
      </c>
      <c r="AF18" s="144"/>
    </row>
    <row r="19" spans="1:32" ht="15" customHeight="1" x14ac:dyDescent="0.25">
      <c r="A19" s="146" t="s">
        <v>249</v>
      </c>
      <c r="B19" s="147">
        <v>2524</v>
      </c>
      <c r="C19" s="147">
        <v>2235</v>
      </c>
      <c r="D19" s="147">
        <v>1935</v>
      </c>
      <c r="E19" s="147">
        <v>2218</v>
      </c>
      <c r="F19" s="147">
        <v>2607</v>
      </c>
      <c r="G19" s="147">
        <v>2719</v>
      </c>
      <c r="H19" s="147">
        <v>2308</v>
      </c>
      <c r="I19" s="147">
        <v>3082</v>
      </c>
      <c r="J19" s="148">
        <v>0.33535528596187175</v>
      </c>
      <c r="K19" s="148">
        <v>0.30388009186510329</v>
      </c>
      <c r="L19" s="147"/>
      <c r="M19" s="155">
        <v>0.10198206545117633</v>
      </c>
      <c r="N19" s="144"/>
      <c r="P19" s="146" t="s">
        <v>249</v>
      </c>
      <c r="Q19" s="147">
        <v>36464</v>
      </c>
      <c r="R19" s="147">
        <v>28208</v>
      </c>
      <c r="S19" s="147">
        <v>29286</v>
      </c>
      <c r="T19" s="147">
        <v>27959</v>
      </c>
      <c r="U19" s="147">
        <v>26902</v>
      </c>
      <c r="V19" s="147">
        <v>27118</v>
      </c>
      <c r="W19" s="147">
        <v>30582</v>
      </c>
      <c r="X19" s="147">
        <v>30221</v>
      </c>
      <c r="Y19" s="148">
        <v>-1.1804329344058596E-2</v>
      </c>
      <c r="Z19" s="148">
        <v>2.4346428173678918E-2</v>
      </c>
      <c r="AA19" s="147"/>
      <c r="AB19" s="144"/>
      <c r="AC19" s="144"/>
      <c r="AD19" s="147">
        <v>2363.7142857142858</v>
      </c>
      <c r="AE19" s="147">
        <v>29502.714285714286</v>
      </c>
      <c r="AF19" s="144"/>
    </row>
    <row r="20" spans="1:32" ht="15" customHeight="1" x14ac:dyDescent="0.25">
      <c r="A20" s="146" t="s">
        <v>250</v>
      </c>
      <c r="B20" s="147">
        <v>428</v>
      </c>
      <c r="C20" s="147">
        <v>346</v>
      </c>
      <c r="D20" s="147">
        <v>335</v>
      </c>
      <c r="E20" s="147">
        <v>338</v>
      </c>
      <c r="F20" s="147">
        <v>519</v>
      </c>
      <c r="G20" s="147">
        <v>693</v>
      </c>
      <c r="H20" s="147">
        <v>476</v>
      </c>
      <c r="I20" s="147">
        <v>600</v>
      </c>
      <c r="J20" s="148">
        <v>0.26050420168067229</v>
      </c>
      <c r="K20" s="148">
        <v>0.33971291866028713</v>
      </c>
      <c r="L20" s="147"/>
      <c r="M20" s="155">
        <v>8.0862533692722366E-2</v>
      </c>
      <c r="N20" s="144"/>
      <c r="P20" s="146" t="s">
        <v>250</v>
      </c>
      <c r="Q20" s="147">
        <v>7584</v>
      </c>
      <c r="R20" s="147">
        <v>5676</v>
      </c>
      <c r="S20" s="147">
        <v>5517</v>
      </c>
      <c r="T20" s="147">
        <v>5325</v>
      </c>
      <c r="U20" s="147">
        <v>4926</v>
      </c>
      <c r="V20" s="147">
        <v>5420</v>
      </c>
      <c r="W20" s="147">
        <v>6381</v>
      </c>
      <c r="X20" s="147">
        <v>7420</v>
      </c>
      <c r="Y20" s="148">
        <v>0.16282714308102178</v>
      </c>
      <c r="Z20" s="148">
        <v>0.27213500208185365</v>
      </c>
      <c r="AA20" s="147"/>
      <c r="AB20" s="144"/>
      <c r="AC20" s="144"/>
      <c r="AD20" s="147">
        <v>447.85714285714283</v>
      </c>
      <c r="AE20" s="147">
        <v>5832.7142857142853</v>
      </c>
      <c r="AF20" s="144"/>
    </row>
    <row r="21" spans="1:32" ht="15" customHeight="1" x14ac:dyDescent="0.25">
      <c r="A21" s="149" t="s">
        <v>251</v>
      </c>
      <c r="B21" s="150">
        <v>0</v>
      </c>
      <c r="C21" s="150">
        <v>5310</v>
      </c>
      <c r="D21" s="150">
        <v>3462</v>
      </c>
      <c r="E21" s="150">
        <v>3014</v>
      </c>
      <c r="F21" s="150">
        <v>2658</v>
      </c>
      <c r="G21" s="150">
        <v>2592</v>
      </c>
      <c r="H21" s="150">
        <v>2589</v>
      </c>
      <c r="I21" s="150">
        <v>3156</v>
      </c>
      <c r="J21" s="148">
        <v>0.21900347624565469</v>
      </c>
      <c r="K21" s="157">
        <v>-3.5108280254777115E-2</v>
      </c>
      <c r="L21" s="147"/>
      <c r="M21" s="155">
        <v>5.8626839054837274E-2</v>
      </c>
      <c r="N21" s="144"/>
      <c r="P21" s="149" t="s">
        <v>251</v>
      </c>
      <c r="Q21" s="150">
        <v>0</v>
      </c>
      <c r="R21" s="150">
        <v>78700</v>
      </c>
      <c r="S21" s="150">
        <v>63006</v>
      </c>
      <c r="T21" s="150">
        <v>54197</v>
      </c>
      <c r="U21" s="150">
        <v>49382</v>
      </c>
      <c r="V21" s="150">
        <v>47901</v>
      </c>
      <c r="W21" s="150">
        <v>48943</v>
      </c>
      <c r="X21" s="150">
        <v>53832</v>
      </c>
      <c r="Y21" s="148">
        <v>9.9891710765584452E-2</v>
      </c>
      <c r="Z21" s="157">
        <v>-5.5935042045544225E-2</v>
      </c>
      <c r="AA21" s="147"/>
      <c r="AB21" s="144"/>
      <c r="AC21" s="144"/>
      <c r="AD21" s="158">
        <v>3270.8333333333335</v>
      </c>
      <c r="AE21" s="158">
        <v>57021.5</v>
      </c>
      <c r="AF21" s="144"/>
    </row>
    <row r="22" spans="1:32" ht="15" customHeight="1" x14ac:dyDescent="0.25">
      <c r="A22" s="159" t="s">
        <v>252</v>
      </c>
      <c r="B22" s="147">
        <v>1418</v>
      </c>
      <c r="C22" s="147">
        <v>1581</v>
      </c>
      <c r="D22" s="147">
        <v>1425</v>
      </c>
      <c r="E22" s="147">
        <v>1141</v>
      </c>
      <c r="F22" s="147">
        <v>1024</v>
      </c>
      <c r="G22" s="147">
        <v>1126</v>
      </c>
      <c r="H22" s="147">
        <v>1065</v>
      </c>
      <c r="I22" s="147">
        <v>1054</v>
      </c>
      <c r="J22" s="148">
        <v>-1.0328638497652582E-2</v>
      </c>
      <c r="K22" s="148">
        <v>-0.15968109339407741</v>
      </c>
      <c r="L22" s="147"/>
      <c r="M22" s="155">
        <v>6.3155371801785612E-2</v>
      </c>
      <c r="N22" s="144"/>
      <c r="P22" s="159" t="s">
        <v>252</v>
      </c>
      <c r="Q22" s="147">
        <v>22046</v>
      </c>
      <c r="R22" s="147">
        <v>20459</v>
      </c>
      <c r="S22" s="147">
        <v>20642</v>
      </c>
      <c r="T22" s="147">
        <v>16985</v>
      </c>
      <c r="U22" s="147">
        <v>16657</v>
      </c>
      <c r="V22" s="147">
        <v>16735</v>
      </c>
      <c r="W22" s="147">
        <v>15730</v>
      </c>
      <c r="X22" s="147">
        <v>16689</v>
      </c>
      <c r="Y22" s="148">
        <v>6.0966306420851872E-2</v>
      </c>
      <c r="Z22" s="148">
        <v>-9.6174973308369494E-2</v>
      </c>
      <c r="AA22" s="147"/>
      <c r="AB22" s="144"/>
      <c r="AC22" s="144"/>
      <c r="AD22" s="147">
        <v>1254.2857142857142</v>
      </c>
      <c r="AE22" s="147">
        <v>18464.857142857141</v>
      </c>
      <c r="AF22" s="144"/>
    </row>
    <row r="23" spans="1:32" ht="15" customHeight="1" x14ac:dyDescent="0.25">
      <c r="A23" s="159" t="s">
        <v>253</v>
      </c>
      <c r="B23" s="147">
        <v>80</v>
      </c>
      <c r="C23" s="147">
        <v>116</v>
      </c>
      <c r="D23" s="147">
        <v>193</v>
      </c>
      <c r="E23" s="147">
        <v>101</v>
      </c>
      <c r="F23" s="147">
        <v>103</v>
      </c>
      <c r="G23" s="147">
        <v>60</v>
      </c>
      <c r="H23" s="147">
        <v>75</v>
      </c>
      <c r="I23" s="147">
        <v>93</v>
      </c>
      <c r="J23" s="148">
        <v>0.24</v>
      </c>
      <c r="K23" s="148">
        <v>-0.10576923076923077</v>
      </c>
      <c r="L23" s="147"/>
      <c r="M23" s="155">
        <v>6.9247952345495162E-2</v>
      </c>
      <c r="N23" s="144"/>
      <c r="P23" s="159" t="s">
        <v>253</v>
      </c>
      <c r="Q23" s="147">
        <v>1453</v>
      </c>
      <c r="R23" s="147">
        <v>1476</v>
      </c>
      <c r="S23" s="147">
        <v>1841</v>
      </c>
      <c r="T23" s="147">
        <v>1505</v>
      </c>
      <c r="U23" s="147">
        <v>1274</v>
      </c>
      <c r="V23" s="147">
        <v>1299</v>
      </c>
      <c r="W23" s="147">
        <v>1201</v>
      </c>
      <c r="X23" s="147">
        <v>1343</v>
      </c>
      <c r="Y23" s="148">
        <v>0.11823480432972523</v>
      </c>
      <c r="Z23" s="148">
        <v>-6.4484028261518625E-2</v>
      </c>
      <c r="AA23" s="147"/>
      <c r="AB23" s="144"/>
      <c r="AC23" s="144"/>
      <c r="AD23" s="147">
        <v>104</v>
      </c>
      <c r="AE23" s="147">
        <v>1435.5714285714287</v>
      </c>
      <c r="AF23" s="144"/>
    </row>
    <row r="24" spans="1:32" ht="15" customHeight="1" x14ac:dyDescent="0.25">
      <c r="A24" s="159" t="s">
        <v>254</v>
      </c>
      <c r="B24" s="160">
        <v>5.3404539385847799E-2</v>
      </c>
      <c r="C24" s="160">
        <v>6.8355922215674714E-2</v>
      </c>
      <c r="D24" s="160">
        <v>0.11928306551297899</v>
      </c>
      <c r="E24" s="160">
        <v>8.1320450885668277E-2</v>
      </c>
      <c r="F24" s="160">
        <v>9.1393078970718716E-2</v>
      </c>
      <c r="G24" s="160">
        <v>5.0590219224283306E-2</v>
      </c>
      <c r="H24" s="160">
        <v>6.5789473684210523E-2</v>
      </c>
      <c r="I24" s="160">
        <v>8.1081081081081086E-2</v>
      </c>
      <c r="J24" s="152">
        <v>1.5291607396870563</v>
      </c>
      <c r="K24" s="152">
        <v>0.45139796927764902</v>
      </c>
      <c r="L24" s="147"/>
      <c r="M24" s="203">
        <v>0.66023765557927105</v>
      </c>
      <c r="N24" s="144"/>
      <c r="P24" s="159" t="s">
        <v>254</v>
      </c>
      <c r="Q24" s="160">
        <v>6.1832418400783011E-2</v>
      </c>
      <c r="R24" s="160">
        <v>6.7289719626168226E-2</v>
      </c>
      <c r="S24" s="160">
        <v>8.1884090201485571E-2</v>
      </c>
      <c r="T24" s="160">
        <v>8.1395348837209308E-2</v>
      </c>
      <c r="U24" s="160">
        <v>7.105013663487815E-2</v>
      </c>
      <c r="V24" s="160">
        <v>7.2030608849950092E-2</v>
      </c>
      <c r="W24" s="160">
        <v>7.0934971354320475E-2</v>
      </c>
      <c r="X24" s="160">
        <v>7.4478704525288375E-2</v>
      </c>
      <c r="Y24" s="152">
        <v>0.35437331709678999</v>
      </c>
      <c r="Z24" s="152">
        <v>0.23409903339213362</v>
      </c>
      <c r="AA24" s="147"/>
      <c r="AB24" s="144"/>
      <c r="AC24" s="144"/>
      <c r="AD24" s="160">
        <v>7.6567101388304595E-2</v>
      </c>
      <c r="AE24" s="160">
        <v>7.2137714191367039E-2</v>
      </c>
      <c r="AF24" s="144"/>
    </row>
    <row r="25" spans="1:32" x14ac:dyDescent="0.25">
      <c r="A25" s="161" t="s">
        <v>255</v>
      </c>
      <c r="B25" s="161"/>
      <c r="C25" s="161"/>
      <c r="D25" s="161"/>
      <c r="E25" s="162"/>
      <c r="F25" s="162"/>
      <c r="G25" s="162"/>
      <c r="H25" s="162"/>
      <c r="I25" s="162"/>
      <c r="J25" s="162"/>
      <c r="K25" s="162"/>
      <c r="L25" s="162"/>
      <c r="M25" s="144"/>
      <c r="N25" s="144"/>
      <c r="O25" s="204"/>
      <c r="P25" s="161" t="s">
        <v>255</v>
      </c>
      <c r="Q25" s="161"/>
      <c r="R25" s="161"/>
      <c r="S25" s="161"/>
      <c r="T25" s="162"/>
      <c r="U25" s="162"/>
      <c r="V25" s="162"/>
      <c r="W25" s="162"/>
      <c r="X25" s="162"/>
      <c r="Y25" s="162"/>
      <c r="Z25" s="162"/>
      <c r="AA25" s="162"/>
      <c r="AB25" s="144"/>
      <c r="AC25" s="144"/>
      <c r="AD25" s="144"/>
      <c r="AE25" s="144"/>
      <c r="AF25" s="144"/>
    </row>
    <row r="26" spans="1:32" x14ac:dyDescent="0.25">
      <c r="A26" s="205"/>
      <c r="B26" s="205"/>
      <c r="C26" s="205"/>
      <c r="D26" s="205"/>
      <c r="E26" s="144"/>
      <c r="F26" s="144"/>
      <c r="G26" s="144"/>
      <c r="H26" s="144"/>
      <c r="I26" s="162"/>
      <c r="J26" s="162"/>
      <c r="K26" s="162"/>
      <c r="L26" s="162"/>
      <c r="M26" s="144"/>
      <c r="N26" s="144"/>
      <c r="O26" s="144"/>
      <c r="P26" s="163"/>
      <c r="Q26" s="163"/>
      <c r="R26" s="163"/>
      <c r="S26" s="163"/>
      <c r="T26" s="144"/>
      <c r="U26" s="144"/>
      <c r="V26" s="144"/>
      <c r="W26" s="144"/>
      <c r="X26" s="162"/>
      <c r="Y26" s="162"/>
      <c r="Z26" s="162"/>
      <c r="AA26" s="162"/>
      <c r="AB26" s="144"/>
      <c r="AC26" s="144"/>
      <c r="AD26" s="144"/>
      <c r="AE26" s="144"/>
      <c r="AF26" s="144"/>
    </row>
    <row r="27" spans="1:32" x14ac:dyDescent="0.25">
      <c r="A27" s="164"/>
      <c r="B27" s="164"/>
      <c r="C27" s="164"/>
      <c r="D27" s="164"/>
      <c r="E27" s="144"/>
      <c r="F27" s="144"/>
      <c r="G27" s="144"/>
      <c r="H27" s="144"/>
      <c r="I27" s="144"/>
      <c r="J27" s="144"/>
      <c r="K27" s="144"/>
      <c r="L27" s="144"/>
      <c r="M27" s="144"/>
      <c r="N27" s="144"/>
      <c r="O27" s="204"/>
      <c r="P27" s="164"/>
      <c r="Q27" s="164"/>
      <c r="R27" s="164"/>
      <c r="S27" s="164"/>
      <c r="T27" s="144"/>
      <c r="U27" s="144"/>
      <c r="V27" s="144"/>
      <c r="W27" s="144"/>
      <c r="X27" s="144"/>
      <c r="Y27" s="144"/>
      <c r="Z27" s="144"/>
      <c r="AA27" s="144"/>
      <c r="AB27" s="144"/>
      <c r="AC27" s="144"/>
      <c r="AD27" s="144"/>
      <c r="AE27" s="144"/>
      <c r="AF27" s="144"/>
    </row>
    <row r="28" spans="1:32" x14ac:dyDescent="0.25">
      <c r="A28" s="165" t="s">
        <v>256</v>
      </c>
      <c r="B28" s="165"/>
      <c r="C28" s="165"/>
      <c r="D28" s="165"/>
      <c r="E28" s="144"/>
      <c r="F28" s="144"/>
      <c r="G28" s="144"/>
      <c r="H28" s="144"/>
      <c r="I28" s="144"/>
      <c r="J28" s="144"/>
      <c r="K28" s="144"/>
      <c r="L28" s="144"/>
      <c r="M28" s="144"/>
      <c r="N28" s="144"/>
      <c r="O28" s="204"/>
      <c r="P28" s="165" t="s">
        <v>256</v>
      </c>
      <c r="Q28" s="165"/>
      <c r="R28" s="165"/>
      <c r="S28" s="165"/>
      <c r="T28" s="144"/>
      <c r="U28" s="144"/>
      <c r="V28" s="144"/>
      <c r="W28" s="144"/>
      <c r="X28" s="144"/>
      <c r="Y28" s="144"/>
      <c r="Z28" s="144"/>
      <c r="AA28" s="144"/>
      <c r="AB28" s="144"/>
      <c r="AC28" s="144"/>
      <c r="AD28" s="144"/>
      <c r="AE28" s="144"/>
      <c r="AF28" s="144"/>
    </row>
    <row r="29" spans="1:32" outlineLevel="1" x14ac:dyDescent="0.25">
      <c r="A29" s="166" t="s">
        <v>316</v>
      </c>
      <c r="B29" s="166"/>
      <c r="C29" s="166"/>
      <c r="D29" s="166"/>
      <c r="E29" s="167"/>
      <c r="F29" s="167"/>
      <c r="G29" s="167"/>
      <c r="H29" s="167"/>
      <c r="I29" s="167"/>
      <c r="J29" s="167"/>
      <c r="K29" s="167"/>
      <c r="L29" s="167"/>
      <c r="M29" s="144"/>
      <c r="N29" s="144"/>
      <c r="P29" s="166" t="s">
        <v>231</v>
      </c>
      <c r="Q29" s="166"/>
      <c r="R29" s="166"/>
      <c r="S29" s="166"/>
      <c r="T29" s="167"/>
      <c r="U29" s="167"/>
      <c r="V29" s="167"/>
      <c r="W29" s="167"/>
      <c r="X29" s="167"/>
      <c r="Y29" s="167"/>
      <c r="Z29" s="167"/>
      <c r="AA29" s="167"/>
      <c r="AB29" s="144"/>
      <c r="AC29" s="144"/>
      <c r="AD29" s="144"/>
      <c r="AE29" s="144"/>
      <c r="AF29" s="144"/>
    </row>
    <row r="30" spans="1:32" ht="31.5" outlineLevel="1" x14ac:dyDescent="0.25">
      <c r="A30" s="168" t="s">
        <v>257</v>
      </c>
      <c r="B30" s="141">
        <v>2019</v>
      </c>
      <c r="C30" s="141">
        <v>2020</v>
      </c>
      <c r="D30" s="141">
        <v>2021</v>
      </c>
      <c r="E30" s="141">
        <v>2022</v>
      </c>
      <c r="F30" s="141">
        <v>2023</v>
      </c>
      <c r="G30" s="141">
        <v>2024</v>
      </c>
      <c r="H30" s="141">
        <v>2025</v>
      </c>
      <c r="I30" s="141">
        <v>2026</v>
      </c>
      <c r="J30" s="142" t="s">
        <v>232</v>
      </c>
      <c r="K30" s="142" t="s">
        <v>258</v>
      </c>
      <c r="L30" s="143" t="s">
        <v>234</v>
      </c>
      <c r="M30" s="145" t="s">
        <v>287</v>
      </c>
      <c r="N30" s="144"/>
      <c r="P30" s="168" t="s">
        <v>257</v>
      </c>
      <c r="Q30" s="141">
        <v>2019</v>
      </c>
      <c r="R30" s="141">
        <v>2020</v>
      </c>
      <c r="S30" s="141">
        <v>2021</v>
      </c>
      <c r="T30" s="141">
        <v>2022</v>
      </c>
      <c r="U30" s="141">
        <v>2023</v>
      </c>
      <c r="V30" s="141">
        <v>2024</v>
      </c>
      <c r="W30" s="141">
        <v>2025</v>
      </c>
      <c r="X30" s="141">
        <v>2026</v>
      </c>
      <c r="Y30" s="142" t="s">
        <v>232</v>
      </c>
      <c r="Z30" s="142" t="s">
        <v>258</v>
      </c>
      <c r="AA30" s="143" t="s">
        <v>234</v>
      </c>
      <c r="AB30" s="144"/>
      <c r="AC30" s="144"/>
      <c r="AD30" s="145" t="s">
        <v>317</v>
      </c>
      <c r="AE30" s="145" t="s">
        <v>235</v>
      </c>
      <c r="AF30" s="144"/>
    </row>
    <row r="31" spans="1:32" outlineLevel="1" x14ac:dyDescent="0.25">
      <c r="A31" s="169" t="s">
        <v>259</v>
      </c>
      <c r="B31" s="150">
        <v>799</v>
      </c>
      <c r="C31" s="150">
        <v>958</v>
      </c>
      <c r="D31" s="150">
        <v>811</v>
      </c>
      <c r="E31" s="150">
        <v>823</v>
      </c>
      <c r="F31" s="150">
        <v>983</v>
      </c>
      <c r="G31" s="150">
        <v>1121</v>
      </c>
      <c r="H31" s="150">
        <v>1086</v>
      </c>
      <c r="I31" s="150">
        <v>1274</v>
      </c>
      <c r="J31" s="148">
        <v>0.17311233885819521</v>
      </c>
      <c r="K31" s="148">
        <v>0.35511320468013985</v>
      </c>
      <c r="L31" s="147"/>
      <c r="M31" s="155">
        <v>8.2996742671009774E-2</v>
      </c>
      <c r="N31" s="144"/>
      <c r="P31" s="169" t="s">
        <v>259</v>
      </c>
      <c r="Q31" s="150">
        <v>12909</v>
      </c>
      <c r="R31" s="150">
        <v>14576</v>
      </c>
      <c r="S31" s="150">
        <v>11804</v>
      </c>
      <c r="T31" s="150">
        <v>11312</v>
      </c>
      <c r="U31" s="150">
        <v>13326</v>
      </c>
      <c r="V31" s="150">
        <v>13708</v>
      </c>
      <c r="W31" s="150">
        <v>13724</v>
      </c>
      <c r="X31" s="150">
        <v>15350</v>
      </c>
      <c r="Y31" s="148">
        <v>0.11847857767414748</v>
      </c>
      <c r="Z31" s="148">
        <v>0.17612933591654906</v>
      </c>
      <c r="AA31" s="147"/>
      <c r="AB31" s="144"/>
      <c r="AC31" s="144"/>
      <c r="AD31" s="147">
        <v>940.14285714285711</v>
      </c>
      <c r="AE31" s="147">
        <v>13051.285714285714</v>
      </c>
      <c r="AF31" s="144"/>
    </row>
    <row r="32" spans="1:32" outlineLevel="1" x14ac:dyDescent="0.25">
      <c r="A32" s="169" t="s">
        <v>260</v>
      </c>
      <c r="B32" s="150">
        <v>31</v>
      </c>
      <c r="C32" s="150">
        <v>39</v>
      </c>
      <c r="D32" s="150">
        <v>20</v>
      </c>
      <c r="E32" s="150">
        <v>18</v>
      </c>
      <c r="F32" s="150">
        <v>21</v>
      </c>
      <c r="G32" s="150">
        <v>25</v>
      </c>
      <c r="H32" s="150">
        <v>31</v>
      </c>
      <c r="I32" s="150">
        <v>24</v>
      </c>
      <c r="J32" s="148">
        <v>-0.22580645161290322</v>
      </c>
      <c r="K32" s="148">
        <v>-9.1891891891891841E-2</v>
      </c>
      <c r="L32" s="147"/>
      <c r="M32" s="155">
        <v>7.4999999999999997E-2</v>
      </c>
      <c r="N32" s="144"/>
      <c r="P32" s="169" t="s">
        <v>260</v>
      </c>
      <c r="Q32" s="150">
        <v>335</v>
      </c>
      <c r="R32" s="150">
        <v>314</v>
      </c>
      <c r="S32" s="150">
        <v>298</v>
      </c>
      <c r="T32" s="150">
        <v>235</v>
      </c>
      <c r="U32" s="150">
        <v>305</v>
      </c>
      <c r="V32" s="150">
        <v>292</v>
      </c>
      <c r="W32" s="150">
        <v>283</v>
      </c>
      <c r="X32" s="150">
        <v>320</v>
      </c>
      <c r="Y32" s="148">
        <v>0.13074204946996468</v>
      </c>
      <c r="Z32" s="148">
        <v>8.6323957322987449E-2</v>
      </c>
      <c r="AA32" s="147"/>
      <c r="AB32" s="144"/>
      <c r="AC32" s="144"/>
      <c r="AD32" s="147">
        <v>26.428571428571427</v>
      </c>
      <c r="AE32" s="147">
        <v>294.57142857142856</v>
      </c>
      <c r="AF32" s="144"/>
    </row>
    <row r="33" spans="1:32" outlineLevel="1" x14ac:dyDescent="0.25">
      <c r="A33" s="169" t="s">
        <v>261</v>
      </c>
      <c r="B33" s="150">
        <v>38</v>
      </c>
      <c r="C33" s="150">
        <v>70</v>
      </c>
      <c r="D33" s="150">
        <v>97</v>
      </c>
      <c r="E33" s="150">
        <v>60</v>
      </c>
      <c r="F33" s="150">
        <v>48</v>
      </c>
      <c r="G33" s="150">
        <v>82</v>
      </c>
      <c r="H33" s="150">
        <v>59</v>
      </c>
      <c r="I33" s="150">
        <v>78</v>
      </c>
      <c r="J33" s="148">
        <v>0.32203389830508472</v>
      </c>
      <c r="K33" s="148">
        <v>0.20264317180616734</v>
      </c>
      <c r="L33" s="147"/>
      <c r="M33" s="155">
        <v>9.5940959409594101E-2</v>
      </c>
      <c r="N33" s="144"/>
      <c r="P33" s="169" t="s">
        <v>261</v>
      </c>
      <c r="Q33" s="150">
        <v>648</v>
      </c>
      <c r="R33" s="150">
        <v>849</v>
      </c>
      <c r="S33" s="150">
        <v>1022</v>
      </c>
      <c r="T33" s="150">
        <v>685</v>
      </c>
      <c r="U33" s="150">
        <v>809</v>
      </c>
      <c r="V33" s="150">
        <v>743</v>
      </c>
      <c r="W33" s="150">
        <v>677</v>
      </c>
      <c r="X33" s="150">
        <v>813</v>
      </c>
      <c r="Y33" s="148">
        <v>0.20088626292466766</v>
      </c>
      <c r="Z33" s="148">
        <v>4.7487575924903415E-2</v>
      </c>
      <c r="AA33" s="147"/>
      <c r="AB33" s="144"/>
      <c r="AC33" s="144"/>
      <c r="AD33" s="147">
        <v>64.857142857142861</v>
      </c>
      <c r="AE33" s="147">
        <v>776.14285714285711</v>
      </c>
      <c r="AF33" s="144"/>
    </row>
    <row r="34" spans="1:32" outlineLevel="1" x14ac:dyDescent="0.25">
      <c r="A34" s="169" t="s">
        <v>262</v>
      </c>
      <c r="B34" s="150">
        <v>857</v>
      </c>
      <c r="C34" s="150">
        <v>961</v>
      </c>
      <c r="D34" s="150">
        <v>699</v>
      </c>
      <c r="E34" s="150">
        <v>537</v>
      </c>
      <c r="F34" s="150">
        <v>432</v>
      </c>
      <c r="G34" s="150">
        <v>585</v>
      </c>
      <c r="H34" s="150">
        <v>473</v>
      </c>
      <c r="I34" s="150">
        <v>499</v>
      </c>
      <c r="J34" s="148">
        <v>5.4968287526427059E-2</v>
      </c>
      <c r="K34" s="148">
        <v>-0.231294014084507</v>
      </c>
      <c r="L34" s="147"/>
      <c r="M34" s="155">
        <v>8.4404600811907982E-2</v>
      </c>
      <c r="N34" s="144"/>
      <c r="P34" s="169" t="s">
        <v>262</v>
      </c>
      <c r="Q34" s="150">
        <v>11856</v>
      </c>
      <c r="R34" s="150">
        <v>11965</v>
      </c>
      <c r="S34" s="150">
        <v>8987</v>
      </c>
      <c r="T34" s="150">
        <v>6063</v>
      </c>
      <c r="U34" s="150">
        <v>6174</v>
      </c>
      <c r="V34" s="150">
        <v>6520</v>
      </c>
      <c r="W34" s="150">
        <v>6169</v>
      </c>
      <c r="X34" s="150">
        <v>5912</v>
      </c>
      <c r="Y34" s="148">
        <v>-4.1659912465553575E-2</v>
      </c>
      <c r="Z34" s="148">
        <v>-0.28319534416461706</v>
      </c>
      <c r="AA34" s="147"/>
      <c r="AB34" s="144"/>
      <c r="AC34" s="144"/>
      <c r="AD34" s="147">
        <v>649.14285714285711</v>
      </c>
      <c r="AE34" s="147">
        <v>8247.7142857142862</v>
      </c>
      <c r="AF34" s="144"/>
    </row>
    <row r="35" spans="1:32" outlineLevel="1" x14ac:dyDescent="0.25">
      <c r="A35" s="169" t="s">
        <v>53</v>
      </c>
      <c r="B35" s="150">
        <v>215</v>
      </c>
      <c r="C35" s="150">
        <v>224</v>
      </c>
      <c r="D35" s="150">
        <v>382</v>
      </c>
      <c r="E35" s="150">
        <v>214</v>
      </c>
      <c r="F35" s="150">
        <v>265</v>
      </c>
      <c r="G35" s="150">
        <v>231</v>
      </c>
      <c r="H35" s="150">
        <v>174</v>
      </c>
      <c r="I35" s="150">
        <v>234</v>
      </c>
      <c r="J35" s="148">
        <v>0.34482758620689657</v>
      </c>
      <c r="K35" s="148">
        <v>-3.9296187683284509E-2</v>
      </c>
      <c r="L35" s="147"/>
      <c r="M35" s="155">
        <v>0.10409252669039146</v>
      </c>
      <c r="N35" s="144"/>
      <c r="P35" s="169" t="s">
        <v>53</v>
      </c>
      <c r="Q35" s="150">
        <v>3058</v>
      </c>
      <c r="R35" s="150">
        <v>2798</v>
      </c>
      <c r="S35" s="150">
        <v>2668</v>
      </c>
      <c r="T35" s="150">
        <v>2221</v>
      </c>
      <c r="U35" s="150">
        <v>2390</v>
      </c>
      <c r="V35" s="150">
        <v>2332</v>
      </c>
      <c r="W35" s="150">
        <v>2360</v>
      </c>
      <c r="X35" s="150">
        <v>2248</v>
      </c>
      <c r="Y35" s="148">
        <v>-4.7457627118644069E-2</v>
      </c>
      <c r="Z35" s="148">
        <v>-0.1172939922589331</v>
      </c>
      <c r="AA35" s="147"/>
      <c r="AB35" s="144"/>
      <c r="AC35" s="144"/>
      <c r="AD35" s="147">
        <v>243.57142857142858</v>
      </c>
      <c r="AE35" s="147">
        <v>2546.7142857142858</v>
      </c>
      <c r="AF35" s="144"/>
    </row>
    <row r="36" spans="1:32" outlineLevel="1" x14ac:dyDescent="0.25">
      <c r="A36" s="169" t="s">
        <v>11</v>
      </c>
      <c r="B36" s="150">
        <v>464</v>
      </c>
      <c r="C36" s="150">
        <v>573</v>
      </c>
      <c r="D36" s="150">
        <v>549</v>
      </c>
      <c r="E36" s="150">
        <v>547</v>
      </c>
      <c r="F36" s="150">
        <v>653</v>
      </c>
      <c r="G36" s="150">
        <v>646</v>
      </c>
      <c r="H36" s="150">
        <v>644</v>
      </c>
      <c r="I36" s="150">
        <v>662</v>
      </c>
      <c r="J36" s="148">
        <v>2.7950310559006212E-2</v>
      </c>
      <c r="K36" s="148">
        <v>0.13689892051030411</v>
      </c>
      <c r="L36" s="147"/>
      <c r="M36" s="155">
        <v>8.9982329753975812E-2</v>
      </c>
      <c r="N36" s="144"/>
      <c r="P36" s="169" t="s">
        <v>11</v>
      </c>
      <c r="Q36" s="150">
        <v>5545</v>
      </c>
      <c r="R36" s="150">
        <v>7081</v>
      </c>
      <c r="S36" s="150">
        <v>5662</v>
      </c>
      <c r="T36" s="150">
        <v>5708</v>
      </c>
      <c r="U36" s="150">
        <v>7037</v>
      </c>
      <c r="V36" s="150">
        <v>6454</v>
      </c>
      <c r="W36" s="150">
        <v>6947</v>
      </c>
      <c r="X36" s="150">
        <v>7357</v>
      </c>
      <c r="Y36" s="148">
        <v>5.9018281272491722E-2</v>
      </c>
      <c r="Z36" s="148">
        <v>0.15899986496826762</v>
      </c>
      <c r="AA36" s="147"/>
      <c r="AB36" s="144"/>
      <c r="AC36" s="144"/>
      <c r="AD36" s="147">
        <v>582.28571428571433</v>
      </c>
      <c r="AE36" s="147">
        <v>6347.7142857142853</v>
      </c>
      <c r="AF36" s="144"/>
    </row>
    <row r="37" spans="1:32" outlineLevel="1" x14ac:dyDescent="0.25">
      <c r="A37" s="169" t="s">
        <v>263</v>
      </c>
      <c r="B37" s="150">
        <v>1340</v>
      </c>
      <c r="C37" s="150">
        <v>1621</v>
      </c>
      <c r="D37" s="150">
        <v>1594</v>
      </c>
      <c r="E37" s="150">
        <v>1335</v>
      </c>
      <c r="F37" s="150">
        <v>1530</v>
      </c>
      <c r="G37" s="150">
        <v>1500</v>
      </c>
      <c r="H37" s="150">
        <v>1270</v>
      </c>
      <c r="I37" s="150">
        <v>1283</v>
      </c>
      <c r="J37" s="148">
        <v>1.0236220472440945E-2</v>
      </c>
      <c r="K37" s="148">
        <v>-0.11864573110893037</v>
      </c>
      <c r="L37" s="147"/>
      <c r="M37" s="155">
        <v>6.8096173239212354E-2</v>
      </c>
      <c r="N37" s="144"/>
      <c r="P37" s="169" t="s">
        <v>263</v>
      </c>
      <c r="Q37" s="150">
        <v>17298</v>
      </c>
      <c r="R37" s="150">
        <v>20039</v>
      </c>
      <c r="S37" s="150">
        <v>16891</v>
      </c>
      <c r="T37" s="150">
        <v>16358</v>
      </c>
      <c r="U37" s="150">
        <v>18199</v>
      </c>
      <c r="V37" s="150">
        <v>16976</v>
      </c>
      <c r="W37" s="150">
        <v>16991</v>
      </c>
      <c r="X37" s="150">
        <v>18841</v>
      </c>
      <c r="Y37" s="148">
        <v>0.10888117238538049</v>
      </c>
      <c r="Z37" s="148">
        <v>7.4418339416058396E-2</v>
      </c>
      <c r="AA37" s="147"/>
      <c r="AB37" s="144"/>
      <c r="AC37" s="144"/>
      <c r="AD37" s="147">
        <v>1455.7142857142858</v>
      </c>
      <c r="AE37" s="147">
        <v>17536</v>
      </c>
      <c r="AF37" s="144"/>
    </row>
    <row r="38" spans="1:32" outlineLevel="1" x14ac:dyDescent="0.25">
      <c r="A38" s="169" t="s">
        <v>264</v>
      </c>
      <c r="B38" s="150">
        <v>1979</v>
      </c>
      <c r="C38" s="150">
        <v>2098</v>
      </c>
      <c r="D38" s="150">
        <v>1833</v>
      </c>
      <c r="E38" s="150">
        <v>2057</v>
      </c>
      <c r="F38" s="150">
        <v>2388</v>
      </c>
      <c r="G38" s="150">
        <v>2721</v>
      </c>
      <c r="H38" s="150">
        <v>3062</v>
      </c>
      <c r="I38" s="150">
        <v>2802</v>
      </c>
      <c r="J38" s="148">
        <v>-8.491182233834095E-2</v>
      </c>
      <c r="K38" s="148">
        <v>0.21539224191349604</v>
      </c>
      <c r="L38" s="147"/>
      <c r="M38" s="155">
        <v>8.0031989946016971E-2</v>
      </c>
      <c r="N38" s="144"/>
      <c r="P38" s="169" t="s">
        <v>264</v>
      </c>
      <c r="Q38" s="150">
        <v>29719</v>
      </c>
      <c r="R38" s="150">
        <v>30357</v>
      </c>
      <c r="S38" s="150">
        <v>22700</v>
      </c>
      <c r="T38" s="150">
        <v>28141</v>
      </c>
      <c r="U38" s="150">
        <v>32999</v>
      </c>
      <c r="V38" s="150">
        <v>35838</v>
      </c>
      <c r="W38" s="150">
        <v>34289</v>
      </c>
      <c r="X38" s="150">
        <v>35011</v>
      </c>
      <c r="Y38" s="148">
        <v>2.105631543643734E-2</v>
      </c>
      <c r="Z38" s="148">
        <v>0.14498955817289053</v>
      </c>
      <c r="AA38" s="147"/>
      <c r="AB38" s="144"/>
      <c r="AC38" s="144"/>
      <c r="AD38" s="147">
        <v>2305.4285714285716</v>
      </c>
      <c r="AE38" s="147">
        <v>30577.571428571428</v>
      </c>
      <c r="AF38" s="144"/>
    </row>
    <row r="39" spans="1:32" outlineLevel="1" x14ac:dyDescent="0.25">
      <c r="A39" s="169" t="s">
        <v>265</v>
      </c>
      <c r="B39" s="150">
        <v>779</v>
      </c>
      <c r="C39" s="150">
        <v>1084</v>
      </c>
      <c r="D39" s="150">
        <v>836</v>
      </c>
      <c r="E39" s="150">
        <v>696</v>
      </c>
      <c r="F39" s="150">
        <v>822</v>
      </c>
      <c r="G39" s="150">
        <v>844</v>
      </c>
      <c r="H39" s="150">
        <v>886</v>
      </c>
      <c r="I39" s="150">
        <v>1022</v>
      </c>
      <c r="J39" s="148">
        <v>0.15349887133182843</v>
      </c>
      <c r="K39" s="148">
        <v>0.20295947536573064</v>
      </c>
      <c r="L39" s="147"/>
      <c r="M39" s="155">
        <v>8.0713947243721371E-2</v>
      </c>
      <c r="N39" s="144"/>
      <c r="P39" s="169" t="s">
        <v>265</v>
      </c>
      <c r="Q39" s="150">
        <v>11823</v>
      </c>
      <c r="R39" s="150">
        <v>13216</v>
      </c>
      <c r="S39" s="150">
        <v>9209</v>
      </c>
      <c r="T39" s="150">
        <v>9024</v>
      </c>
      <c r="U39" s="150">
        <v>11275</v>
      </c>
      <c r="V39" s="150">
        <v>11078</v>
      </c>
      <c r="W39" s="150">
        <v>11554</v>
      </c>
      <c r="X39" s="150">
        <v>12662</v>
      </c>
      <c r="Y39" s="148">
        <v>9.5897524666782072E-2</v>
      </c>
      <c r="Z39" s="148">
        <v>0.14842120265875425</v>
      </c>
      <c r="AA39" s="147"/>
      <c r="AB39" s="144"/>
      <c r="AC39" s="144"/>
      <c r="AD39" s="147">
        <v>849.57142857142856</v>
      </c>
      <c r="AE39" s="147">
        <v>11025.571428571429</v>
      </c>
      <c r="AF39" s="144"/>
    </row>
    <row r="40" spans="1:32" outlineLevel="1" x14ac:dyDescent="0.25">
      <c r="A40" s="169" t="s">
        <v>266</v>
      </c>
      <c r="B40" s="150">
        <v>722</v>
      </c>
      <c r="C40" s="150">
        <v>804</v>
      </c>
      <c r="D40" s="150">
        <v>561</v>
      </c>
      <c r="E40" s="150">
        <v>693</v>
      </c>
      <c r="F40" s="150">
        <v>670</v>
      </c>
      <c r="G40" s="150">
        <v>965</v>
      </c>
      <c r="H40" s="150">
        <v>850</v>
      </c>
      <c r="I40" s="150">
        <v>1463</v>
      </c>
      <c r="J40" s="148">
        <v>0.72117647058823531</v>
      </c>
      <c r="K40" s="148">
        <v>0.94510921177587848</v>
      </c>
      <c r="L40" s="147"/>
      <c r="M40" s="155">
        <v>9.9388586956521738E-2</v>
      </c>
      <c r="N40" s="144"/>
      <c r="P40" s="169" t="s">
        <v>266</v>
      </c>
      <c r="Q40" s="150">
        <v>8884</v>
      </c>
      <c r="R40" s="150">
        <v>10118</v>
      </c>
      <c r="S40" s="150">
        <v>8178</v>
      </c>
      <c r="T40" s="150">
        <v>7811</v>
      </c>
      <c r="U40" s="150">
        <v>9017</v>
      </c>
      <c r="V40" s="150">
        <v>11317</v>
      </c>
      <c r="W40" s="150">
        <v>10941</v>
      </c>
      <c r="X40" s="150">
        <v>14720</v>
      </c>
      <c r="Y40" s="148">
        <v>0.345398044054474</v>
      </c>
      <c r="Z40" s="148">
        <v>0.55494522077686881</v>
      </c>
      <c r="AA40" s="147"/>
      <c r="AB40" s="144"/>
      <c r="AC40" s="144"/>
      <c r="AD40" s="147">
        <v>752.14285714285711</v>
      </c>
      <c r="AE40" s="147">
        <v>9466.5714285714294</v>
      </c>
      <c r="AF40" s="144"/>
    </row>
    <row r="41" spans="1:32" outlineLevel="1" x14ac:dyDescent="0.25">
      <c r="A41" s="168" t="s">
        <v>267</v>
      </c>
      <c r="B41" s="170">
        <v>7224</v>
      </c>
      <c r="C41" s="170">
        <v>8432</v>
      </c>
      <c r="D41" s="170">
        <v>7382</v>
      </c>
      <c r="E41" s="170">
        <v>6980</v>
      </c>
      <c r="F41" s="170">
        <v>7812</v>
      </c>
      <c r="G41" s="170">
        <v>8720</v>
      </c>
      <c r="H41" s="170">
        <v>8535</v>
      </c>
      <c r="I41" s="170">
        <v>9341</v>
      </c>
      <c r="J41" s="171">
        <v>9.4434680726420625E-2</v>
      </c>
      <c r="K41" s="171">
        <v>0.18702005990741574</v>
      </c>
      <c r="L41" s="147"/>
      <c r="M41" s="206">
        <v>8.2492890827843224E-2</v>
      </c>
      <c r="N41" s="144"/>
      <c r="P41" s="168" t="s">
        <v>267</v>
      </c>
      <c r="Q41" s="170">
        <v>102075</v>
      </c>
      <c r="R41" s="170">
        <v>111313</v>
      </c>
      <c r="S41" s="170">
        <v>87419</v>
      </c>
      <c r="T41" s="170">
        <v>87558</v>
      </c>
      <c r="U41" s="170">
        <v>101531</v>
      </c>
      <c r="V41" s="170">
        <v>105258</v>
      </c>
      <c r="W41" s="170">
        <v>103935</v>
      </c>
      <c r="X41" s="170">
        <v>113234</v>
      </c>
      <c r="Y41" s="171">
        <v>8.9469379900899607E-2</v>
      </c>
      <c r="Z41" s="171">
        <v>0.13381557999053051</v>
      </c>
      <c r="AA41" s="147"/>
      <c r="AB41" s="144"/>
      <c r="AC41" s="144"/>
      <c r="AD41" s="147">
        <v>7869.2857142857147</v>
      </c>
      <c r="AE41" s="147">
        <v>99869.857142857145</v>
      </c>
      <c r="AF41" s="144"/>
    </row>
    <row r="42" spans="1:32" outlineLevel="1" x14ac:dyDescent="0.25">
      <c r="A42" s="163" t="s">
        <v>289</v>
      </c>
      <c r="B42" s="163"/>
      <c r="C42" s="163"/>
      <c r="D42" s="163"/>
      <c r="E42" s="144"/>
      <c r="F42" s="144"/>
      <c r="G42" s="144"/>
      <c r="H42" s="144"/>
      <c r="I42" s="162"/>
      <c r="J42" s="162"/>
      <c r="K42" s="162"/>
      <c r="L42" s="144"/>
      <c r="M42" s="144"/>
      <c r="N42" s="144"/>
      <c r="O42" s="144"/>
      <c r="P42" s="163" t="s">
        <v>268</v>
      </c>
      <c r="Q42" s="163"/>
      <c r="R42" s="163"/>
      <c r="S42" s="163"/>
      <c r="T42" s="144"/>
      <c r="U42" s="144"/>
      <c r="V42" s="144"/>
      <c r="W42" s="144"/>
      <c r="X42" s="162"/>
      <c r="Y42" s="162"/>
      <c r="Z42" s="162"/>
      <c r="AA42" s="144"/>
      <c r="AB42" s="144"/>
      <c r="AC42" s="144"/>
      <c r="AD42" s="144"/>
      <c r="AE42" s="144"/>
      <c r="AF42" s="144"/>
    </row>
    <row r="43" spans="1:32" x14ac:dyDescent="0.25">
      <c r="A43" s="204"/>
      <c r="B43" s="204"/>
      <c r="C43" s="204"/>
      <c r="D43" s="20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row>
    <row r="44" spans="1:32" x14ac:dyDescent="0.25">
      <c r="A44" s="204"/>
      <c r="B44" s="204"/>
      <c r="C44" s="204"/>
      <c r="D44" s="20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row>
    <row r="45" spans="1:32" x14ac:dyDescent="0.25">
      <c r="A45" s="165" t="s">
        <v>237</v>
      </c>
      <c r="B45" s="165"/>
      <c r="C45" s="165"/>
      <c r="D45" s="165"/>
      <c r="E45" s="144"/>
      <c r="F45" s="144"/>
      <c r="G45" s="144"/>
      <c r="H45" s="144"/>
      <c r="I45" s="144"/>
      <c r="J45" s="144"/>
      <c r="K45" s="144"/>
      <c r="L45" s="144"/>
      <c r="M45" s="144"/>
      <c r="N45" s="144"/>
      <c r="O45" s="204"/>
      <c r="P45" s="165" t="s">
        <v>237</v>
      </c>
      <c r="Q45" s="165"/>
      <c r="R45" s="165"/>
      <c r="S45" s="165"/>
      <c r="T45" s="144"/>
      <c r="U45" s="144"/>
      <c r="V45" s="144"/>
      <c r="W45" s="144"/>
      <c r="X45" s="144"/>
      <c r="Y45" s="144"/>
      <c r="Z45" s="144"/>
      <c r="AA45" s="144"/>
      <c r="AB45" s="144"/>
      <c r="AC45" s="144"/>
      <c r="AD45" s="144"/>
      <c r="AE45" s="144"/>
      <c r="AF45" s="144"/>
    </row>
    <row r="46" spans="1:32" outlineLevel="1" x14ac:dyDescent="0.25">
      <c r="A46" s="166" t="s">
        <v>316</v>
      </c>
      <c r="B46" s="166"/>
      <c r="C46" s="166"/>
      <c r="D46" s="166"/>
      <c r="E46" s="167"/>
      <c r="F46" s="167"/>
      <c r="G46" s="167"/>
      <c r="H46" s="167"/>
      <c r="I46" s="167"/>
      <c r="J46" s="167"/>
      <c r="K46" s="167"/>
      <c r="L46" s="167"/>
      <c r="M46" s="144"/>
      <c r="N46" s="144"/>
      <c r="P46" s="166" t="s">
        <v>231</v>
      </c>
      <c r="Q46" s="166"/>
      <c r="R46" s="166"/>
      <c r="S46" s="166"/>
      <c r="T46" s="167"/>
      <c r="U46" s="167"/>
      <c r="V46" s="167"/>
      <c r="W46" s="167"/>
      <c r="X46" s="167"/>
      <c r="Y46" s="167"/>
      <c r="Z46" s="167"/>
      <c r="AA46" s="167"/>
      <c r="AB46" s="144"/>
      <c r="AC46" s="144"/>
      <c r="AD46" s="144"/>
      <c r="AE46" s="144"/>
      <c r="AF46" s="144"/>
    </row>
    <row r="47" spans="1:32" ht="31.5" outlineLevel="1" x14ac:dyDescent="0.25">
      <c r="A47" s="168" t="s">
        <v>257</v>
      </c>
      <c r="B47" s="141">
        <v>2019</v>
      </c>
      <c r="C47" s="141">
        <v>2020</v>
      </c>
      <c r="D47" s="141">
        <v>2021</v>
      </c>
      <c r="E47" s="141">
        <v>2022</v>
      </c>
      <c r="F47" s="141">
        <v>2023</v>
      </c>
      <c r="G47" s="141">
        <v>2024</v>
      </c>
      <c r="H47" s="141">
        <v>2025</v>
      </c>
      <c r="I47" s="141">
        <v>2026</v>
      </c>
      <c r="J47" s="142" t="s">
        <v>232</v>
      </c>
      <c r="K47" s="142" t="s">
        <v>258</v>
      </c>
      <c r="L47" s="143" t="s">
        <v>234</v>
      </c>
      <c r="M47" s="145" t="s">
        <v>287</v>
      </c>
      <c r="N47" s="144"/>
      <c r="P47" s="168" t="s">
        <v>257</v>
      </c>
      <c r="Q47" s="141">
        <v>2019</v>
      </c>
      <c r="R47" s="141">
        <v>2020</v>
      </c>
      <c r="S47" s="141">
        <v>2021</v>
      </c>
      <c r="T47" s="141">
        <v>2022</v>
      </c>
      <c r="U47" s="141">
        <v>2023</v>
      </c>
      <c r="V47" s="141">
        <v>2024</v>
      </c>
      <c r="W47" s="141">
        <v>2025</v>
      </c>
      <c r="X47" s="141">
        <v>2026</v>
      </c>
      <c r="Y47" s="142" t="s">
        <v>232</v>
      </c>
      <c r="Z47" s="142" t="s">
        <v>258</v>
      </c>
      <c r="AA47" s="143" t="s">
        <v>234</v>
      </c>
      <c r="AB47" s="144"/>
      <c r="AC47" s="144"/>
      <c r="AD47" s="145" t="s">
        <v>317</v>
      </c>
      <c r="AE47" s="145" t="s">
        <v>235</v>
      </c>
      <c r="AF47" s="144"/>
    </row>
    <row r="48" spans="1:32" outlineLevel="1" x14ac:dyDescent="0.25">
      <c r="A48" s="169" t="s">
        <v>259</v>
      </c>
      <c r="B48" s="150">
        <v>500</v>
      </c>
      <c r="C48" s="150">
        <v>560</v>
      </c>
      <c r="D48" s="150">
        <v>425</v>
      </c>
      <c r="E48" s="150">
        <v>477</v>
      </c>
      <c r="F48" s="150">
        <v>534</v>
      </c>
      <c r="G48" s="150">
        <v>525</v>
      </c>
      <c r="H48" s="150">
        <v>559</v>
      </c>
      <c r="I48" s="150">
        <v>669</v>
      </c>
      <c r="J48" s="148">
        <v>0.1967799642218247</v>
      </c>
      <c r="K48" s="148">
        <v>0.30810055865921782</v>
      </c>
      <c r="L48" s="147"/>
      <c r="M48" s="155">
        <v>8.765723270440251E-2</v>
      </c>
      <c r="N48" s="144"/>
      <c r="P48" s="169" t="s">
        <v>259</v>
      </c>
      <c r="Q48" s="150">
        <v>8136</v>
      </c>
      <c r="R48" s="150">
        <v>8810</v>
      </c>
      <c r="S48" s="150">
        <v>6630</v>
      </c>
      <c r="T48" s="150">
        <v>6331</v>
      </c>
      <c r="U48" s="150">
        <v>7003</v>
      </c>
      <c r="V48" s="150">
        <v>6893</v>
      </c>
      <c r="W48" s="150">
        <v>6958</v>
      </c>
      <c r="X48" s="150">
        <v>7632</v>
      </c>
      <c r="Y48" s="148">
        <v>9.6866915780396662E-2</v>
      </c>
      <c r="Z48" s="148">
        <v>5.2461535430744097E-2</v>
      </c>
      <c r="AA48" s="147"/>
      <c r="AB48" s="144"/>
      <c r="AC48" s="144"/>
      <c r="AD48" s="147">
        <v>511.42857142857144</v>
      </c>
      <c r="AE48" s="147">
        <v>7251.5714285714284</v>
      </c>
      <c r="AF48" s="144"/>
    </row>
    <row r="49" spans="1:32" outlineLevel="1" x14ac:dyDescent="0.25">
      <c r="A49" s="169" t="s">
        <v>260</v>
      </c>
      <c r="B49" s="150">
        <v>9</v>
      </c>
      <c r="C49" s="150">
        <v>13</v>
      </c>
      <c r="D49" s="150">
        <v>8</v>
      </c>
      <c r="E49" s="150">
        <v>10</v>
      </c>
      <c r="F49" s="150">
        <v>6</v>
      </c>
      <c r="G49" s="150">
        <v>6</v>
      </c>
      <c r="H49" s="150">
        <v>7</v>
      </c>
      <c r="I49" s="150">
        <v>6</v>
      </c>
      <c r="J49" s="148">
        <v>-0.14285714285714285</v>
      </c>
      <c r="K49" s="148">
        <v>-0.28813559322033899</v>
      </c>
      <c r="L49" s="147"/>
      <c r="M49" s="155">
        <v>0.10714285714285714</v>
      </c>
      <c r="N49" s="144"/>
      <c r="P49" s="169" t="s">
        <v>260</v>
      </c>
      <c r="Q49" s="150">
        <v>124</v>
      </c>
      <c r="R49" s="150">
        <v>95</v>
      </c>
      <c r="S49" s="150">
        <v>94</v>
      </c>
      <c r="T49" s="150">
        <v>72</v>
      </c>
      <c r="U49" s="150">
        <v>59</v>
      </c>
      <c r="V49" s="150">
        <v>52</v>
      </c>
      <c r="W49" s="150">
        <v>45</v>
      </c>
      <c r="X49" s="150">
        <v>56</v>
      </c>
      <c r="Y49" s="148">
        <v>0.24444444444444444</v>
      </c>
      <c r="Z49" s="148">
        <v>-0.27541589648798526</v>
      </c>
      <c r="AA49" s="147"/>
      <c r="AB49" s="144"/>
      <c r="AC49" s="144"/>
      <c r="AD49" s="147">
        <v>8.4285714285714288</v>
      </c>
      <c r="AE49" s="147">
        <v>77.285714285714292</v>
      </c>
      <c r="AF49" s="144"/>
    </row>
    <row r="50" spans="1:32" outlineLevel="1" x14ac:dyDescent="0.25">
      <c r="A50" s="169" t="s">
        <v>261</v>
      </c>
      <c r="B50" s="150">
        <v>19</v>
      </c>
      <c r="C50" s="150">
        <v>38</v>
      </c>
      <c r="D50" s="150">
        <v>54</v>
      </c>
      <c r="E50" s="150">
        <v>38</v>
      </c>
      <c r="F50" s="150">
        <v>23</v>
      </c>
      <c r="G50" s="150">
        <v>46</v>
      </c>
      <c r="H50" s="150">
        <v>36</v>
      </c>
      <c r="I50" s="150">
        <v>47</v>
      </c>
      <c r="J50" s="148">
        <v>0.30555555555555558</v>
      </c>
      <c r="K50" s="148">
        <v>0.29527559055118113</v>
      </c>
      <c r="L50" s="147"/>
      <c r="M50" s="155">
        <v>9.9787685774946927E-2</v>
      </c>
      <c r="N50" s="144"/>
      <c r="P50" s="169" t="s">
        <v>261</v>
      </c>
      <c r="Q50" s="150">
        <v>381</v>
      </c>
      <c r="R50" s="150">
        <v>538</v>
      </c>
      <c r="S50" s="150">
        <v>613</v>
      </c>
      <c r="T50" s="150">
        <v>366</v>
      </c>
      <c r="U50" s="150">
        <v>441</v>
      </c>
      <c r="V50" s="150">
        <v>438</v>
      </c>
      <c r="W50" s="150">
        <v>355</v>
      </c>
      <c r="X50" s="150">
        <v>471</v>
      </c>
      <c r="Y50" s="148">
        <v>0.3267605633802817</v>
      </c>
      <c r="Z50" s="148">
        <v>5.268199233716471E-2</v>
      </c>
      <c r="AA50" s="147"/>
      <c r="AB50" s="144"/>
      <c r="AC50" s="144"/>
      <c r="AD50" s="147">
        <v>36.285714285714285</v>
      </c>
      <c r="AE50" s="147">
        <v>447.42857142857144</v>
      </c>
      <c r="AF50" s="144"/>
    </row>
    <row r="51" spans="1:32" outlineLevel="1" x14ac:dyDescent="0.25">
      <c r="A51" s="169" t="s">
        <v>262</v>
      </c>
      <c r="B51" s="150">
        <v>656</v>
      </c>
      <c r="C51" s="150">
        <v>709</v>
      </c>
      <c r="D51" s="150">
        <v>474</v>
      </c>
      <c r="E51" s="150">
        <v>336</v>
      </c>
      <c r="F51" s="150">
        <v>211</v>
      </c>
      <c r="G51" s="150">
        <v>313</v>
      </c>
      <c r="H51" s="150">
        <v>215</v>
      </c>
      <c r="I51" s="150">
        <v>264</v>
      </c>
      <c r="J51" s="148">
        <v>0.22790697674418606</v>
      </c>
      <c r="K51" s="148">
        <v>-0.36582017844886755</v>
      </c>
      <c r="L51" s="147"/>
      <c r="M51" s="155">
        <v>7.455521039254448E-2</v>
      </c>
      <c r="N51" s="144"/>
      <c r="P51" s="169" t="s">
        <v>262</v>
      </c>
      <c r="Q51" s="150">
        <v>9272</v>
      </c>
      <c r="R51" s="150">
        <v>9101</v>
      </c>
      <c r="S51" s="150">
        <v>6471</v>
      </c>
      <c r="T51" s="150">
        <v>4067</v>
      </c>
      <c r="U51" s="150">
        <v>3751</v>
      </c>
      <c r="V51" s="150">
        <v>3588</v>
      </c>
      <c r="W51" s="150">
        <v>3719</v>
      </c>
      <c r="X51" s="150">
        <v>3541</v>
      </c>
      <c r="Y51" s="148">
        <v>-4.7862328582952404E-2</v>
      </c>
      <c r="Z51" s="148">
        <v>-0.37984437939403043</v>
      </c>
      <c r="AA51" s="147"/>
      <c r="AB51" s="144"/>
      <c r="AC51" s="144"/>
      <c r="AD51" s="147">
        <v>416.28571428571428</v>
      </c>
      <c r="AE51" s="147">
        <v>5709.8571428571431</v>
      </c>
      <c r="AF51" s="144"/>
    </row>
    <row r="52" spans="1:32" outlineLevel="1" x14ac:dyDescent="0.25">
      <c r="A52" s="169" t="s">
        <v>53</v>
      </c>
      <c r="B52" s="150">
        <v>131</v>
      </c>
      <c r="C52" s="150">
        <v>125</v>
      </c>
      <c r="D52" s="150">
        <v>241</v>
      </c>
      <c r="E52" s="150">
        <v>118</v>
      </c>
      <c r="F52" s="150">
        <v>159</v>
      </c>
      <c r="G52" s="150">
        <v>138</v>
      </c>
      <c r="H52" s="150">
        <v>82</v>
      </c>
      <c r="I52" s="150">
        <v>122</v>
      </c>
      <c r="J52" s="148">
        <v>0.48780487804878048</v>
      </c>
      <c r="K52" s="148">
        <v>-0.14084507042253522</v>
      </c>
      <c r="L52" s="147"/>
      <c r="M52" s="155">
        <v>0.11619047619047619</v>
      </c>
      <c r="N52" s="144"/>
      <c r="P52" s="169" t="s">
        <v>53</v>
      </c>
      <c r="Q52" s="150">
        <v>1873</v>
      </c>
      <c r="R52" s="150">
        <v>1530</v>
      </c>
      <c r="S52" s="150">
        <v>1525</v>
      </c>
      <c r="T52" s="150">
        <v>1178</v>
      </c>
      <c r="U52" s="150">
        <v>1165</v>
      </c>
      <c r="V52" s="150">
        <v>1283</v>
      </c>
      <c r="W52" s="150">
        <v>1179</v>
      </c>
      <c r="X52" s="150">
        <v>1050</v>
      </c>
      <c r="Y52" s="148">
        <v>-0.10941475826972011</v>
      </c>
      <c r="Z52" s="148">
        <v>-0.24483715195725875</v>
      </c>
      <c r="AA52" s="147"/>
      <c r="AB52" s="144"/>
      <c r="AC52" s="144"/>
      <c r="AD52" s="147">
        <v>142</v>
      </c>
      <c r="AE52" s="147">
        <v>1390.4285714285713</v>
      </c>
      <c r="AF52" s="144"/>
    </row>
    <row r="53" spans="1:32" outlineLevel="1" x14ac:dyDescent="0.25">
      <c r="A53" s="169" t="s">
        <v>11</v>
      </c>
      <c r="B53" s="150">
        <v>79</v>
      </c>
      <c r="C53" s="150">
        <v>93</v>
      </c>
      <c r="D53" s="150">
        <v>83</v>
      </c>
      <c r="E53" s="150">
        <v>70</v>
      </c>
      <c r="F53" s="150">
        <v>123</v>
      </c>
      <c r="G53" s="150">
        <v>68</v>
      </c>
      <c r="H53" s="150">
        <v>87</v>
      </c>
      <c r="I53" s="150">
        <v>95</v>
      </c>
      <c r="J53" s="148">
        <v>9.1954022988505746E-2</v>
      </c>
      <c r="K53" s="148">
        <v>0.1028192371475954</v>
      </c>
      <c r="L53" s="147"/>
      <c r="M53" s="155">
        <v>8.2037996545768571E-2</v>
      </c>
      <c r="N53" s="144"/>
      <c r="P53" s="169" t="s">
        <v>11</v>
      </c>
      <c r="Q53" s="150">
        <v>1228</v>
      </c>
      <c r="R53" s="150">
        <v>1410</v>
      </c>
      <c r="S53" s="150">
        <v>1006</v>
      </c>
      <c r="T53" s="150">
        <v>963</v>
      </c>
      <c r="U53" s="150">
        <v>1061</v>
      </c>
      <c r="V53" s="150">
        <v>951</v>
      </c>
      <c r="W53" s="150">
        <v>1007</v>
      </c>
      <c r="X53" s="150">
        <v>1158</v>
      </c>
      <c r="Y53" s="148">
        <v>0.1499503475670308</v>
      </c>
      <c r="Z53" s="148">
        <v>6.294256490952016E-2</v>
      </c>
      <c r="AA53" s="147"/>
      <c r="AB53" s="144"/>
      <c r="AC53" s="144"/>
      <c r="AD53" s="147">
        <v>86.142857142857139</v>
      </c>
      <c r="AE53" s="147">
        <v>1089.4285714285713</v>
      </c>
      <c r="AF53" s="144"/>
    </row>
    <row r="54" spans="1:32" outlineLevel="1" x14ac:dyDescent="0.25">
      <c r="A54" s="169" t="s">
        <v>263</v>
      </c>
      <c r="B54" s="150">
        <v>1135</v>
      </c>
      <c r="C54" s="150">
        <v>1360</v>
      </c>
      <c r="D54" s="150">
        <v>1316</v>
      </c>
      <c r="E54" s="150">
        <v>1095</v>
      </c>
      <c r="F54" s="150">
        <v>1286</v>
      </c>
      <c r="G54" s="150">
        <v>1216</v>
      </c>
      <c r="H54" s="150">
        <v>1000</v>
      </c>
      <c r="I54" s="150">
        <v>1031</v>
      </c>
      <c r="J54" s="148">
        <v>3.1E-2</v>
      </c>
      <c r="K54" s="148">
        <v>-0.141650808753568</v>
      </c>
      <c r="L54" s="147"/>
      <c r="M54" s="155">
        <v>6.7043828846403961E-2</v>
      </c>
      <c r="N54" s="144"/>
      <c r="P54" s="169" t="s">
        <v>263</v>
      </c>
      <c r="Q54" s="150">
        <v>14465</v>
      </c>
      <c r="R54" s="150">
        <v>16545</v>
      </c>
      <c r="S54" s="150">
        <v>14341</v>
      </c>
      <c r="T54" s="150">
        <v>13650</v>
      </c>
      <c r="U54" s="150">
        <v>14844</v>
      </c>
      <c r="V54" s="150">
        <v>13660</v>
      </c>
      <c r="W54" s="150">
        <v>13858</v>
      </c>
      <c r="X54" s="150">
        <v>15378</v>
      </c>
      <c r="Y54" s="148">
        <v>0.10968393707605716</v>
      </c>
      <c r="Z54" s="148">
        <v>6.1985142507621181E-2</v>
      </c>
      <c r="AA54" s="147"/>
      <c r="AB54" s="144"/>
      <c r="AC54" s="144"/>
      <c r="AD54" s="147">
        <v>1201.1428571428571</v>
      </c>
      <c r="AE54" s="147">
        <v>14480.428571428571</v>
      </c>
      <c r="AF54" s="144"/>
    </row>
    <row r="55" spans="1:32" outlineLevel="1" x14ac:dyDescent="0.25">
      <c r="A55" s="169" t="s">
        <v>264</v>
      </c>
      <c r="B55" s="150">
        <v>508</v>
      </c>
      <c r="C55" s="150">
        <v>595</v>
      </c>
      <c r="D55" s="150">
        <v>461</v>
      </c>
      <c r="E55" s="150">
        <v>443</v>
      </c>
      <c r="F55" s="150">
        <v>404</v>
      </c>
      <c r="G55" s="150">
        <v>493</v>
      </c>
      <c r="H55" s="150">
        <v>479</v>
      </c>
      <c r="I55" s="150">
        <v>538</v>
      </c>
      <c r="J55" s="148">
        <v>0.12317327766179541</v>
      </c>
      <c r="K55" s="148">
        <v>0.11321312444575822</v>
      </c>
      <c r="L55" s="147"/>
      <c r="M55" s="155">
        <v>9.1465487929275752E-2</v>
      </c>
      <c r="N55" s="144"/>
      <c r="P55" s="169" t="s">
        <v>264</v>
      </c>
      <c r="Q55" s="150">
        <v>7240</v>
      </c>
      <c r="R55" s="150">
        <v>7407</v>
      </c>
      <c r="S55" s="150">
        <v>5905</v>
      </c>
      <c r="T55" s="150">
        <v>6187</v>
      </c>
      <c r="U55" s="150">
        <v>6401</v>
      </c>
      <c r="V55" s="150">
        <v>6379</v>
      </c>
      <c r="W55" s="150">
        <v>5385</v>
      </c>
      <c r="X55" s="150">
        <v>5882</v>
      </c>
      <c r="Y55" s="148">
        <v>9.2293407613741871E-2</v>
      </c>
      <c r="Z55" s="148">
        <v>-8.3066096561553573E-2</v>
      </c>
      <c r="AA55" s="147"/>
      <c r="AB55" s="144"/>
      <c r="AC55" s="144"/>
      <c r="AD55" s="147">
        <v>483.28571428571428</v>
      </c>
      <c r="AE55" s="147">
        <v>6414.8571428571431</v>
      </c>
      <c r="AF55" s="144"/>
    </row>
    <row r="56" spans="1:32" outlineLevel="1" x14ac:dyDescent="0.25">
      <c r="A56" s="169" t="s">
        <v>265</v>
      </c>
      <c r="B56" s="150">
        <v>468</v>
      </c>
      <c r="C56" s="150">
        <v>512</v>
      </c>
      <c r="D56" s="150">
        <v>400</v>
      </c>
      <c r="E56" s="150">
        <v>352</v>
      </c>
      <c r="F56" s="150">
        <v>405</v>
      </c>
      <c r="G56" s="150">
        <v>377</v>
      </c>
      <c r="H56" s="150">
        <v>436</v>
      </c>
      <c r="I56" s="150">
        <v>468</v>
      </c>
      <c r="J56" s="148">
        <v>7.3394495412844041E-2</v>
      </c>
      <c r="K56" s="148">
        <v>0.11050847457627114</v>
      </c>
      <c r="L56" s="147"/>
      <c r="M56" s="155">
        <v>8.0315771408958292E-2</v>
      </c>
      <c r="N56" s="144"/>
      <c r="P56" s="169" t="s">
        <v>265</v>
      </c>
      <c r="Q56" s="150">
        <v>6329</v>
      </c>
      <c r="R56" s="150">
        <v>6840</v>
      </c>
      <c r="S56" s="150">
        <v>4665</v>
      </c>
      <c r="T56" s="150">
        <v>4553</v>
      </c>
      <c r="U56" s="150">
        <v>5246</v>
      </c>
      <c r="V56" s="150">
        <v>5203</v>
      </c>
      <c r="W56" s="150">
        <v>5212</v>
      </c>
      <c r="X56" s="150">
        <v>5827</v>
      </c>
      <c r="Y56" s="148">
        <v>0.11799693016116654</v>
      </c>
      <c r="Z56" s="148">
        <v>7.2040580319596273E-2</v>
      </c>
      <c r="AA56" s="147"/>
      <c r="AB56" s="144"/>
      <c r="AC56" s="144"/>
      <c r="AD56" s="147">
        <v>421.42857142857144</v>
      </c>
      <c r="AE56" s="147">
        <v>5435.4285714285716</v>
      </c>
      <c r="AF56" s="144"/>
    </row>
    <row r="57" spans="1:32" outlineLevel="1" x14ac:dyDescent="0.25">
      <c r="A57" s="169" t="s">
        <v>266</v>
      </c>
      <c r="B57" s="150">
        <v>127</v>
      </c>
      <c r="C57" s="150">
        <v>306</v>
      </c>
      <c r="D57" s="150">
        <v>113</v>
      </c>
      <c r="E57" s="150">
        <v>277</v>
      </c>
      <c r="F57" s="150">
        <v>125</v>
      </c>
      <c r="G57" s="150">
        <v>169</v>
      </c>
      <c r="H57" s="150">
        <v>94</v>
      </c>
      <c r="I57" s="150">
        <v>592</v>
      </c>
      <c r="J57" s="148">
        <v>5.2978723404255321</v>
      </c>
      <c r="K57" s="148">
        <v>2.4219653179190752</v>
      </c>
      <c r="L57" s="147"/>
      <c r="M57" s="155">
        <v>0.2364217252396166</v>
      </c>
      <c r="N57" s="144"/>
      <c r="P57" s="169" t="s">
        <v>266</v>
      </c>
      <c r="Q57" s="150">
        <v>2308</v>
      </c>
      <c r="R57" s="150">
        <v>3380</v>
      </c>
      <c r="S57" s="150">
        <v>2510</v>
      </c>
      <c r="T57" s="150">
        <v>2091</v>
      </c>
      <c r="U57" s="150">
        <v>2096</v>
      </c>
      <c r="V57" s="150">
        <v>1831</v>
      </c>
      <c r="W57" s="150">
        <v>1770</v>
      </c>
      <c r="X57" s="150">
        <v>2504</v>
      </c>
      <c r="Y57" s="148">
        <v>0.41468926553672314</v>
      </c>
      <c r="Z57" s="148">
        <v>9.6459401976729614E-2</v>
      </c>
      <c r="AA57" s="147"/>
      <c r="AB57" s="144"/>
      <c r="AC57" s="144"/>
      <c r="AD57" s="147">
        <v>173</v>
      </c>
      <c r="AE57" s="147">
        <v>2283.7142857142858</v>
      </c>
      <c r="AF57" s="144"/>
    </row>
    <row r="58" spans="1:32" outlineLevel="1" x14ac:dyDescent="0.25">
      <c r="A58" s="168" t="s">
        <v>267</v>
      </c>
      <c r="B58" s="170">
        <v>3632</v>
      </c>
      <c r="C58" s="170">
        <v>4311</v>
      </c>
      <c r="D58" s="170">
        <v>3575</v>
      </c>
      <c r="E58" s="170">
        <v>3216</v>
      </c>
      <c r="F58" s="170">
        <v>3276</v>
      </c>
      <c r="G58" s="170">
        <v>3351</v>
      </c>
      <c r="H58" s="170">
        <v>2995</v>
      </c>
      <c r="I58" s="170">
        <v>3832</v>
      </c>
      <c r="J58" s="171">
        <v>0.27946577629382302</v>
      </c>
      <c r="K58" s="171">
        <v>0.10133026769584492</v>
      </c>
      <c r="L58" s="147"/>
      <c r="M58" s="206">
        <v>8.8093979171934983E-2</v>
      </c>
      <c r="N58" s="144"/>
      <c r="P58" s="168" t="s">
        <v>267</v>
      </c>
      <c r="Q58" s="170">
        <v>51356</v>
      </c>
      <c r="R58" s="170">
        <v>55656</v>
      </c>
      <c r="S58" s="170">
        <v>43760</v>
      </c>
      <c r="T58" s="170">
        <v>39458</v>
      </c>
      <c r="U58" s="170">
        <v>42067</v>
      </c>
      <c r="V58" s="170">
        <v>40278</v>
      </c>
      <c r="W58" s="170">
        <v>39488</v>
      </c>
      <c r="X58" s="170">
        <v>43499</v>
      </c>
      <c r="Y58" s="171">
        <v>0.10157516207455429</v>
      </c>
      <c r="Z58" s="171">
        <v>-2.4257922278514296E-2</v>
      </c>
      <c r="AA58" s="147"/>
      <c r="AB58" s="144"/>
      <c r="AC58" s="144"/>
      <c r="AD58" s="147">
        <v>3479.4285714285716</v>
      </c>
      <c r="AE58" s="147">
        <v>44580.428571428572</v>
      </c>
      <c r="AF58" s="144"/>
    </row>
    <row r="59" spans="1:32" outlineLevel="1" x14ac:dyDescent="0.25">
      <c r="A59" s="163" t="s">
        <v>289</v>
      </c>
      <c r="B59" s="163"/>
      <c r="C59" s="163"/>
      <c r="D59" s="163"/>
      <c r="E59" s="144"/>
      <c r="F59" s="144"/>
      <c r="G59" s="144"/>
      <c r="H59" s="144"/>
      <c r="I59" s="162"/>
      <c r="J59" s="162"/>
      <c r="K59" s="162"/>
      <c r="L59" s="144"/>
      <c r="M59" s="144"/>
      <c r="N59" s="144"/>
      <c r="O59" s="144"/>
      <c r="P59" s="163" t="s">
        <v>268</v>
      </c>
      <c r="Q59" s="163"/>
      <c r="R59" s="163"/>
      <c r="S59" s="163"/>
      <c r="T59" s="144"/>
      <c r="U59" s="144"/>
      <c r="V59" s="144"/>
      <c r="W59" s="144"/>
      <c r="X59" s="162"/>
      <c r="Y59" s="162"/>
      <c r="Z59" s="162"/>
      <c r="AA59" s="144"/>
      <c r="AB59" s="144"/>
      <c r="AC59" s="144"/>
      <c r="AD59" s="144"/>
      <c r="AE59" s="144"/>
      <c r="AF59" s="144"/>
    </row>
    <row r="60" spans="1:32" x14ac:dyDescent="0.25">
      <c r="A60" s="164"/>
      <c r="B60" s="164"/>
      <c r="C60" s="164"/>
      <c r="D60" s="164"/>
      <c r="E60" s="144"/>
      <c r="F60" s="144"/>
      <c r="G60" s="144"/>
      <c r="H60" s="144"/>
      <c r="I60" s="144"/>
      <c r="J60" s="144"/>
      <c r="K60" s="144"/>
      <c r="L60" s="144"/>
      <c r="M60" s="144"/>
      <c r="N60" s="144"/>
      <c r="O60" s="204"/>
      <c r="P60" s="164"/>
      <c r="Q60" s="164"/>
      <c r="R60" s="164"/>
      <c r="S60" s="164"/>
      <c r="T60" s="144"/>
      <c r="U60" s="144"/>
      <c r="V60" s="144"/>
      <c r="W60" s="144"/>
      <c r="X60" s="144"/>
      <c r="Y60" s="144"/>
      <c r="Z60" s="144"/>
      <c r="AA60" s="144"/>
      <c r="AB60" s="144"/>
      <c r="AC60" s="144"/>
      <c r="AD60" s="144"/>
      <c r="AE60" s="144"/>
      <c r="AF60" s="144"/>
    </row>
    <row r="61" spans="1:32" x14ac:dyDescent="0.25">
      <c r="A61" s="164"/>
      <c r="B61" s="164"/>
      <c r="C61" s="164"/>
      <c r="D61" s="164"/>
      <c r="E61" s="144"/>
      <c r="F61" s="144"/>
      <c r="G61" s="144"/>
      <c r="H61" s="144"/>
      <c r="I61" s="144"/>
      <c r="J61" s="144"/>
      <c r="K61" s="144"/>
      <c r="L61" s="144"/>
      <c r="M61" s="144"/>
      <c r="N61" s="144"/>
      <c r="O61" s="204"/>
      <c r="P61" s="164"/>
      <c r="Q61" s="164"/>
      <c r="R61" s="164"/>
      <c r="S61" s="164"/>
      <c r="T61" s="144"/>
      <c r="U61" s="144"/>
      <c r="V61" s="144"/>
      <c r="W61" s="144"/>
      <c r="X61" s="144"/>
      <c r="Y61" s="144"/>
      <c r="Z61" s="144"/>
      <c r="AA61" s="144"/>
      <c r="AB61" s="144"/>
      <c r="AC61" s="144"/>
      <c r="AD61" s="144"/>
      <c r="AE61" s="144"/>
      <c r="AF61" s="144"/>
    </row>
    <row r="62" spans="1:32" x14ac:dyDescent="0.25">
      <c r="A62" s="165" t="s">
        <v>90</v>
      </c>
      <c r="B62" s="165"/>
      <c r="C62" s="165"/>
      <c r="D62" s="165"/>
      <c r="E62" s="144"/>
      <c r="F62" s="144"/>
      <c r="G62" s="144"/>
      <c r="H62" s="144"/>
      <c r="I62" s="144"/>
      <c r="J62" s="144"/>
      <c r="K62" s="144"/>
      <c r="L62" s="144"/>
      <c r="M62" s="144"/>
      <c r="N62" s="144"/>
      <c r="O62" s="204"/>
      <c r="P62" s="165" t="s">
        <v>90</v>
      </c>
      <c r="Q62" s="165"/>
      <c r="R62" s="165"/>
      <c r="S62" s="165"/>
      <c r="T62" s="144"/>
      <c r="U62" s="144"/>
      <c r="V62" s="144"/>
      <c r="W62" s="144"/>
      <c r="X62" s="144"/>
      <c r="Y62" s="144"/>
      <c r="Z62" s="144"/>
      <c r="AA62" s="144"/>
      <c r="AB62" s="144"/>
      <c r="AC62" s="144"/>
      <c r="AD62" s="144"/>
      <c r="AE62" s="144"/>
      <c r="AF62" s="144"/>
    </row>
    <row r="63" spans="1:32" outlineLevel="1" x14ac:dyDescent="0.25">
      <c r="A63" s="166" t="s">
        <v>316</v>
      </c>
      <c r="B63" s="166"/>
      <c r="C63" s="166"/>
      <c r="D63" s="166"/>
      <c r="E63" s="167"/>
      <c r="F63" s="167"/>
      <c r="G63" s="167"/>
      <c r="H63" s="167"/>
      <c r="I63" s="167"/>
      <c r="J63" s="167"/>
      <c r="K63" s="167"/>
      <c r="L63" s="167"/>
      <c r="M63" s="144"/>
      <c r="N63" s="144"/>
      <c r="P63" s="166" t="s">
        <v>231</v>
      </c>
      <c r="Q63" s="166"/>
      <c r="R63" s="166"/>
      <c r="S63" s="166"/>
      <c r="T63" s="167"/>
      <c r="U63" s="167"/>
      <c r="V63" s="167"/>
      <c r="W63" s="167"/>
      <c r="X63" s="167"/>
      <c r="Y63" s="167"/>
      <c r="Z63" s="167"/>
      <c r="AA63" s="167"/>
      <c r="AB63" s="144"/>
      <c r="AC63" s="144"/>
      <c r="AD63" s="144"/>
      <c r="AE63" s="144"/>
      <c r="AF63" s="144"/>
    </row>
    <row r="64" spans="1:32" ht="52.5" outlineLevel="1" x14ac:dyDescent="0.25">
      <c r="A64" s="168" t="s">
        <v>257</v>
      </c>
      <c r="B64" s="141">
        <v>2019</v>
      </c>
      <c r="C64" s="141">
        <v>2020</v>
      </c>
      <c r="D64" s="141">
        <v>2021</v>
      </c>
      <c r="E64" s="141">
        <v>2022</v>
      </c>
      <c r="F64" s="141">
        <v>2023</v>
      </c>
      <c r="G64" s="141">
        <v>2024</v>
      </c>
      <c r="H64" s="141">
        <v>2025</v>
      </c>
      <c r="I64" s="141">
        <v>2026</v>
      </c>
      <c r="J64" s="142" t="s">
        <v>232</v>
      </c>
      <c r="K64" s="142" t="s">
        <v>258</v>
      </c>
      <c r="L64" s="143" t="s">
        <v>234</v>
      </c>
      <c r="M64" s="142" t="s">
        <v>290</v>
      </c>
      <c r="N64" s="142" t="s">
        <v>291</v>
      </c>
      <c r="P64" s="168" t="s">
        <v>257</v>
      </c>
      <c r="Q64" s="141">
        <v>2019</v>
      </c>
      <c r="R64" s="141">
        <v>2020</v>
      </c>
      <c r="S64" s="141">
        <v>2021</v>
      </c>
      <c r="T64" s="141">
        <v>2022</v>
      </c>
      <c r="U64" s="141">
        <v>2023</v>
      </c>
      <c r="V64" s="141">
        <v>2024</v>
      </c>
      <c r="W64" s="141">
        <v>2025</v>
      </c>
      <c r="X64" s="141">
        <v>2026</v>
      </c>
      <c r="Y64" s="142" t="s">
        <v>232</v>
      </c>
      <c r="Z64" s="142" t="s">
        <v>258</v>
      </c>
      <c r="AA64" s="143" t="s">
        <v>234</v>
      </c>
      <c r="AB64" s="142" t="s">
        <v>269</v>
      </c>
      <c r="AC64" s="144"/>
      <c r="AD64" s="145" t="s">
        <v>317</v>
      </c>
      <c r="AE64" s="145" t="s">
        <v>235</v>
      </c>
      <c r="AF64" s="144"/>
    </row>
    <row r="65" spans="1:32" outlineLevel="1" x14ac:dyDescent="0.25">
      <c r="A65" s="169" t="s">
        <v>259</v>
      </c>
      <c r="B65" s="153">
        <v>0.72568940493468792</v>
      </c>
      <c r="C65" s="153">
        <v>0.69912609238451939</v>
      </c>
      <c r="D65" s="153">
        <v>0.63622754491017963</v>
      </c>
      <c r="E65" s="153">
        <v>0.65793103448275858</v>
      </c>
      <c r="F65" s="153">
        <v>0.64492753623188404</v>
      </c>
      <c r="G65" s="153">
        <v>0.54012345679012341</v>
      </c>
      <c r="H65" s="153">
        <v>0.58718487394957986</v>
      </c>
      <c r="I65" s="153">
        <v>0.58839050131926118</v>
      </c>
      <c r="J65" s="172">
        <v>0.1205627369681328</v>
      </c>
      <c r="K65" s="172">
        <v>-4.6924494244181547</v>
      </c>
      <c r="L65" s="147"/>
      <c r="M65" s="178">
        <v>-2.6448780079272649</v>
      </c>
      <c r="N65" s="178">
        <v>0.31185166393937758</v>
      </c>
      <c r="P65" s="169" t="s">
        <v>259</v>
      </c>
      <c r="Q65" s="153">
        <v>0.71362161213928599</v>
      </c>
      <c r="R65" s="153">
        <v>0.68774395003903199</v>
      </c>
      <c r="S65" s="153">
        <v>0.65963585712864392</v>
      </c>
      <c r="T65" s="153">
        <v>0.66663156786353583</v>
      </c>
      <c r="U65" s="153">
        <v>0.6427719137218908</v>
      </c>
      <c r="V65" s="153">
        <v>0.61189525077674212</v>
      </c>
      <c r="W65" s="153">
        <v>0.61569772586496774</v>
      </c>
      <c r="X65" s="153">
        <v>0.61483928139853383</v>
      </c>
      <c r="Y65" s="172">
        <v>-8.5844446643390526E-2</v>
      </c>
      <c r="Z65" s="172">
        <v>-4.2516325957073553</v>
      </c>
      <c r="AA65" s="147"/>
      <c r="AB65" s="173">
        <v>0.19640390311012612</v>
      </c>
      <c r="AC65" s="144"/>
      <c r="AD65" s="151">
        <v>0.63531499556344273</v>
      </c>
      <c r="AE65" s="151">
        <v>0.65735560735560739</v>
      </c>
      <c r="AF65" s="144"/>
    </row>
    <row r="66" spans="1:32" outlineLevel="1" x14ac:dyDescent="0.25">
      <c r="A66" s="169" t="s">
        <v>260</v>
      </c>
      <c r="B66" s="153">
        <v>0.69230769230769229</v>
      </c>
      <c r="C66" s="153">
        <v>0.52</v>
      </c>
      <c r="D66" s="153">
        <v>0.47058823529411764</v>
      </c>
      <c r="E66" s="153">
        <v>0.7142857142857143</v>
      </c>
      <c r="F66" s="153">
        <v>0.42857142857142855</v>
      </c>
      <c r="G66" s="153">
        <v>0.5</v>
      </c>
      <c r="H66" s="153">
        <v>0.46666666666666667</v>
      </c>
      <c r="I66" s="153">
        <v>0.35294117647058826</v>
      </c>
      <c r="J66" s="172">
        <v>-11.372549019607842</v>
      </c>
      <c r="K66" s="172">
        <v>-18.342245989304811</v>
      </c>
      <c r="L66" s="147"/>
      <c r="M66" s="178">
        <v>-13.401534526854221</v>
      </c>
      <c r="N66" s="178">
        <v>-2.2763854411084194E-2</v>
      </c>
      <c r="P66" s="169" t="s">
        <v>260</v>
      </c>
      <c r="Q66" s="153">
        <v>0.72514619883040932</v>
      </c>
      <c r="R66" s="153">
        <v>0.62091503267973858</v>
      </c>
      <c r="S66" s="153">
        <v>0.67625899280575541</v>
      </c>
      <c r="T66" s="153">
        <v>0.62608695652173918</v>
      </c>
      <c r="U66" s="153">
        <v>0.50862068965517238</v>
      </c>
      <c r="V66" s="153">
        <v>0.46846846846846846</v>
      </c>
      <c r="W66" s="153">
        <v>0.39823008849557523</v>
      </c>
      <c r="X66" s="153">
        <v>0.48695652173913045</v>
      </c>
      <c r="Y66" s="172">
        <v>8.8726433243555221</v>
      </c>
      <c r="Z66" s="172">
        <v>-10.236809699725297</v>
      </c>
      <c r="AA66" s="147"/>
      <c r="AB66" s="173">
        <v>1.0002200791126015E-2</v>
      </c>
      <c r="AC66" s="144"/>
      <c r="AD66" s="151">
        <v>0.53636363636363638</v>
      </c>
      <c r="AE66" s="151">
        <v>0.58932461873638342</v>
      </c>
      <c r="AF66" s="144"/>
    </row>
    <row r="67" spans="1:32" outlineLevel="1" x14ac:dyDescent="0.25">
      <c r="A67" s="169" t="s">
        <v>261</v>
      </c>
      <c r="B67" s="153">
        <v>0.5</v>
      </c>
      <c r="C67" s="153">
        <v>0.61290322580645162</v>
      </c>
      <c r="D67" s="153">
        <v>0.61363636363636365</v>
      </c>
      <c r="E67" s="153">
        <v>0.71698113207547165</v>
      </c>
      <c r="F67" s="153">
        <v>0.67647058823529416</v>
      </c>
      <c r="G67" s="153">
        <v>0.59740259740259738</v>
      </c>
      <c r="H67" s="153">
        <v>0.67924528301886788</v>
      </c>
      <c r="I67" s="153">
        <v>0.69117647058823528</v>
      </c>
      <c r="J67" s="172">
        <v>1.1931187569367396</v>
      </c>
      <c r="K67" s="172">
        <v>6.4015976761074729</v>
      </c>
      <c r="L67" s="147"/>
      <c r="M67" s="178">
        <v>4.1521298174442167</v>
      </c>
      <c r="N67" s="178">
        <v>4.9585927280537678E-2</v>
      </c>
      <c r="P67" s="169" t="s">
        <v>261</v>
      </c>
      <c r="Q67" s="153">
        <v>0.62254901960784315</v>
      </c>
      <c r="R67" s="153">
        <v>0.68710089399744567</v>
      </c>
      <c r="S67" s="153">
        <v>0.64526315789473687</v>
      </c>
      <c r="T67" s="153">
        <v>0.5903225806451613</v>
      </c>
      <c r="U67" s="153">
        <v>0.62376237623762376</v>
      </c>
      <c r="V67" s="153">
        <v>0.64506627393225335</v>
      </c>
      <c r="W67" s="153">
        <v>0.58872305140961856</v>
      </c>
      <c r="X67" s="153">
        <v>0.64965517241379311</v>
      </c>
      <c r="Y67" s="172">
        <v>6.0932121004174551</v>
      </c>
      <c r="Z67" s="172">
        <v>1.7438781618476229</v>
      </c>
      <c r="AA67" s="147"/>
      <c r="AB67" s="173">
        <v>6.2860567003009127E-2</v>
      </c>
      <c r="AC67" s="144"/>
      <c r="AD67" s="151">
        <v>0.62716049382716055</v>
      </c>
      <c r="AE67" s="151">
        <v>0.63221639079531688</v>
      </c>
      <c r="AF67" s="144"/>
    </row>
    <row r="68" spans="1:32" outlineLevel="1" x14ac:dyDescent="0.25">
      <c r="A68" s="169" t="s">
        <v>262</v>
      </c>
      <c r="B68" s="153">
        <v>0.77176470588235291</v>
      </c>
      <c r="C68" s="153">
        <v>0.74789029535864981</v>
      </c>
      <c r="D68" s="153">
        <v>0.69096209912536444</v>
      </c>
      <c r="E68" s="153">
        <v>0.6588235294117647</v>
      </c>
      <c r="F68" s="153">
        <v>0.52487562189054726</v>
      </c>
      <c r="G68" s="153">
        <v>0.55693950177935947</v>
      </c>
      <c r="H68" s="153">
        <v>0.4820627802690583</v>
      </c>
      <c r="I68" s="153">
        <v>0.5477178423236515</v>
      </c>
      <c r="J68" s="172">
        <v>6.5655062054593207</v>
      </c>
      <c r="K68" s="172">
        <v>-11.395336566908231</v>
      </c>
      <c r="L68" s="147"/>
      <c r="M68" s="178">
        <v>-7.2422262755157618</v>
      </c>
      <c r="N68" s="178">
        <v>0.3894459972560993</v>
      </c>
      <c r="P68" s="169" t="s">
        <v>262</v>
      </c>
      <c r="Q68" s="153">
        <v>0.79254637148474227</v>
      </c>
      <c r="R68" s="153">
        <v>0.76912025690864527</v>
      </c>
      <c r="S68" s="153">
        <v>0.72797840026999661</v>
      </c>
      <c r="T68" s="153">
        <v>0.68375924680564892</v>
      </c>
      <c r="U68" s="153">
        <v>0.62673350041771092</v>
      </c>
      <c r="V68" s="153">
        <v>0.56512836667191679</v>
      </c>
      <c r="W68" s="153">
        <v>0.61828761429758938</v>
      </c>
      <c r="X68" s="153">
        <v>0.62014010507880912</v>
      </c>
      <c r="Y68" s="172">
        <v>0.185249078121974</v>
      </c>
      <c r="Z68" s="172">
        <v>-8.4556816533377432</v>
      </c>
      <c r="AA68" s="147"/>
      <c r="AB68" s="173">
        <v>-4.6369217465486168E-2</v>
      </c>
      <c r="AC68" s="144"/>
      <c r="AD68" s="151">
        <v>0.66167120799273382</v>
      </c>
      <c r="AE68" s="151">
        <v>0.70469692161218656</v>
      </c>
      <c r="AF68" s="144"/>
    </row>
    <row r="69" spans="1:32" outlineLevel="1" x14ac:dyDescent="0.25">
      <c r="A69" s="169" t="s">
        <v>53</v>
      </c>
      <c r="B69" s="153">
        <v>0.63902439024390245</v>
      </c>
      <c r="C69" s="153">
        <v>0.6097560975609756</v>
      </c>
      <c r="D69" s="153">
        <v>0.66027397260273968</v>
      </c>
      <c r="E69" s="153">
        <v>0.59898477157360408</v>
      </c>
      <c r="F69" s="153">
        <v>0.63346613545816732</v>
      </c>
      <c r="G69" s="153">
        <v>0.64186046511627903</v>
      </c>
      <c r="H69" s="153">
        <v>0.51572327044025157</v>
      </c>
      <c r="I69" s="153">
        <v>0.57547169811320753</v>
      </c>
      <c r="J69" s="172">
        <v>5.9748427672955966</v>
      </c>
      <c r="K69" s="172">
        <v>-4.6945333821670321</v>
      </c>
      <c r="L69" s="147"/>
      <c r="M69" s="178">
        <v>5.8230318802862673</v>
      </c>
      <c r="N69" s="178">
        <v>0.18957551899548286</v>
      </c>
      <c r="P69" s="169" t="s">
        <v>53</v>
      </c>
      <c r="Q69" s="153">
        <v>0.6476486860304288</v>
      </c>
      <c r="R69" s="153">
        <v>0.5889145496535797</v>
      </c>
      <c r="S69" s="153">
        <v>0.60781187724192909</v>
      </c>
      <c r="T69" s="153">
        <v>0.5655304848775804</v>
      </c>
      <c r="U69" s="153">
        <v>0.53391384051329061</v>
      </c>
      <c r="V69" s="153">
        <v>0.59124423963133643</v>
      </c>
      <c r="W69" s="153">
        <v>0.54913833255705635</v>
      </c>
      <c r="X69" s="153">
        <v>0.51724137931034486</v>
      </c>
      <c r="Y69" s="172">
        <v>-3.189695324671149</v>
      </c>
      <c r="Z69" s="172">
        <v>-6.9755786119966912</v>
      </c>
      <c r="AA69" s="147"/>
      <c r="AB69" s="173">
        <v>-7.7631181136011973E-2</v>
      </c>
      <c r="AC69" s="144"/>
      <c r="AD69" s="151">
        <v>0.62241703193487785</v>
      </c>
      <c r="AE69" s="151">
        <v>0.58699716543031177</v>
      </c>
      <c r="AF69" s="144"/>
    </row>
    <row r="70" spans="1:32" outlineLevel="1" x14ac:dyDescent="0.25">
      <c r="A70" s="169" t="s">
        <v>11</v>
      </c>
      <c r="B70" s="153">
        <v>0.17633928571428573</v>
      </c>
      <c r="C70" s="153">
        <v>0.1690909090909091</v>
      </c>
      <c r="D70" s="153">
        <v>0.16085271317829458</v>
      </c>
      <c r="E70" s="153">
        <v>0.1394422310756972</v>
      </c>
      <c r="F70" s="153">
        <v>0.19902912621359223</v>
      </c>
      <c r="G70" s="153">
        <v>0.11467116357504216</v>
      </c>
      <c r="H70" s="153">
        <v>0.14646464646464646</v>
      </c>
      <c r="I70" s="153">
        <v>0.15497553017944535</v>
      </c>
      <c r="J70" s="172">
        <v>0.85108837147988836</v>
      </c>
      <c r="K70" s="172">
        <v>-0.28365608961893052</v>
      </c>
      <c r="L70" s="147"/>
      <c r="M70" s="178">
        <v>-1.57453897674808</v>
      </c>
      <c r="N70" s="178">
        <v>-7.939351306729403E-3</v>
      </c>
      <c r="P70" s="169" t="s">
        <v>11</v>
      </c>
      <c r="Q70" s="153">
        <v>0.23004870738104158</v>
      </c>
      <c r="R70" s="153">
        <v>0.20467411815938452</v>
      </c>
      <c r="S70" s="153">
        <v>0.18691936083240432</v>
      </c>
      <c r="T70" s="153">
        <v>0.17810245977436656</v>
      </c>
      <c r="U70" s="153">
        <v>0.15895131086142322</v>
      </c>
      <c r="V70" s="153">
        <v>0.16020889487870621</v>
      </c>
      <c r="W70" s="153">
        <v>0.15276092233009708</v>
      </c>
      <c r="X70" s="153">
        <v>0.17072091994692615</v>
      </c>
      <c r="Y70" s="172">
        <v>1.7959997616829066</v>
      </c>
      <c r="Z70" s="172">
        <v>-0.99086544153278167</v>
      </c>
      <c r="AA70" s="147"/>
      <c r="AB70" s="173">
        <v>6.8239004245379542E-2</v>
      </c>
      <c r="AC70" s="144"/>
      <c r="AD70" s="151">
        <v>0.15781209107563465</v>
      </c>
      <c r="AE70" s="151">
        <v>0.18062957436225396</v>
      </c>
      <c r="AF70" s="144"/>
    </row>
    <row r="71" spans="1:32" outlineLevel="1" x14ac:dyDescent="0.25">
      <c r="A71" s="169" t="s">
        <v>263</v>
      </c>
      <c r="B71" s="153">
        <v>0.870398773006135</v>
      </c>
      <c r="C71" s="153">
        <v>0.85480829666876179</v>
      </c>
      <c r="D71" s="153">
        <v>0.84089456869009582</v>
      </c>
      <c r="E71" s="153">
        <v>0.83972392638036808</v>
      </c>
      <c r="F71" s="153">
        <v>0.85619174434087886</v>
      </c>
      <c r="G71" s="153">
        <v>0.82721088435374146</v>
      </c>
      <c r="H71" s="153">
        <v>0.80450522928399038</v>
      </c>
      <c r="I71" s="153">
        <v>0.81501976284584976</v>
      </c>
      <c r="J71" s="172">
        <v>1.0514533561859385</v>
      </c>
      <c r="K71" s="172">
        <v>-2.7549632885185416</v>
      </c>
      <c r="L71" s="147"/>
      <c r="M71" s="178">
        <v>-1.9833657349589973</v>
      </c>
      <c r="N71" s="178">
        <v>0.25019329981099125</v>
      </c>
      <c r="P71" s="169" t="s">
        <v>263</v>
      </c>
      <c r="Q71" s="153">
        <v>0.84943331963121738</v>
      </c>
      <c r="R71" s="153">
        <v>0.83993298812062134</v>
      </c>
      <c r="S71" s="153">
        <v>0.86013314940322683</v>
      </c>
      <c r="T71" s="153">
        <v>0.84803677932405563</v>
      </c>
      <c r="U71" s="153">
        <v>0.83337076128452725</v>
      </c>
      <c r="V71" s="153">
        <v>0.82195077922859383</v>
      </c>
      <c r="W71" s="153">
        <v>0.82967131652996473</v>
      </c>
      <c r="X71" s="153">
        <v>0.83485342019543973</v>
      </c>
      <c r="Y71" s="172">
        <v>0.51821036654750019</v>
      </c>
      <c r="Z71" s="172">
        <v>-0.54267754441192917</v>
      </c>
      <c r="AA71" s="147"/>
      <c r="AB71" s="173">
        <v>0.78592547646255673</v>
      </c>
      <c r="AC71" s="144"/>
      <c r="AD71" s="151">
        <v>0.84256939573103518</v>
      </c>
      <c r="AE71" s="151">
        <v>0.84028019563955902</v>
      </c>
      <c r="AF71" s="144"/>
    </row>
    <row r="72" spans="1:32" outlineLevel="1" x14ac:dyDescent="0.25">
      <c r="A72" s="169" t="s">
        <v>264</v>
      </c>
      <c r="B72" s="153">
        <v>0.27668845315904139</v>
      </c>
      <c r="C72" s="153">
        <v>0.30326197757390416</v>
      </c>
      <c r="D72" s="153">
        <v>0.26463834672789899</v>
      </c>
      <c r="E72" s="153">
        <v>0.22977178423236513</v>
      </c>
      <c r="F72" s="153">
        <v>0.17891939769707707</v>
      </c>
      <c r="G72" s="153">
        <v>0.19463087248322147</v>
      </c>
      <c r="H72" s="153">
        <v>0.16666666666666666</v>
      </c>
      <c r="I72" s="153">
        <v>0.21746160064672596</v>
      </c>
      <c r="J72" s="172">
        <v>5.0794933980059298</v>
      </c>
      <c r="K72" s="172">
        <v>-0.60895788946736251</v>
      </c>
      <c r="L72" s="147"/>
      <c r="M72" s="178">
        <v>3.3918679312435698</v>
      </c>
      <c r="N72" s="178">
        <v>2.7429306306085586</v>
      </c>
      <c r="P72" s="169" t="s">
        <v>264</v>
      </c>
      <c r="Q72" s="153">
        <v>0.26333975921143565</v>
      </c>
      <c r="R72" s="153">
        <v>0.25994034041059833</v>
      </c>
      <c r="S72" s="153">
        <v>0.2713570148430679</v>
      </c>
      <c r="T72" s="153">
        <v>0.23304079249689255</v>
      </c>
      <c r="U72" s="153">
        <v>0.20886902042680938</v>
      </c>
      <c r="V72" s="153">
        <v>0.19705909610453801</v>
      </c>
      <c r="W72" s="153">
        <v>0.1704059998101326</v>
      </c>
      <c r="X72" s="153">
        <v>0.18354292133429026</v>
      </c>
      <c r="Y72" s="172">
        <v>1.3136921524157659</v>
      </c>
      <c r="Z72" s="172">
        <v>-4.2200608597942448</v>
      </c>
      <c r="AA72" s="147"/>
      <c r="AB72" s="173">
        <v>0.30278447359722849</v>
      </c>
      <c r="AC72" s="144"/>
      <c r="AD72" s="151">
        <v>0.22355117954139958</v>
      </c>
      <c r="AE72" s="151">
        <v>0.22574352993223271</v>
      </c>
      <c r="AF72" s="144"/>
    </row>
    <row r="73" spans="1:32" outlineLevel="1" x14ac:dyDescent="0.25">
      <c r="A73" s="169" t="s">
        <v>265</v>
      </c>
      <c r="B73" s="153">
        <v>0.6307277628032345</v>
      </c>
      <c r="C73" s="153">
        <v>0.49853943524829603</v>
      </c>
      <c r="D73" s="153">
        <v>0.50505050505050508</v>
      </c>
      <c r="E73" s="153">
        <v>0.5423728813559322</v>
      </c>
      <c r="F73" s="153">
        <v>0.52258064516129032</v>
      </c>
      <c r="G73" s="153">
        <v>0.4802547770700637</v>
      </c>
      <c r="H73" s="153">
        <v>0.52784503631961255</v>
      </c>
      <c r="I73" s="153">
        <v>0.48247422680412372</v>
      </c>
      <c r="J73" s="172">
        <v>-4.5370809515488828</v>
      </c>
      <c r="K73" s="172">
        <v>-4.4688031952130727</v>
      </c>
      <c r="L73" s="147"/>
      <c r="M73" s="178">
        <v>-1.7354217182838028</v>
      </c>
      <c r="N73" s="178">
        <v>-0.40779597333760464</v>
      </c>
      <c r="P73" s="169" t="s">
        <v>265</v>
      </c>
      <c r="Q73" s="153">
        <v>0.57043713384407391</v>
      </c>
      <c r="R73" s="153">
        <v>0.5477258167841127</v>
      </c>
      <c r="S73" s="153">
        <v>0.53880803880803885</v>
      </c>
      <c r="T73" s="153">
        <v>0.53476626732440691</v>
      </c>
      <c r="U73" s="153">
        <v>0.50563855421686743</v>
      </c>
      <c r="V73" s="153">
        <v>0.50994805449377634</v>
      </c>
      <c r="W73" s="153">
        <v>0.48966553927095074</v>
      </c>
      <c r="X73" s="153">
        <v>0.49982844398696175</v>
      </c>
      <c r="Y73" s="172">
        <v>1.0162904716011001</v>
      </c>
      <c r="Z73" s="172">
        <v>-2.8784863041672439</v>
      </c>
      <c r="AA73" s="147"/>
      <c r="AB73" s="173">
        <v>0.17931783316398331</v>
      </c>
      <c r="AC73" s="144"/>
      <c r="AD73" s="151">
        <v>0.52716225875625444</v>
      </c>
      <c r="AE73" s="151">
        <v>0.52861330702863418</v>
      </c>
      <c r="AF73" s="144"/>
    </row>
    <row r="74" spans="1:32" outlineLevel="1" x14ac:dyDescent="0.25">
      <c r="A74" s="169" t="s">
        <v>266</v>
      </c>
      <c r="B74" s="153">
        <v>0.29952830188679247</v>
      </c>
      <c r="C74" s="153">
        <v>0.52307692307692311</v>
      </c>
      <c r="D74" s="153">
        <v>0.2832080200501253</v>
      </c>
      <c r="E74" s="153">
        <v>0.51391465677179959</v>
      </c>
      <c r="F74" s="153">
        <v>0.22768670309653916</v>
      </c>
      <c r="G74" s="153">
        <v>0.19789227166276346</v>
      </c>
      <c r="H74" s="153">
        <v>0.12352168199737187</v>
      </c>
      <c r="I74" s="153">
        <v>0.50859106529209619</v>
      </c>
      <c r="J74" s="172">
        <v>38.506938329472426</v>
      </c>
      <c r="K74" s="172">
        <v>21.401553622374298</v>
      </c>
      <c r="L74" s="147"/>
      <c r="M74" s="178">
        <v>29.083299937332065</v>
      </c>
      <c r="N74" s="178">
        <v>3.927978500288015</v>
      </c>
      <c r="P74" s="169" t="s">
        <v>266</v>
      </c>
      <c r="Q74" s="153">
        <v>0.32429394407756079</v>
      </c>
      <c r="R74" s="153">
        <v>0.39708646616541354</v>
      </c>
      <c r="S74" s="153">
        <v>0.36292654713707345</v>
      </c>
      <c r="T74" s="153">
        <v>0.3185072353389185</v>
      </c>
      <c r="U74" s="153">
        <v>0.28680897646414888</v>
      </c>
      <c r="V74" s="153">
        <v>0.19146711283070167</v>
      </c>
      <c r="W74" s="153">
        <v>0.19157917523541509</v>
      </c>
      <c r="X74" s="153">
        <v>0.21775806591877556</v>
      </c>
      <c r="Y74" s="172">
        <v>2.6178890683360461</v>
      </c>
      <c r="Z74" s="172">
        <v>-7.1738493298899195</v>
      </c>
      <c r="AA74" s="147"/>
      <c r="AB74" s="173">
        <v>-0.23754724556233064</v>
      </c>
      <c r="AC74" s="144"/>
      <c r="AD74" s="151">
        <v>0.29457552906835321</v>
      </c>
      <c r="AE74" s="151">
        <v>0.28949655921767475</v>
      </c>
      <c r="AF74" s="144"/>
    </row>
    <row r="75" spans="1:32" outlineLevel="1" x14ac:dyDescent="0.25">
      <c r="A75" s="168" t="s">
        <v>267</v>
      </c>
      <c r="B75" s="174">
        <v>0.55458848679187667</v>
      </c>
      <c r="C75" s="174">
        <v>0.55582774626095921</v>
      </c>
      <c r="D75" s="174">
        <v>0.52281368821292773</v>
      </c>
      <c r="E75" s="174">
        <v>0.5008565643980688</v>
      </c>
      <c r="F75" s="174">
        <v>0.45304937076476282</v>
      </c>
      <c r="G75" s="174">
        <v>0.4150873281308064</v>
      </c>
      <c r="H75" s="174">
        <v>0.37801337877066765</v>
      </c>
      <c r="I75" s="174">
        <v>0.45608188526541299</v>
      </c>
      <c r="J75" s="175">
        <v>7.8068506494745336</v>
      </c>
      <c r="K75" s="175">
        <v>-2.3451890403504705</v>
      </c>
      <c r="L75" s="147"/>
      <c r="M75" s="207">
        <v>2.7097664358115168</v>
      </c>
      <c r="N75" s="207">
        <v>7.4230623591236444</v>
      </c>
      <c r="P75" s="168" t="s">
        <v>267</v>
      </c>
      <c r="Q75" s="174">
        <v>0.541461511697787</v>
      </c>
      <c r="R75" s="174">
        <v>0.53382441803585301</v>
      </c>
      <c r="S75" s="174">
        <v>0.53412752660872964</v>
      </c>
      <c r="T75" s="174">
        <v>0.48477774774553406</v>
      </c>
      <c r="U75" s="174">
        <v>0.45379229997518905</v>
      </c>
      <c r="V75" s="174">
        <v>0.42279512102953837</v>
      </c>
      <c r="W75" s="174">
        <v>0.4158470060447777</v>
      </c>
      <c r="X75" s="174">
        <v>0.42898422090729782</v>
      </c>
      <c r="Y75" s="175">
        <v>1.3137214862520119</v>
      </c>
      <c r="Z75" s="175">
        <v>-5.4569741032911621</v>
      </c>
      <c r="AA75" s="147"/>
      <c r="AB75" s="173">
        <v>1.2439858142095805</v>
      </c>
      <c r="AC75" s="144"/>
      <c r="AD75" s="176">
        <v>0.47953377566891769</v>
      </c>
      <c r="AE75" s="176">
        <v>0.48355396194020944</v>
      </c>
      <c r="AF75" s="144"/>
    </row>
    <row r="76" spans="1:32" outlineLevel="1" x14ac:dyDescent="0.25">
      <c r="A76" s="163" t="s">
        <v>289</v>
      </c>
      <c r="B76" s="163"/>
      <c r="C76" s="163"/>
      <c r="D76" s="163"/>
      <c r="E76" s="144"/>
      <c r="F76" s="144"/>
      <c r="G76" s="144"/>
      <c r="H76" s="144"/>
      <c r="I76" s="162"/>
      <c r="J76" s="162"/>
      <c r="K76" s="162"/>
      <c r="L76" s="162"/>
      <c r="M76" s="162"/>
      <c r="N76" s="144"/>
      <c r="O76" s="144"/>
      <c r="P76" s="163" t="s">
        <v>268</v>
      </c>
      <c r="Q76" s="163"/>
      <c r="R76" s="163"/>
      <c r="S76" s="163"/>
      <c r="T76" s="144"/>
      <c r="U76" s="144"/>
      <c r="V76" s="144"/>
      <c r="W76" s="144"/>
      <c r="X76" s="162"/>
      <c r="Y76" s="162"/>
      <c r="Z76" s="162"/>
      <c r="AA76" s="162"/>
      <c r="AB76" s="144"/>
      <c r="AC76" s="144"/>
      <c r="AD76" s="144"/>
      <c r="AE76" s="144"/>
      <c r="AF76" s="144"/>
    </row>
    <row r="77" spans="1:32" x14ac:dyDescent="0.25">
      <c r="A77" s="204"/>
      <c r="B77" s="204"/>
      <c r="C77" s="204"/>
      <c r="D77" s="20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row>
    <row r="78" spans="1:32" x14ac:dyDescent="0.25">
      <c r="A78" s="204"/>
      <c r="B78" s="204"/>
      <c r="C78" s="204"/>
      <c r="D78" s="20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row>
    <row r="79" spans="1:32" x14ac:dyDescent="0.25">
      <c r="A79" s="165" t="s">
        <v>270</v>
      </c>
      <c r="B79" s="165"/>
      <c r="C79" s="165"/>
      <c r="D79" s="165"/>
      <c r="E79" s="144"/>
      <c r="F79" s="144"/>
      <c r="G79" s="144"/>
      <c r="H79" s="144"/>
      <c r="I79" s="144"/>
      <c r="J79" s="144"/>
      <c r="K79" s="144"/>
      <c r="L79" s="144"/>
      <c r="M79" s="144"/>
      <c r="N79" s="144"/>
      <c r="O79" s="204"/>
      <c r="P79" s="165" t="s">
        <v>270</v>
      </c>
      <c r="Q79" s="165"/>
      <c r="R79" s="165"/>
      <c r="S79" s="165"/>
      <c r="T79" s="144"/>
      <c r="U79" s="144"/>
      <c r="V79" s="144"/>
      <c r="W79" s="144"/>
      <c r="X79" s="144"/>
      <c r="Y79" s="144"/>
      <c r="Z79" s="144"/>
      <c r="AA79" s="144"/>
      <c r="AB79" s="144"/>
      <c r="AC79" s="144"/>
      <c r="AD79" s="144"/>
      <c r="AE79" s="144"/>
      <c r="AF79" s="144"/>
    </row>
    <row r="80" spans="1:32" outlineLevel="2" x14ac:dyDescent="0.25">
      <c r="A80" s="166" t="s">
        <v>316</v>
      </c>
      <c r="B80" s="166"/>
      <c r="C80" s="166"/>
      <c r="D80" s="166"/>
      <c r="E80" s="167"/>
      <c r="F80" s="167"/>
      <c r="G80" s="167"/>
      <c r="H80" s="167"/>
      <c r="I80" s="167"/>
      <c r="J80" s="167"/>
      <c r="K80" s="167"/>
      <c r="L80" s="167"/>
      <c r="M80" s="144"/>
      <c r="N80" s="144"/>
      <c r="P80" s="166" t="s">
        <v>231</v>
      </c>
      <c r="Q80" s="166"/>
      <c r="R80" s="166"/>
      <c r="S80" s="166"/>
      <c r="T80" s="167"/>
      <c r="U80" s="167"/>
      <c r="V80" s="167"/>
      <c r="W80" s="167"/>
      <c r="X80" s="167"/>
      <c r="Y80" s="167"/>
      <c r="Z80" s="167"/>
      <c r="AA80" s="167"/>
      <c r="AB80" s="144"/>
      <c r="AC80" s="144"/>
      <c r="AD80" s="144"/>
      <c r="AE80" s="144"/>
      <c r="AF80" s="144"/>
    </row>
    <row r="81" spans="1:32" ht="52.5" outlineLevel="2" x14ac:dyDescent="0.25">
      <c r="A81" s="168" t="s">
        <v>257</v>
      </c>
      <c r="B81" s="141">
        <v>2019</v>
      </c>
      <c r="C81" s="141">
        <v>2020</v>
      </c>
      <c r="D81" s="141">
        <v>2021</v>
      </c>
      <c r="E81" s="141">
        <v>2022</v>
      </c>
      <c r="F81" s="141">
        <v>2023</v>
      </c>
      <c r="G81" s="141">
        <v>2024</v>
      </c>
      <c r="H81" s="141">
        <v>2025</v>
      </c>
      <c r="I81" s="141">
        <v>2026</v>
      </c>
      <c r="J81" s="142" t="s">
        <v>232</v>
      </c>
      <c r="K81" s="142" t="s">
        <v>258</v>
      </c>
      <c r="L81" s="143" t="s">
        <v>234</v>
      </c>
      <c r="M81" s="142" t="s">
        <v>290</v>
      </c>
      <c r="N81" s="142" t="s">
        <v>292</v>
      </c>
      <c r="P81" s="168" t="s">
        <v>257</v>
      </c>
      <c r="Q81" s="141">
        <v>2019</v>
      </c>
      <c r="R81" s="141">
        <v>2020</v>
      </c>
      <c r="S81" s="141">
        <v>2021</v>
      </c>
      <c r="T81" s="141">
        <v>2022</v>
      </c>
      <c r="U81" s="141">
        <v>2023</v>
      </c>
      <c r="V81" s="141">
        <v>2024</v>
      </c>
      <c r="W81" s="141">
        <v>2025</v>
      </c>
      <c r="X81" s="141">
        <v>2026</v>
      </c>
      <c r="Y81" s="142" t="s">
        <v>232</v>
      </c>
      <c r="Z81" s="142" t="s">
        <v>258</v>
      </c>
      <c r="AA81" s="143" t="s">
        <v>234</v>
      </c>
      <c r="AB81" s="142" t="s">
        <v>271</v>
      </c>
      <c r="AC81" s="144"/>
      <c r="AD81" s="145" t="s">
        <v>317</v>
      </c>
      <c r="AE81" s="145" t="s">
        <v>235</v>
      </c>
      <c r="AF81" s="144"/>
    </row>
    <row r="82" spans="1:32" outlineLevel="2" x14ac:dyDescent="0.25">
      <c r="A82" s="169" t="s">
        <v>259</v>
      </c>
      <c r="B82" s="150">
        <v>80.652065081351637</v>
      </c>
      <c r="C82" s="150">
        <v>108.66283924843428</v>
      </c>
      <c r="D82" s="150">
        <v>67.252774352651059</v>
      </c>
      <c r="E82" s="150">
        <v>80.455650060753371</v>
      </c>
      <c r="F82" s="150">
        <v>85.049847405900337</v>
      </c>
      <c r="G82" s="150">
        <v>77.085637823371968</v>
      </c>
      <c r="H82" s="150">
        <v>73.464088397790107</v>
      </c>
      <c r="I82" s="150">
        <v>90.682103610675</v>
      </c>
      <c r="J82" s="156">
        <v>17.218015212884893</v>
      </c>
      <c r="K82" s="156">
        <v>8.7650697252472582</v>
      </c>
      <c r="L82" s="147"/>
      <c r="M82" s="178">
        <v>12.390898398948607</v>
      </c>
      <c r="N82" s="178">
        <v>2.4815002655086005</v>
      </c>
      <c r="P82" s="169" t="s">
        <v>259</v>
      </c>
      <c r="Q82" s="150">
        <v>94.582461848322893</v>
      </c>
      <c r="R82" s="150">
        <v>103.59069703622383</v>
      </c>
      <c r="S82" s="150">
        <v>81.835055913249732</v>
      </c>
      <c r="T82" s="150">
        <v>77.125618811881182</v>
      </c>
      <c r="U82" s="150">
        <v>76.288908899894949</v>
      </c>
      <c r="V82" s="150">
        <v>66.627954479136264</v>
      </c>
      <c r="W82" s="150">
        <v>75.456718157971451</v>
      </c>
      <c r="X82" s="150">
        <v>78.291205211726393</v>
      </c>
      <c r="Y82" s="177">
        <v>2.8344870537549411</v>
      </c>
      <c r="Z82" s="177">
        <v>-4.1840736332697048</v>
      </c>
      <c r="AA82" s="147"/>
      <c r="AB82" s="178">
        <v>0.59920610081611869</v>
      </c>
      <c r="AC82" s="144"/>
      <c r="AD82" s="147">
        <v>81.917033885427742</v>
      </c>
      <c r="AE82" s="147">
        <v>82.475278844996097</v>
      </c>
      <c r="AF82" s="144"/>
    </row>
    <row r="83" spans="1:32" outlineLevel="2" x14ac:dyDescent="0.25">
      <c r="A83" s="169" t="s">
        <v>260</v>
      </c>
      <c r="B83" s="150">
        <v>161.48387096774221</v>
      </c>
      <c r="C83" s="150">
        <v>231.58974358974388</v>
      </c>
      <c r="D83" s="150">
        <v>178.34999999999974</v>
      </c>
      <c r="E83" s="150">
        <v>163.77777777777789</v>
      </c>
      <c r="F83" s="150">
        <v>117.14285714285714</v>
      </c>
      <c r="G83" s="150">
        <v>133.83999999999997</v>
      </c>
      <c r="H83" s="150">
        <v>110.7741935483871</v>
      </c>
      <c r="I83" s="150">
        <v>313.2916666666668</v>
      </c>
      <c r="J83" s="156">
        <v>202.5174731182797</v>
      </c>
      <c r="K83" s="156">
        <v>152.24842342342347</v>
      </c>
      <c r="L83" s="147"/>
      <c r="M83" s="178">
        <v>154.01354166666681</v>
      </c>
      <c r="N83" s="178">
        <v>0.48890694362238207</v>
      </c>
      <c r="P83" s="169" t="s">
        <v>260</v>
      </c>
      <c r="Q83" s="150">
        <v>219.69850746268639</v>
      </c>
      <c r="R83" s="150">
        <v>183.33121019108307</v>
      </c>
      <c r="S83" s="150">
        <v>204.39597315436279</v>
      </c>
      <c r="T83" s="150">
        <v>151.44680851063836</v>
      </c>
      <c r="U83" s="150">
        <v>115.76721311475417</v>
      </c>
      <c r="V83" s="150">
        <v>92.869863013698591</v>
      </c>
      <c r="W83" s="150">
        <v>114.51943462897535</v>
      </c>
      <c r="X83" s="150">
        <v>159.27812499999999</v>
      </c>
      <c r="Y83" s="177">
        <v>44.758690371024642</v>
      </c>
      <c r="Z83" s="177">
        <v>2.8760881425799596</v>
      </c>
      <c r="AA83" s="147"/>
      <c r="AB83" s="178">
        <v>0.14399514734517282</v>
      </c>
      <c r="AC83" s="144"/>
      <c r="AD83" s="147">
        <v>161.04324324324332</v>
      </c>
      <c r="AE83" s="147">
        <v>156.40203685742003</v>
      </c>
      <c r="AF83" s="144"/>
    </row>
    <row r="84" spans="1:32" outlineLevel="2" x14ac:dyDescent="0.25">
      <c r="A84" s="169" t="s">
        <v>261</v>
      </c>
      <c r="B84" s="150">
        <v>137.0526315789474</v>
      </c>
      <c r="C84" s="150">
        <v>162.12857142857143</v>
      </c>
      <c r="D84" s="150">
        <v>117.31958762886597</v>
      </c>
      <c r="E84" s="150">
        <v>114.19999999999999</v>
      </c>
      <c r="F84" s="150">
        <v>88.6875</v>
      </c>
      <c r="G84" s="150">
        <v>135.76829268292678</v>
      </c>
      <c r="H84" s="150">
        <v>173.20338983050846</v>
      </c>
      <c r="I84" s="150">
        <v>100.53846153846155</v>
      </c>
      <c r="J84" s="156">
        <v>-72.664928292046909</v>
      </c>
      <c r="K84" s="156">
        <v>-32.49678075228735</v>
      </c>
      <c r="L84" s="147"/>
      <c r="M84" s="178">
        <v>-13.799791844072175</v>
      </c>
      <c r="N84" s="178">
        <v>-0.39629356163079876</v>
      </c>
      <c r="P84" s="169" t="s">
        <v>261</v>
      </c>
      <c r="Q84" s="150">
        <v>145.89043209876544</v>
      </c>
      <c r="R84" s="150">
        <v>135.32862190812722</v>
      </c>
      <c r="S84" s="150">
        <v>104.62426614481413</v>
      </c>
      <c r="T84" s="150">
        <v>128.20583941605835</v>
      </c>
      <c r="U84" s="150">
        <v>116.71446229913469</v>
      </c>
      <c r="V84" s="150">
        <v>119.21803499327052</v>
      </c>
      <c r="W84" s="150">
        <v>115.47710487444608</v>
      </c>
      <c r="X84" s="150">
        <v>114.33825338253372</v>
      </c>
      <c r="Y84" s="177">
        <v>-1.1388514919123622</v>
      </c>
      <c r="Z84" s="177">
        <v>-8.1276034184970314</v>
      </c>
      <c r="AA84" s="147"/>
      <c r="AB84" s="178">
        <v>5.721857637655603E-2</v>
      </c>
      <c r="AC84" s="144"/>
      <c r="AD84" s="147">
        <v>133.0352422907489</v>
      </c>
      <c r="AE84" s="147">
        <v>122.46585680103075</v>
      </c>
      <c r="AF84" s="144"/>
    </row>
    <row r="85" spans="1:32" outlineLevel="2" x14ac:dyDescent="0.25">
      <c r="A85" s="169" t="s">
        <v>262</v>
      </c>
      <c r="B85" s="150">
        <v>94.779463243873948</v>
      </c>
      <c r="C85" s="150">
        <v>117.96774193548389</v>
      </c>
      <c r="D85" s="150">
        <v>84.576537911301841</v>
      </c>
      <c r="E85" s="150">
        <v>108.53258845437614</v>
      </c>
      <c r="F85" s="150">
        <v>102.35879629629635</v>
      </c>
      <c r="G85" s="150">
        <v>95.196581196581434</v>
      </c>
      <c r="H85" s="150">
        <v>89.391120507399719</v>
      </c>
      <c r="I85" s="150">
        <v>111.37474949899801</v>
      </c>
      <c r="J85" s="156">
        <v>21.983628991598295</v>
      </c>
      <c r="K85" s="156">
        <v>11.422064639843043</v>
      </c>
      <c r="L85" s="147"/>
      <c r="M85" s="178">
        <v>20.959661542299798</v>
      </c>
      <c r="N85" s="178">
        <v>1.2336499527102234</v>
      </c>
      <c r="P85" s="169" t="s">
        <v>262</v>
      </c>
      <c r="Q85" s="150">
        <v>102.16843792172757</v>
      </c>
      <c r="R85" s="150">
        <v>117.95904722106143</v>
      </c>
      <c r="S85" s="150">
        <v>85.59140981417606</v>
      </c>
      <c r="T85" s="150">
        <v>98.58304469734469</v>
      </c>
      <c r="U85" s="150">
        <v>83.267735665694843</v>
      </c>
      <c r="V85" s="150">
        <v>63.155674846625722</v>
      </c>
      <c r="W85" s="150">
        <v>83.532339114929471</v>
      </c>
      <c r="X85" s="150">
        <v>90.415087956698216</v>
      </c>
      <c r="Y85" s="177">
        <v>6.8827488417687448</v>
      </c>
      <c r="Z85" s="177">
        <v>-3.650609898984797</v>
      </c>
      <c r="AA85" s="147"/>
      <c r="AB85" s="178">
        <v>0.30770807534775457</v>
      </c>
      <c r="AC85" s="144"/>
      <c r="AD85" s="147">
        <v>99.952684859154971</v>
      </c>
      <c r="AE85" s="147">
        <v>94.065697855683013</v>
      </c>
      <c r="AF85" s="144"/>
    </row>
    <row r="86" spans="1:32" outlineLevel="2" x14ac:dyDescent="0.25">
      <c r="A86" s="169" t="s">
        <v>53</v>
      </c>
      <c r="B86" s="150">
        <v>192.01395348837198</v>
      </c>
      <c r="C86" s="150">
        <v>179.39285714285708</v>
      </c>
      <c r="D86" s="150">
        <v>138.78272251308874</v>
      </c>
      <c r="E86" s="150">
        <v>152.88785046728964</v>
      </c>
      <c r="F86" s="150">
        <v>175.52075471698117</v>
      </c>
      <c r="G86" s="150">
        <v>190.74025974025975</v>
      </c>
      <c r="H86" s="150">
        <v>171.15517241379328</v>
      </c>
      <c r="I86" s="150">
        <v>182.7948717948718</v>
      </c>
      <c r="J86" s="156">
        <v>11.639699381078515</v>
      </c>
      <c r="K86" s="156">
        <v>14.140912850590297</v>
      </c>
      <c r="L86" s="147"/>
      <c r="M86" s="178">
        <v>-19.79809973537732</v>
      </c>
      <c r="N86" s="178">
        <v>0.95175817662945406</v>
      </c>
      <c r="P86" s="169" t="s">
        <v>53</v>
      </c>
      <c r="Q86" s="150">
        <v>221.61870503597115</v>
      </c>
      <c r="R86" s="150">
        <v>211.64867762687638</v>
      </c>
      <c r="S86" s="150">
        <v>140.10194902548716</v>
      </c>
      <c r="T86" s="150">
        <v>158.36605132823067</v>
      </c>
      <c r="U86" s="150">
        <v>181.26610878661072</v>
      </c>
      <c r="V86" s="150">
        <v>165.36921097770164</v>
      </c>
      <c r="W86" s="150">
        <v>185.2686440677966</v>
      </c>
      <c r="X86" s="150">
        <v>202.59297153024912</v>
      </c>
      <c r="Y86" s="177">
        <v>17.324327462452516</v>
      </c>
      <c r="Z86" s="177">
        <v>20.199579484475862</v>
      </c>
      <c r="AA86" s="147"/>
      <c r="AB86" s="178">
        <v>0.22088675294361337</v>
      </c>
      <c r="AC86" s="144"/>
      <c r="AD86" s="147">
        <v>168.6539589442815</v>
      </c>
      <c r="AE86" s="147">
        <v>182.39339204577325</v>
      </c>
      <c r="AF86" s="144"/>
    </row>
    <row r="87" spans="1:32" outlineLevel="2" x14ac:dyDescent="0.25">
      <c r="A87" s="169" t="s">
        <v>11</v>
      </c>
      <c r="B87" s="150">
        <v>34.278017241379303</v>
      </c>
      <c r="C87" s="150">
        <v>34.376963350785338</v>
      </c>
      <c r="D87" s="150">
        <v>27.597449908925324</v>
      </c>
      <c r="E87" s="150">
        <v>33.047531992687382</v>
      </c>
      <c r="F87" s="150">
        <v>32.02603369065848</v>
      </c>
      <c r="G87" s="150">
        <v>25.292569659442723</v>
      </c>
      <c r="H87" s="150">
        <v>29.051242236024862</v>
      </c>
      <c r="I87" s="150">
        <v>28.824773413897287</v>
      </c>
      <c r="J87" s="156">
        <v>-0.22646882212757546</v>
      </c>
      <c r="K87" s="156">
        <v>-1.7915170669663034</v>
      </c>
      <c r="L87" s="147"/>
      <c r="M87" s="178">
        <v>-4.8651817308627763</v>
      </c>
      <c r="N87" s="178">
        <v>-9.3845297523387217E-2</v>
      </c>
      <c r="P87" s="169" t="s">
        <v>11</v>
      </c>
      <c r="Q87" s="150">
        <v>48.781424706943191</v>
      </c>
      <c r="R87" s="150">
        <v>42.672503883632245</v>
      </c>
      <c r="S87" s="150">
        <v>32.102260685270238</v>
      </c>
      <c r="T87" s="150">
        <v>35.714786264891387</v>
      </c>
      <c r="U87" s="150">
        <v>30.122921699587888</v>
      </c>
      <c r="V87" s="150">
        <v>28.453517198636504</v>
      </c>
      <c r="W87" s="150">
        <v>39.50453433136606</v>
      </c>
      <c r="X87" s="150">
        <v>33.689955144760063</v>
      </c>
      <c r="Y87" s="177">
        <v>-5.8145791866059966</v>
      </c>
      <c r="Z87" s="177">
        <v>-2.9561266844698082</v>
      </c>
      <c r="AA87" s="147"/>
      <c r="AB87" s="178">
        <v>-0.45758218383834048</v>
      </c>
      <c r="AC87" s="144"/>
      <c r="AD87" s="147">
        <v>30.61629048086359</v>
      </c>
      <c r="AE87" s="147">
        <v>36.646081829229871</v>
      </c>
      <c r="AF87" s="144"/>
    </row>
    <row r="88" spans="1:32" outlineLevel="2" x14ac:dyDescent="0.25">
      <c r="A88" s="169" t="s">
        <v>263</v>
      </c>
      <c r="B88" s="150">
        <v>54.21567164179109</v>
      </c>
      <c r="C88" s="150">
        <v>64.438618136952599</v>
      </c>
      <c r="D88" s="150">
        <v>55.150564617314984</v>
      </c>
      <c r="E88" s="150">
        <v>73.628464419475648</v>
      </c>
      <c r="F88" s="150">
        <v>76.943790849673263</v>
      </c>
      <c r="G88" s="150">
        <v>76.309999999999974</v>
      </c>
      <c r="H88" s="150">
        <v>59.377952755905454</v>
      </c>
      <c r="I88" s="150">
        <v>71.427903351519859</v>
      </c>
      <c r="J88" s="156">
        <v>12.049950595614405</v>
      </c>
      <c r="K88" s="156">
        <v>5.5881585036297423</v>
      </c>
      <c r="L88" s="147"/>
      <c r="M88" s="178">
        <v>9.3694669627930836</v>
      </c>
      <c r="N88" s="178">
        <v>1.6435167940338857</v>
      </c>
      <c r="P88" s="169" t="s">
        <v>263</v>
      </c>
      <c r="Q88" s="150">
        <v>73.18140825528971</v>
      </c>
      <c r="R88" s="150">
        <v>77.267727930535528</v>
      </c>
      <c r="S88" s="150">
        <v>59.765674027588709</v>
      </c>
      <c r="T88" s="150">
        <v>61.998838488812801</v>
      </c>
      <c r="U88" s="150">
        <v>64.927358646079526</v>
      </c>
      <c r="V88" s="150">
        <v>56.439502827521139</v>
      </c>
      <c r="W88" s="150">
        <v>58.512035783650113</v>
      </c>
      <c r="X88" s="150">
        <v>62.058436388726776</v>
      </c>
      <c r="Y88" s="177">
        <v>3.5464006050766628</v>
      </c>
      <c r="Z88" s="177">
        <v>-2.8842692291043335</v>
      </c>
      <c r="AA88" s="147"/>
      <c r="AB88" s="178">
        <v>0.55713508853688865</v>
      </c>
      <c r="AC88" s="144"/>
      <c r="AD88" s="147">
        <v>65.839744847890117</v>
      </c>
      <c r="AE88" s="147">
        <v>64.942705617831109</v>
      </c>
      <c r="AF88" s="144"/>
    </row>
    <row r="89" spans="1:32" outlineLevel="2" x14ac:dyDescent="0.25">
      <c r="A89" s="169" t="s">
        <v>264</v>
      </c>
      <c r="B89" s="150">
        <v>37.545224861040936</v>
      </c>
      <c r="C89" s="150">
        <v>56.950905624404193</v>
      </c>
      <c r="D89" s="150">
        <v>35.129296235679234</v>
      </c>
      <c r="E89" s="150">
        <v>38.010209042294605</v>
      </c>
      <c r="F89" s="150">
        <v>25.249999999999996</v>
      </c>
      <c r="G89" s="150">
        <v>30.29327453142227</v>
      </c>
      <c r="H89" s="150">
        <v>24.701175702155446</v>
      </c>
      <c r="I89" s="150">
        <v>33.596716630977888</v>
      </c>
      <c r="J89" s="156">
        <v>8.8955409288224416</v>
      </c>
      <c r="K89" s="156">
        <v>-0.7770595494657826</v>
      </c>
      <c r="L89" s="147"/>
      <c r="M89" s="178">
        <v>7.7446415688545684</v>
      </c>
      <c r="N89" s="178">
        <v>3.8046564842248074</v>
      </c>
      <c r="P89" s="169" t="s">
        <v>264</v>
      </c>
      <c r="Q89" s="150">
        <v>39.56960193815403</v>
      </c>
      <c r="R89" s="150">
        <v>45.819712092762785</v>
      </c>
      <c r="S89" s="150">
        <v>37.223392070484572</v>
      </c>
      <c r="T89" s="150">
        <v>28.835968871042258</v>
      </c>
      <c r="U89" s="150">
        <v>26.790326979605457</v>
      </c>
      <c r="V89" s="150">
        <v>25.345080640660758</v>
      </c>
      <c r="W89" s="150">
        <v>26.828224795123802</v>
      </c>
      <c r="X89" s="150">
        <v>25.852075062123319</v>
      </c>
      <c r="Y89" s="177">
        <v>-0.97614973300048291</v>
      </c>
      <c r="Z89" s="177">
        <v>-6.5509747923451727</v>
      </c>
      <c r="AA89" s="147"/>
      <c r="AB89" s="178">
        <v>-0.52358929231549922</v>
      </c>
      <c r="AC89" s="144"/>
      <c r="AD89" s="147">
        <v>34.37377618044367</v>
      </c>
      <c r="AE89" s="147">
        <v>32.403049854468492</v>
      </c>
      <c r="AF89" s="144"/>
    </row>
    <row r="90" spans="1:32" outlineLevel="2" x14ac:dyDescent="0.25">
      <c r="A90" s="169" t="s">
        <v>265</v>
      </c>
      <c r="B90" s="150">
        <v>114.05391527599488</v>
      </c>
      <c r="C90" s="150">
        <v>131.33210332103332</v>
      </c>
      <c r="D90" s="150">
        <v>114.13157894736831</v>
      </c>
      <c r="E90" s="150">
        <v>101.7183908045977</v>
      </c>
      <c r="F90" s="150">
        <v>110.40632603406326</v>
      </c>
      <c r="G90" s="150">
        <v>110.87677725118482</v>
      </c>
      <c r="H90" s="150">
        <v>100.73476297968391</v>
      </c>
      <c r="I90" s="150">
        <v>142.71526418786692</v>
      </c>
      <c r="J90" s="156">
        <v>41.980501208183014</v>
      </c>
      <c r="K90" s="156">
        <v>29.884088805321099</v>
      </c>
      <c r="L90" s="147"/>
      <c r="M90" s="178">
        <v>20.644580251679727</v>
      </c>
      <c r="N90" s="178">
        <v>5.1249617937217522</v>
      </c>
      <c r="P90" s="169" t="s">
        <v>265</v>
      </c>
      <c r="Q90" s="150">
        <v>128.89774168992636</v>
      </c>
      <c r="R90" s="150">
        <v>138.8627421307506</v>
      </c>
      <c r="S90" s="150">
        <v>112.37018134433688</v>
      </c>
      <c r="T90" s="150">
        <v>106.56615691489354</v>
      </c>
      <c r="U90" s="150">
        <v>110.9886474501108</v>
      </c>
      <c r="V90" s="150">
        <v>103.0278028525005</v>
      </c>
      <c r="W90" s="150">
        <v>113.3531244590618</v>
      </c>
      <c r="X90" s="150">
        <v>122.07068393618719</v>
      </c>
      <c r="Y90" s="177">
        <v>8.7175594771253913</v>
      </c>
      <c r="Z90" s="177">
        <v>4.7063879489367935</v>
      </c>
      <c r="AA90" s="147"/>
      <c r="AB90" s="178">
        <v>1.5009340633166488</v>
      </c>
      <c r="AC90" s="144"/>
      <c r="AD90" s="147">
        <v>112.83117538254582</v>
      </c>
      <c r="AE90" s="147">
        <v>117.3642959872504</v>
      </c>
      <c r="AF90" s="144"/>
    </row>
    <row r="91" spans="1:32" outlineLevel="2" x14ac:dyDescent="0.25">
      <c r="A91" s="169" t="s">
        <v>266</v>
      </c>
      <c r="B91" s="150">
        <v>62.567867036011059</v>
      </c>
      <c r="C91" s="150">
        <v>161.797263681592</v>
      </c>
      <c r="D91" s="150">
        <v>74.29411764705884</v>
      </c>
      <c r="E91" s="150">
        <v>111.93939393939401</v>
      </c>
      <c r="F91" s="150">
        <v>99.786567164179132</v>
      </c>
      <c r="G91" s="150">
        <v>70.98756476683937</v>
      </c>
      <c r="H91" s="150">
        <v>47.652941176470549</v>
      </c>
      <c r="I91" s="150">
        <v>46.236500341763502</v>
      </c>
      <c r="J91" s="156">
        <v>-1.4164408347070463</v>
      </c>
      <c r="K91" s="156">
        <v>-43.103860531930692</v>
      </c>
      <c r="L91" s="147"/>
      <c r="M91" s="178">
        <v>-2.2339480278016879</v>
      </c>
      <c r="N91" s="178">
        <v>-1.7598073982897233</v>
      </c>
      <c r="P91" s="169" t="s">
        <v>266</v>
      </c>
      <c r="Q91" s="150">
        <v>95.520936515083264</v>
      </c>
      <c r="R91" s="150">
        <v>113.1671278908875</v>
      </c>
      <c r="S91" s="150">
        <v>92.405111274150173</v>
      </c>
      <c r="T91" s="150">
        <v>89.461144539751658</v>
      </c>
      <c r="U91" s="150">
        <v>94.689697238549471</v>
      </c>
      <c r="V91" s="150">
        <v>55.770522223203997</v>
      </c>
      <c r="W91" s="150">
        <v>57.970843615757225</v>
      </c>
      <c r="X91" s="150">
        <v>48.47044836956519</v>
      </c>
      <c r="Y91" s="177">
        <v>-9.5003952461920349</v>
      </c>
      <c r="Z91" s="177">
        <v>-35.544491418561449</v>
      </c>
      <c r="AA91" s="147"/>
      <c r="AB91" s="178">
        <v>-1.3852078307520514</v>
      </c>
      <c r="AC91" s="144"/>
      <c r="AD91" s="147">
        <v>89.340360873694195</v>
      </c>
      <c r="AE91" s="147">
        <v>84.01493978812664</v>
      </c>
      <c r="AF91" s="144"/>
    </row>
    <row r="92" spans="1:32" outlineLevel="2" x14ac:dyDescent="0.25">
      <c r="A92" s="168" t="s">
        <v>267</v>
      </c>
      <c r="B92" s="170">
        <v>68.388981173864892</v>
      </c>
      <c r="C92" s="170">
        <v>94.178842504743841</v>
      </c>
      <c r="D92" s="170">
        <v>65.858710376591702</v>
      </c>
      <c r="E92" s="170">
        <v>73.05773638968482</v>
      </c>
      <c r="F92" s="170">
        <v>68.816948284690255</v>
      </c>
      <c r="G92" s="170">
        <v>66.050229357798159</v>
      </c>
      <c r="H92" s="170">
        <v>54.482483889865257</v>
      </c>
      <c r="I92" s="170">
        <v>69.328872711701109</v>
      </c>
      <c r="J92" s="208">
        <v>14.846388821835852</v>
      </c>
      <c r="K92" s="208">
        <v>-0.79609778843504841</v>
      </c>
      <c r="L92" s="147"/>
      <c r="M92" s="178">
        <v>8.2428914693180388</v>
      </c>
      <c r="N92" s="178">
        <v>13.479004153007196</v>
      </c>
      <c r="P92" s="168" t="s">
        <v>267</v>
      </c>
      <c r="Q92" s="170">
        <v>81.930345334313031</v>
      </c>
      <c r="R92" s="170">
        <v>89.007456451627391</v>
      </c>
      <c r="S92" s="170">
        <v>69.819615872979554</v>
      </c>
      <c r="T92" s="170">
        <v>64.360081317526664</v>
      </c>
      <c r="U92" s="170">
        <v>63.788734475184931</v>
      </c>
      <c r="V92" s="170">
        <v>53.668310247202101</v>
      </c>
      <c r="W92" s="170">
        <v>59.952566507913588</v>
      </c>
      <c r="X92" s="170">
        <v>61.08598124238307</v>
      </c>
      <c r="Y92" s="179">
        <v>1.1334147344694827</v>
      </c>
      <c r="Z92" s="179">
        <v>-8.0987019667648354</v>
      </c>
      <c r="AA92" s="147"/>
      <c r="AB92" s="178">
        <v>1.0207044977768618</v>
      </c>
      <c r="AC92" s="144"/>
      <c r="AD92" s="180">
        <v>70.124970500136158</v>
      </c>
      <c r="AE92" s="180">
        <v>69.184683209147906</v>
      </c>
      <c r="AF92" s="144"/>
    </row>
    <row r="93" spans="1:32" outlineLevel="2" x14ac:dyDescent="0.25">
      <c r="A93" s="163" t="s">
        <v>289</v>
      </c>
      <c r="B93" s="163"/>
      <c r="C93" s="163"/>
      <c r="D93" s="163"/>
      <c r="E93" s="144"/>
      <c r="F93" s="144"/>
      <c r="G93" s="144"/>
      <c r="H93" s="144"/>
      <c r="I93" s="162"/>
      <c r="J93" s="162"/>
      <c r="K93" s="162"/>
      <c r="L93" s="162"/>
      <c r="M93" s="144"/>
      <c r="N93" s="144"/>
      <c r="O93" s="144"/>
      <c r="P93" s="163" t="s">
        <v>268</v>
      </c>
      <c r="Q93" s="163"/>
      <c r="R93" s="163"/>
      <c r="S93" s="163"/>
      <c r="T93" s="144"/>
      <c r="U93" s="144"/>
      <c r="V93" s="144"/>
      <c r="W93" s="144"/>
      <c r="X93" s="162"/>
      <c r="Y93" s="162"/>
      <c r="Z93" s="162"/>
      <c r="AA93" s="162"/>
      <c r="AB93" s="144"/>
      <c r="AC93" s="144"/>
      <c r="AD93" s="144"/>
      <c r="AE93" s="144"/>
      <c r="AF93" s="144"/>
    </row>
    <row r="94" spans="1:32" x14ac:dyDescent="0.25">
      <c r="A94" s="204"/>
      <c r="B94" s="204"/>
      <c r="C94" s="204"/>
      <c r="D94" s="20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row>
    <row r="95" spans="1:32" x14ac:dyDescent="0.25">
      <c r="A95" s="204"/>
      <c r="B95" s="204"/>
      <c r="C95" s="204"/>
      <c r="D95" s="20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row>
    <row r="96" spans="1:32" x14ac:dyDescent="0.25">
      <c r="A96" s="165" t="s">
        <v>248</v>
      </c>
      <c r="B96" s="165"/>
      <c r="C96" s="165"/>
      <c r="D96" s="165"/>
      <c r="E96" s="181"/>
      <c r="F96" s="144"/>
      <c r="G96" s="144"/>
      <c r="H96" s="144"/>
      <c r="I96" s="144"/>
      <c r="J96" s="144"/>
      <c r="K96" s="144"/>
      <c r="L96" s="144"/>
      <c r="M96" s="144"/>
      <c r="N96" s="144"/>
      <c r="O96" s="204"/>
      <c r="P96" s="165" t="s">
        <v>248</v>
      </c>
      <c r="Q96" s="165"/>
      <c r="R96" s="165"/>
      <c r="S96" s="165"/>
      <c r="T96" s="181"/>
      <c r="U96" s="144"/>
      <c r="V96" s="144"/>
      <c r="W96" s="144"/>
      <c r="X96" s="144"/>
      <c r="Y96" s="144"/>
      <c r="Z96" s="144"/>
      <c r="AA96" s="144"/>
      <c r="AB96" s="144"/>
      <c r="AC96" s="144"/>
      <c r="AD96" s="144"/>
      <c r="AE96" s="144"/>
      <c r="AF96" s="144"/>
    </row>
    <row r="97" spans="1:32" outlineLevel="1" x14ac:dyDescent="0.25">
      <c r="A97" s="166" t="s">
        <v>316</v>
      </c>
      <c r="B97" s="166"/>
      <c r="C97" s="166"/>
      <c r="D97" s="166"/>
      <c r="E97" s="167"/>
      <c r="F97" s="167"/>
      <c r="G97" s="167"/>
      <c r="H97" s="167"/>
      <c r="I97" s="167"/>
      <c r="J97" s="167"/>
      <c r="K97" s="167"/>
      <c r="L97" s="167"/>
      <c r="M97" s="144"/>
      <c r="N97" s="144"/>
      <c r="P97" s="166" t="s">
        <v>231</v>
      </c>
      <c r="Q97" s="166"/>
      <c r="R97" s="166"/>
      <c r="S97" s="166"/>
      <c r="T97" s="167"/>
      <c r="U97" s="167"/>
      <c r="V97" s="167"/>
      <c r="W97" s="167"/>
      <c r="X97" s="167"/>
      <c r="Y97" s="167"/>
      <c r="Z97" s="167"/>
      <c r="AA97" s="167"/>
      <c r="AB97" s="144"/>
      <c r="AC97" s="144"/>
      <c r="AD97" s="144"/>
      <c r="AE97" s="144"/>
      <c r="AF97" s="144"/>
    </row>
    <row r="98" spans="1:32" ht="31.5" outlineLevel="1" x14ac:dyDescent="0.25">
      <c r="A98" s="168" t="s">
        <v>257</v>
      </c>
      <c r="B98" s="141">
        <v>2019</v>
      </c>
      <c r="C98" s="141">
        <v>2020</v>
      </c>
      <c r="D98" s="141">
        <v>2021</v>
      </c>
      <c r="E98" s="141">
        <v>2022</v>
      </c>
      <c r="F98" s="141">
        <v>2023</v>
      </c>
      <c r="G98" s="141">
        <v>2024</v>
      </c>
      <c r="H98" s="141">
        <v>2025</v>
      </c>
      <c r="I98" s="141">
        <v>2026</v>
      </c>
      <c r="J98" s="142" t="s">
        <v>232</v>
      </c>
      <c r="K98" s="142" t="s">
        <v>258</v>
      </c>
      <c r="L98" s="143" t="s">
        <v>234</v>
      </c>
      <c r="M98" s="142" t="s">
        <v>290</v>
      </c>
      <c r="N98" s="144"/>
      <c r="P98" s="168" t="s">
        <v>257</v>
      </c>
      <c r="Q98" s="141">
        <v>2019</v>
      </c>
      <c r="R98" s="141">
        <v>2020</v>
      </c>
      <c r="S98" s="141">
        <v>2021</v>
      </c>
      <c r="T98" s="141">
        <v>2022</v>
      </c>
      <c r="U98" s="141">
        <v>2023</v>
      </c>
      <c r="V98" s="141">
        <v>2024</v>
      </c>
      <c r="W98" s="141">
        <v>2025</v>
      </c>
      <c r="X98" s="141">
        <v>2026</v>
      </c>
      <c r="Y98" s="142" t="s">
        <v>232</v>
      </c>
      <c r="Z98" s="142" t="s">
        <v>258</v>
      </c>
      <c r="AA98" s="143" t="s">
        <v>234</v>
      </c>
      <c r="AB98" s="144"/>
      <c r="AC98" s="144"/>
      <c r="AD98" s="145" t="s">
        <v>317</v>
      </c>
      <c r="AE98" s="145" t="s">
        <v>235</v>
      </c>
      <c r="AF98" s="144"/>
    </row>
    <row r="99" spans="1:32" outlineLevel="1" x14ac:dyDescent="0.25">
      <c r="A99" s="169" t="s">
        <v>259</v>
      </c>
      <c r="B99" s="150">
        <v>76.328000000000031</v>
      </c>
      <c r="C99" s="150">
        <v>117.55892857142857</v>
      </c>
      <c r="D99" s="150">
        <v>74.816470588235333</v>
      </c>
      <c r="E99" s="150">
        <v>85.924528301886852</v>
      </c>
      <c r="F99" s="150">
        <v>102.62734082397012</v>
      </c>
      <c r="G99" s="150">
        <v>94.824761904761885</v>
      </c>
      <c r="H99" s="150">
        <v>90.987477638640399</v>
      </c>
      <c r="I99" s="150">
        <v>103.90732436472341</v>
      </c>
      <c r="J99" s="177">
        <v>12.919846726083009</v>
      </c>
      <c r="K99" s="177">
        <v>11.106207046287636</v>
      </c>
      <c r="L99" s="147"/>
      <c r="M99" s="178">
        <v>10.588928138308304</v>
      </c>
      <c r="N99" s="144"/>
      <c r="P99" s="169" t="s">
        <v>259</v>
      </c>
      <c r="Q99" s="150">
        <v>94.126720747295934</v>
      </c>
      <c r="R99" s="150">
        <v>112.11691259931891</v>
      </c>
      <c r="S99" s="150">
        <v>90.335746606334865</v>
      </c>
      <c r="T99" s="150">
        <v>86.461854367398558</v>
      </c>
      <c r="U99" s="150">
        <v>90.520205626160177</v>
      </c>
      <c r="V99" s="150">
        <v>76.420136370230651</v>
      </c>
      <c r="W99" s="150">
        <v>93.68827249209545</v>
      </c>
      <c r="X99" s="150">
        <v>93.318396226415103</v>
      </c>
      <c r="Y99" s="177">
        <v>-0.36987626568034671</v>
      </c>
      <c r="Z99" s="177">
        <v>0.4825379887917336</v>
      </c>
      <c r="AA99" s="147"/>
      <c r="AB99" s="144"/>
      <c r="AC99" s="144"/>
      <c r="AD99" s="147">
        <v>92.801117318435772</v>
      </c>
      <c r="AE99" s="147">
        <v>92.83585823762337</v>
      </c>
      <c r="AF99" s="144"/>
    </row>
    <row r="100" spans="1:32" outlineLevel="1" x14ac:dyDescent="0.25">
      <c r="A100" s="169" t="s">
        <v>260</v>
      </c>
      <c r="B100" s="150">
        <v>251.66666666666666</v>
      </c>
      <c r="C100" s="150">
        <v>294.92307692307702</v>
      </c>
      <c r="D100" s="150">
        <v>279.62499999999989</v>
      </c>
      <c r="E100" s="150">
        <v>160.4</v>
      </c>
      <c r="F100" s="150">
        <v>47.666666666666686</v>
      </c>
      <c r="G100" s="150">
        <v>178.16666666666666</v>
      </c>
      <c r="H100" s="150">
        <v>225.57142857142858</v>
      </c>
      <c r="I100" s="150">
        <v>657.66666666666663</v>
      </c>
      <c r="J100" s="177">
        <v>432.09523809523807</v>
      </c>
      <c r="K100" s="177">
        <v>439.46327683615812</v>
      </c>
      <c r="L100" s="147"/>
      <c r="M100" s="178">
        <v>99.452380952380963</v>
      </c>
      <c r="N100" s="144"/>
      <c r="P100" s="169" t="s">
        <v>260</v>
      </c>
      <c r="Q100" s="150">
        <v>334.16935483870969</v>
      </c>
      <c r="R100" s="150">
        <v>317.7157894736842</v>
      </c>
      <c r="S100" s="150">
        <v>361.81914893617022</v>
      </c>
      <c r="T100" s="150">
        <v>257.74999999999994</v>
      </c>
      <c r="U100" s="150">
        <v>202.03389830508496</v>
      </c>
      <c r="V100" s="150">
        <v>193.8846153846151</v>
      </c>
      <c r="W100" s="150">
        <v>188.22222222222206</v>
      </c>
      <c r="X100" s="150">
        <v>558.21428571428567</v>
      </c>
      <c r="Y100" s="177">
        <v>369.99206349206361</v>
      </c>
      <c r="Z100" s="177">
        <v>272.3344335885925</v>
      </c>
      <c r="AA100" s="147"/>
      <c r="AB100" s="144"/>
      <c r="AC100" s="144"/>
      <c r="AD100" s="147">
        <v>218.20338983050848</v>
      </c>
      <c r="AE100" s="147">
        <v>285.87985212569316</v>
      </c>
      <c r="AF100" s="144"/>
    </row>
    <row r="101" spans="1:32" outlineLevel="1" x14ac:dyDescent="0.25">
      <c r="A101" s="169" t="s">
        <v>261</v>
      </c>
      <c r="B101" s="150">
        <v>140.8947368421052</v>
      </c>
      <c r="C101" s="150">
        <v>211.84210526315792</v>
      </c>
      <c r="D101" s="150">
        <v>79.055555555555642</v>
      </c>
      <c r="E101" s="150">
        <v>111.55263157894734</v>
      </c>
      <c r="F101" s="150">
        <v>107.73913043478257</v>
      </c>
      <c r="G101" s="150">
        <v>151.36956521739125</v>
      </c>
      <c r="H101" s="150">
        <v>210.16666666666669</v>
      </c>
      <c r="I101" s="150">
        <v>100.76595744680851</v>
      </c>
      <c r="J101" s="177">
        <v>-109.40070921985817</v>
      </c>
      <c r="K101" s="177">
        <v>-41.919081923270213</v>
      </c>
      <c r="L101" s="147"/>
      <c r="M101" s="178">
        <v>-29.57799159777737</v>
      </c>
      <c r="N101" s="144"/>
      <c r="P101" s="169" t="s">
        <v>261</v>
      </c>
      <c r="Q101" s="150">
        <v>142.28871391076117</v>
      </c>
      <c r="R101" s="150">
        <v>146.20074349442379</v>
      </c>
      <c r="S101" s="150">
        <v>105.18433931484505</v>
      </c>
      <c r="T101" s="150">
        <v>147.61475409836069</v>
      </c>
      <c r="U101" s="150">
        <v>127.59637188208617</v>
      </c>
      <c r="V101" s="150">
        <v>116.76027397260277</v>
      </c>
      <c r="W101" s="150">
        <v>135.18873239436616</v>
      </c>
      <c r="X101" s="150">
        <v>130.34394904458588</v>
      </c>
      <c r="Y101" s="177">
        <v>-4.8447833497802719</v>
      </c>
      <c r="Z101" s="177">
        <v>0.46655440857054487</v>
      </c>
      <c r="AA101" s="147"/>
      <c r="AB101" s="144"/>
      <c r="AC101" s="144"/>
      <c r="AD101" s="147">
        <v>142.68503937007873</v>
      </c>
      <c r="AE101" s="147">
        <v>129.87739463601534</v>
      </c>
      <c r="AF101" s="144"/>
    </row>
    <row r="102" spans="1:32" outlineLevel="1" x14ac:dyDescent="0.25">
      <c r="A102" s="169" t="s">
        <v>262</v>
      </c>
      <c r="B102" s="150">
        <v>92.56554878048766</v>
      </c>
      <c r="C102" s="150">
        <v>118.72778561354028</v>
      </c>
      <c r="D102" s="150">
        <v>95.257383966244873</v>
      </c>
      <c r="E102" s="150">
        <v>124.46130952380967</v>
      </c>
      <c r="F102" s="150">
        <v>137.04739336492881</v>
      </c>
      <c r="G102" s="150">
        <v>133.62619808306738</v>
      </c>
      <c r="H102" s="150">
        <v>124.37674418604649</v>
      </c>
      <c r="I102" s="150">
        <v>144.81439393939402</v>
      </c>
      <c r="J102" s="177">
        <v>20.437649753347529</v>
      </c>
      <c r="K102" s="177">
        <v>31.789342463759112</v>
      </c>
      <c r="L102" s="147"/>
      <c r="M102" s="178">
        <v>33.25890114074943</v>
      </c>
      <c r="N102" s="144"/>
      <c r="P102" s="169" t="s">
        <v>262</v>
      </c>
      <c r="Q102" s="150">
        <v>105.49169542709214</v>
      </c>
      <c r="R102" s="150">
        <v>124.77134380837273</v>
      </c>
      <c r="S102" s="150">
        <v>92.658012671920758</v>
      </c>
      <c r="T102" s="150">
        <v>114.94492254733218</v>
      </c>
      <c r="U102" s="150">
        <v>102.5003998933618</v>
      </c>
      <c r="V102" s="150">
        <v>85.496655518394647</v>
      </c>
      <c r="W102" s="150">
        <v>100.22075826835149</v>
      </c>
      <c r="X102" s="150">
        <v>111.55549279864459</v>
      </c>
      <c r="Y102" s="177">
        <v>11.334734530293105</v>
      </c>
      <c r="Z102" s="177">
        <v>5.3557880274469909</v>
      </c>
      <c r="AA102" s="147"/>
      <c r="AB102" s="144"/>
      <c r="AC102" s="144"/>
      <c r="AD102" s="147">
        <v>113.02505147563491</v>
      </c>
      <c r="AE102" s="147">
        <v>106.1997047711976</v>
      </c>
      <c r="AF102" s="144"/>
    </row>
    <row r="103" spans="1:32" outlineLevel="1" x14ac:dyDescent="0.25">
      <c r="A103" s="169" t="s">
        <v>53</v>
      </c>
      <c r="B103" s="150">
        <v>177.86259541984728</v>
      </c>
      <c r="C103" s="150">
        <v>188.76799999999997</v>
      </c>
      <c r="D103" s="150">
        <v>134.45228215767642</v>
      </c>
      <c r="E103" s="150">
        <v>155.98305084745755</v>
      </c>
      <c r="F103" s="150">
        <v>179.56603773584891</v>
      </c>
      <c r="G103" s="150">
        <v>196.11594202898542</v>
      </c>
      <c r="H103" s="150">
        <v>195.19512195121951</v>
      </c>
      <c r="I103" s="150">
        <v>208.5737704918032</v>
      </c>
      <c r="J103" s="177">
        <v>13.378648540583697</v>
      </c>
      <c r="K103" s="177">
        <v>38.2256819606161</v>
      </c>
      <c r="L103" s="147"/>
      <c r="M103" s="178">
        <v>-21.347181889149056</v>
      </c>
      <c r="N103" s="144"/>
      <c r="P103" s="169" t="s">
        <v>53</v>
      </c>
      <c r="Q103" s="150">
        <v>241.47624132407904</v>
      </c>
      <c r="R103" s="150">
        <v>232.33529411764701</v>
      </c>
      <c r="S103" s="150">
        <v>144.02360655737709</v>
      </c>
      <c r="T103" s="150">
        <v>176.84889643463512</v>
      </c>
      <c r="U103" s="150">
        <v>207.6575107296137</v>
      </c>
      <c r="V103" s="150">
        <v>184.12704598597037</v>
      </c>
      <c r="W103" s="150">
        <v>209.15182357930445</v>
      </c>
      <c r="X103" s="150">
        <v>229.92095238095226</v>
      </c>
      <c r="Y103" s="177">
        <v>20.76912880164781</v>
      </c>
      <c r="Z103" s="177">
        <v>28.496109064400343</v>
      </c>
      <c r="AA103" s="147"/>
      <c r="AB103" s="144"/>
      <c r="AC103" s="144"/>
      <c r="AD103" s="147">
        <v>170.3480885311871</v>
      </c>
      <c r="AE103" s="147">
        <v>201.42484331655191</v>
      </c>
      <c r="AF103" s="144"/>
    </row>
    <row r="104" spans="1:32" outlineLevel="1" x14ac:dyDescent="0.25">
      <c r="A104" s="169" t="s">
        <v>11</v>
      </c>
      <c r="B104" s="150">
        <v>119.83544303797458</v>
      </c>
      <c r="C104" s="150">
        <v>90.827956989247411</v>
      </c>
      <c r="D104" s="150">
        <v>96.831325301204771</v>
      </c>
      <c r="E104" s="150">
        <v>122.37142857142841</v>
      </c>
      <c r="F104" s="150">
        <v>92.796747967479703</v>
      </c>
      <c r="G104" s="150">
        <v>91.82352941176471</v>
      </c>
      <c r="H104" s="150">
        <v>121.34482758620696</v>
      </c>
      <c r="I104" s="150">
        <v>100.31578947368438</v>
      </c>
      <c r="J104" s="177">
        <v>-21.029038112522585</v>
      </c>
      <c r="K104" s="177">
        <v>-3.7173780221696688</v>
      </c>
      <c r="L104" s="147"/>
      <c r="M104" s="178">
        <v>-12.20148168348301</v>
      </c>
      <c r="N104" s="144"/>
      <c r="P104" s="169" t="s">
        <v>11</v>
      </c>
      <c r="Q104" s="150">
        <v>121.71661237785004</v>
      </c>
      <c r="R104" s="150">
        <v>120.71276595744671</v>
      </c>
      <c r="S104" s="150">
        <v>95.372763419483235</v>
      </c>
      <c r="T104" s="150">
        <v>109.57632398753876</v>
      </c>
      <c r="U104" s="150">
        <v>106.75683317624876</v>
      </c>
      <c r="V104" s="150">
        <v>92.769716088328082</v>
      </c>
      <c r="W104" s="150">
        <v>117.40218470705076</v>
      </c>
      <c r="X104" s="150">
        <v>112.51727115716739</v>
      </c>
      <c r="Y104" s="177">
        <v>-4.8849135498833789</v>
      </c>
      <c r="Z104" s="177">
        <v>2.2554038610750951</v>
      </c>
      <c r="AA104" s="147"/>
      <c r="AB104" s="144"/>
      <c r="AC104" s="144"/>
      <c r="AD104" s="147">
        <v>104.03316749585404</v>
      </c>
      <c r="AE104" s="147">
        <v>110.26186729609229</v>
      </c>
      <c r="AF104" s="144"/>
    </row>
    <row r="105" spans="1:32" outlineLevel="1" x14ac:dyDescent="0.25">
      <c r="A105" s="169" t="s">
        <v>263</v>
      </c>
      <c r="B105" s="150">
        <v>50.336563876652043</v>
      </c>
      <c r="C105" s="150">
        <v>65.461764705882288</v>
      </c>
      <c r="D105" s="150">
        <v>55.311550151975709</v>
      </c>
      <c r="E105" s="150">
        <v>72.057534246575344</v>
      </c>
      <c r="F105" s="150">
        <v>77.548211508553635</v>
      </c>
      <c r="G105" s="150">
        <v>73.933388157894683</v>
      </c>
      <c r="H105" s="150">
        <v>62.441000000000017</v>
      </c>
      <c r="I105" s="150">
        <v>72.038797284190224</v>
      </c>
      <c r="J105" s="177">
        <v>9.5977972841902073</v>
      </c>
      <c r="K105" s="177">
        <v>6.6339447627820647</v>
      </c>
      <c r="L105" s="147"/>
      <c r="M105" s="178">
        <v>7.6217729637323828</v>
      </c>
      <c r="N105" s="144"/>
      <c r="P105" s="169" t="s">
        <v>263</v>
      </c>
      <c r="Q105" s="150">
        <v>72.290563428966465</v>
      </c>
      <c r="R105" s="150">
        <v>78.092233303112749</v>
      </c>
      <c r="S105" s="150">
        <v>60.310089951886127</v>
      </c>
      <c r="T105" s="150">
        <v>62.863296703296768</v>
      </c>
      <c r="U105" s="150">
        <v>66.752627324171442</v>
      </c>
      <c r="V105" s="150">
        <v>57.263469985358739</v>
      </c>
      <c r="W105" s="150">
        <v>60.340813970269799</v>
      </c>
      <c r="X105" s="150">
        <v>64.417024320457841</v>
      </c>
      <c r="Y105" s="177">
        <v>4.0762103501880418</v>
      </c>
      <c r="Z105" s="177">
        <v>-1.3861583004196092</v>
      </c>
      <c r="AA105" s="147"/>
      <c r="AB105" s="144"/>
      <c r="AC105" s="144"/>
      <c r="AD105" s="147">
        <v>65.404852521408159</v>
      </c>
      <c r="AE105" s="147">
        <v>65.80318262087745</v>
      </c>
      <c r="AF105" s="144"/>
    </row>
    <row r="106" spans="1:32" outlineLevel="1" x14ac:dyDescent="0.25">
      <c r="A106" s="169" t="s">
        <v>264</v>
      </c>
      <c r="B106" s="150">
        <v>85.033464566929183</v>
      </c>
      <c r="C106" s="150">
        <v>123.28907563025207</v>
      </c>
      <c r="D106" s="150">
        <v>72.0195227765727</v>
      </c>
      <c r="E106" s="150">
        <v>81.135440180586954</v>
      </c>
      <c r="F106" s="150">
        <v>57.670792079207914</v>
      </c>
      <c r="G106" s="150">
        <v>81.827586206896569</v>
      </c>
      <c r="H106" s="150">
        <v>78.586638830897741</v>
      </c>
      <c r="I106" s="150">
        <v>93.568773234200791</v>
      </c>
      <c r="J106" s="177">
        <v>14.98213440330305</v>
      </c>
      <c r="K106" s="177">
        <v>8.7384451230568345</v>
      </c>
      <c r="L106" s="147"/>
      <c r="M106" s="178">
        <v>11.696280884659757</v>
      </c>
      <c r="N106" s="144"/>
      <c r="P106" s="169" t="s">
        <v>264</v>
      </c>
      <c r="Q106" s="150">
        <v>85.649861878453024</v>
      </c>
      <c r="R106" s="150">
        <v>107.04158228702578</v>
      </c>
      <c r="S106" s="150">
        <v>85.66011854360714</v>
      </c>
      <c r="T106" s="150">
        <v>64.540003232584468</v>
      </c>
      <c r="U106" s="150">
        <v>68.260584283705683</v>
      </c>
      <c r="V106" s="150">
        <v>76.472487850760302</v>
      </c>
      <c r="W106" s="150">
        <v>93.711420612813328</v>
      </c>
      <c r="X106" s="150">
        <v>81.872492349541034</v>
      </c>
      <c r="Y106" s="177">
        <v>-11.838928263272294</v>
      </c>
      <c r="Z106" s="177">
        <v>-1.5829681884956699</v>
      </c>
      <c r="AA106" s="147"/>
      <c r="AB106" s="144"/>
      <c r="AC106" s="144"/>
      <c r="AD106" s="147">
        <v>84.830328111143956</v>
      </c>
      <c r="AE106" s="147">
        <v>83.455460538036704</v>
      </c>
      <c r="AF106" s="144"/>
    </row>
    <row r="107" spans="1:32" outlineLevel="1" x14ac:dyDescent="0.25">
      <c r="A107" s="169" t="s">
        <v>265</v>
      </c>
      <c r="B107" s="150">
        <v>119.8568376068375</v>
      </c>
      <c r="C107" s="150">
        <v>139.361328125</v>
      </c>
      <c r="D107" s="150">
        <v>112.24750000000014</v>
      </c>
      <c r="E107" s="150">
        <v>114.30397727272715</v>
      </c>
      <c r="F107" s="150">
        <v>125.56790123456788</v>
      </c>
      <c r="G107" s="150">
        <v>117.32360742705572</v>
      </c>
      <c r="H107" s="150">
        <v>121.55963302752312</v>
      </c>
      <c r="I107" s="150">
        <v>164.43589743589763</v>
      </c>
      <c r="J107" s="177">
        <v>42.87626440837451</v>
      </c>
      <c r="K107" s="177">
        <v>42.176236418948477</v>
      </c>
      <c r="L107" s="147"/>
      <c r="M107" s="178">
        <v>28.339964708936918</v>
      </c>
      <c r="N107" s="144"/>
      <c r="P107" s="169" t="s">
        <v>265</v>
      </c>
      <c r="Q107" s="150">
        <v>127.56359614473045</v>
      </c>
      <c r="R107" s="150">
        <v>146.92865497076031</v>
      </c>
      <c r="S107" s="150">
        <v>116.11489817792086</v>
      </c>
      <c r="T107" s="150">
        <v>116.3077092027234</v>
      </c>
      <c r="U107" s="150">
        <v>124.35455585207767</v>
      </c>
      <c r="V107" s="150">
        <v>116.62752258312526</v>
      </c>
      <c r="W107" s="150">
        <v>129.1222179585572</v>
      </c>
      <c r="X107" s="150">
        <v>136.09593272696071</v>
      </c>
      <c r="Y107" s="177">
        <v>6.9737147684035108</v>
      </c>
      <c r="Z107" s="177">
        <v>9.5260998842357338</v>
      </c>
      <c r="AA107" s="147"/>
      <c r="AB107" s="144"/>
      <c r="AC107" s="144"/>
      <c r="AD107" s="147">
        <v>122.25966101694915</v>
      </c>
      <c r="AE107" s="147">
        <v>126.56983284272498</v>
      </c>
      <c r="AF107" s="144"/>
    </row>
    <row r="108" spans="1:32" outlineLevel="1" x14ac:dyDescent="0.25">
      <c r="A108" s="169" t="s">
        <v>266</v>
      </c>
      <c r="B108" s="150">
        <v>174.4960629921257</v>
      </c>
      <c r="C108" s="150">
        <v>240.20261437908516</v>
      </c>
      <c r="D108" s="150">
        <v>223.57522123893813</v>
      </c>
      <c r="E108" s="150">
        <v>183.06859205776158</v>
      </c>
      <c r="F108" s="150">
        <v>238.43200000000019</v>
      </c>
      <c r="G108" s="150">
        <v>205.27218934911252</v>
      </c>
      <c r="H108" s="150">
        <v>258.28723404255305</v>
      </c>
      <c r="I108" s="150">
        <v>80.074324324324266</v>
      </c>
      <c r="J108" s="177">
        <v>-178.21290971822879</v>
      </c>
      <c r="K108" s="177">
        <v>-134.96366081192679</v>
      </c>
      <c r="L108" s="147"/>
      <c r="M108" s="178">
        <v>-65.396522321043193</v>
      </c>
      <c r="N108" s="144"/>
      <c r="P108" s="169" t="s">
        <v>266</v>
      </c>
      <c r="Q108" s="150">
        <v>204.81065857885625</v>
      </c>
      <c r="R108" s="150">
        <v>196.03550295857994</v>
      </c>
      <c r="S108" s="150">
        <v>198.61832669322712</v>
      </c>
      <c r="T108" s="150">
        <v>183.95169775227191</v>
      </c>
      <c r="U108" s="150">
        <v>214.74809160305352</v>
      </c>
      <c r="V108" s="150">
        <v>172.65210267613321</v>
      </c>
      <c r="W108" s="150">
        <v>188.1079096045197</v>
      </c>
      <c r="X108" s="150">
        <v>145.47084664536746</v>
      </c>
      <c r="Y108" s="177">
        <v>-42.637062959152246</v>
      </c>
      <c r="Z108" s="177">
        <v>-49.553987584583837</v>
      </c>
      <c r="AA108" s="147"/>
      <c r="AB108" s="144"/>
      <c r="AC108" s="144"/>
      <c r="AD108" s="147">
        <v>215.03798513625105</v>
      </c>
      <c r="AE108" s="147">
        <v>195.0248342299513</v>
      </c>
      <c r="AF108" s="144"/>
    </row>
    <row r="109" spans="1:32" outlineLevel="1" x14ac:dyDescent="0.25">
      <c r="A109" s="168" t="s">
        <v>267</v>
      </c>
      <c r="B109" s="170">
        <v>86.778359030836995</v>
      </c>
      <c r="C109" s="170">
        <v>116.25562514497797</v>
      </c>
      <c r="D109" s="170">
        <v>83.929790209790255</v>
      </c>
      <c r="E109" s="170">
        <v>99.941231343283576</v>
      </c>
      <c r="F109" s="170">
        <v>100.77350427350427</v>
      </c>
      <c r="G109" s="170">
        <v>102.09310653536258</v>
      </c>
      <c r="H109" s="170">
        <v>97.053088480801378</v>
      </c>
      <c r="I109" s="170">
        <v>104.48199373695202</v>
      </c>
      <c r="J109" s="179">
        <v>7.4289052561506423</v>
      </c>
      <c r="K109" s="179">
        <v>5.9133042969782963</v>
      </c>
      <c r="L109" s="147"/>
      <c r="M109" s="178">
        <v>7.9037505589479053</v>
      </c>
      <c r="N109" s="144"/>
      <c r="P109" s="168" t="s">
        <v>267</v>
      </c>
      <c r="Q109" s="170">
        <v>104.8986875924916</v>
      </c>
      <c r="R109" s="170">
        <v>116.97383929854823</v>
      </c>
      <c r="S109" s="170">
        <v>91.945246800731255</v>
      </c>
      <c r="T109" s="170">
        <v>90.549216888843887</v>
      </c>
      <c r="U109" s="170">
        <v>94.422231202605388</v>
      </c>
      <c r="V109" s="170">
        <v>84.71582501613787</v>
      </c>
      <c r="W109" s="170">
        <v>96.045760737439167</v>
      </c>
      <c r="X109" s="170">
        <v>96.578243178004115</v>
      </c>
      <c r="Y109" s="179">
        <v>0.53248244056494798</v>
      </c>
      <c r="Z109" s="179">
        <v>-1.7057155098249268</v>
      </c>
      <c r="AA109" s="147"/>
      <c r="AB109" s="144"/>
      <c r="AC109" s="144"/>
      <c r="AD109" s="180">
        <v>98.568689439973724</v>
      </c>
      <c r="AE109" s="180">
        <v>98.283958687829042</v>
      </c>
      <c r="AF109" s="144"/>
    </row>
    <row r="110" spans="1:32" outlineLevel="1" x14ac:dyDescent="0.25">
      <c r="A110" s="163" t="s">
        <v>289</v>
      </c>
      <c r="B110" s="163"/>
      <c r="C110" s="163"/>
      <c r="D110" s="163"/>
      <c r="E110" s="144"/>
      <c r="F110" s="144"/>
      <c r="G110" s="144"/>
      <c r="H110" s="144"/>
      <c r="I110" s="162"/>
      <c r="J110" s="162"/>
      <c r="K110" s="162"/>
      <c r="L110" s="162"/>
      <c r="M110" s="144"/>
      <c r="N110" s="144"/>
      <c r="O110" s="144"/>
      <c r="P110" s="163" t="s">
        <v>268</v>
      </c>
      <c r="Q110" s="163"/>
      <c r="R110" s="163"/>
      <c r="S110" s="163"/>
      <c r="T110" s="144"/>
      <c r="U110" s="144"/>
      <c r="V110" s="144"/>
      <c r="W110" s="144"/>
      <c r="X110" s="162"/>
      <c r="Y110" s="162"/>
      <c r="Z110" s="162"/>
      <c r="AA110" s="162"/>
      <c r="AB110" s="144"/>
      <c r="AC110" s="144"/>
      <c r="AD110" s="144"/>
      <c r="AE110" s="144"/>
      <c r="AF110" s="144"/>
    </row>
    <row r="111" spans="1:32" x14ac:dyDescent="0.25">
      <c r="A111" s="204"/>
      <c r="B111" s="204"/>
      <c r="C111" s="204"/>
      <c r="D111" s="20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row>
    <row r="112" spans="1:32" x14ac:dyDescent="0.25">
      <c r="A112" s="204"/>
      <c r="B112" s="204"/>
      <c r="C112" s="204"/>
      <c r="D112" s="20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row>
    <row r="113" spans="1:32" x14ac:dyDescent="0.25">
      <c r="A113" s="165" t="s">
        <v>249</v>
      </c>
      <c r="B113" s="165"/>
      <c r="C113" s="165"/>
      <c r="D113" s="165"/>
      <c r="E113" s="182"/>
      <c r="F113" s="144"/>
      <c r="G113" s="144"/>
      <c r="H113" s="144"/>
      <c r="I113" s="144"/>
      <c r="J113" s="144"/>
      <c r="K113" s="144"/>
      <c r="L113" s="144"/>
      <c r="M113" s="144"/>
      <c r="N113" s="144"/>
      <c r="O113" s="204"/>
      <c r="P113" s="165" t="s">
        <v>249</v>
      </c>
      <c r="Q113" s="165"/>
      <c r="R113" s="165"/>
      <c r="S113" s="165"/>
      <c r="T113" s="181"/>
      <c r="U113" s="144"/>
      <c r="V113" s="144"/>
      <c r="W113" s="144"/>
      <c r="X113" s="144"/>
      <c r="Y113" s="144"/>
      <c r="Z113" s="144"/>
      <c r="AA113" s="144"/>
      <c r="AB113" s="144"/>
      <c r="AC113" s="144"/>
      <c r="AD113" s="144"/>
      <c r="AE113" s="144"/>
      <c r="AF113" s="144"/>
    </row>
    <row r="114" spans="1:32" outlineLevel="1" x14ac:dyDescent="0.25">
      <c r="A114" s="166" t="s">
        <v>316</v>
      </c>
      <c r="B114" s="166"/>
      <c r="C114" s="166"/>
      <c r="D114" s="166"/>
      <c r="E114" s="167"/>
      <c r="F114" s="167"/>
      <c r="G114" s="167"/>
      <c r="H114" s="167"/>
      <c r="I114" s="167"/>
      <c r="J114" s="167"/>
      <c r="K114" s="167"/>
      <c r="L114" s="167"/>
      <c r="M114" s="144"/>
      <c r="N114" s="144"/>
      <c r="P114" s="166" t="s">
        <v>231</v>
      </c>
      <c r="Q114" s="166"/>
      <c r="R114" s="166"/>
      <c r="S114" s="166"/>
      <c r="T114" s="167"/>
      <c r="U114" s="167"/>
      <c r="V114" s="167"/>
      <c r="W114" s="167"/>
      <c r="X114" s="167"/>
      <c r="Y114" s="167"/>
      <c r="Z114" s="167"/>
      <c r="AA114" s="167"/>
      <c r="AB114" s="144"/>
      <c r="AC114" s="144"/>
      <c r="AD114" s="144"/>
      <c r="AE114" s="144"/>
      <c r="AF114" s="144"/>
    </row>
    <row r="115" spans="1:32" ht="31.5" outlineLevel="1" x14ac:dyDescent="0.25">
      <c r="A115" s="168" t="s">
        <v>257</v>
      </c>
      <c r="B115" s="141">
        <v>2019</v>
      </c>
      <c r="C115" s="141">
        <v>2020</v>
      </c>
      <c r="D115" s="141">
        <v>2021</v>
      </c>
      <c r="E115" s="141">
        <v>2022</v>
      </c>
      <c r="F115" s="141">
        <v>2023</v>
      </c>
      <c r="G115" s="141">
        <v>2024</v>
      </c>
      <c r="H115" s="141">
        <v>2025</v>
      </c>
      <c r="I115" s="141">
        <v>2026</v>
      </c>
      <c r="J115" s="142" t="s">
        <v>232</v>
      </c>
      <c r="K115" s="142" t="s">
        <v>258</v>
      </c>
      <c r="L115" s="143" t="s">
        <v>234</v>
      </c>
      <c r="M115" s="145" t="s">
        <v>287</v>
      </c>
      <c r="N115" s="144"/>
      <c r="P115" s="168" t="s">
        <v>257</v>
      </c>
      <c r="Q115" s="141">
        <v>2019</v>
      </c>
      <c r="R115" s="141">
        <v>2020</v>
      </c>
      <c r="S115" s="141">
        <v>2021</v>
      </c>
      <c r="T115" s="141">
        <v>2022</v>
      </c>
      <c r="U115" s="141">
        <v>2023</v>
      </c>
      <c r="V115" s="141">
        <v>2024</v>
      </c>
      <c r="W115" s="141">
        <v>2025</v>
      </c>
      <c r="X115" s="141">
        <v>2026</v>
      </c>
      <c r="Y115" s="142" t="s">
        <v>232</v>
      </c>
      <c r="Z115" s="142" t="s">
        <v>258</v>
      </c>
      <c r="AA115" s="143" t="s">
        <v>234</v>
      </c>
      <c r="AB115" s="144"/>
      <c r="AC115" s="144"/>
      <c r="AD115" s="145" t="s">
        <v>317</v>
      </c>
      <c r="AE115" s="145" t="s">
        <v>235</v>
      </c>
      <c r="AF115" s="144"/>
    </row>
    <row r="116" spans="1:32" outlineLevel="1" x14ac:dyDescent="0.25">
      <c r="A116" s="169" t="s">
        <v>259</v>
      </c>
      <c r="B116" s="150">
        <v>275</v>
      </c>
      <c r="C116" s="150">
        <v>228</v>
      </c>
      <c r="D116" s="150">
        <v>202</v>
      </c>
      <c r="E116" s="150">
        <v>265</v>
      </c>
      <c r="F116" s="150">
        <v>350</v>
      </c>
      <c r="G116" s="150">
        <v>363</v>
      </c>
      <c r="H116" s="150">
        <v>331</v>
      </c>
      <c r="I116" s="150">
        <v>493</v>
      </c>
      <c r="J116" s="148">
        <v>0.48942598187311176</v>
      </c>
      <c r="K116" s="148">
        <v>0.71350546176762653</v>
      </c>
      <c r="L116" s="147"/>
      <c r="M116" s="155">
        <v>0.10625</v>
      </c>
      <c r="N116" s="144"/>
      <c r="P116" s="169" t="s">
        <v>259</v>
      </c>
      <c r="Q116" s="150">
        <v>4782</v>
      </c>
      <c r="R116" s="150">
        <v>3850</v>
      </c>
      <c r="S116" s="150">
        <v>3973</v>
      </c>
      <c r="T116" s="150">
        <v>4063</v>
      </c>
      <c r="U116" s="150">
        <v>3768</v>
      </c>
      <c r="V116" s="150">
        <v>3768</v>
      </c>
      <c r="W116" s="150">
        <v>4257</v>
      </c>
      <c r="X116" s="150">
        <v>4640</v>
      </c>
      <c r="Y116" s="148">
        <v>8.9969462062485323E-2</v>
      </c>
      <c r="Z116" s="148">
        <v>0.14121077966339909</v>
      </c>
      <c r="AA116" s="147"/>
      <c r="AB116" s="144"/>
      <c r="AC116" s="144"/>
      <c r="AD116" s="147">
        <v>287.71428571428572</v>
      </c>
      <c r="AE116" s="147">
        <v>4065.8571428571427</v>
      </c>
      <c r="AF116" s="144"/>
    </row>
    <row r="117" spans="1:32" outlineLevel="1" x14ac:dyDescent="0.25">
      <c r="A117" s="169" t="s">
        <v>260</v>
      </c>
      <c r="B117" s="150">
        <v>36</v>
      </c>
      <c r="C117" s="150">
        <v>28</v>
      </c>
      <c r="D117" s="150">
        <v>15</v>
      </c>
      <c r="E117" s="150">
        <v>7</v>
      </c>
      <c r="F117" s="150">
        <v>16</v>
      </c>
      <c r="G117" s="150">
        <v>13</v>
      </c>
      <c r="H117" s="150">
        <v>20</v>
      </c>
      <c r="I117" s="150">
        <v>15</v>
      </c>
      <c r="J117" s="148">
        <v>-0.25</v>
      </c>
      <c r="K117" s="148">
        <v>-0.22222222222222218</v>
      </c>
      <c r="L117" s="147"/>
      <c r="M117" s="155">
        <v>0.11363636363636363</v>
      </c>
      <c r="N117" s="144"/>
      <c r="P117" s="169" t="s">
        <v>260</v>
      </c>
      <c r="Q117" s="150">
        <v>322</v>
      </c>
      <c r="R117" s="150">
        <v>238</v>
      </c>
      <c r="S117" s="150">
        <v>193</v>
      </c>
      <c r="T117" s="150">
        <v>170</v>
      </c>
      <c r="U117" s="150">
        <v>173</v>
      </c>
      <c r="V117" s="150">
        <v>216</v>
      </c>
      <c r="W117" s="150">
        <v>163</v>
      </c>
      <c r="X117" s="150">
        <v>132</v>
      </c>
      <c r="Y117" s="148">
        <v>-0.19018404907975461</v>
      </c>
      <c r="Z117" s="148">
        <v>-0.37355932203389836</v>
      </c>
      <c r="AA117" s="147"/>
      <c r="AB117" s="144"/>
      <c r="AC117" s="144"/>
      <c r="AD117" s="147">
        <v>19.285714285714285</v>
      </c>
      <c r="AE117" s="147">
        <v>210.71428571428572</v>
      </c>
      <c r="AF117" s="144"/>
    </row>
    <row r="118" spans="1:32" outlineLevel="1" x14ac:dyDescent="0.25">
      <c r="A118" s="169" t="s">
        <v>261</v>
      </c>
      <c r="B118" s="150">
        <v>52</v>
      </c>
      <c r="C118" s="150">
        <v>43</v>
      </c>
      <c r="D118" s="150">
        <v>12</v>
      </c>
      <c r="E118" s="150">
        <v>20</v>
      </c>
      <c r="F118" s="150">
        <v>20</v>
      </c>
      <c r="G118" s="150">
        <v>58</v>
      </c>
      <c r="H118" s="150">
        <v>40</v>
      </c>
      <c r="I118" s="150">
        <v>36</v>
      </c>
      <c r="J118" s="148">
        <v>-0.1</v>
      </c>
      <c r="K118" s="148">
        <v>2.8571428571428571E-2</v>
      </c>
      <c r="L118" s="147"/>
      <c r="M118" s="155">
        <v>8.6746987951807228E-2</v>
      </c>
      <c r="N118" s="144"/>
      <c r="P118" s="169" t="s">
        <v>261</v>
      </c>
      <c r="Q118" s="150">
        <v>602</v>
      </c>
      <c r="R118" s="150">
        <v>446</v>
      </c>
      <c r="S118" s="150">
        <v>467</v>
      </c>
      <c r="T118" s="150">
        <v>374</v>
      </c>
      <c r="U118" s="150">
        <v>356</v>
      </c>
      <c r="V118" s="150">
        <v>335</v>
      </c>
      <c r="W118" s="150">
        <v>379</v>
      </c>
      <c r="X118" s="150">
        <v>415</v>
      </c>
      <c r="Y118" s="148">
        <v>9.498680738786279E-2</v>
      </c>
      <c r="Z118" s="148">
        <v>-1.8249408583981094E-2</v>
      </c>
      <c r="AA118" s="147"/>
      <c r="AB118" s="144"/>
      <c r="AC118" s="144"/>
      <c r="AD118" s="147">
        <v>35</v>
      </c>
      <c r="AE118" s="147">
        <v>422.71428571428572</v>
      </c>
      <c r="AF118" s="144"/>
    </row>
    <row r="119" spans="1:32" outlineLevel="1" x14ac:dyDescent="0.25">
      <c r="A119" s="169" t="s">
        <v>262</v>
      </c>
      <c r="B119" s="150">
        <v>428</v>
      </c>
      <c r="C119" s="150">
        <v>299</v>
      </c>
      <c r="D119" s="150">
        <v>276</v>
      </c>
      <c r="E119" s="150">
        <v>244</v>
      </c>
      <c r="F119" s="150">
        <v>185</v>
      </c>
      <c r="G119" s="150">
        <v>225</v>
      </c>
      <c r="H119" s="150">
        <v>175</v>
      </c>
      <c r="I119" s="150">
        <v>259</v>
      </c>
      <c r="J119" s="148">
        <v>0.48</v>
      </c>
      <c r="K119" s="148">
        <v>-1.0371179039301341E-2</v>
      </c>
      <c r="L119" s="147"/>
      <c r="M119" s="155">
        <v>0.10601719197707736</v>
      </c>
      <c r="N119" s="144"/>
      <c r="P119" s="169" t="s">
        <v>262</v>
      </c>
      <c r="Q119" s="150">
        <v>5037</v>
      </c>
      <c r="R119" s="150">
        <v>3463</v>
      </c>
      <c r="S119" s="150">
        <v>4106</v>
      </c>
      <c r="T119" s="150">
        <v>2627</v>
      </c>
      <c r="U119" s="150">
        <v>1933</v>
      </c>
      <c r="V119" s="150">
        <v>1999</v>
      </c>
      <c r="W119" s="150">
        <v>2487</v>
      </c>
      <c r="X119" s="150">
        <v>2443</v>
      </c>
      <c r="Y119" s="148">
        <v>-1.7691998391636508E-2</v>
      </c>
      <c r="Z119" s="148">
        <v>-0.21018843524847594</v>
      </c>
      <c r="AA119" s="147"/>
      <c r="AB119" s="144"/>
      <c r="AC119" s="144"/>
      <c r="AD119" s="147">
        <v>261.71428571428572</v>
      </c>
      <c r="AE119" s="147">
        <v>3093.1428571428573</v>
      </c>
      <c r="AF119" s="144"/>
    </row>
    <row r="120" spans="1:32" outlineLevel="1" x14ac:dyDescent="0.25">
      <c r="A120" s="169" t="s">
        <v>53</v>
      </c>
      <c r="B120" s="150">
        <v>172</v>
      </c>
      <c r="C120" s="150">
        <v>161</v>
      </c>
      <c r="D120" s="150">
        <v>280</v>
      </c>
      <c r="E120" s="150">
        <v>235</v>
      </c>
      <c r="F120" s="150">
        <v>295</v>
      </c>
      <c r="G120" s="150">
        <v>371</v>
      </c>
      <c r="H120" s="150">
        <v>196</v>
      </c>
      <c r="I120" s="150">
        <v>443</v>
      </c>
      <c r="J120" s="148">
        <v>1.260204081632653</v>
      </c>
      <c r="K120" s="148">
        <v>0.81345029239766087</v>
      </c>
      <c r="L120" s="147"/>
      <c r="M120" s="155">
        <v>0.13436457385501971</v>
      </c>
      <c r="N120" s="144"/>
      <c r="P120" s="169" t="s">
        <v>53</v>
      </c>
      <c r="Q120" s="150">
        <v>2997</v>
      </c>
      <c r="R120" s="150">
        <v>1934</v>
      </c>
      <c r="S120" s="150">
        <v>1865</v>
      </c>
      <c r="T120" s="150">
        <v>2214</v>
      </c>
      <c r="U120" s="150">
        <v>2438</v>
      </c>
      <c r="V120" s="150">
        <v>2578</v>
      </c>
      <c r="W120" s="150">
        <v>2733</v>
      </c>
      <c r="X120" s="150">
        <v>3297</v>
      </c>
      <c r="Y120" s="148">
        <v>0.20636663007683864</v>
      </c>
      <c r="Z120" s="148">
        <v>0.37711080613401743</v>
      </c>
      <c r="AA120" s="147"/>
      <c r="AB120" s="144"/>
      <c r="AC120" s="144"/>
      <c r="AD120" s="147">
        <v>244.28571428571428</v>
      </c>
      <c r="AE120" s="147">
        <v>2394.1428571428573</v>
      </c>
      <c r="AF120" s="144"/>
    </row>
    <row r="121" spans="1:32" outlineLevel="1" x14ac:dyDescent="0.25">
      <c r="A121" s="169" t="s">
        <v>11</v>
      </c>
      <c r="B121" s="150">
        <v>35</v>
      </c>
      <c r="C121" s="150">
        <v>65</v>
      </c>
      <c r="D121" s="150">
        <v>57</v>
      </c>
      <c r="E121" s="150">
        <v>51</v>
      </c>
      <c r="F121" s="150">
        <v>76</v>
      </c>
      <c r="G121" s="150">
        <v>94</v>
      </c>
      <c r="H121" s="150">
        <v>84</v>
      </c>
      <c r="I121" s="150">
        <v>93</v>
      </c>
      <c r="J121" s="148">
        <v>0.10714285714285714</v>
      </c>
      <c r="K121" s="148">
        <v>0.40909090909090912</v>
      </c>
      <c r="L121" s="147"/>
      <c r="M121" s="155">
        <v>0.1</v>
      </c>
      <c r="N121" s="144"/>
      <c r="P121" s="169" t="s">
        <v>11</v>
      </c>
      <c r="Q121" s="150">
        <v>909</v>
      </c>
      <c r="R121" s="150">
        <v>741</v>
      </c>
      <c r="S121" s="150">
        <v>838</v>
      </c>
      <c r="T121" s="150">
        <v>793</v>
      </c>
      <c r="U121" s="150">
        <v>873</v>
      </c>
      <c r="V121" s="150">
        <v>775</v>
      </c>
      <c r="W121" s="150">
        <v>1044</v>
      </c>
      <c r="X121" s="150">
        <v>930</v>
      </c>
      <c r="Y121" s="148">
        <v>-0.10919540229885058</v>
      </c>
      <c r="Z121" s="148">
        <v>8.9904570567553937E-2</v>
      </c>
      <c r="AA121" s="147"/>
      <c r="AB121" s="144"/>
      <c r="AC121" s="144"/>
      <c r="AD121" s="147">
        <v>66</v>
      </c>
      <c r="AE121" s="147">
        <v>853.28571428571433</v>
      </c>
      <c r="AF121" s="144"/>
    </row>
    <row r="122" spans="1:32" outlineLevel="1" x14ac:dyDescent="0.25">
      <c r="A122" s="169" t="s">
        <v>263</v>
      </c>
      <c r="B122" s="150">
        <v>348</v>
      </c>
      <c r="C122" s="150">
        <v>268</v>
      </c>
      <c r="D122" s="150">
        <v>261</v>
      </c>
      <c r="E122" s="150">
        <v>338</v>
      </c>
      <c r="F122" s="150">
        <v>427</v>
      </c>
      <c r="G122" s="150">
        <v>326</v>
      </c>
      <c r="H122" s="150">
        <v>325</v>
      </c>
      <c r="I122" s="150">
        <v>384</v>
      </c>
      <c r="J122" s="148">
        <v>0.18153846153846154</v>
      </c>
      <c r="K122" s="148">
        <v>0.17226341037941567</v>
      </c>
      <c r="L122" s="147"/>
      <c r="M122" s="155">
        <v>0.11569749924676108</v>
      </c>
      <c r="N122" s="144"/>
      <c r="P122" s="169" t="s">
        <v>263</v>
      </c>
      <c r="Q122" s="150">
        <v>4405</v>
      </c>
      <c r="R122" s="150">
        <v>3399</v>
      </c>
      <c r="S122" s="150">
        <v>4248</v>
      </c>
      <c r="T122" s="150">
        <v>4120</v>
      </c>
      <c r="U122" s="150">
        <v>3527</v>
      </c>
      <c r="V122" s="150">
        <v>3393</v>
      </c>
      <c r="W122" s="150">
        <v>3695</v>
      </c>
      <c r="X122" s="150">
        <v>3319</v>
      </c>
      <c r="Y122" s="148">
        <v>-0.10175913396481732</v>
      </c>
      <c r="Z122" s="148">
        <v>-0.13267629820435287</v>
      </c>
      <c r="AA122" s="147"/>
      <c r="AB122" s="144"/>
      <c r="AC122" s="144"/>
      <c r="AD122" s="147">
        <v>327.57142857142856</v>
      </c>
      <c r="AE122" s="147">
        <v>3826.7142857142858</v>
      </c>
      <c r="AF122" s="144"/>
    </row>
    <row r="123" spans="1:32" outlineLevel="1" x14ac:dyDescent="0.25">
      <c r="A123" s="169" t="s">
        <v>264</v>
      </c>
      <c r="B123" s="150">
        <v>355</v>
      </c>
      <c r="C123" s="150">
        <v>319</v>
      </c>
      <c r="D123" s="150">
        <v>317</v>
      </c>
      <c r="E123" s="150">
        <v>333</v>
      </c>
      <c r="F123" s="150">
        <v>412</v>
      </c>
      <c r="G123" s="150">
        <v>421</v>
      </c>
      <c r="H123" s="150">
        <v>410</v>
      </c>
      <c r="I123" s="150">
        <v>475</v>
      </c>
      <c r="J123" s="148">
        <v>0.15853658536585366</v>
      </c>
      <c r="K123" s="148">
        <v>0.29528632645111019</v>
      </c>
      <c r="L123" s="147"/>
      <c r="M123" s="155">
        <v>0.1319078033879478</v>
      </c>
      <c r="N123" s="144"/>
      <c r="P123" s="169" t="s">
        <v>264</v>
      </c>
      <c r="Q123" s="150">
        <v>4528</v>
      </c>
      <c r="R123" s="150">
        <v>3695</v>
      </c>
      <c r="S123" s="150">
        <v>3949</v>
      </c>
      <c r="T123" s="150">
        <v>3775</v>
      </c>
      <c r="U123" s="150">
        <v>3494</v>
      </c>
      <c r="V123" s="150">
        <v>3397</v>
      </c>
      <c r="W123" s="150">
        <v>3849</v>
      </c>
      <c r="X123" s="150">
        <v>3601</v>
      </c>
      <c r="Y123" s="148">
        <v>-6.4432320083138483E-2</v>
      </c>
      <c r="Z123" s="148">
        <v>-5.5457713493461271E-2</v>
      </c>
      <c r="AA123" s="147"/>
      <c r="AB123" s="144"/>
      <c r="AC123" s="144"/>
      <c r="AD123" s="147">
        <v>366.71428571428572</v>
      </c>
      <c r="AE123" s="147">
        <v>3812.4285714285716</v>
      </c>
      <c r="AF123" s="144"/>
    </row>
    <row r="124" spans="1:32" outlineLevel="1" x14ac:dyDescent="0.25">
      <c r="A124" s="169" t="s">
        <v>265</v>
      </c>
      <c r="B124" s="150">
        <v>401</v>
      </c>
      <c r="C124" s="150">
        <v>491</v>
      </c>
      <c r="D124" s="150">
        <v>288</v>
      </c>
      <c r="E124" s="150">
        <v>355</v>
      </c>
      <c r="F124" s="150">
        <v>419</v>
      </c>
      <c r="G124" s="150">
        <v>418</v>
      </c>
      <c r="H124" s="150">
        <v>434</v>
      </c>
      <c r="I124" s="150">
        <v>522</v>
      </c>
      <c r="J124" s="148">
        <v>0.20276497695852536</v>
      </c>
      <c r="K124" s="148">
        <v>0.30220955096222391</v>
      </c>
      <c r="L124" s="147"/>
      <c r="M124" s="155">
        <v>7.521613832853026E-2</v>
      </c>
      <c r="N124" s="144"/>
      <c r="P124" s="169" t="s">
        <v>265</v>
      </c>
      <c r="Q124" s="150">
        <v>6517</v>
      </c>
      <c r="R124" s="150">
        <v>5572</v>
      </c>
      <c r="S124" s="150">
        <v>4744</v>
      </c>
      <c r="T124" s="150">
        <v>4965</v>
      </c>
      <c r="U124" s="150">
        <v>5614</v>
      </c>
      <c r="V124" s="150">
        <v>5973</v>
      </c>
      <c r="W124" s="150">
        <v>7161</v>
      </c>
      <c r="X124" s="150">
        <v>6940</v>
      </c>
      <c r="Y124" s="148">
        <v>-3.0861611506772798E-2</v>
      </c>
      <c r="Z124" s="148">
        <v>0.19814531643072059</v>
      </c>
      <c r="AA124" s="147"/>
      <c r="AB124" s="144"/>
      <c r="AC124" s="144"/>
      <c r="AD124" s="147">
        <v>400.85714285714283</v>
      </c>
      <c r="AE124" s="147">
        <v>5792.2857142857147</v>
      </c>
      <c r="AF124" s="144"/>
    </row>
    <row r="125" spans="1:32" outlineLevel="1" x14ac:dyDescent="0.25">
      <c r="A125" s="169" t="s">
        <v>266</v>
      </c>
      <c r="B125" s="150">
        <v>357</v>
      </c>
      <c r="C125" s="150">
        <v>278</v>
      </c>
      <c r="D125" s="150">
        <v>201</v>
      </c>
      <c r="E125" s="150">
        <v>317</v>
      </c>
      <c r="F125" s="150">
        <v>354</v>
      </c>
      <c r="G125" s="150">
        <v>374</v>
      </c>
      <c r="H125" s="150">
        <v>228</v>
      </c>
      <c r="I125" s="150">
        <v>291</v>
      </c>
      <c r="J125" s="148">
        <v>0.27631578947368424</v>
      </c>
      <c r="K125" s="148">
        <v>-3.4139402560455168E-2</v>
      </c>
      <c r="L125" s="147"/>
      <c r="M125" s="155">
        <v>8.264697529111048E-2</v>
      </c>
      <c r="N125" s="144"/>
      <c r="P125" s="169" t="s">
        <v>266</v>
      </c>
      <c r="Q125" s="150">
        <v>5240</v>
      </c>
      <c r="R125" s="150">
        <v>4002</v>
      </c>
      <c r="S125" s="150">
        <v>4090</v>
      </c>
      <c r="T125" s="150">
        <v>4034</v>
      </c>
      <c r="U125" s="150">
        <v>3629</v>
      </c>
      <c r="V125" s="150">
        <v>3662</v>
      </c>
      <c r="W125" s="150">
        <v>3670</v>
      </c>
      <c r="X125" s="150">
        <v>3521</v>
      </c>
      <c r="Y125" s="148">
        <v>-4.0599455040871937E-2</v>
      </c>
      <c r="Z125" s="148">
        <v>-0.12991139195820245</v>
      </c>
      <c r="AA125" s="147"/>
      <c r="AB125" s="144"/>
      <c r="AC125" s="144"/>
      <c r="AD125" s="147">
        <v>301.28571428571428</v>
      </c>
      <c r="AE125" s="147">
        <v>4046.7142857142858</v>
      </c>
      <c r="AF125" s="144"/>
    </row>
    <row r="126" spans="1:32" outlineLevel="1" x14ac:dyDescent="0.25">
      <c r="A126" s="168" t="s">
        <v>272</v>
      </c>
      <c r="B126" s="170">
        <v>2524</v>
      </c>
      <c r="C126" s="170">
        <v>2235</v>
      </c>
      <c r="D126" s="170">
        <v>1935</v>
      </c>
      <c r="E126" s="170">
        <v>2218</v>
      </c>
      <c r="F126" s="170">
        <v>2607</v>
      </c>
      <c r="G126" s="170">
        <v>2719</v>
      </c>
      <c r="H126" s="170">
        <v>2308</v>
      </c>
      <c r="I126" s="170">
        <v>3082</v>
      </c>
      <c r="J126" s="171">
        <v>0.33535528596187175</v>
      </c>
      <c r="K126" s="171">
        <v>0.30388009186510329</v>
      </c>
      <c r="L126" s="147"/>
      <c r="M126" s="206">
        <v>0.10198206545117633</v>
      </c>
      <c r="N126" s="144"/>
      <c r="P126" s="168" t="s">
        <v>272</v>
      </c>
      <c r="Q126" s="170">
        <v>36464</v>
      </c>
      <c r="R126" s="170">
        <v>28208</v>
      </c>
      <c r="S126" s="170">
        <v>29286</v>
      </c>
      <c r="T126" s="170">
        <v>27959</v>
      </c>
      <c r="U126" s="170">
        <v>26902</v>
      </c>
      <c r="V126" s="170">
        <v>27118</v>
      </c>
      <c r="W126" s="170">
        <v>30582</v>
      </c>
      <c r="X126" s="170">
        <v>30221</v>
      </c>
      <c r="Y126" s="171">
        <v>-1.1804329344058596E-2</v>
      </c>
      <c r="Z126" s="171">
        <v>2.4346428173678918E-2</v>
      </c>
      <c r="AA126" s="147"/>
      <c r="AB126" s="144"/>
      <c r="AC126" s="144"/>
      <c r="AD126" s="180">
        <v>2363.7142857142858</v>
      </c>
      <c r="AE126" s="180">
        <v>29502.714285714286</v>
      </c>
      <c r="AF126" s="144"/>
    </row>
    <row r="127" spans="1:32" outlineLevel="1" x14ac:dyDescent="0.25">
      <c r="A127" s="163" t="s">
        <v>273</v>
      </c>
      <c r="B127" s="163"/>
      <c r="C127" s="163"/>
      <c r="D127" s="163"/>
      <c r="E127" s="144"/>
      <c r="F127" s="144"/>
      <c r="G127" s="144"/>
      <c r="H127" s="144"/>
      <c r="I127" s="162"/>
      <c r="J127" s="162"/>
      <c r="K127" s="162"/>
      <c r="L127" s="162"/>
      <c r="M127" s="144"/>
      <c r="N127" s="144"/>
      <c r="O127" s="144"/>
      <c r="P127" s="163" t="s">
        <v>273</v>
      </c>
      <c r="Q127" s="163"/>
      <c r="R127" s="163"/>
      <c r="S127" s="163"/>
      <c r="T127" s="144"/>
      <c r="U127" s="144"/>
      <c r="V127" s="144"/>
      <c r="W127" s="144"/>
      <c r="X127" s="162"/>
      <c r="Y127" s="162"/>
      <c r="Z127" s="162"/>
      <c r="AA127" s="162"/>
      <c r="AB127" s="144"/>
      <c r="AC127" s="144"/>
      <c r="AD127" s="144"/>
      <c r="AE127" s="144"/>
      <c r="AF127" s="144"/>
    </row>
    <row r="128" spans="1:32" x14ac:dyDescent="0.25">
      <c r="A128" s="204"/>
      <c r="B128" s="204"/>
      <c r="C128" s="204"/>
      <c r="D128" s="20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row>
    <row r="129" spans="1:32" x14ac:dyDescent="0.25">
      <c r="A129" s="204"/>
      <c r="B129" s="204"/>
      <c r="C129" s="204"/>
      <c r="D129" s="20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row>
    <row r="130" spans="1:32" x14ac:dyDescent="0.25">
      <c r="A130" s="165" t="s">
        <v>250</v>
      </c>
      <c r="B130" s="165"/>
      <c r="C130" s="165"/>
      <c r="D130" s="165"/>
      <c r="E130" s="182"/>
      <c r="F130" s="144"/>
      <c r="G130" s="144"/>
      <c r="H130" s="144"/>
      <c r="I130" s="144"/>
      <c r="J130" s="144"/>
      <c r="K130" s="144"/>
      <c r="L130" s="144"/>
      <c r="M130" s="144"/>
      <c r="N130" s="144"/>
      <c r="O130" s="204"/>
      <c r="P130" s="165" t="s">
        <v>250</v>
      </c>
      <c r="Q130" s="165"/>
      <c r="R130" s="165"/>
      <c r="S130" s="165"/>
      <c r="T130" s="182"/>
      <c r="U130" s="144"/>
      <c r="V130" s="144"/>
      <c r="W130" s="144"/>
      <c r="X130" s="144"/>
      <c r="Y130" s="144"/>
      <c r="Z130" s="144"/>
      <c r="AA130" s="144"/>
      <c r="AB130" s="144"/>
      <c r="AC130" s="144"/>
      <c r="AD130" s="144"/>
      <c r="AE130" s="144"/>
      <c r="AF130" s="144"/>
    </row>
    <row r="131" spans="1:32" outlineLevel="1" x14ac:dyDescent="0.25">
      <c r="A131" s="166" t="s">
        <v>316</v>
      </c>
      <c r="B131" s="166"/>
      <c r="C131" s="166"/>
      <c r="D131" s="166"/>
      <c r="E131" s="167"/>
      <c r="F131" s="167"/>
      <c r="G131" s="167"/>
      <c r="H131" s="167"/>
      <c r="I131" s="167"/>
      <c r="J131" s="167"/>
      <c r="K131" s="167"/>
      <c r="L131" s="167"/>
      <c r="M131" s="144"/>
      <c r="N131" s="144"/>
      <c r="P131" s="166" t="s">
        <v>231</v>
      </c>
      <c r="Q131" s="166"/>
      <c r="R131" s="166"/>
      <c r="S131" s="166"/>
      <c r="T131" s="167"/>
      <c r="U131" s="167"/>
      <c r="V131" s="167"/>
      <c r="W131" s="167"/>
      <c r="X131" s="167"/>
      <c r="Y131" s="167"/>
      <c r="Z131" s="167"/>
      <c r="AA131" s="167"/>
      <c r="AB131" s="144"/>
      <c r="AC131" s="144"/>
      <c r="AD131" s="144"/>
      <c r="AE131" s="144"/>
      <c r="AF131" s="144"/>
    </row>
    <row r="132" spans="1:32" ht="31.5" outlineLevel="1" x14ac:dyDescent="0.25">
      <c r="A132" s="168" t="s">
        <v>257</v>
      </c>
      <c r="B132" s="141">
        <v>2019</v>
      </c>
      <c r="C132" s="141">
        <v>2020</v>
      </c>
      <c r="D132" s="141">
        <v>2021</v>
      </c>
      <c r="E132" s="141">
        <v>2022</v>
      </c>
      <c r="F132" s="141">
        <v>2023</v>
      </c>
      <c r="G132" s="141">
        <v>2024</v>
      </c>
      <c r="H132" s="141">
        <v>2025</v>
      </c>
      <c r="I132" s="141">
        <v>2026</v>
      </c>
      <c r="J132" s="142" t="s">
        <v>232</v>
      </c>
      <c r="K132" s="142" t="s">
        <v>258</v>
      </c>
      <c r="L132" s="143" t="s">
        <v>234</v>
      </c>
      <c r="M132" s="145" t="s">
        <v>287</v>
      </c>
      <c r="N132" s="144"/>
      <c r="P132" s="168" t="s">
        <v>257</v>
      </c>
      <c r="Q132" s="141">
        <v>2019</v>
      </c>
      <c r="R132" s="141">
        <v>2020</v>
      </c>
      <c r="S132" s="141">
        <v>2021</v>
      </c>
      <c r="T132" s="141">
        <v>2022</v>
      </c>
      <c r="U132" s="141">
        <v>2023</v>
      </c>
      <c r="V132" s="141">
        <v>2024</v>
      </c>
      <c r="W132" s="141">
        <v>2025</v>
      </c>
      <c r="X132" s="141">
        <v>2026</v>
      </c>
      <c r="Y132" s="142" t="s">
        <v>232</v>
      </c>
      <c r="Z132" s="142" t="s">
        <v>258</v>
      </c>
      <c r="AA132" s="143" t="s">
        <v>234</v>
      </c>
      <c r="AB132" s="144"/>
      <c r="AC132" s="144"/>
      <c r="AD132" s="145" t="s">
        <v>317</v>
      </c>
      <c r="AE132" s="145" t="s">
        <v>235</v>
      </c>
      <c r="AF132" s="144"/>
    </row>
    <row r="133" spans="1:32" outlineLevel="1" x14ac:dyDescent="0.25">
      <c r="A133" s="169" t="s">
        <v>259</v>
      </c>
      <c r="B133" s="150">
        <v>56</v>
      </c>
      <c r="C133" s="150">
        <v>28</v>
      </c>
      <c r="D133" s="150">
        <v>33</v>
      </c>
      <c r="E133" s="150">
        <v>32</v>
      </c>
      <c r="F133" s="150">
        <v>44</v>
      </c>
      <c r="G133" s="150">
        <v>74</v>
      </c>
      <c r="H133" s="150">
        <v>66</v>
      </c>
      <c r="I133" s="150">
        <v>96</v>
      </c>
      <c r="J133" s="148">
        <v>0.45454545454545453</v>
      </c>
      <c r="K133" s="148">
        <v>1.0180180180180181</v>
      </c>
      <c r="L133" s="147"/>
      <c r="M133" s="155">
        <v>8.9803554724041154E-2</v>
      </c>
      <c r="N133" s="144"/>
      <c r="P133" s="169" t="s">
        <v>259</v>
      </c>
      <c r="Q133" s="150">
        <v>915</v>
      </c>
      <c r="R133" s="150">
        <v>732</v>
      </c>
      <c r="S133" s="150">
        <v>758</v>
      </c>
      <c r="T133" s="150">
        <v>741</v>
      </c>
      <c r="U133" s="150">
        <v>668</v>
      </c>
      <c r="V133" s="150">
        <v>678</v>
      </c>
      <c r="W133" s="150">
        <v>760</v>
      </c>
      <c r="X133" s="150">
        <v>1069</v>
      </c>
      <c r="Y133" s="148">
        <v>0.40657894736842104</v>
      </c>
      <c r="Z133" s="148">
        <v>0.42479055597867471</v>
      </c>
      <c r="AA133" s="147"/>
      <c r="AB133" s="144"/>
      <c r="AC133" s="144"/>
      <c r="AD133" s="147">
        <v>47.571428571428569</v>
      </c>
      <c r="AE133" s="147">
        <v>750.28571428571433</v>
      </c>
      <c r="AF133" s="144"/>
    </row>
    <row r="134" spans="1:32" outlineLevel="1" x14ac:dyDescent="0.25">
      <c r="A134" s="169" t="s">
        <v>260</v>
      </c>
      <c r="B134" s="150">
        <v>12</v>
      </c>
      <c r="C134" s="150">
        <v>9</v>
      </c>
      <c r="D134" s="150">
        <v>7</v>
      </c>
      <c r="E134" s="150">
        <v>2</v>
      </c>
      <c r="F134" s="150">
        <v>2</v>
      </c>
      <c r="G134" s="150">
        <v>3</v>
      </c>
      <c r="H134" s="150">
        <v>6</v>
      </c>
      <c r="I134" s="150">
        <v>3</v>
      </c>
      <c r="J134" s="148">
        <v>-0.5</v>
      </c>
      <c r="K134" s="148">
        <v>-0.48780487804878048</v>
      </c>
      <c r="L134" s="147"/>
      <c r="M134" s="155">
        <v>8.3333333333333329E-2</v>
      </c>
      <c r="N134" s="144"/>
      <c r="P134" s="169" t="s">
        <v>260</v>
      </c>
      <c r="Q134" s="150">
        <v>111</v>
      </c>
      <c r="R134" s="150">
        <v>96</v>
      </c>
      <c r="S134" s="150">
        <v>61</v>
      </c>
      <c r="T134" s="150">
        <v>57</v>
      </c>
      <c r="U134" s="150">
        <v>51</v>
      </c>
      <c r="V134" s="150">
        <v>60</v>
      </c>
      <c r="W134" s="150">
        <v>71</v>
      </c>
      <c r="X134" s="150">
        <v>36</v>
      </c>
      <c r="Y134" s="148">
        <v>-0.49295774647887325</v>
      </c>
      <c r="Z134" s="148">
        <v>-0.50295857988165682</v>
      </c>
      <c r="AA134" s="147"/>
      <c r="AB134" s="144"/>
      <c r="AC134" s="144"/>
      <c r="AD134" s="147">
        <v>5.8571428571428568</v>
      </c>
      <c r="AE134" s="147">
        <v>72.428571428571431</v>
      </c>
      <c r="AF134" s="144"/>
    </row>
    <row r="135" spans="1:32" outlineLevel="1" x14ac:dyDescent="0.25">
      <c r="A135" s="169" t="s">
        <v>261</v>
      </c>
      <c r="B135" s="150">
        <v>7</v>
      </c>
      <c r="C135" s="150">
        <v>13</v>
      </c>
      <c r="D135" s="150">
        <v>2</v>
      </c>
      <c r="E135" s="150">
        <v>3</v>
      </c>
      <c r="F135" s="150">
        <v>3</v>
      </c>
      <c r="G135" s="150">
        <v>5</v>
      </c>
      <c r="H135" s="150">
        <v>23</v>
      </c>
      <c r="I135" s="150">
        <v>21</v>
      </c>
      <c r="J135" s="148">
        <v>-8.6956521739130432E-2</v>
      </c>
      <c r="K135" s="148">
        <v>1.625</v>
      </c>
      <c r="L135" s="147"/>
      <c r="M135" s="155">
        <v>0.14189189189189189</v>
      </c>
      <c r="N135" s="144"/>
      <c r="P135" s="169" t="s">
        <v>261</v>
      </c>
      <c r="Q135" s="150">
        <v>180</v>
      </c>
      <c r="R135" s="150">
        <v>125</v>
      </c>
      <c r="S135" s="150">
        <v>102</v>
      </c>
      <c r="T135" s="150">
        <v>104</v>
      </c>
      <c r="U135" s="150">
        <v>116</v>
      </c>
      <c r="V135" s="150">
        <v>75</v>
      </c>
      <c r="W135" s="150">
        <v>132</v>
      </c>
      <c r="X135" s="150">
        <v>148</v>
      </c>
      <c r="Y135" s="148">
        <v>0.12121212121212122</v>
      </c>
      <c r="Z135" s="148">
        <v>0.24220623501199046</v>
      </c>
      <c r="AA135" s="147"/>
      <c r="AB135" s="144"/>
      <c r="AC135" s="144"/>
      <c r="AD135" s="147">
        <v>8</v>
      </c>
      <c r="AE135" s="147">
        <v>119.14285714285714</v>
      </c>
      <c r="AF135" s="144"/>
    </row>
    <row r="136" spans="1:32" outlineLevel="1" x14ac:dyDescent="0.25">
      <c r="A136" s="169" t="s">
        <v>262</v>
      </c>
      <c r="B136" s="150">
        <v>57</v>
      </c>
      <c r="C136" s="150">
        <v>39</v>
      </c>
      <c r="D136" s="150">
        <v>32</v>
      </c>
      <c r="E136" s="150">
        <v>44</v>
      </c>
      <c r="F136" s="150">
        <v>54</v>
      </c>
      <c r="G136" s="150">
        <v>40</v>
      </c>
      <c r="H136" s="150">
        <v>36</v>
      </c>
      <c r="I136" s="150">
        <v>61</v>
      </c>
      <c r="J136" s="148">
        <v>0.69444444444444442</v>
      </c>
      <c r="K136" s="148">
        <v>0.41390728476821181</v>
      </c>
      <c r="L136" s="147"/>
      <c r="M136" s="155">
        <v>0.10463121783876501</v>
      </c>
      <c r="N136" s="144"/>
      <c r="P136" s="169" t="s">
        <v>262</v>
      </c>
      <c r="Q136" s="150">
        <v>728</v>
      </c>
      <c r="R136" s="150">
        <v>609</v>
      </c>
      <c r="S136" s="150">
        <v>609</v>
      </c>
      <c r="T136" s="150">
        <v>565</v>
      </c>
      <c r="U136" s="150">
        <v>410</v>
      </c>
      <c r="V136" s="150">
        <v>391</v>
      </c>
      <c r="W136" s="150">
        <v>493</v>
      </c>
      <c r="X136" s="150">
        <v>583</v>
      </c>
      <c r="Y136" s="148">
        <v>0.18255578093306288</v>
      </c>
      <c r="Z136" s="148">
        <v>7.2536136662286491E-2</v>
      </c>
      <c r="AA136" s="147"/>
      <c r="AB136" s="144"/>
      <c r="AC136" s="144"/>
      <c r="AD136" s="147">
        <v>43.142857142857146</v>
      </c>
      <c r="AE136" s="147">
        <v>543.57142857142856</v>
      </c>
      <c r="AF136" s="144"/>
    </row>
    <row r="137" spans="1:32" outlineLevel="1" x14ac:dyDescent="0.25">
      <c r="A137" s="169" t="s">
        <v>53</v>
      </c>
      <c r="B137" s="150">
        <v>27</v>
      </c>
      <c r="C137" s="150">
        <v>30</v>
      </c>
      <c r="D137" s="150">
        <v>32</v>
      </c>
      <c r="E137" s="150">
        <v>40</v>
      </c>
      <c r="F137" s="150">
        <v>52</v>
      </c>
      <c r="G137" s="150">
        <v>135</v>
      </c>
      <c r="H137" s="150">
        <v>49</v>
      </c>
      <c r="I137" s="150">
        <v>105</v>
      </c>
      <c r="J137" s="148">
        <v>1.1428571428571428</v>
      </c>
      <c r="K137" s="148">
        <v>1.0136986301369861</v>
      </c>
      <c r="L137" s="147"/>
      <c r="M137" s="155">
        <v>9.7674418604651161E-2</v>
      </c>
      <c r="N137" s="144"/>
      <c r="P137" s="169" t="s">
        <v>53</v>
      </c>
      <c r="Q137" s="150">
        <v>980</v>
      </c>
      <c r="R137" s="150">
        <v>515</v>
      </c>
      <c r="S137" s="150">
        <v>326</v>
      </c>
      <c r="T137" s="150">
        <v>444</v>
      </c>
      <c r="U137" s="150">
        <v>590</v>
      </c>
      <c r="V137" s="150">
        <v>741</v>
      </c>
      <c r="W137" s="150">
        <v>807</v>
      </c>
      <c r="X137" s="150">
        <v>1075</v>
      </c>
      <c r="Y137" s="148">
        <v>0.33209417596034696</v>
      </c>
      <c r="Z137" s="148">
        <v>0.70906200317965029</v>
      </c>
      <c r="AA137" s="147"/>
      <c r="AB137" s="144"/>
      <c r="AC137" s="144"/>
      <c r="AD137" s="147">
        <v>52.142857142857146</v>
      </c>
      <c r="AE137" s="147">
        <v>629</v>
      </c>
      <c r="AF137" s="144"/>
    </row>
    <row r="138" spans="1:32" outlineLevel="1" x14ac:dyDescent="0.25">
      <c r="A138" s="169" t="s">
        <v>11</v>
      </c>
      <c r="B138" s="150">
        <v>6</v>
      </c>
      <c r="C138" s="150">
        <v>3</v>
      </c>
      <c r="D138" s="150">
        <v>8</v>
      </c>
      <c r="E138" s="150">
        <v>10</v>
      </c>
      <c r="F138" s="150">
        <v>7</v>
      </c>
      <c r="G138" s="150">
        <v>15</v>
      </c>
      <c r="H138" s="150">
        <v>17</v>
      </c>
      <c r="I138" s="150">
        <v>10</v>
      </c>
      <c r="J138" s="148">
        <v>-0.41176470588235292</v>
      </c>
      <c r="K138" s="148">
        <v>6.060606060606058E-2</v>
      </c>
      <c r="L138" s="147"/>
      <c r="M138" s="155">
        <v>5.128205128205128E-2</v>
      </c>
      <c r="N138" s="144"/>
      <c r="P138" s="169" t="s">
        <v>11</v>
      </c>
      <c r="Q138" s="150">
        <v>141</v>
      </c>
      <c r="R138" s="150">
        <v>95</v>
      </c>
      <c r="S138" s="150">
        <v>119</v>
      </c>
      <c r="T138" s="150">
        <v>101</v>
      </c>
      <c r="U138" s="150">
        <v>117</v>
      </c>
      <c r="V138" s="150">
        <v>118</v>
      </c>
      <c r="W138" s="150">
        <v>145</v>
      </c>
      <c r="X138" s="150">
        <v>195</v>
      </c>
      <c r="Y138" s="148">
        <v>0.34482758620689657</v>
      </c>
      <c r="Z138" s="148">
        <v>0.63277511961722488</v>
      </c>
      <c r="AA138" s="147"/>
      <c r="AB138" s="144"/>
      <c r="AC138" s="144"/>
      <c r="AD138" s="147">
        <v>9.4285714285714288</v>
      </c>
      <c r="AE138" s="147">
        <v>119.42857142857143</v>
      </c>
      <c r="AF138" s="144"/>
    </row>
    <row r="139" spans="1:32" outlineLevel="1" x14ac:dyDescent="0.25">
      <c r="A139" s="169" t="s">
        <v>263</v>
      </c>
      <c r="B139" s="150">
        <v>30</v>
      </c>
      <c r="C139" s="150">
        <v>21</v>
      </c>
      <c r="D139" s="150">
        <v>42</v>
      </c>
      <c r="E139" s="150">
        <v>9</v>
      </c>
      <c r="F139" s="150">
        <v>47</v>
      </c>
      <c r="G139" s="150">
        <v>46</v>
      </c>
      <c r="H139" s="150">
        <v>40</v>
      </c>
      <c r="I139" s="150">
        <v>50</v>
      </c>
      <c r="J139" s="148">
        <v>0.25</v>
      </c>
      <c r="K139" s="148">
        <v>0.48936170212765967</v>
      </c>
      <c r="L139" s="147"/>
      <c r="M139" s="155">
        <v>0.11441647597254005</v>
      </c>
      <c r="N139" s="144"/>
      <c r="P139" s="169" t="s">
        <v>263</v>
      </c>
      <c r="Q139" s="150">
        <v>449</v>
      </c>
      <c r="R139" s="150">
        <v>349</v>
      </c>
      <c r="S139" s="150">
        <v>479</v>
      </c>
      <c r="T139" s="150">
        <v>370</v>
      </c>
      <c r="U139" s="150">
        <v>324</v>
      </c>
      <c r="V139" s="150">
        <v>367</v>
      </c>
      <c r="W139" s="150">
        <v>395</v>
      </c>
      <c r="X139" s="150">
        <v>437</v>
      </c>
      <c r="Y139" s="148">
        <v>0.10632911392405063</v>
      </c>
      <c r="Z139" s="148">
        <v>0.11928283937065491</v>
      </c>
      <c r="AA139" s="147"/>
      <c r="AB139" s="144"/>
      <c r="AC139" s="144"/>
      <c r="AD139" s="147">
        <v>33.571428571428569</v>
      </c>
      <c r="AE139" s="147">
        <v>390.42857142857144</v>
      </c>
      <c r="AF139" s="144"/>
    </row>
    <row r="140" spans="1:32" outlineLevel="1" x14ac:dyDescent="0.25">
      <c r="A140" s="169" t="s">
        <v>264</v>
      </c>
      <c r="B140" s="150">
        <v>83</v>
      </c>
      <c r="C140" s="150">
        <v>55</v>
      </c>
      <c r="D140" s="150">
        <v>64</v>
      </c>
      <c r="E140" s="150">
        <v>69</v>
      </c>
      <c r="F140" s="150">
        <v>69</v>
      </c>
      <c r="G140" s="150">
        <v>87</v>
      </c>
      <c r="H140" s="150">
        <v>88</v>
      </c>
      <c r="I140" s="150">
        <v>92</v>
      </c>
      <c r="J140" s="148">
        <v>4.5454545454545456E-2</v>
      </c>
      <c r="K140" s="148">
        <v>0.25048543689320391</v>
      </c>
      <c r="L140" s="147"/>
      <c r="M140" s="155">
        <v>0.11344019728729964</v>
      </c>
      <c r="N140" s="144"/>
      <c r="P140" s="169" t="s">
        <v>264</v>
      </c>
      <c r="Q140" s="150">
        <v>859</v>
      </c>
      <c r="R140" s="150">
        <v>744</v>
      </c>
      <c r="S140" s="150">
        <v>781</v>
      </c>
      <c r="T140" s="150">
        <v>774</v>
      </c>
      <c r="U140" s="150">
        <v>605</v>
      </c>
      <c r="V140" s="150">
        <v>656</v>
      </c>
      <c r="W140" s="150">
        <v>798</v>
      </c>
      <c r="X140" s="150">
        <v>811</v>
      </c>
      <c r="Y140" s="148">
        <v>1.6290726817042606E-2</v>
      </c>
      <c r="Z140" s="148">
        <v>8.8173279662641296E-2</v>
      </c>
      <c r="AA140" s="147"/>
      <c r="AB140" s="144"/>
      <c r="AC140" s="144"/>
      <c r="AD140" s="147">
        <v>73.571428571428569</v>
      </c>
      <c r="AE140" s="147">
        <v>745.28571428571433</v>
      </c>
      <c r="AF140" s="144"/>
    </row>
    <row r="141" spans="1:32" outlineLevel="1" x14ac:dyDescent="0.25">
      <c r="A141" s="169" t="s">
        <v>265</v>
      </c>
      <c r="B141" s="150">
        <v>61</v>
      </c>
      <c r="C141" s="150">
        <v>60</v>
      </c>
      <c r="D141" s="150">
        <v>50</v>
      </c>
      <c r="E141" s="150">
        <v>42</v>
      </c>
      <c r="F141" s="150">
        <v>71</v>
      </c>
      <c r="G141" s="150">
        <v>83</v>
      </c>
      <c r="H141" s="150">
        <v>58</v>
      </c>
      <c r="I141" s="150">
        <v>78</v>
      </c>
      <c r="J141" s="148">
        <v>0.34482758620689657</v>
      </c>
      <c r="K141" s="148">
        <v>0.28470588235294114</v>
      </c>
      <c r="L141" s="147"/>
      <c r="M141" s="155">
        <v>4.8933500627352571E-2</v>
      </c>
      <c r="N141" s="144"/>
      <c r="P141" s="169" t="s">
        <v>265</v>
      </c>
      <c r="Q141" s="150">
        <v>1230</v>
      </c>
      <c r="R141" s="150">
        <v>987</v>
      </c>
      <c r="S141" s="150">
        <v>816</v>
      </c>
      <c r="T141" s="150">
        <v>711</v>
      </c>
      <c r="U141" s="150">
        <v>846</v>
      </c>
      <c r="V141" s="150">
        <v>928</v>
      </c>
      <c r="W141" s="150">
        <v>1406</v>
      </c>
      <c r="X141" s="150">
        <v>1594</v>
      </c>
      <c r="Y141" s="148">
        <v>0.1337126600284495</v>
      </c>
      <c r="Z141" s="148">
        <v>0.61149624494511845</v>
      </c>
      <c r="AA141" s="147"/>
      <c r="AB141" s="144"/>
      <c r="AC141" s="144"/>
      <c r="AD141" s="147">
        <v>60.714285714285715</v>
      </c>
      <c r="AE141" s="147">
        <v>989.14285714285711</v>
      </c>
      <c r="AF141" s="144"/>
    </row>
    <row r="142" spans="1:32" outlineLevel="1" x14ac:dyDescent="0.25">
      <c r="A142" s="169" t="s">
        <v>266</v>
      </c>
      <c r="B142" s="150">
        <v>82</v>
      </c>
      <c r="C142" s="150">
        <v>83</v>
      </c>
      <c r="D142" s="150">
        <v>62</v>
      </c>
      <c r="E142" s="150">
        <v>81</v>
      </c>
      <c r="F142" s="150">
        <v>165</v>
      </c>
      <c r="G142" s="150">
        <v>197</v>
      </c>
      <c r="H142" s="150">
        <v>82</v>
      </c>
      <c r="I142" s="150">
        <v>75</v>
      </c>
      <c r="J142" s="148">
        <v>-8.5365853658536592E-2</v>
      </c>
      <c r="K142" s="148">
        <v>-0.30186170212765961</v>
      </c>
      <c r="L142" s="147"/>
      <c r="M142" s="155">
        <v>5.6990881458966566E-2</v>
      </c>
      <c r="N142" s="144"/>
      <c r="P142" s="169" t="s">
        <v>266</v>
      </c>
      <c r="Q142" s="150">
        <v>1779</v>
      </c>
      <c r="R142" s="150">
        <v>1296</v>
      </c>
      <c r="S142" s="150">
        <v>1342</v>
      </c>
      <c r="T142" s="150">
        <v>1343</v>
      </c>
      <c r="U142" s="150">
        <v>1104</v>
      </c>
      <c r="V142" s="150">
        <v>1281</v>
      </c>
      <c r="W142" s="150">
        <v>1214</v>
      </c>
      <c r="X142" s="150">
        <v>1316</v>
      </c>
      <c r="Y142" s="148">
        <v>8.4019769357495888E-2</v>
      </c>
      <c r="Z142" s="148">
        <v>-1.5706806282722512E-2</v>
      </c>
      <c r="AA142" s="147"/>
      <c r="AB142" s="144"/>
      <c r="AC142" s="144"/>
      <c r="AD142" s="147">
        <v>107.42857142857143</v>
      </c>
      <c r="AE142" s="147">
        <v>1337</v>
      </c>
      <c r="AF142" s="144"/>
    </row>
    <row r="143" spans="1:32" outlineLevel="1" x14ac:dyDescent="0.25">
      <c r="A143" s="168" t="s">
        <v>272</v>
      </c>
      <c r="B143" s="170">
        <v>428</v>
      </c>
      <c r="C143" s="170">
        <v>346</v>
      </c>
      <c r="D143" s="170">
        <v>335</v>
      </c>
      <c r="E143" s="170">
        <v>338</v>
      </c>
      <c r="F143" s="170">
        <v>519</v>
      </c>
      <c r="G143" s="170">
        <v>693</v>
      </c>
      <c r="H143" s="170">
        <v>476</v>
      </c>
      <c r="I143" s="170">
        <v>600</v>
      </c>
      <c r="J143" s="171">
        <v>0.26050420168067229</v>
      </c>
      <c r="K143" s="171">
        <v>0.33971291866028713</v>
      </c>
      <c r="L143" s="147"/>
      <c r="M143" s="206">
        <v>8.0862533692722366E-2</v>
      </c>
      <c r="N143" s="144"/>
      <c r="P143" s="168" t="s">
        <v>272</v>
      </c>
      <c r="Q143" s="170">
        <v>7584</v>
      </c>
      <c r="R143" s="170">
        <v>5676</v>
      </c>
      <c r="S143" s="170">
        <v>5517</v>
      </c>
      <c r="T143" s="170">
        <v>5325</v>
      </c>
      <c r="U143" s="170">
        <v>4926</v>
      </c>
      <c r="V143" s="170">
        <v>5420</v>
      </c>
      <c r="W143" s="170">
        <v>6381</v>
      </c>
      <c r="X143" s="170">
        <v>7420</v>
      </c>
      <c r="Y143" s="171">
        <v>0.16282714308102178</v>
      </c>
      <c r="Z143" s="171">
        <v>0.27213500208185365</v>
      </c>
      <c r="AA143" s="147"/>
      <c r="AB143" s="144"/>
      <c r="AC143" s="144"/>
      <c r="AD143" s="180">
        <v>447.85714285714283</v>
      </c>
      <c r="AE143" s="180">
        <v>5832.7142857142853</v>
      </c>
      <c r="AF143" s="144"/>
    </row>
    <row r="144" spans="1:32" outlineLevel="1" x14ac:dyDescent="0.25">
      <c r="A144" s="163" t="s">
        <v>273</v>
      </c>
      <c r="B144" s="163"/>
      <c r="C144" s="163"/>
      <c r="D144" s="163"/>
      <c r="E144" s="144"/>
      <c r="F144" s="144"/>
      <c r="G144" s="144"/>
      <c r="H144" s="144"/>
      <c r="I144" s="162"/>
      <c r="J144" s="162"/>
      <c r="K144" s="162"/>
      <c r="L144" s="162"/>
      <c r="M144" s="144"/>
      <c r="N144" s="144"/>
      <c r="O144" s="144"/>
      <c r="P144" s="163" t="s">
        <v>273</v>
      </c>
      <c r="Q144" s="163"/>
      <c r="R144" s="163"/>
      <c r="S144" s="163"/>
      <c r="T144" s="144"/>
      <c r="U144" s="144"/>
      <c r="V144" s="144"/>
      <c r="W144" s="144"/>
      <c r="X144" s="162"/>
      <c r="Y144" s="162"/>
      <c r="Z144" s="162"/>
      <c r="AA144" s="162"/>
      <c r="AB144" s="144"/>
      <c r="AC144" s="144"/>
      <c r="AD144" s="144"/>
      <c r="AE144" s="144"/>
      <c r="AF144" s="144"/>
    </row>
    <row r="145" spans="1:32" x14ac:dyDescent="0.25">
      <c r="A145" s="204"/>
      <c r="B145" s="204"/>
      <c r="C145" s="204"/>
      <c r="D145" s="20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row>
    <row r="146" spans="1:32" x14ac:dyDescent="0.25">
      <c r="A146" s="204"/>
      <c r="B146" s="204"/>
      <c r="C146" s="204"/>
      <c r="D146" s="20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row>
    <row r="147" spans="1:32" x14ac:dyDescent="0.25">
      <c r="A147" s="165" t="s">
        <v>251</v>
      </c>
      <c r="B147" s="165"/>
      <c r="C147" s="165"/>
      <c r="D147" s="165"/>
      <c r="E147" s="182"/>
      <c r="F147" s="144"/>
      <c r="G147" s="144"/>
      <c r="H147" s="144"/>
      <c r="I147" s="144"/>
      <c r="J147" s="144"/>
      <c r="K147" s="144"/>
      <c r="L147" s="144"/>
      <c r="M147" s="144"/>
      <c r="N147" s="144"/>
      <c r="O147" s="204"/>
      <c r="P147" s="165" t="s">
        <v>251</v>
      </c>
      <c r="Q147" s="165"/>
      <c r="R147" s="165"/>
      <c r="S147" s="165"/>
      <c r="T147" s="182"/>
      <c r="U147" s="144"/>
      <c r="V147" s="144"/>
      <c r="W147" s="144"/>
      <c r="X147" s="144"/>
      <c r="Y147" s="144"/>
      <c r="Z147" s="144"/>
      <c r="AA147" s="144"/>
      <c r="AB147" s="144"/>
      <c r="AC147" s="144"/>
      <c r="AD147" s="144"/>
      <c r="AE147" s="144"/>
      <c r="AF147" s="144"/>
    </row>
    <row r="148" spans="1:32" outlineLevel="1" x14ac:dyDescent="0.25">
      <c r="A148" s="166" t="s">
        <v>316</v>
      </c>
      <c r="B148" s="166"/>
      <c r="C148" s="166"/>
      <c r="D148" s="166"/>
      <c r="E148" s="167"/>
      <c r="F148" s="167"/>
      <c r="G148" s="167"/>
      <c r="H148" s="167"/>
      <c r="I148" s="167"/>
      <c r="J148" s="167"/>
      <c r="K148" s="167"/>
      <c r="L148" s="167"/>
      <c r="M148" s="144"/>
      <c r="N148" s="144"/>
      <c r="P148" s="166" t="s">
        <v>231</v>
      </c>
      <c r="Q148" s="166"/>
      <c r="R148" s="166"/>
      <c r="S148" s="166"/>
      <c r="T148" s="167"/>
      <c r="U148" s="167"/>
      <c r="V148" s="167"/>
      <c r="W148" s="167"/>
      <c r="X148" s="167"/>
      <c r="Y148" s="167"/>
      <c r="Z148" s="167"/>
      <c r="AA148" s="167"/>
      <c r="AB148" s="144"/>
      <c r="AC148" s="144"/>
      <c r="AD148" s="144"/>
      <c r="AE148" s="144"/>
      <c r="AF148" s="144"/>
    </row>
    <row r="149" spans="1:32" ht="31.5" outlineLevel="1" x14ac:dyDescent="0.25">
      <c r="A149" s="168" t="s">
        <v>257</v>
      </c>
      <c r="B149" s="141">
        <v>2019</v>
      </c>
      <c r="C149" s="141">
        <v>2020</v>
      </c>
      <c r="D149" s="141">
        <v>2021</v>
      </c>
      <c r="E149" s="141">
        <v>2022</v>
      </c>
      <c r="F149" s="141">
        <v>2023</v>
      </c>
      <c r="G149" s="141">
        <v>2024</v>
      </c>
      <c r="H149" s="141">
        <v>2025</v>
      </c>
      <c r="I149" s="141">
        <v>2026</v>
      </c>
      <c r="J149" s="142" t="s">
        <v>232</v>
      </c>
      <c r="K149" s="142" t="s">
        <v>274</v>
      </c>
      <c r="L149" s="143" t="s">
        <v>234</v>
      </c>
      <c r="M149" s="145" t="s">
        <v>287</v>
      </c>
      <c r="N149" s="144"/>
      <c r="P149" s="168" t="s">
        <v>257</v>
      </c>
      <c r="Q149" s="141">
        <v>2019</v>
      </c>
      <c r="R149" s="141">
        <v>2020</v>
      </c>
      <c r="S149" s="141">
        <v>2021</v>
      </c>
      <c r="T149" s="141">
        <v>2022</v>
      </c>
      <c r="U149" s="141">
        <v>2023</v>
      </c>
      <c r="V149" s="141">
        <v>2024</v>
      </c>
      <c r="W149" s="141">
        <v>2025</v>
      </c>
      <c r="X149" s="141">
        <v>2026</v>
      </c>
      <c r="Y149" s="142" t="s">
        <v>232</v>
      </c>
      <c r="Z149" s="142" t="s">
        <v>274</v>
      </c>
      <c r="AA149" s="143" t="s">
        <v>234</v>
      </c>
      <c r="AB149" s="144"/>
      <c r="AC149" s="144"/>
      <c r="AD149" s="183" t="s">
        <v>318</v>
      </c>
      <c r="AE149" s="183" t="s">
        <v>275</v>
      </c>
      <c r="AF149" s="144"/>
    </row>
    <row r="150" spans="1:32" outlineLevel="1" x14ac:dyDescent="0.25">
      <c r="A150" s="169" t="s">
        <v>259</v>
      </c>
      <c r="B150" s="150">
        <v>0</v>
      </c>
      <c r="C150" s="150">
        <v>659</v>
      </c>
      <c r="D150" s="150">
        <v>386</v>
      </c>
      <c r="E150" s="150">
        <v>436</v>
      </c>
      <c r="F150" s="150">
        <v>456</v>
      </c>
      <c r="G150" s="150">
        <v>475</v>
      </c>
      <c r="H150" s="150">
        <v>413</v>
      </c>
      <c r="I150" s="150">
        <v>531</v>
      </c>
      <c r="J150" s="148">
        <v>0.2857142857142857</v>
      </c>
      <c r="K150" s="148">
        <v>0.12778761061946908</v>
      </c>
      <c r="L150" s="147"/>
      <c r="M150" s="155">
        <v>5.4528650646950096E-2</v>
      </c>
      <c r="N150" s="144"/>
      <c r="P150" s="169" t="s">
        <v>259</v>
      </c>
      <c r="Q150" s="150">
        <v>0</v>
      </c>
      <c r="R150" s="150">
        <v>11806</v>
      </c>
      <c r="S150" s="150">
        <v>9626</v>
      </c>
      <c r="T150" s="150">
        <v>8678</v>
      </c>
      <c r="U150" s="150">
        <v>8521</v>
      </c>
      <c r="V150" s="150">
        <v>8308</v>
      </c>
      <c r="W150" s="150">
        <v>8613</v>
      </c>
      <c r="X150" s="150">
        <v>9738</v>
      </c>
      <c r="Y150" s="148">
        <v>0.13061650992685475</v>
      </c>
      <c r="Z150" s="148">
        <v>5.1771313364055369E-2</v>
      </c>
      <c r="AA150" s="147"/>
      <c r="AB150" s="144"/>
      <c r="AC150" s="144"/>
      <c r="AD150" s="147">
        <v>470.83333333333331</v>
      </c>
      <c r="AE150" s="147">
        <v>9258.6666666666661</v>
      </c>
      <c r="AF150" s="144"/>
    </row>
    <row r="151" spans="1:32" outlineLevel="1" x14ac:dyDescent="0.25">
      <c r="A151" s="169" t="s">
        <v>260</v>
      </c>
      <c r="B151" s="150">
        <v>0</v>
      </c>
      <c r="C151" s="150">
        <v>8</v>
      </c>
      <c r="D151" s="150">
        <v>2</v>
      </c>
      <c r="E151" s="150">
        <v>5</v>
      </c>
      <c r="F151" s="150">
        <v>5</v>
      </c>
      <c r="G151" s="150">
        <v>0</v>
      </c>
      <c r="H151" s="150">
        <v>1</v>
      </c>
      <c r="I151" s="150">
        <v>9</v>
      </c>
      <c r="J151" s="148">
        <v>8</v>
      </c>
      <c r="K151" s="148">
        <v>1.5714285714285714</v>
      </c>
      <c r="L151" s="147"/>
      <c r="M151" s="155">
        <v>9.8901098901098897E-2</v>
      </c>
      <c r="N151" s="144"/>
      <c r="P151" s="169" t="s">
        <v>260</v>
      </c>
      <c r="Q151" s="150">
        <v>0</v>
      </c>
      <c r="R151" s="150">
        <v>125</v>
      </c>
      <c r="S151" s="150">
        <v>100</v>
      </c>
      <c r="T151" s="150">
        <v>102</v>
      </c>
      <c r="U151" s="150">
        <v>55</v>
      </c>
      <c r="V151" s="150">
        <v>60</v>
      </c>
      <c r="W151" s="150">
        <v>73</v>
      </c>
      <c r="X151" s="150">
        <v>91</v>
      </c>
      <c r="Y151" s="148">
        <v>0.24657534246575341</v>
      </c>
      <c r="Z151" s="148">
        <v>6.0194174757281609E-2</v>
      </c>
      <c r="AA151" s="147"/>
      <c r="AB151" s="144"/>
      <c r="AC151" s="144"/>
      <c r="AD151" s="147">
        <v>3.5</v>
      </c>
      <c r="AE151" s="147">
        <v>85.833333333333329</v>
      </c>
      <c r="AF151" s="144"/>
    </row>
    <row r="152" spans="1:32" outlineLevel="1" x14ac:dyDescent="0.25">
      <c r="A152" s="169" t="s">
        <v>261</v>
      </c>
      <c r="B152" s="150">
        <v>0</v>
      </c>
      <c r="C152" s="150">
        <v>46</v>
      </c>
      <c r="D152" s="150">
        <v>45</v>
      </c>
      <c r="E152" s="150">
        <v>35</v>
      </c>
      <c r="F152" s="150">
        <v>16</v>
      </c>
      <c r="G152" s="150">
        <v>26</v>
      </c>
      <c r="H152" s="150">
        <v>28</v>
      </c>
      <c r="I152" s="150">
        <v>34</v>
      </c>
      <c r="J152" s="148">
        <v>0.21428571428571427</v>
      </c>
      <c r="K152" s="148">
        <v>4.0816326530612318E-2</v>
      </c>
      <c r="L152" s="147"/>
      <c r="M152" s="155">
        <v>8.1339712918660281E-2</v>
      </c>
      <c r="N152" s="144"/>
      <c r="P152" s="169" t="s">
        <v>261</v>
      </c>
      <c r="Q152" s="150">
        <v>0</v>
      </c>
      <c r="R152" s="150">
        <v>655</v>
      </c>
      <c r="S152" s="150">
        <v>558</v>
      </c>
      <c r="T152" s="150">
        <v>427</v>
      </c>
      <c r="U152" s="150">
        <v>379</v>
      </c>
      <c r="V152" s="150">
        <v>353</v>
      </c>
      <c r="W152" s="150">
        <v>342</v>
      </c>
      <c r="X152" s="150">
        <v>418</v>
      </c>
      <c r="Y152" s="148">
        <v>0.22222222222222221</v>
      </c>
      <c r="Z152" s="148">
        <v>-7.5902726602800258E-2</v>
      </c>
      <c r="AA152" s="147"/>
      <c r="AB152" s="144"/>
      <c r="AC152" s="144"/>
      <c r="AD152" s="147">
        <v>32.666666666666664</v>
      </c>
      <c r="AE152" s="147">
        <v>452.33333333333331</v>
      </c>
      <c r="AF152" s="144"/>
    </row>
    <row r="153" spans="1:32" outlineLevel="1" x14ac:dyDescent="0.25">
      <c r="A153" s="169" t="s">
        <v>262</v>
      </c>
      <c r="B153" s="150">
        <v>0</v>
      </c>
      <c r="C153" s="150">
        <v>933</v>
      </c>
      <c r="D153" s="150">
        <v>511</v>
      </c>
      <c r="E153" s="150">
        <v>332</v>
      </c>
      <c r="F153" s="150">
        <v>184</v>
      </c>
      <c r="G153" s="150">
        <v>222</v>
      </c>
      <c r="H153" s="150">
        <v>166</v>
      </c>
      <c r="I153" s="150">
        <v>211</v>
      </c>
      <c r="J153" s="148">
        <v>0.27108433734939757</v>
      </c>
      <c r="K153" s="148">
        <v>-0.46081771720613285</v>
      </c>
      <c r="L153" s="147"/>
      <c r="M153" s="155">
        <v>4.0875629600929872E-2</v>
      </c>
      <c r="N153" s="144"/>
      <c r="P153" s="169" t="s">
        <v>262</v>
      </c>
      <c r="Q153" s="150">
        <v>0</v>
      </c>
      <c r="R153" s="150">
        <v>13250</v>
      </c>
      <c r="S153" s="150">
        <v>9227</v>
      </c>
      <c r="T153" s="150">
        <v>6827</v>
      </c>
      <c r="U153" s="150">
        <v>5191</v>
      </c>
      <c r="V153" s="150">
        <v>4671</v>
      </c>
      <c r="W153" s="150">
        <v>4825</v>
      </c>
      <c r="X153" s="150">
        <v>5162</v>
      </c>
      <c r="Y153" s="148">
        <v>6.9844559585492225E-2</v>
      </c>
      <c r="Z153" s="148">
        <v>-0.29594689822918319</v>
      </c>
      <c r="AA153" s="147"/>
      <c r="AB153" s="144"/>
      <c r="AC153" s="144"/>
      <c r="AD153" s="147">
        <v>391.33333333333331</v>
      </c>
      <c r="AE153" s="147">
        <v>7331.833333333333</v>
      </c>
      <c r="AF153" s="144"/>
    </row>
    <row r="154" spans="1:32" outlineLevel="1" x14ac:dyDescent="0.25">
      <c r="A154" s="169" t="s">
        <v>53</v>
      </c>
      <c r="B154" s="150">
        <v>0</v>
      </c>
      <c r="C154" s="150">
        <v>202</v>
      </c>
      <c r="D154" s="150">
        <v>233</v>
      </c>
      <c r="E154" s="150">
        <v>215</v>
      </c>
      <c r="F154" s="150">
        <v>148</v>
      </c>
      <c r="G154" s="150">
        <v>162</v>
      </c>
      <c r="H154" s="150">
        <v>280</v>
      </c>
      <c r="I154" s="150">
        <v>106</v>
      </c>
      <c r="J154" s="148">
        <v>-0.62142857142857144</v>
      </c>
      <c r="K154" s="148">
        <v>-0.48709677419354835</v>
      </c>
      <c r="L154" s="147"/>
      <c r="M154" s="155">
        <v>5.6866952789699568E-2</v>
      </c>
      <c r="N154" s="144"/>
      <c r="P154" s="169" t="s">
        <v>53</v>
      </c>
      <c r="Q154" s="150">
        <v>0</v>
      </c>
      <c r="R154" s="150">
        <v>4211</v>
      </c>
      <c r="S154" s="150">
        <v>4163</v>
      </c>
      <c r="T154" s="150">
        <v>3111</v>
      </c>
      <c r="U154" s="150">
        <v>2033</v>
      </c>
      <c r="V154" s="150">
        <v>2167</v>
      </c>
      <c r="W154" s="150">
        <v>2357</v>
      </c>
      <c r="X154" s="150">
        <v>1864</v>
      </c>
      <c r="Y154" s="148">
        <v>-0.20916419176919812</v>
      </c>
      <c r="Z154" s="148">
        <v>-0.38011306950448953</v>
      </c>
      <c r="AA154" s="147"/>
      <c r="AB154" s="144"/>
      <c r="AC154" s="144"/>
      <c r="AD154" s="147">
        <v>206.66666666666666</v>
      </c>
      <c r="AE154" s="147">
        <v>3007</v>
      </c>
      <c r="AF154" s="144"/>
    </row>
    <row r="155" spans="1:32" outlineLevel="1" x14ac:dyDescent="0.25">
      <c r="A155" s="169" t="s">
        <v>11</v>
      </c>
      <c r="B155" s="150">
        <v>0</v>
      </c>
      <c r="C155" s="150">
        <v>81</v>
      </c>
      <c r="D155" s="150">
        <v>65</v>
      </c>
      <c r="E155" s="150">
        <v>76</v>
      </c>
      <c r="F155" s="150">
        <v>87</v>
      </c>
      <c r="G155" s="150">
        <v>54</v>
      </c>
      <c r="H155" s="150">
        <v>68</v>
      </c>
      <c r="I155" s="150">
        <v>58</v>
      </c>
      <c r="J155" s="148">
        <v>-0.14705882352941177</v>
      </c>
      <c r="K155" s="148">
        <v>-0.19257540603248255</v>
      </c>
      <c r="L155" s="147"/>
      <c r="M155" s="155">
        <v>4.3380703066566939E-2</v>
      </c>
      <c r="N155" s="144"/>
      <c r="P155" s="169" t="s">
        <v>11</v>
      </c>
      <c r="Q155" s="150">
        <v>0</v>
      </c>
      <c r="R155" s="150">
        <v>1675</v>
      </c>
      <c r="S155" s="150">
        <v>1371</v>
      </c>
      <c r="T155" s="150">
        <v>1252</v>
      </c>
      <c r="U155" s="150">
        <v>1150</v>
      </c>
      <c r="V155" s="150">
        <v>1140</v>
      </c>
      <c r="W155" s="150">
        <v>1246</v>
      </c>
      <c r="X155" s="150">
        <v>1337</v>
      </c>
      <c r="Y155" s="148">
        <v>7.3033707865168537E-2</v>
      </c>
      <c r="Z155" s="148">
        <v>2.3997957620627973E-2</v>
      </c>
      <c r="AA155" s="147"/>
      <c r="AB155" s="144"/>
      <c r="AC155" s="144"/>
      <c r="AD155" s="147">
        <v>71.833333333333329</v>
      </c>
      <c r="AE155" s="147">
        <v>1305.6666666666667</v>
      </c>
      <c r="AF155" s="144"/>
    </row>
    <row r="156" spans="1:32" outlineLevel="1" x14ac:dyDescent="0.25">
      <c r="A156" s="169" t="s">
        <v>263</v>
      </c>
      <c r="B156" s="150">
        <v>0</v>
      </c>
      <c r="C156" s="150">
        <v>1675</v>
      </c>
      <c r="D156" s="150">
        <v>1245</v>
      </c>
      <c r="E156" s="150">
        <v>935</v>
      </c>
      <c r="F156" s="150">
        <v>932</v>
      </c>
      <c r="G156" s="150">
        <v>800</v>
      </c>
      <c r="H156" s="150">
        <v>732</v>
      </c>
      <c r="I156" s="150">
        <v>671</v>
      </c>
      <c r="J156" s="148">
        <v>-8.3333333333333329E-2</v>
      </c>
      <c r="K156" s="148">
        <v>-0.36287387244817221</v>
      </c>
      <c r="L156" s="147"/>
      <c r="M156" s="155">
        <v>4.4811005743288369E-2</v>
      </c>
      <c r="N156" s="144"/>
      <c r="P156" s="169" t="s">
        <v>263</v>
      </c>
      <c r="Q156" s="150">
        <v>0</v>
      </c>
      <c r="R156" s="150">
        <v>18754</v>
      </c>
      <c r="S156" s="150">
        <v>15246</v>
      </c>
      <c r="T156" s="150">
        <v>13944</v>
      </c>
      <c r="U156" s="150">
        <v>13737</v>
      </c>
      <c r="V156" s="150">
        <v>12767</v>
      </c>
      <c r="W156" s="150">
        <v>12983</v>
      </c>
      <c r="X156" s="150">
        <v>14974</v>
      </c>
      <c r="Y156" s="148">
        <v>0.15335438650543018</v>
      </c>
      <c r="Z156" s="148">
        <v>2.7598906566320826E-2</v>
      </c>
      <c r="AA156" s="147"/>
      <c r="AB156" s="144"/>
      <c r="AC156" s="144"/>
      <c r="AD156" s="147">
        <v>1053.1666666666667</v>
      </c>
      <c r="AE156" s="147">
        <v>14571.833333333334</v>
      </c>
      <c r="AF156" s="144"/>
    </row>
    <row r="157" spans="1:32" outlineLevel="1" x14ac:dyDescent="0.25">
      <c r="A157" s="169" t="s">
        <v>264</v>
      </c>
      <c r="B157" s="150">
        <v>0</v>
      </c>
      <c r="C157" s="150">
        <v>717</v>
      </c>
      <c r="D157" s="150">
        <v>426</v>
      </c>
      <c r="E157" s="150">
        <v>366</v>
      </c>
      <c r="F157" s="150">
        <v>366</v>
      </c>
      <c r="G157" s="150">
        <v>406</v>
      </c>
      <c r="H157" s="150">
        <v>334</v>
      </c>
      <c r="I157" s="150">
        <v>476</v>
      </c>
      <c r="J157" s="148">
        <v>0.42514970059880242</v>
      </c>
      <c r="K157" s="148">
        <v>9.2160611854684563E-2</v>
      </c>
      <c r="L157" s="147"/>
      <c r="M157" s="155">
        <v>6.7709815078236132E-2</v>
      </c>
      <c r="N157" s="144"/>
      <c r="P157" s="169" t="s">
        <v>264</v>
      </c>
      <c r="Q157" s="150">
        <v>0</v>
      </c>
      <c r="R157" s="150">
        <v>10740</v>
      </c>
      <c r="S157" s="150">
        <v>8328</v>
      </c>
      <c r="T157" s="150">
        <v>7400</v>
      </c>
      <c r="U157" s="150">
        <v>6638</v>
      </c>
      <c r="V157" s="150">
        <v>6901</v>
      </c>
      <c r="W157" s="150">
        <v>6408</v>
      </c>
      <c r="X157" s="150">
        <v>7030</v>
      </c>
      <c r="Y157" s="148">
        <v>9.7066167290886393E-2</v>
      </c>
      <c r="Z157" s="148">
        <v>-9.1242055370031203E-2</v>
      </c>
      <c r="AA157" s="147"/>
      <c r="AB157" s="144"/>
      <c r="AC157" s="144"/>
      <c r="AD157" s="147">
        <v>435.83333333333331</v>
      </c>
      <c r="AE157" s="147">
        <v>7735.833333333333</v>
      </c>
      <c r="AF157" s="144"/>
    </row>
    <row r="158" spans="1:32" outlineLevel="1" x14ac:dyDescent="0.25">
      <c r="A158" s="169" t="s">
        <v>265</v>
      </c>
      <c r="B158" s="150">
        <v>0</v>
      </c>
      <c r="C158" s="150">
        <v>597</v>
      </c>
      <c r="D158" s="150">
        <v>393</v>
      </c>
      <c r="E158" s="150">
        <v>352</v>
      </c>
      <c r="F158" s="150">
        <v>359</v>
      </c>
      <c r="G158" s="150">
        <v>347</v>
      </c>
      <c r="H158" s="150">
        <v>395</v>
      </c>
      <c r="I158" s="150">
        <v>394</v>
      </c>
      <c r="J158" s="148">
        <v>-2.5316455696202532E-3</v>
      </c>
      <c r="K158" s="148">
        <v>-3.2337290216946424E-2</v>
      </c>
      <c r="L158" s="147"/>
      <c r="M158" s="155">
        <v>4.6495161670993629E-2</v>
      </c>
      <c r="N158" s="144"/>
      <c r="P158" s="169" t="s">
        <v>265</v>
      </c>
      <c r="Q158" s="150">
        <v>0</v>
      </c>
      <c r="R158" s="150">
        <v>10263</v>
      </c>
      <c r="S158" s="150">
        <v>8342</v>
      </c>
      <c r="T158" s="150">
        <v>7606</v>
      </c>
      <c r="U158" s="150">
        <v>7137</v>
      </c>
      <c r="V158" s="150">
        <v>7368</v>
      </c>
      <c r="W158" s="150">
        <v>7866</v>
      </c>
      <c r="X158" s="150">
        <v>8474</v>
      </c>
      <c r="Y158" s="148">
        <v>7.7294685990338161E-2</v>
      </c>
      <c r="Z158" s="148">
        <v>4.6560454489317032E-2</v>
      </c>
      <c r="AA158" s="147"/>
      <c r="AB158" s="144"/>
      <c r="AC158" s="144"/>
      <c r="AD158" s="147">
        <v>407.16666666666669</v>
      </c>
      <c r="AE158" s="147">
        <v>8097</v>
      </c>
      <c r="AF158" s="144"/>
    </row>
    <row r="159" spans="1:32" outlineLevel="1" x14ac:dyDescent="0.25">
      <c r="A159" s="169" t="s">
        <v>266</v>
      </c>
      <c r="B159" s="150">
        <v>0</v>
      </c>
      <c r="C159" s="150">
        <v>392</v>
      </c>
      <c r="D159" s="150">
        <v>156</v>
      </c>
      <c r="E159" s="150">
        <v>262</v>
      </c>
      <c r="F159" s="150">
        <v>105</v>
      </c>
      <c r="G159" s="150">
        <v>100</v>
      </c>
      <c r="H159" s="150">
        <v>172</v>
      </c>
      <c r="I159" s="150">
        <v>666</v>
      </c>
      <c r="J159" s="148">
        <v>2.8720930232558142</v>
      </c>
      <c r="K159" s="148">
        <v>2.3664700926705979</v>
      </c>
      <c r="L159" s="147"/>
      <c r="M159" s="155">
        <v>0.14038785834738618</v>
      </c>
      <c r="N159" s="144"/>
      <c r="P159" s="169" t="s">
        <v>266</v>
      </c>
      <c r="Q159" s="150">
        <v>0</v>
      </c>
      <c r="R159" s="150">
        <v>7221</v>
      </c>
      <c r="S159" s="150">
        <v>6045</v>
      </c>
      <c r="T159" s="150">
        <v>4850</v>
      </c>
      <c r="U159" s="150">
        <v>4541</v>
      </c>
      <c r="V159" s="150">
        <v>4166</v>
      </c>
      <c r="W159" s="150">
        <v>4230</v>
      </c>
      <c r="X159" s="150">
        <v>4744</v>
      </c>
      <c r="Y159" s="148">
        <v>0.12151300236406619</v>
      </c>
      <c r="Z159" s="148">
        <v>-8.3373587093034496E-2</v>
      </c>
      <c r="AA159" s="147"/>
      <c r="AB159" s="144"/>
      <c r="AC159" s="144"/>
      <c r="AD159" s="147">
        <v>197.83333333333334</v>
      </c>
      <c r="AE159" s="147">
        <v>5175.5</v>
      </c>
      <c r="AF159" s="144"/>
    </row>
    <row r="160" spans="1:32" outlineLevel="1" x14ac:dyDescent="0.25">
      <c r="A160" s="168" t="s">
        <v>267</v>
      </c>
      <c r="B160" s="170">
        <v>0</v>
      </c>
      <c r="C160" s="170">
        <v>5310</v>
      </c>
      <c r="D160" s="170">
        <v>3462</v>
      </c>
      <c r="E160" s="170">
        <v>3014</v>
      </c>
      <c r="F160" s="170">
        <v>2658</v>
      </c>
      <c r="G160" s="170">
        <v>2592</v>
      </c>
      <c r="H160" s="170">
        <v>2589</v>
      </c>
      <c r="I160" s="170">
        <v>3156</v>
      </c>
      <c r="J160" s="171">
        <v>0.21900347624565469</v>
      </c>
      <c r="K160" s="171">
        <v>-3.5108280254777115E-2</v>
      </c>
      <c r="L160" s="147"/>
      <c r="M160" s="206">
        <v>5.8626839054837274E-2</v>
      </c>
      <c r="N160" s="144"/>
      <c r="P160" s="168" t="s">
        <v>267</v>
      </c>
      <c r="Q160" s="170">
        <v>0</v>
      </c>
      <c r="R160" s="170">
        <v>78700</v>
      </c>
      <c r="S160" s="170">
        <v>63006</v>
      </c>
      <c r="T160" s="170">
        <v>54197</v>
      </c>
      <c r="U160" s="170">
        <v>49382</v>
      </c>
      <c r="V160" s="170">
        <v>47901</v>
      </c>
      <c r="W160" s="170">
        <v>48943</v>
      </c>
      <c r="X160" s="170">
        <v>53832</v>
      </c>
      <c r="Y160" s="171">
        <v>9.9891710765584452E-2</v>
      </c>
      <c r="Z160" s="171">
        <v>-5.5935042045544225E-2</v>
      </c>
      <c r="AA160" s="147"/>
      <c r="AB160" s="144"/>
      <c r="AC160" s="144"/>
      <c r="AD160" s="180">
        <v>3270.8333333333335</v>
      </c>
      <c r="AE160" s="180">
        <v>57021.5</v>
      </c>
      <c r="AF160" s="144"/>
    </row>
    <row r="161" spans="1:32" outlineLevel="1" x14ac:dyDescent="0.25">
      <c r="A161" s="163" t="s">
        <v>273</v>
      </c>
      <c r="B161" s="163"/>
      <c r="C161" s="163"/>
      <c r="D161" s="163"/>
      <c r="E161" s="144"/>
      <c r="F161" s="144"/>
      <c r="G161" s="144"/>
      <c r="H161" s="144"/>
      <c r="I161" s="162"/>
      <c r="J161" s="162"/>
      <c r="K161" s="162"/>
      <c r="L161" s="162"/>
      <c r="M161" s="144"/>
      <c r="N161" s="144"/>
      <c r="O161" s="144"/>
      <c r="P161" s="163" t="s">
        <v>273</v>
      </c>
      <c r="Q161" s="163"/>
      <c r="R161" s="163"/>
      <c r="S161" s="163"/>
      <c r="T161" s="144"/>
      <c r="U161" s="144"/>
      <c r="V161" s="144"/>
      <c r="W161" s="144"/>
      <c r="X161" s="162"/>
      <c r="Y161" s="162"/>
      <c r="Z161" s="162"/>
      <c r="AA161" s="162"/>
      <c r="AB161" s="144"/>
      <c r="AC161" s="144"/>
      <c r="AD161" s="144"/>
      <c r="AE161" s="144"/>
      <c r="AF161" s="144"/>
    </row>
    <row r="162" spans="1:32" x14ac:dyDescent="0.25">
      <c r="A162" s="204"/>
      <c r="B162" s="204"/>
      <c r="C162" s="204"/>
      <c r="D162" s="20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row>
    <row r="163" spans="1:32" x14ac:dyDescent="0.25">
      <c r="A163" s="209"/>
      <c r="B163" s="209"/>
      <c r="C163" s="209"/>
      <c r="D163" s="209"/>
      <c r="E163" s="167"/>
      <c r="F163" s="167"/>
      <c r="G163" s="167"/>
      <c r="H163" s="167"/>
      <c r="I163" s="167"/>
      <c r="J163" s="144"/>
      <c r="K163" s="144"/>
      <c r="L163" s="144"/>
      <c r="M163" s="144"/>
      <c r="N163" s="144"/>
      <c r="O163" s="144"/>
      <c r="P163" s="163"/>
      <c r="Q163" s="163"/>
      <c r="R163" s="163"/>
      <c r="S163" s="163"/>
      <c r="T163" s="144"/>
      <c r="U163" s="144"/>
      <c r="V163" s="144"/>
      <c r="W163" s="144"/>
      <c r="X163" s="162"/>
      <c r="Y163" s="162"/>
      <c r="Z163" s="162"/>
      <c r="AA163" s="162"/>
      <c r="AB163" s="144"/>
      <c r="AC163" s="144"/>
      <c r="AD163" s="144"/>
      <c r="AE163" s="144"/>
      <c r="AF163" s="144"/>
    </row>
    <row r="164" spans="1:32" x14ac:dyDescent="0.25">
      <c r="A164" s="204"/>
      <c r="B164" s="204"/>
      <c r="C164" s="204"/>
      <c r="D164" s="20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row>
    <row r="165" spans="1:32" x14ac:dyDescent="0.25">
      <c r="A165" s="210"/>
      <c r="B165" s="210"/>
      <c r="C165" s="210"/>
      <c r="D165" s="210"/>
      <c r="E165" s="184"/>
      <c r="F165" s="184"/>
      <c r="G165" s="184"/>
      <c r="H165" s="184"/>
      <c r="I165" s="184"/>
      <c r="J165" s="184"/>
      <c r="K165" s="184"/>
      <c r="L165" s="184"/>
      <c r="M165" s="184"/>
      <c r="N165" s="144"/>
      <c r="O165" s="184"/>
      <c r="P165" s="184"/>
      <c r="Q165" s="184"/>
      <c r="R165" s="184"/>
      <c r="S165" s="184"/>
      <c r="T165" s="184"/>
      <c r="U165" s="184"/>
      <c r="V165" s="184"/>
      <c r="W165" s="184"/>
      <c r="X165" s="184"/>
      <c r="Y165" s="184"/>
      <c r="Z165" s="185"/>
      <c r="AA165" s="184"/>
      <c r="AB165" s="144"/>
      <c r="AC165" s="144"/>
      <c r="AD165" s="144"/>
      <c r="AE165" s="144"/>
      <c r="AF165" s="144"/>
    </row>
    <row r="166" spans="1:32" x14ac:dyDescent="0.25">
      <c r="A166" s="186" t="s">
        <v>276</v>
      </c>
      <c r="B166" s="186"/>
      <c r="C166" s="186"/>
      <c r="D166" s="186"/>
      <c r="E166" s="144"/>
      <c r="F166" s="144"/>
      <c r="G166" s="144"/>
      <c r="H166" s="144"/>
      <c r="I166" s="144"/>
      <c r="J166" s="144"/>
      <c r="K166" s="144"/>
      <c r="L166" s="144"/>
      <c r="M166" s="144"/>
      <c r="N166" s="144"/>
      <c r="O166" s="204"/>
      <c r="P166" s="186" t="s">
        <v>276</v>
      </c>
      <c r="Q166" s="186"/>
      <c r="R166" s="186"/>
      <c r="S166" s="186"/>
      <c r="T166" s="144"/>
      <c r="U166" s="144"/>
      <c r="V166" s="144"/>
      <c r="W166" s="144"/>
      <c r="X166" s="144"/>
      <c r="Y166" s="144"/>
      <c r="Z166" s="144"/>
      <c r="AA166" s="144"/>
      <c r="AB166" s="144"/>
      <c r="AC166" s="144"/>
      <c r="AD166" s="144"/>
      <c r="AE166" s="144"/>
      <c r="AF166" s="144"/>
    </row>
    <row r="167" spans="1:32" x14ac:dyDescent="0.25">
      <c r="A167" s="187"/>
      <c r="B167" s="187"/>
      <c r="C167" s="187"/>
      <c r="D167" s="187"/>
      <c r="E167" s="167"/>
      <c r="F167" s="167"/>
      <c r="G167" s="167"/>
      <c r="H167" s="167"/>
      <c r="I167" s="167"/>
      <c r="J167" s="167"/>
      <c r="K167" s="167"/>
      <c r="L167" s="188"/>
      <c r="M167" s="211"/>
      <c r="N167" s="144"/>
      <c r="P167" s="187"/>
      <c r="Q167" s="187"/>
      <c r="R167" s="187"/>
      <c r="S167" s="187"/>
      <c r="T167" s="167"/>
      <c r="U167" s="144"/>
      <c r="V167" s="144"/>
      <c r="W167" s="144"/>
      <c r="X167" s="144"/>
      <c r="Y167" s="144"/>
      <c r="Z167" s="144"/>
      <c r="AA167" s="188"/>
      <c r="AB167" s="144"/>
      <c r="AC167" s="144"/>
      <c r="AD167" s="144"/>
      <c r="AE167" s="144"/>
      <c r="AF167" s="144"/>
    </row>
    <row r="168" spans="1:32" x14ac:dyDescent="0.25">
      <c r="A168" s="189" t="s">
        <v>277</v>
      </c>
      <c r="B168" s="189"/>
      <c r="C168" s="189"/>
      <c r="D168" s="189"/>
      <c r="E168" s="212" t="s">
        <v>294</v>
      </c>
      <c r="F168" s="167"/>
      <c r="G168" s="167"/>
      <c r="H168" s="167"/>
      <c r="I168" s="167"/>
      <c r="J168" s="167"/>
      <c r="K168" s="167"/>
      <c r="L168" s="188"/>
      <c r="M168" s="211"/>
      <c r="N168" s="144"/>
      <c r="O168" s="211"/>
      <c r="P168" s="189" t="s">
        <v>277</v>
      </c>
      <c r="Q168" s="189"/>
      <c r="R168" s="189"/>
      <c r="S168" s="189"/>
      <c r="T168" s="181"/>
      <c r="U168" s="144"/>
      <c r="V168" s="144"/>
      <c r="W168" s="144"/>
      <c r="X168" s="144"/>
      <c r="Y168" s="144"/>
      <c r="Z168" s="144"/>
      <c r="AA168" s="188"/>
      <c r="AB168" s="144"/>
      <c r="AC168" s="144"/>
      <c r="AD168" s="144"/>
      <c r="AE168" s="144"/>
      <c r="AF168" s="144"/>
    </row>
    <row r="169" spans="1:32" x14ac:dyDescent="0.25">
      <c r="A169" s="166" t="s">
        <v>316</v>
      </c>
      <c r="B169" s="166"/>
      <c r="C169" s="166"/>
      <c r="D169" s="166"/>
      <c r="E169" s="213"/>
      <c r="F169" s="167"/>
      <c r="G169" s="167"/>
      <c r="H169" s="167"/>
      <c r="I169" s="167"/>
      <c r="J169" s="167"/>
      <c r="K169" s="167"/>
      <c r="L169" s="167"/>
      <c r="M169" s="144"/>
      <c r="N169" s="144"/>
      <c r="P169" s="166" t="s">
        <v>231</v>
      </c>
      <c r="Q169" s="166"/>
      <c r="R169" s="166"/>
      <c r="S169" s="166"/>
      <c r="T169" s="162"/>
      <c r="U169" s="144"/>
      <c r="V169" s="144"/>
      <c r="W169" s="144"/>
      <c r="X169" s="144"/>
      <c r="Y169" s="144"/>
      <c r="Z169" s="144"/>
      <c r="AA169" s="167"/>
      <c r="AB169" s="144"/>
      <c r="AC169" s="144"/>
      <c r="AD169" s="144"/>
      <c r="AE169" s="144"/>
      <c r="AF169" s="144"/>
    </row>
    <row r="170" spans="1:32" ht="31.5" x14ac:dyDescent="0.25">
      <c r="A170" s="190"/>
      <c r="B170" s="141">
        <v>2019</v>
      </c>
      <c r="C170" s="141">
        <v>2020</v>
      </c>
      <c r="D170" s="141">
        <v>2021</v>
      </c>
      <c r="E170" s="141">
        <v>2022</v>
      </c>
      <c r="F170" s="141">
        <v>2023</v>
      </c>
      <c r="G170" s="141">
        <v>2024</v>
      </c>
      <c r="H170" s="141">
        <v>2025</v>
      </c>
      <c r="I170" s="141">
        <v>2026</v>
      </c>
      <c r="J170" s="142" t="s">
        <v>232</v>
      </c>
      <c r="K170" s="142" t="s">
        <v>233</v>
      </c>
      <c r="L170" s="143" t="s">
        <v>234</v>
      </c>
      <c r="M170" s="145" t="s">
        <v>287</v>
      </c>
      <c r="N170" s="144"/>
      <c r="P170" s="190"/>
      <c r="Q170" s="141">
        <v>2019</v>
      </c>
      <c r="R170" s="141">
        <v>2020</v>
      </c>
      <c r="S170" s="141">
        <v>2021</v>
      </c>
      <c r="T170" s="141">
        <v>2022</v>
      </c>
      <c r="U170" s="141">
        <v>2023</v>
      </c>
      <c r="V170" s="141">
        <v>2024</v>
      </c>
      <c r="W170" s="141">
        <v>2025</v>
      </c>
      <c r="X170" s="141">
        <v>2026</v>
      </c>
      <c r="Y170" s="142" t="s">
        <v>232</v>
      </c>
      <c r="Z170" s="142" t="s">
        <v>233</v>
      </c>
      <c r="AA170" s="143" t="s">
        <v>234</v>
      </c>
      <c r="AB170" s="144"/>
      <c r="AC170" s="144"/>
      <c r="AD170" s="145" t="s">
        <v>317</v>
      </c>
      <c r="AE170" s="145" t="s">
        <v>235</v>
      </c>
      <c r="AF170" s="144"/>
    </row>
    <row r="171" spans="1:32" x14ac:dyDescent="0.25">
      <c r="A171" s="146" t="s">
        <v>236</v>
      </c>
      <c r="B171" s="147">
        <v>223</v>
      </c>
      <c r="C171" s="147">
        <v>323</v>
      </c>
      <c r="D171" s="147">
        <v>383</v>
      </c>
      <c r="E171" s="147">
        <v>210</v>
      </c>
      <c r="F171" s="147">
        <v>270</v>
      </c>
      <c r="G171" s="147">
        <v>218</v>
      </c>
      <c r="H171" s="147">
        <v>170</v>
      </c>
      <c r="I171" s="147">
        <v>265</v>
      </c>
      <c r="J171" s="148">
        <v>0.55882352941176472</v>
      </c>
      <c r="K171" s="148">
        <v>3.2276015581524729E-2</v>
      </c>
      <c r="L171" s="147"/>
      <c r="M171" s="155">
        <v>9.7713864306784665E-2</v>
      </c>
      <c r="N171" s="144"/>
      <c r="P171" s="146" t="s">
        <v>236</v>
      </c>
      <c r="Q171" s="147">
        <v>3408</v>
      </c>
      <c r="R171" s="147">
        <v>3414</v>
      </c>
      <c r="S171" s="147">
        <v>3046</v>
      </c>
      <c r="T171" s="147">
        <v>2495</v>
      </c>
      <c r="U171" s="147">
        <v>2573</v>
      </c>
      <c r="V171" s="147">
        <v>2634</v>
      </c>
      <c r="W171" s="147">
        <v>2813</v>
      </c>
      <c r="X171" s="147">
        <v>2712</v>
      </c>
      <c r="Y171" s="148">
        <v>-3.5904728048346962E-2</v>
      </c>
      <c r="Z171" s="148">
        <v>-6.8635627728989776E-2</v>
      </c>
      <c r="AA171" s="147"/>
      <c r="AB171" s="144"/>
      <c r="AC171" s="144"/>
      <c r="AD171" s="147">
        <v>256.71428571428572</v>
      </c>
      <c r="AE171" s="147">
        <v>2911.8571428571427</v>
      </c>
      <c r="AF171" s="144"/>
    </row>
    <row r="172" spans="1:32" x14ac:dyDescent="0.25">
      <c r="A172" s="149" t="s">
        <v>237</v>
      </c>
      <c r="B172" s="150">
        <v>115</v>
      </c>
      <c r="C172" s="150">
        <v>147</v>
      </c>
      <c r="D172" s="150">
        <v>178</v>
      </c>
      <c r="E172" s="150">
        <v>117</v>
      </c>
      <c r="F172" s="150">
        <v>142</v>
      </c>
      <c r="G172" s="150">
        <v>114</v>
      </c>
      <c r="H172" s="150">
        <v>80</v>
      </c>
      <c r="I172" s="150">
        <v>120</v>
      </c>
      <c r="J172" s="148">
        <v>0.5</v>
      </c>
      <c r="K172" s="148">
        <v>-5.9350503919372882E-2</v>
      </c>
      <c r="L172" s="147"/>
      <c r="M172" s="155">
        <v>0.12671594508975711</v>
      </c>
      <c r="N172" s="144"/>
      <c r="P172" s="149" t="s">
        <v>237</v>
      </c>
      <c r="Q172" s="150">
        <v>1636</v>
      </c>
      <c r="R172" s="150">
        <v>1526</v>
      </c>
      <c r="S172" s="150">
        <v>1414</v>
      </c>
      <c r="T172" s="150">
        <v>1147</v>
      </c>
      <c r="U172" s="150">
        <v>1032</v>
      </c>
      <c r="V172" s="150">
        <v>1285</v>
      </c>
      <c r="W172" s="150">
        <v>1169</v>
      </c>
      <c r="X172" s="150">
        <v>947</v>
      </c>
      <c r="Y172" s="148">
        <v>-0.18990590248075279</v>
      </c>
      <c r="Z172" s="148">
        <v>-0.28016071234661749</v>
      </c>
      <c r="AA172" s="147"/>
      <c r="AB172" s="144"/>
      <c r="AC172" s="144"/>
      <c r="AD172" s="150">
        <v>127.57142857142857</v>
      </c>
      <c r="AE172" s="150">
        <v>1315.5714285714287</v>
      </c>
      <c r="AF172" s="144"/>
    </row>
    <row r="173" spans="1:32" x14ac:dyDescent="0.25">
      <c r="A173" s="146" t="s">
        <v>90</v>
      </c>
      <c r="B173" s="151">
        <v>0.539906103286385</v>
      </c>
      <c r="C173" s="151">
        <v>0.49</v>
      </c>
      <c r="D173" s="151">
        <v>0.4903581267217631</v>
      </c>
      <c r="E173" s="151">
        <v>0.5879396984924623</v>
      </c>
      <c r="F173" s="151">
        <v>0.53992395437262353</v>
      </c>
      <c r="G173" s="151">
        <v>0.56157635467980294</v>
      </c>
      <c r="H173" s="151">
        <v>0.50632911392405067</v>
      </c>
      <c r="I173" s="151">
        <v>0.48</v>
      </c>
      <c r="J173" s="172">
        <v>-2.6329113924050684</v>
      </c>
      <c r="K173" s="172">
        <v>-4.5603296056503817</v>
      </c>
      <c r="L173" s="147"/>
      <c r="M173" s="203">
        <v>9.4256619144602816</v>
      </c>
      <c r="N173" s="144"/>
      <c r="P173" s="146" t="s">
        <v>90</v>
      </c>
      <c r="Q173" s="151">
        <v>0.52101910828025477</v>
      </c>
      <c r="R173" s="151">
        <v>0.47972335743476896</v>
      </c>
      <c r="S173" s="151">
        <v>0.49319846529473316</v>
      </c>
      <c r="T173" s="151">
        <v>0.48539991536182819</v>
      </c>
      <c r="U173" s="151">
        <v>0.44406196213425131</v>
      </c>
      <c r="V173" s="151">
        <v>0.518354175070593</v>
      </c>
      <c r="W173" s="151">
        <v>0.45257452574525747</v>
      </c>
      <c r="X173" s="151">
        <v>0.38574338085539717</v>
      </c>
      <c r="Y173" s="172">
        <v>-6.6831144889860301</v>
      </c>
      <c r="Z173" s="172">
        <v>-10.055328704342525</v>
      </c>
      <c r="AA173" s="147"/>
      <c r="AB173" s="144"/>
      <c r="AC173" s="144"/>
      <c r="AD173" s="151">
        <v>0.5256032960565038</v>
      </c>
      <c r="AE173" s="151">
        <v>0.48629666789882242</v>
      </c>
      <c r="AF173" s="144"/>
    </row>
    <row r="174" spans="1:32" x14ac:dyDescent="0.25">
      <c r="A174" s="149" t="s">
        <v>238</v>
      </c>
      <c r="B174" s="150">
        <v>65</v>
      </c>
      <c r="C174" s="150">
        <v>67</v>
      </c>
      <c r="D174" s="150">
        <v>116</v>
      </c>
      <c r="E174" s="150">
        <v>68</v>
      </c>
      <c r="F174" s="150">
        <v>91</v>
      </c>
      <c r="G174" s="150">
        <v>72</v>
      </c>
      <c r="H174" s="150">
        <v>33</v>
      </c>
      <c r="I174" s="150">
        <v>67</v>
      </c>
      <c r="J174" s="148">
        <v>1.0303030303030303</v>
      </c>
      <c r="K174" s="148">
        <v>-8.3984374999999944E-2</v>
      </c>
      <c r="L174" s="147"/>
      <c r="M174" s="155">
        <v>0.10983606557377049</v>
      </c>
      <c r="N174" s="144"/>
      <c r="P174" s="149" t="s">
        <v>238</v>
      </c>
      <c r="Q174" s="150">
        <v>1157</v>
      </c>
      <c r="R174" s="150">
        <v>1031</v>
      </c>
      <c r="S174" s="150">
        <v>955</v>
      </c>
      <c r="T174" s="150">
        <v>781</v>
      </c>
      <c r="U174" s="150">
        <v>691</v>
      </c>
      <c r="V174" s="150">
        <v>974</v>
      </c>
      <c r="W174" s="150">
        <v>794</v>
      </c>
      <c r="X174" s="150">
        <v>610</v>
      </c>
      <c r="Y174" s="148">
        <v>-0.23173803526448364</v>
      </c>
      <c r="Z174" s="148">
        <v>-0.33103556321478933</v>
      </c>
      <c r="AA174" s="147"/>
      <c r="AB174" s="144"/>
      <c r="AC174" s="144"/>
      <c r="AD174" s="150">
        <v>73.142857142857139</v>
      </c>
      <c r="AE174" s="150">
        <v>911.85714285714289</v>
      </c>
      <c r="AF174" s="144"/>
    </row>
    <row r="175" spans="1:32" x14ac:dyDescent="0.25">
      <c r="A175" s="149" t="s">
        <v>239</v>
      </c>
      <c r="B175" s="153">
        <v>0.2914798206278027</v>
      </c>
      <c r="C175" s="153">
        <v>0.20743034055727555</v>
      </c>
      <c r="D175" s="153">
        <v>0.30287206266318539</v>
      </c>
      <c r="E175" s="153">
        <v>0.32380952380952382</v>
      </c>
      <c r="F175" s="153">
        <v>0.33703703703703702</v>
      </c>
      <c r="G175" s="153">
        <v>0.33027522935779818</v>
      </c>
      <c r="H175" s="153">
        <v>0.19411764705882353</v>
      </c>
      <c r="I175" s="153">
        <v>0.25283018867924528</v>
      </c>
      <c r="J175" s="172">
        <v>5.8712541620421748</v>
      </c>
      <c r="K175" s="172">
        <v>-3.2089121281800859</v>
      </c>
      <c r="L175" s="147"/>
      <c r="M175" s="203">
        <v>2.7903934991929642</v>
      </c>
      <c r="N175" s="144"/>
      <c r="P175" s="149" t="s">
        <v>239</v>
      </c>
      <c r="Q175" s="153">
        <v>0.33949530516431925</v>
      </c>
      <c r="R175" s="153">
        <v>0.30199179847685997</v>
      </c>
      <c r="S175" s="153">
        <v>0.31352593565331582</v>
      </c>
      <c r="T175" s="153">
        <v>0.31302605210420842</v>
      </c>
      <c r="U175" s="153">
        <v>0.26855810338126701</v>
      </c>
      <c r="V175" s="153">
        <v>0.36977980258162491</v>
      </c>
      <c r="W175" s="153">
        <v>0.2822609313899751</v>
      </c>
      <c r="X175" s="153">
        <v>0.22492625368731564</v>
      </c>
      <c r="Y175" s="172">
        <v>-5.7334677702659462</v>
      </c>
      <c r="Z175" s="172">
        <v>-8.8226864106924676</v>
      </c>
      <c r="AA175" s="147"/>
      <c r="AB175" s="144"/>
      <c r="AC175" s="144"/>
      <c r="AD175" s="153">
        <v>0.28491930996104614</v>
      </c>
      <c r="AE175" s="153">
        <v>0.31315311779424032</v>
      </c>
      <c r="AF175" s="144"/>
    </row>
    <row r="176" spans="1:32" x14ac:dyDescent="0.25">
      <c r="A176" s="149" t="s">
        <v>240</v>
      </c>
      <c r="B176" s="153">
        <v>0.56521739130434778</v>
      </c>
      <c r="C176" s="153">
        <v>0.45578231292517007</v>
      </c>
      <c r="D176" s="153">
        <v>0.651685393258427</v>
      </c>
      <c r="E176" s="153">
        <v>0.58119658119658124</v>
      </c>
      <c r="F176" s="153">
        <v>0.64084507042253525</v>
      </c>
      <c r="G176" s="153">
        <v>0.63157894736842102</v>
      </c>
      <c r="H176" s="153">
        <v>0.41249999999999998</v>
      </c>
      <c r="I176" s="153">
        <v>0.55833333333333335</v>
      </c>
      <c r="J176" s="172">
        <v>14.583333333333337</v>
      </c>
      <c r="K176" s="172">
        <v>-1.5014930944382221</v>
      </c>
      <c r="L176" s="147"/>
      <c r="M176" s="203">
        <v>-8.5806054206265419</v>
      </c>
      <c r="N176" s="144"/>
      <c r="P176" s="149" t="s">
        <v>240</v>
      </c>
      <c r="Q176" s="153">
        <v>0.70721271393643037</v>
      </c>
      <c r="R176" s="153">
        <v>0.67562254259501964</v>
      </c>
      <c r="S176" s="153">
        <v>0.67538896746817534</v>
      </c>
      <c r="T176" s="153">
        <v>0.68090671316477769</v>
      </c>
      <c r="U176" s="153">
        <v>0.66957364341085268</v>
      </c>
      <c r="V176" s="153">
        <v>0.75797665369649803</v>
      </c>
      <c r="W176" s="153">
        <v>0.67921300256629602</v>
      </c>
      <c r="X176" s="153">
        <v>0.64413938753959876</v>
      </c>
      <c r="Y176" s="172">
        <v>-3.5073615026697258</v>
      </c>
      <c r="Z176" s="172">
        <v>-4.898690195980393</v>
      </c>
      <c r="AA176" s="147"/>
      <c r="AB176" s="144"/>
      <c r="AC176" s="144"/>
      <c r="AD176" s="153">
        <v>0.57334826427771557</v>
      </c>
      <c r="AE176" s="153">
        <v>0.69312628949940269</v>
      </c>
      <c r="AF176" s="144"/>
    </row>
    <row r="177" spans="1:32" ht="22.15" customHeight="1" x14ac:dyDescent="0.25">
      <c r="A177" s="154" t="s">
        <v>241</v>
      </c>
      <c r="B177" s="155">
        <v>0.28695652173913044</v>
      </c>
      <c r="C177" s="155">
        <v>0.30612244897959184</v>
      </c>
      <c r="D177" s="155">
        <v>0.24719101123595505</v>
      </c>
      <c r="E177" s="155">
        <v>0.22222222222222221</v>
      </c>
      <c r="F177" s="155">
        <v>0.18309859154929578</v>
      </c>
      <c r="G177" s="155">
        <v>0.20175438596491227</v>
      </c>
      <c r="H177" s="155">
        <v>0.38750000000000001</v>
      </c>
      <c r="I177" s="155">
        <v>0.2</v>
      </c>
      <c r="J177" s="172">
        <v>-18.75</v>
      </c>
      <c r="K177" s="172">
        <v>-5.5319148936170182</v>
      </c>
      <c r="L177" s="147"/>
      <c r="M177" s="203">
        <v>3.8437170010559685</v>
      </c>
      <c r="N177" s="144"/>
      <c r="P177" s="154" t="s">
        <v>241</v>
      </c>
      <c r="Q177" s="155">
        <v>0.14303178484107579</v>
      </c>
      <c r="R177" s="155">
        <v>0.15203145478374835</v>
      </c>
      <c r="S177" s="155">
        <v>0.14144271570014144</v>
      </c>
      <c r="T177" s="155">
        <v>0.16739319965126417</v>
      </c>
      <c r="U177" s="155">
        <v>0.15988372093023256</v>
      </c>
      <c r="V177" s="155">
        <v>0.11517509727626458</v>
      </c>
      <c r="W177" s="155">
        <v>0.1377245508982036</v>
      </c>
      <c r="X177" s="155">
        <v>0.16156282998944033</v>
      </c>
      <c r="Y177" s="172">
        <v>2.3838279091236729</v>
      </c>
      <c r="Z177" s="172">
        <v>1.6921718033744815</v>
      </c>
      <c r="AA177" s="147"/>
      <c r="AB177" s="144"/>
      <c r="AC177" s="144"/>
      <c r="AD177" s="151">
        <v>0.25531914893617019</v>
      </c>
      <c r="AE177" s="151">
        <v>0.14464111195569551</v>
      </c>
      <c r="AF177" s="144"/>
    </row>
    <row r="178" spans="1:32" ht="22.15" customHeight="1" x14ac:dyDescent="0.25">
      <c r="A178" s="154" t="s">
        <v>242</v>
      </c>
      <c r="B178" s="155">
        <v>0.14798206278026907</v>
      </c>
      <c r="C178" s="155">
        <v>0.13931888544891641</v>
      </c>
      <c r="D178" s="155">
        <v>0.11488250652741515</v>
      </c>
      <c r="E178" s="155">
        <v>0.12380952380952381</v>
      </c>
      <c r="F178" s="155">
        <v>9.6296296296296297E-2</v>
      </c>
      <c r="G178" s="155">
        <v>0.10550458715596331</v>
      </c>
      <c r="H178" s="155">
        <v>0.18235294117647058</v>
      </c>
      <c r="I178" s="155">
        <v>9.056603773584905E-2</v>
      </c>
      <c r="J178" s="172">
        <v>-9.1786903440621526</v>
      </c>
      <c r="K178" s="172">
        <v>-3.6312092481179321</v>
      </c>
      <c r="L178" s="147"/>
      <c r="M178" s="203">
        <v>3.4150108532309229</v>
      </c>
      <c r="N178" s="144"/>
      <c r="P178" s="154" t="s">
        <v>242</v>
      </c>
      <c r="Q178" s="155">
        <v>6.8661971830985921E-2</v>
      </c>
      <c r="R178" s="155">
        <v>6.795547744581136E-2</v>
      </c>
      <c r="S178" s="155">
        <v>6.5659881812212745E-2</v>
      </c>
      <c r="T178" s="155">
        <v>7.6953907815631259E-2</v>
      </c>
      <c r="U178" s="155">
        <v>6.4127477652545672E-2</v>
      </c>
      <c r="V178" s="155">
        <v>5.6188306757782837E-2</v>
      </c>
      <c r="W178" s="155">
        <v>5.723426946320654E-2</v>
      </c>
      <c r="X178" s="155">
        <v>5.641592920353982E-2</v>
      </c>
      <c r="Y178" s="172">
        <v>-8.1834025966671942E-2</v>
      </c>
      <c r="Z178" s="172">
        <v>-0.89326455891796042</v>
      </c>
      <c r="AA178" s="147"/>
      <c r="AB178" s="144"/>
      <c r="AC178" s="144"/>
      <c r="AD178" s="151">
        <v>0.12687813021702837</v>
      </c>
      <c r="AE178" s="151">
        <v>6.5348574792719424E-2</v>
      </c>
      <c r="AF178" s="144"/>
    </row>
    <row r="179" spans="1:32" ht="22.15" customHeight="1" x14ac:dyDescent="0.25">
      <c r="A179" s="154" t="s">
        <v>243</v>
      </c>
      <c r="B179" s="155">
        <v>0.4170403587443946</v>
      </c>
      <c r="C179" s="155">
        <v>0.45820433436532509</v>
      </c>
      <c r="D179" s="155">
        <v>0.43603133159268931</v>
      </c>
      <c r="E179" s="155">
        <v>0.39047619047619048</v>
      </c>
      <c r="F179" s="155">
        <v>0.44814814814814813</v>
      </c>
      <c r="G179" s="155">
        <v>0.37614678899082571</v>
      </c>
      <c r="H179" s="155">
        <v>0.41176470588235292</v>
      </c>
      <c r="I179" s="155">
        <v>0.45660377358490567</v>
      </c>
      <c r="J179" s="172">
        <v>4.4839067702552748</v>
      </c>
      <c r="K179" s="172">
        <v>3.2007223779674741</v>
      </c>
      <c r="L179" s="147"/>
      <c r="M179" s="203">
        <v>-5.9620415205654753</v>
      </c>
      <c r="N179" s="144"/>
      <c r="P179" s="154" t="s">
        <v>243</v>
      </c>
      <c r="Q179" s="155">
        <v>0.40933098591549294</v>
      </c>
      <c r="R179" s="155">
        <v>0.44961921499707086</v>
      </c>
      <c r="S179" s="155">
        <v>0.44550229809586345</v>
      </c>
      <c r="T179" s="155">
        <v>0.46012024048096195</v>
      </c>
      <c r="U179" s="155">
        <v>0.46638165565487755</v>
      </c>
      <c r="V179" s="155">
        <v>0.41571753986332571</v>
      </c>
      <c r="W179" s="155">
        <v>0.47458229648062566</v>
      </c>
      <c r="X179" s="155">
        <v>0.51622418879056042</v>
      </c>
      <c r="Y179" s="172">
        <v>4.1641892309934754</v>
      </c>
      <c r="Z179" s="172">
        <v>7.1490832562331015</v>
      </c>
      <c r="AA179" s="147"/>
      <c r="AB179" s="144"/>
      <c r="AC179" s="144"/>
      <c r="AD179" s="151">
        <v>0.42459654980523093</v>
      </c>
      <c r="AE179" s="151">
        <v>0.4447333562282294</v>
      </c>
      <c r="AF179" s="144"/>
    </row>
    <row r="180" spans="1:32" ht="22.15" customHeight="1" x14ac:dyDescent="0.25">
      <c r="A180" s="154" t="s">
        <v>244</v>
      </c>
      <c r="B180" s="155">
        <v>8.9686098654708519E-3</v>
      </c>
      <c r="C180" s="155">
        <v>2.1671826625386997E-2</v>
      </c>
      <c r="D180" s="155">
        <v>3.6553524804177548E-2</v>
      </c>
      <c r="E180" s="155">
        <v>4.7619047619047623E-3</v>
      </c>
      <c r="F180" s="155">
        <v>1.4814814814814815E-2</v>
      </c>
      <c r="G180" s="155">
        <v>4.5871559633027525E-2</v>
      </c>
      <c r="H180" s="155">
        <v>2.3529411764705882E-2</v>
      </c>
      <c r="I180" s="155">
        <v>7.5471698113207548E-3</v>
      </c>
      <c r="J180" s="172">
        <v>-1.598224195338513</v>
      </c>
      <c r="K180" s="172">
        <v>-1.5825117333921315</v>
      </c>
      <c r="L180" s="147"/>
      <c r="M180" s="203">
        <v>-0.64646295987087432</v>
      </c>
      <c r="N180" s="144"/>
      <c r="P180" s="154" t="s">
        <v>244</v>
      </c>
      <c r="Q180" s="155">
        <v>2.7582159624413145E-2</v>
      </c>
      <c r="R180" s="155">
        <v>2.5483304042179262E-2</v>
      </c>
      <c r="S180" s="155">
        <v>2.8562048588312541E-2</v>
      </c>
      <c r="T180" s="155">
        <v>2.525050100200401E-2</v>
      </c>
      <c r="U180" s="155">
        <v>2.7982899339292655E-2</v>
      </c>
      <c r="V180" s="155">
        <v>3.0372057706909643E-2</v>
      </c>
      <c r="W180" s="155">
        <v>1.5997156061144685E-2</v>
      </c>
      <c r="X180" s="155">
        <v>1.4011799410029498E-2</v>
      </c>
      <c r="Y180" s="172">
        <v>-0.19853566511151866</v>
      </c>
      <c r="Z180" s="172">
        <v>-1.1892140147444867</v>
      </c>
      <c r="AA180" s="147"/>
      <c r="AB180" s="144"/>
      <c r="AC180" s="144"/>
      <c r="AD180" s="151">
        <v>2.337228714524207E-2</v>
      </c>
      <c r="AE180" s="151">
        <v>2.5903939557474366E-2</v>
      </c>
      <c r="AF180" s="144"/>
    </row>
    <row r="181" spans="1:32" ht="22.15" customHeight="1" x14ac:dyDescent="0.25">
      <c r="A181" s="154" t="s">
        <v>245</v>
      </c>
      <c r="B181" s="155">
        <v>0</v>
      </c>
      <c r="C181" s="155">
        <v>0</v>
      </c>
      <c r="D181" s="155">
        <v>0</v>
      </c>
      <c r="E181" s="155">
        <v>0</v>
      </c>
      <c r="F181" s="155">
        <v>0</v>
      </c>
      <c r="G181" s="155">
        <v>0</v>
      </c>
      <c r="H181" s="155">
        <v>5.8823529411764705E-3</v>
      </c>
      <c r="I181" s="155">
        <v>0</v>
      </c>
      <c r="J181" s="172">
        <v>-0.58823529411764708</v>
      </c>
      <c r="K181" s="172">
        <v>-5.5648302726766838E-2</v>
      </c>
      <c r="L181" s="147"/>
      <c r="M181" s="203">
        <v>-0.55309734513274333</v>
      </c>
      <c r="N181" s="144"/>
      <c r="P181" s="154" t="s">
        <v>245</v>
      </c>
      <c r="Q181" s="155">
        <v>1.1737089201877935E-3</v>
      </c>
      <c r="R181" s="155">
        <v>1.7574692442882249E-3</v>
      </c>
      <c r="S181" s="155">
        <v>1.969796454366382E-3</v>
      </c>
      <c r="T181" s="155">
        <v>8.0160320641282565E-4</v>
      </c>
      <c r="U181" s="155">
        <v>1.5546055188495919E-3</v>
      </c>
      <c r="V181" s="155">
        <v>1.5186028853454822E-3</v>
      </c>
      <c r="W181" s="155">
        <v>2.1329541414859582E-3</v>
      </c>
      <c r="X181" s="155">
        <v>5.5309734513274336E-3</v>
      </c>
      <c r="Y181" s="172">
        <v>0.33980193098414752</v>
      </c>
      <c r="Z181" s="172">
        <v>0.39610377205714115</v>
      </c>
      <c r="AA181" s="147"/>
      <c r="AB181" s="144"/>
      <c r="AC181" s="144"/>
      <c r="AD181" s="151">
        <v>5.5648302726766835E-4</v>
      </c>
      <c r="AE181" s="151">
        <v>1.5699357307560223E-3</v>
      </c>
      <c r="AF181" s="144"/>
    </row>
    <row r="182" spans="1:32" ht="22.15" customHeight="1" x14ac:dyDescent="0.25">
      <c r="A182" s="154" t="s">
        <v>246</v>
      </c>
      <c r="B182" s="155">
        <v>1.3452914798206279E-2</v>
      </c>
      <c r="C182" s="155">
        <v>2.1671826625386997E-2</v>
      </c>
      <c r="D182" s="155">
        <v>2.8720626631853787E-2</v>
      </c>
      <c r="E182" s="155">
        <v>4.7619047619047623E-3</v>
      </c>
      <c r="F182" s="155">
        <v>1.4814814814814815E-2</v>
      </c>
      <c r="G182" s="155">
        <v>4.1284403669724773E-2</v>
      </c>
      <c r="H182" s="155">
        <v>4.1176470588235294E-2</v>
      </c>
      <c r="I182" s="155">
        <v>3.7735849056603772E-2</v>
      </c>
      <c r="J182" s="172">
        <v>-0.34406215316315214</v>
      </c>
      <c r="K182" s="172">
        <v>1.4363561911361702</v>
      </c>
      <c r="L182" s="147"/>
      <c r="M182" s="203">
        <v>-2.752963766905995</v>
      </c>
      <c r="N182" s="144"/>
      <c r="P182" s="154" t="s">
        <v>246</v>
      </c>
      <c r="Q182" s="155">
        <v>4.3720657276995305E-2</v>
      </c>
      <c r="R182" s="155">
        <v>4.3057996485061513E-2</v>
      </c>
      <c r="S182" s="155">
        <v>3.7754432042022328E-2</v>
      </c>
      <c r="T182" s="155">
        <v>3.0460921843687375E-2</v>
      </c>
      <c r="U182" s="155">
        <v>5.7909055577147296E-2</v>
      </c>
      <c r="V182" s="155">
        <v>3.9104024297646166E-2</v>
      </c>
      <c r="W182" s="155">
        <v>5.6167792392463563E-2</v>
      </c>
      <c r="X182" s="155">
        <v>6.5265486725663721E-2</v>
      </c>
      <c r="Y182" s="172">
        <v>0.90976943332001581</v>
      </c>
      <c r="Z182" s="172">
        <v>2.1258225772908972</v>
      </c>
      <c r="AA182" s="147"/>
      <c r="AB182" s="144"/>
      <c r="AC182" s="144"/>
      <c r="AD182" s="151">
        <v>2.337228714524207E-2</v>
      </c>
      <c r="AE182" s="151">
        <v>4.400726095275475E-2</v>
      </c>
      <c r="AF182" s="144"/>
    </row>
    <row r="183" spans="1:32" x14ac:dyDescent="0.25">
      <c r="A183" s="149" t="s">
        <v>247</v>
      </c>
      <c r="B183" s="150">
        <v>213.00896860986555</v>
      </c>
      <c r="C183" s="150">
        <v>218.24148606811144</v>
      </c>
      <c r="D183" s="150">
        <v>156.19843342036549</v>
      </c>
      <c r="E183" s="150">
        <v>178.80476190476185</v>
      </c>
      <c r="F183" s="150">
        <v>200.82592592592601</v>
      </c>
      <c r="G183" s="150">
        <v>189.67431192660544</v>
      </c>
      <c r="H183" s="150">
        <v>191.24705882352941</v>
      </c>
      <c r="I183" s="150">
        <v>198.08301886792464</v>
      </c>
      <c r="J183" s="177">
        <v>6.8359600443952218</v>
      </c>
      <c r="K183" s="177">
        <v>6.958923152843937</v>
      </c>
      <c r="L183" s="147"/>
      <c r="M183" s="203">
        <v>-25.706804140924959</v>
      </c>
      <c r="N183" s="144"/>
      <c r="P183" s="149" t="s">
        <v>247</v>
      </c>
      <c r="Q183" s="150">
        <v>224.91754694835672</v>
      </c>
      <c r="R183" s="150">
        <v>226.89425893380192</v>
      </c>
      <c r="S183" s="150">
        <v>162.87655942219291</v>
      </c>
      <c r="T183" s="150">
        <v>180.81242484969951</v>
      </c>
      <c r="U183" s="150">
        <v>186.23902059852298</v>
      </c>
      <c r="V183" s="150">
        <v>168.43394077448755</v>
      </c>
      <c r="W183" s="150">
        <v>201.25346605047994</v>
      </c>
      <c r="X183" s="150">
        <v>223.78982300884959</v>
      </c>
      <c r="Y183" s="177">
        <v>22.536356958369652</v>
      </c>
      <c r="Z183" s="177">
        <v>28.658635254348354</v>
      </c>
      <c r="AA183" s="147"/>
      <c r="AB183" s="144"/>
      <c r="AC183" s="144"/>
      <c r="AD183" s="150">
        <v>191.1240957150807</v>
      </c>
      <c r="AE183" s="150">
        <v>195.13118775450124</v>
      </c>
      <c r="AF183" s="144"/>
    </row>
    <row r="184" spans="1:32" x14ac:dyDescent="0.25">
      <c r="A184" s="149" t="s">
        <v>248</v>
      </c>
      <c r="B184" s="150">
        <v>198.61739130434788</v>
      </c>
      <c r="C184" s="150">
        <v>208.43537414965985</v>
      </c>
      <c r="D184" s="150">
        <v>143.74157303370791</v>
      </c>
      <c r="E184" s="150">
        <v>173.82905982905982</v>
      </c>
      <c r="F184" s="150">
        <v>205.64084507042253</v>
      </c>
      <c r="G184" s="150">
        <v>197.88596491228077</v>
      </c>
      <c r="H184" s="150">
        <v>214.99999999999991</v>
      </c>
      <c r="I184" s="150">
        <v>212.58333333333343</v>
      </c>
      <c r="J184" s="177">
        <v>-2.4166666666664867</v>
      </c>
      <c r="K184" s="177">
        <v>24.044699514744366</v>
      </c>
      <c r="L184" s="147"/>
      <c r="M184" s="203">
        <v>-33.330077437521794</v>
      </c>
      <c r="N184" s="144"/>
      <c r="P184" s="149" t="s">
        <v>248</v>
      </c>
      <c r="Q184" s="150">
        <v>239.69376528117357</v>
      </c>
      <c r="R184" s="150">
        <v>237.69134993446929</v>
      </c>
      <c r="S184" s="150">
        <v>172.63366336633663</v>
      </c>
      <c r="T184" s="150">
        <v>205.86137750653876</v>
      </c>
      <c r="U184" s="150">
        <v>206.87500000000003</v>
      </c>
      <c r="V184" s="150">
        <v>180.24435797665379</v>
      </c>
      <c r="W184" s="150">
        <v>215.81094952951236</v>
      </c>
      <c r="X184" s="150">
        <v>245.91341077085522</v>
      </c>
      <c r="Y184" s="177">
        <v>30.102461241342866</v>
      </c>
      <c r="Z184" s="177">
        <v>36.067064804952281</v>
      </c>
      <c r="AA184" s="147"/>
      <c r="AB184" s="144"/>
      <c r="AC184" s="144"/>
      <c r="AD184" s="150">
        <v>188.53863381858906</v>
      </c>
      <c r="AE184" s="150">
        <v>209.84634596590294</v>
      </c>
      <c r="AF184" s="144"/>
    </row>
    <row r="185" spans="1:32" x14ac:dyDescent="0.25">
      <c r="A185" s="146" t="s">
        <v>249</v>
      </c>
      <c r="B185" s="147">
        <v>309</v>
      </c>
      <c r="C185" s="147">
        <v>297</v>
      </c>
      <c r="D185" s="147">
        <v>333</v>
      </c>
      <c r="E185" s="147">
        <v>270</v>
      </c>
      <c r="F185" s="147">
        <v>287</v>
      </c>
      <c r="G185" s="147">
        <v>374</v>
      </c>
      <c r="H185" s="147">
        <v>228</v>
      </c>
      <c r="I185" s="147">
        <v>362</v>
      </c>
      <c r="J185" s="148">
        <v>0.58771929824561409</v>
      </c>
      <c r="K185" s="148">
        <v>0.20781696854146803</v>
      </c>
      <c r="L185" s="147"/>
      <c r="M185" s="155">
        <v>8.4146908414690844E-2</v>
      </c>
      <c r="N185" s="144"/>
      <c r="P185" s="146" t="s">
        <v>249</v>
      </c>
      <c r="Q185" s="147">
        <v>4051</v>
      </c>
      <c r="R185" s="147">
        <v>3134</v>
      </c>
      <c r="S185" s="147">
        <v>2826</v>
      </c>
      <c r="T185" s="147">
        <v>2849</v>
      </c>
      <c r="U185" s="147">
        <v>2880</v>
      </c>
      <c r="V185" s="147">
        <v>3256</v>
      </c>
      <c r="W185" s="147">
        <v>3869</v>
      </c>
      <c r="X185" s="147">
        <v>4302</v>
      </c>
      <c r="Y185" s="148">
        <v>0.11191522357198243</v>
      </c>
      <c r="Z185" s="148">
        <v>0.31703476929805374</v>
      </c>
      <c r="AA185" s="147"/>
      <c r="AB185" s="144"/>
      <c r="AC185" s="144"/>
      <c r="AD185" s="147">
        <v>299.71428571428572</v>
      </c>
      <c r="AE185" s="147">
        <v>3266.4285714285716</v>
      </c>
      <c r="AF185" s="144"/>
    </row>
    <row r="186" spans="1:32" x14ac:dyDescent="0.25">
      <c r="A186" s="146" t="s">
        <v>250</v>
      </c>
      <c r="B186" s="150">
        <v>56</v>
      </c>
      <c r="C186" s="150">
        <v>64</v>
      </c>
      <c r="D186" s="150">
        <v>59</v>
      </c>
      <c r="E186" s="150">
        <v>57</v>
      </c>
      <c r="F186" s="150">
        <v>66</v>
      </c>
      <c r="G186" s="150">
        <v>127</v>
      </c>
      <c r="H186" s="150">
        <v>47</v>
      </c>
      <c r="I186" s="150">
        <v>77</v>
      </c>
      <c r="J186" s="148">
        <v>0.63829787234042556</v>
      </c>
      <c r="K186" s="148">
        <v>0.13235294117647059</v>
      </c>
      <c r="L186" s="147"/>
      <c r="M186" s="155">
        <v>5.6286549707602336E-2</v>
      </c>
      <c r="N186" s="144"/>
      <c r="P186" s="146" t="s">
        <v>250</v>
      </c>
      <c r="Q186" s="150">
        <v>1234</v>
      </c>
      <c r="R186" s="150">
        <v>837</v>
      </c>
      <c r="S186" s="150">
        <v>564</v>
      </c>
      <c r="T186" s="150">
        <v>626</v>
      </c>
      <c r="U186" s="150">
        <v>657</v>
      </c>
      <c r="V186" s="150">
        <v>829</v>
      </c>
      <c r="W186" s="150">
        <v>1091</v>
      </c>
      <c r="X186" s="150">
        <v>1368</v>
      </c>
      <c r="Y186" s="148">
        <v>0.25389550870760769</v>
      </c>
      <c r="Z186" s="148">
        <v>0.64028776978417268</v>
      </c>
      <c r="AA186" s="147"/>
      <c r="AB186" s="144"/>
      <c r="AC186" s="144"/>
      <c r="AD186" s="150">
        <v>68</v>
      </c>
      <c r="AE186" s="150">
        <v>834</v>
      </c>
      <c r="AF186" s="144"/>
    </row>
    <row r="187" spans="1:32" x14ac:dyDescent="0.25">
      <c r="A187" s="149" t="s">
        <v>251</v>
      </c>
      <c r="B187" s="147">
        <v>0</v>
      </c>
      <c r="C187" s="147">
        <v>253</v>
      </c>
      <c r="D187" s="147">
        <v>219</v>
      </c>
      <c r="E187" s="147">
        <v>210</v>
      </c>
      <c r="F187" s="147">
        <v>166</v>
      </c>
      <c r="G187" s="147">
        <v>162</v>
      </c>
      <c r="H187" s="147">
        <v>230</v>
      </c>
      <c r="I187" s="147">
        <v>160</v>
      </c>
      <c r="J187" s="148">
        <v>-0.30434782608695654</v>
      </c>
      <c r="K187" s="157">
        <v>-0.22580645161290319</v>
      </c>
      <c r="L187" s="147"/>
      <c r="M187" s="155">
        <v>5.4274084124830396E-2</v>
      </c>
      <c r="N187" s="144"/>
      <c r="P187" s="149" t="s">
        <v>251</v>
      </c>
      <c r="Q187" s="147">
        <v>0</v>
      </c>
      <c r="R187" s="147">
        <v>4678</v>
      </c>
      <c r="S187" s="147">
        <v>4720</v>
      </c>
      <c r="T187" s="147">
        <v>3769</v>
      </c>
      <c r="U187" s="147">
        <v>3055</v>
      </c>
      <c r="V187" s="147">
        <v>3238</v>
      </c>
      <c r="W187" s="147">
        <v>3433</v>
      </c>
      <c r="X187" s="147">
        <v>2948</v>
      </c>
      <c r="Y187" s="148">
        <v>-0.14127585202446841</v>
      </c>
      <c r="Z187" s="157">
        <v>-0.22736207574367712</v>
      </c>
      <c r="AA187" s="147"/>
      <c r="AB187" s="144"/>
      <c r="AC187" s="144"/>
      <c r="AD187" s="158">
        <v>206.66666666666666</v>
      </c>
      <c r="AE187" s="158">
        <v>3815.5</v>
      </c>
      <c r="AF187" s="144"/>
    </row>
    <row r="188" spans="1:32" x14ac:dyDescent="0.25">
      <c r="A188" s="159" t="s">
        <v>252</v>
      </c>
      <c r="B188" s="150">
        <v>54</v>
      </c>
      <c r="C188" s="150">
        <v>69</v>
      </c>
      <c r="D188" s="150">
        <v>72</v>
      </c>
      <c r="E188" s="150">
        <v>55</v>
      </c>
      <c r="F188" s="150">
        <v>67</v>
      </c>
      <c r="G188" s="150">
        <v>58</v>
      </c>
      <c r="H188" s="150">
        <v>40</v>
      </c>
      <c r="I188" s="150">
        <v>120</v>
      </c>
      <c r="J188" s="148">
        <v>2</v>
      </c>
      <c r="K188" s="148">
        <v>1.0240963855421688</v>
      </c>
      <c r="L188" s="147"/>
      <c r="M188" s="155">
        <v>0.12972972972972974</v>
      </c>
      <c r="N188" s="144"/>
      <c r="P188" s="159" t="s">
        <v>252</v>
      </c>
      <c r="Q188" s="150">
        <v>936</v>
      </c>
      <c r="R188" s="150">
        <v>830</v>
      </c>
      <c r="S188" s="150">
        <v>990</v>
      </c>
      <c r="T188" s="150">
        <v>1095</v>
      </c>
      <c r="U188" s="150">
        <v>764</v>
      </c>
      <c r="V188" s="150">
        <v>850</v>
      </c>
      <c r="W188" s="150">
        <v>795</v>
      </c>
      <c r="X188" s="150">
        <v>925</v>
      </c>
      <c r="Y188" s="148">
        <v>0.16352201257861634</v>
      </c>
      <c r="Z188" s="148">
        <v>3.434504792332263E-2</v>
      </c>
      <c r="AA188" s="147"/>
      <c r="AB188" s="144"/>
      <c r="AC188" s="144"/>
      <c r="AD188" s="150">
        <v>59.285714285714285</v>
      </c>
      <c r="AE188" s="150">
        <v>894.28571428571433</v>
      </c>
      <c r="AF188" s="144"/>
    </row>
    <row r="189" spans="1:32" x14ac:dyDescent="0.25">
      <c r="A189" s="159" t="s">
        <v>253</v>
      </c>
      <c r="B189" s="150">
        <v>2</v>
      </c>
      <c r="C189" s="150">
        <v>6</v>
      </c>
      <c r="D189" s="150">
        <v>8</v>
      </c>
      <c r="E189" s="150">
        <v>8</v>
      </c>
      <c r="F189" s="150">
        <v>10</v>
      </c>
      <c r="G189" s="150">
        <v>7</v>
      </c>
      <c r="H189" s="150">
        <v>6</v>
      </c>
      <c r="I189" s="150">
        <v>24</v>
      </c>
      <c r="J189" s="148">
        <v>3</v>
      </c>
      <c r="K189" s="148">
        <v>2.5744680851063828</v>
      </c>
      <c r="L189" s="147"/>
      <c r="M189" s="155">
        <v>0.27272727272727271</v>
      </c>
      <c r="N189" s="144"/>
      <c r="P189" s="159" t="s">
        <v>253</v>
      </c>
      <c r="Q189" s="150">
        <v>81</v>
      </c>
      <c r="R189" s="150">
        <v>104</v>
      </c>
      <c r="S189" s="150">
        <v>130</v>
      </c>
      <c r="T189" s="150">
        <v>115</v>
      </c>
      <c r="U189" s="150">
        <v>90</v>
      </c>
      <c r="V189" s="150">
        <v>81</v>
      </c>
      <c r="W189" s="150">
        <v>106</v>
      </c>
      <c r="X189" s="150">
        <v>88</v>
      </c>
      <c r="Y189" s="148">
        <v>-0.16981132075471697</v>
      </c>
      <c r="Z189" s="148">
        <v>-0.12871287128712872</v>
      </c>
      <c r="AA189" s="147"/>
      <c r="AB189" s="144"/>
      <c r="AC189" s="144"/>
      <c r="AD189" s="150">
        <v>6.7142857142857144</v>
      </c>
      <c r="AE189" s="150">
        <v>101</v>
      </c>
      <c r="AF189" s="144"/>
    </row>
    <row r="190" spans="1:32" x14ac:dyDescent="0.25">
      <c r="A190" s="159" t="s">
        <v>254</v>
      </c>
      <c r="B190" s="191">
        <v>3.5714285714285712E-2</v>
      </c>
      <c r="C190" s="191">
        <v>0.08</v>
      </c>
      <c r="D190" s="191">
        <v>0.1</v>
      </c>
      <c r="E190" s="191">
        <v>0.12698412698412698</v>
      </c>
      <c r="F190" s="191">
        <v>0.12987012987012986</v>
      </c>
      <c r="G190" s="191">
        <v>0.1076923076923077</v>
      </c>
      <c r="H190" s="191">
        <v>0.13043478260869565</v>
      </c>
      <c r="I190" s="191">
        <v>0.16666666666666666</v>
      </c>
      <c r="J190" s="172">
        <v>3.6231884057971007</v>
      </c>
      <c r="K190" s="172">
        <v>6.4935064935064926</v>
      </c>
      <c r="L190" s="147"/>
      <c r="M190" s="203">
        <v>7.9795985521553137</v>
      </c>
      <c r="N190" s="144"/>
      <c r="P190" s="159" t="s">
        <v>254</v>
      </c>
      <c r="Q190" s="191">
        <v>7.9646017699115043E-2</v>
      </c>
      <c r="R190" s="191">
        <v>0.11134903640256959</v>
      </c>
      <c r="S190" s="191">
        <v>0.11607142857142858</v>
      </c>
      <c r="T190" s="191">
        <v>9.5041322314049589E-2</v>
      </c>
      <c r="U190" s="191">
        <v>0.1053864168618267</v>
      </c>
      <c r="V190" s="191">
        <v>8.7003222341568209E-2</v>
      </c>
      <c r="W190" s="191">
        <v>0.11764705882352941</v>
      </c>
      <c r="X190" s="191">
        <v>8.6870681145113524E-2</v>
      </c>
      <c r="Y190" s="172">
        <v>-3.0776377678415887</v>
      </c>
      <c r="Z190" s="172">
        <v>-1.4607717017653801</v>
      </c>
      <c r="AA190" s="147"/>
      <c r="AB190" s="144"/>
      <c r="AC190" s="144"/>
      <c r="AD190" s="191">
        <v>0.10173160173160173</v>
      </c>
      <c r="AE190" s="191">
        <v>0.10147839816276732</v>
      </c>
      <c r="AF190" s="144"/>
    </row>
    <row r="191" spans="1:32" x14ac:dyDescent="0.25">
      <c r="A191" s="161" t="s">
        <v>255</v>
      </c>
      <c r="B191" s="161"/>
      <c r="C191" s="161"/>
      <c r="D191" s="161"/>
      <c r="E191" s="144"/>
      <c r="F191" s="144"/>
      <c r="G191" s="144"/>
      <c r="H191" s="144"/>
      <c r="I191" s="144"/>
      <c r="J191" s="144"/>
      <c r="K191" s="144"/>
      <c r="L191" s="144"/>
      <c r="M191" s="144"/>
      <c r="N191" s="144"/>
      <c r="O191" s="204"/>
      <c r="P191" s="161" t="s">
        <v>255</v>
      </c>
      <c r="Q191" s="161"/>
      <c r="R191" s="161"/>
      <c r="S191" s="161"/>
      <c r="T191" s="144"/>
      <c r="U191" s="144"/>
      <c r="V191" s="144"/>
      <c r="W191" s="144"/>
      <c r="X191" s="144"/>
      <c r="Y191" s="144"/>
      <c r="Z191" s="144"/>
      <c r="AA191" s="144"/>
      <c r="AB191" s="144"/>
      <c r="AC191" s="144"/>
      <c r="AD191" s="144"/>
      <c r="AE191" s="144"/>
      <c r="AF191" s="144"/>
    </row>
    <row r="192" spans="1:32" x14ac:dyDescent="0.25">
      <c r="A192" s="187"/>
      <c r="B192" s="187"/>
      <c r="C192" s="187"/>
      <c r="D192" s="187"/>
      <c r="E192" s="167"/>
      <c r="F192" s="167"/>
      <c r="G192" s="167"/>
      <c r="H192" s="167"/>
      <c r="I192" s="167"/>
      <c r="J192" s="167"/>
      <c r="K192" s="167"/>
      <c r="L192" s="188"/>
      <c r="M192" s="211"/>
      <c r="N192" s="144"/>
      <c r="P192" s="187"/>
      <c r="Q192" s="187"/>
      <c r="R192" s="187"/>
      <c r="S192" s="187"/>
      <c r="T192" s="167"/>
      <c r="U192" s="144"/>
      <c r="V192" s="144"/>
      <c r="W192" s="144"/>
      <c r="X192" s="144"/>
      <c r="Y192" s="144"/>
      <c r="Z192" s="144"/>
      <c r="AA192" s="188"/>
      <c r="AB192" s="144"/>
      <c r="AC192" s="144"/>
      <c r="AD192" s="144"/>
      <c r="AE192" s="144"/>
      <c r="AF192" s="144"/>
    </row>
    <row r="193" spans="1:32" x14ac:dyDescent="0.25">
      <c r="A193" s="187"/>
      <c r="B193" s="187"/>
      <c r="C193" s="187"/>
      <c r="D193" s="187"/>
      <c r="E193" s="167"/>
      <c r="F193" s="167"/>
      <c r="G193" s="167"/>
      <c r="H193" s="167"/>
      <c r="I193" s="167"/>
      <c r="J193" s="167"/>
      <c r="K193" s="167"/>
      <c r="L193" s="188"/>
      <c r="M193" s="211"/>
      <c r="N193" s="144"/>
      <c r="P193" s="187"/>
      <c r="Q193" s="187"/>
      <c r="R193" s="187"/>
      <c r="S193" s="187"/>
      <c r="T193" s="167"/>
      <c r="U193" s="144"/>
      <c r="V193" s="144"/>
      <c r="W193" s="144"/>
      <c r="X193" s="144"/>
      <c r="Y193" s="144"/>
      <c r="Z193" s="144"/>
      <c r="AA193" s="188"/>
      <c r="AB193" s="144"/>
      <c r="AC193" s="144"/>
      <c r="AD193" s="144"/>
      <c r="AE193" s="144"/>
      <c r="AF193" s="144"/>
    </row>
    <row r="194" spans="1:32" x14ac:dyDescent="0.25">
      <c r="A194" s="189" t="s">
        <v>278</v>
      </c>
      <c r="B194" s="189"/>
      <c r="C194" s="189"/>
      <c r="D194" s="189"/>
      <c r="E194" s="212" t="s">
        <v>294</v>
      </c>
      <c r="F194" s="167"/>
      <c r="G194" s="167"/>
      <c r="H194" s="167"/>
      <c r="I194" s="167"/>
      <c r="J194" s="167"/>
      <c r="K194" s="167"/>
      <c r="L194" s="188"/>
      <c r="M194" s="211"/>
      <c r="N194" s="144"/>
      <c r="O194" s="211"/>
      <c r="P194" s="189" t="s">
        <v>278</v>
      </c>
      <c r="Q194" s="189"/>
      <c r="R194" s="189"/>
      <c r="S194" s="189"/>
      <c r="T194" s="181"/>
      <c r="U194" s="144"/>
      <c r="V194" s="144"/>
      <c r="W194" s="144"/>
      <c r="X194" s="144"/>
      <c r="Y194" s="144"/>
      <c r="Z194" s="144"/>
      <c r="AA194" s="188"/>
      <c r="AB194" s="144"/>
      <c r="AC194" s="144"/>
      <c r="AD194" s="144"/>
      <c r="AE194" s="144"/>
      <c r="AF194" s="144"/>
    </row>
    <row r="195" spans="1:32" x14ac:dyDescent="0.25">
      <c r="A195" s="166" t="s">
        <v>316</v>
      </c>
      <c r="B195" s="166"/>
      <c r="C195" s="166"/>
      <c r="D195" s="166"/>
      <c r="E195" s="213"/>
      <c r="F195" s="167"/>
      <c r="G195" s="167"/>
      <c r="H195" s="167"/>
      <c r="I195" s="167"/>
      <c r="J195" s="167"/>
      <c r="K195" s="167"/>
      <c r="L195" s="167"/>
      <c r="M195" s="144"/>
      <c r="N195" s="144"/>
      <c r="P195" s="166" t="s">
        <v>231</v>
      </c>
      <c r="Q195" s="166"/>
      <c r="R195" s="166"/>
      <c r="S195" s="166"/>
      <c r="T195" s="162"/>
      <c r="U195" s="144"/>
      <c r="V195" s="144"/>
      <c r="W195" s="144"/>
      <c r="X195" s="144"/>
      <c r="Y195" s="144"/>
      <c r="Z195" s="144"/>
      <c r="AA195" s="167"/>
      <c r="AB195" s="144"/>
      <c r="AC195" s="144"/>
      <c r="AD195" s="144"/>
      <c r="AE195" s="144"/>
      <c r="AF195" s="144"/>
    </row>
    <row r="196" spans="1:32" ht="31.5" x14ac:dyDescent="0.25">
      <c r="A196" s="190"/>
      <c r="B196" s="141">
        <v>2019</v>
      </c>
      <c r="C196" s="141">
        <v>2020</v>
      </c>
      <c r="D196" s="141">
        <v>2021</v>
      </c>
      <c r="E196" s="141">
        <v>2022</v>
      </c>
      <c r="F196" s="141">
        <v>2023</v>
      </c>
      <c r="G196" s="141">
        <v>2024</v>
      </c>
      <c r="H196" s="141">
        <v>2025</v>
      </c>
      <c r="I196" s="141">
        <v>2026</v>
      </c>
      <c r="J196" s="142" t="s">
        <v>232</v>
      </c>
      <c r="K196" s="142" t="s">
        <v>233</v>
      </c>
      <c r="L196" s="143" t="s">
        <v>234</v>
      </c>
      <c r="M196" s="145" t="s">
        <v>287</v>
      </c>
      <c r="N196" s="144"/>
      <c r="P196" s="190"/>
      <c r="Q196" s="141">
        <v>2019</v>
      </c>
      <c r="R196" s="141">
        <v>2020</v>
      </c>
      <c r="S196" s="141">
        <v>2021</v>
      </c>
      <c r="T196" s="141">
        <v>2022</v>
      </c>
      <c r="U196" s="141">
        <v>2023</v>
      </c>
      <c r="V196" s="141">
        <v>2024</v>
      </c>
      <c r="W196" s="141">
        <v>2025</v>
      </c>
      <c r="X196" s="141">
        <v>2026</v>
      </c>
      <c r="Y196" s="142" t="s">
        <v>232</v>
      </c>
      <c r="Z196" s="142" t="s">
        <v>233</v>
      </c>
      <c r="AA196" s="143" t="s">
        <v>234</v>
      </c>
      <c r="AB196" s="144"/>
      <c r="AC196" s="144"/>
      <c r="AD196" s="145" t="s">
        <v>317</v>
      </c>
      <c r="AE196" s="145" t="s">
        <v>235</v>
      </c>
      <c r="AF196" s="144"/>
    </row>
    <row r="197" spans="1:32" x14ac:dyDescent="0.25">
      <c r="A197" s="146" t="s">
        <v>236</v>
      </c>
      <c r="B197" s="147">
        <v>1046</v>
      </c>
      <c r="C197" s="147">
        <v>1512</v>
      </c>
      <c r="D197" s="147">
        <v>1124</v>
      </c>
      <c r="E197" s="147">
        <v>1087</v>
      </c>
      <c r="F197" s="147">
        <v>1108</v>
      </c>
      <c r="G197" s="147">
        <v>1275</v>
      </c>
      <c r="H197" s="147">
        <v>1195</v>
      </c>
      <c r="I197" s="147">
        <v>1744</v>
      </c>
      <c r="J197" s="148">
        <v>0.45941422594142262</v>
      </c>
      <c r="K197" s="148">
        <v>0.46256139930513968</v>
      </c>
      <c r="L197" s="147"/>
      <c r="M197" s="155">
        <v>9.8148460802521251E-2</v>
      </c>
      <c r="N197" s="144"/>
      <c r="P197" s="146" t="s">
        <v>236</v>
      </c>
      <c r="Q197" s="147">
        <v>16735</v>
      </c>
      <c r="R197" s="147">
        <v>19029</v>
      </c>
      <c r="S197" s="147">
        <v>13322</v>
      </c>
      <c r="T197" s="147">
        <v>12750</v>
      </c>
      <c r="U197" s="147">
        <v>15781</v>
      </c>
      <c r="V197" s="147">
        <v>15805</v>
      </c>
      <c r="W197" s="147">
        <v>15726</v>
      </c>
      <c r="X197" s="147">
        <v>17769</v>
      </c>
      <c r="Y197" s="148">
        <v>0.1299122472338802</v>
      </c>
      <c r="Z197" s="148">
        <v>0.13958111921427779</v>
      </c>
      <c r="AA197" s="147"/>
      <c r="AB197" s="144"/>
      <c r="AC197" s="144"/>
      <c r="AD197" s="147">
        <v>1192.4285714285713</v>
      </c>
      <c r="AE197" s="147">
        <v>15592.571428571429</v>
      </c>
      <c r="AF197" s="144"/>
    </row>
    <row r="198" spans="1:32" x14ac:dyDescent="0.25">
      <c r="A198" s="149" t="s">
        <v>237</v>
      </c>
      <c r="B198" s="150">
        <v>581</v>
      </c>
      <c r="C198" s="150">
        <v>774</v>
      </c>
      <c r="D198" s="150">
        <v>579</v>
      </c>
      <c r="E198" s="150">
        <v>610</v>
      </c>
      <c r="F198" s="150">
        <v>518</v>
      </c>
      <c r="G198" s="150">
        <v>601</v>
      </c>
      <c r="H198" s="150">
        <v>558</v>
      </c>
      <c r="I198" s="150">
        <v>1065</v>
      </c>
      <c r="J198" s="148">
        <v>0.90860215053763438</v>
      </c>
      <c r="K198" s="148">
        <v>0.76616915422885568</v>
      </c>
      <c r="L198" s="147"/>
      <c r="M198" s="155">
        <v>0.12940461725394897</v>
      </c>
      <c r="N198" s="144"/>
      <c r="P198" s="149" t="s">
        <v>237</v>
      </c>
      <c r="Q198" s="150">
        <v>8673</v>
      </c>
      <c r="R198" s="150">
        <v>9750</v>
      </c>
      <c r="S198" s="150">
        <v>7000</v>
      </c>
      <c r="T198" s="150">
        <v>6230</v>
      </c>
      <c r="U198" s="150">
        <v>7138</v>
      </c>
      <c r="V198" s="150">
        <v>6969</v>
      </c>
      <c r="W198" s="150">
        <v>6934</v>
      </c>
      <c r="X198" s="150">
        <v>8230</v>
      </c>
      <c r="Y198" s="148">
        <v>0.18690510527833862</v>
      </c>
      <c r="Z198" s="148">
        <v>9.329335408205873E-2</v>
      </c>
      <c r="AA198" s="147"/>
      <c r="AB198" s="144"/>
      <c r="AC198" s="144"/>
      <c r="AD198" s="150">
        <v>603</v>
      </c>
      <c r="AE198" s="150">
        <v>7527.7142857142853</v>
      </c>
      <c r="AF198" s="144"/>
    </row>
    <row r="199" spans="1:32" x14ac:dyDescent="0.25">
      <c r="A199" s="146" t="s">
        <v>90</v>
      </c>
      <c r="B199" s="151">
        <v>0.59467758444216989</v>
      </c>
      <c r="C199" s="151">
        <v>0.55523672883787656</v>
      </c>
      <c r="D199" s="151">
        <v>0.54881516587677726</v>
      </c>
      <c r="E199" s="151">
        <v>0.60756972111553786</v>
      </c>
      <c r="F199" s="151">
        <v>0.50784313725490193</v>
      </c>
      <c r="G199" s="151">
        <v>0.50975402883799825</v>
      </c>
      <c r="H199" s="151">
        <v>0.50958904109589043</v>
      </c>
      <c r="I199" s="151">
        <v>0.64467312348668282</v>
      </c>
      <c r="J199" s="172">
        <v>13.508408239079239</v>
      </c>
      <c r="K199" s="172">
        <v>9.8194614941887419</v>
      </c>
      <c r="L199" s="147"/>
      <c r="M199" s="203">
        <v>13.311171125396282</v>
      </c>
      <c r="N199" s="144"/>
      <c r="P199" s="146" t="s">
        <v>90</v>
      </c>
      <c r="Q199" s="151">
        <v>0.55800038602586377</v>
      </c>
      <c r="R199" s="151">
        <v>0.55081633805999664</v>
      </c>
      <c r="S199" s="151">
        <v>0.56887444128403086</v>
      </c>
      <c r="T199" s="151">
        <v>0.52904211956521741</v>
      </c>
      <c r="U199" s="151">
        <v>0.50038555906063797</v>
      </c>
      <c r="V199" s="151">
        <v>0.48953357684742904</v>
      </c>
      <c r="W199" s="151">
        <v>0.48663064074671908</v>
      </c>
      <c r="X199" s="151">
        <v>0.51156141223272</v>
      </c>
      <c r="Y199" s="172">
        <v>2.4930771486000927</v>
      </c>
      <c r="Z199" s="172">
        <v>-1.4983678948893742</v>
      </c>
      <c r="AA199" s="147"/>
      <c r="AB199" s="144"/>
      <c r="AC199" s="144"/>
      <c r="AD199" s="151">
        <v>0.5464785085447954</v>
      </c>
      <c r="AE199" s="151">
        <v>0.52654509118161374</v>
      </c>
      <c r="AF199" s="144"/>
    </row>
    <row r="200" spans="1:32" x14ac:dyDescent="0.25">
      <c r="A200" s="149" t="s">
        <v>238</v>
      </c>
      <c r="B200" s="150">
        <v>398</v>
      </c>
      <c r="C200" s="150">
        <v>625</v>
      </c>
      <c r="D200" s="150">
        <v>421</v>
      </c>
      <c r="E200" s="150">
        <v>489</v>
      </c>
      <c r="F200" s="150">
        <v>378</v>
      </c>
      <c r="G200" s="150">
        <v>405</v>
      </c>
      <c r="H200" s="150">
        <v>428</v>
      </c>
      <c r="I200" s="150">
        <v>957</v>
      </c>
      <c r="J200" s="148">
        <v>1.235981308411215</v>
      </c>
      <c r="K200" s="148">
        <v>1.1307251908396945</v>
      </c>
      <c r="L200" s="147"/>
      <c r="M200" s="155">
        <v>0.14129632363797431</v>
      </c>
      <c r="N200" s="144"/>
      <c r="P200" s="149" t="s">
        <v>238</v>
      </c>
      <c r="Q200" s="150">
        <v>6924</v>
      </c>
      <c r="R200" s="150">
        <v>7996</v>
      </c>
      <c r="S200" s="150">
        <v>5546</v>
      </c>
      <c r="T200" s="150">
        <v>4869</v>
      </c>
      <c r="U200" s="150">
        <v>5503</v>
      </c>
      <c r="V200" s="150">
        <v>5333</v>
      </c>
      <c r="W200" s="150">
        <v>5415</v>
      </c>
      <c r="X200" s="150">
        <v>6773</v>
      </c>
      <c r="Y200" s="148">
        <v>0.25078485687903973</v>
      </c>
      <c r="Z200" s="148">
        <v>0.14007117780022119</v>
      </c>
      <c r="AA200" s="147"/>
      <c r="AB200" s="144"/>
      <c r="AC200" s="144"/>
      <c r="AD200" s="150">
        <v>449.14285714285717</v>
      </c>
      <c r="AE200" s="150">
        <v>5940.8571428571431</v>
      </c>
      <c r="AF200" s="144"/>
    </row>
    <row r="201" spans="1:32" x14ac:dyDescent="0.25">
      <c r="A201" s="149" t="s">
        <v>239</v>
      </c>
      <c r="B201" s="153">
        <v>0.38049713193116635</v>
      </c>
      <c r="C201" s="153">
        <v>0.41335978835978837</v>
      </c>
      <c r="D201" s="153">
        <v>0.37455516014234874</v>
      </c>
      <c r="E201" s="153">
        <v>0.44986200551977923</v>
      </c>
      <c r="F201" s="153">
        <v>0.34115523465703973</v>
      </c>
      <c r="G201" s="153">
        <v>0.31764705882352939</v>
      </c>
      <c r="H201" s="153">
        <v>0.35815899581589961</v>
      </c>
      <c r="I201" s="153">
        <v>0.54873853211009171</v>
      </c>
      <c r="J201" s="172">
        <v>19.05795362941921</v>
      </c>
      <c r="K201" s="172">
        <v>17.207625823923991</v>
      </c>
      <c r="L201" s="147"/>
      <c r="M201" s="203">
        <v>16.756907969296076</v>
      </c>
      <c r="N201" s="144"/>
      <c r="P201" s="149" t="s">
        <v>239</v>
      </c>
      <c r="Q201" s="153">
        <v>0.41374365103077382</v>
      </c>
      <c r="R201" s="153">
        <v>0.42020074622943926</v>
      </c>
      <c r="S201" s="153">
        <v>0.41630385827953759</v>
      </c>
      <c r="T201" s="153">
        <v>0.38188235294117645</v>
      </c>
      <c r="U201" s="153">
        <v>0.34871047462138016</v>
      </c>
      <c r="V201" s="153">
        <v>0.33742486554887696</v>
      </c>
      <c r="W201" s="153">
        <v>0.34433422357878674</v>
      </c>
      <c r="X201" s="153">
        <v>0.38116945241713096</v>
      </c>
      <c r="Y201" s="172">
        <v>3.6835228838344225</v>
      </c>
      <c r="Z201" s="172">
        <v>1.6384535149532864E-2</v>
      </c>
      <c r="AA201" s="147"/>
      <c r="AB201" s="144"/>
      <c r="AC201" s="144"/>
      <c r="AD201" s="153">
        <v>0.37666227387085183</v>
      </c>
      <c r="AE201" s="153">
        <v>0.38100560706563563</v>
      </c>
      <c r="AF201" s="144"/>
    </row>
    <row r="202" spans="1:32" x14ac:dyDescent="0.25">
      <c r="A202" s="149" t="s">
        <v>240</v>
      </c>
      <c r="B202" s="153">
        <v>0.68502581755593805</v>
      </c>
      <c r="C202" s="153">
        <v>0.80749354005167961</v>
      </c>
      <c r="D202" s="153">
        <v>0.72711571675302245</v>
      </c>
      <c r="E202" s="153">
        <v>0.80163934426229511</v>
      </c>
      <c r="F202" s="153">
        <v>0.72972972972972971</v>
      </c>
      <c r="G202" s="153">
        <v>0.67387687188019962</v>
      </c>
      <c r="H202" s="153">
        <v>0.76702508960573479</v>
      </c>
      <c r="I202" s="153">
        <v>0.89859154929577467</v>
      </c>
      <c r="J202" s="172">
        <v>13.156645969003989</v>
      </c>
      <c r="K202" s="172">
        <v>15.374435668738794</v>
      </c>
      <c r="L202" s="147"/>
      <c r="M202" s="203">
        <v>7.5626786233806254</v>
      </c>
      <c r="N202" s="144"/>
      <c r="P202" s="149" t="s">
        <v>240</v>
      </c>
      <c r="Q202" s="153">
        <v>0.79833967485299207</v>
      </c>
      <c r="R202" s="153">
        <v>0.8201025641025641</v>
      </c>
      <c r="S202" s="153">
        <v>0.79228571428571426</v>
      </c>
      <c r="T202" s="153">
        <v>0.78154093097913324</v>
      </c>
      <c r="U202" s="153">
        <v>0.77094424208461754</v>
      </c>
      <c r="V202" s="153">
        <v>0.76524608982637399</v>
      </c>
      <c r="W202" s="153">
        <v>0.78093452552639164</v>
      </c>
      <c r="X202" s="153">
        <v>0.82296476306196842</v>
      </c>
      <c r="Y202" s="172">
        <v>4.2030237535576775</v>
      </c>
      <c r="Z202" s="172">
        <v>3.3766751903202663</v>
      </c>
      <c r="AA202" s="147"/>
      <c r="AB202" s="144"/>
      <c r="AC202" s="144"/>
      <c r="AD202" s="153">
        <v>0.74484719260838672</v>
      </c>
      <c r="AE202" s="153">
        <v>0.78919801115876576</v>
      </c>
      <c r="AF202" s="144"/>
    </row>
    <row r="203" spans="1:32" ht="22.15" customHeight="1" x14ac:dyDescent="0.25">
      <c r="A203" s="154" t="s">
        <v>241</v>
      </c>
      <c r="B203" s="155">
        <v>6.0240963855421686E-2</v>
      </c>
      <c r="C203" s="155">
        <v>5.5555555555555552E-2</v>
      </c>
      <c r="D203" s="155">
        <v>7.426597582037997E-2</v>
      </c>
      <c r="E203" s="155">
        <v>7.0491803278688522E-2</v>
      </c>
      <c r="F203" s="155">
        <v>9.6525096525096526E-2</v>
      </c>
      <c r="G203" s="155">
        <v>9.1514143094841932E-2</v>
      </c>
      <c r="H203" s="155">
        <v>6.9892473118279563E-2</v>
      </c>
      <c r="I203" s="155">
        <v>4.507042253521127E-2</v>
      </c>
      <c r="J203" s="172">
        <v>-2.4822050583068291</v>
      </c>
      <c r="K203" s="172">
        <v>-2.7898068343727371</v>
      </c>
      <c r="L203" s="147"/>
      <c r="M203" s="203">
        <v>0.67958174319305908</v>
      </c>
      <c r="N203" s="144"/>
      <c r="P203" s="154" t="s">
        <v>241</v>
      </c>
      <c r="Q203" s="155">
        <v>3.8971520811714518E-2</v>
      </c>
      <c r="R203" s="155">
        <v>4.0717948717948718E-2</v>
      </c>
      <c r="S203" s="155">
        <v>4.7857142857142855E-2</v>
      </c>
      <c r="T203" s="155">
        <v>5.0561797752808987E-2</v>
      </c>
      <c r="U203" s="155">
        <v>5.0714485850378258E-2</v>
      </c>
      <c r="V203" s="155">
        <v>4.8213517003874301E-2</v>
      </c>
      <c r="W203" s="155">
        <v>5.2494952408422266E-2</v>
      </c>
      <c r="X203" s="155">
        <v>3.8274605103280679E-2</v>
      </c>
      <c r="Y203" s="172">
        <v>-1.4220347305141587</v>
      </c>
      <c r="Z203" s="172">
        <v>-0.81633195181183416</v>
      </c>
      <c r="AA203" s="147"/>
      <c r="AB203" s="144"/>
      <c r="AC203" s="144"/>
      <c r="AD203" s="151">
        <v>7.2968490878938641E-2</v>
      </c>
      <c r="AE203" s="151">
        <v>4.6437924621399021E-2</v>
      </c>
      <c r="AF203" s="144"/>
    </row>
    <row r="204" spans="1:32" ht="22.15" customHeight="1" x14ac:dyDescent="0.25">
      <c r="A204" s="154" t="s">
        <v>242</v>
      </c>
      <c r="B204" s="155">
        <v>3.3460803059273424E-2</v>
      </c>
      <c r="C204" s="155">
        <v>2.8439153439153438E-2</v>
      </c>
      <c r="D204" s="155">
        <v>3.8256227758007119E-2</v>
      </c>
      <c r="E204" s="155">
        <v>3.9558417663293467E-2</v>
      </c>
      <c r="F204" s="155">
        <v>4.5126353790613721E-2</v>
      </c>
      <c r="G204" s="155">
        <v>4.3137254901960784E-2</v>
      </c>
      <c r="H204" s="155">
        <v>3.2635983263598324E-2</v>
      </c>
      <c r="I204" s="155">
        <v>2.7522935779816515E-2</v>
      </c>
      <c r="J204" s="172">
        <v>-0.51130474837818085</v>
      </c>
      <c r="K204" s="172">
        <v>-0.93765490650379246</v>
      </c>
      <c r="L204" s="147"/>
      <c r="M204" s="203">
        <v>0.97954328252326905</v>
      </c>
      <c r="N204" s="144"/>
      <c r="P204" s="154" t="s">
        <v>242</v>
      </c>
      <c r="Q204" s="155">
        <v>2.0197191514789364E-2</v>
      </c>
      <c r="R204" s="155">
        <v>2.0862893478375111E-2</v>
      </c>
      <c r="S204" s="155">
        <v>2.5146374418255516E-2</v>
      </c>
      <c r="T204" s="155">
        <v>2.4705882352941175E-2</v>
      </c>
      <c r="U204" s="155">
        <v>2.293897725112477E-2</v>
      </c>
      <c r="V204" s="155">
        <v>2.1259095223030686E-2</v>
      </c>
      <c r="W204" s="155">
        <v>2.3146381788121582E-2</v>
      </c>
      <c r="X204" s="155">
        <v>1.7727502954583824E-2</v>
      </c>
      <c r="Y204" s="172">
        <v>-0.5418878833537758</v>
      </c>
      <c r="Z204" s="172">
        <v>-0.46915977160652023</v>
      </c>
      <c r="AA204" s="147"/>
      <c r="AB204" s="144"/>
      <c r="AC204" s="144"/>
      <c r="AD204" s="151">
        <v>3.689948484485444E-2</v>
      </c>
      <c r="AE204" s="151">
        <v>2.2419100670649027E-2</v>
      </c>
      <c r="AF204" s="144"/>
    </row>
    <row r="205" spans="1:32" ht="22.15" customHeight="1" x14ac:dyDescent="0.25">
      <c r="A205" s="154" t="s">
        <v>243</v>
      </c>
      <c r="B205" s="155">
        <v>0.25430210325047803</v>
      </c>
      <c r="C205" s="155">
        <v>0.29034391534391535</v>
      </c>
      <c r="D205" s="155">
        <v>0.33007117437722422</v>
      </c>
      <c r="E205" s="155">
        <v>0.27506899724011041</v>
      </c>
      <c r="F205" s="155">
        <v>0.32220216606498198</v>
      </c>
      <c r="G205" s="155">
        <v>0.29803921568627451</v>
      </c>
      <c r="H205" s="155">
        <v>0.2778242677824268</v>
      </c>
      <c r="I205" s="155">
        <v>0.24082568807339449</v>
      </c>
      <c r="J205" s="172">
        <v>-3.6998579709032309</v>
      </c>
      <c r="K205" s="172">
        <v>-5.1974120240969928</v>
      </c>
      <c r="L205" s="147"/>
      <c r="M205" s="203">
        <v>-2.5311967393992552</v>
      </c>
      <c r="N205" s="144"/>
      <c r="P205" s="154" t="s">
        <v>243</v>
      </c>
      <c r="Q205" s="155">
        <v>0.24625037346877801</v>
      </c>
      <c r="R205" s="155">
        <v>0.25003941352672238</v>
      </c>
      <c r="S205" s="155">
        <v>0.27540909773307309</v>
      </c>
      <c r="T205" s="155">
        <v>0.28094117647058825</v>
      </c>
      <c r="U205" s="155">
        <v>0.2975096635194221</v>
      </c>
      <c r="V205" s="155">
        <v>0.28149319835495096</v>
      </c>
      <c r="W205" s="155">
        <v>0.28258934249014372</v>
      </c>
      <c r="X205" s="155">
        <v>0.26613765546738705</v>
      </c>
      <c r="Y205" s="172">
        <v>-1.6451687022756678</v>
      </c>
      <c r="Z205" s="172">
        <v>-0.61348552520031352</v>
      </c>
      <c r="AA205" s="147"/>
      <c r="AB205" s="144"/>
      <c r="AC205" s="144"/>
      <c r="AD205" s="151">
        <v>0.29279980831436442</v>
      </c>
      <c r="AE205" s="151">
        <v>0.27227251071939018</v>
      </c>
      <c r="AF205" s="144"/>
    </row>
    <row r="206" spans="1:32" ht="22.15" customHeight="1" x14ac:dyDescent="0.25">
      <c r="A206" s="154" t="s">
        <v>244</v>
      </c>
      <c r="B206" s="155">
        <v>0.1367112810707457</v>
      </c>
      <c r="C206" s="155">
        <v>0.13425925925925927</v>
      </c>
      <c r="D206" s="155">
        <v>9.341637010676157E-2</v>
      </c>
      <c r="E206" s="155">
        <v>9.4756209751609935E-2</v>
      </c>
      <c r="F206" s="155">
        <v>0.12454873646209386</v>
      </c>
      <c r="G206" s="155">
        <v>0.12235294117647059</v>
      </c>
      <c r="H206" s="155">
        <v>0.12217573221757322</v>
      </c>
      <c r="I206" s="155">
        <v>5.6192660550458719E-2</v>
      </c>
      <c r="J206" s="172">
        <v>-6.598307166711451</v>
      </c>
      <c r="K206" s="172">
        <v>-6.2892040539753333</v>
      </c>
      <c r="L206" s="147"/>
      <c r="M206" s="203">
        <v>-4.3981800589729243</v>
      </c>
      <c r="N206" s="144"/>
      <c r="P206" s="154" t="s">
        <v>244</v>
      </c>
      <c r="Q206" s="155">
        <v>0.13803406035255453</v>
      </c>
      <c r="R206" s="155">
        <v>0.12995953544589836</v>
      </c>
      <c r="S206" s="155">
        <v>9.8783966371415705E-2</v>
      </c>
      <c r="T206" s="155">
        <v>0.12901960784313726</v>
      </c>
      <c r="U206" s="155">
        <v>0.12147519168620494</v>
      </c>
      <c r="V206" s="155">
        <v>0.13565327428029106</v>
      </c>
      <c r="W206" s="155">
        <v>0.12450718555258806</v>
      </c>
      <c r="X206" s="155">
        <v>0.10017446114018796</v>
      </c>
      <c r="Y206" s="172">
        <v>-2.43327244124001</v>
      </c>
      <c r="Z206" s="172">
        <v>-2.5920382558276502</v>
      </c>
      <c r="AA206" s="147"/>
      <c r="AB206" s="144"/>
      <c r="AC206" s="144"/>
      <c r="AD206" s="151">
        <v>0.11908470109021205</v>
      </c>
      <c r="AE206" s="151">
        <v>0.12609484369846446</v>
      </c>
      <c r="AF206" s="144"/>
    </row>
    <row r="207" spans="1:32" ht="22.15" customHeight="1" x14ac:dyDescent="0.25">
      <c r="A207" s="154" t="s">
        <v>245</v>
      </c>
      <c r="B207" s="155">
        <v>0</v>
      </c>
      <c r="C207" s="155">
        <v>0</v>
      </c>
      <c r="D207" s="155">
        <v>0</v>
      </c>
      <c r="E207" s="155">
        <v>0</v>
      </c>
      <c r="F207" s="155">
        <v>4.5126353790613718E-3</v>
      </c>
      <c r="G207" s="155">
        <v>3.6862745098039218E-2</v>
      </c>
      <c r="H207" s="155">
        <v>4.0167364016736401E-2</v>
      </c>
      <c r="I207" s="155">
        <v>1.2041284403669725E-2</v>
      </c>
      <c r="J207" s="172">
        <v>-2.8126079613066675</v>
      </c>
      <c r="K207" s="172">
        <v>6.0932181314388503E-3</v>
      </c>
      <c r="L207" s="147"/>
      <c r="M207" s="203">
        <v>-2.7071777670729507</v>
      </c>
      <c r="N207" s="144"/>
      <c r="P207" s="154" t="s">
        <v>245</v>
      </c>
      <c r="Q207" s="155">
        <v>2.7547057066029279E-2</v>
      </c>
      <c r="R207" s="155">
        <v>3.809974249829208E-2</v>
      </c>
      <c r="S207" s="155">
        <v>2.5897012460591503E-2</v>
      </c>
      <c r="T207" s="155">
        <v>2.3529411764705882E-2</v>
      </c>
      <c r="U207" s="155">
        <v>2.9782650022178569E-2</v>
      </c>
      <c r="V207" s="155">
        <v>4.1252768111357169E-2</v>
      </c>
      <c r="W207" s="155">
        <v>5.0871168765102379E-2</v>
      </c>
      <c r="X207" s="155">
        <v>3.9113062074399234E-2</v>
      </c>
      <c r="Y207" s="172">
        <v>-1.1758106690703145</v>
      </c>
      <c r="Z207" s="172">
        <v>0.47285566322472911</v>
      </c>
      <c r="AA207" s="147"/>
      <c r="AB207" s="144"/>
      <c r="AC207" s="144"/>
      <c r="AD207" s="151">
        <v>1.1980352222355337E-2</v>
      </c>
      <c r="AE207" s="151">
        <v>3.4384505442151943E-2</v>
      </c>
      <c r="AF207" s="144"/>
    </row>
    <row r="208" spans="1:32" ht="22.15" customHeight="1" x14ac:dyDescent="0.25">
      <c r="A208" s="154" t="s">
        <v>246</v>
      </c>
      <c r="B208" s="155">
        <v>3.3460803059273424E-2</v>
      </c>
      <c r="C208" s="155">
        <v>5.0264550264550262E-2</v>
      </c>
      <c r="D208" s="155">
        <v>4.0925266903914591E-2</v>
      </c>
      <c r="E208" s="155">
        <v>5.2437902483900643E-2</v>
      </c>
      <c r="F208" s="155">
        <v>4.6028880866425995E-2</v>
      </c>
      <c r="G208" s="155">
        <v>5.0980392156862744E-2</v>
      </c>
      <c r="H208" s="155">
        <v>6.2761506276150625E-2</v>
      </c>
      <c r="I208" s="155">
        <v>4.3577981651376149E-2</v>
      </c>
      <c r="J208" s="172">
        <v>-1.9183524624774475</v>
      </c>
      <c r="K208" s="172">
        <v>-0.49424448491629663</v>
      </c>
      <c r="L208" s="147"/>
      <c r="M208" s="203">
        <v>-3.0764975183561099</v>
      </c>
      <c r="N208" s="144"/>
      <c r="P208" s="154" t="s">
        <v>246</v>
      </c>
      <c r="Q208" s="155">
        <v>4.3382133253659992E-2</v>
      </c>
      <c r="R208" s="155">
        <v>4.5982447842766304E-2</v>
      </c>
      <c r="S208" s="155">
        <v>4.9542110794175045E-2</v>
      </c>
      <c r="T208" s="155">
        <v>5.6627450980392159E-2</v>
      </c>
      <c r="U208" s="155">
        <v>6.7739686965338067E-2</v>
      </c>
      <c r="V208" s="155">
        <v>7.2951597595697568E-2</v>
      </c>
      <c r="W208" s="155">
        <v>6.8612488871931832E-2</v>
      </c>
      <c r="X208" s="155">
        <v>7.4342956834937246E-2</v>
      </c>
      <c r="Y208" s="172">
        <v>0.57304679630054145</v>
      </c>
      <c r="Z208" s="172">
        <v>1.6769753478027358</v>
      </c>
      <c r="AA208" s="147"/>
      <c r="AB208" s="144"/>
      <c r="AC208" s="144"/>
      <c r="AD208" s="151">
        <v>4.8520426500539116E-2</v>
      </c>
      <c r="AE208" s="151">
        <v>5.7573203356909887E-2</v>
      </c>
      <c r="AF208" s="144"/>
    </row>
    <row r="209" spans="1:32" x14ac:dyDescent="0.25">
      <c r="A209" s="149" t="s">
        <v>247</v>
      </c>
      <c r="B209" s="150">
        <v>120.0812619502868</v>
      </c>
      <c r="C209" s="150">
        <v>155.62500000000003</v>
      </c>
      <c r="D209" s="150">
        <v>119.31494661921693</v>
      </c>
      <c r="E209" s="150">
        <v>123.42962281508743</v>
      </c>
      <c r="F209" s="150">
        <v>117.16155234657042</v>
      </c>
      <c r="G209" s="150">
        <v>125.63450980392155</v>
      </c>
      <c r="H209" s="150">
        <v>112.6870292887029</v>
      </c>
      <c r="I209" s="150">
        <v>113.67603211009173</v>
      </c>
      <c r="J209" s="177">
        <v>0.98900282138882289</v>
      </c>
      <c r="K209" s="177">
        <v>-12.578670178155548</v>
      </c>
      <c r="L209" s="147"/>
      <c r="M209" s="203">
        <v>-4.5859972669132816</v>
      </c>
      <c r="N209" s="144"/>
      <c r="P209" s="149" t="s">
        <v>247</v>
      </c>
      <c r="Q209" s="150">
        <v>136.63955781296684</v>
      </c>
      <c r="R209" s="150">
        <v>137.42535078038782</v>
      </c>
      <c r="S209" s="150">
        <v>122.26535054796568</v>
      </c>
      <c r="T209" s="150">
        <v>113.39380392156859</v>
      </c>
      <c r="U209" s="150">
        <v>120.71636778404408</v>
      </c>
      <c r="V209" s="150">
        <v>104.92812401138879</v>
      </c>
      <c r="W209" s="150">
        <v>114.88038916444103</v>
      </c>
      <c r="X209" s="150">
        <v>118.26202937700501</v>
      </c>
      <c r="Y209" s="177">
        <v>3.3816402125639797</v>
      </c>
      <c r="Z209" s="177">
        <v>-4.0154562388560038</v>
      </c>
      <c r="AA209" s="147"/>
      <c r="AB209" s="144"/>
      <c r="AC209" s="144"/>
      <c r="AD209" s="150">
        <v>126.25470228824727</v>
      </c>
      <c r="AE209" s="150">
        <v>122.27748561586101</v>
      </c>
      <c r="AF209" s="144"/>
    </row>
    <row r="210" spans="1:32" x14ac:dyDescent="0.25">
      <c r="A210" s="149" t="s">
        <v>248</v>
      </c>
      <c r="B210" s="150">
        <v>136.38554216867456</v>
      </c>
      <c r="C210" s="150">
        <v>171.51291989664082</v>
      </c>
      <c r="D210" s="150">
        <v>132.61485319516419</v>
      </c>
      <c r="E210" s="150">
        <v>143.09999999999985</v>
      </c>
      <c r="F210" s="150">
        <v>135.44594594594588</v>
      </c>
      <c r="G210" s="150">
        <v>147.10316139767053</v>
      </c>
      <c r="H210" s="150">
        <v>151.46415770609332</v>
      </c>
      <c r="I210" s="150">
        <v>113.06478873239443</v>
      </c>
      <c r="J210" s="177">
        <v>-38.399368973698884</v>
      </c>
      <c r="K210" s="177">
        <v>-33.619172414253271</v>
      </c>
      <c r="L210" s="147"/>
      <c r="M210" s="203">
        <v>-37.205199116937322</v>
      </c>
      <c r="N210" s="144"/>
      <c r="P210" s="149" t="s">
        <v>248</v>
      </c>
      <c r="Q210" s="150">
        <v>156.48599100657202</v>
      </c>
      <c r="R210" s="150">
        <v>160.12953846153849</v>
      </c>
      <c r="S210" s="150">
        <v>142.65557142857156</v>
      </c>
      <c r="T210" s="150">
        <v>137.39133226324236</v>
      </c>
      <c r="U210" s="150">
        <v>147.16615298402908</v>
      </c>
      <c r="V210" s="150">
        <v>131.93987659635533</v>
      </c>
      <c r="W210" s="150">
        <v>148.52797807903087</v>
      </c>
      <c r="X210" s="150">
        <v>150.26998784933176</v>
      </c>
      <c r="Y210" s="177">
        <v>1.7420097703008821</v>
      </c>
      <c r="Z210" s="177">
        <v>2.7606509229264589</v>
      </c>
      <c r="AA210" s="147"/>
      <c r="AB210" s="144"/>
      <c r="AC210" s="144"/>
      <c r="AD210" s="150">
        <v>146.6839611466477</v>
      </c>
      <c r="AE210" s="150">
        <v>147.5093369264053</v>
      </c>
      <c r="AF210" s="144"/>
    </row>
    <row r="211" spans="1:32" x14ac:dyDescent="0.25">
      <c r="A211" s="146" t="s">
        <v>249</v>
      </c>
      <c r="B211" s="147">
        <v>586</v>
      </c>
      <c r="C211" s="147">
        <v>677</v>
      </c>
      <c r="D211" s="147">
        <v>451</v>
      </c>
      <c r="E211" s="147">
        <v>588</v>
      </c>
      <c r="F211" s="147">
        <v>786</v>
      </c>
      <c r="G211" s="147">
        <v>797</v>
      </c>
      <c r="H211" s="147">
        <v>654</v>
      </c>
      <c r="I211" s="147">
        <v>914</v>
      </c>
      <c r="J211" s="148">
        <v>0.39755351681957185</v>
      </c>
      <c r="K211" s="148">
        <v>0.40956157743996474</v>
      </c>
      <c r="L211" s="147"/>
      <c r="M211" s="155">
        <v>9.6149800126236057E-2</v>
      </c>
      <c r="N211" s="144"/>
      <c r="P211" s="146" t="s">
        <v>249</v>
      </c>
      <c r="Q211" s="147">
        <v>10070</v>
      </c>
      <c r="R211" s="147">
        <v>8083</v>
      </c>
      <c r="S211" s="147">
        <v>7267</v>
      </c>
      <c r="T211" s="147">
        <v>7783</v>
      </c>
      <c r="U211" s="147">
        <v>8570</v>
      </c>
      <c r="V211" s="147">
        <v>8858</v>
      </c>
      <c r="W211" s="147">
        <v>9768</v>
      </c>
      <c r="X211" s="147">
        <v>9506</v>
      </c>
      <c r="Y211" s="148">
        <v>-2.6822276822276822E-2</v>
      </c>
      <c r="Z211" s="148">
        <v>0.101706981903674</v>
      </c>
      <c r="AA211" s="147"/>
      <c r="AB211" s="144"/>
      <c r="AC211" s="144"/>
      <c r="AD211" s="147">
        <v>648.42857142857144</v>
      </c>
      <c r="AE211" s="147">
        <v>8628.4285714285706</v>
      </c>
      <c r="AF211" s="144"/>
    </row>
    <row r="212" spans="1:32" x14ac:dyDescent="0.25">
      <c r="A212" s="146" t="s">
        <v>250</v>
      </c>
      <c r="B212" s="150">
        <v>112</v>
      </c>
      <c r="C212" s="150">
        <v>124</v>
      </c>
      <c r="D212" s="150">
        <v>94</v>
      </c>
      <c r="E212" s="150">
        <v>95</v>
      </c>
      <c r="F212" s="150">
        <v>229</v>
      </c>
      <c r="G212" s="150">
        <v>263</v>
      </c>
      <c r="H212" s="150">
        <v>158</v>
      </c>
      <c r="I212" s="150">
        <v>212</v>
      </c>
      <c r="J212" s="148">
        <v>0.34177215189873417</v>
      </c>
      <c r="K212" s="148">
        <v>0.38046511627906965</v>
      </c>
      <c r="L212" s="147"/>
      <c r="M212" s="155">
        <v>7.8810408921933084E-2</v>
      </c>
      <c r="N212" s="144"/>
      <c r="P212" s="146" t="s">
        <v>250</v>
      </c>
      <c r="Q212" s="150">
        <v>2624</v>
      </c>
      <c r="R212" s="150">
        <v>1956</v>
      </c>
      <c r="S212" s="150">
        <v>1793</v>
      </c>
      <c r="T212" s="150">
        <v>1765</v>
      </c>
      <c r="U212" s="150">
        <v>1929</v>
      </c>
      <c r="V212" s="150">
        <v>2088</v>
      </c>
      <c r="W212" s="150">
        <v>2414</v>
      </c>
      <c r="X212" s="150">
        <v>2690</v>
      </c>
      <c r="Y212" s="148">
        <v>0.11433305716652858</v>
      </c>
      <c r="Z212" s="148">
        <v>0.29247031367973098</v>
      </c>
      <c r="AA212" s="147"/>
      <c r="AB212" s="144"/>
      <c r="AC212" s="144"/>
      <c r="AD212" s="150">
        <v>153.57142857142858</v>
      </c>
      <c r="AE212" s="150">
        <v>2081.2857142857142</v>
      </c>
      <c r="AF212" s="144"/>
    </row>
    <row r="213" spans="1:32" x14ac:dyDescent="0.25">
      <c r="A213" s="149" t="s">
        <v>251</v>
      </c>
      <c r="B213" s="147">
        <v>0</v>
      </c>
      <c r="C213" s="147">
        <v>942</v>
      </c>
      <c r="D213" s="147">
        <v>565</v>
      </c>
      <c r="E213" s="147">
        <v>655</v>
      </c>
      <c r="F213" s="147">
        <v>488</v>
      </c>
      <c r="G213" s="147">
        <v>477</v>
      </c>
      <c r="H213" s="147">
        <v>683</v>
      </c>
      <c r="I213" s="147">
        <v>1089</v>
      </c>
      <c r="J213" s="148">
        <v>0.59443631039531475</v>
      </c>
      <c r="K213" s="157">
        <v>0.71496062992125986</v>
      </c>
      <c r="L213" s="147"/>
      <c r="M213" s="155">
        <v>8.5425164731722625E-2</v>
      </c>
      <c r="N213" s="144"/>
      <c r="P213" s="149" t="s">
        <v>251</v>
      </c>
      <c r="Q213" s="147">
        <v>0</v>
      </c>
      <c r="R213" s="147">
        <v>16781</v>
      </c>
      <c r="S213" s="147">
        <v>13899</v>
      </c>
      <c r="T213" s="147">
        <v>11837</v>
      </c>
      <c r="U213" s="147">
        <v>10650</v>
      </c>
      <c r="V213" s="147">
        <v>10681</v>
      </c>
      <c r="W213" s="147">
        <v>11677</v>
      </c>
      <c r="X213" s="147">
        <v>12748</v>
      </c>
      <c r="Y213" s="148">
        <v>9.1718763381005389E-2</v>
      </c>
      <c r="Z213" s="157">
        <v>1.2750744786494538E-2</v>
      </c>
      <c r="AA213" s="147"/>
      <c r="AB213" s="144"/>
      <c r="AC213" s="144"/>
      <c r="AD213" s="158">
        <v>635</v>
      </c>
      <c r="AE213" s="158">
        <v>12587.5</v>
      </c>
      <c r="AF213" s="144"/>
    </row>
    <row r="214" spans="1:32" x14ac:dyDescent="0.25">
      <c r="A214" s="159" t="s">
        <v>252</v>
      </c>
      <c r="B214" s="150">
        <v>272</v>
      </c>
      <c r="C214" s="150">
        <v>267</v>
      </c>
      <c r="D214" s="150">
        <v>306</v>
      </c>
      <c r="E214" s="150">
        <v>210</v>
      </c>
      <c r="F214" s="150">
        <v>214</v>
      </c>
      <c r="G214" s="150">
        <v>340</v>
      </c>
      <c r="H214" s="150">
        <v>257</v>
      </c>
      <c r="I214" s="150">
        <v>256</v>
      </c>
      <c r="J214" s="148">
        <v>-3.8910505836575876E-3</v>
      </c>
      <c r="K214" s="148">
        <v>-3.9657020364415804E-2</v>
      </c>
      <c r="L214" s="147"/>
      <c r="M214" s="155">
        <v>6.3225487774759198E-2</v>
      </c>
      <c r="N214" s="144"/>
      <c r="P214" s="159" t="s">
        <v>252</v>
      </c>
      <c r="Q214" s="150">
        <v>4971</v>
      </c>
      <c r="R214" s="150">
        <v>4800</v>
      </c>
      <c r="S214" s="150">
        <v>4665</v>
      </c>
      <c r="T214" s="150">
        <v>3585</v>
      </c>
      <c r="U214" s="150">
        <v>3820</v>
      </c>
      <c r="V214" s="150">
        <v>4011</v>
      </c>
      <c r="W214" s="150">
        <v>3788</v>
      </c>
      <c r="X214" s="150">
        <v>4049</v>
      </c>
      <c r="Y214" s="148">
        <v>6.8901795142555441E-2</v>
      </c>
      <c r="Z214" s="148">
        <v>-4.3758434547908322E-2</v>
      </c>
      <c r="AA214" s="147"/>
      <c r="AB214" s="144"/>
      <c r="AC214" s="144"/>
      <c r="AD214" s="150">
        <v>266.57142857142856</v>
      </c>
      <c r="AE214" s="150">
        <v>4234.2857142857147</v>
      </c>
      <c r="AF214" s="144"/>
    </row>
    <row r="215" spans="1:32" x14ac:dyDescent="0.25">
      <c r="A215" s="159" t="s">
        <v>253</v>
      </c>
      <c r="B215" s="150">
        <v>19</v>
      </c>
      <c r="C215" s="150">
        <v>25</v>
      </c>
      <c r="D215" s="150">
        <v>65</v>
      </c>
      <c r="E215" s="150">
        <v>27</v>
      </c>
      <c r="F215" s="150">
        <v>40</v>
      </c>
      <c r="G215" s="150">
        <v>27</v>
      </c>
      <c r="H215" s="150">
        <v>26</v>
      </c>
      <c r="I215" s="150">
        <v>44</v>
      </c>
      <c r="J215" s="148">
        <v>0.69230769230769229</v>
      </c>
      <c r="K215" s="148">
        <v>0.3449781659388646</v>
      </c>
      <c r="L215" s="147"/>
      <c r="M215" s="155">
        <v>0.10891089108910891</v>
      </c>
      <c r="N215" s="144"/>
      <c r="P215" s="159" t="s">
        <v>253</v>
      </c>
      <c r="Q215" s="150">
        <v>465</v>
      </c>
      <c r="R215" s="150">
        <v>449</v>
      </c>
      <c r="S215" s="150">
        <v>586</v>
      </c>
      <c r="T215" s="150">
        <v>429</v>
      </c>
      <c r="U215" s="150">
        <v>415</v>
      </c>
      <c r="V215" s="150">
        <v>472</v>
      </c>
      <c r="W215" s="150">
        <v>409</v>
      </c>
      <c r="X215" s="150">
        <v>404</v>
      </c>
      <c r="Y215" s="148">
        <v>-1.2224938875305624E-2</v>
      </c>
      <c r="Z215" s="148">
        <v>-0.12310077519379846</v>
      </c>
      <c r="AA215" s="147"/>
      <c r="AB215" s="144"/>
      <c r="AC215" s="144"/>
      <c r="AD215" s="150">
        <v>32.714285714285715</v>
      </c>
      <c r="AE215" s="150">
        <v>460.71428571428572</v>
      </c>
      <c r="AF215" s="144"/>
    </row>
    <row r="216" spans="1:32" x14ac:dyDescent="0.25">
      <c r="A216" s="159" t="s">
        <v>254</v>
      </c>
      <c r="B216" s="191">
        <v>6.5292096219931275E-2</v>
      </c>
      <c r="C216" s="191">
        <v>8.5616438356164379E-2</v>
      </c>
      <c r="D216" s="191">
        <v>0.17520215633423181</v>
      </c>
      <c r="E216" s="191">
        <v>0.11392405063291139</v>
      </c>
      <c r="F216" s="191">
        <v>0.15748031496062992</v>
      </c>
      <c r="G216" s="191">
        <v>7.3569482288828342E-2</v>
      </c>
      <c r="H216" s="191">
        <v>9.187279151943463E-2</v>
      </c>
      <c r="I216" s="191">
        <v>0.14666666666666667</v>
      </c>
      <c r="J216" s="172">
        <v>5.4793875147232036</v>
      </c>
      <c r="K216" s="172">
        <v>3.7358790771678598</v>
      </c>
      <c r="L216" s="147"/>
      <c r="M216" s="203">
        <v>5.5941312972527886</v>
      </c>
      <c r="N216" s="144"/>
      <c r="P216" s="159" t="s">
        <v>254</v>
      </c>
      <c r="Q216" s="191">
        <v>8.5540838852097137E-2</v>
      </c>
      <c r="R216" s="191">
        <v>8.5540102876738425E-2</v>
      </c>
      <c r="S216" s="191">
        <v>0.111597790896972</v>
      </c>
      <c r="T216" s="191">
        <v>0.10687593423019431</v>
      </c>
      <c r="U216" s="191">
        <v>9.7992916174734351E-2</v>
      </c>
      <c r="V216" s="191">
        <v>0.10528663841177782</v>
      </c>
      <c r="W216" s="191">
        <v>9.7450559923755065E-2</v>
      </c>
      <c r="X216" s="191">
        <v>9.0725353694138783E-2</v>
      </c>
      <c r="Y216" s="172">
        <v>-0.67252062296162818</v>
      </c>
      <c r="Z216" s="172">
        <v>-0.74033546582117493</v>
      </c>
      <c r="AA216" s="147"/>
      <c r="AB216" s="144"/>
      <c r="AC216" s="144"/>
      <c r="AD216" s="191">
        <v>0.10930787589498807</v>
      </c>
      <c r="AE216" s="191">
        <v>9.8128708352350533E-2</v>
      </c>
      <c r="AF216" s="144"/>
    </row>
    <row r="217" spans="1:32" x14ac:dyDescent="0.25">
      <c r="A217" s="161" t="s">
        <v>255</v>
      </c>
      <c r="B217" s="161"/>
      <c r="C217" s="161"/>
      <c r="D217" s="161"/>
      <c r="E217" s="144"/>
      <c r="F217" s="144"/>
      <c r="G217" s="144"/>
      <c r="H217" s="144"/>
      <c r="I217" s="144"/>
      <c r="J217" s="144"/>
      <c r="K217" s="144"/>
      <c r="L217" s="144"/>
      <c r="M217" s="144"/>
      <c r="N217" s="144"/>
      <c r="O217" s="204"/>
      <c r="P217" s="161" t="s">
        <v>255</v>
      </c>
      <c r="Q217" s="161"/>
      <c r="R217" s="161"/>
      <c r="S217" s="161"/>
      <c r="T217" s="144"/>
      <c r="U217" s="144"/>
      <c r="V217" s="144"/>
      <c r="W217" s="144"/>
      <c r="X217" s="144"/>
      <c r="Y217" s="144"/>
      <c r="Z217" s="144"/>
      <c r="AA217" s="144"/>
      <c r="AB217" s="144"/>
      <c r="AC217" s="144"/>
      <c r="AD217" s="144"/>
      <c r="AE217" s="144"/>
      <c r="AF217" s="144"/>
    </row>
    <row r="218" spans="1:32" x14ac:dyDescent="0.25">
      <c r="A218" s="187"/>
      <c r="B218" s="187"/>
      <c r="C218" s="187"/>
      <c r="D218" s="187"/>
      <c r="E218" s="192"/>
      <c r="F218" s="192"/>
      <c r="G218" s="192"/>
      <c r="H218" s="192"/>
      <c r="I218" s="192"/>
      <c r="J218" s="167"/>
      <c r="K218" s="167"/>
      <c r="L218" s="188"/>
      <c r="M218" s="211"/>
      <c r="N218" s="144"/>
      <c r="P218" s="187"/>
      <c r="Q218" s="187"/>
      <c r="R218" s="187"/>
      <c r="S218" s="187"/>
      <c r="T218" s="192"/>
      <c r="U218" s="192"/>
      <c r="V218" s="192"/>
      <c r="W218" s="192"/>
      <c r="X218" s="192"/>
      <c r="Y218" s="144"/>
      <c r="Z218" s="144"/>
      <c r="AA218" s="188"/>
      <c r="AB218" s="144"/>
      <c r="AC218" s="144"/>
      <c r="AD218" s="144"/>
      <c r="AE218" s="144"/>
      <c r="AF218" s="144"/>
    </row>
    <row r="219" spans="1:32" x14ac:dyDescent="0.25">
      <c r="A219" s="187"/>
      <c r="B219" s="187"/>
      <c r="C219" s="187"/>
      <c r="D219" s="187"/>
      <c r="E219" s="167"/>
      <c r="F219" s="167"/>
      <c r="G219" s="167"/>
      <c r="H219" s="167"/>
      <c r="I219" s="167"/>
      <c r="J219" s="167"/>
      <c r="K219" s="167"/>
      <c r="L219" s="188"/>
      <c r="M219" s="211"/>
      <c r="N219" s="144"/>
      <c r="P219" s="187"/>
      <c r="Q219" s="187"/>
      <c r="R219" s="187"/>
      <c r="S219" s="187"/>
      <c r="T219" s="167"/>
      <c r="U219" s="144"/>
      <c r="V219" s="144"/>
      <c r="W219" s="144"/>
      <c r="X219" s="144"/>
      <c r="Y219" s="144"/>
      <c r="Z219" s="144"/>
      <c r="AA219" s="188"/>
      <c r="AB219" s="144"/>
      <c r="AC219" s="144"/>
      <c r="AD219" s="144"/>
      <c r="AE219" s="144"/>
      <c r="AF219" s="144"/>
    </row>
    <row r="220" spans="1:32" x14ac:dyDescent="0.25">
      <c r="A220" s="193" t="s">
        <v>279</v>
      </c>
      <c r="B220" s="193"/>
      <c r="C220" s="193"/>
      <c r="D220" s="193"/>
      <c r="E220" s="212" t="s">
        <v>294</v>
      </c>
      <c r="F220" s="167"/>
      <c r="G220" s="167"/>
      <c r="H220" s="167"/>
      <c r="I220" s="167"/>
      <c r="J220" s="167"/>
      <c r="K220" s="167"/>
      <c r="L220" s="188"/>
      <c r="M220" s="211"/>
      <c r="N220" s="144"/>
      <c r="O220" s="211"/>
      <c r="P220" s="193" t="s">
        <v>279</v>
      </c>
      <c r="Q220" s="193"/>
      <c r="R220" s="193"/>
      <c r="S220" s="193"/>
      <c r="T220" s="181"/>
      <c r="U220" s="144"/>
      <c r="V220" s="144"/>
      <c r="W220" s="144"/>
      <c r="X220" s="144"/>
      <c r="Y220" s="144"/>
      <c r="Z220" s="144"/>
      <c r="AA220" s="188"/>
      <c r="AB220" s="144"/>
      <c r="AC220" s="144"/>
      <c r="AD220" s="144"/>
      <c r="AE220" s="144"/>
      <c r="AF220" s="144"/>
    </row>
    <row r="221" spans="1:32" x14ac:dyDescent="0.25">
      <c r="A221" s="166" t="s">
        <v>316</v>
      </c>
      <c r="B221" s="166"/>
      <c r="C221" s="166"/>
      <c r="D221" s="166"/>
      <c r="E221" s="194" t="s">
        <v>280</v>
      </c>
      <c r="F221" s="167"/>
      <c r="G221" s="167"/>
      <c r="H221" s="167"/>
      <c r="I221" s="167"/>
      <c r="J221" s="167"/>
      <c r="K221" s="167"/>
      <c r="L221" s="167"/>
      <c r="M221" s="144"/>
      <c r="N221" s="144"/>
      <c r="P221" s="166" t="s">
        <v>231</v>
      </c>
      <c r="Q221" s="166"/>
      <c r="R221" s="166"/>
      <c r="S221" s="166"/>
      <c r="T221" s="194" t="s">
        <v>280</v>
      </c>
      <c r="U221" s="144"/>
      <c r="V221" s="144"/>
      <c r="W221" s="144"/>
      <c r="X221" s="144"/>
      <c r="Y221" s="144"/>
      <c r="Z221" s="144"/>
      <c r="AA221" s="167"/>
      <c r="AB221" s="144"/>
      <c r="AC221" s="144"/>
      <c r="AD221" s="144"/>
      <c r="AE221" s="144"/>
      <c r="AF221" s="144"/>
    </row>
    <row r="222" spans="1:32" ht="31.5" x14ac:dyDescent="0.25">
      <c r="A222" s="190"/>
      <c r="B222" s="141">
        <v>2019</v>
      </c>
      <c r="C222" s="141">
        <v>2020</v>
      </c>
      <c r="D222" s="141">
        <v>2021</v>
      </c>
      <c r="E222" s="141">
        <v>2022</v>
      </c>
      <c r="F222" s="141">
        <v>2023</v>
      </c>
      <c r="G222" s="141">
        <v>2024</v>
      </c>
      <c r="H222" s="141">
        <v>2025</v>
      </c>
      <c r="I222" s="141">
        <v>2026</v>
      </c>
      <c r="J222" s="142" t="s">
        <v>232</v>
      </c>
      <c r="K222" s="142" t="s">
        <v>233</v>
      </c>
      <c r="L222" s="143" t="s">
        <v>234</v>
      </c>
      <c r="M222" s="145" t="s">
        <v>287</v>
      </c>
      <c r="N222" s="144"/>
      <c r="P222" s="190"/>
      <c r="Q222" s="141">
        <v>2019</v>
      </c>
      <c r="R222" s="141">
        <v>2020</v>
      </c>
      <c r="S222" s="141">
        <v>2021</v>
      </c>
      <c r="T222" s="141">
        <v>2022</v>
      </c>
      <c r="U222" s="141">
        <v>2023</v>
      </c>
      <c r="V222" s="141">
        <v>2024</v>
      </c>
      <c r="W222" s="141">
        <v>2025</v>
      </c>
      <c r="X222" s="141">
        <v>2026</v>
      </c>
      <c r="Y222" s="142" t="s">
        <v>232</v>
      </c>
      <c r="Z222" s="142" t="s">
        <v>233</v>
      </c>
      <c r="AA222" s="143" t="s">
        <v>234</v>
      </c>
      <c r="AB222" s="144"/>
      <c r="AC222" s="144"/>
      <c r="AD222" s="145" t="s">
        <v>317</v>
      </c>
      <c r="AE222" s="145" t="s">
        <v>235</v>
      </c>
      <c r="AF222" s="144"/>
    </row>
    <row r="223" spans="1:32" x14ac:dyDescent="0.25">
      <c r="A223" s="146" t="s">
        <v>236</v>
      </c>
      <c r="B223" s="147">
        <v>5952</v>
      </c>
      <c r="C223" s="147">
        <v>6595</v>
      </c>
      <c r="D223" s="147">
        <v>5875</v>
      </c>
      <c r="E223" s="147">
        <v>5683</v>
      </c>
      <c r="F223" s="147">
        <v>6434</v>
      </c>
      <c r="G223" s="147">
        <v>7227</v>
      </c>
      <c r="H223" s="147">
        <v>7169</v>
      </c>
      <c r="I223" s="147">
        <v>7332</v>
      </c>
      <c r="J223" s="148">
        <v>2.2736783372855351E-2</v>
      </c>
      <c r="K223" s="148">
        <v>0.14218315344386329</v>
      </c>
      <c r="L223" s="147"/>
      <c r="M223" s="155">
        <v>7.930944963655244E-2</v>
      </c>
      <c r="N223" s="144"/>
      <c r="P223" s="146" t="s">
        <v>236</v>
      </c>
      <c r="Q223" s="147">
        <v>81692</v>
      </c>
      <c r="R223" s="147">
        <v>88641</v>
      </c>
      <c r="S223" s="147">
        <v>70790</v>
      </c>
      <c r="T223" s="147">
        <v>72069</v>
      </c>
      <c r="U223" s="147">
        <v>82950</v>
      </c>
      <c r="V223" s="147">
        <v>86655</v>
      </c>
      <c r="W223" s="147">
        <v>85141</v>
      </c>
      <c r="X223" s="147">
        <v>92448</v>
      </c>
      <c r="Y223" s="148">
        <v>8.5822341762488111E-2</v>
      </c>
      <c r="Z223" s="148">
        <v>0.13944832006310548</v>
      </c>
      <c r="AA223" s="147"/>
      <c r="AB223" s="144"/>
      <c r="AC223" s="144"/>
      <c r="AD223" s="147">
        <v>6419.2857142857147</v>
      </c>
      <c r="AE223" s="147">
        <v>81134</v>
      </c>
      <c r="AF223" s="144"/>
    </row>
    <row r="224" spans="1:32" x14ac:dyDescent="0.25">
      <c r="A224" s="149" t="s">
        <v>237</v>
      </c>
      <c r="B224" s="150">
        <v>2936</v>
      </c>
      <c r="C224" s="150">
        <v>3389</v>
      </c>
      <c r="D224" s="150">
        <v>2818</v>
      </c>
      <c r="E224" s="150">
        <v>2489</v>
      </c>
      <c r="F224" s="150">
        <v>2616</v>
      </c>
      <c r="G224" s="150">
        <v>2636</v>
      </c>
      <c r="H224" s="150">
        <v>2357</v>
      </c>
      <c r="I224" s="150">
        <v>2647</v>
      </c>
      <c r="J224" s="148">
        <v>0.12303775986423419</v>
      </c>
      <c r="K224" s="148">
        <v>-3.7004313705108906E-2</v>
      </c>
      <c r="L224" s="147"/>
      <c r="M224" s="155">
        <v>7.7223794381071853E-2</v>
      </c>
      <c r="N224" s="144"/>
      <c r="P224" s="149" t="s">
        <v>237</v>
      </c>
      <c r="Q224" s="150">
        <v>40989</v>
      </c>
      <c r="R224" s="150">
        <v>44315</v>
      </c>
      <c r="S224" s="150">
        <v>35281</v>
      </c>
      <c r="T224" s="150">
        <v>32035</v>
      </c>
      <c r="U224" s="150">
        <v>33839</v>
      </c>
      <c r="V224" s="150">
        <v>31999</v>
      </c>
      <c r="W224" s="150">
        <v>31326</v>
      </c>
      <c r="X224" s="150">
        <v>34277</v>
      </c>
      <c r="Y224" s="148">
        <v>9.420289855072464E-2</v>
      </c>
      <c r="Z224" s="148">
        <v>-3.9414053742433487E-2</v>
      </c>
      <c r="AA224" s="147"/>
      <c r="AB224" s="144"/>
      <c r="AC224" s="144"/>
      <c r="AD224" s="150">
        <v>2748.7142857142858</v>
      </c>
      <c r="AE224" s="150">
        <v>35683.428571428572</v>
      </c>
      <c r="AF224" s="144"/>
    </row>
    <row r="225" spans="1:32" x14ac:dyDescent="0.25">
      <c r="A225" s="146" t="s">
        <v>90</v>
      </c>
      <c r="B225" s="151">
        <v>0.54796565882792092</v>
      </c>
      <c r="C225" s="151">
        <v>0.5591486553374031</v>
      </c>
      <c r="D225" s="151">
        <v>0.51992619926199257</v>
      </c>
      <c r="E225" s="151">
        <v>0.47700268302031429</v>
      </c>
      <c r="F225" s="151">
        <v>0.43981170141223941</v>
      </c>
      <c r="G225" s="151">
        <v>0.39396203855925871</v>
      </c>
      <c r="H225" s="151">
        <v>0.35337331334332833</v>
      </c>
      <c r="I225" s="151">
        <v>0.40723076923076923</v>
      </c>
      <c r="J225" s="172">
        <v>5.3857455887440899</v>
      </c>
      <c r="K225" s="172">
        <v>-5.7898440042322861</v>
      </c>
      <c r="L225" s="147"/>
      <c r="M225" s="203">
        <v>-0.67876627243949605</v>
      </c>
      <c r="N225" s="144"/>
      <c r="P225" s="146" t="s">
        <v>90</v>
      </c>
      <c r="Q225" s="151">
        <v>0.53871934390032328</v>
      </c>
      <c r="R225" s="151">
        <v>0.53200557036183338</v>
      </c>
      <c r="S225" s="151">
        <v>0.52912504874171395</v>
      </c>
      <c r="T225" s="151">
        <v>0.47674678175459484</v>
      </c>
      <c r="U225" s="151">
        <v>0.44496896696823057</v>
      </c>
      <c r="V225" s="151">
        <v>0.40753712524516672</v>
      </c>
      <c r="W225" s="151">
        <v>0.40137867411526534</v>
      </c>
      <c r="X225" s="151">
        <v>0.41401843195516419</v>
      </c>
      <c r="Y225" s="172">
        <v>1.2639757839898846</v>
      </c>
      <c r="Z225" s="172">
        <v>-6.0974389450927422</v>
      </c>
      <c r="AA225" s="147"/>
      <c r="AB225" s="144"/>
      <c r="AC225" s="144"/>
      <c r="AD225" s="151">
        <v>0.46512920927309209</v>
      </c>
      <c r="AE225" s="151">
        <v>0.47499282140609161</v>
      </c>
      <c r="AF225" s="144"/>
    </row>
    <row r="226" spans="1:32" x14ac:dyDescent="0.25">
      <c r="A226" s="149" t="s">
        <v>238</v>
      </c>
      <c r="B226" s="150">
        <v>2536</v>
      </c>
      <c r="C226" s="150">
        <v>2839</v>
      </c>
      <c r="D226" s="150">
        <v>2468</v>
      </c>
      <c r="E226" s="150">
        <v>2100</v>
      </c>
      <c r="F226" s="150">
        <v>2230</v>
      </c>
      <c r="G226" s="150">
        <v>2207</v>
      </c>
      <c r="H226" s="150">
        <v>1973</v>
      </c>
      <c r="I226" s="150">
        <v>2312</v>
      </c>
      <c r="J226" s="148">
        <v>0.17181956411556007</v>
      </c>
      <c r="K226" s="148">
        <v>-1.0334495199657638E-2</v>
      </c>
      <c r="L226" s="147"/>
      <c r="M226" s="155">
        <v>7.5823166732257641E-2</v>
      </c>
      <c r="N226" s="144"/>
      <c r="P226" s="149" t="s">
        <v>238</v>
      </c>
      <c r="Q226" s="150">
        <v>36446</v>
      </c>
      <c r="R226" s="150">
        <v>39336</v>
      </c>
      <c r="S226" s="150">
        <v>30921</v>
      </c>
      <c r="T226" s="150">
        <v>27729</v>
      </c>
      <c r="U226" s="150">
        <v>29351</v>
      </c>
      <c r="V226" s="150">
        <v>27825</v>
      </c>
      <c r="W226" s="150">
        <v>27315</v>
      </c>
      <c r="X226" s="150">
        <v>30492</v>
      </c>
      <c r="Y226" s="148">
        <v>0.11630971993410213</v>
      </c>
      <c r="Z226" s="148">
        <v>-2.5027064310282628E-2</v>
      </c>
      <c r="AA226" s="147"/>
      <c r="AB226" s="144"/>
      <c r="AC226" s="144"/>
      <c r="AD226" s="150">
        <v>2336.1428571428573</v>
      </c>
      <c r="AE226" s="150">
        <v>31274.714285714286</v>
      </c>
      <c r="AF226" s="144"/>
    </row>
    <row r="227" spans="1:32" x14ac:dyDescent="0.25">
      <c r="A227" s="149" t="s">
        <v>239</v>
      </c>
      <c r="B227" s="153">
        <v>0.42607526881720431</v>
      </c>
      <c r="C227" s="153">
        <v>0.43047763457164517</v>
      </c>
      <c r="D227" s="153">
        <v>0.42008510638297875</v>
      </c>
      <c r="E227" s="153">
        <v>0.3695231391870491</v>
      </c>
      <c r="F227" s="153">
        <v>0.34659620764687599</v>
      </c>
      <c r="G227" s="153">
        <v>0.30538259305382592</v>
      </c>
      <c r="H227" s="153">
        <v>0.27521272143953129</v>
      </c>
      <c r="I227" s="153">
        <v>0.31533006001091107</v>
      </c>
      <c r="J227" s="172">
        <v>4.0117338571379779</v>
      </c>
      <c r="K227" s="172">
        <v>-4.8595610401907461</v>
      </c>
      <c r="L227" s="147"/>
      <c r="M227" s="203">
        <v>-1.4498600425225994</v>
      </c>
      <c r="N227" s="144"/>
      <c r="P227" s="149" t="s">
        <v>239</v>
      </c>
      <c r="Q227" s="153">
        <v>0.44613915683298244</v>
      </c>
      <c r="R227" s="153">
        <v>0.44376755677395335</v>
      </c>
      <c r="S227" s="153">
        <v>0.43679898290719027</v>
      </c>
      <c r="T227" s="153">
        <v>0.38475627523623196</v>
      </c>
      <c r="U227" s="153">
        <v>0.3538396624472574</v>
      </c>
      <c r="V227" s="153">
        <v>0.32110091743119268</v>
      </c>
      <c r="W227" s="153">
        <v>0.32082075615743294</v>
      </c>
      <c r="X227" s="153">
        <v>0.32982866043613707</v>
      </c>
      <c r="Y227" s="172">
        <v>0.90079042787041264</v>
      </c>
      <c r="Z227" s="172">
        <v>-5.5641232404278593</v>
      </c>
      <c r="AA227" s="147"/>
      <c r="AB227" s="144"/>
      <c r="AC227" s="144"/>
      <c r="AD227" s="153">
        <v>0.36392567041281854</v>
      </c>
      <c r="AE227" s="153">
        <v>0.38546989284041566</v>
      </c>
      <c r="AF227" s="144"/>
    </row>
    <row r="228" spans="1:32" x14ac:dyDescent="0.25">
      <c r="A228" s="149" t="s">
        <v>240</v>
      </c>
      <c r="B228" s="153">
        <v>0.86376021798365121</v>
      </c>
      <c r="C228" s="153">
        <v>0.83771023900855712</v>
      </c>
      <c r="D228" s="153">
        <v>0.87579843860894246</v>
      </c>
      <c r="E228" s="153">
        <v>0.84371233427079151</v>
      </c>
      <c r="F228" s="153">
        <v>0.85244648318042815</v>
      </c>
      <c r="G228" s="153">
        <v>0.83725341426403643</v>
      </c>
      <c r="H228" s="153">
        <v>0.83708103521425536</v>
      </c>
      <c r="I228" s="153">
        <v>0.87344163203626746</v>
      </c>
      <c r="J228" s="172">
        <v>3.6360596822012092</v>
      </c>
      <c r="K228" s="172">
        <v>2.3537780885079851</v>
      </c>
      <c r="L228" s="147"/>
      <c r="M228" s="203">
        <v>-1.6134468555966452</v>
      </c>
      <c r="N228" s="144"/>
      <c r="P228" s="149" t="s">
        <v>240</v>
      </c>
      <c r="Q228" s="153">
        <v>0.88916538583522409</v>
      </c>
      <c r="R228" s="153">
        <v>0.88764526683967049</v>
      </c>
      <c r="S228" s="153">
        <v>0.87642073637368556</v>
      </c>
      <c r="T228" s="153">
        <v>0.86558451693460281</v>
      </c>
      <c r="U228" s="153">
        <v>0.86737196725671561</v>
      </c>
      <c r="V228" s="153">
        <v>0.86955842370074066</v>
      </c>
      <c r="W228" s="153">
        <v>0.87195939475196327</v>
      </c>
      <c r="X228" s="153">
        <v>0.88957610059223391</v>
      </c>
      <c r="Y228" s="172">
        <v>1.7616705840270641</v>
      </c>
      <c r="Z228" s="172">
        <v>1.3126848438372973</v>
      </c>
      <c r="AA228" s="147"/>
      <c r="AB228" s="144"/>
      <c r="AC228" s="144"/>
      <c r="AD228" s="153">
        <v>0.84990385115118761</v>
      </c>
      <c r="AE228" s="153">
        <v>0.87644925215386094</v>
      </c>
      <c r="AF228" s="144"/>
    </row>
    <row r="229" spans="1:32" ht="22.15" customHeight="1" x14ac:dyDescent="0.25">
      <c r="A229" s="154" t="s">
        <v>241</v>
      </c>
      <c r="B229" s="155">
        <v>5.5177111716621256E-2</v>
      </c>
      <c r="C229" s="155">
        <v>5.1932723517261727E-2</v>
      </c>
      <c r="D229" s="155">
        <v>5.5713271823988643E-2</v>
      </c>
      <c r="E229" s="155">
        <v>5.7051024507834475E-2</v>
      </c>
      <c r="F229" s="155">
        <v>7.8746177370030576E-2</v>
      </c>
      <c r="G229" s="155">
        <v>6.1456752655538696E-2</v>
      </c>
      <c r="H229" s="155">
        <v>6.0670343657191345E-2</v>
      </c>
      <c r="I229" s="155">
        <v>7.329051756705704E-2</v>
      </c>
      <c r="J229" s="172">
        <v>1.2620173909865695</v>
      </c>
      <c r="K229" s="172">
        <v>1.3626258952639907</v>
      </c>
      <c r="L229" s="147"/>
      <c r="M229" s="203">
        <v>2.4511452888117811</v>
      </c>
      <c r="N229" s="144"/>
      <c r="P229" s="154" t="s">
        <v>241</v>
      </c>
      <c r="Q229" s="155">
        <v>4.2182048842372345E-2</v>
      </c>
      <c r="R229" s="155">
        <v>3.9693106171725147E-2</v>
      </c>
      <c r="S229" s="155">
        <v>5.1784246478274426E-2</v>
      </c>
      <c r="T229" s="155">
        <v>5.0476041829249259E-2</v>
      </c>
      <c r="U229" s="155">
        <v>5.434557758799019E-2</v>
      </c>
      <c r="V229" s="155">
        <v>4.7813994187318354E-2</v>
      </c>
      <c r="W229" s="155">
        <v>4.6638574985634937E-2</v>
      </c>
      <c r="X229" s="155">
        <v>4.8779064678939228E-2</v>
      </c>
      <c r="Y229" s="172">
        <v>0.21404896933042913</v>
      </c>
      <c r="Z229" s="172">
        <v>0.16863765964359456</v>
      </c>
      <c r="AA229" s="147"/>
      <c r="AB229" s="144"/>
      <c r="AC229" s="144"/>
      <c r="AD229" s="151">
        <v>5.9664258614417133E-2</v>
      </c>
      <c r="AE229" s="151">
        <v>4.7092688082503283E-2</v>
      </c>
      <c r="AF229" s="144"/>
    </row>
    <row r="230" spans="1:32" ht="22.15" customHeight="1" x14ac:dyDescent="0.25">
      <c r="A230" s="154" t="s">
        <v>242</v>
      </c>
      <c r="B230" s="155">
        <v>2.7217741935483871E-2</v>
      </c>
      <c r="C230" s="155">
        <v>2.6686884003032599E-2</v>
      </c>
      <c r="D230" s="155">
        <v>2.672340425531915E-2</v>
      </c>
      <c r="E230" s="155">
        <v>2.4986802745029034E-2</v>
      </c>
      <c r="F230" s="155">
        <v>3.2017407522536526E-2</v>
      </c>
      <c r="G230" s="155">
        <v>2.2415940224159402E-2</v>
      </c>
      <c r="H230" s="155">
        <v>1.9946994001952854E-2</v>
      </c>
      <c r="I230" s="155">
        <v>2.645935624659029E-2</v>
      </c>
      <c r="J230" s="172">
        <v>0.65123622446374363</v>
      </c>
      <c r="K230" s="172">
        <v>9.1134244888248922E-2</v>
      </c>
      <c r="L230" s="147"/>
      <c r="M230" s="203">
        <v>0.83735133943922957</v>
      </c>
      <c r="N230" s="144"/>
      <c r="P230" s="154" t="s">
        <v>242</v>
      </c>
      <c r="Q230" s="155">
        <v>2.1164863144493954E-2</v>
      </c>
      <c r="R230" s="155">
        <v>1.9844090206563553E-2</v>
      </c>
      <c r="S230" s="155">
        <v>2.5808730046616754E-2</v>
      </c>
      <c r="T230" s="155">
        <v>2.2436831369937144E-2</v>
      </c>
      <c r="U230" s="155">
        <v>2.216998191681736E-2</v>
      </c>
      <c r="V230" s="155">
        <v>1.7656222953089839E-2</v>
      </c>
      <c r="W230" s="155">
        <v>1.7159770263445343E-2</v>
      </c>
      <c r="X230" s="155">
        <v>1.8085842852197994E-2</v>
      </c>
      <c r="Y230" s="172">
        <v>9.260725887526508E-2</v>
      </c>
      <c r="Z230" s="172">
        <v>-0.262592498161485</v>
      </c>
      <c r="AA230" s="147"/>
      <c r="AB230" s="144"/>
      <c r="AC230" s="144"/>
      <c r="AD230" s="151">
        <v>2.55480137977078E-2</v>
      </c>
      <c r="AE230" s="151">
        <v>2.0711767833812844E-2</v>
      </c>
      <c r="AF230" s="144"/>
    </row>
    <row r="231" spans="1:32" ht="22.15" customHeight="1" x14ac:dyDescent="0.25">
      <c r="A231" s="154" t="s">
        <v>243</v>
      </c>
      <c r="B231" s="155">
        <v>0.11979166666666667</v>
      </c>
      <c r="C231" s="155">
        <v>0.14890068233510234</v>
      </c>
      <c r="D231" s="155">
        <v>0.14093617021276597</v>
      </c>
      <c r="E231" s="155">
        <v>0.14499384128101356</v>
      </c>
      <c r="F231" s="155">
        <v>0.12371774945601492</v>
      </c>
      <c r="G231" s="155">
        <v>0.12107375121073752</v>
      </c>
      <c r="H231" s="155">
        <v>0.10517505928302413</v>
      </c>
      <c r="I231" s="155">
        <v>0.10106382978723404</v>
      </c>
      <c r="J231" s="172">
        <v>-0.41112294957900974</v>
      </c>
      <c r="K231" s="172">
        <v>-2.7388378958732349</v>
      </c>
      <c r="L231" s="147"/>
      <c r="M231" s="203">
        <v>1.5859174197064423</v>
      </c>
      <c r="N231" s="144"/>
      <c r="P231" s="154" t="s">
        <v>243</v>
      </c>
      <c r="Q231" s="155">
        <v>0.10433090143465701</v>
      </c>
      <c r="R231" s="155">
        <v>0.10806511659390124</v>
      </c>
      <c r="S231" s="155">
        <v>0.11710693600791072</v>
      </c>
      <c r="T231" s="155">
        <v>0.11082434888787135</v>
      </c>
      <c r="U231" s="155">
        <v>0.10341169379144062</v>
      </c>
      <c r="V231" s="155">
        <v>9.8840228492297039E-2</v>
      </c>
      <c r="W231" s="155">
        <v>8.7454927708154703E-2</v>
      </c>
      <c r="X231" s="155">
        <v>8.5204655590169612E-2</v>
      </c>
      <c r="Y231" s="172">
        <v>-0.22502721179850915</v>
      </c>
      <c r="Z231" s="172">
        <v>-1.8628861448662091</v>
      </c>
      <c r="AA231" s="147"/>
      <c r="AB231" s="144"/>
      <c r="AC231" s="144"/>
      <c r="AD231" s="151">
        <v>0.12845220874596638</v>
      </c>
      <c r="AE231" s="151">
        <v>0.1038335170388317</v>
      </c>
      <c r="AF231" s="144"/>
    </row>
    <row r="232" spans="1:32" ht="22.15" customHeight="1" x14ac:dyDescent="0.25">
      <c r="A232" s="154" t="s">
        <v>244</v>
      </c>
      <c r="B232" s="155">
        <v>0.29519489247311825</v>
      </c>
      <c r="C232" s="155">
        <v>0.26171341925701291</v>
      </c>
      <c r="D232" s="155">
        <v>0.29889361702127659</v>
      </c>
      <c r="E232" s="155">
        <v>0.3396093612528594</v>
      </c>
      <c r="F232" s="155">
        <v>0.38933789244637862</v>
      </c>
      <c r="G232" s="155">
        <v>0.37802684378026846</v>
      </c>
      <c r="H232" s="155">
        <v>0.41581810573301714</v>
      </c>
      <c r="I232" s="155">
        <v>0.34629023458810693</v>
      </c>
      <c r="J232" s="172">
        <v>-6.9527871144910218</v>
      </c>
      <c r="K232" s="172">
        <v>0.38622831026279281</v>
      </c>
      <c r="L232" s="147"/>
      <c r="M232" s="203">
        <v>0.94197776826032698</v>
      </c>
      <c r="N232" s="144"/>
      <c r="P232" s="154" t="s">
        <v>244</v>
      </c>
      <c r="Q232" s="155">
        <v>0.29351711305880623</v>
      </c>
      <c r="R232" s="155">
        <v>0.27286470143613001</v>
      </c>
      <c r="S232" s="155">
        <v>0.27385223901681027</v>
      </c>
      <c r="T232" s="155">
        <v>0.33125199461627053</v>
      </c>
      <c r="U232" s="155">
        <v>0.34103676913803493</v>
      </c>
      <c r="V232" s="155">
        <v>0.34407708730021347</v>
      </c>
      <c r="W232" s="155">
        <v>0.35952126472557289</v>
      </c>
      <c r="X232" s="155">
        <v>0.33687045690550366</v>
      </c>
      <c r="Y232" s="172">
        <v>-2.265080782006923</v>
      </c>
      <c r="Z232" s="172">
        <v>1.9673861502484291</v>
      </c>
      <c r="AA232" s="147"/>
      <c r="AB232" s="144"/>
      <c r="AC232" s="144"/>
      <c r="AD232" s="151">
        <v>0.342427951485479</v>
      </c>
      <c r="AE232" s="151">
        <v>0.31719659540301937</v>
      </c>
      <c r="AF232" s="144"/>
    </row>
    <row r="233" spans="1:32" ht="22.15" customHeight="1" x14ac:dyDescent="0.25">
      <c r="A233" s="154" t="s">
        <v>245</v>
      </c>
      <c r="B233" s="155">
        <v>2.0161290322580645E-3</v>
      </c>
      <c r="C233" s="155">
        <v>4.2456406368460951E-3</v>
      </c>
      <c r="D233" s="155">
        <v>3.4042553191489361E-3</v>
      </c>
      <c r="E233" s="155">
        <v>8.2702797818053845E-3</v>
      </c>
      <c r="F233" s="155">
        <v>1.0413428660242462E-2</v>
      </c>
      <c r="G233" s="155">
        <v>6.6417600664176013E-2</v>
      </c>
      <c r="H233" s="155">
        <v>8.2298786441623653E-2</v>
      </c>
      <c r="I233" s="155">
        <v>6.3557010365520999E-2</v>
      </c>
      <c r="J233" s="172">
        <v>-1.8741776076102654</v>
      </c>
      <c r="K233" s="172">
        <v>3.5872577295531021</v>
      </c>
      <c r="L233" s="147"/>
      <c r="M233" s="203">
        <v>-2.4481670839048051</v>
      </c>
      <c r="N233" s="144"/>
      <c r="P233" s="154" t="s">
        <v>245</v>
      </c>
      <c r="Q233" s="155">
        <v>4.1680947950839736E-2</v>
      </c>
      <c r="R233" s="155">
        <v>6.1359867330016582E-2</v>
      </c>
      <c r="S233" s="155">
        <v>5.4075434383387487E-2</v>
      </c>
      <c r="T233" s="155">
        <v>5.0632033190414739E-2</v>
      </c>
      <c r="U233" s="155">
        <v>6.6606389391199519E-2</v>
      </c>
      <c r="V233" s="155">
        <v>9.7155386302002197E-2</v>
      </c>
      <c r="W233" s="155">
        <v>0.10013976814930527</v>
      </c>
      <c r="X233" s="155">
        <v>8.803868120456905E-2</v>
      </c>
      <c r="Y233" s="172">
        <v>-1.2101086944736217</v>
      </c>
      <c r="Z233" s="172">
        <v>1.97372116779658</v>
      </c>
      <c r="AA233" s="147"/>
      <c r="AB233" s="144"/>
      <c r="AC233" s="144"/>
      <c r="AD233" s="151">
        <v>2.7684433069989984E-2</v>
      </c>
      <c r="AE233" s="151">
        <v>6.8301469526603251E-2</v>
      </c>
      <c r="AF233" s="144"/>
    </row>
    <row r="234" spans="1:32" ht="22.15" customHeight="1" x14ac:dyDescent="0.25">
      <c r="A234" s="154" t="s">
        <v>246</v>
      </c>
      <c r="B234" s="155">
        <v>8.6189516129032265E-2</v>
      </c>
      <c r="C234" s="155">
        <v>6.6413949962092489E-2</v>
      </c>
      <c r="D234" s="155">
        <v>5.9914893617021278E-2</v>
      </c>
      <c r="E234" s="155">
        <v>6.6338201654055962E-2</v>
      </c>
      <c r="F234" s="155">
        <v>6.4345663661796698E-2</v>
      </c>
      <c r="G234" s="155">
        <v>5.6593330565933304E-2</v>
      </c>
      <c r="H234" s="155">
        <v>5.6632724229320683E-2</v>
      </c>
      <c r="I234" s="155">
        <v>0.10706492089470813</v>
      </c>
      <c r="J234" s="172">
        <v>5.0432196665387448</v>
      </c>
      <c r="K234" s="172">
        <v>4.2326966071073997</v>
      </c>
      <c r="L234" s="147"/>
      <c r="M234" s="203">
        <v>1.5175426259886395</v>
      </c>
      <c r="N234" s="144"/>
      <c r="P234" s="154" t="s">
        <v>246</v>
      </c>
      <c r="Q234" s="155">
        <v>5.5586838368506093E-2</v>
      </c>
      <c r="R234" s="155">
        <v>4.7179070633228418E-2</v>
      </c>
      <c r="S234" s="155">
        <v>4.4582568159344541E-2</v>
      </c>
      <c r="T234" s="155">
        <v>5.2685620724583389E-2</v>
      </c>
      <c r="U234" s="155">
        <v>6.6751054852320676E-2</v>
      </c>
      <c r="V234" s="155">
        <v>7.8933702613813397E-2</v>
      </c>
      <c r="W234" s="155">
        <v>7.0565297565215346E-2</v>
      </c>
      <c r="X234" s="155">
        <v>9.1889494634821739E-2</v>
      </c>
      <c r="Y234" s="172">
        <v>2.1324197069606394</v>
      </c>
      <c r="Z234" s="172">
        <v>3.1905834446561752</v>
      </c>
      <c r="AA234" s="147"/>
      <c r="AB234" s="144"/>
      <c r="AC234" s="144"/>
      <c r="AD234" s="151">
        <v>6.4737954823634133E-2</v>
      </c>
      <c r="AE234" s="151">
        <v>5.9983660188259985E-2</v>
      </c>
      <c r="AF234" s="144"/>
    </row>
    <row r="235" spans="1:32" x14ac:dyDescent="0.25">
      <c r="A235" s="149" t="s">
        <v>247</v>
      </c>
      <c r="B235" s="150">
        <v>53.257056451612904</v>
      </c>
      <c r="C235" s="150">
        <v>74.042759666413986</v>
      </c>
      <c r="D235" s="150">
        <v>49.7421276595745</v>
      </c>
      <c r="E235" s="150">
        <v>59.515396797466124</v>
      </c>
      <c r="F235" s="150">
        <v>54.95181846440785</v>
      </c>
      <c r="G235" s="150">
        <v>51.809187768091896</v>
      </c>
      <c r="H235" s="150">
        <v>41.521132654484596</v>
      </c>
      <c r="I235" s="150">
        <v>54.126841243862522</v>
      </c>
      <c r="J235" s="177">
        <v>12.605708589377926</v>
      </c>
      <c r="K235" s="177">
        <v>-3.4111358341390456</v>
      </c>
      <c r="L235" s="147"/>
      <c r="M235" s="203">
        <v>9.0569857575350596</v>
      </c>
      <c r="N235" s="144"/>
      <c r="P235" s="149" t="s">
        <v>247</v>
      </c>
      <c r="Q235" s="150">
        <v>64.22778240219364</v>
      </c>
      <c r="R235" s="150">
        <v>72.985864329147915</v>
      </c>
      <c r="S235" s="150">
        <v>55.599110043791512</v>
      </c>
      <c r="T235" s="150">
        <v>51.469619392526603</v>
      </c>
      <c r="U235" s="150">
        <v>49.012019288728169</v>
      </c>
      <c r="V235" s="150">
        <v>40.740349662454548</v>
      </c>
      <c r="W235" s="150">
        <v>44.883722295956112</v>
      </c>
      <c r="X235" s="150">
        <v>45.069855486327462</v>
      </c>
      <c r="Y235" s="177">
        <v>0.18613319037135057</v>
      </c>
      <c r="Z235" s="177">
        <v>-9.1244544559549823</v>
      </c>
      <c r="AA235" s="147"/>
      <c r="AB235" s="144"/>
      <c r="AC235" s="144"/>
      <c r="AD235" s="150">
        <v>57.537977078001568</v>
      </c>
      <c r="AE235" s="150">
        <v>54.194309942282445</v>
      </c>
      <c r="AF235" s="144"/>
    </row>
    <row r="236" spans="1:32" x14ac:dyDescent="0.25">
      <c r="A236" s="149" t="s">
        <v>248</v>
      </c>
      <c r="B236" s="150">
        <v>72.581062670299701</v>
      </c>
      <c r="C236" s="150">
        <v>99.670994393626444</v>
      </c>
      <c r="D236" s="150">
        <v>70.148687012065324</v>
      </c>
      <c r="E236" s="150">
        <v>85.890719164323045</v>
      </c>
      <c r="F236" s="150">
        <v>88.215596330275233</v>
      </c>
      <c r="G236" s="150">
        <v>87.688163884673756</v>
      </c>
      <c r="H236" s="150">
        <v>80.168434450572789</v>
      </c>
      <c r="I236" s="150">
        <v>96.12806951265587</v>
      </c>
      <c r="J236" s="177">
        <v>15.95963506208308</v>
      </c>
      <c r="K236" s="177">
        <v>12.285285873551857</v>
      </c>
      <c r="L236" s="147"/>
      <c r="M236" s="203">
        <v>16.781014636208084</v>
      </c>
      <c r="N236" s="144"/>
      <c r="P236" s="149" t="s">
        <v>248</v>
      </c>
      <c r="Q236" s="150">
        <v>88.376784015223564</v>
      </c>
      <c r="R236" s="150">
        <v>103.08444093422092</v>
      </c>
      <c r="S236" s="150">
        <v>78.35444006689147</v>
      </c>
      <c r="T236" s="150">
        <v>77.118495395661029</v>
      </c>
      <c r="U236" s="150">
        <v>79.564348828275115</v>
      </c>
      <c r="V236" s="150">
        <v>70.45182661958188</v>
      </c>
      <c r="W236" s="150">
        <v>79.595990550979934</v>
      </c>
      <c r="X236" s="150">
        <v>79.347054876447785</v>
      </c>
      <c r="Y236" s="177">
        <v>-0.24893567453214871</v>
      </c>
      <c r="Z236" s="177">
        <v>-4.1881875730285429</v>
      </c>
      <c r="AA236" s="147"/>
      <c r="AB236" s="144"/>
      <c r="AC236" s="144"/>
      <c r="AD236" s="150">
        <v>83.842783639104013</v>
      </c>
      <c r="AE236" s="150">
        <v>83.535242449476328</v>
      </c>
      <c r="AF236" s="144"/>
    </row>
    <row r="237" spans="1:32" x14ac:dyDescent="0.25">
      <c r="A237" s="146" t="s">
        <v>249</v>
      </c>
      <c r="B237" s="147">
        <v>1628</v>
      </c>
      <c r="C237" s="147">
        <v>1261</v>
      </c>
      <c r="D237" s="147">
        <v>1151</v>
      </c>
      <c r="E237" s="147">
        <v>1360</v>
      </c>
      <c r="F237" s="147">
        <v>1534</v>
      </c>
      <c r="G237" s="147">
        <v>1548</v>
      </c>
      <c r="H237" s="147">
        <v>1426</v>
      </c>
      <c r="I237" s="147">
        <v>1806</v>
      </c>
      <c r="J237" s="148">
        <v>0.26647966339410939</v>
      </c>
      <c r="K237" s="148">
        <v>0.27593863544610425</v>
      </c>
      <c r="L237" s="147"/>
      <c r="M237" s="155">
        <v>0.11006825938566553</v>
      </c>
      <c r="N237" s="144"/>
      <c r="P237" s="146" t="s">
        <v>249</v>
      </c>
      <c r="Q237" s="147">
        <v>22324</v>
      </c>
      <c r="R237" s="147">
        <v>16983</v>
      </c>
      <c r="S237" s="147">
        <v>19184</v>
      </c>
      <c r="T237" s="147">
        <v>17322</v>
      </c>
      <c r="U237" s="147">
        <v>15445</v>
      </c>
      <c r="V237" s="147">
        <v>14996</v>
      </c>
      <c r="W237" s="147">
        <v>16937</v>
      </c>
      <c r="X237" s="147">
        <v>16408</v>
      </c>
      <c r="Y237" s="148">
        <v>-3.1233394343744465E-2</v>
      </c>
      <c r="Z237" s="148">
        <v>-6.7659163412911685E-2</v>
      </c>
      <c r="AA237" s="147"/>
      <c r="AB237" s="144"/>
      <c r="AC237" s="144"/>
      <c r="AD237" s="147">
        <v>1415.4285714285713</v>
      </c>
      <c r="AE237" s="147">
        <v>17598.714285714286</v>
      </c>
      <c r="AF237" s="144"/>
    </row>
    <row r="238" spans="1:32" x14ac:dyDescent="0.25">
      <c r="A238" s="146" t="s">
        <v>250</v>
      </c>
      <c r="B238" s="150">
        <v>260</v>
      </c>
      <c r="C238" s="150">
        <v>158</v>
      </c>
      <c r="D238" s="150">
        <v>182</v>
      </c>
      <c r="E238" s="150">
        <v>186</v>
      </c>
      <c r="F238" s="150">
        <v>224</v>
      </c>
      <c r="G238" s="150">
        <v>303</v>
      </c>
      <c r="H238" s="150">
        <v>271</v>
      </c>
      <c r="I238" s="150">
        <v>311</v>
      </c>
      <c r="J238" s="148">
        <v>0.14760147601476015</v>
      </c>
      <c r="K238" s="148">
        <v>0.37436868686868691</v>
      </c>
      <c r="L238" s="147"/>
      <c r="M238" s="155">
        <v>9.2614651578320425E-2</v>
      </c>
      <c r="N238" s="144"/>
      <c r="P238" s="146" t="s">
        <v>250</v>
      </c>
      <c r="Q238" s="150">
        <v>3712</v>
      </c>
      <c r="R238" s="150">
        <v>2876</v>
      </c>
      <c r="S238" s="150">
        <v>3154</v>
      </c>
      <c r="T238" s="150">
        <v>2931</v>
      </c>
      <c r="U238" s="150">
        <v>2336</v>
      </c>
      <c r="V238" s="150">
        <v>2499</v>
      </c>
      <c r="W238" s="150">
        <v>2873</v>
      </c>
      <c r="X238" s="150">
        <v>3358</v>
      </c>
      <c r="Y238" s="148">
        <v>0.16881308736512357</v>
      </c>
      <c r="Z238" s="148">
        <v>0.15332908100682013</v>
      </c>
      <c r="AA238" s="147"/>
      <c r="AB238" s="144"/>
      <c r="AC238" s="144"/>
      <c r="AD238" s="150">
        <v>226.28571428571428</v>
      </c>
      <c r="AE238" s="150">
        <v>2911.5714285714284</v>
      </c>
      <c r="AF238" s="144"/>
    </row>
    <row r="239" spans="1:32" x14ac:dyDescent="0.25">
      <c r="A239" s="149" t="s">
        <v>251</v>
      </c>
      <c r="B239" s="147">
        <v>0</v>
      </c>
      <c r="C239" s="147">
        <v>4115</v>
      </c>
      <c r="D239" s="147">
        <v>2678</v>
      </c>
      <c r="E239" s="147">
        <v>2149</v>
      </c>
      <c r="F239" s="147">
        <v>2004</v>
      </c>
      <c r="G239" s="147">
        <v>1953</v>
      </c>
      <c r="H239" s="147">
        <v>1676</v>
      </c>
      <c r="I239" s="147">
        <v>1907</v>
      </c>
      <c r="J239" s="148">
        <v>0.13782816229116945</v>
      </c>
      <c r="K239" s="157">
        <v>-0.21495711835334472</v>
      </c>
      <c r="L239" s="147"/>
      <c r="M239" s="155">
        <v>5.0027545318607522E-2</v>
      </c>
      <c r="N239" s="144"/>
      <c r="P239" s="149" t="s">
        <v>251</v>
      </c>
      <c r="Q239" s="147">
        <v>0</v>
      </c>
      <c r="R239" s="147">
        <v>57225</v>
      </c>
      <c r="S239" s="147">
        <v>44353</v>
      </c>
      <c r="T239" s="147">
        <v>38574</v>
      </c>
      <c r="U239" s="147">
        <v>35656</v>
      </c>
      <c r="V239" s="147">
        <v>33969</v>
      </c>
      <c r="W239" s="147">
        <v>33799</v>
      </c>
      <c r="X239" s="147">
        <v>38119</v>
      </c>
      <c r="Y239" s="148">
        <v>0.1278144323796562</v>
      </c>
      <c r="Z239" s="157">
        <v>-6.1015863631884916E-2</v>
      </c>
      <c r="AA239" s="147"/>
      <c r="AB239" s="144"/>
      <c r="AC239" s="144"/>
      <c r="AD239" s="158">
        <v>2429.1666666666665</v>
      </c>
      <c r="AE239" s="158">
        <v>40596</v>
      </c>
      <c r="AF239" s="144"/>
    </row>
    <row r="240" spans="1:32" x14ac:dyDescent="0.25">
      <c r="A240" s="159" t="s">
        <v>252</v>
      </c>
      <c r="B240" s="150">
        <v>1092</v>
      </c>
      <c r="C240" s="150">
        <v>1245</v>
      </c>
      <c r="D240" s="150">
        <v>1047</v>
      </c>
      <c r="E240" s="150">
        <v>876</v>
      </c>
      <c r="F240" s="150">
        <v>743</v>
      </c>
      <c r="G240" s="150">
        <v>728</v>
      </c>
      <c r="H240" s="150">
        <v>768</v>
      </c>
      <c r="I240" s="150">
        <v>678</v>
      </c>
      <c r="J240" s="148">
        <v>-0.1171875</v>
      </c>
      <c r="K240" s="148">
        <v>-0.26973380520080015</v>
      </c>
      <c r="L240" s="147"/>
      <c r="M240" s="155">
        <v>5.7894287422081803E-2</v>
      </c>
      <c r="N240" s="144"/>
      <c r="P240" s="159" t="s">
        <v>252</v>
      </c>
      <c r="Q240" s="150">
        <v>16137</v>
      </c>
      <c r="R240" s="150">
        <v>14829</v>
      </c>
      <c r="S240" s="150">
        <v>14987</v>
      </c>
      <c r="T240" s="150">
        <v>12305</v>
      </c>
      <c r="U240" s="150">
        <v>12073</v>
      </c>
      <c r="V240" s="150">
        <v>11874</v>
      </c>
      <c r="W240" s="150">
        <v>11144</v>
      </c>
      <c r="X240" s="150">
        <v>11711</v>
      </c>
      <c r="Y240" s="148">
        <v>5.0879396984924621E-2</v>
      </c>
      <c r="Z240" s="148">
        <v>-0.12182240838145031</v>
      </c>
      <c r="AA240" s="147"/>
      <c r="AB240" s="144"/>
      <c r="AC240" s="144"/>
      <c r="AD240" s="150">
        <v>928.42857142857144</v>
      </c>
      <c r="AE240" s="150">
        <v>13335.571428571429</v>
      </c>
      <c r="AF240" s="144"/>
    </row>
    <row r="241" spans="1:32" x14ac:dyDescent="0.25">
      <c r="A241" s="159" t="s">
        <v>253</v>
      </c>
      <c r="B241" s="150">
        <v>59</v>
      </c>
      <c r="C241" s="150">
        <v>85</v>
      </c>
      <c r="D241" s="150">
        <v>120</v>
      </c>
      <c r="E241" s="150">
        <v>66</v>
      </c>
      <c r="F241" s="150">
        <v>53</v>
      </c>
      <c r="G241" s="150">
        <v>26</v>
      </c>
      <c r="H241" s="150">
        <v>43</v>
      </c>
      <c r="I241" s="150">
        <v>25</v>
      </c>
      <c r="J241" s="148">
        <v>-0.41860465116279072</v>
      </c>
      <c r="K241" s="148">
        <v>-0.61283185840707965</v>
      </c>
      <c r="L241" s="147"/>
      <c r="M241" s="155">
        <v>2.9377203290246769E-2</v>
      </c>
      <c r="N241" s="144"/>
      <c r="P241" s="159" t="s">
        <v>253</v>
      </c>
      <c r="Q241" s="150">
        <v>907</v>
      </c>
      <c r="R241" s="150">
        <v>922</v>
      </c>
      <c r="S241" s="150">
        <v>1125</v>
      </c>
      <c r="T241" s="150">
        <v>961</v>
      </c>
      <c r="U241" s="150">
        <v>769</v>
      </c>
      <c r="V241" s="150">
        <v>746</v>
      </c>
      <c r="W241" s="150">
        <v>686</v>
      </c>
      <c r="X241" s="150">
        <v>851</v>
      </c>
      <c r="Y241" s="148">
        <v>0.24052478134110788</v>
      </c>
      <c r="Z241" s="148">
        <v>-2.5997383911052923E-2</v>
      </c>
      <c r="AA241" s="147"/>
      <c r="AB241" s="144"/>
      <c r="AC241" s="144"/>
      <c r="AD241" s="150">
        <v>64.571428571428569</v>
      </c>
      <c r="AE241" s="150">
        <v>873.71428571428567</v>
      </c>
      <c r="AF241" s="144"/>
    </row>
    <row r="242" spans="1:32" x14ac:dyDescent="0.25">
      <c r="A242" s="159" t="s">
        <v>254</v>
      </c>
      <c r="B242" s="191">
        <v>5.1259774109470024E-2</v>
      </c>
      <c r="C242" s="191">
        <v>6.3909774436090222E-2</v>
      </c>
      <c r="D242" s="191">
        <v>0.10282776349614396</v>
      </c>
      <c r="E242" s="191">
        <v>7.0063694267515922E-2</v>
      </c>
      <c r="F242" s="191">
        <v>6.6582914572864318E-2</v>
      </c>
      <c r="G242" s="191">
        <v>3.4482758620689655E-2</v>
      </c>
      <c r="H242" s="191">
        <v>5.3020961775585698E-2</v>
      </c>
      <c r="I242" s="191">
        <v>3.5561877667140827E-2</v>
      </c>
      <c r="J242" s="172">
        <v>-1.7459084108444871</v>
      </c>
      <c r="K242" s="172">
        <v>-2.9464737208416643</v>
      </c>
      <c r="L242" s="147"/>
      <c r="M242" s="203">
        <v>-3.2182112143398895</v>
      </c>
      <c r="N242" s="144"/>
      <c r="P242" s="159" t="s">
        <v>254</v>
      </c>
      <c r="Q242" s="191">
        <v>5.3215207697723539E-2</v>
      </c>
      <c r="R242" s="191">
        <v>5.8535965970414577E-2</v>
      </c>
      <c r="S242" s="191">
        <v>6.9823733862959286E-2</v>
      </c>
      <c r="T242" s="191">
        <v>7.2440826172169459E-2</v>
      </c>
      <c r="U242" s="191">
        <v>5.9881638374085035E-2</v>
      </c>
      <c r="V242" s="191">
        <v>5.9112519809825674E-2</v>
      </c>
      <c r="W242" s="191">
        <v>5.7988165680473373E-2</v>
      </c>
      <c r="X242" s="191">
        <v>6.7743989810539723E-2</v>
      </c>
      <c r="Y242" s="172">
        <v>0.97558241300663495</v>
      </c>
      <c r="Z242" s="172">
        <v>0.62550238426113125</v>
      </c>
      <c r="AA242" s="147"/>
      <c r="AB242" s="144"/>
      <c r="AC242" s="144"/>
      <c r="AD242" s="191">
        <v>6.502661487555747E-2</v>
      </c>
      <c r="AE242" s="191">
        <v>6.1488965967928411E-2</v>
      </c>
      <c r="AF242" s="144"/>
    </row>
    <row r="243" spans="1:32" x14ac:dyDescent="0.25">
      <c r="A243" s="161" t="s">
        <v>255</v>
      </c>
      <c r="B243" s="161"/>
      <c r="C243" s="161"/>
      <c r="D243" s="161"/>
      <c r="E243" s="144"/>
      <c r="F243" s="144"/>
      <c r="G243" s="144"/>
      <c r="H243" s="144"/>
      <c r="I243" s="144"/>
      <c r="J243" s="144"/>
      <c r="K243" s="144"/>
      <c r="L243" s="144"/>
      <c r="M243" s="144"/>
      <c r="N243" s="144"/>
      <c r="O243" s="204"/>
      <c r="P243" s="161" t="s">
        <v>255</v>
      </c>
      <c r="Q243" s="161"/>
      <c r="R243" s="161"/>
      <c r="S243" s="161"/>
      <c r="T243" s="144"/>
      <c r="U243" s="144"/>
      <c r="V243" s="144"/>
      <c r="W243" s="144"/>
      <c r="X243" s="144"/>
      <c r="Y243" s="144"/>
      <c r="Z243" s="144"/>
      <c r="AA243" s="144"/>
      <c r="AB243" s="144"/>
      <c r="AC243" s="144"/>
      <c r="AD243" s="144"/>
      <c r="AE243" s="144"/>
      <c r="AF243" s="144"/>
    </row>
    <row r="244" spans="1:32" x14ac:dyDescent="0.25">
      <c r="A244" s="161"/>
      <c r="B244" s="161"/>
      <c r="C244" s="161"/>
      <c r="D244" s="161"/>
      <c r="E244" s="144"/>
      <c r="F244" s="144"/>
      <c r="G244" s="144"/>
      <c r="H244" s="144"/>
      <c r="I244" s="144"/>
      <c r="J244" s="144"/>
      <c r="K244" s="144"/>
      <c r="L244" s="144"/>
      <c r="M244" s="144"/>
      <c r="N244" s="144"/>
      <c r="O244" s="204"/>
      <c r="P244" s="161"/>
      <c r="Q244" s="161"/>
      <c r="R244" s="161"/>
      <c r="S244" s="161"/>
      <c r="T244" s="144"/>
      <c r="U244" s="144"/>
      <c r="V244" s="144"/>
      <c r="W244" s="144"/>
      <c r="X244" s="144"/>
      <c r="Y244" s="144"/>
      <c r="Z244" s="144"/>
      <c r="AA244" s="144"/>
      <c r="AB244" s="144"/>
      <c r="AC244" s="144"/>
      <c r="AD244" s="144"/>
      <c r="AE244" s="144"/>
      <c r="AF244" s="144"/>
    </row>
    <row r="245" spans="1:32" x14ac:dyDescent="0.25">
      <c r="A245" s="204"/>
      <c r="B245" s="204"/>
      <c r="C245" s="204"/>
      <c r="D245" s="20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row>
    <row r="246" spans="1:32" x14ac:dyDescent="0.25">
      <c r="A246" s="189" t="s">
        <v>281</v>
      </c>
      <c r="B246" s="189"/>
      <c r="C246" s="189"/>
      <c r="D246" s="189"/>
      <c r="E246" s="181"/>
      <c r="F246" s="167"/>
      <c r="G246" s="167"/>
      <c r="H246" s="167"/>
      <c r="I246" s="167"/>
      <c r="J246" s="167"/>
      <c r="K246" s="167"/>
      <c r="L246" s="188"/>
      <c r="M246" s="211"/>
      <c r="N246" s="144"/>
      <c r="O246" s="211"/>
      <c r="P246" s="189" t="s">
        <v>281</v>
      </c>
      <c r="Q246" s="189"/>
      <c r="R246" s="189"/>
      <c r="S246" s="189"/>
      <c r="T246" s="181"/>
      <c r="U246" s="144"/>
      <c r="V246" s="144"/>
      <c r="W246" s="144"/>
      <c r="X246" s="144"/>
      <c r="Y246" s="144"/>
      <c r="Z246" s="144"/>
      <c r="AA246" s="188"/>
      <c r="AB246" s="144"/>
      <c r="AC246" s="144"/>
      <c r="AD246" s="144"/>
      <c r="AE246" s="144"/>
      <c r="AF246" s="144"/>
    </row>
    <row r="247" spans="1:32" x14ac:dyDescent="0.25">
      <c r="A247" s="166" t="s">
        <v>316</v>
      </c>
      <c r="B247" s="166"/>
      <c r="C247" s="166"/>
      <c r="D247" s="166"/>
      <c r="E247" s="213"/>
      <c r="F247" s="167"/>
      <c r="G247" s="167"/>
      <c r="H247" s="167"/>
      <c r="I247" s="167"/>
      <c r="J247" s="167"/>
      <c r="K247" s="167"/>
      <c r="L247" s="167"/>
      <c r="M247" s="144"/>
      <c r="N247" s="144"/>
      <c r="P247" s="166" t="s">
        <v>231</v>
      </c>
      <c r="Q247" s="166"/>
      <c r="R247" s="166"/>
      <c r="S247" s="166"/>
      <c r="T247" s="162"/>
      <c r="U247" s="144"/>
      <c r="V247" s="144"/>
      <c r="W247" s="144"/>
      <c r="X247" s="144"/>
      <c r="Y247" s="144"/>
      <c r="Z247" s="144"/>
      <c r="AA247" s="167"/>
      <c r="AB247" s="144"/>
      <c r="AC247" s="144"/>
      <c r="AD247" s="144"/>
      <c r="AE247" s="144"/>
      <c r="AF247" s="144"/>
    </row>
    <row r="248" spans="1:32" ht="31.5" x14ac:dyDescent="0.25">
      <c r="A248" s="190"/>
      <c r="B248" s="141">
        <v>2019</v>
      </c>
      <c r="C248" s="141">
        <v>2020</v>
      </c>
      <c r="D248" s="141">
        <v>2021</v>
      </c>
      <c r="E248" s="141">
        <v>2022</v>
      </c>
      <c r="F248" s="141">
        <v>2023</v>
      </c>
      <c r="G248" s="141">
        <v>2024</v>
      </c>
      <c r="H248" s="141">
        <v>2025</v>
      </c>
      <c r="I248" s="141">
        <v>2026</v>
      </c>
      <c r="J248" s="142" t="s">
        <v>232</v>
      </c>
      <c r="K248" s="142" t="s">
        <v>233</v>
      </c>
      <c r="L248" s="143" t="s">
        <v>234</v>
      </c>
      <c r="M248" s="145" t="s">
        <v>287</v>
      </c>
      <c r="N248" s="144"/>
      <c r="P248" s="190"/>
      <c r="Q248" s="141">
        <v>2019</v>
      </c>
      <c r="R248" s="141">
        <v>2020</v>
      </c>
      <c r="S248" s="141">
        <v>2021</v>
      </c>
      <c r="T248" s="141">
        <v>2022</v>
      </c>
      <c r="U248" s="141">
        <v>2023</v>
      </c>
      <c r="V248" s="141">
        <v>2024</v>
      </c>
      <c r="W248" s="141">
        <v>2025</v>
      </c>
      <c r="X248" s="141">
        <v>2026</v>
      </c>
      <c r="Y248" s="142" t="s">
        <v>232</v>
      </c>
      <c r="Z248" s="142" t="s">
        <v>233</v>
      </c>
      <c r="AA248" s="143" t="s">
        <v>234</v>
      </c>
      <c r="AB248" s="144"/>
      <c r="AC248" s="144"/>
      <c r="AD248" s="145" t="s">
        <v>317</v>
      </c>
      <c r="AE248" s="145" t="s">
        <v>235</v>
      </c>
      <c r="AF248" s="144"/>
    </row>
    <row r="249" spans="1:32" x14ac:dyDescent="0.25">
      <c r="A249" s="146" t="s">
        <v>236</v>
      </c>
      <c r="B249" s="147">
        <v>71</v>
      </c>
      <c r="C249" s="147">
        <v>140</v>
      </c>
      <c r="D249" s="147">
        <v>142</v>
      </c>
      <c r="E249" s="147">
        <v>68</v>
      </c>
      <c r="F249" s="147">
        <v>85</v>
      </c>
      <c r="G249" s="147">
        <v>58</v>
      </c>
      <c r="H249" s="147">
        <v>55</v>
      </c>
      <c r="I249" s="147">
        <v>101</v>
      </c>
      <c r="J249" s="148">
        <v>0.83636363636363631</v>
      </c>
      <c r="K249" s="148">
        <v>0.14216478190630047</v>
      </c>
      <c r="L249" s="147"/>
      <c r="M249" s="155">
        <v>9.3432007400555045E-2</v>
      </c>
      <c r="N249" s="144"/>
      <c r="P249" s="146" t="s">
        <v>236</v>
      </c>
      <c r="Q249" s="147">
        <v>1195</v>
      </c>
      <c r="R249" s="147">
        <v>1342</v>
      </c>
      <c r="S249" s="147">
        <v>1044</v>
      </c>
      <c r="T249" s="147">
        <v>812</v>
      </c>
      <c r="U249" s="147">
        <v>923</v>
      </c>
      <c r="V249" s="147">
        <v>872</v>
      </c>
      <c r="W249" s="147">
        <v>1126</v>
      </c>
      <c r="X249" s="147">
        <v>1081</v>
      </c>
      <c r="Y249" s="148">
        <v>-3.9964476021314387E-2</v>
      </c>
      <c r="Z249" s="148">
        <v>3.4591194968553424E-2</v>
      </c>
      <c r="AA249" s="147"/>
      <c r="AB249" s="144"/>
      <c r="AC249" s="144"/>
      <c r="AD249" s="147">
        <v>88.428571428571431</v>
      </c>
      <c r="AE249" s="147">
        <v>1044.8571428571429</v>
      </c>
      <c r="AF249" s="144"/>
    </row>
    <row r="250" spans="1:32" x14ac:dyDescent="0.25">
      <c r="A250" s="149" t="s">
        <v>237</v>
      </c>
      <c r="B250" s="150">
        <v>24</v>
      </c>
      <c r="C250" s="150">
        <v>40</v>
      </c>
      <c r="D250" s="150">
        <v>33</v>
      </c>
      <c r="E250" s="150">
        <v>27</v>
      </c>
      <c r="F250" s="150">
        <v>29</v>
      </c>
      <c r="G250" s="150">
        <v>22</v>
      </c>
      <c r="H250" s="150">
        <v>15</v>
      </c>
      <c r="I250" s="150">
        <v>20</v>
      </c>
      <c r="J250" s="148">
        <v>0.33333333333333331</v>
      </c>
      <c r="K250" s="148">
        <v>-0.26315789473684209</v>
      </c>
      <c r="L250" s="147"/>
      <c r="M250" s="155">
        <v>0.12738853503184713</v>
      </c>
      <c r="N250" s="144"/>
      <c r="P250" s="149" t="s">
        <v>237</v>
      </c>
      <c r="Q250" s="150">
        <v>304</v>
      </c>
      <c r="R250" s="150">
        <v>346</v>
      </c>
      <c r="S250" s="150">
        <v>217</v>
      </c>
      <c r="T250" s="150">
        <v>177</v>
      </c>
      <c r="U250" s="150">
        <v>164</v>
      </c>
      <c r="V250" s="150">
        <v>203</v>
      </c>
      <c r="W250" s="150">
        <v>252</v>
      </c>
      <c r="X250" s="150">
        <v>157</v>
      </c>
      <c r="Y250" s="148">
        <v>-0.37698412698412698</v>
      </c>
      <c r="Z250" s="148">
        <v>-0.33914612146722795</v>
      </c>
      <c r="AA250" s="147"/>
      <c r="AB250" s="144"/>
      <c r="AC250" s="144"/>
      <c r="AD250" s="150">
        <v>27.142857142857142</v>
      </c>
      <c r="AE250" s="150">
        <v>237.57142857142858</v>
      </c>
      <c r="AF250" s="144"/>
    </row>
    <row r="251" spans="1:32" x14ac:dyDescent="0.25">
      <c r="A251" s="146" t="s">
        <v>90</v>
      </c>
      <c r="B251" s="151">
        <v>0.35294117647058826</v>
      </c>
      <c r="C251" s="151">
        <v>0.3007518796992481</v>
      </c>
      <c r="D251" s="151">
        <v>0.2462686567164179</v>
      </c>
      <c r="E251" s="151">
        <v>0.41538461538461541</v>
      </c>
      <c r="F251" s="151">
        <v>0.3411764705882353</v>
      </c>
      <c r="G251" s="151">
        <v>0.41509433962264153</v>
      </c>
      <c r="H251" s="151">
        <v>0.30612244897959184</v>
      </c>
      <c r="I251" s="151">
        <v>0.21505376344086022</v>
      </c>
      <c r="J251" s="172">
        <v>-9.1068685538731629</v>
      </c>
      <c r="K251" s="172">
        <v>-10.862596398673771</v>
      </c>
      <c r="L251" s="147"/>
      <c r="M251" s="203">
        <v>4.9441949094868658</v>
      </c>
      <c r="N251" s="144"/>
      <c r="P251" s="146" t="s">
        <v>90</v>
      </c>
      <c r="Q251" s="151">
        <v>0.28760643330179753</v>
      </c>
      <c r="R251" s="151">
        <v>0.28061638280616386</v>
      </c>
      <c r="S251" s="151">
        <v>0.22627737226277372</v>
      </c>
      <c r="T251" s="151">
        <v>0.23381770145310435</v>
      </c>
      <c r="U251" s="151">
        <v>0.20398009950248755</v>
      </c>
      <c r="V251" s="151">
        <v>0.25343320848938827</v>
      </c>
      <c r="W251" s="151">
        <v>0.24778761061946902</v>
      </c>
      <c r="X251" s="151">
        <v>0.16561181434599156</v>
      </c>
      <c r="Y251" s="172">
        <v>-8.2175796273477459</v>
      </c>
      <c r="Z251" s="172">
        <v>-8.5293436106633678</v>
      </c>
      <c r="AA251" s="147"/>
      <c r="AB251" s="144"/>
      <c r="AC251" s="144"/>
      <c r="AD251" s="151">
        <v>0.32367972742759793</v>
      </c>
      <c r="AE251" s="151">
        <v>0.25090525045262524</v>
      </c>
      <c r="AF251" s="144"/>
    </row>
    <row r="252" spans="1:32" x14ac:dyDescent="0.25">
      <c r="A252" s="149" t="s">
        <v>238</v>
      </c>
      <c r="B252" s="150">
        <v>9</v>
      </c>
      <c r="C252" s="150">
        <v>13</v>
      </c>
      <c r="D252" s="150">
        <v>13</v>
      </c>
      <c r="E252" s="150">
        <v>16</v>
      </c>
      <c r="F252" s="150">
        <v>15</v>
      </c>
      <c r="G252" s="150">
        <v>14</v>
      </c>
      <c r="H252" s="150">
        <v>2</v>
      </c>
      <c r="I252" s="150">
        <v>9</v>
      </c>
      <c r="J252" s="148">
        <v>3.5</v>
      </c>
      <c r="K252" s="148">
        <v>-0.23170731707317069</v>
      </c>
      <c r="L252" s="147"/>
      <c r="M252" s="155">
        <v>0.10227272727272728</v>
      </c>
      <c r="N252" s="144"/>
      <c r="P252" s="149" t="s">
        <v>238</v>
      </c>
      <c r="Q252" s="150">
        <v>189</v>
      </c>
      <c r="R252" s="150">
        <v>211</v>
      </c>
      <c r="S252" s="150">
        <v>126</v>
      </c>
      <c r="T252" s="150">
        <v>98</v>
      </c>
      <c r="U252" s="150">
        <v>94</v>
      </c>
      <c r="V252" s="150">
        <v>117</v>
      </c>
      <c r="W252" s="150">
        <v>135</v>
      </c>
      <c r="X252" s="150">
        <v>88</v>
      </c>
      <c r="Y252" s="148">
        <v>-0.34814814814814815</v>
      </c>
      <c r="Z252" s="148">
        <v>-0.36494845360824746</v>
      </c>
      <c r="AA252" s="147"/>
      <c r="AB252" s="144"/>
      <c r="AC252" s="144"/>
      <c r="AD252" s="150">
        <v>11.714285714285714</v>
      </c>
      <c r="AE252" s="150">
        <v>138.57142857142858</v>
      </c>
      <c r="AF252" s="144"/>
    </row>
    <row r="253" spans="1:32" x14ac:dyDescent="0.25">
      <c r="A253" s="149" t="s">
        <v>239</v>
      </c>
      <c r="B253" s="153">
        <v>0.12676056338028169</v>
      </c>
      <c r="C253" s="153">
        <v>9.285714285714286E-2</v>
      </c>
      <c r="D253" s="153">
        <v>9.154929577464789E-2</v>
      </c>
      <c r="E253" s="153">
        <v>0.23529411764705882</v>
      </c>
      <c r="F253" s="153">
        <v>0.17647058823529413</v>
      </c>
      <c r="G253" s="153">
        <v>0.2413793103448276</v>
      </c>
      <c r="H253" s="153">
        <v>3.6363636363636362E-2</v>
      </c>
      <c r="I253" s="153">
        <v>8.9108910891089105E-2</v>
      </c>
      <c r="J253" s="172">
        <v>5.2745274527452741</v>
      </c>
      <c r="K253" s="172">
        <v>-4.3362817703418157</v>
      </c>
      <c r="L253" s="147"/>
      <c r="M253" s="203">
        <v>0.77028054331797624</v>
      </c>
      <c r="N253" s="144"/>
      <c r="P253" s="149" t="s">
        <v>239</v>
      </c>
      <c r="Q253" s="153">
        <v>0.15815899581589959</v>
      </c>
      <c r="R253" s="153">
        <v>0.15722801788375559</v>
      </c>
      <c r="S253" s="153">
        <v>0.1206896551724138</v>
      </c>
      <c r="T253" s="153">
        <v>0.1206896551724138</v>
      </c>
      <c r="U253" s="153">
        <v>0.10184182015167931</v>
      </c>
      <c r="V253" s="153">
        <v>0.13417431192660551</v>
      </c>
      <c r="W253" s="153">
        <v>0.11989342806394317</v>
      </c>
      <c r="X253" s="153">
        <v>8.1406105457909342E-2</v>
      </c>
      <c r="Y253" s="172">
        <v>-3.8487322606033825</v>
      </c>
      <c r="Z253" s="172">
        <v>-5.121626260334307</v>
      </c>
      <c r="AA253" s="147"/>
      <c r="AB253" s="144"/>
      <c r="AC253" s="144"/>
      <c r="AD253" s="153">
        <v>0.13247172859450726</v>
      </c>
      <c r="AE253" s="153">
        <v>0.13262236806125241</v>
      </c>
      <c r="AF253" s="144"/>
    </row>
    <row r="254" spans="1:32" x14ac:dyDescent="0.25">
      <c r="A254" s="149" t="s">
        <v>240</v>
      </c>
      <c r="B254" s="153">
        <v>0.375</v>
      </c>
      <c r="C254" s="153">
        <v>0.32500000000000001</v>
      </c>
      <c r="D254" s="153">
        <v>0.39393939393939392</v>
      </c>
      <c r="E254" s="153">
        <v>0.59259259259259256</v>
      </c>
      <c r="F254" s="153">
        <v>0.51724137931034486</v>
      </c>
      <c r="G254" s="153">
        <v>0.63636363636363635</v>
      </c>
      <c r="H254" s="153">
        <v>0.13333333333333333</v>
      </c>
      <c r="I254" s="153">
        <v>0.45</v>
      </c>
      <c r="J254" s="172">
        <v>31.666666666666664</v>
      </c>
      <c r="K254" s="172">
        <v>1.8421052631579005</v>
      </c>
      <c r="L254" s="147"/>
      <c r="M254" s="203">
        <v>-11.050955414012737</v>
      </c>
      <c r="N254" s="144"/>
      <c r="P254" s="149" t="s">
        <v>240</v>
      </c>
      <c r="Q254" s="153">
        <v>0.62171052631578949</v>
      </c>
      <c r="R254" s="153">
        <v>0.60982658959537572</v>
      </c>
      <c r="S254" s="153">
        <v>0.58064516129032262</v>
      </c>
      <c r="T254" s="153">
        <v>0.5536723163841808</v>
      </c>
      <c r="U254" s="153">
        <v>0.57317073170731703</v>
      </c>
      <c r="V254" s="153">
        <v>0.57635467980295563</v>
      </c>
      <c r="W254" s="153">
        <v>0.5357142857142857</v>
      </c>
      <c r="X254" s="153">
        <v>0.56050955414012738</v>
      </c>
      <c r="Y254" s="172">
        <v>2.4795268425841677</v>
      </c>
      <c r="Z254" s="172">
        <v>-2.2773668950672454</v>
      </c>
      <c r="AA254" s="147"/>
      <c r="AB254" s="144"/>
      <c r="AC254" s="144"/>
      <c r="AD254" s="153">
        <v>0.43157894736842101</v>
      </c>
      <c r="AE254" s="153">
        <v>0.58328322309079983</v>
      </c>
      <c r="AF254" s="144"/>
    </row>
    <row r="255" spans="1:32" ht="22.15" customHeight="1" x14ac:dyDescent="0.25">
      <c r="A255" s="154" t="s">
        <v>241</v>
      </c>
      <c r="B255" s="155">
        <v>0.45833333333333331</v>
      </c>
      <c r="C255" s="155">
        <v>0.4</v>
      </c>
      <c r="D255" s="155">
        <v>0.5757575757575758</v>
      </c>
      <c r="E255" s="155">
        <v>0.18518518518518517</v>
      </c>
      <c r="F255" s="155">
        <v>0.27586206896551724</v>
      </c>
      <c r="G255" s="155">
        <v>0.27272727272727271</v>
      </c>
      <c r="H255" s="155">
        <v>0.6</v>
      </c>
      <c r="I255" s="155">
        <v>0.2</v>
      </c>
      <c r="J255" s="172">
        <v>-40</v>
      </c>
      <c r="K255" s="172">
        <v>-18.94736842105263</v>
      </c>
      <c r="L255" s="147"/>
      <c r="M255" s="203">
        <v>-4.2038216560509545</v>
      </c>
      <c r="N255" s="144"/>
      <c r="P255" s="154" t="s">
        <v>241</v>
      </c>
      <c r="Q255" s="155">
        <v>0.21710526315789475</v>
      </c>
      <c r="R255" s="155">
        <v>0.18497109826589594</v>
      </c>
      <c r="S255" s="155">
        <v>0.24423963133640553</v>
      </c>
      <c r="T255" s="155">
        <v>0.25988700564971751</v>
      </c>
      <c r="U255" s="155">
        <v>0.27439024390243905</v>
      </c>
      <c r="V255" s="155">
        <v>0.23645320197044334</v>
      </c>
      <c r="W255" s="155">
        <v>0.23809523809523808</v>
      </c>
      <c r="X255" s="155">
        <v>0.24203821656050956</v>
      </c>
      <c r="Y255" s="172">
        <v>0.39429784652714739</v>
      </c>
      <c r="Z255" s="172">
        <v>1.2332864786606974</v>
      </c>
      <c r="AA255" s="147"/>
      <c r="AB255" s="144"/>
      <c r="AC255" s="144"/>
      <c r="AD255" s="151">
        <v>0.38947368421052631</v>
      </c>
      <c r="AE255" s="151">
        <v>0.22970535177390258</v>
      </c>
      <c r="AF255" s="144"/>
    </row>
    <row r="256" spans="1:32" ht="22.15" customHeight="1" x14ac:dyDescent="0.25">
      <c r="A256" s="154" t="s">
        <v>242</v>
      </c>
      <c r="B256" s="155">
        <v>0.15492957746478872</v>
      </c>
      <c r="C256" s="155">
        <v>0.11428571428571428</v>
      </c>
      <c r="D256" s="155">
        <v>0.13380281690140844</v>
      </c>
      <c r="E256" s="155">
        <v>7.3529411764705885E-2</v>
      </c>
      <c r="F256" s="155">
        <v>9.4117647058823528E-2</v>
      </c>
      <c r="G256" s="155">
        <v>0.10344827586206896</v>
      </c>
      <c r="H256" s="155">
        <v>0.16363636363636364</v>
      </c>
      <c r="I256" s="155">
        <v>3.9603960396039604E-2</v>
      </c>
      <c r="J256" s="172">
        <v>-12.403240324032403</v>
      </c>
      <c r="K256" s="172">
        <v>-7.9943697116076713</v>
      </c>
      <c r="L256" s="147"/>
      <c r="M256" s="203">
        <v>0.44513239483060241</v>
      </c>
      <c r="N256" s="144"/>
      <c r="P256" s="154" t="s">
        <v>242</v>
      </c>
      <c r="Q256" s="155">
        <v>5.5230125523012555E-2</v>
      </c>
      <c r="R256" s="155">
        <v>4.7690014903129657E-2</v>
      </c>
      <c r="S256" s="155">
        <v>5.0766283524904213E-2</v>
      </c>
      <c r="T256" s="155">
        <v>5.6650246305418719E-2</v>
      </c>
      <c r="U256" s="155">
        <v>4.8754062838569881E-2</v>
      </c>
      <c r="V256" s="155">
        <v>5.5045871559633031E-2</v>
      </c>
      <c r="W256" s="155">
        <v>5.328596802841918E-2</v>
      </c>
      <c r="X256" s="155">
        <v>3.515263644773358E-2</v>
      </c>
      <c r="Y256" s="172">
        <v>-1.8133331580685599</v>
      </c>
      <c r="Z256" s="172">
        <v>-1.7075966232058599</v>
      </c>
      <c r="AA256" s="147"/>
      <c r="AB256" s="144"/>
      <c r="AC256" s="144"/>
      <c r="AD256" s="151">
        <v>0.11954765751211632</v>
      </c>
      <c r="AE256" s="151">
        <v>5.222860267979218E-2</v>
      </c>
      <c r="AF256" s="144"/>
    </row>
    <row r="257" spans="1:32" ht="22.15" customHeight="1" x14ac:dyDescent="0.25">
      <c r="A257" s="154" t="s">
        <v>243</v>
      </c>
      <c r="B257" s="155">
        <v>0.647887323943662</v>
      </c>
      <c r="C257" s="155">
        <v>0.67142857142857137</v>
      </c>
      <c r="D257" s="155">
        <v>0.676056338028169</v>
      </c>
      <c r="E257" s="155">
        <v>0.57352941176470584</v>
      </c>
      <c r="F257" s="155">
        <v>0.6588235294117647</v>
      </c>
      <c r="G257" s="155">
        <v>0.53448275862068961</v>
      </c>
      <c r="H257" s="155">
        <v>0.61818181818181817</v>
      </c>
      <c r="I257" s="155">
        <v>0.71287128712871284</v>
      </c>
      <c r="J257" s="172">
        <v>9.4689468946894664</v>
      </c>
      <c r="K257" s="172">
        <v>7.3129768550360685</v>
      </c>
      <c r="L257" s="147"/>
      <c r="M257" s="203">
        <v>-1.2383106950843104</v>
      </c>
      <c r="N257" s="144"/>
      <c r="P257" s="154" t="s">
        <v>243</v>
      </c>
      <c r="Q257" s="155">
        <v>0.63933054393305444</v>
      </c>
      <c r="R257" s="155">
        <v>0.65946348733233984</v>
      </c>
      <c r="S257" s="155">
        <v>0.71455938697318011</v>
      </c>
      <c r="T257" s="155">
        <v>0.73029556650246308</v>
      </c>
      <c r="U257" s="155">
        <v>0.68905742145178761</v>
      </c>
      <c r="V257" s="155">
        <v>0.67087155963302747</v>
      </c>
      <c r="W257" s="155">
        <v>0.67673179396092364</v>
      </c>
      <c r="X257" s="155">
        <v>0.72525439407955594</v>
      </c>
      <c r="Y257" s="172">
        <v>4.8522600118632297</v>
      </c>
      <c r="Z257" s="172">
        <v>4.5598938788333658</v>
      </c>
      <c r="AA257" s="147"/>
      <c r="AB257" s="144"/>
      <c r="AC257" s="144"/>
      <c r="AD257" s="151">
        <v>0.63974151857835215</v>
      </c>
      <c r="AE257" s="151">
        <v>0.67965545529122229</v>
      </c>
      <c r="AF257" s="144"/>
    </row>
    <row r="258" spans="1:32" ht="22.15" customHeight="1" x14ac:dyDescent="0.25">
      <c r="A258" s="154" t="s">
        <v>244</v>
      </c>
      <c r="B258" s="155">
        <v>0</v>
      </c>
      <c r="C258" s="155">
        <v>0</v>
      </c>
      <c r="D258" s="155">
        <v>0</v>
      </c>
      <c r="E258" s="155">
        <v>0</v>
      </c>
      <c r="F258" s="155">
        <v>1.1764705882352941E-2</v>
      </c>
      <c r="G258" s="155">
        <v>0</v>
      </c>
      <c r="H258" s="155">
        <v>0</v>
      </c>
      <c r="I258" s="155">
        <v>0</v>
      </c>
      <c r="J258" s="172">
        <v>0</v>
      </c>
      <c r="K258" s="172">
        <v>-0.16155088852988692</v>
      </c>
      <c r="L258" s="147"/>
      <c r="M258" s="203">
        <v>-9.2506938020351537E-2</v>
      </c>
      <c r="N258" s="144"/>
      <c r="P258" s="154" t="s">
        <v>244</v>
      </c>
      <c r="Q258" s="155">
        <v>0</v>
      </c>
      <c r="R258" s="155">
        <v>0</v>
      </c>
      <c r="S258" s="155">
        <v>0</v>
      </c>
      <c r="T258" s="155">
        <v>0</v>
      </c>
      <c r="U258" s="155">
        <v>2.1668472372697724E-3</v>
      </c>
      <c r="V258" s="155">
        <v>0</v>
      </c>
      <c r="W258" s="155">
        <v>0</v>
      </c>
      <c r="X258" s="155">
        <v>9.2506938020351531E-4</v>
      </c>
      <c r="Y258" s="172">
        <v>9.2506938020351537E-2</v>
      </c>
      <c r="Z258" s="172">
        <v>6.5162119863392265E-2</v>
      </c>
      <c r="AA258" s="147"/>
      <c r="AB258" s="144"/>
      <c r="AC258" s="144"/>
      <c r="AD258" s="151">
        <v>1.6155088852988692E-3</v>
      </c>
      <c r="AE258" s="151">
        <v>2.7344818156959256E-4</v>
      </c>
      <c r="AF258" s="144"/>
    </row>
    <row r="259" spans="1:32" ht="22.15" customHeight="1" x14ac:dyDescent="0.25">
      <c r="A259" s="154" t="s">
        <v>245</v>
      </c>
      <c r="B259" s="155">
        <v>0</v>
      </c>
      <c r="C259" s="155">
        <v>0</v>
      </c>
      <c r="D259" s="155">
        <v>0</v>
      </c>
      <c r="E259" s="155">
        <v>0</v>
      </c>
      <c r="F259" s="155">
        <v>0</v>
      </c>
      <c r="G259" s="155">
        <v>0</v>
      </c>
      <c r="H259" s="155">
        <v>0</v>
      </c>
      <c r="I259" s="155">
        <v>0</v>
      </c>
      <c r="J259" s="172">
        <v>0</v>
      </c>
      <c r="K259" s="172">
        <v>0</v>
      </c>
      <c r="L259" s="147"/>
      <c r="M259" s="203">
        <v>-0.18501387604070307</v>
      </c>
      <c r="N259" s="144"/>
      <c r="P259" s="154" t="s">
        <v>245</v>
      </c>
      <c r="Q259" s="155">
        <v>0</v>
      </c>
      <c r="R259" s="155">
        <v>7.4515648286140089E-4</v>
      </c>
      <c r="S259" s="155">
        <v>9.5785440613026815E-4</v>
      </c>
      <c r="T259" s="155">
        <v>0</v>
      </c>
      <c r="U259" s="155">
        <v>1.0834236186348862E-3</v>
      </c>
      <c r="V259" s="155">
        <v>0</v>
      </c>
      <c r="W259" s="155">
        <v>1.7761989342806395E-3</v>
      </c>
      <c r="X259" s="155">
        <v>1.8501387604070306E-3</v>
      </c>
      <c r="Y259" s="172">
        <v>7.3939826126391116E-3</v>
      </c>
      <c r="Z259" s="172">
        <v>0.11665183064830491</v>
      </c>
      <c r="AA259" s="147"/>
      <c r="AB259" s="144"/>
      <c r="AC259" s="144"/>
      <c r="AD259" s="151">
        <v>0</v>
      </c>
      <c r="AE259" s="151">
        <v>6.8362045392398143E-4</v>
      </c>
      <c r="AF259" s="144"/>
    </row>
    <row r="260" spans="1:32" ht="22.15" customHeight="1" x14ac:dyDescent="0.25">
      <c r="A260" s="154" t="s">
        <v>246</v>
      </c>
      <c r="B260" s="155">
        <v>1.4084507042253521E-2</v>
      </c>
      <c r="C260" s="155">
        <v>2.8571428571428571E-2</v>
      </c>
      <c r="D260" s="155">
        <v>3.5211267605633804E-2</v>
      </c>
      <c r="E260" s="155">
        <v>1.4705882352941176E-2</v>
      </c>
      <c r="F260" s="155">
        <v>0</v>
      </c>
      <c r="G260" s="155">
        <v>6.8965517241379309E-2</v>
      </c>
      <c r="H260" s="155">
        <v>9.0909090909090912E-2</v>
      </c>
      <c r="I260" s="155">
        <v>7.9207920792079209E-2</v>
      </c>
      <c r="J260" s="172">
        <v>-1.1701170117011703</v>
      </c>
      <c r="K260" s="172">
        <v>4.6897743086101826</v>
      </c>
      <c r="L260" s="147"/>
      <c r="M260" s="203">
        <v>-1.9774502889696928</v>
      </c>
      <c r="N260" s="144"/>
      <c r="P260" s="154" t="s">
        <v>246</v>
      </c>
      <c r="Q260" s="155">
        <v>9.0376569037656909E-2</v>
      </c>
      <c r="R260" s="155">
        <v>6.7064083457526083E-2</v>
      </c>
      <c r="S260" s="155">
        <v>6.0344827586206899E-2</v>
      </c>
      <c r="T260" s="155">
        <v>5.5418719211822662E-2</v>
      </c>
      <c r="U260" s="155">
        <v>7.5839653304442034E-2</v>
      </c>
      <c r="V260" s="155">
        <v>6.5366972477064217E-2</v>
      </c>
      <c r="W260" s="155">
        <v>7.8152753108348141E-2</v>
      </c>
      <c r="X260" s="155">
        <v>9.8982423681776135E-2</v>
      </c>
      <c r="Y260" s="172">
        <v>2.0829670573427994</v>
      </c>
      <c r="Z260" s="172">
        <v>2.7749172382897274</v>
      </c>
      <c r="AA260" s="147"/>
      <c r="AB260" s="144"/>
      <c r="AC260" s="144"/>
      <c r="AD260" s="151">
        <v>3.2310177705977383E-2</v>
      </c>
      <c r="AE260" s="151">
        <v>7.1233251298878864E-2</v>
      </c>
      <c r="AF260" s="144"/>
    </row>
    <row r="261" spans="1:32" x14ac:dyDescent="0.25">
      <c r="A261" s="149" t="s">
        <v>247</v>
      </c>
      <c r="B261" s="150">
        <v>191.26760563380316</v>
      </c>
      <c r="C261" s="150">
        <v>236.35000000000016</v>
      </c>
      <c r="D261" s="150">
        <v>163.28873239436646</v>
      </c>
      <c r="E261" s="150">
        <v>166.27941176470605</v>
      </c>
      <c r="F261" s="150">
        <v>198.42352941176466</v>
      </c>
      <c r="G261" s="150">
        <v>176.48275862068965</v>
      </c>
      <c r="H261" s="150">
        <v>133.49090909090893</v>
      </c>
      <c r="I261" s="150">
        <v>194.69306930693082</v>
      </c>
      <c r="J261" s="177">
        <v>61.202160216021895</v>
      </c>
      <c r="K261" s="177">
        <v>7.9289336041843512</v>
      </c>
      <c r="L261" s="147"/>
      <c r="M261" s="203">
        <v>-40.061787307315285</v>
      </c>
      <c r="N261" s="144"/>
      <c r="P261" s="149" t="s">
        <v>247</v>
      </c>
      <c r="Q261" s="150">
        <v>210.08870292887039</v>
      </c>
      <c r="R261" s="150">
        <v>232.27943368107282</v>
      </c>
      <c r="S261" s="150">
        <v>162.34195402298843</v>
      </c>
      <c r="T261" s="150">
        <v>163.39655172413785</v>
      </c>
      <c r="U261" s="150">
        <v>163.72697724810362</v>
      </c>
      <c r="V261" s="150">
        <v>170.53211009174339</v>
      </c>
      <c r="W261" s="150">
        <v>184.31793960923625</v>
      </c>
      <c r="X261" s="150">
        <v>234.75485661424611</v>
      </c>
      <c r="Y261" s="177">
        <v>50.43691700500986</v>
      </c>
      <c r="Z261" s="177">
        <v>47.127839933907097</v>
      </c>
      <c r="AA261" s="147"/>
      <c r="AB261" s="144"/>
      <c r="AC261" s="144"/>
      <c r="AD261" s="150">
        <v>186.76413570274647</v>
      </c>
      <c r="AE261" s="150">
        <v>187.62701668033901</v>
      </c>
      <c r="AF261" s="144"/>
    </row>
    <row r="262" spans="1:32" x14ac:dyDescent="0.25">
      <c r="A262" s="149" t="s">
        <v>248</v>
      </c>
      <c r="B262" s="150">
        <v>189.62499999999991</v>
      </c>
      <c r="C262" s="150">
        <v>230.74999999999991</v>
      </c>
      <c r="D262" s="150">
        <v>143.48484848484833</v>
      </c>
      <c r="E262" s="150">
        <v>150.14814814814815</v>
      </c>
      <c r="F262" s="150">
        <v>225.79310344827587</v>
      </c>
      <c r="G262" s="150">
        <v>178.36363636363643</v>
      </c>
      <c r="H262" s="150">
        <v>117.33333333333333</v>
      </c>
      <c r="I262" s="150">
        <v>224.3</v>
      </c>
      <c r="J262" s="177">
        <v>106.96666666666668</v>
      </c>
      <c r="K262" s="177">
        <v>41.131578947368467</v>
      </c>
      <c r="L262" s="147"/>
      <c r="M262" s="203">
        <v>-43.78280254777053</v>
      </c>
      <c r="N262" s="144"/>
      <c r="P262" s="149" t="s">
        <v>248</v>
      </c>
      <c r="Q262" s="150">
        <v>220.50986842105286</v>
      </c>
      <c r="R262" s="150">
        <v>260.85260115606934</v>
      </c>
      <c r="S262" s="150">
        <v>186.2903225806453</v>
      </c>
      <c r="T262" s="150">
        <v>197.71751412429344</v>
      </c>
      <c r="U262" s="150">
        <v>188.24390243902454</v>
      </c>
      <c r="V262" s="150">
        <v>194.5221674876851</v>
      </c>
      <c r="W262" s="150">
        <v>191.9285714285713</v>
      </c>
      <c r="X262" s="150">
        <v>268.08280254777054</v>
      </c>
      <c r="Y262" s="177">
        <v>76.154231119199238</v>
      </c>
      <c r="Z262" s="177">
        <v>56.755682884511259</v>
      </c>
      <c r="AA262" s="147"/>
      <c r="AB262" s="144"/>
      <c r="AC262" s="144"/>
      <c r="AD262" s="150">
        <v>183.16842105263154</v>
      </c>
      <c r="AE262" s="150">
        <v>211.32711966325928</v>
      </c>
      <c r="AF262" s="144"/>
    </row>
    <row r="263" spans="1:32" x14ac:dyDescent="0.25">
      <c r="A263" s="146" t="s">
        <v>249</v>
      </c>
      <c r="B263" s="147">
        <v>144</v>
      </c>
      <c r="C263" s="147">
        <v>142</v>
      </c>
      <c r="D263" s="147">
        <v>116</v>
      </c>
      <c r="E263" s="147">
        <v>106</v>
      </c>
      <c r="F263" s="147">
        <v>97</v>
      </c>
      <c r="G263" s="147">
        <v>80</v>
      </c>
      <c r="H263" s="147">
        <v>96</v>
      </c>
      <c r="I263" s="147">
        <v>104</v>
      </c>
      <c r="J263" s="148">
        <v>8.3333333333333329E-2</v>
      </c>
      <c r="K263" s="148">
        <v>-6.7861715749039681E-2</v>
      </c>
      <c r="L263" s="147"/>
      <c r="M263" s="155">
        <v>5.6583242655059846E-2</v>
      </c>
      <c r="N263" s="144"/>
      <c r="P263" s="146" t="s">
        <v>249</v>
      </c>
      <c r="Q263" s="147">
        <v>1639</v>
      </c>
      <c r="R263" s="147">
        <v>1291</v>
      </c>
      <c r="S263" s="147">
        <v>1020</v>
      </c>
      <c r="T263" s="147">
        <v>1036</v>
      </c>
      <c r="U263" s="147">
        <v>1091</v>
      </c>
      <c r="V263" s="147">
        <v>1277</v>
      </c>
      <c r="W263" s="147">
        <v>1682</v>
      </c>
      <c r="X263" s="147">
        <v>1838</v>
      </c>
      <c r="Y263" s="148">
        <v>9.2746730083234238E-2</v>
      </c>
      <c r="Z263" s="148">
        <v>0.42386011509517479</v>
      </c>
      <c r="AA263" s="147"/>
      <c r="AB263" s="144"/>
      <c r="AC263" s="144"/>
      <c r="AD263" s="147">
        <v>111.57142857142857</v>
      </c>
      <c r="AE263" s="147">
        <v>1290.8571428571429</v>
      </c>
      <c r="AF263" s="144"/>
    </row>
    <row r="264" spans="1:32" x14ac:dyDescent="0.25">
      <c r="A264" s="146" t="s">
        <v>250</v>
      </c>
      <c r="B264" s="150">
        <v>29</v>
      </c>
      <c r="C264" s="150">
        <v>34</v>
      </c>
      <c r="D264" s="150">
        <v>31</v>
      </c>
      <c r="E264" s="150">
        <v>22</v>
      </c>
      <c r="F264" s="150">
        <v>23</v>
      </c>
      <c r="G264" s="150">
        <v>20</v>
      </c>
      <c r="H264" s="150">
        <v>17</v>
      </c>
      <c r="I264" s="150">
        <v>28</v>
      </c>
      <c r="J264" s="148">
        <v>0.6470588235294118</v>
      </c>
      <c r="K264" s="148">
        <v>0.11363636363636366</v>
      </c>
      <c r="L264" s="147"/>
      <c r="M264" s="155">
        <v>4.778156996587031E-2</v>
      </c>
      <c r="N264" s="144"/>
      <c r="P264" s="146" t="s">
        <v>250</v>
      </c>
      <c r="Q264" s="150">
        <v>532</v>
      </c>
      <c r="R264" s="150">
        <v>339</v>
      </c>
      <c r="S264" s="150">
        <v>206</v>
      </c>
      <c r="T264" s="150">
        <v>219</v>
      </c>
      <c r="U264" s="150">
        <v>204</v>
      </c>
      <c r="V264" s="150">
        <v>286</v>
      </c>
      <c r="W264" s="150">
        <v>487</v>
      </c>
      <c r="X264" s="150">
        <v>586</v>
      </c>
      <c r="Y264" s="148">
        <v>0.20328542094455851</v>
      </c>
      <c r="Z264" s="148">
        <v>0.80466344038715354</v>
      </c>
      <c r="AA264" s="147"/>
      <c r="AB264" s="144"/>
      <c r="AC264" s="144"/>
      <c r="AD264" s="150">
        <v>25.142857142857142</v>
      </c>
      <c r="AE264" s="150">
        <v>324.71428571428572</v>
      </c>
      <c r="AF264" s="144"/>
    </row>
    <row r="265" spans="1:32" x14ac:dyDescent="0.25">
      <c r="A265" s="149" t="s">
        <v>251</v>
      </c>
      <c r="B265" s="147">
        <v>0</v>
      </c>
      <c r="C265" s="147">
        <v>53</v>
      </c>
      <c r="D265" s="147">
        <v>33</v>
      </c>
      <c r="E265" s="147">
        <v>39</v>
      </c>
      <c r="F265" s="147">
        <v>29</v>
      </c>
      <c r="G265" s="147">
        <v>35</v>
      </c>
      <c r="H265" s="147">
        <v>34</v>
      </c>
      <c r="I265" s="147">
        <v>26</v>
      </c>
      <c r="J265" s="148">
        <v>-0.23529411764705882</v>
      </c>
      <c r="K265" s="157">
        <v>-0.30044843049327352</v>
      </c>
      <c r="L265" s="147"/>
      <c r="M265" s="155">
        <v>5.0485436893203881E-2</v>
      </c>
      <c r="N265" s="144"/>
      <c r="P265" s="149" t="s">
        <v>251</v>
      </c>
      <c r="Q265" s="147">
        <v>0</v>
      </c>
      <c r="R265" s="147">
        <v>828</v>
      </c>
      <c r="S265" s="147">
        <v>857</v>
      </c>
      <c r="T265" s="147">
        <v>661</v>
      </c>
      <c r="U265" s="147">
        <v>530</v>
      </c>
      <c r="V265" s="147">
        <v>582</v>
      </c>
      <c r="W265" s="147">
        <v>648</v>
      </c>
      <c r="X265" s="147">
        <v>515</v>
      </c>
      <c r="Y265" s="148">
        <v>-0.20524691358024691</v>
      </c>
      <c r="Z265" s="157">
        <v>-0.2474427666829031</v>
      </c>
      <c r="AA265" s="147"/>
      <c r="AB265" s="144"/>
      <c r="AC265" s="144"/>
      <c r="AD265" s="158">
        <v>37.166666666666664</v>
      </c>
      <c r="AE265" s="158">
        <v>684.33333333333337</v>
      </c>
      <c r="AF265" s="167"/>
    </row>
    <row r="266" spans="1:32" x14ac:dyDescent="0.25">
      <c r="A266" s="159" t="s">
        <v>252</v>
      </c>
      <c r="B266" s="150">
        <v>9</v>
      </c>
      <c r="C266" s="150">
        <v>8</v>
      </c>
      <c r="D266" s="150">
        <v>19</v>
      </c>
      <c r="E266" s="150">
        <v>6</v>
      </c>
      <c r="F266" s="150">
        <v>3</v>
      </c>
      <c r="G266" s="150">
        <v>7</v>
      </c>
      <c r="H266" s="150">
        <v>2</v>
      </c>
      <c r="I266" s="150">
        <v>11</v>
      </c>
      <c r="J266" s="148">
        <v>4.5</v>
      </c>
      <c r="K266" s="148">
        <v>0.42592592592592593</v>
      </c>
      <c r="L266" s="147"/>
      <c r="M266" s="155">
        <v>7.586206896551724E-2</v>
      </c>
      <c r="N266" s="144"/>
      <c r="P266" s="159" t="s">
        <v>252</v>
      </c>
      <c r="Q266" s="150">
        <v>171</v>
      </c>
      <c r="R266" s="150">
        <v>160</v>
      </c>
      <c r="S266" s="150">
        <v>196</v>
      </c>
      <c r="T266" s="150">
        <v>117</v>
      </c>
      <c r="U266" s="150">
        <v>131</v>
      </c>
      <c r="V266" s="150">
        <v>112</v>
      </c>
      <c r="W266" s="150">
        <v>123</v>
      </c>
      <c r="X266" s="150">
        <v>145</v>
      </c>
      <c r="Y266" s="148">
        <v>0.17886178861788618</v>
      </c>
      <c r="Z266" s="148">
        <v>4.9504950495050069E-3</v>
      </c>
      <c r="AA266" s="147"/>
      <c r="AB266" s="144"/>
      <c r="AC266" s="144"/>
      <c r="AD266" s="150">
        <v>7.7142857142857144</v>
      </c>
      <c r="AE266" s="150">
        <v>144.28571428571428</v>
      </c>
      <c r="AF266" s="144"/>
    </row>
    <row r="267" spans="1:32" x14ac:dyDescent="0.25">
      <c r="A267" s="159" t="s">
        <v>253</v>
      </c>
      <c r="B267" s="150">
        <v>1</v>
      </c>
      <c r="C267" s="150">
        <v>2</v>
      </c>
      <c r="D267" s="150">
        <v>4</v>
      </c>
      <c r="E267" s="150">
        <v>1</v>
      </c>
      <c r="F267" s="150">
        <v>4</v>
      </c>
      <c r="G267" s="150">
        <v>1</v>
      </c>
      <c r="H267" s="150">
        <v>3</v>
      </c>
      <c r="I267" s="150">
        <v>0</v>
      </c>
      <c r="J267" s="148">
        <v>-1</v>
      </c>
      <c r="K267" s="148">
        <v>-1</v>
      </c>
      <c r="L267" s="147"/>
      <c r="M267" s="155">
        <v>0</v>
      </c>
      <c r="N267" s="144"/>
      <c r="P267" s="159" t="s">
        <v>253</v>
      </c>
      <c r="Q267" s="150">
        <v>19</v>
      </c>
      <c r="R267" s="150">
        <v>32</v>
      </c>
      <c r="S267" s="150">
        <v>49</v>
      </c>
      <c r="T267" s="150">
        <v>29</v>
      </c>
      <c r="U267" s="150">
        <v>36</v>
      </c>
      <c r="V267" s="150">
        <v>15</v>
      </c>
      <c r="W267" s="150">
        <v>25</v>
      </c>
      <c r="X267" s="150">
        <v>26</v>
      </c>
      <c r="Y267" s="148">
        <v>0.04</v>
      </c>
      <c r="Z267" s="148">
        <v>-0.11219512195121949</v>
      </c>
      <c r="AA267" s="147"/>
      <c r="AB267" s="144"/>
      <c r="AC267" s="144"/>
      <c r="AD267" s="150">
        <v>2.2857142857142856</v>
      </c>
      <c r="AE267" s="150">
        <v>29.285714285714285</v>
      </c>
      <c r="AF267" s="144"/>
    </row>
    <row r="268" spans="1:32" x14ac:dyDescent="0.25">
      <c r="A268" s="159" t="s">
        <v>254</v>
      </c>
      <c r="B268" s="191">
        <v>0.1</v>
      </c>
      <c r="C268" s="191">
        <v>0.2</v>
      </c>
      <c r="D268" s="191">
        <v>0.17391304347826086</v>
      </c>
      <c r="E268" s="191">
        <v>0.14285714285714285</v>
      </c>
      <c r="F268" s="191">
        <v>0.5714285714285714</v>
      </c>
      <c r="G268" s="191">
        <v>0.125</v>
      </c>
      <c r="H268" s="191">
        <v>0.6</v>
      </c>
      <c r="I268" s="191">
        <v>0</v>
      </c>
      <c r="J268" s="172">
        <v>-60</v>
      </c>
      <c r="K268" s="172">
        <v>-22.857142857142858</v>
      </c>
      <c r="L268" s="147"/>
      <c r="M268" s="203">
        <v>-15.204678362573098</v>
      </c>
      <c r="N268" s="144"/>
      <c r="P268" s="159" t="s">
        <v>254</v>
      </c>
      <c r="Q268" s="191">
        <v>0.1</v>
      </c>
      <c r="R268" s="191">
        <v>0.16666666666666666</v>
      </c>
      <c r="S268" s="191">
        <v>0.2</v>
      </c>
      <c r="T268" s="191">
        <v>0.19863013698630136</v>
      </c>
      <c r="U268" s="191">
        <v>0.21556886227544911</v>
      </c>
      <c r="V268" s="191">
        <v>0.11811023622047244</v>
      </c>
      <c r="W268" s="191">
        <v>0.16891891891891891</v>
      </c>
      <c r="X268" s="191">
        <v>0.15204678362573099</v>
      </c>
      <c r="Y268" s="172">
        <v>-1.6872135293187929</v>
      </c>
      <c r="Z268" s="172">
        <v>-1.667749620965997</v>
      </c>
      <c r="AA268" s="147"/>
      <c r="AB268" s="144"/>
      <c r="AC268" s="144"/>
      <c r="AD268" s="191">
        <v>0.22857142857142856</v>
      </c>
      <c r="AE268" s="191">
        <v>0.16872427983539096</v>
      </c>
      <c r="AF268" s="144"/>
    </row>
    <row r="269" spans="1:32" x14ac:dyDescent="0.25">
      <c r="A269" s="161" t="s">
        <v>255</v>
      </c>
      <c r="B269" s="161"/>
      <c r="C269" s="161"/>
      <c r="D269" s="161"/>
      <c r="E269" s="144"/>
      <c r="F269" s="144"/>
      <c r="G269" s="144"/>
      <c r="H269" s="144"/>
      <c r="I269" s="144"/>
      <c r="J269" s="144"/>
      <c r="K269" s="144"/>
      <c r="L269" s="144"/>
      <c r="M269" s="144"/>
      <c r="N269" s="144"/>
      <c r="O269" s="204"/>
      <c r="P269" s="161" t="s">
        <v>255</v>
      </c>
      <c r="Q269" s="161"/>
      <c r="R269" s="161"/>
      <c r="S269" s="161"/>
      <c r="T269" s="144"/>
      <c r="U269" s="144"/>
      <c r="V269" s="144"/>
      <c r="W269" s="144"/>
      <c r="X269" s="144"/>
      <c r="Y269" s="144"/>
      <c r="Z269" s="144"/>
      <c r="AA269" s="144"/>
      <c r="AB269" s="144"/>
      <c r="AC269" s="144"/>
      <c r="AD269" s="144"/>
      <c r="AE269" s="144"/>
      <c r="AF269" s="144"/>
    </row>
    <row r="270" spans="1:32" x14ac:dyDescent="0.25">
      <c r="A270" s="161"/>
      <c r="B270" s="161"/>
      <c r="C270" s="161"/>
      <c r="D270" s="161"/>
      <c r="E270" s="144"/>
      <c r="F270" s="144"/>
      <c r="G270" s="144"/>
      <c r="H270" s="144"/>
      <c r="I270" s="144"/>
      <c r="J270" s="144"/>
      <c r="K270" s="144"/>
      <c r="L270" s="144"/>
      <c r="M270" s="144"/>
      <c r="N270" s="144"/>
      <c r="O270" s="204"/>
      <c r="P270" s="161"/>
      <c r="Q270" s="161"/>
      <c r="R270" s="161"/>
      <c r="S270" s="161"/>
      <c r="T270" s="144"/>
      <c r="U270" s="144"/>
      <c r="V270" s="144"/>
      <c r="W270" s="144"/>
      <c r="X270" s="144"/>
      <c r="Y270" s="144"/>
      <c r="Z270" s="144"/>
      <c r="AA270" s="144"/>
      <c r="AB270" s="144"/>
      <c r="AC270" s="144"/>
      <c r="AD270" s="144"/>
      <c r="AE270" s="144"/>
      <c r="AF270" s="144"/>
    </row>
    <row r="271" spans="1:32" x14ac:dyDescent="0.25">
      <c r="A271" s="161"/>
      <c r="B271" s="161"/>
      <c r="C271" s="161"/>
      <c r="D271" s="161"/>
      <c r="E271" s="144"/>
      <c r="F271" s="144"/>
      <c r="G271" s="144"/>
      <c r="H271" s="144"/>
      <c r="I271" s="144"/>
      <c r="J271" s="144"/>
      <c r="K271" s="144"/>
      <c r="L271" s="144"/>
      <c r="M271" s="144"/>
      <c r="N271" s="144"/>
      <c r="O271" s="204"/>
      <c r="P271" s="161"/>
      <c r="Q271" s="161"/>
      <c r="R271" s="161"/>
      <c r="S271" s="161"/>
      <c r="T271" s="144"/>
      <c r="U271" s="144"/>
      <c r="V271" s="144"/>
      <c r="W271" s="144"/>
      <c r="X271" s="144"/>
      <c r="Y271" s="144"/>
      <c r="Z271" s="144"/>
      <c r="AA271" s="144"/>
      <c r="AB271" s="144"/>
      <c r="AC271" s="144"/>
      <c r="AD271" s="144"/>
      <c r="AE271" s="144"/>
      <c r="AF271" s="144"/>
    </row>
    <row r="272" spans="1:32" x14ac:dyDescent="0.25">
      <c r="A272" s="189" t="s">
        <v>282</v>
      </c>
      <c r="B272" s="189"/>
      <c r="C272" s="189"/>
      <c r="D272" s="189"/>
      <c r="E272" s="181"/>
      <c r="F272" s="167"/>
      <c r="G272" s="167"/>
      <c r="H272" s="167"/>
      <c r="I272" s="167"/>
      <c r="J272" s="167"/>
      <c r="K272" s="167"/>
      <c r="L272" s="188"/>
      <c r="M272" s="211"/>
      <c r="N272" s="144"/>
      <c r="O272" s="211"/>
      <c r="P272" s="189" t="s">
        <v>282</v>
      </c>
      <c r="Q272" s="189"/>
      <c r="R272" s="189"/>
      <c r="S272" s="189"/>
      <c r="T272" s="181"/>
      <c r="U272" s="144"/>
      <c r="V272" s="144"/>
      <c r="W272" s="144"/>
      <c r="X272" s="144"/>
      <c r="Y272" s="144"/>
      <c r="Z272" s="144"/>
      <c r="AA272" s="188"/>
      <c r="AB272" s="144"/>
      <c r="AC272" s="144"/>
      <c r="AD272" s="144"/>
      <c r="AE272" s="144"/>
      <c r="AF272" s="144"/>
    </row>
    <row r="273" spans="1:32" x14ac:dyDescent="0.25">
      <c r="A273" s="166" t="s">
        <v>316</v>
      </c>
      <c r="B273" s="166"/>
      <c r="C273" s="166"/>
      <c r="D273" s="166"/>
      <c r="E273" s="213"/>
      <c r="F273" s="167"/>
      <c r="G273" s="167"/>
      <c r="H273" s="167"/>
      <c r="I273" s="167"/>
      <c r="J273" s="167"/>
      <c r="K273" s="167"/>
      <c r="L273" s="167"/>
      <c r="M273" s="144"/>
      <c r="N273" s="144"/>
      <c r="P273" s="166" t="s">
        <v>231</v>
      </c>
      <c r="Q273" s="166"/>
      <c r="R273" s="166"/>
      <c r="S273" s="166"/>
      <c r="T273" s="162"/>
      <c r="U273" s="144"/>
      <c r="V273" s="144"/>
      <c r="W273" s="144"/>
      <c r="X273" s="144"/>
      <c r="Y273" s="144"/>
      <c r="Z273" s="144"/>
      <c r="AA273" s="167"/>
      <c r="AB273" s="144"/>
      <c r="AC273" s="144"/>
      <c r="AD273" s="144"/>
      <c r="AE273" s="144"/>
      <c r="AF273" s="144"/>
    </row>
    <row r="274" spans="1:32" ht="31.5" x14ac:dyDescent="0.25">
      <c r="A274" s="190"/>
      <c r="B274" s="141">
        <v>2019</v>
      </c>
      <c r="C274" s="141">
        <v>2020</v>
      </c>
      <c r="D274" s="141">
        <v>2021</v>
      </c>
      <c r="E274" s="141">
        <v>2022</v>
      </c>
      <c r="F274" s="141">
        <v>2023</v>
      </c>
      <c r="G274" s="141">
        <v>2024</v>
      </c>
      <c r="H274" s="141">
        <v>2025</v>
      </c>
      <c r="I274" s="141">
        <v>2026</v>
      </c>
      <c r="J274" s="142" t="s">
        <v>232</v>
      </c>
      <c r="K274" s="142" t="s">
        <v>233</v>
      </c>
      <c r="L274" s="143" t="s">
        <v>234</v>
      </c>
      <c r="M274" s="145" t="s">
        <v>287</v>
      </c>
      <c r="N274" s="144"/>
      <c r="P274" s="190"/>
      <c r="Q274" s="141">
        <v>2019</v>
      </c>
      <c r="R274" s="141">
        <v>2020</v>
      </c>
      <c r="S274" s="141">
        <v>2021</v>
      </c>
      <c r="T274" s="141">
        <v>2022</v>
      </c>
      <c r="U274" s="141">
        <v>2023</v>
      </c>
      <c r="V274" s="141">
        <v>2024</v>
      </c>
      <c r="W274" s="141">
        <v>2025</v>
      </c>
      <c r="X274" s="141">
        <v>2026</v>
      </c>
      <c r="Y274" s="142" t="s">
        <v>232</v>
      </c>
      <c r="Z274" s="142" t="s">
        <v>233</v>
      </c>
      <c r="AA274" s="143" t="s">
        <v>234</v>
      </c>
      <c r="AB274" s="144"/>
      <c r="AC274" s="144"/>
      <c r="AD274" s="145" t="s">
        <v>317</v>
      </c>
      <c r="AE274" s="145" t="s">
        <v>235</v>
      </c>
      <c r="AF274" s="144"/>
    </row>
    <row r="275" spans="1:32" x14ac:dyDescent="0.25">
      <c r="A275" s="146" t="s">
        <v>236</v>
      </c>
      <c r="B275" s="147">
        <v>26</v>
      </c>
      <c r="C275" s="147">
        <v>32</v>
      </c>
      <c r="D275" s="147">
        <v>17</v>
      </c>
      <c r="E275" s="147">
        <v>21</v>
      </c>
      <c r="F275" s="147">
        <v>34</v>
      </c>
      <c r="G275" s="147">
        <v>28</v>
      </c>
      <c r="H275" s="147">
        <v>26</v>
      </c>
      <c r="I275" s="147">
        <v>26</v>
      </c>
      <c r="J275" s="148">
        <v>0</v>
      </c>
      <c r="K275" s="148">
        <v>-1.0869565217391266E-2</v>
      </c>
      <c r="L275" s="147"/>
      <c r="M275" s="155">
        <v>6.8965517241379309E-2</v>
      </c>
      <c r="N275" s="144"/>
      <c r="P275" s="146" t="s">
        <v>236</v>
      </c>
      <c r="Q275" s="147">
        <v>359</v>
      </c>
      <c r="R275" s="147">
        <v>377</v>
      </c>
      <c r="S275" s="147">
        <v>301</v>
      </c>
      <c r="T275" s="147">
        <v>319</v>
      </c>
      <c r="U275" s="147">
        <v>306</v>
      </c>
      <c r="V275" s="147">
        <v>311</v>
      </c>
      <c r="W275" s="147">
        <v>394</v>
      </c>
      <c r="X275" s="147">
        <v>377</v>
      </c>
      <c r="Y275" s="148">
        <v>-4.3147208121827409E-2</v>
      </c>
      <c r="Z275" s="148">
        <v>0.11491339247993232</v>
      </c>
      <c r="AA275" s="147"/>
      <c r="AB275" s="144"/>
      <c r="AC275" s="144"/>
      <c r="AD275" s="147">
        <v>26.285714285714285</v>
      </c>
      <c r="AE275" s="147">
        <v>338.14285714285717</v>
      </c>
      <c r="AF275" s="144"/>
    </row>
    <row r="276" spans="1:32" x14ac:dyDescent="0.25">
      <c r="A276" s="149" t="s">
        <v>237</v>
      </c>
      <c r="B276" s="150">
        <v>17</v>
      </c>
      <c r="C276" s="150">
        <v>20</v>
      </c>
      <c r="D276" s="150">
        <v>12</v>
      </c>
      <c r="E276" s="150">
        <v>18</v>
      </c>
      <c r="F276" s="150">
        <v>18</v>
      </c>
      <c r="G276" s="150">
        <v>19</v>
      </c>
      <c r="H276" s="150">
        <v>20</v>
      </c>
      <c r="I276" s="150">
        <v>20</v>
      </c>
      <c r="J276" s="148">
        <v>0</v>
      </c>
      <c r="K276" s="148">
        <v>0.12903225806451607</v>
      </c>
      <c r="L276" s="147"/>
      <c r="M276" s="155">
        <v>7.874015748031496E-2</v>
      </c>
      <c r="N276" s="144"/>
      <c r="P276" s="149" t="s">
        <v>237</v>
      </c>
      <c r="Q276" s="150">
        <v>278</v>
      </c>
      <c r="R276" s="150">
        <v>286</v>
      </c>
      <c r="S276" s="150">
        <v>230</v>
      </c>
      <c r="T276" s="150">
        <v>245</v>
      </c>
      <c r="U276" s="150">
        <v>229</v>
      </c>
      <c r="V276" s="150">
        <v>235</v>
      </c>
      <c r="W276" s="150">
        <v>274</v>
      </c>
      <c r="X276" s="150">
        <v>254</v>
      </c>
      <c r="Y276" s="148">
        <v>-7.2992700729927001E-2</v>
      </c>
      <c r="Z276" s="148">
        <v>5.6274620146312411E-4</v>
      </c>
      <c r="AA276" s="147"/>
      <c r="AB276" s="144"/>
      <c r="AC276" s="144"/>
      <c r="AD276" s="150">
        <v>17.714285714285715</v>
      </c>
      <c r="AE276" s="150">
        <v>253.85714285714286</v>
      </c>
      <c r="AF276" s="144"/>
    </row>
    <row r="277" spans="1:32" x14ac:dyDescent="0.25">
      <c r="A277" s="146" t="s">
        <v>90</v>
      </c>
      <c r="B277" s="151">
        <v>0.65384615384615385</v>
      </c>
      <c r="C277" s="151">
        <v>0.7407407407407407</v>
      </c>
      <c r="D277" s="151">
        <v>0.75</v>
      </c>
      <c r="E277" s="151">
        <v>0.8571428571428571</v>
      </c>
      <c r="F277" s="151">
        <v>0.52941176470588236</v>
      </c>
      <c r="G277" s="151">
        <v>0.70370370370370372</v>
      </c>
      <c r="H277" s="151">
        <v>0.76923076923076927</v>
      </c>
      <c r="I277" s="151">
        <v>0.76923076923076927</v>
      </c>
      <c r="J277" s="172">
        <v>0</v>
      </c>
      <c r="K277" s="172">
        <v>6.8665797479356865</v>
      </c>
      <c r="L277" s="147"/>
      <c r="M277" s="203">
        <v>6.3675213675213671</v>
      </c>
      <c r="N277" s="144"/>
      <c r="P277" s="146" t="s">
        <v>90</v>
      </c>
      <c r="Q277" s="151">
        <v>0.80813953488372092</v>
      </c>
      <c r="R277" s="151">
        <v>0.79224376731301938</v>
      </c>
      <c r="S277" s="151">
        <v>0.7931034482758621</v>
      </c>
      <c r="T277" s="151">
        <v>0.78778135048231512</v>
      </c>
      <c r="U277" s="151">
        <v>0.77891156462585032</v>
      </c>
      <c r="V277" s="151">
        <v>0.77814569536423839</v>
      </c>
      <c r="W277" s="151">
        <v>0.72295514511873349</v>
      </c>
      <c r="X277" s="151">
        <v>0.7055555555555556</v>
      </c>
      <c r="Y277" s="172">
        <v>-1.7399589563177886</v>
      </c>
      <c r="Z277" s="172">
        <v>-7.3488723269521161</v>
      </c>
      <c r="AA277" s="147"/>
      <c r="AB277" s="144"/>
      <c r="AC277" s="144"/>
      <c r="AD277" s="151">
        <v>0.70056497175141241</v>
      </c>
      <c r="AE277" s="151">
        <v>0.77904427882507676</v>
      </c>
      <c r="AF277" s="144"/>
    </row>
    <row r="278" spans="1:32" x14ac:dyDescent="0.25">
      <c r="A278" s="149" t="s">
        <v>238</v>
      </c>
      <c r="B278" s="150">
        <v>21</v>
      </c>
      <c r="C278" s="150">
        <v>11</v>
      </c>
      <c r="D278" s="150">
        <v>11</v>
      </c>
      <c r="E278" s="150">
        <v>18</v>
      </c>
      <c r="F278" s="150">
        <v>11</v>
      </c>
      <c r="G278" s="150">
        <v>19</v>
      </c>
      <c r="H278" s="150">
        <v>18</v>
      </c>
      <c r="I278" s="150">
        <v>20</v>
      </c>
      <c r="J278" s="148">
        <v>0.1111111111111111</v>
      </c>
      <c r="K278" s="148">
        <v>0.28440366972477066</v>
      </c>
      <c r="L278" s="147"/>
      <c r="M278" s="155">
        <v>8.8105726872246701E-2</v>
      </c>
      <c r="N278" s="144"/>
      <c r="P278" s="149" t="s">
        <v>238</v>
      </c>
      <c r="Q278" s="150">
        <v>261</v>
      </c>
      <c r="R278" s="150">
        <v>277</v>
      </c>
      <c r="S278" s="150">
        <v>220</v>
      </c>
      <c r="T278" s="150">
        <v>241</v>
      </c>
      <c r="U278" s="150">
        <v>214</v>
      </c>
      <c r="V278" s="150">
        <v>228</v>
      </c>
      <c r="W278" s="150">
        <v>253</v>
      </c>
      <c r="X278" s="150">
        <v>227</v>
      </c>
      <c r="Y278" s="148">
        <v>-0.10276679841897234</v>
      </c>
      <c r="Z278" s="148">
        <v>-6.1983471074380167E-2</v>
      </c>
      <c r="AA278" s="147"/>
      <c r="AB278" s="144"/>
      <c r="AC278" s="144"/>
      <c r="AD278" s="150">
        <v>15.571428571428571</v>
      </c>
      <c r="AE278" s="150">
        <v>242</v>
      </c>
      <c r="AF278" s="144"/>
    </row>
    <row r="279" spans="1:32" x14ac:dyDescent="0.25">
      <c r="A279" s="149" t="s">
        <v>239</v>
      </c>
      <c r="B279" s="153">
        <v>0.80769230769230771</v>
      </c>
      <c r="C279" s="153">
        <v>0.34375</v>
      </c>
      <c r="D279" s="153">
        <v>0.6470588235294118</v>
      </c>
      <c r="E279" s="153">
        <v>0.8571428571428571</v>
      </c>
      <c r="F279" s="153">
        <v>0.3235294117647059</v>
      </c>
      <c r="G279" s="153">
        <v>0.6785714285714286</v>
      </c>
      <c r="H279" s="153">
        <v>0.69230769230769229</v>
      </c>
      <c r="I279" s="153">
        <v>0.76923076923076927</v>
      </c>
      <c r="J279" s="172">
        <v>7.6923076923076987</v>
      </c>
      <c r="K279" s="172">
        <v>17.683946488294321</v>
      </c>
      <c r="L279" s="147"/>
      <c r="M279" s="203">
        <v>16.710875331564988</v>
      </c>
      <c r="N279" s="144"/>
      <c r="P279" s="149" t="s">
        <v>239</v>
      </c>
      <c r="Q279" s="153">
        <v>0.72701949860724235</v>
      </c>
      <c r="R279" s="153">
        <v>0.73474801061007955</v>
      </c>
      <c r="S279" s="153">
        <v>0.73089700996677742</v>
      </c>
      <c r="T279" s="153">
        <v>0.75548589341692785</v>
      </c>
      <c r="U279" s="153">
        <v>0.69934640522875813</v>
      </c>
      <c r="V279" s="153">
        <v>0.73311897106109325</v>
      </c>
      <c r="W279" s="153">
        <v>0.64213197969543145</v>
      </c>
      <c r="X279" s="153">
        <v>0.60212201591511938</v>
      </c>
      <c r="Y279" s="172">
        <v>-4.000996378031207</v>
      </c>
      <c r="Z279" s="172">
        <v>-11.355183283857729</v>
      </c>
      <c r="AA279" s="147"/>
      <c r="AB279" s="144"/>
      <c r="AC279" s="144"/>
      <c r="AD279" s="153">
        <v>0.59239130434782605</v>
      </c>
      <c r="AE279" s="153">
        <v>0.71567384875369666</v>
      </c>
      <c r="AF279" s="144"/>
    </row>
    <row r="280" spans="1:32" x14ac:dyDescent="0.25">
      <c r="A280" s="149" t="s">
        <v>240</v>
      </c>
      <c r="B280" s="153">
        <v>1.2352941176470589</v>
      </c>
      <c r="C280" s="153">
        <v>0.55000000000000004</v>
      </c>
      <c r="D280" s="153">
        <v>0.91666666666666663</v>
      </c>
      <c r="E280" s="153">
        <v>1</v>
      </c>
      <c r="F280" s="153">
        <v>0.61111111111111116</v>
      </c>
      <c r="G280" s="153">
        <v>1</v>
      </c>
      <c r="H280" s="153">
        <v>0.9</v>
      </c>
      <c r="I280" s="153">
        <v>1</v>
      </c>
      <c r="J280" s="172">
        <v>9.9999999999999982</v>
      </c>
      <c r="K280" s="172">
        <v>12.096774193548399</v>
      </c>
      <c r="L280" s="147"/>
      <c r="M280" s="203">
        <v>10.629921259842522</v>
      </c>
      <c r="N280" s="144"/>
      <c r="P280" s="149" t="s">
        <v>240</v>
      </c>
      <c r="Q280" s="153">
        <v>0.9388489208633094</v>
      </c>
      <c r="R280" s="153">
        <v>0.96853146853146854</v>
      </c>
      <c r="S280" s="153">
        <v>0.95652173913043481</v>
      </c>
      <c r="T280" s="153">
        <v>0.98367346938775513</v>
      </c>
      <c r="U280" s="153">
        <v>0.93449781659388642</v>
      </c>
      <c r="V280" s="153">
        <v>0.97021276595744677</v>
      </c>
      <c r="W280" s="153">
        <v>0.92335766423357668</v>
      </c>
      <c r="X280" s="153">
        <v>0.89370078740157477</v>
      </c>
      <c r="Y280" s="172">
        <v>-2.965687683200191</v>
      </c>
      <c r="Z280" s="172">
        <v>-5.9591277876984599</v>
      </c>
      <c r="AA280" s="147"/>
      <c r="AB280" s="144"/>
      <c r="AC280" s="144"/>
      <c r="AD280" s="153">
        <v>0.87903225806451601</v>
      </c>
      <c r="AE280" s="153">
        <v>0.95329206527855936</v>
      </c>
      <c r="AF280" s="144"/>
    </row>
    <row r="281" spans="1:32" ht="22.15" customHeight="1" x14ac:dyDescent="0.25">
      <c r="A281" s="154" t="s">
        <v>241</v>
      </c>
      <c r="B281" s="155">
        <v>0.11764705882352941</v>
      </c>
      <c r="C281" s="155">
        <v>0.25</v>
      </c>
      <c r="D281" s="155">
        <v>8.3333333333333329E-2</v>
      </c>
      <c r="E281" s="155">
        <v>5.5555555555555552E-2</v>
      </c>
      <c r="F281" s="155">
        <v>0.22222222222222221</v>
      </c>
      <c r="G281" s="155">
        <v>5.2631578947368418E-2</v>
      </c>
      <c r="H281" s="155">
        <v>0.15</v>
      </c>
      <c r="I281" s="155">
        <v>0</v>
      </c>
      <c r="J281" s="172">
        <v>-15</v>
      </c>
      <c r="K281" s="172">
        <v>-13.709677419354838</v>
      </c>
      <c r="L281" s="147"/>
      <c r="M281" s="203">
        <v>-4.3307086614173231</v>
      </c>
      <c r="N281" s="144"/>
      <c r="P281" s="154" t="s">
        <v>241</v>
      </c>
      <c r="Q281" s="155">
        <v>2.8776978417266189E-2</v>
      </c>
      <c r="R281" s="155">
        <v>3.4965034965034968E-2</v>
      </c>
      <c r="S281" s="155">
        <v>5.2173913043478258E-2</v>
      </c>
      <c r="T281" s="155">
        <v>6.1224489795918366E-2</v>
      </c>
      <c r="U281" s="155">
        <v>3.9301310043668124E-2</v>
      </c>
      <c r="V281" s="155">
        <v>2.1276595744680851E-2</v>
      </c>
      <c r="W281" s="155">
        <v>3.2846715328467155E-2</v>
      </c>
      <c r="X281" s="155">
        <v>4.3307086614173228E-2</v>
      </c>
      <c r="Y281" s="172">
        <v>1.0460371285706074</v>
      </c>
      <c r="Z281" s="172">
        <v>0.50403449146797019</v>
      </c>
      <c r="AA281" s="147"/>
      <c r="AB281" s="144"/>
      <c r="AC281" s="144"/>
      <c r="AD281" s="151">
        <v>0.13709677419354838</v>
      </c>
      <c r="AE281" s="151">
        <v>3.8266741699493526E-2</v>
      </c>
      <c r="AF281" s="144"/>
    </row>
    <row r="282" spans="1:32" ht="22.15" customHeight="1" x14ac:dyDescent="0.25">
      <c r="A282" s="154" t="s">
        <v>242</v>
      </c>
      <c r="B282" s="155">
        <v>7.6923076923076927E-2</v>
      </c>
      <c r="C282" s="155">
        <v>0.15625</v>
      </c>
      <c r="D282" s="155">
        <v>5.8823529411764705E-2</v>
      </c>
      <c r="E282" s="155">
        <v>4.7619047619047616E-2</v>
      </c>
      <c r="F282" s="155">
        <v>0.11764705882352941</v>
      </c>
      <c r="G282" s="155">
        <v>3.5714285714285712E-2</v>
      </c>
      <c r="H282" s="155">
        <v>0.11538461538461539</v>
      </c>
      <c r="I282" s="155">
        <v>0</v>
      </c>
      <c r="J282" s="172">
        <v>-11.538461538461538</v>
      </c>
      <c r="K282" s="172">
        <v>-9.2391304347826075</v>
      </c>
      <c r="L282" s="147"/>
      <c r="M282" s="203">
        <v>-2.9177718832891246</v>
      </c>
      <c r="N282" s="144"/>
      <c r="P282" s="154" t="s">
        <v>242</v>
      </c>
      <c r="Q282" s="155">
        <v>2.2284122562674095E-2</v>
      </c>
      <c r="R282" s="155">
        <v>2.6525198938992044E-2</v>
      </c>
      <c r="S282" s="155">
        <v>3.9867109634551492E-2</v>
      </c>
      <c r="T282" s="155">
        <v>4.7021943573667714E-2</v>
      </c>
      <c r="U282" s="155">
        <v>2.9411764705882353E-2</v>
      </c>
      <c r="V282" s="155">
        <v>1.607717041800643E-2</v>
      </c>
      <c r="W282" s="155">
        <v>2.2842639593908629E-2</v>
      </c>
      <c r="X282" s="155">
        <v>2.9177718832891247E-2</v>
      </c>
      <c r="Y282" s="172">
        <v>0.63350792389826194</v>
      </c>
      <c r="Z282" s="172">
        <v>4.4937071290814673E-2</v>
      </c>
      <c r="AA282" s="147"/>
      <c r="AB282" s="144"/>
      <c r="AC282" s="144"/>
      <c r="AD282" s="151">
        <v>9.2391304347826081E-2</v>
      </c>
      <c r="AE282" s="151">
        <v>2.8728348119983101E-2</v>
      </c>
      <c r="AF282" s="144"/>
    </row>
    <row r="283" spans="1:32" ht="22.15" customHeight="1" x14ac:dyDescent="0.25">
      <c r="A283" s="154" t="s">
        <v>243</v>
      </c>
      <c r="B283" s="155">
        <v>0.30769230769230771</v>
      </c>
      <c r="C283" s="155">
        <v>0.25</v>
      </c>
      <c r="D283" s="155">
        <v>0.17647058823529413</v>
      </c>
      <c r="E283" s="155">
        <v>0.14285714285714285</v>
      </c>
      <c r="F283" s="155">
        <v>0.5</v>
      </c>
      <c r="G283" s="155">
        <v>0.2857142857142857</v>
      </c>
      <c r="H283" s="155">
        <v>0.19230769230769232</v>
      </c>
      <c r="I283" s="155">
        <v>0.23076923076923078</v>
      </c>
      <c r="J283" s="172">
        <v>3.8461538461538463</v>
      </c>
      <c r="K283" s="172">
        <v>-5.1839464882943105</v>
      </c>
      <c r="L283" s="147"/>
      <c r="M283" s="203">
        <v>1.3262599469496039</v>
      </c>
      <c r="N283" s="144"/>
      <c r="P283" s="154" t="s">
        <v>243</v>
      </c>
      <c r="Q283" s="155">
        <v>0.12534818941504178</v>
      </c>
      <c r="R283" s="155">
        <v>0.15649867374005305</v>
      </c>
      <c r="S283" s="155">
        <v>0.15614617940199335</v>
      </c>
      <c r="T283" s="155">
        <v>0.14420062695924765</v>
      </c>
      <c r="U283" s="155">
        <v>0.16993464052287582</v>
      </c>
      <c r="V283" s="155">
        <v>0.16077170418006431</v>
      </c>
      <c r="W283" s="155">
        <v>0.23096446700507614</v>
      </c>
      <c r="X283" s="155">
        <v>0.21750663129973474</v>
      </c>
      <c r="Y283" s="172">
        <v>-1.3457835705341399</v>
      </c>
      <c r="Z283" s="172">
        <v>5.2741105317478718</v>
      </c>
      <c r="AA283" s="147"/>
      <c r="AB283" s="144"/>
      <c r="AC283" s="144"/>
      <c r="AD283" s="151">
        <v>0.28260869565217389</v>
      </c>
      <c r="AE283" s="151">
        <v>0.16476552598225602</v>
      </c>
      <c r="AF283" s="144"/>
    </row>
    <row r="284" spans="1:32" ht="22.15" customHeight="1" x14ac:dyDescent="0.25">
      <c r="A284" s="154" t="s">
        <v>244</v>
      </c>
      <c r="B284" s="155">
        <v>0</v>
      </c>
      <c r="C284" s="155">
        <v>0</v>
      </c>
      <c r="D284" s="155">
        <v>0</v>
      </c>
      <c r="E284" s="155">
        <v>0</v>
      </c>
      <c r="F284" s="155">
        <v>2.9411764705882353E-2</v>
      </c>
      <c r="G284" s="155">
        <v>0</v>
      </c>
      <c r="H284" s="155">
        <v>0</v>
      </c>
      <c r="I284" s="155">
        <v>0</v>
      </c>
      <c r="J284" s="172">
        <v>0</v>
      </c>
      <c r="K284" s="172">
        <v>-0.54347826086956519</v>
      </c>
      <c r="L284" s="147"/>
      <c r="M284" s="203">
        <v>-2.3872679045092835</v>
      </c>
      <c r="N284" s="144"/>
      <c r="P284" s="154" t="s">
        <v>244</v>
      </c>
      <c r="Q284" s="155">
        <v>3.8997214484679667E-2</v>
      </c>
      <c r="R284" s="155">
        <v>2.6525198938992044E-2</v>
      </c>
      <c r="S284" s="155">
        <v>3.3222591362126247E-3</v>
      </c>
      <c r="T284" s="155">
        <v>2.5078369905956112E-2</v>
      </c>
      <c r="U284" s="155">
        <v>2.6143790849673203E-2</v>
      </c>
      <c r="V284" s="155">
        <v>3.8585209003215437E-2</v>
      </c>
      <c r="W284" s="155">
        <v>2.7918781725888325E-2</v>
      </c>
      <c r="X284" s="155">
        <v>2.3872679045092837E-2</v>
      </c>
      <c r="Y284" s="172">
        <v>-0.40461026807954886</v>
      </c>
      <c r="Z284" s="172">
        <v>-0.31657662443030227</v>
      </c>
      <c r="AA284" s="147"/>
      <c r="AB284" s="144"/>
      <c r="AC284" s="144"/>
      <c r="AD284" s="151">
        <v>5.434782608695652E-3</v>
      </c>
      <c r="AE284" s="151">
        <v>2.7038445289395859E-2</v>
      </c>
      <c r="AF284" s="144"/>
    </row>
    <row r="285" spans="1:32" ht="22.15" customHeight="1" x14ac:dyDescent="0.25">
      <c r="A285" s="154" t="s">
        <v>245</v>
      </c>
      <c r="B285" s="155">
        <v>0</v>
      </c>
      <c r="C285" s="155">
        <v>0</v>
      </c>
      <c r="D285" s="155">
        <v>0</v>
      </c>
      <c r="E285" s="155">
        <v>0</v>
      </c>
      <c r="F285" s="155">
        <v>0</v>
      </c>
      <c r="G285" s="155">
        <v>0</v>
      </c>
      <c r="H285" s="155">
        <v>3.8461538461538464E-2</v>
      </c>
      <c r="I285" s="155">
        <v>0</v>
      </c>
      <c r="J285" s="172">
        <v>-3.8461538461538463</v>
      </c>
      <c r="K285" s="172">
        <v>-0.54347826086956519</v>
      </c>
      <c r="L285" s="147"/>
      <c r="M285" s="203">
        <v>-2.3872679045092835</v>
      </c>
      <c r="N285" s="144"/>
      <c r="P285" s="154" t="s">
        <v>245</v>
      </c>
      <c r="Q285" s="155">
        <v>2.7855153203342618E-3</v>
      </c>
      <c r="R285" s="155">
        <v>0</v>
      </c>
      <c r="S285" s="155">
        <v>9.9667774086378731E-3</v>
      </c>
      <c r="T285" s="155">
        <v>0</v>
      </c>
      <c r="U285" s="155">
        <v>0</v>
      </c>
      <c r="V285" s="155">
        <v>1.2861736334405145E-2</v>
      </c>
      <c r="W285" s="155">
        <v>7.6142131979695434E-3</v>
      </c>
      <c r="X285" s="155">
        <v>2.3872679045092837E-2</v>
      </c>
      <c r="Y285" s="172">
        <v>1.6258465847123296</v>
      </c>
      <c r="Z285" s="172">
        <v>1.9225446260977923</v>
      </c>
      <c r="AA285" s="147"/>
      <c r="AB285" s="144"/>
      <c r="AC285" s="144"/>
      <c r="AD285" s="151">
        <v>5.434782608695652E-3</v>
      </c>
      <c r="AE285" s="151">
        <v>4.647232784114913E-3</v>
      </c>
      <c r="AF285" s="144"/>
    </row>
    <row r="286" spans="1:32" ht="22.15" customHeight="1" x14ac:dyDescent="0.25">
      <c r="A286" s="154" t="s">
        <v>246</v>
      </c>
      <c r="B286" s="155">
        <v>0</v>
      </c>
      <c r="C286" s="155">
        <v>0</v>
      </c>
      <c r="D286" s="155">
        <v>0</v>
      </c>
      <c r="E286" s="155">
        <v>0</v>
      </c>
      <c r="F286" s="155">
        <v>0</v>
      </c>
      <c r="G286" s="155">
        <v>0</v>
      </c>
      <c r="H286" s="155">
        <v>0</v>
      </c>
      <c r="I286" s="155">
        <v>0</v>
      </c>
      <c r="J286" s="172">
        <v>0</v>
      </c>
      <c r="K286" s="172">
        <v>0</v>
      </c>
      <c r="L286" s="147"/>
      <c r="M286" s="203">
        <v>-0.2652519893899204</v>
      </c>
      <c r="N286" s="144"/>
      <c r="P286" s="154" t="s">
        <v>246</v>
      </c>
      <c r="Q286" s="155">
        <v>2.7855153203342618E-3</v>
      </c>
      <c r="R286" s="155">
        <v>0</v>
      </c>
      <c r="S286" s="155">
        <v>0</v>
      </c>
      <c r="T286" s="155">
        <v>0</v>
      </c>
      <c r="U286" s="155">
        <v>3.2679738562091504E-3</v>
      </c>
      <c r="V286" s="155">
        <v>3.2154340836012861E-3</v>
      </c>
      <c r="W286" s="155">
        <v>0</v>
      </c>
      <c r="X286" s="155">
        <v>2.6525198938992041E-3</v>
      </c>
      <c r="Y286" s="172">
        <v>0.2652519893899204</v>
      </c>
      <c r="Z286" s="172">
        <v>0.13850927709587732</v>
      </c>
      <c r="AA286" s="147"/>
      <c r="AB286" s="144"/>
      <c r="AC286" s="144"/>
      <c r="AD286" s="151">
        <v>0</v>
      </c>
      <c r="AE286" s="151">
        <v>1.2674271229404308E-3</v>
      </c>
      <c r="AF286" s="144"/>
    </row>
    <row r="287" spans="1:32" x14ac:dyDescent="0.25">
      <c r="A287" s="149" t="s">
        <v>247</v>
      </c>
      <c r="B287" s="150">
        <v>275.30769230769261</v>
      </c>
      <c r="C287" s="150">
        <v>305.96874999999966</v>
      </c>
      <c r="D287" s="150">
        <v>198.470588235294</v>
      </c>
      <c r="E287" s="150">
        <v>270.47619047619003</v>
      </c>
      <c r="F287" s="150">
        <v>298.47058823529454</v>
      </c>
      <c r="G287" s="150">
        <v>219.39285714285703</v>
      </c>
      <c r="H287" s="150">
        <v>335.42307692307679</v>
      </c>
      <c r="I287" s="150">
        <v>211.19230769230802</v>
      </c>
      <c r="J287" s="177">
        <v>-124.23076923076877</v>
      </c>
      <c r="K287" s="177">
        <v>-66.063127090300611</v>
      </c>
      <c r="L287" s="147"/>
      <c r="M287" s="203">
        <v>-35.48938992042369</v>
      </c>
      <c r="N287" s="144"/>
      <c r="P287" s="149" t="s">
        <v>247</v>
      </c>
      <c r="Q287" s="150">
        <v>275.66016713091898</v>
      </c>
      <c r="R287" s="150">
        <v>278.43766578249324</v>
      </c>
      <c r="S287" s="150">
        <v>232.61794019933546</v>
      </c>
      <c r="T287" s="150">
        <v>254.35423197492196</v>
      </c>
      <c r="U287" s="150">
        <v>233.90849673202587</v>
      </c>
      <c r="V287" s="150">
        <v>192.23151125401907</v>
      </c>
      <c r="W287" s="150">
        <v>265.36548223350241</v>
      </c>
      <c r="X287" s="150">
        <v>246.68169761273171</v>
      </c>
      <c r="Y287" s="177">
        <v>-18.683784620770695</v>
      </c>
      <c r="Z287" s="177">
        <v>-3.0031355093636591</v>
      </c>
      <c r="AA287" s="147"/>
      <c r="AB287" s="144"/>
      <c r="AC287" s="144"/>
      <c r="AD287" s="150">
        <v>277.25543478260863</v>
      </c>
      <c r="AE287" s="150">
        <v>249.68483312209537</v>
      </c>
      <c r="AF287" s="144"/>
    </row>
    <row r="288" spans="1:32" x14ac:dyDescent="0.25">
      <c r="A288" s="149" t="s">
        <v>248</v>
      </c>
      <c r="B288" s="150">
        <v>227.2352941176473</v>
      </c>
      <c r="C288" s="150">
        <v>306.80000000000013</v>
      </c>
      <c r="D288" s="150">
        <v>211.916666666667</v>
      </c>
      <c r="E288" s="150">
        <v>268.722222222222</v>
      </c>
      <c r="F288" s="150">
        <v>286.0000000000004</v>
      </c>
      <c r="G288" s="150">
        <v>267.947368421053</v>
      </c>
      <c r="H288" s="150">
        <v>337.09999999999974</v>
      </c>
      <c r="I288" s="150">
        <v>254.3</v>
      </c>
      <c r="J288" s="177">
        <v>-82.799999999999727</v>
      </c>
      <c r="K288" s="177">
        <v>-22.796774193548515</v>
      </c>
      <c r="L288" s="147"/>
      <c r="M288" s="203">
        <v>-20.566141732283199</v>
      </c>
      <c r="N288" s="144"/>
      <c r="P288" s="149" t="s">
        <v>248</v>
      </c>
      <c r="Q288" s="150">
        <v>280.37050359712208</v>
      </c>
      <c r="R288" s="150">
        <v>279.73076923076962</v>
      </c>
      <c r="S288" s="150">
        <v>251.59130434782628</v>
      </c>
      <c r="T288" s="150">
        <v>265.89387755102064</v>
      </c>
      <c r="U288" s="150">
        <v>244.61572052401721</v>
      </c>
      <c r="V288" s="150">
        <v>197.19574468085125</v>
      </c>
      <c r="W288" s="150">
        <v>261.18978102189772</v>
      </c>
      <c r="X288" s="150">
        <v>274.86614173228321</v>
      </c>
      <c r="Y288" s="177">
        <v>13.676360710385495</v>
      </c>
      <c r="Z288" s="177">
        <v>18.884149610729963</v>
      </c>
      <c r="AA288" s="147"/>
      <c r="AB288" s="144"/>
      <c r="AC288" s="144"/>
      <c r="AD288" s="150">
        <v>277.09677419354853</v>
      </c>
      <c r="AE288" s="150">
        <v>255.98199212155325</v>
      </c>
      <c r="AF288" s="144"/>
    </row>
    <row r="289" spans="1:32" x14ac:dyDescent="0.25">
      <c r="A289" s="146" t="s">
        <v>249</v>
      </c>
      <c r="B289" s="147">
        <v>43</v>
      </c>
      <c r="C289" s="147">
        <v>35</v>
      </c>
      <c r="D289" s="147">
        <v>34</v>
      </c>
      <c r="E289" s="147">
        <v>39</v>
      </c>
      <c r="F289" s="147">
        <v>35</v>
      </c>
      <c r="G289" s="147">
        <v>35</v>
      </c>
      <c r="H289" s="147">
        <v>31</v>
      </c>
      <c r="I289" s="147">
        <v>41</v>
      </c>
      <c r="J289" s="148">
        <v>0.32258064516129031</v>
      </c>
      <c r="K289" s="148">
        <v>0.1388888888888889</v>
      </c>
      <c r="L289" s="147"/>
      <c r="M289" s="155">
        <v>6.623586429725363E-2</v>
      </c>
      <c r="N289" s="144"/>
      <c r="P289" s="146" t="s">
        <v>249</v>
      </c>
      <c r="Q289" s="147">
        <v>484</v>
      </c>
      <c r="R289" s="147">
        <v>448</v>
      </c>
      <c r="S289" s="147">
        <v>526</v>
      </c>
      <c r="T289" s="147">
        <v>485</v>
      </c>
      <c r="U289" s="147">
        <v>358</v>
      </c>
      <c r="V289" s="147">
        <v>439</v>
      </c>
      <c r="W289" s="147">
        <v>566</v>
      </c>
      <c r="X289" s="147">
        <v>619</v>
      </c>
      <c r="Y289" s="148">
        <v>9.3639575971731448E-2</v>
      </c>
      <c r="Z289" s="148">
        <v>0.31064730792498491</v>
      </c>
      <c r="AA289" s="147"/>
      <c r="AB289" s="144"/>
      <c r="AC289" s="144"/>
      <c r="AD289" s="147">
        <v>36</v>
      </c>
      <c r="AE289" s="147">
        <v>472.28571428571428</v>
      </c>
      <c r="AF289" s="144"/>
    </row>
    <row r="290" spans="1:32" x14ac:dyDescent="0.25">
      <c r="A290" s="146" t="s">
        <v>250</v>
      </c>
      <c r="B290" s="150">
        <v>8</v>
      </c>
      <c r="C290" s="150">
        <v>9</v>
      </c>
      <c r="D290" s="150">
        <v>5</v>
      </c>
      <c r="E290" s="150">
        <v>11</v>
      </c>
      <c r="F290" s="150">
        <v>16</v>
      </c>
      <c r="G290" s="150">
        <v>7</v>
      </c>
      <c r="H290" s="150">
        <v>13</v>
      </c>
      <c r="I290" s="150">
        <v>15</v>
      </c>
      <c r="J290" s="148">
        <v>0.15384615384615385</v>
      </c>
      <c r="K290" s="148">
        <v>0.52173913043478248</v>
      </c>
      <c r="L290" s="147"/>
      <c r="M290" s="155">
        <v>6.8181818181818177E-2</v>
      </c>
      <c r="N290" s="144"/>
      <c r="P290" s="146" t="s">
        <v>250</v>
      </c>
      <c r="Q290" s="150">
        <v>135</v>
      </c>
      <c r="R290" s="150">
        <v>115</v>
      </c>
      <c r="S290" s="150">
        <v>129</v>
      </c>
      <c r="T290" s="150">
        <v>146</v>
      </c>
      <c r="U290" s="150">
        <v>133</v>
      </c>
      <c r="V290" s="150">
        <v>124</v>
      </c>
      <c r="W290" s="150">
        <v>175</v>
      </c>
      <c r="X290" s="150">
        <v>220</v>
      </c>
      <c r="Y290" s="148">
        <v>0.25714285714285712</v>
      </c>
      <c r="Z290" s="148">
        <v>0.6091954022988505</v>
      </c>
      <c r="AA290" s="147"/>
      <c r="AB290" s="144"/>
      <c r="AC290" s="144"/>
      <c r="AD290" s="150">
        <v>9.8571428571428577</v>
      </c>
      <c r="AE290" s="150">
        <v>136.71428571428572</v>
      </c>
      <c r="AF290" s="144"/>
    </row>
    <row r="291" spans="1:32" x14ac:dyDescent="0.25">
      <c r="A291" s="149" t="s">
        <v>251</v>
      </c>
      <c r="B291" s="147">
        <v>0</v>
      </c>
      <c r="C291" s="147">
        <v>62</v>
      </c>
      <c r="D291" s="147">
        <v>37</v>
      </c>
      <c r="E291" s="147">
        <v>46</v>
      </c>
      <c r="F291" s="147">
        <v>39</v>
      </c>
      <c r="G291" s="147">
        <v>45</v>
      </c>
      <c r="H291" s="147">
        <v>40</v>
      </c>
      <c r="I291" s="147">
        <v>54</v>
      </c>
      <c r="J291" s="148">
        <v>0.35</v>
      </c>
      <c r="K291" s="157">
        <v>0.20446096654275087</v>
      </c>
      <c r="L291" s="147"/>
      <c r="M291" s="155">
        <v>4.8868778280542986E-2</v>
      </c>
      <c r="N291" s="144"/>
      <c r="P291" s="149" t="s">
        <v>251</v>
      </c>
      <c r="Q291" s="147">
        <v>0</v>
      </c>
      <c r="R291" s="147">
        <v>1107</v>
      </c>
      <c r="S291" s="147">
        <v>1016</v>
      </c>
      <c r="T291" s="147">
        <v>979</v>
      </c>
      <c r="U291" s="147">
        <v>975</v>
      </c>
      <c r="V291" s="147">
        <v>1016</v>
      </c>
      <c r="W291" s="147">
        <v>1035</v>
      </c>
      <c r="X291" s="147">
        <v>1105</v>
      </c>
      <c r="Y291" s="148">
        <v>6.7632850241545889E-2</v>
      </c>
      <c r="Z291" s="157">
        <v>8.1919060052219286E-2</v>
      </c>
      <c r="AA291" s="147"/>
      <c r="AB291" s="144"/>
      <c r="AC291" s="144"/>
      <c r="AD291" s="158">
        <v>44.833333333333336</v>
      </c>
      <c r="AE291" s="158">
        <v>1021.3333333333334</v>
      </c>
      <c r="AF291" s="144"/>
    </row>
    <row r="292" spans="1:32" x14ac:dyDescent="0.25">
      <c r="A292" s="159" t="s">
        <v>252</v>
      </c>
      <c r="B292" s="150">
        <v>22</v>
      </c>
      <c r="C292" s="150">
        <v>34</v>
      </c>
      <c r="D292" s="150">
        <v>19</v>
      </c>
      <c r="E292" s="150">
        <v>20</v>
      </c>
      <c r="F292" s="150">
        <v>12</v>
      </c>
      <c r="G292" s="150">
        <v>22</v>
      </c>
      <c r="H292" s="150">
        <v>16</v>
      </c>
      <c r="I292" s="150">
        <v>19</v>
      </c>
      <c r="J292" s="148">
        <v>0.1875</v>
      </c>
      <c r="K292" s="148">
        <v>-8.2758620689655213E-2</v>
      </c>
      <c r="L292" s="147"/>
      <c r="M292" s="155">
        <v>4.4083526682134569E-2</v>
      </c>
      <c r="N292" s="144"/>
      <c r="P292" s="159" t="s">
        <v>252</v>
      </c>
      <c r="Q292" s="150">
        <v>311</v>
      </c>
      <c r="R292" s="150">
        <v>310</v>
      </c>
      <c r="S292" s="150">
        <v>329</v>
      </c>
      <c r="T292" s="150">
        <v>288</v>
      </c>
      <c r="U292" s="150">
        <v>250</v>
      </c>
      <c r="V292" s="150">
        <v>370</v>
      </c>
      <c r="W292" s="150">
        <v>299</v>
      </c>
      <c r="X292" s="150">
        <v>431</v>
      </c>
      <c r="Y292" s="148">
        <v>0.4414715719063545</v>
      </c>
      <c r="Z292" s="148">
        <v>0.39870190078813156</v>
      </c>
      <c r="AA292" s="147"/>
      <c r="AB292" s="144"/>
      <c r="AC292" s="144"/>
      <c r="AD292" s="150">
        <v>20.714285714285715</v>
      </c>
      <c r="AE292" s="150">
        <v>308.14285714285717</v>
      </c>
      <c r="AF292" s="144"/>
    </row>
    <row r="293" spans="1:32" x14ac:dyDescent="0.25">
      <c r="A293" s="159" t="s">
        <v>253</v>
      </c>
      <c r="B293" s="150">
        <v>1</v>
      </c>
      <c r="C293" s="150">
        <v>0</v>
      </c>
      <c r="D293" s="150">
        <v>1</v>
      </c>
      <c r="E293" s="150">
        <v>1</v>
      </c>
      <c r="F293" s="150">
        <v>0</v>
      </c>
      <c r="G293" s="150">
        <v>0</v>
      </c>
      <c r="H293" s="150">
        <v>2</v>
      </c>
      <c r="I293" s="150">
        <v>0</v>
      </c>
      <c r="J293" s="148">
        <v>-1</v>
      </c>
      <c r="K293" s="148">
        <v>-1</v>
      </c>
      <c r="L293" s="147"/>
      <c r="M293" s="155">
        <v>0</v>
      </c>
      <c r="N293" s="144"/>
      <c r="P293" s="159" t="s">
        <v>253</v>
      </c>
      <c r="Q293" s="150">
        <v>24</v>
      </c>
      <c r="R293" s="150">
        <v>23</v>
      </c>
      <c r="S293" s="150">
        <v>20</v>
      </c>
      <c r="T293" s="150">
        <v>22</v>
      </c>
      <c r="U293" s="150">
        <v>7</v>
      </c>
      <c r="V293" s="150">
        <v>13</v>
      </c>
      <c r="W293" s="150">
        <v>15</v>
      </c>
      <c r="X293" s="150">
        <v>21</v>
      </c>
      <c r="Y293" s="148">
        <v>0.4</v>
      </c>
      <c r="Z293" s="148">
        <v>0.18548387096774185</v>
      </c>
      <c r="AA293" s="147"/>
      <c r="AB293" s="144"/>
      <c r="AC293" s="144"/>
      <c r="AD293" s="150">
        <v>0.7142857142857143</v>
      </c>
      <c r="AE293" s="150">
        <v>17.714285714285715</v>
      </c>
      <c r="AF293" s="144"/>
    </row>
    <row r="294" spans="1:32" x14ac:dyDescent="0.25">
      <c r="A294" s="159" t="s">
        <v>254</v>
      </c>
      <c r="B294" s="191">
        <v>4.3478260869565216E-2</v>
      </c>
      <c r="C294" s="191">
        <v>0</v>
      </c>
      <c r="D294" s="191">
        <v>0.05</v>
      </c>
      <c r="E294" s="191">
        <v>4.7619047619047616E-2</v>
      </c>
      <c r="F294" s="191">
        <v>0</v>
      </c>
      <c r="G294" s="191">
        <v>0</v>
      </c>
      <c r="H294" s="191">
        <v>0.1111111111111111</v>
      </c>
      <c r="I294" s="191">
        <v>0</v>
      </c>
      <c r="J294" s="172">
        <v>-11.111111111111111</v>
      </c>
      <c r="K294" s="172">
        <v>-3.3333333333333335</v>
      </c>
      <c r="L294" s="147"/>
      <c r="M294" s="203">
        <v>-4.6460176991150446</v>
      </c>
      <c r="N294" s="144"/>
      <c r="P294" s="159" t="s">
        <v>254</v>
      </c>
      <c r="Q294" s="191">
        <v>7.1641791044776124E-2</v>
      </c>
      <c r="R294" s="191">
        <v>6.9069069069069067E-2</v>
      </c>
      <c r="S294" s="191">
        <v>5.730659025787966E-2</v>
      </c>
      <c r="T294" s="191">
        <v>7.0967741935483872E-2</v>
      </c>
      <c r="U294" s="191">
        <v>2.7237354085603113E-2</v>
      </c>
      <c r="V294" s="191">
        <v>3.3942558746736295E-2</v>
      </c>
      <c r="W294" s="191">
        <v>4.7770700636942678E-2</v>
      </c>
      <c r="X294" s="191">
        <v>4.6460176991150445E-2</v>
      </c>
      <c r="Y294" s="172">
        <v>-0.13105236457922331</v>
      </c>
      <c r="Z294" s="172">
        <v>-0.79019448852195651</v>
      </c>
      <c r="AA294" s="147"/>
      <c r="AB294" s="144"/>
      <c r="AC294" s="144"/>
      <c r="AD294" s="191">
        <v>3.3333333333333333E-2</v>
      </c>
      <c r="AE294" s="191">
        <v>5.4362121876370011E-2</v>
      </c>
      <c r="AF294" s="144"/>
    </row>
    <row r="295" spans="1:32" x14ac:dyDescent="0.25">
      <c r="A295" s="161" t="s">
        <v>255</v>
      </c>
      <c r="B295" s="161"/>
      <c r="C295" s="161"/>
      <c r="D295" s="161"/>
      <c r="E295" s="144"/>
      <c r="F295" s="144"/>
      <c r="G295" s="144"/>
      <c r="H295" s="144"/>
      <c r="I295" s="144"/>
      <c r="J295" s="144"/>
      <c r="K295" s="144"/>
      <c r="L295" s="144"/>
      <c r="M295" s="144"/>
      <c r="N295" s="144"/>
      <c r="O295" s="204"/>
      <c r="P295" s="161" t="s">
        <v>255</v>
      </c>
      <c r="Q295" s="161"/>
      <c r="R295" s="161"/>
      <c r="S295" s="161"/>
      <c r="T295" s="144"/>
      <c r="U295" s="144"/>
      <c r="V295" s="144"/>
      <c r="W295" s="144"/>
      <c r="X295" s="144"/>
      <c r="Y295" s="144"/>
      <c r="Z295" s="144"/>
      <c r="AA295" s="144"/>
      <c r="AB295" s="144"/>
      <c r="AC295" s="144"/>
      <c r="AD295" s="144"/>
      <c r="AE295" s="144"/>
      <c r="AF295" s="144"/>
    </row>
    <row r="296" spans="1:32" x14ac:dyDescent="0.25">
      <c r="N296" s="144"/>
      <c r="AB296" s="144"/>
    </row>
    <row r="297" spans="1:32" x14ac:dyDescent="0.25">
      <c r="N297" s="144"/>
      <c r="AB297" s="144"/>
    </row>
    <row r="298" spans="1:32" x14ac:dyDescent="0.25">
      <c r="A298" s="195" t="s">
        <v>283</v>
      </c>
      <c r="B298" s="189" t="s">
        <v>284</v>
      </c>
      <c r="C298" s="189"/>
      <c r="D298" s="181"/>
      <c r="E298" s="181"/>
      <c r="F298" s="167"/>
      <c r="G298" s="167"/>
      <c r="H298" s="167"/>
      <c r="I298" s="167"/>
      <c r="J298" s="167"/>
      <c r="K298" s="167"/>
      <c r="L298" s="188"/>
      <c r="M298" s="211"/>
      <c r="N298" s="144"/>
      <c r="O298" s="211"/>
      <c r="P298" s="195" t="s">
        <v>283</v>
      </c>
      <c r="Q298" s="189" t="s">
        <v>284</v>
      </c>
      <c r="R298" s="189"/>
      <c r="S298" s="181"/>
      <c r="T298" s="181"/>
      <c r="U298" s="144"/>
      <c r="V298" s="144"/>
      <c r="W298" s="144"/>
      <c r="X298" s="144"/>
      <c r="Y298" s="144"/>
      <c r="Z298" s="144"/>
      <c r="AA298" s="188"/>
      <c r="AB298" s="144"/>
      <c r="AC298" s="144"/>
      <c r="AD298" s="144"/>
      <c r="AE298" s="144"/>
      <c r="AF298" s="144"/>
    </row>
    <row r="299" spans="1:32" x14ac:dyDescent="0.25">
      <c r="A299" s="166" t="s">
        <v>316</v>
      </c>
      <c r="B299" s="166"/>
      <c r="C299" s="166"/>
      <c r="D299" s="166"/>
      <c r="E299" s="213"/>
      <c r="F299" s="167"/>
      <c r="G299" s="167"/>
      <c r="H299" s="167"/>
      <c r="I299" s="167"/>
      <c r="J299" s="167"/>
      <c r="K299" s="167"/>
      <c r="L299" s="167"/>
      <c r="M299" s="144"/>
      <c r="N299" s="144"/>
      <c r="P299" s="166" t="s">
        <v>231</v>
      </c>
      <c r="Q299" s="166"/>
      <c r="R299" s="166"/>
      <c r="S299" s="166"/>
      <c r="T299" s="162"/>
      <c r="U299" s="144"/>
      <c r="V299" s="144"/>
      <c r="W299" s="144"/>
      <c r="X299" s="144"/>
      <c r="Y299" s="144"/>
      <c r="Z299" s="144"/>
      <c r="AA299" s="167"/>
      <c r="AB299" s="144"/>
      <c r="AC299" s="144"/>
      <c r="AD299" s="144"/>
      <c r="AE299" s="144"/>
      <c r="AF299" s="144"/>
    </row>
    <row r="300" spans="1:32" ht="31.5" x14ac:dyDescent="0.25">
      <c r="A300" s="190"/>
      <c r="B300" s="141">
        <v>2019</v>
      </c>
      <c r="C300" s="141">
        <v>2020</v>
      </c>
      <c r="D300" s="141">
        <v>2021</v>
      </c>
      <c r="E300" s="141">
        <v>2022</v>
      </c>
      <c r="F300" s="141">
        <v>2023</v>
      </c>
      <c r="G300" s="141">
        <v>2024</v>
      </c>
      <c r="H300" s="141">
        <v>2025</v>
      </c>
      <c r="I300" s="141">
        <v>2026</v>
      </c>
      <c r="J300" s="142" t="s">
        <v>232</v>
      </c>
      <c r="K300" s="142" t="s">
        <v>233</v>
      </c>
      <c r="L300" s="143" t="s">
        <v>234</v>
      </c>
      <c r="M300" s="145" t="s">
        <v>287</v>
      </c>
      <c r="N300" s="144"/>
      <c r="P300" s="190"/>
      <c r="Q300" s="141">
        <v>2019</v>
      </c>
      <c r="R300" s="141">
        <v>2020</v>
      </c>
      <c r="S300" s="141">
        <v>2021</v>
      </c>
      <c r="T300" s="141">
        <v>2022</v>
      </c>
      <c r="U300" s="141">
        <v>2023</v>
      </c>
      <c r="V300" s="141">
        <v>2024</v>
      </c>
      <c r="W300" s="141">
        <v>2025</v>
      </c>
      <c r="X300" s="141">
        <v>2026</v>
      </c>
      <c r="Y300" s="142" t="s">
        <v>232</v>
      </c>
      <c r="Z300" s="142" t="s">
        <v>233</v>
      </c>
      <c r="AA300" s="143" t="s">
        <v>234</v>
      </c>
      <c r="AB300" s="144"/>
      <c r="AC300" s="144"/>
      <c r="AD300" s="145" t="s">
        <v>317</v>
      </c>
      <c r="AE300" s="145" t="s">
        <v>235</v>
      </c>
      <c r="AF300" s="144"/>
    </row>
    <row r="301" spans="1:32" x14ac:dyDescent="0.25">
      <c r="A301" s="146" t="s">
        <v>236</v>
      </c>
      <c r="B301" s="147">
        <v>67</v>
      </c>
      <c r="C301" s="147">
        <v>237</v>
      </c>
      <c r="D301" s="147">
        <v>84</v>
      </c>
      <c r="E301" s="147">
        <v>215</v>
      </c>
      <c r="F301" s="147">
        <v>72</v>
      </c>
      <c r="G301" s="147">
        <v>136</v>
      </c>
      <c r="H301" s="147">
        <v>66</v>
      </c>
      <c r="I301" s="147">
        <v>532</v>
      </c>
      <c r="J301" s="148">
        <v>7.0606060606060606</v>
      </c>
      <c r="K301" s="148">
        <v>3.2462941847206386</v>
      </c>
      <c r="L301" s="147"/>
      <c r="M301" s="155">
        <v>0.24663885025498378</v>
      </c>
      <c r="N301" s="144"/>
      <c r="P301" s="146" t="s">
        <v>236</v>
      </c>
      <c r="Q301" s="147">
        <v>1612</v>
      </c>
      <c r="R301" s="147">
        <v>2505</v>
      </c>
      <c r="S301" s="147">
        <v>1610</v>
      </c>
      <c r="T301" s="147">
        <v>1370</v>
      </c>
      <c r="U301" s="147">
        <v>1591</v>
      </c>
      <c r="V301" s="147">
        <v>1674</v>
      </c>
      <c r="W301" s="147">
        <v>1545</v>
      </c>
      <c r="X301" s="147">
        <v>2157</v>
      </c>
      <c r="Y301" s="148">
        <v>0.39611650485436894</v>
      </c>
      <c r="Z301" s="148">
        <v>0.26807760141093473</v>
      </c>
      <c r="AA301" s="147"/>
      <c r="AB301" s="144"/>
      <c r="AC301" s="144"/>
      <c r="AD301" s="147">
        <v>125.28571428571429</v>
      </c>
      <c r="AE301" s="147">
        <v>1701</v>
      </c>
      <c r="AF301" s="144"/>
    </row>
    <row r="302" spans="1:32" x14ac:dyDescent="0.25">
      <c r="A302" s="149" t="s">
        <v>237</v>
      </c>
      <c r="B302" s="150">
        <v>31</v>
      </c>
      <c r="C302" s="150">
        <v>147</v>
      </c>
      <c r="D302" s="150">
        <v>35</v>
      </c>
      <c r="E302" s="150">
        <v>172</v>
      </c>
      <c r="F302" s="150">
        <v>27</v>
      </c>
      <c r="G302" s="150">
        <v>80</v>
      </c>
      <c r="H302" s="150">
        <v>21</v>
      </c>
      <c r="I302" s="150">
        <v>495</v>
      </c>
      <c r="J302" s="148">
        <v>22.571428571428573</v>
      </c>
      <c r="K302" s="148">
        <v>5.7543859649122799</v>
      </c>
      <c r="L302" s="147"/>
      <c r="M302" s="155">
        <v>0.4296875</v>
      </c>
      <c r="N302" s="144"/>
      <c r="P302" s="149" t="s">
        <v>237</v>
      </c>
      <c r="Q302" s="150">
        <v>887</v>
      </c>
      <c r="R302" s="150">
        <v>1510</v>
      </c>
      <c r="S302" s="150">
        <v>936</v>
      </c>
      <c r="T302" s="150">
        <v>743</v>
      </c>
      <c r="U302" s="150">
        <v>680</v>
      </c>
      <c r="V302" s="150">
        <v>629</v>
      </c>
      <c r="W302" s="150">
        <v>635</v>
      </c>
      <c r="X302" s="150">
        <v>1152</v>
      </c>
      <c r="Y302" s="148">
        <v>0.81417322834645667</v>
      </c>
      <c r="Z302" s="148">
        <v>0.33953488372093021</v>
      </c>
      <c r="AA302" s="147"/>
      <c r="AB302" s="144"/>
      <c r="AC302" s="144"/>
      <c r="AD302" s="150">
        <v>73.285714285714292</v>
      </c>
      <c r="AE302" s="150">
        <v>860</v>
      </c>
      <c r="AF302" s="144"/>
    </row>
    <row r="303" spans="1:32" x14ac:dyDescent="0.25">
      <c r="A303" s="146" t="s">
        <v>90</v>
      </c>
      <c r="B303" s="151">
        <v>0.5636363636363636</v>
      </c>
      <c r="C303" s="151">
        <v>0.73134328358208955</v>
      </c>
      <c r="D303" s="151">
        <v>0.50724637681159424</v>
      </c>
      <c r="E303" s="151">
        <v>0.86868686868686873</v>
      </c>
      <c r="F303" s="151">
        <v>0.49090909090909091</v>
      </c>
      <c r="G303" s="151">
        <v>0.65040650406504064</v>
      </c>
      <c r="H303" s="151">
        <v>0.38181818181818183</v>
      </c>
      <c r="I303" s="151">
        <v>0.95744680851063835</v>
      </c>
      <c r="J303" s="172">
        <v>57.562862669245654</v>
      </c>
      <c r="K303" s="172">
        <v>27.887537993920976</v>
      </c>
      <c r="L303" s="147"/>
      <c r="M303" s="203">
        <v>33.067858217766776</v>
      </c>
      <c r="N303" s="144"/>
      <c r="P303" s="146" t="s">
        <v>90</v>
      </c>
      <c r="Q303" s="151">
        <v>0.65124816446402345</v>
      </c>
      <c r="R303" s="151">
        <v>0.69266055045871555</v>
      </c>
      <c r="S303" s="151">
        <v>0.67144906743185084</v>
      </c>
      <c r="T303" s="151">
        <v>0.64273356401384085</v>
      </c>
      <c r="U303" s="151">
        <v>0.53501180173092056</v>
      </c>
      <c r="V303" s="151">
        <v>0.45945945945945948</v>
      </c>
      <c r="W303" s="151">
        <v>0.4945482866043614</v>
      </c>
      <c r="X303" s="151">
        <v>0.62676822633297058</v>
      </c>
      <c r="Y303" s="172">
        <v>13.221993972860918</v>
      </c>
      <c r="Z303" s="172">
        <v>2.5729887674823648</v>
      </c>
      <c r="AA303" s="147"/>
      <c r="AB303" s="144"/>
      <c r="AC303" s="144"/>
      <c r="AD303" s="151">
        <v>0.6785714285714286</v>
      </c>
      <c r="AE303" s="151">
        <v>0.60103833865814693</v>
      </c>
      <c r="AF303" s="144"/>
    </row>
    <row r="304" spans="1:32" x14ac:dyDescent="0.25">
      <c r="A304" s="149" t="s">
        <v>238</v>
      </c>
      <c r="B304" s="150">
        <v>31</v>
      </c>
      <c r="C304" s="150">
        <v>132</v>
      </c>
      <c r="D304" s="150">
        <v>31</v>
      </c>
      <c r="E304" s="150">
        <v>167</v>
      </c>
      <c r="F304" s="150">
        <v>26</v>
      </c>
      <c r="G304" s="150">
        <v>54</v>
      </c>
      <c r="H304" s="150">
        <v>19</v>
      </c>
      <c r="I304" s="150">
        <v>492</v>
      </c>
      <c r="J304" s="148">
        <v>24.894736842105264</v>
      </c>
      <c r="K304" s="148">
        <v>6.4869565217391312</v>
      </c>
      <c r="L304" s="147"/>
      <c r="M304" s="155">
        <v>0.44404332129963897</v>
      </c>
      <c r="N304" s="144"/>
      <c r="P304" s="149" t="s">
        <v>238</v>
      </c>
      <c r="Q304" s="150">
        <v>807</v>
      </c>
      <c r="R304" s="150">
        <v>1436</v>
      </c>
      <c r="S304" s="150">
        <v>903</v>
      </c>
      <c r="T304" s="150">
        <v>673</v>
      </c>
      <c r="U304" s="150">
        <v>552</v>
      </c>
      <c r="V304" s="150">
        <v>558</v>
      </c>
      <c r="W304" s="150">
        <v>602</v>
      </c>
      <c r="X304" s="150">
        <v>1108</v>
      </c>
      <c r="Y304" s="148">
        <v>0.84053156146179397</v>
      </c>
      <c r="Z304" s="148">
        <v>0.40227806906526853</v>
      </c>
      <c r="AA304" s="147"/>
      <c r="AB304" s="144"/>
      <c r="AC304" s="144"/>
      <c r="AD304" s="150">
        <v>65.714285714285708</v>
      </c>
      <c r="AE304" s="150">
        <v>790.14285714285711</v>
      </c>
      <c r="AF304" s="144"/>
    </row>
    <row r="305" spans="1:32" x14ac:dyDescent="0.25">
      <c r="A305" s="149" t="s">
        <v>239</v>
      </c>
      <c r="B305" s="153">
        <v>0.46268656716417911</v>
      </c>
      <c r="C305" s="153">
        <v>0.55696202531645567</v>
      </c>
      <c r="D305" s="153">
        <v>0.36904761904761907</v>
      </c>
      <c r="E305" s="153">
        <v>0.77674418604651163</v>
      </c>
      <c r="F305" s="153">
        <v>0.3611111111111111</v>
      </c>
      <c r="G305" s="153">
        <v>0.39705882352941174</v>
      </c>
      <c r="H305" s="153">
        <v>0.2878787878787879</v>
      </c>
      <c r="I305" s="153">
        <v>0.92481203007518797</v>
      </c>
      <c r="J305" s="172">
        <v>63.693324219640004</v>
      </c>
      <c r="K305" s="172">
        <v>40.029663668864302</v>
      </c>
      <c r="L305" s="147"/>
      <c r="M305" s="203">
        <v>41.113562766443238</v>
      </c>
      <c r="N305" s="144"/>
      <c r="P305" s="149" t="s">
        <v>239</v>
      </c>
      <c r="Q305" s="153">
        <v>0.50062034739454098</v>
      </c>
      <c r="R305" s="153">
        <v>0.5732534930139721</v>
      </c>
      <c r="S305" s="153">
        <v>0.56086956521739129</v>
      </c>
      <c r="T305" s="153">
        <v>0.49124087591240878</v>
      </c>
      <c r="U305" s="153">
        <v>0.34695160276555626</v>
      </c>
      <c r="V305" s="153">
        <v>0.33333333333333331</v>
      </c>
      <c r="W305" s="153">
        <v>0.3896440129449838</v>
      </c>
      <c r="X305" s="153">
        <v>0.51367640241075563</v>
      </c>
      <c r="Y305" s="172">
        <v>12.403238946577183</v>
      </c>
      <c r="Z305" s="172">
        <v>4.9159731544878404</v>
      </c>
      <c r="AA305" s="147"/>
      <c r="AB305" s="144"/>
      <c r="AC305" s="144"/>
      <c r="AD305" s="153">
        <v>0.52451539338654496</v>
      </c>
      <c r="AE305" s="153">
        <v>0.46451667086587722</v>
      </c>
      <c r="AF305" s="144"/>
    </row>
    <row r="306" spans="1:32" x14ac:dyDescent="0.25">
      <c r="A306" s="149" t="s">
        <v>240</v>
      </c>
      <c r="B306" s="153">
        <v>1</v>
      </c>
      <c r="C306" s="153">
        <v>0.89795918367346939</v>
      </c>
      <c r="D306" s="153">
        <v>0.88571428571428568</v>
      </c>
      <c r="E306" s="153">
        <v>0.97093023255813948</v>
      </c>
      <c r="F306" s="153">
        <v>0.96296296296296291</v>
      </c>
      <c r="G306" s="153">
        <v>0.67500000000000004</v>
      </c>
      <c r="H306" s="153">
        <v>0.90476190476190477</v>
      </c>
      <c r="I306" s="153">
        <v>0.9939393939393939</v>
      </c>
      <c r="J306" s="172">
        <v>8.9177489177489129</v>
      </c>
      <c r="K306" s="172">
        <v>9.7253234095339476</v>
      </c>
      <c r="L306" s="147"/>
      <c r="M306" s="203">
        <v>3.213383838383832</v>
      </c>
      <c r="N306" s="144"/>
      <c r="P306" s="149" t="s">
        <v>240</v>
      </c>
      <c r="Q306" s="153">
        <v>0.90980834272829758</v>
      </c>
      <c r="R306" s="153">
        <v>0.9509933774834437</v>
      </c>
      <c r="S306" s="153">
        <v>0.96474358974358976</v>
      </c>
      <c r="T306" s="153">
        <v>0.9057873485868102</v>
      </c>
      <c r="U306" s="153">
        <v>0.81176470588235294</v>
      </c>
      <c r="V306" s="153">
        <v>0.88712241653418122</v>
      </c>
      <c r="W306" s="153">
        <v>0.94803149606299209</v>
      </c>
      <c r="X306" s="153">
        <v>0.96180555555555558</v>
      </c>
      <c r="Y306" s="172">
        <v>1.3774059492563495</v>
      </c>
      <c r="Z306" s="172">
        <v>4.3034791435954229</v>
      </c>
      <c r="AA306" s="147"/>
      <c r="AB306" s="144"/>
      <c r="AC306" s="144"/>
      <c r="AD306" s="153">
        <v>0.89668615984405442</v>
      </c>
      <c r="AE306" s="153">
        <v>0.91877076411960135</v>
      </c>
      <c r="AF306" s="144"/>
    </row>
    <row r="307" spans="1:32" ht="22.15" customHeight="1" x14ac:dyDescent="0.25">
      <c r="A307" s="154" t="s">
        <v>241</v>
      </c>
      <c r="B307" s="155">
        <v>0</v>
      </c>
      <c r="C307" s="155">
        <v>2.0408163265306121E-2</v>
      </c>
      <c r="D307" s="155">
        <v>5.7142857142857141E-2</v>
      </c>
      <c r="E307" s="155">
        <v>1.1627906976744186E-2</v>
      </c>
      <c r="F307" s="155">
        <v>0</v>
      </c>
      <c r="G307" s="155">
        <v>0.28749999999999998</v>
      </c>
      <c r="H307" s="155">
        <v>4.7619047619047616E-2</v>
      </c>
      <c r="I307" s="155">
        <v>1.0101010101010102E-2</v>
      </c>
      <c r="J307" s="172">
        <v>-3.7518037518037515</v>
      </c>
      <c r="K307" s="172">
        <v>-5.0327839801524004</v>
      </c>
      <c r="L307" s="147"/>
      <c r="M307" s="203">
        <v>-0.89962121212121215</v>
      </c>
      <c r="N307" s="144"/>
      <c r="P307" s="154" t="s">
        <v>241</v>
      </c>
      <c r="Q307" s="155">
        <v>1.5783540022547914E-2</v>
      </c>
      <c r="R307" s="155">
        <v>2.4503311258278145E-2</v>
      </c>
      <c r="S307" s="155">
        <v>2.7777777777777776E-2</v>
      </c>
      <c r="T307" s="155">
        <v>3.4993270524899055E-2</v>
      </c>
      <c r="U307" s="155">
        <v>3.6764705882352942E-2</v>
      </c>
      <c r="V307" s="155">
        <v>7.472178060413355E-2</v>
      </c>
      <c r="W307" s="155">
        <v>2.6771653543307086E-2</v>
      </c>
      <c r="X307" s="155">
        <v>1.9097222222222224E-2</v>
      </c>
      <c r="Y307" s="172">
        <v>-0.76744313210848625</v>
      </c>
      <c r="Z307" s="172">
        <v>-1.2796465485418969</v>
      </c>
      <c r="AA307" s="147"/>
      <c r="AB307" s="144"/>
      <c r="AC307" s="144"/>
      <c r="AD307" s="151">
        <v>6.042884990253411E-2</v>
      </c>
      <c r="AE307" s="151">
        <v>3.1893687707641193E-2</v>
      </c>
      <c r="AF307" s="144"/>
    </row>
    <row r="308" spans="1:32" ht="22.15" customHeight="1" x14ac:dyDescent="0.25">
      <c r="A308" s="154" t="s">
        <v>242</v>
      </c>
      <c r="B308" s="155">
        <v>0</v>
      </c>
      <c r="C308" s="155">
        <v>1.2658227848101266E-2</v>
      </c>
      <c r="D308" s="155">
        <v>2.3809523809523808E-2</v>
      </c>
      <c r="E308" s="155">
        <v>9.3023255813953487E-3</v>
      </c>
      <c r="F308" s="155">
        <v>0</v>
      </c>
      <c r="G308" s="155">
        <v>0.16911764705882354</v>
      </c>
      <c r="H308" s="155">
        <v>1.5151515151515152E-2</v>
      </c>
      <c r="I308" s="155">
        <v>9.3984962406015032E-3</v>
      </c>
      <c r="J308" s="172">
        <v>-0.57530189109136487</v>
      </c>
      <c r="K308" s="172">
        <v>-2.5949280270230877</v>
      </c>
      <c r="L308" s="147"/>
      <c r="M308" s="203">
        <v>-8.0085470979256335E-2</v>
      </c>
      <c r="N308" s="144"/>
      <c r="P308" s="154" t="s">
        <v>242</v>
      </c>
      <c r="Q308" s="155">
        <v>8.6848635235732014E-3</v>
      </c>
      <c r="R308" s="155">
        <v>1.4770459081836327E-2</v>
      </c>
      <c r="S308" s="155">
        <v>1.6149068322981366E-2</v>
      </c>
      <c r="T308" s="155">
        <v>1.8978102189781021E-2</v>
      </c>
      <c r="U308" s="155">
        <v>1.5713387806411062E-2</v>
      </c>
      <c r="V308" s="155">
        <v>2.8076463560334528E-2</v>
      </c>
      <c r="W308" s="155">
        <v>1.1003236245954692E-2</v>
      </c>
      <c r="X308" s="155">
        <v>1.0199350950394067E-2</v>
      </c>
      <c r="Y308" s="172">
        <v>-8.038852955606253E-2</v>
      </c>
      <c r="Z308" s="172">
        <v>-0.5925617555526822</v>
      </c>
      <c r="AA308" s="147"/>
      <c r="AB308" s="144"/>
      <c r="AC308" s="144"/>
      <c r="AD308" s="151">
        <v>3.5347776510832381E-2</v>
      </c>
      <c r="AE308" s="151">
        <v>1.6124968505920888E-2</v>
      </c>
      <c r="AF308" s="144"/>
    </row>
    <row r="309" spans="1:32" ht="22.15" customHeight="1" x14ac:dyDescent="0.25">
      <c r="A309" s="154" t="s">
        <v>243</v>
      </c>
      <c r="B309" s="155">
        <v>0.2537313432835821</v>
      </c>
      <c r="C309" s="155">
        <v>0.20253164556962025</v>
      </c>
      <c r="D309" s="155">
        <v>0.25</v>
      </c>
      <c r="E309" s="155">
        <v>7.9069767441860464E-2</v>
      </c>
      <c r="F309" s="155">
        <v>0.18055555555555555</v>
      </c>
      <c r="G309" s="155">
        <v>8.0882352941176475E-2</v>
      </c>
      <c r="H309" s="155">
        <v>0.18181818181818182</v>
      </c>
      <c r="I309" s="155">
        <v>1.3157894736842105E-2</v>
      </c>
      <c r="J309" s="172">
        <v>-16.866028708133975</v>
      </c>
      <c r="K309" s="172">
        <v>-14.533697413430957</v>
      </c>
      <c r="L309" s="147"/>
      <c r="M309" s="203">
        <v>-6.8900519727691973</v>
      </c>
      <c r="N309" s="144"/>
      <c r="P309" s="154" t="s">
        <v>243</v>
      </c>
      <c r="Q309" s="155">
        <v>0.13399503722084366</v>
      </c>
      <c r="R309" s="155">
        <v>0.10978043912175649</v>
      </c>
      <c r="S309" s="155">
        <v>0.11739130434782609</v>
      </c>
      <c r="T309" s="155">
        <v>0.11167883211678832</v>
      </c>
      <c r="U309" s="155">
        <v>0.14707730986800754</v>
      </c>
      <c r="V309" s="155">
        <v>0.13201911589008364</v>
      </c>
      <c r="W309" s="155">
        <v>0.13333333333333333</v>
      </c>
      <c r="X309" s="155">
        <v>8.2058414464534074E-2</v>
      </c>
      <c r="Y309" s="172">
        <v>-5.127491886879926</v>
      </c>
      <c r="Z309" s="172">
        <v>-4.3413996722162835</v>
      </c>
      <c r="AA309" s="147"/>
      <c r="AB309" s="144"/>
      <c r="AC309" s="144"/>
      <c r="AD309" s="151">
        <v>0.15849486887115166</v>
      </c>
      <c r="AE309" s="151">
        <v>0.12547241118669691</v>
      </c>
      <c r="AF309" s="144"/>
    </row>
    <row r="310" spans="1:32" ht="22.15" customHeight="1" x14ac:dyDescent="0.25">
      <c r="A310" s="154" t="s">
        <v>244</v>
      </c>
      <c r="B310" s="155">
        <v>0.16417910447761194</v>
      </c>
      <c r="C310" s="155">
        <v>2.5316455696202531E-2</v>
      </c>
      <c r="D310" s="155">
        <v>0.15476190476190477</v>
      </c>
      <c r="E310" s="155">
        <v>4.1860465116279069E-2</v>
      </c>
      <c r="F310" s="155">
        <v>0.20833333333333334</v>
      </c>
      <c r="G310" s="155">
        <v>0.11764705882352941</v>
      </c>
      <c r="H310" s="155">
        <v>0.19696969696969696</v>
      </c>
      <c r="I310" s="155">
        <v>1.3157894736842105E-2</v>
      </c>
      <c r="J310" s="172">
        <v>-18.381180223285487</v>
      </c>
      <c r="K310" s="172">
        <v>-8.1482926243773637</v>
      </c>
      <c r="L310" s="147"/>
      <c r="M310" s="203">
        <v>-5.4065100163482427</v>
      </c>
      <c r="N310" s="144"/>
      <c r="P310" s="154" t="s">
        <v>244</v>
      </c>
      <c r="Q310" s="155">
        <v>6.699751861042183E-2</v>
      </c>
      <c r="R310" s="155">
        <v>4.7105788423153695E-2</v>
      </c>
      <c r="S310" s="155">
        <v>6.273291925465839E-2</v>
      </c>
      <c r="T310" s="155">
        <v>0.10145985401459855</v>
      </c>
      <c r="U310" s="155">
        <v>0.10622250157133878</v>
      </c>
      <c r="V310" s="155">
        <v>0.12843488649940263</v>
      </c>
      <c r="W310" s="155">
        <v>0.1087378640776699</v>
      </c>
      <c r="X310" s="155">
        <v>6.7222994900324531E-2</v>
      </c>
      <c r="Y310" s="172">
        <v>-4.1514869177345375</v>
      </c>
      <c r="Z310" s="172">
        <v>-1.82729318654435</v>
      </c>
      <c r="AA310" s="147"/>
      <c r="AB310" s="144"/>
      <c r="AC310" s="144"/>
      <c r="AD310" s="151">
        <v>9.4640820980615742E-2</v>
      </c>
      <c r="AE310" s="151">
        <v>8.5495926765768032E-2</v>
      </c>
      <c r="AF310" s="144"/>
    </row>
    <row r="311" spans="1:32" ht="22.15" customHeight="1" x14ac:dyDescent="0.25">
      <c r="A311" s="154" t="s">
        <v>245</v>
      </c>
      <c r="B311" s="155">
        <v>0</v>
      </c>
      <c r="C311" s="155">
        <v>0</v>
      </c>
      <c r="D311" s="155">
        <v>0</v>
      </c>
      <c r="E311" s="155">
        <v>0</v>
      </c>
      <c r="F311" s="155">
        <v>1.3888888888888888E-2</v>
      </c>
      <c r="G311" s="155">
        <v>0.11029411764705882</v>
      </c>
      <c r="H311" s="155">
        <v>0.13636363636363635</v>
      </c>
      <c r="I311" s="155">
        <v>7.5187969924812026E-3</v>
      </c>
      <c r="J311" s="172">
        <v>-12.884483937115515</v>
      </c>
      <c r="K311" s="172">
        <v>-2.0987474387222331</v>
      </c>
      <c r="L311" s="147"/>
      <c r="M311" s="203">
        <v>-13.109965456060177</v>
      </c>
      <c r="N311" s="144"/>
      <c r="P311" s="154" t="s">
        <v>245</v>
      </c>
      <c r="Q311" s="155">
        <v>0.10421836228287841</v>
      </c>
      <c r="R311" s="155">
        <v>0.1125748502994012</v>
      </c>
      <c r="S311" s="155">
        <v>0.10745341614906832</v>
      </c>
      <c r="T311" s="155">
        <v>9.0510948905109495E-2</v>
      </c>
      <c r="U311" s="155">
        <v>0.11627906976744186</v>
      </c>
      <c r="V311" s="155">
        <v>0.17443249701314217</v>
      </c>
      <c r="W311" s="155">
        <v>0.17346278317152103</v>
      </c>
      <c r="X311" s="155">
        <v>0.13861845155308297</v>
      </c>
      <c r="Y311" s="172">
        <v>-3.4844331618438056</v>
      </c>
      <c r="Z311" s="172">
        <v>1.3314008788322758</v>
      </c>
      <c r="AA311" s="147"/>
      <c r="AB311" s="144"/>
      <c r="AC311" s="144"/>
      <c r="AD311" s="151">
        <v>2.8506271379703536E-2</v>
      </c>
      <c r="AE311" s="151">
        <v>0.12530444276476022</v>
      </c>
      <c r="AF311" s="144"/>
    </row>
    <row r="312" spans="1:32" ht="22.15" customHeight="1" x14ac:dyDescent="0.25">
      <c r="A312" s="154" t="s">
        <v>246</v>
      </c>
      <c r="B312" s="155">
        <v>0.14925373134328357</v>
      </c>
      <c r="C312" s="155">
        <v>0.12658227848101267</v>
      </c>
      <c r="D312" s="155">
        <v>0.17857142857142858</v>
      </c>
      <c r="E312" s="155">
        <v>7.441860465116279E-2</v>
      </c>
      <c r="F312" s="155">
        <v>0.125</v>
      </c>
      <c r="G312" s="155">
        <v>7.3529411764705885E-2</v>
      </c>
      <c r="H312" s="155">
        <v>0.13636363636363635</v>
      </c>
      <c r="I312" s="155">
        <v>2.6315789473684209E-2</v>
      </c>
      <c r="J312" s="172">
        <v>-11.004784688995214</v>
      </c>
      <c r="K312" s="172">
        <v>-8.6569045189941782</v>
      </c>
      <c r="L312" s="147"/>
      <c r="M312" s="203">
        <v>-8.6340677842032054</v>
      </c>
      <c r="N312" s="144"/>
      <c r="P312" s="154" t="s">
        <v>246</v>
      </c>
      <c r="Q312" s="155">
        <v>0.11662531017369727</v>
      </c>
      <c r="R312" s="155">
        <v>9.9401197604790423E-2</v>
      </c>
      <c r="S312" s="155">
        <v>0.115527950310559</v>
      </c>
      <c r="T312" s="155">
        <v>0.13211678832116788</v>
      </c>
      <c r="U312" s="155">
        <v>0.14707730986800754</v>
      </c>
      <c r="V312" s="155">
        <v>0.13201911589008364</v>
      </c>
      <c r="W312" s="155">
        <v>0.13851132686084142</v>
      </c>
      <c r="X312" s="155">
        <v>0.11265646731571627</v>
      </c>
      <c r="Y312" s="172">
        <v>-2.5854859545125146</v>
      </c>
      <c r="Z312" s="172">
        <v>-1.1052275440645534</v>
      </c>
      <c r="AA312" s="147"/>
      <c r="AB312" s="144"/>
      <c r="AC312" s="144"/>
      <c r="AD312" s="151">
        <v>0.11288483466362599</v>
      </c>
      <c r="AE312" s="151">
        <v>0.1237087427563618</v>
      </c>
      <c r="AF312" s="144"/>
    </row>
    <row r="313" spans="1:32" x14ac:dyDescent="0.25">
      <c r="A313" s="149" t="s">
        <v>247</v>
      </c>
      <c r="B313" s="150">
        <v>284.14925373134326</v>
      </c>
      <c r="C313" s="150">
        <v>326.86919831223611</v>
      </c>
      <c r="D313" s="150">
        <v>249.88095238095224</v>
      </c>
      <c r="E313" s="150">
        <v>214.86046511627927</v>
      </c>
      <c r="F313" s="150">
        <v>333.25000000000023</v>
      </c>
      <c r="G313" s="150">
        <v>271.98529411764673</v>
      </c>
      <c r="H313" s="150">
        <v>247.59090909090887</v>
      </c>
      <c r="I313" s="150">
        <v>52.699248120300773</v>
      </c>
      <c r="J313" s="177">
        <v>-194.89166097060809</v>
      </c>
      <c r="K313" s="177">
        <v>-222.11945199372425</v>
      </c>
      <c r="L313" s="147"/>
      <c r="M313" s="203">
        <v>-110.13709865763147</v>
      </c>
      <c r="N313" s="144"/>
      <c r="P313" s="149" t="s">
        <v>247</v>
      </c>
      <c r="Q313" s="150">
        <v>250.0403225806451</v>
      </c>
      <c r="R313" s="150">
        <v>200.0087824351296</v>
      </c>
      <c r="S313" s="150">
        <v>229.53043478260878</v>
      </c>
      <c r="T313" s="150">
        <v>216.9540145985402</v>
      </c>
      <c r="U313" s="150">
        <v>260.23004399748618</v>
      </c>
      <c r="V313" s="150">
        <v>181.36439665471903</v>
      </c>
      <c r="W313" s="150">
        <v>194.37605177993504</v>
      </c>
      <c r="X313" s="150">
        <v>162.83634677793225</v>
      </c>
      <c r="Y313" s="177">
        <v>-31.53970500200279</v>
      </c>
      <c r="Z313" s="177">
        <v>-54.581894592690048</v>
      </c>
      <c r="AA313" s="147"/>
      <c r="AB313" s="144"/>
      <c r="AC313" s="144"/>
      <c r="AD313" s="150">
        <v>274.81870011402503</v>
      </c>
      <c r="AE313" s="150">
        <v>217.4182413706223</v>
      </c>
      <c r="AF313" s="144"/>
    </row>
    <row r="314" spans="1:32" x14ac:dyDescent="0.25">
      <c r="A314" s="149" t="s">
        <v>248</v>
      </c>
      <c r="B314" s="150">
        <v>356.22580645161281</v>
      </c>
      <c r="C314" s="150">
        <v>282.23129251700692</v>
      </c>
      <c r="D314" s="150">
        <v>416.68571428571414</v>
      </c>
      <c r="E314" s="150">
        <v>208.35465116279053</v>
      </c>
      <c r="F314" s="150">
        <v>368.03703703703718</v>
      </c>
      <c r="G314" s="150">
        <v>285.33749999999998</v>
      </c>
      <c r="H314" s="150">
        <v>540.04761904761904</v>
      </c>
      <c r="I314" s="150">
        <v>45.571717171717147</v>
      </c>
      <c r="J314" s="177">
        <v>-494.47590187590191</v>
      </c>
      <c r="K314" s="177">
        <v>-241.08910154173307</v>
      </c>
      <c r="L314" s="147"/>
      <c r="M314" s="203">
        <v>-138.43609532828296</v>
      </c>
      <c r="N314" s="144"/>
      <c r="P314" s="149" t="s">
        <v>248</v>
      </c>
      <c r="Q314" s="150">
        <v>272.12965050732799</v>
      </c>
      <c r="R314" s="150">
        <v>201.6278145695365</v>
      </c>
      <c r="S314" s="150">
        <v>283.61004273504273</v>
      </c>
      <c r="T314" s="150">
        <v>251.37685060565306</v>
      </c>
      <c r="U314" s="150">
        <v>309.88235294117641</v>
      </c>
      <c r="V314" s="150">
        <v>253.8060413354529</v>
      </c>
      <c r="W314" s="150">
        <v>280.96535433070864</v>
      </c>
      <c r="X314" s="150">
        <v>184.00781250000011</v>
      </c>
      <c r="Y314" s="177">
        <v>-96.957541830708522</v>
      </c>
      <c r="Z314" s="177">
        <v>-72.943350290697595</v>
      </c>
      <c r="AA314" s="147"/>
      <c r="AB314" s="144"/>
      <c r="AC314" s="144"/>
      <c r="AD314" s="150">
        <v>286.66081871345023</v>
      </c>
      <c r="AE314" s="150">
        <v>256.95116279069771</v>
      </c>
      <c r="AF314" s="144"/>
    </row>
    <row r="315" spans="1:32" x14ac:dyDescent="0.25">
      <c r="A315" s="146" t="s">
        <v>249</v>
      </c>
      <c r="B315" s="147">
        <v>149</v>
      </c>
      <c r="C315" s="147">
        <v>166</v>
      </c>
      <c r="D315" s="147">
        <v>119</v>
      </c>
      <c r="E315" s="147">
        <v>160</v>
      </c>
      <c r="F315" s="147">
        <v>213</v>
      </c>
      <c r="G315" s="147">
        <v>225</v>
      </c>
      <c r="H315" s="147">
        <v>116</v>
      </c>
      <c r="I315" s="147">
        <v>162</v>
      </c>
      <c r="J315" s="148">
        <v>0.39655172413793105</v>
      </c>
      <c r="K315" s="148">
        <v>-1.2195121951219513E-2</v>
      </c>
      <c r="L315" s="147"/>
      <c r="M315" s="155">
        <v>8.6170212765957446E-2</v>
      </c>
      <c r="N315" s="144"/>
      <c r="P315" s="146" t="s">
        <v>249</v>
      </c>
      <c r="Q315" s="147">
        <v>2494</v>
      </c>
      <c r="R315" s="147">
        <v>2005</v>
      </c>
      <c r="S315" s="147">
        <v>1768</v>
      </c>
      <c r="T315" s="147">
        <v>1804</v>
      </c>
      <c r="U315" s="147">
        <v>1888</v>
      </c>
      <c r="V315" s="147">
        <v>2008</v>
      </c>
      <c r="W315" s="147">
        <v>1972</v>
      </c>
      <c r="X315" s="147">
        <v>1880</v>
      </c>
      <c r="Y315" s="148">
        <v>-4.665314401622718E-2</v>
      </c>
      <c r="Z315" s="148">
        <v>-5.5886362005882748E-2</v>
      </c>
      <c r="AA315" s="147"/>
      <c r="AB315" s="144"/>
      <c r="AC315" s="144"/>
      <c r="AD315" s="147">
        <v>164</v>
      </c>
      <c r="AE315" s="147">
        <v>1991.2857142857142</v>
      </c>
      <c r="AF315" s="144"/>
    </row>
    <row r="316" spans="1:32" x14ac:dyDescent="0.25">
      <c r="A316" s="146" t="s">
        <v>250</v>
      </c>
      <c r="B316" s="150">
        <v>49</v>
      </c>
      <c r="C316" s="150">
        <v>63</v>
      </c>
      <c r="D316" s="150">
        <v>47</v>
      </c>
      <c r="E316" s="150">
        <v>49</v>
      </c>
      <c r="F316" s="150">
        <v>141</v>
      </c>
      <c r="G316" s="150">
        <v>143</v>
      </c>
      <c r="H316" s="150">
        <v>50</v>
      </c>
      <c r="I316" s="150">
        <v>64</v>
      </c>
      <c r="J316" s="148">
        <v>0.28000000000000003</v>
      </c>
      <c r="K316" s="148">
        <v>-0.17343173431734318</v>
      </c>
      <c r="L316" s="147"/>
      <c r="M316" s="155">
        <v>7.2153325817361891E-2</v>
      </c>
      <c r="N316" s="144"/>
      <c r="P316" s="146" t="s">
        <v>250</v>
      </c>
      <c r="Q316" s="150">
        <v>1095</v>
      </c>
      <c r="R316" s="150">
        <v>884</v>
      </c>
      <c r="S316" s="150">
        <v>815</v>
      </c>
      <c r="T316" s="150">
        <v>797</v>
      </c>
      <c r="U316" s="150">
        <v>786</v>
      </c>
      <c r="V316" s="150">
        <v>888</v>
      </c>
      <c r="W316" s="150">
        <v>818</v>
      </c>
      <c r="X316" s="150">
        <v>887</v>
      </c>
      <c r="Y316" s="148">
        <v>8.4352078239608802E-2</v>
      </c>
      <c r="Z316" s="148">
        <v>2.0713463751438434E-2</v>
      </c>
      <c r="AA316" s="147"/>
      <c r="AB316" s="144"/>
      <c r="AC316" s="144"/>
      <c r="AD316" s="150">
        <v>77.428571428571431</v>
      </c>
      <c r="AE316" s="150">
        <v>869</v>
      </c>
      <c r="AF316" s="144"/>
    </row>
    <row r="317" spans="1:32" x14ac:dyDescent="0.25">
      <c r="A317" s="149" t="s">
        <v>251</v>
      </c>
      <c r="B317" s="147">
        <v>0</v>
      </c>
      <c r="C317" s="147">
        <v>208</v>
      </c>
      <c r="D317" s="147">
        <v>65</v>
      </c>
      <c r="E317" s="147">
        <v>200</v>
      </c>
      <c r="F317" s="147">
        <v>23</v>
      </c>
      <c r="G317" s="147">
        <v>25</v>
      </c>
      <c r="H317" s="147">
        <v>135</v>
      </c>
      <c r="I317" s="147">
        <v>616</v>
      </c>
      <c r="J317" s="148">
        <v>3.5629629629629629</v>
      </c>
      <c r="K317" s="157">
        <v>4.6341463414634152</v>
      </c>
      <c r="L317" s="147"/>
      <c r="M317" s="155">
        <v>0.21139327385037748</v>
      </c>
      <c r="N317" s="144"/>
      <c r="P317" s="149" t="s">
        <v>251</v>
      </c>
      <c r="Q317" s="147">
        <v>0</v>
      </c>
      <c r="R317" s="147">
        <v>3781</v>
      </c>
      <c r="S317" s="147">
        <v>3391</v>
      </c>
      <c r="T317" s="147">
        <v>2566</v>
      </c>
      <c r="U317" s="147">
        <v>2191</v>
      </c>
      <c r="V317" s="147">
        <v>2117</v>
      </c>
      <c r="W317" s="147">
        <v>2602</v>
      </c>
      <c r="X317" s="147">
        <v>2914</v>
      </c>
      <c r="Y317" s="148">
        <v>0.11990776325903152</v>
      </c>
      <c r="Z317" s="157">
        <v>5.0216242191254264E-2</v>
      </c>
      <c r="AA317" s="147"/>
      <c r="AB317" s="144"/>
      <c r="AC317" s="144"/>
      <c r="AD317" s="158">
        <v>109.33333333333333</v>
      </c>
      <c r="AE317" s="158">
        <v>2774.6666666666665</v>
      </c>
      <c r="AF317" s="144"/>
    </row>
    <row r="318" spans="1:32" x14ac:dyDescent="0.25">
      <c r="A318" s="159" t="s">
        <v>252</v>
      </c>
      <c r="B318" s="150">
        <v>50</v>
      </c>
      <c r="C318" s="150">
        <v>61</v>
      </c>
      <c r="D318" s="150">
        <v>27</v>
      </c>
      <c r="E318" s="150">
        <v>22</v>
      </c>
      <c r="F318" s="150">
        <v>36</v>
      </c>
      <c r="G318" s="150">
        <v>65</v>
      </c>
      <c r="H318" s="150">
        <v>11</v>
      </c>
      <c r="I318" s="150">
        <v>11</v>
      </c>
      <c r="J318" s="148">
        <v>0</v>
      </c>
      <c r="K318" s="148">
        <v>-0.71691176470588236</v>
      </c>
      <c r="L318" s="147"/>
      <c r="M318" s="155">
        <v>2.5462962962962962E-2</v>
      </c>
      <c r="N318" s="144"/>
      <c r="P318" s="159" t="s">
        <v>252</v>
      </c>
      <c r="Q318" s="150">
        <v>848</v>
      </c>
      <c r="R318" s="150">
        <v>672</v>
      </c>
      <c r="S318" s="150">
        <v>927</v>
      </c>
      <c r="T318" s="150">
        <v>544</v>
      </c>
      <c r="U318" s="150">
        <v>839</v>
      </c>
      <c r="V318" s="150">
        <v>617</v>
      </c>
      <c r="W318" s="150">
        <v>659</v>
      </c>
      <c r="X318" s="150">
        <v>432</v>
      </c>
      <c r="Y318" s="148">
        <v>-0.34446130500758726</v>
      </c>
      <c r="Z318" s="148">
        <v>-0.40775558166862513</v>
      </c>
      <c r="AA318" s="147"/>
      <c r="AB318" s="144"/>
      <c r="AC318" s="144"/>
      <c r="AD318" s="150">
        <v>38.857142857142854</v>
      </c>
      <c r="AE318" s="150">
        <v>729.42857142857144</v>
      </c>
      <c r="AF318" s="144"/>
    </row>
    <row r="319" spans="1:32" x14ac:dyDescent="0.25">
      <c r="A319" s="159" t="s">
        <v>253</v>
      </c>
      <c r="B319" s="150">
        <v>0</v>
      </c>
      <c r="C319" s="150">
        <v>1</v>
      </c>
      <c r="D319" s="150">
        <v>11</v>
      </c>
      <c r="E319" s="150">
        <v>0</v>
      </c>
      <c r="F319" s="150">
        <v>4</v>
      </c>
      <c r="G319" s="150">
        <v>0</v>
      </c>
      <c r="H319" s="150">
        <v>0</v>
      </c>
      <c r="I319" s="150">
        <v>8</v>
      </c>
      <c r="J319" s="148" t="e">
        <v>#DIV/0!</v>
      </c>
      <c r="K319" s="148">
        <v>2.5</v>
      </c>
      <c r="L319" s="147"/>
      <c r="M319" s="155">
        <v>0.20512820512820512</v>
      </c>
      <c r="N319" s="144"/>
      <c r="P319" s="159" t="s">
        <v>253</v>
      </c>
      <c r="Q319" s="150">
        <v>49</v>
      </c>
      <c r="R319" s="150">
        <v>44</v>
      </c>
      <c r="S319" s="150">
        <v>83</v>
      </c>
      <c r="T319" s="150">
        <v>27</v>
      </c>
      <c r="U319" s="150">
        <v>38</v>
      </c>
      <c r="V319" s="150">
        <v>69</v>
      </c>
      <c r="W319" s="150">
        <v>21</v>
      </c>
      <c r="X319" s="150">
        <v>39</v>
      </c>
      <c r="Y319" s="148">
        <v>0.8571428571428571</v>
      </c>
      <c r="Z319" s="148">
        <v>-0.17522658610271902</v>
      </c>
      <c r="AA319" s="147"/>
      <c r="AB319" s="144"/>
      <c r="AC319" s="144"/>
      <c r="AD319" s="150">
        <v>2.2857142857142856</v>
      </c>
      <c r="AE319" s="150">
        <v>47.285714285714285</v>
      </c>
      <c r="AF319" s="144"/>
    </row>
    <row r="320" spans="1:32" x14ac:dyDescent="0.25">
      <c r="A320" s="159" t="s">
        <v>254</v>
      </c>
      <c r="B320" s="191">
        <v>0</v>
      </c>
      <c r="C320" s="191">
        <v>1.6129032258064516E-2</v>
      </c>
      <c r="D320" s="191">
        <v>0.28947368421052633</v>
      </c>
      <c r="E320" s="191">
        <v>0</v>
      </c>
      <c r="F320" s="191">
        <v>0.1</v>
      </c>
      <c r="G320" s="191">
        <v>0</v>
      </c>
      <c r="H320" s="191">
        <v>0</v>
      </c>
      <c r="I320" s="191">
        <v>0.42105263157894735</v>
      </c>
      <c r="J320" s="172">
        <v>42.105263157894733</v>
      </c>
      <c r="K320" s="172">
        <v>36.549707602339176</v>
      </c>
      <c r="L320" s="147"/>
      <c r="M320" s="203">
        <v>33.82500838082467</v>
      </c>
      <c r="N320" s="144"/>
      <c r="P320" s="159" t="s">
        <v>254</v>
      </c>
      <c r="Q320" s="191">
        <v>5.4626532887402456E-2</v>
      </c>
      <c r="R320" s="191">
        <v>6.1452513966480445E-2</v>
      </c>
      <c r="S320" s="191">
        <v>8.2178217821782182E-2</v>
      </c>
      <c r="T320" s="191">
        <v>4.7285464098073555E-2</v>
      </c>
      <c r="U320" s="191">
        <v>4.3329532497149374E-2</v>
      </c>
      <c r="V320" s="191">
        <v>0.10058309037900874</v>
      </c>
      <c r="W320" s="191">
        <v>3.0882352941176472E-2</v>
      </c>
      <c r="X320" s="191">
        <v>8.2802547770700632E-2</v>
      </c>
      <c r="Y320" s="172">
        <v>5.192019482952416</v>
      </c>
      <c r="Z320" s="172">
        <v>2.1923386468511934</v>
      </c>
      <c r="AA320" s="147"/>
      <c r="AB320" s="144"/>
      <c r="AC320" s="144"/>
      <c r="AD320" s="191">
        <v>5.5555555555555559E-2</v>
      </c>
      <c r="AE320" s="191">
        <v>6.0879161302188699E-2</v>
      </c>
      <c r="AF320" s="144"/>
    </row>
    <row r="321" spans="1:32" x14ac:dyDescent="0.25">
      <c r="A321" s="161" t="s">
        <v>255</v>
      </c>
      <c r="B321" s="161"/>
      <c r="C321" s="161"/>
      <c r="D321" s="161"/>
      <c r="E321" s="144"/>
      <c r="F321" s="144"/>
      <c r="G321" s="144"/>
      <c r="H321" s="144"/>
      <c r="I321" s="144"/>
      <c r="J321" s="144"/>
      <c r="K321" s="144"/>
      <c r="L321" s="144"/>
      <c r="M321" s="144"/>
      <c r="N321" s="144"/>
      <c r="O321" s="204"/>
      <c r="P321" s="161" t="s">
        <v>255</v>
      </c>
      <c r="Q321" s="161"/>
      <c r="R321" s="161"/>
      <c r="S321" s="161"/>
      <c r="T321" s="144"/>
      <c r="U321" s="144"/>
      <c r="V321" s="144"/>
      <c r="W321" s="144"/>
      <c r="X321" s="144"/>
      <c r="Y321" s="144"/>
      <c r="Z321" s="144"/>
      <c r="AA321" s="144"/>
      <c r="AB321" s="144"/>
      <c r="AC321" s="144"/>
      <c r="AD321" s="144"/>
      <c r="AE321" s="144"/>
      <c r="AF321" s="144"/>
    </row>
    <row r="322" spans="1:32" x14ac:dyDescent="0.25">
      <c r="N322" s="144"/>
      <c r="AB322" s="144"/>
    </row>
    <row r="323" spans="1:32" x14ac:dyDescent="0.25">
      <c r="N323" s="144"/>
      <c r="AB323" s="144"/>
    </row>
    <row r="324" spans="1:32" x14ac:dyDescent="0.25">
      <c r="N324" s="144"/>
      <c r="AB324" s="144"/>
    </row>
    <row r="325" spans="1:32" x14ac:dyDescent="0.25">
      <c r="N325" s="144"/>
      <c r="AB325" s="144"/>
    </row>
    <row r="326" spans="1:32" x14ac:dyDescent="0.25">
      <c r="N326" s="144"/>
      <c r="AB326" s="144"/>
    </row>
    <row r="327" spans="1:32" x14ac:dyDescent="0.25">
      <c r="N327" s="144"/>
      <c r="AB327" s="144"/>
    </row>
    <row r="328" spans="1:32" s="196" customFormat="1" x14ac:dyDescent="0.25">
      <c r="N328" s="197"/>
      <c r="O328" s="214"/>
      <c r="AB328" s="197"/>
    </row>
    <row r="329" spans="1:32" x14ac:dyDescent="0.25">
      <c r="N329" s="144"/>
      <c r="AB329" s="144"/>
    </row>
    <row r="330" spans="1:32" x14ac:dyDescent="0.25">
      <c r="N330" s="144"/>
      <c r="AB330" s="144"/>
    </row>
    <row r="331" spans="1:32" x14ac:dyDescent="0.25">
      <c r="A331" s="189" t="s">
        <v>259</v>
      </c>
      <c r="B331" s="189"/>
      <c r="C331" s="189"/>
      <c r="D331" s="189"/>
      <c r="E331" s="181"/>
      <c r="F331" s="167"/>
      <c r="G331" s="167"/>
      <c r="H331" s="167"/>
      <c r="I331" s="167"/>
      <c r="J331" s="167"/>
      <c r="K331" s="167"/>
      <c r="L331" s="188"/>
      <c r="M331" s="211"/>
      <c r="N331" s="144"/>
      <c r="O331" s="211"/>
      <c r="P331" s="189" t="s">
        <v>259</v>
      </c>
      <c r="Q331" s="189"/>
      <c r="R331" s="189"/>
      <c r="S331" s="189"/>
      <c r="T331" s="181"/>
      <c r="U331" s="144"/>
      <c r="V331" s="144"/>
      <c r="W331" s="144"/>
      <c r="X331" s="144"/>
      <c r="Y331" s="144"/>
      <c r="Z331" s="144"/>
      <c r="AA331" s="188"/>
      <c r="AB331" s="144"/>
      <c r="AC331" s="144"/>
      <c r="AD331" s="144"/>
      <c r="AE331" s="144"/>
      <c r="AF331" s="144"/>
    </row>
    <row r="332" spans="1:32" x14ac:dyDescent="0.25">
      <c r="A332" s="166" t="s">
        <v>316</v>
      </c>
      <c r="B332" s="166"/>
      <c r="C332" s="166"/>
      <c r="D332" s="166"/>
      <c r="E332" s="213"/>
      <c r="F332" s="167"/>
      <c r="G332" s="167"/>
      <c r="H332" s="167"/>
      <c r="I332" s="167"/>
      <c r="J332" s="167"/>
      <c r="K332" s="167"/>
      <c r="L332" s="167"/>
      <c r="M332" s="144"/>
      <c r="N332" s="144"/>
      <c r="P332" s="166" t="s">
        <v>231</v>
      </c>
      <c r="Q332" s="166"/>
      <c r="R332" s="166"/>
      <c r="S332" s="166"/>
      <c r="T332" s="162"/>
      <c r="U332" s="144"/>
      <c r="V332" s="144"/>
      <c r="W332" s="144"/>
      <c r="X332" s="144"/>
      <c r="Y332" s="144"/>
      <c r="Z332" s="144"/>
      <c r="AA332" s="167"/>
      <c r="AB332" s="144"/>
      <c r="AC332" s="144"/>
      <c r="AD332" s="144"/>
      <c r="AE332" s="144"/>
      <c r="AF332" s="144"/>
    </row>
    <row r="333" spans="1:32" ht="31.5" x14ac:dyDescent="0.25">
      <c r="A333" s="190"/>
      <c r="B333" s="141">
        <v>2019</v>
      </c>
      <c r="C333" s="141">
        <v>2020</v>
      </c>
      <c r="D333" s="141">
        <v>2021</v>
      </c>
      <c r="E333" s="141">
        <v>2022</v>
      </c>
      <c r="F333" s="141">
        <v>2023</v>
      </c>
      <c r="G333" s="141">
        <v>2024</v>
      </c>
      <c r="H333" s="141">
        <v>2025</v>
      </c>
      <c r="I333" s="141">
        <v>2026</v>
      </c>
      <c r="J333" s="142" t="s">
        <v>232</v>
      </c>
      <c r="K333" s="142" t="s">
        <v>233</v>
      </c>
      <c r="L333" s="143" t="s">
        <v>234</v>
      </c>
      <c r="M333" s="145" t="s">
        <v>287</v>
      </c>
      <c r="N333" s="144"/>
      <c r="P333" s="190"/>
      <c r="Q333" s="141">
        <v>2019</v>
      </c>
      <c r="R333" s="141">
        <v>2020</v>
      </c>
      <c r="S333" s="141">
        <v>2021</v>
      </c>
      <c r="T333" s="141">
        <v>2022</v>
      </c>
      <c r="U333" s="141">
        <v>2023</v>
      </c>
      <c r="V333" s="141">
        <v>2024</v>
      </c>
      <c r="W333" s="141">
        <v>2025</v>
      </c>
      <c r="X333" s="141">
        <v>2026</v>
      </c>
      <c r="Y333" s="142" t="s">
        <v>232</v>
      </c>
      <c r="Z333" s="142" t="s">
        <v>233</v>
      </c>
      <c r="AA333" s="143" t="s">
        <v>234</v>
      </c>
      <c r="AB333" s="144"/>
      <c r="AC333" s="144"/>
      <c r="AD333" s="145" t="s">
        <v>317</v>
      </c>
      <c r="AE333" s="145" t="s">
        <v>235</v>
      </c>
      <c r="AF333" s="144"/>
    </row>
    <row r="334" spans="1:32" x14ac:dyDescent="0.25">
      <c r="A334" s="146" t="s">
        <v>236</v>
      </c>
      <c r="B334" s="147">
        <v>799</v>
      </c>
      <c r="C334" s="147">
        <v>958</v>
      </c>
      <c r="D334" s="147">
        <v>811</v>
      </c>
      <c r="E334" s="147">
        <v>823</v>
      </c>
      <c r="F334" s="147">
        <v>983</v>
      </c>
      <c r="G334" s="147">
        <v>1121</v>
      </c>
      <c r="H334" s="147">
        <v>1086</v>
      </c>
      <c r="I334" s="147">
        <v>1274</v>
      </c>
      <c r="J334" s="148">
        <v>0.17311233885819521</v>
      </c>
      <c r="K334" s="148">
        <v>0.35511320468013985</v>
      </c>
      <c r="L334" s="147"/>
      <c r="M334" s="155">
        <v>8.2996742671009774E-2</v>
      </c>
      <c r="N334" s="144"/>
      <c r="P334" s="146" t="s">
        <v>236</v>
      </c>
      <c r="Q334" s="147">
        <v>12909</v>
      </c>
      <c r="R334" s="147">
        <v>14576</v>
      </c>
      <c r="S334" s="147">
        <v>11804</v>
      </c>
      <c r="T334" s="147">
        <v>11312</v>
      </c>
      <c r="U334" s="147">
        <v>13326</v>
      </c>
      <c r="V334" s="147">
        <v>13708</v>
      </c>
      <c r="W334" s="147">
        <v>13724</v>
      </c>
      <c r="X334" s="147">
        <v>15350</v>
      </c>
      <c r="Y334" s="148">
        <v>0.11847857767414748</v>
      </c>
      <c r="Z334" s="148">
        <v>0.17612933591654906</v>
      </c>
      <c r="AA334" s="147"/>
      <c r="AB334" s="144"/>
      <c r="AC334" s="144"/>
      <c r="AD334" s="147">
        <v>940.14285714285711</v>
      </c>
      <c r="AE334" s="147">
        <v>13051.285714285714</v>
      </c>
      <c r="AF334" s="144"/>
    </row>
    <row r="335" spans="1:32" x14ac:dyDescent="0.25">
      <c r="A335" s="149" t="s">
        <v>237</v>
      </c>
      <c r="B335" s="150">
        <v>500</v>
      </c>
      <c r="C335" s="150">
        <v>560</v>
      </c>
      <c r="D335" s="150">
        <v>425</v>
      </c>
      <c r="E335" s="150">
        <v>477</v>
      </c>
      <c r="F335" s="150">
        <v>534</v>
      </c>
      <c r="G335" s="150">
        <v>525</v>
      </c>
      <c r="H335" s="150">
        <v>559</v>
      </c>
      <c r="I335" s="150">
        <v>669</v>
      </c>
      <c r="J335" s="148">
        <v>0.1967799642218247</v>
      </c>
      <c r="K335" s="148">
        <v>0.30810055865921782</v>
      </c>
      <c r="L335" s="147"/>
      <c r="M335" s="155">
        <v>8.765723270440251E-2</v>
      </c>
      <c r="N335" s="144"/>
      <c r="P335" s="149" t="s">
        <v>237</v>
      </c>
      <c r="Q335" s="150">
        <v>8136</v>
      </c>
      <c r="R335" s="150">
        <v>8810</v>
      </c>
      <c r="S335" s="150">
        <v>6630</v>
      </c>
      <c r="T335" s="150">
        <v>6331</v>
      </c>
      <c r="U335" s="150">
        <v>7003</v>
      </c>
      <c r="V335" s="150">
        <v>6893</v>
      </c>
      <c r="W335" s="150">
        <v>6958</v>
      </c>
      <c r="X335" s="150">
        <v>7632</v>
      </c>
      <c r="Y335" s="148">
        <v>9.6866915780396662E-2</v>
      </c>
      <c r="Z335" s="148">
        <v>5.2461535430744097E-2</v>
      </c>
      <c r="AA335" s="147"/>
      <c r="AB335" s="144"/>
      <c r="AC335" s="144"/>
      <c r="AD335" s="150">
        <v>511.42857142857144</v>
      </c>
      <c r="AE335" s="150">
        <v>7251.5714285714284</v>
      </c>
      <c r="AF335" s="144"/>
    </row>
    <row r="336" spans="1:32" x14ac:dyDescent="0.25">
      <c r="A336" s="146" t="s">
        <v>90</v>
      </c>
      <c r="B336" s="151">
        <v>0.72568940493468792</v>
      </c>
      <c r="C336" s="151">
        <v>0.69912609238451939</v>
      </c>
      <c r="D336" s="151">
        <v>0.63622754491017963</v>
      </c>
      <c r="E336" s="151">
        <v>0.65793103448275858</v>
      </c>
      <c r="F336" s="151">
        <v>0.64492753623188404</v>
      </c>
      <c r="G336" s="151">
        <v>0.54012345679012341</v>
      </c>
      <c r="H336" s="151">
        <v>0.58718487394957986</v>
      </c>
      <c r="I336" s="151">
        <v>0.58839050131926118</v>
      </c>
      <c r="J336" s="172">
        <v>0.1205627369681328</v>
      </c>
      <c r="K336" s="172">
        <v>-4.6924494244181547</v>
      </c>
      <c r="L336" s="147"/>
      <c r="M336" s="203">
        <v>-2.6448780079272649</v>
      </c>
      <c r="N336" s="144"/>
      <c r="P336" s="146" t="s">
        <v>90</v>
      </c>
      <c r="Q336" s="151">
        <v>0.71362161213928599</v>
      </c>
      <c r="R336" s="151">
        <v>0.68774395003903199</v>
      </c>
      <c r="S336" s="151">
        <v>0.65963585712864392</v>
      </c>
      <c r="T336" s="151">
        <v>0.66663156786353583</v>
      </c>
      <c r="U336" s="151">
        <v>0.6427719137218908</v>
      </c>
      <c r="V336" s="151">
        <v>0.61189525077674212</v>
      </c>
      <c r="W336" s="151">
        <v>0.61569772586496774</v>
      </c>
      <c r="X336" s="151">
        <v>0.61483928139853383</v>
      </c>
      <c r="Y336" s="172">
        <v>-8.5844446643390526E-2</v>
      </c>
      <c r="Z336" s="172">
        <v>-4.2516325957073553</v>
      </c>
      <c r="AA336" s="147"/>
      <c r="AB336" s="144"/>
      <c r="AC336" s="144"/>
      <c r="AD336" s="151">
        <v>0.63531499556344273</v>
      </c>
      <c r="AE336" s="151">
        <v>0.65735560735560739</v>
      </c>
      <c r="AF336" s="144"/>
    </row>
    <row r="337" spans="1:32" x14ac:dyDescent="0.25">
      <c r="A337" s="149" t="s">
        <v>238</v>
      </c>
      <c r="B337" s="150">
        <v>408</v>
      </c>
      <c r="C337" s="150">
        <v>401</v>
      </c>
      <c r="D337" s="150">
        <v>322</v>
      </c>
      <c r="E337" s="150">
        <v>391</v>
      </c>
      <c r="F337" s="150">
        <v>438</v>
      </c>
      <c r="G337" s="150">
        <v>430</v>
      </c>
      <c r="H337" s="150">
        <v>456</v>
      </c>
      <c r="I337" s="150">
        <v>566</v>
      </c>
      <c r="J337" s="148">
        <v>0.2412280701754386</v>
      </c>
      <c r="K337" s="148">
        <v>0.39212930428671827</v>
      </c>
      <c r="L337" s="147"/>
      <c r="M337" s="155">
        <v>8.7211093990755009E-2</v>
      </c>
      <c r="N337" s="144"/>
      <c r="P337" s="149" t="s">
        <v>238</v>
      </c>
      <c r="Q337" s="150">
        <v>6771</v>
      </c>
      <c r="R337" s="150">
        <v>7220</v>
      </c>
      <c r="S337" s="150">
        <v>5097</v>
      </c>
      <c r="T337" s="150">
        <v>5099</v>
      </c>
      <c r="U337" s="150">
        <v>5802</v>
      </c>
      <c r="V337" s="150">
        <v>5799</v>
      </c>
      <c r="W337" s="150">
        <v>5703</v>
      </c>
      <c r="X337" s="150">
        <v>6490</v>
      </c>
      <c r="Y337" s="148">
        <v>0.13799754515167456</v>
      </c>
      <c r="Z337" s="148">
        <v>9.4936251235207561E-2</v>
      </c>
      <c r="AA337" s="147"/>
      <c r="AB337" s="144"/>
      <c r="AC337" s="144"/>
      <c r="AD337" s="150">
        <v>406.57142857142856</v>
      </c>
      <c r="AE337" s="150">
        <v>5927.2857142857147</v>
      </c>
      <c r="AF337" s="144"/>
    </row>
    <row r="338" spans="1:32" x14ac:dyDescent="0.25">
      <c r="A338" s="149" t="s">
        <v>239</v>
      </c>
      <c r="B338" s="153">
        <v>0.51063829787234039</v>
      </c>
      <c r="C338" s="153">
        <v>0.41858037578288099</v>
      </c>
      <c r="D338" s="153">
        <v>0.39704069050554869</v>
      </c>
      <c r="E338" s="153">
        <v>0.47509113001215064</v>
      </c>
      <c r="F338" s="153">
        <v>0.44557477110885046</v>
      </c>
      <c r="G338" s="153">
        <v>0.38358608385370208</v>
      </c>
      <c r="H338" s="153">
        <v>0.41988950276243092</v>
      </c>
      <c r="I338" s="153">
        <v>0.44427001569858715</v>
      </c>
      <c r="J338" s="172">
        <v>2.4380512936156231</v>
      </c>
      <c r="K338" s="172">
        <v>1.1812942305485796</v>
      </c>
      <c r="L338" s="147"/>
      <c r="M338" s="203">
        <v>2.146871276699108</v>
      </c>
      <c r="N338" s="144"/>
      <c r="P338" s="149" t="s">
        <v>239</v>
      </c>
      <c r="Q338" s="153">
        <v>0.52451777829421331</v>
      </c>
      <c r="R338" s="153">
        <v>0.49533479692645443</v>
      </c>
      <c r="S338" s="153">
        <v>0.4318027787190783</v>
      </c>
      <c r="T338" s="153">
        <v>0.45076025459688829</v>
      </c>
      <c r="U338" s="153">
        <v>0.43538946420531294</v>
      </c>
      <c r="V338" s="153">
        <v>0.42303764225269913</v>
      </c>
      <c r="W338" s="153">
        <v>0.41554940250655786</v>
      </c>
      <c r="X338" s="153">
        <v>0.42280130293159607</v>
      </c>
      <c r="Y338" s="172">
        <v>0.72519004250382046</v>
      </c>
      <c r="Z338" s="172">
        <v>-3.135209191729682</v>
      </c>
      <c r="AA338" s="147"/>
      <c r="AB338" s="144"/>
      <c r="AC338" s="144"/>
      <c r="AD338" s="153">
        <v>0.43245707339310135</v>
      </c>
      <c r="AE338" s="153">
        <v>0.45415339484889289</v>
      </c>
      <c r="AF338" s="144"/>
    </row>
    <row r="339" spans="1:32" x14ac:dyDescent="0.25">
      <c r="A339" s="149" t="s">
        <v>240</v>
      </c>
      <c r="B339" s="153">
        <v>0.81599999999999995</v>
      </c>
      <c r="C339" s="153">
        <v>0.71607142857142858</v>
      </c>
      <c r="D339" s="153">
        <v>0.75764705882352945</v>
      </c>
      <c r="E339" s="153">
        <v>0.81970649895178194</v>
      </c>
      <c r="F339" s="153">
        <v>0.8202247191011236</v>
      </c>
      <c r="G339" s="153">
        <v>0.81904761904761902</v>
      </c>
      <c r="H339" s="153">
        <v>0.81574239713774599</v>
      </c>
      <c r="I339" s="153">
        <v>0.84603886397608374</v>
      </c>
      <c r="J339" s="172">
        <v>3.0296466838337754</v>
      </c>
      <c r="K339" s="172">
        <v>5.1066796936977692</v>
      </c>
      <c r="L339" s="147"/>
      <c r="M339" s="203">
        <v>-0.432801233418878</v>
      </c>
      <c r="N339" s="144"/>
      <c r="P339" s="149" t="s">
        <v>240</v>
      </c>
      <c r="Q339" s="153">
        <v>0.83222713864306785</v>
      </c>
      <c r="R339" s="153">
        <v>0.81952326901248584</v>
      </c>
      <c r="S339" s="153">
        <v>0.76877828054298647</v>
      </c>
      <c r="T339" s="153">
        <v>0.80540199020691838</v>
      </c>
      <c r="U339" s="153">
        <v>0.82850207054119662</v>
      </c>
      <c r="V339" s="153">
        <v>0.84128826345567964</v>
      </c>
      <c r="W339" s="153">
        <v>0.81963207818338601</v>
      </c>
      <c r="X339" s="153">
        <v>0.85036687631027252</v>
      </c>
      <c r="Y339" s="172">
        <v>3.0734798126886509</v>
      </c>
      <c r="Z339" s="172">
        <v>3.2987392060553233</v>
      </c>
      <c r="AA339" s="147"/>
      <c r="AB339" s="144"/>
      <c r="AC339" s="144"/>
      <c r="AD339" s="153">
        <v>0.79497206703910606</v>
      </c>
      <c r="AE339" s="153">
        <v>0.81737948424971929</v>
      </c>
      <c r="AF339" s="144"/>
    </row>
    <row r="340" spans="1:32" ht="22.15" customHeight="1" x14ac:dyDescent="0.25">
      <c r="A340" s="154" t="s">
        <v>241</v>
      </c>
      <c r="B340" s="155">
        <v>8.7999999999999995E-2</v>
      </c>
      <c r="C340" s="155">
        <v>0.05</v>
      </c>
      <c r="D340" s="155">
        <v>8.9411764705882357E-2</v>
      </c>
      <c r="E340" s="155">
        <v>6.4989517819706494E-2</v>
      </c>
      <c r="F340" s="155">
        <v>9.5505617977528087E-2</v>
      </c>
      <c r="G340" s="155">
        <v>6.4761904761904757E-2</v>
      </c>
      <c r="H340" s="155">
        <v>7.3345259391771014E-2</v>
      </c>
      <c r="I340" s="155">
        <v>9.8654708520179366E-2</v>
      </c>
      <c r="J340" s="172">
        <v>2.5309449128408352</v>
      </c>
      <c r="K340" s="172">
        <v>2.407370293358718</v>
      </c>
      <c r="L340" s="147"/>
      <c r="M340" s="203">
        <v>3.274799992479152</v>
      </c>
      <c r="N340" s="144"/>
      <c r="P340" s="154" t="s">
        <v>241</v>
      </c>
      <c r="Q340" s="155">
        <v>4.990167158308751E-2</v>
      </c>
      <c r="R340" s="155">
        <v>5.0737797956867198E-2</v>
      </c>
      <c r="S340" s="155">
        <v>8.1146304675716444E-2</v>
      </c>
      <c r="T340" s="155">
        <v>7.2026536092244506E-2</v>
      </c>
      <c r="U340" s="155">
        <v>6.9970012851635011E-2</v>
      </c>
      <c r="V340" s="155">
        <v>6.223705208182214E-2</v>
      </c>
      <c r="W340" s="155">
        <v>6.0074734118999711E-2</v>
      </c>
      <c r="X340" s="155">
        <v>6.5906708595387845E-2</v>
      </c>
      <c r="Y340" s="172">
        <v>0.58319744763881343</v>
      </c>
      <c r="Z340" s="172">
        <v>0.31813879752266988</v>
      </c>
      <c r="AA340" s="147"/>
      <c r="AB340" s="144"/>
      <c r="AC340" s="144"/>
      <c r="AD340" s="151">
        <v>7.4581005586592183E-2</v>
      </c>
      <c r="AE340" s="151">
        <v>6.2725320620161146E-2</v>
      </c>
      <c r="AF340" s="144"/>
    </row>
    <row r="341" spans="1:32" ht="22.15" customHeight="1" x14ac:dyDescent="0.25">
      <c r="A341" s="154" t="s">
        <v>242</v>
      </c>
      <c r="B341" s="155">
        <v>5.5068836045056323E-2</v>
      </c>
      <c r="C341" s="155">
        <v>2.9227557411273485E-2</v>
      </c>
      <c r="D341" s="155">
        <v>4.6855733662145502E-2</v>
      </c>
      <c r="E341" s="155">
        <v>3.7667071688942892E-2</v>
      </c>
      <c r="F341" s="155">
        <v>5.188199389623601E-2</v>
      </c>
      <c r="G341" s="155">
        <v>3.0330062444246207E-2</v>
      </c>
      <c r="H341" s="155">
        <v>3.7753222836095765E-2</v>
      </c>
      <c r="I341" s="155">
        <v>5.1805337519623233E-2</v>
      </c>
      <c r="J341" s="172">
        <v>1.4052114683527468</v>
      </c>
      <c r="K341" s="172">
        <v>1.1233995778246539</v>
      </c>
      <c r="L341" s="147"/>
      <c r="M341" s="203">
        <v>1.9036607877929421</v>
      </c>
      <c r="N341" s="144"/>
      <c r="P341" s="154" t="s">
        <v>242</v>
      </c>
      <c r="Q341" s="155">
        <v>3.145092571074444E-2</v>
      </c>
      <c r="R341" s="155">
        <v>3.0666849615806804E-2</v>
      </c>
      <c r="S341" s="155">
        <v>4.5577770247373771E-2</v>
      </c>
      <c r="T341" s="155">
        <v>4.0311173974540308E-2</v>
      </c>
      <c r="U341" s="155">
        <v>3.6770223622992648E-2</v>
      </c>
      <c r="V341" s="155">
        <v>3.1295593813831339E-2</v>
      </c>
      <c r="W341" s="155">
        <v>3.0457592538618478E-2</v>
      </c>
      <c r="X341" s="155">
        <v>3.2768729641693813E-2</v>
      </c>
      <c r="Y341" s="172">
        <v>0.23111371030753342</v>
      </c>
      <c r="Z341" s="172">
        <v>-0.20827901866755857</v>
      </c>
      <c r="AA341" s="147"/>
      <c r="AB341" s="144"/>
      <c r="AC341" s="144"/>
      <c r="AD341" s="151">
        <v>4.0571341741376693E-2</v>
      </c>
      <c r="AE341" s="151">
        <v>3.4851519828369398E-2</v>
      </c>
      <c r="AF341" s="144"/>
    </row>
    <row r="342" spans="1:32" ht="22.15" customHeight="1" x14ac:dyDescent="0.25">
      <c r="A342" s="154" t="s">
        <v>243</v>
      </c>
      <c r="B342" s="155">
        <v>0.21777221526908636</v>
      </c>
      <c r="C342" s="155">
        <v>0.23173277661795408</v>
      </c>
      <c r="D342" s="155">
        <v>0.24290998766954378</v>
      </c>
      <c r="E342" s="155">
        <v>0.25759416767922233</v>
      </c>
      <c r="F342" s="155">
        <v>0.23397761953204477</v>
      </c>
      <c r="G342" s="155">
        <v>0.2694023193577163</v>
      </c>
      <c r="H342" s="155">
        <v>0.23941068139963168</v>
      </c>
      <c r="I342" s="155">
        <v>0.2032967032967033</v>
      </c>
      <c r="J342" s="172">
        <v>-3.6113978102928379</v>
      </c>
      <c r="K342" s="172">
        <v>-3.9371584197598479</v>
      </c>
      <c r="L342" s="147"/>
      <c r="M342" s="203">
        <v>2.0365107205498085</v>
      </c>
      <c r="N342" s="144"/>
      <c r="P342" s="154" t="s">
        <v>243</v>
      </c>
      <c r="Q342" s="155">
        <v>0.17600123944534821</v>
      </c>
      <c r="R342" s="155">
        <v>0.18015916575192095</v>
      </c>
      <c r="S342" s="155">
        <v>0.2153507285665876</v>
      </c>
      <c r="T342" s="155">
        <v>0.20827439886845828</v>
      </c>
      <c r="U342" s="155">
        <v>0.20066036319975986</v>
      </c>
      <c r="V342" s="155">
        <v>0.20674058943682522</v>
      </c>
      <c r="W342" s="155">
        <v>0.1890119498688429</v>
      </c>
      <c r="X342" s="155">
        <v>0.18293159609120521</v>
      </c>
      <c r="Y342" s="172">
        <v>-0.6080353777637687</v>
      </c>
      <c r="Z342" s="172">
        <v>-1.297685299427076</v>
      </c>
      <c r="AA342" s="147"/>
      <c r="AB342" s="144"/>
      <c r="AC342" s="144"/>
      <c r="AD342" s="151">
        <v>0.24266828749430178</v>
      </c>
      <c r="AE342" s="151">
        <v>0.19590844908547597</v>
      </c>
      <c r="AF342" s="144"/>
    </row>
    <row r="343" spans="1:32" ht="22.15" customHeight="1" x14ac:dyDescent="0.25">
      <c r="A343" s="154" t="s">
        <v>244</v>
      </c>
      <c r="B343" s="155">
        <v>4.2553191489361701E-2</v>
      </c>
      <c r="C343" s="155">
        <v>3.3402922755741124E-2</v>
      </c>
      <c r="D343" s="155">
        <v>5.7953144266337853E-2</v>
      </c>
      <c r="E343" s="155">
        <v>5.2247873633049821E-2</v>
      </c>
      <c r="F343" s="155">
        <v>6.1037639877924724E-2</v>
      </c>
      <c r="G343" s="155">
        <v>6.2444246208742192E-2</v>
      </c>
      <c r="H343" s="155">
        <v>4.8802946593001842E-2</v>
      </c>
      <c r="I343" s="155">
        <v>9.8901098901098897E-2</v>
      </c>
      <c r="J343" s="172">
        <v>5.0098152308097053</v>
      </c>
      <c r="K343" s="172">
        <v>4.7389170622721748</v>
      </c>
      <c r="L343" s="147"/>
      <c r="M343" s="203">
        <v>4.9585137989046775</v>
      </c>
      <c r="N343" s="144"/>
      <c r="P343" s="154" t="s">
        <v>244</v>
      </c>
      <c r="Q343" s="155">
        <v>3.6563637772096987E-2</v>
      </c>
      <c r="R343" s="155">
        <v>2.9912184412733259E-2</v>
      </c>
      <c r="S343" s="155">
        <v>3.8546255506607931E-2</v>
      </c>
      <c r="T343" s="155">
        <v>4.2344413012729842E-2</v>
      </c>
      <c r="U343" s="155">
        <v>4.044724598529191E-2</v>
      </c>
      <c r="V343" s="155">
        <v>3.9028304639626497E-2</v>
      </c>
      <c r="W343" s="155">
        <v>4.2698921597201983E-2</v>
      </c>
      <c r="X343" s="155">
        <v>4.931596091205212E-2</v>
      </c>
      <c r="Y343" s="172">
        <v>0.66170393148501372</v>
      </c>
      <c r="Z343" s="172">
        <v>1.0983667432482511</v>
      </c>
      <c r="AA343" s="147"/>
      <c r="AB343" s="144"/>
      <c r="AC343" s="144"/>
      <c r="AD343" s="151">
        <v>5.1511928278377146E-2</v>
      </c>
      <c r="AE343" s="151">
        <v>3.833229347956961E-2</v>
      </c>
      <c r="AF343" s="144"/>
    </row>
    <row r="344" spans="1:32" ht="22.15" customHeight="1" x14ac:dyDescent="0.25">
      <c r="A344" s="154" t="s">
        <v>245</v>
      </c>
      <c r="B344" s="155">
        <v>1.2515644555694619E-3</v>
      </c>
      <c r="C344" s="155">
        <v>2.0876826722338203E-3</v>
      </c>
      <c r="D344" s="155">
        <v>2.4660912453760789E-3</v>
      </c>
      <c r="E344" s="155">
        <v>7.2904009720534627E-3</v>
      </c>
      <c r="F344" s="155">
        <v>1.5259409969481181E-2</v>
      </c>
      <c r="G344" s="155">
        <v>8.2961641391614632E-2</v>
      </c>
      <c r="H344" s="155">
        <v>6.8139963167587483E-2</v>
      </c>
      <c r="I344" s="155">
        <v>4.8665620094191522E-2</v>
      </c>
      <c r="J344" s="172">
        <v>-1.9474343073395961</v>
      </c>
      <c r="K344" s="172">
        <v>1.9338770071398634</v>
      </c>
      <c r="L344" s="147"/>
      <c r="M344" s="203">
        <v>-1.0487474368349194</v>
      </c>
      <c r="N344" s="144"/>
      <c r="P344" s="154" t="s">
        <v>245</v>
      </c>
      <c r="Q344" s="155">
        <v>4.2296072507552872E-2</v>
      </c>
      <c r="R344" s="155">
        <v>6.7508232711306251E-2</v>
      </c>
      <c r="S344" s="155">
        <v>4.0325313453066759E-2</v>
      </c>
      <c r="T344" s="155">
        <v>3.4741867043847241E-2</v>
      </c>
      <c r="U344" s="155">
        <v>5.4705087798289059E-2</v>
      </c>
      <c r="V344" s="155">
        <v>8.0026262036766854E-2</v>
      </c>
      <c r="W344" s="155">
        <v>8.1317400174876125E-2</v>
      </c>
      <c r="X344" s="155">
        <v>5.9153094462540717E-2</v>
      </c>
      <c r="Y344" s="172">
        <v>-2.2164305712335408</v>
      </c>
      <c r="Z344" s="172">
        <v>6.9142128310573786E-2</v>
      </c>
      <c r="AA344" s="147"/>
      <c r="AB344" s="144"/>
      <c r="AC344" s="144"/>
      <c r="AD344" s="151">
        <v>2.9326850022792887E-2</v>
      </c>
      <c r="AE344" s="151">
        <v>5.8461673179434979E-2</v>
      </c>
      <c r="AF344" s="144"/>
    </row>
    <row r="345" spans="1:32" ht="22.15" customHeight="1" x14ac:dyDescent="0.25">
      <c r="A345" s="154" t="s">
        <v>246</v>
      </c>
      <c r="B345" s="155">
        <v>9.0112640801001245E-2</v>
      </c>
      <c r="C345" s="155">
        <v>0.11169102296450939</v>
      </c>
      <c r="D345" s="155">
        <v>0.13070283600493218</v>
      </c>
      <c r="E345" s="155">
        <v>8.8699878493317133E-2</v>
      </c>
      <c r="F345" s="155">
        <v>0.12105798575788403</v>
      </c>
      <c r="G345" s="155">
        <v>0.1159678858162355</v>
      </c>
      <c r="H345" s="155">
        <v>0.1132596685082873</v>
      </c>
      <c r="I345" s="155">
        <v>9.7331240188383045E-2</v>
      </c>
      <c r="J345" s="172">
        <v>-1.5928428319904251</v>
      </c>
      <c r="K345" s="172">
        <v>-1.3594151089538251</v>
      </c>
      <c r="L345" s="147"/>
      <c r="M345" s="203">
        <v>-5.7522180007056694</v>
      </c>
      <c r="N345" s="144"/>
      <c r="P345" s="154" t="s">
        <v>246</v>
      </c>
      <c r="Q345" s="155">
        <v>6.7394840808738088E-2</v>
      </c>
      <c r="R345" s="155">
        <v>8.232711306256861E-2</v>
      </c>
      <c r="S345" s="155">
        <v>0.11089461199593358</v>
      </c>
      <c r="T345" s="155">
        <v>0.11271216407355021</v>
      </c>
      <c r="U345" s="155">
        <v>0.13169743358847366</v>
      </c>
      <c r="V345" s="155">
        <v>0.13488473883863436</v>
      </c>
      <c r="W345" s="155">
        <v>0.1409938793354707</v>
      </c>
      <c r="X345" s="155">
        <v>0.15485342019543974</v>
      </c>
      <c r="Y345" s="172">
        <v>1.3859540859969044</v>
      </c>
      <c r="Z345" s="172">
        <v>4.3282584262472001</v>
      </c>
      <c r="AA345" s="147"/>
      <c r="AB345" s="144"/>
      <c r="AC345" s="144"/>
      <c r="AD345" s="151">
        <v>0.1109253912779213</v>
      </c>
      <c r="AE345" s="151">
        <v>0.11157083593296774</v>
      </c>
      <c r="AF345" s="144"/>
    </row>
    <row r="346" spans="1:32" x14ac:dyDescent="0.25">
      <c r="A346" s="149" t="s">
        <v>247</v>
      </c>
      <c r="B346" s="150">
        <v>80.652065081351637</v>
      </c>
      <c r="C346" s="150">
        <v>108.66283924843428</v>
      </c>
      <c r="D346" s="150">
        <v>67.252774352651059</v>
      </c>
      <c r="E346" s="150">
        <v>80.455650060753371</v>
      </c>
      <c r="F346" s="150">
        <v>85.049847405900337</v>
      </c>
      <c r="G346" s="150">
        <v>77.085637823371968</v>
      </c>
      <c r="H346" s="150">
        <v>73.464088397790107</v>
      </c>
      <c r="I346" s="150">
        <v>90.682103610675</v>
      </c>
      <c r="J346" s="177">
        <v>17.218015212884893</v>
      </c>
      <c r="K346" s="177">
        <v>8.7650697252472582</v>
      </c>
      <c r="L346" s="147"/>
      <c r="M346" s="203">
        <v>12.390898398948607</v>
      </c>
      <c r="N346" s="144"/>
      <c r="P346" s="149" t="s">
        <v>247</v>
      </c>
      <c r="Q346" s="150">
        <v>94.582461848322893</v>
      </c>
      <c r="R346" s="150">
        <v>103.59069703622383</v>
      </c>
      <c r="S346" s="150">
        <v>81.835055913249732</v>
      </c>
      <c r="T346" s="150">
        <v>77.125618811881182</v>
      </c>
      <c r="U346" s="150">
        <v>76.288908899894949</v>
      </c>
      <c r="V346" s="150">
        <v>66.627954479136264</v>
      </c>
      <c r="W346" s="150">
        <v>75.456718157971451</v>
      </c>
      <c r="X346" s="150">
        <v>78.291205211726393</v>
      </c>
      <c r="Y346" s="177">
        <v>2.8344870537549411</v>
      </c>
      <c r="Z346" s="177">
        <v>-4.1840736332697048</v>
      </c>
      <c r="AA346" s="147"/>
      <c r="AB346" s="144"/>
      <c r="AC346" s="144"/>
      <c r="AD346" s="150">
        <v>81.917033885427742</v>
      </c>
      <c r="AE346" s="150">
        <v>82.475278844996097</v>
      </c>
      <c r="AF346" s="144"/>
    </row>
    <row r="347" spans="1:32" x14ac:dyDescent="0.25">
      <c r="A347" s="149" t="s">
        <v>248</v>
      </c>
      <c r="B347" s="150">
        <v>76.328000000000031</v>
      </c>
      <c r="C347" s="150">
        <v>117.55892857142857</v>
      </c>
      <c r="D347" s="150">
        <v>74.816470588235333</v>
      </c>
      <c r="E347" s="150">
        <v>85.924528301886852</v>
      </c>
      <c r="F347" s="150">
        <v>102.62734082397012</v>
      </c>
      <c r="G347" s="150">
        <v>94.824761904761885</v>
      </c>
      <c r="H347" s="150">
        <v>90.987477638640399</v>
      </c>
      <c r="I347" s="150">
        <v>103.90732436472341</v>
      </c>
      <c r="J347" s="177">
        <v>12.919846726083009</v>
      </c>
      <c r="K347" s="177">
        <v>11.106207046287636</v>
      </c>
      <c r="L347" s="147"/>
      <c r="M347" s="203">
        <v>10.588928138308304</v>
      </c>
      <c r="N347" s="144"/>
      <c r="P347" s="149" t="s">
        <v>248</v>
      </c>
      <c r="Q347" s="150">
        <v>94.126720747295934</v>
      </c>
      <c r="R347" s="150">
        <v>112.11691259931891</v>
      </c>
      <c r="S347" s="150">
        <v>90.335746606334865</v>
      </c>
      <c r="T347" s="150">
        <v>86.461854367398558</v>
      </c>
      <c r="U347" s="150">
        <v>90.520205626160177</v>
      </c>
      <c r="V347" s="150">
        <v>76.420136370230651</v>
      </c>
      <c r="W347" s="150">
        <v>93.68827249209545</v>
      </c>
      <c r="X347" s="150">
        <v>93.318396226415103</v>
      </c>
      <c r="Y347" s="177">
        <v>-0.36987626568034671</v>
      </c>
      <c r="Z347" s="177">
        <v>0.4825379887917336</v>
      </c>
      <c r="AA347" s="147"/>
      <c r="AB347" s="144"/>
      <c r="AC347" s="144"/>
      <c r="AD347" s="150">
        <v>92.801117318435772</v>
      </c>
      <c r="AE347" s="150">
        <v>92.83585823762337</v>
      </c>
      <c r="AF347" s="144"/>
    </row>
    <row r="348" spans="1:32" x14ac:dyDescent="0.25">
      <c r="A348" s="146" t="s">
        <v>249</v>
      </c>
      <c r="B348" s="147">
        <v>275</v>
      </c>
      <c r="C348" s="147">
        <v>228</v>
      </c>
      <c r="D348" s="147">
        <v>202</v>
      </c>
      <c r="E348" s="147">
        <v>265</v>
      </c>
      <c r="F348" s="147">
        <v>350</v>
      </c>
      <c r="G348" s="147">
        <v>363</v>
      </c>
      <c r="H348" s="147">
        <v>331</v>
      </c>
      <c r="I348" s="147">
        <v>493</v>
      </c>
      <c r="J348" s="148">
        <v>0.48942598187311176</v>
      </c>
      <c r="K348" s="148">
        <v>0.71350546176762653</v>
      </c>
      <c r="L348" s="147"/>
      <c r="M348" s="155">
        <v>0.10625</v>
      </c>
      <c r="N348" s="144"/>
      <c r="P348" s="146" t="s">
        <v>249</v>
      </c>
      <c r="Q348" s="147">
        <v>4782</v>
      </c>
      <c r="R348" s="147">
        <v>3850</v>
      </c>
      <c r="S348" s="147">
        <v>3973</v>
      </c>
      <c r="T348" s="147">
        <v>4063</v>
      </c>
      <c r="U348" s="147">
        <v>3768</v>
      </c>
      <c r="V348" s="147">
        <v>3768</v>
      </c>
      <c r="W348" s="147">
        <v>4257</v>
      </c>
      <c r="X348" s="147">
        <v>4640</v>
      </c>
      <c r="Y348" s="148">
        <v>8.9969462062485323E-2</v>
      </c>
      <c r="Z348" s="148">
        <v>0.14121077966339909</v>
      </c>
      <c r="AA348" s="147"/>
      <c r="AB348" s="144"/>
      <c r="AC348" s="144"/>
      <c r="AD348" s="147">
        <v>287.71428571428572</v>
      </c>
      <c r="AE348" s="147">
        <v>4065.8571428571427</v>
      </c>
      <c r="AF348" s="144"/>
    </row>
    <row r="349" spans="1:32" x14ac:dyDescent="0.25">
      <c r="A349" s="146" t="s">
        <v>250</v>
      </c>
      <c r="B349" s="147">
        <v>56</v>
      </c>
      <c r="C349" s="147">
        <v>28</v>
      </c>
      <c r="D349" s="147">
        <v>33</v>
      </c>
      <c r="E349" s="147">
        <v>32</v>
      </c>
      <c r="F349" s="147">
        <v>44</v>
      </c>
      <c r="G349" s="147">
        <v>74</v>
      </c>
      <c r="H349" s="147">
        <v>66</v>
      </c>
      <c r="I349" s="147">
        <v>96</v>
      </c>
      <c r="J349" s="148">
        <v>0.45454545454545453</v>
      </c>
      <c r="K349" s="148">
        <v>1.0180180180180181</v>
      </c>
      <c r="L349" s="147"/>
      <c r="M349" s="155">
        <v>8.9803554724041154E-2</v>
      </c>
      <c r="N349" s="144"/>
      <c r="P349" s="146" t="s">
        <v>250</v>
      </c>
      <c r="Q349" s="147">
        <v>915</v>
      </c>
      <c r="R349" s="147">
        <v>732</v>
      </c>
      <c r="S349" s="147">
        <v>758</v>
      </c>
      <c r="T349" s="147">
        <v>741</v>
      </c>
      <c r="U349" s="147">
        <v>668</v>
      </c>
      <c r="V349" s="147">
        <v>678</v>
      </c>
      <c r="W349" s="147">
        <v>760</v>
      </c>
      <c r="X349" s="147">
        <v>1069</v>
      </c>
      <c r="Y349" s="148">
        <v>0.40657894736842104</v>
      </c>
      <c r="Z349" s="148">
        <v>0.42479055597867471</v>
      </c>
      <c r="AA349" s="147"/>
      <c r="AB349" s="144"/>
      <c r="AC349" s="144"/>
      <c r="AD349" s="150">
        <v>47.571428571428569</v>
      </c>
      <c r="AE349" s="150">
        <v>750.28571428571433</v>
      </c>
      <c r="AF349" s="144"/>
    </row>
    <row r="350" spans="1:32" x14ac:dyDescent="0.25">
      <c r="A350" s="149" t="s">
        <v>251</v>
      </c>
      <c r="B350" s="150">
        <v>0</v>
      </c>
      <c r="C350" s="150">
        <v>659</v>
      </c>
      <c r="D350" s="150">
        <v>386</v>
      </c>
      <c r="E350" s="150">
        <v>436</v>
      </c>
      <c r="F350" s="150">
        <v>456</v>
      </c>
      <c r="G350" s="150">
        <v>475</v>
      </c>
      <c r="H350" s="150">
        <v>413</v>
      </c>
      <c r="I350" s="150">
        <v>531</v>
      </c>
      <c r="J350" s="148">
        <v>0.2857142857142857</v>
      </c>
      <c r="K350" s="157">
        <v>0.12778761061946908</v>
      </c>
      <c r="L350" s="147"/>
      <c r="M350" s="155">
        <v>5.4528650646950096E-2</v>
      </c>
      <c r="N350" s="144"/>
      <c r="P350" s="149" t="s">
        <v>251</v>
      </c>
      <c r="Q350" s="150">
        <v>0</v>
      </c>
      <c r="R350" s="150">
        <v>11806</v>
      </c>
      <c r="S350" s="150">
        <v>9626</v>
      </c>
      <c r="T350" s="150">
        <v>8678</v>
      </c>
      <c r="U350" s="150">
        <v>8521</v>
      </c>
      <c r="V350" s="150">
        <v>8308</v>
      </c>
      <c r="W350" s="150">
        <v>8613</v>
      </c>
      <c r="X350" s="150">
        <v>9738</v>
      </c>
      <c r="Y350" s="148">
        <v>0.13061650992685475</v>
      </c>
      <c r="Z350" s="157">
        <v>5.1771313364055369E-2</v>
      </c>
      <c r="AA350" s="147"/>
      <c r="AB350" s="144"/>
      <c r="AC350" s="144"/>
      <c r="AD350" s="158">
        <v>470.83333333333331</v>
      </c>
      <c r="AE350" s="158">
        <v>9258.6666666666661</v>
      </c>
      <c r="AF350" s="144"/>
    </row>
    <row r="351" spans="1:32" x14ac:dyDescent="0.25">
      <c r="A351" s="159" t="s">
        <v>252</v>
      </c>
      <c r="B351" s="147">
        <v>175</v>
      </c>
      <c r="C351" s="147">
        <v>112</v>
      </c>
      <c r="D351" s="147">
        <v>152</v>
      </c>
      <c r="E351" s="147">
        <v>97</v>
      </c>
      <c r="F351" s="147">
        <v>142</v>
      </c>
      <c r="G351" s="147">
        <v>104</v>
      </c>
      <c r="H351" s="147">
        <v>234</v>
      </c>
      <c r="I351" s="147">
        <v>155</v>
      </c>
      <c r="J351" s="148">
        <v>-0.33760683760683763</v>
      </c>
      <c r="K351" s="148">
        <v>6.7913385826771686E-2</v>
      </c>
      <c r="L351" s="147"/>
      <c r="M351" s="155">
        <v>5.938697318007663E-2</v>
      </c>
      <c r="N351" s="144"/>
      <c r="P351" s="159" t="s">
        <v>252</v>
      </c>
      <c r="Q351" s="147">
        <v>2848</v>
      </c>
      <c r="R351" s="147">
        <v>2677</v>
      </c>
      <c r="S351" s="147">
        <v>2620</v>
      </c>
      <c r="T351" s="147">
        <v>2185</v>
      </c>
      <c r="U351" s="147">
        <v>2280</v>
      </c>
      <c r="V351" s="147">
        <v>2397</v>
      </c>
      <c r="W351" s="147">
        <v>2239</v>
      </c>
      <c r="X351" s="147">
        <v>2610</v>
      </c>
      <c r="Y351" s="148">
        <v>0.16569897275569451</v>
      </c>
      <c r="Z351" s="148">
        <v>5.937608720862806E-2</v>
      </c>
      <c r="AA351" s="147"/>
      <c r="AB351" s="144"/>
      <c r="AC351" s="144"/>
      <c r="AD351" s="150">
        <v>145.14285714285714</v>
      </c>
      <c r="AE351" s="150">
        <v>2463.7142857142858</v>
      </c>
      <c r="AF351" s="144"/>
    </row>
    <row r="352" spans="1:32" x14ac:dyDescent="0.25">
      <c r="A352" s="159" t="s">
        <v>253</v>
      </c>
      <c r="B352" s="147">
        <v>12</v>
      </c>
      <c r="C352" s="147">
        <v>19</v>
      </c>
      <c r="D352" s="147">
        <v>50</v>
      </c>
      <c r="E352" s="147">
        <v>20</v>
      </c>
      <c r="F352" s="147">
        <v>17</v>
      </c>
      <c r="G352" s="147">
        <v>7</v>
      </c>
      <c r="H352" s="147">
        <v>26</v>
      </c>
      <c r="I352" s="147">
        <v>13</v>
      </c>
      <c r="J352" s="148">
        <v>-0.5</v>
      </c>
      <c r="K352" s="148">
        <v>-0.39735099337748347</v>
      </c>
      <c r="L352" s="147"/>
      <c r="M352" s="155">
        <v>4.642857142857143E-2</v>
      </c>
      <c r="N352" s="144"/>
      <c r="P352" s="159" t="s">
        <v>253</v>
      </c>
      <c r="Q352" s="147">
        <v>259</v>
      </c>
      <c r="R352" s="147">
        <v>312</v>
      </c>
      <c r="S352" s="147">
        <v>362</v>
      </c>
      <c r="T352" s="147">
        <v>301</v>
      </c>
      <c r="U352" s="147">
        <v>253</v>
      </c>
      <c r="V352" s="147">
        <v>268</v>
      </c>
      <c r="W352" s="147">
        <v>261</v>
      </c>
      <c r="X352" s="147">
        <v>280</v>
      </c>
      <c r="Y352" s="148">
        <v>7.2796934865900387E-2</v>
      </c>
      <c r="Z352" s="148">
        <v>-2.7777777777777776E-2</v>
      </c>
      <c r="AA352" s="147"/>
      <c r="AB352" s="144"/>
      <c r="AC352" s="144"/>
      <c r="AD352" s="150">
        <v>21.571428571428573</v>
      </c>
      <c r="AE352" s="150">
        <v>288</v>
      </c>
      <c r="AF352" s="144"/>
    </row>
    <row r="353" spans="1:32" x14ac:dyDescent="0.25">
      <c r="A353" s="159" t="s">
        <v>254</v>
      </c>
      <c r="B353" s="160">
        <v>6.4171122994652413E-2</v>
      </c>
      <c r="C353" s="160">
        <v>0.14503816793893129</v>
      </c>
      <c r="D353" s="160">
        <v>0.24752475247524752</v>
      </c>
      <c r="E353" s="160">
        <v>0.17094017094017094</v>
      </c>
      <c r="F353" s="160">
        <v>0.1069182389937107</v>
      </c>
      <c r="G353" s="160">
        <v>6.3063063063063057E-2</v>
      </c>
      <c r="H353" s="160">
        <v>0.1</v>
      </c>
      <c r="I353" s="160">
        <v>7.7380952380952384E-2</v>
      </c>
      <c r="J353" s="172">
        <v>-2.2619047619047623</v>
      </c>
      <c r="K353" s="172">
        <v>-5.201065001836211</v>
      </c>
      <c r="L353" s="147"/>
      <c r="M353" s="203">
        <v>-1.9504860767836543</v>
      </c>
      <c r="N353" s="144"/>
      <c r="P353" s="159" t="s">
        <v>254</v>
      </c>
      <c r="Q353" s="160">
        <v>8.3360154489861601E-2</v>
      </c>
      <c r="R353" s="160">
        <v>0.10438273670123788</v>
      </c>
      <c r="S353" s="160">
        <v>0.12139503688799463</v>
      </c>
      <c r="T353" s="160">
        <v>0.12107803700724054</v>
      </c>
      <c r="U353" s="160">
        <v>9.9881563363600476E-2</v>
      </c>
      <c r="V353" s="160">
        <v>0.10056285178236397</v>
      </c>
      <c r="W353" s="160">
        <v>0.10440000000000001</v>
      </c>
      <c r="X353" s="160">
        <v>9.6885813148788927E-2</v>
      </c>
      <c r="Y353" s="172">
        <v>-0.75141868512110799</v>
      </c>
      <c r="Z353" s="172">
        <v>-0.77762157163341061</v>
      </c>
      <c r="AA353" s="147"/>
      <c r="AB353" s="144"/>
      <c r="AC353" s="144"/>
      <c r="AD353" s="191">
        <v>0.12939160239931449</v>
      </c>
      <c r="AE353" s="191">
        <v>0.10466202886512303</v>
      </c>
      <c r="AF353" s="144"/>
    </row>
    <row r="354" spans="1:32" x14ac:dyDescent="0.25">
      <c r="A354" s="161" t="s">
        <v>255</v>
      </c>
      <c r="B354" s="161"/>
      <c r="C354" s="161"/>
      <c r="D354" s="161"/>
      <c r="E354" s="144"/>
      <c r="F354" s="144"/>
      <c r="G354" s="144"/>
      <c r="H354" s="144"/>
      <c r="I354" s="144"/>
      <c r="J354" s="144"/>
      <c r="K354" s="144"/>
      <c r="L354" s="144"/>
      <c r="M354" s="144"/>
      <c r="N354" s="144"/>
      <c r="O354" s="204"/>
      <c r="P354" s="161" t="s">
        <v>255</v>
      </c>
      <c r="Q354" s="161"/>
      <c r="R354" s="161"/>
      <c r="S354" s="161"/>
      <c r="T354" s="144"/>
      <c r="U354" s="144"/>
      <c r="V354" s="144"/>
      <c r="W354" s="144"/>
      <c r="X354" s="144"/>
      <c r="Y354" s="144"/>
      <c r="Z354" s="144"/>
      <c r="AA354" s="144"/>
      <c r="AB354" s="144"/>
      <c r="AC354" s="144"/>
      <c r="AD354" s="144"/>
      <c r="AE354" s="144"/>
      <c r="AF354" s="144"/>
    </row>
    <row r="357" spans="1:32" x14ac:dyDescent="0.25">
      <c r="A357" s="189" t="s">
        <v>260</v>
      </c>
      <c r="B357" s="189"/>
      <c r="C357" s="189"/>
      <c r="D357" s="189"/>
      <c r="E357" s="181"/>
      <c r="F357" s="167"/>
      <c r="G357" s="167"/>
      <c r="H357" s="167"/>
      <c r="I357" s="167"/>
      <c r="J357" s="167"/>
      <c r="K357" s="167"/>
      <c r="L357" s="188"/>
      <c r="M357" s="211"/>
      <c r="N357" s="144"/>
      <c r="O357" s="211"/>
      <c r="P357" s="189" t="s">
        <v>260</v>
      </c>
      <c r="Q357" s="189"/>
      <c r="R357" s="189"/>
      <c r="S357" s="189"/>
      <c r="T357" s="181"/>
      <c r="U357" s="144"/>
      <c r="V357" s="144"/>
      <c r="W357" s="144"/>
      <c r="X357" s="144"/>
      <c r="Y357" s="144"/>
      <c r="Z357" s="144"/>
      <c r="AA357" s="188"/>
      <c r="AB357" s="144"/>
      <c r="AC357" s="144"/>
      <c r="AD357" s="144"/>
      <c r="AE357" s="144"/>
      <c r="AF357" s="144"/>
    </row>
    <row r="358" spans="1:32" x14ac:dyDescent="0.25">
      <c r="A358" s="166" t="s">
        <v>316</v>
      </c>
      <c r="B358" s="166"/>
      <c r="C358" s="166"/>
      <c r="D358" s="166"/>
      <c r="E358" s="213"/>
      <c r="F358" s="167"/>
      <c r="G358" s="167"/>
      <c r="H358" s="167"/>
      <c r="I358" s="167"/>
      <c r="J358" s="167"/>
      <c r="K358" s="167"/>
      <c r="L358" s="167"/>
      <c r="M358" s="144"/>
      <c r="N358" s="144"/>
      <c r="P358" s="166" t="s">
        <v>231</v>
      </c>
      <c r="Q358" s="166"/>
      <c r="R358" s="166"/>
      <c r="S358" s="166"/>
      <c r="T358" s="162"/>
      <c r="U358" s="144"/>
      <c r="V358" s="144"/>
      <c r="W358" s="144"/>
      <c r="X358" s="144"/>
      <c r="Y358" s="144"/>
      <c r="Z358" s="144"/>
      <c r="AA358" s="167"/>
      <c r="AB358" s="144"/>
      <c r="AC358" s="144"/>
      <c r="AD358" s="144"/>
      <c r="AE358" s="144"/>
      <c r="AF358" s="144"/>
    </row>
    <row r="359" spans="1:32" ht="31.5" x14ac:dyDescent="0.25">
      <c r="A359" s="190"/>
      <c r="B359" s="141">
        <v>2019</v>
      </c>
      <c r="C359" s="141">
        <v>2020</v>
      </c>
      <c r="D359" s="141">
        <v>2021</v>
      </c>
      <c r="E359" s="141">
        <v>2022</v>
      </c>
      <c r="F359" s="141">
        <v>2023</v>
      </c>
      <c r="G359" s="141">
        <v>2024</v>
      </c>
      <c r="H359" s="141">
        <v>2025</v>
      </c>
      <c r="I359" s="141">
        <v>2026</v>
      </c>
      <c r="J359" s="142" t="s">
        <v>232</v>
      </c>
      <c r="K359" s="142" t="s">
        <v>233</v>
      </c>
      <c r="L359" s="143" t="s">
        <v>234</v>
      </c>
      <c r="M359" s="145" t="s">
        <v>287</v>
      </c>
      <c r="N359" s="144"/>
      <c r="P359" s="190"/>
      <c r="Q359" s="141">
        <v>2019</v>
      </c>
      <c r="R359" s="141">
        <v>2020</v>
      </c>
      <c r="S359" s="141">
        <v>2021</v>
      </c>
      <c r="T359" s="141">
        <v>2022</v>
      </c>
      <c r="U359" s="141">
        <v>2023</v>
      </c>
      <c r="V359" s="141">
        <v>2024</v>
      </c>
      <c r="W359" s="141">
        <v>2025</v>
      </c>
      <c r="X359" s="141">
        <v>2026</v>
      </c>
      <c r="Y359" s="142" t="s">
        <v>232</v>
      </c>
      <c r="Z359" s="142" t="s">
        <v>233</v>
      </c>
      <c r="AA359" s="143" t="s">
        <v>234</v>
      </c>
      <c r="AB359" s="144"/>
      <c r="AC359" s="144"/>
      <c r="AD359" s="145" t="s">
        <v>317</v>
      </c>
      <c r="AE359" s="145" t="s">
        <v>235</v>
      </c>
      <c r="AF359" s="144"/>
    </row>
    <row r="360" spans="1:32" x14ac:dyDescent="0.25">
      <c r="A360" s="146" t="s">
        <v>236</v>
      </c>
      <c r="B360" s="147">
        <v>31</v>
      </c>
      <c r="C360" s="147">
        <v>39</v>
      </c>
      <c r="D360" s="147">
        <v>20</v>
      </c>
      <c r="E360" s="147">
        <v>18</v>
      </c>
      <c r="F360" s="147">
        <v>21</v>
      </c>
      <c r="G360" s="147">
        <v>25</v>
      </c>
      <c r="H360" s="147">
        <v>31</v>
      </c>
      <c r="I360" s="147">
        <v>24</v>
      </c>
      <c r="J360" s="148">
        <v>-0.22580645161290322</v>
      </c>
      <c r="K360" s="148">
        <v>-9.1891891891891841E-2</v>
      </c>
      <c r="L360" s="147"/>
      <c r="M360" s="155">
        <v>7.4999999999999997E-2</v>
      </c>
      <c r="N360" s="144"/>
      <c r="P360" s="146" t="s">
        <v>236</v>
      </c>
      <c r="Q360" s="147">
        <v>335</v>
      </c>
      <c r="R360" s="147">
        <v>314</v>
      </c>
      <c r="S360" s="147">
        <v>298</v>
      </c>
      <c r="T360" s="147">
        <v>235</v>
      </c>
      <c r="U360" s="147">
        <v>305</v>
      </c>
      <c r="V360" s="147">
        <v>292</v>
      </c>
      <c r="W360" s="147">
        <v>283</v>
      </c>
      <c r="X360" s="147">
        <v>320</v>
      </c>
      <c r="Y360" s="148">
        <v>0.13074204946996468</v>
      </c>
      <c r="Z360" s="148">
        <v>8.6323957322987449E-2</v>
      </c>
      <c r="AA360" s="147"/>
      <c r="AB360" s="144"/>
      <c r="AC360" s="144"/>
      <c r="AD360" s="147">
        <v>26.428571428571427</v>
      </c>
      <c r="AE360" s="147">
        <v>294.57142857142856</v>
      </c>
      <c r="AF360" s="144"/>
    </row>
    <row r="361" spans="1:32" x14ac:dyDescent="0.25">
      <c r="A361" s="149" t="s">
        <v>237</v>
      </c>
      <c r="B361" s="150">
        <v>9</v>
      </c>
      <c r="C361" s="150">
        <v>13</v>
      </c>
      <c r="D361" s="150">
        <v>8</v>
      </c>
      <c r="E361" s="150">
        <v>10</v>
      </c>
      <c r="F361" s="150">
        <v>6</v>
      </c>
      <c r="G361" s="150">
        <v>6</v>
      </c>
      <c r="H361" s="150">
        <v>7</v>
      </c>
      <c r="I361" s="150">
        <v>6</v>
      </c>
      <c r="J361" s="148">
        <v>-0.14285714285714285</v>
      </c>
      <c r="K361" s="148">
        <v>-0.28813559322033899</v>
      </c>
      <c r="L361" s="147"/>
      <c r="M361" s="155">
        <v>0.10714285714285714</v>
      </c>
      <c r="N361" s="144"/>
      <c r="P361" s="149" t="s">
        <v>237</v>
      </c>
      <c r="Q361" s="150">
        <v>124</v>
      </c>
      <c r="R361" s="150">
        <v>95</v>
      </c>
      <c r="S361" s="150">
        <v>94</v>
      </c>
      <c r="T361" s="150">
        <v>72</v>
      </c>
      <c r="U361" s="150">
        <v>59</v>
      </c>
      <c r="V361" s="150">
        <v>52</v>
      </c>
      <c r="W361" s="150">
        <v>45</v>
      </c>
      <c r="X361" s="150">
        <v>56</v>
      </c>
      <c r="Y361" s="148">
        <v>0.24444444444444444</v>
      </c>
      <c r="Z361" s="148">
        <v>-0.27541589648798526</v>
      </c>
      <c r="AA361" s="147"/>
      <c r="AB361" s="144"/>
      <c r="AC361" s="144"/>
      <c r="AD361" s="150">
        <v>8.4285714285714288</v>
      </c>
      <c r="AE361" s="150">
        <v>77.285714285714292</v>
      </c>
      <c r="AF361" s="144"/>
    </row>
    <row r="362" spans="1:32" x14ac:dyDescent="0.25">
      <c r="A362" s="146" t="s">
        <v>90</v>
      </c>
      <c r="B362" s="151">
        <v>0.69230769230769229</v>
      </c>
      <c r="C362" s="151">
        <v>0.52</v>
      </c>
      <c r="D362" s="151">
        <v>0.47058823529411764</v>
      </c>
      <c r="E362" s="151">
        <v>0.7142857142857143</v>
      </c>
      <c r="F362" s="151">
        <v>0.42857142857142855</v>
      </c>
      <c r="G362" s="151">
        <v>0.5</v>
      </c>
      <c r="H362" s="151">
        <v>0.46666666666666667</v>
      </c>
      <c r="I362" s="151">
        <v>0.35294117647058826</v>
      </c>
      <c r="J362" s="172">
        <v>-11.372549019607842</v>
      </c>
      <c r="K362" s="172">
        <v>-18.342245989304811</v>
      </c>
      <c r="L362" s="147"/>
      <c r="M362" s="203">
        <v>-13.401534526854221</v>
      </c>
      <c r="N362" s="144"/>
      <c r="P362" s="146" t="s">
        <v>90</v>
      </c>
      <c r="Q362" s="151">
        <v>0.72514619883040932</v>
      </c>
      <c r="R362" s="151">
        <v>0.62091503267973858</v>
      </c>
      <c r="S362" s="151">
        <v>0.67625899280575541</v>
      </c>
      <c r="T362" s="151">
        <v>0.62608695652173918</v>
      </c>
      <c r="U362" s="151">
        <v>0.50862068965517238</v>
      </c>
      <c r="V362" s="151">
        <v>0.46846846846846846</v>
      </c>
      <c r="W362" s="151">
        <v>0.39823008849557523</v>
      </c>
      <c r="X362" s="151">
        <v>0.48695652173913045</v>
      </c>
      <c r="Y362" s="172">
        <v>8.8726433243555221</v>
      </c>
      <c r="Z362" s="172">
        <v>-10.236809699725297</v>
      </c>
      <c r="AA362" s="147"/>
      <c r="AB362" s="144"/>
      <c r="AC362" s="144"/>
      <c r="AD362" s="151">
        <v>0.53636363636363638</v>
      </c>
      <c r="AE362" s="151">
        <v>0.58932461873638342</v>
      </c>
      <c r="AF362" s="144"/>
    </row>
    <row r="363" spans="1:32" x14ac:dyDescent="0.25">
      <c r="A363" s="149" t="s">
        <v>238</v>
      </c>
      <c r="B363" s="150">
        <v>3</v>
      </c>
      <c r="C363" s="150">
        <v>7</v>
      </c>
      <c r="D363" s="150">
        <v>2</v>
      </c>
      <c r="E363" s="150">
        <v>5</v>
      </c>
      <c r="F363" s="150">
        <v>0</v>
      </c>
      <c r="G363" s="150">
        <v>1</v>
      </c>
      <c r="H363" s="150">
        <v>1</v>
      </c>
      <c r="I363" s="150">
        <v>4</v>
      </c>
      <c r="J363" s="148">
        <v>3</v>
      </c>
      <c r="K363" s="148">
        <v>0.47368421052631571</v>
      </c>
      <c r="L363" s="147"/>
      <c r="M363" s="155">
        <v>0.11428571428571428</v>
      </c>
      <c r="N363" s="144"/>
      <c r="P363" s="149" t="s">
        <v>238</v>
      </c>
      <c r="Q363" s="150">
        <v>62</v>
      </c>
      <c r="R363" s="150">
        <v>42</v>
      </c>
      <c r="S363" s="150">
        <v>53</v>
      </c>
      <c r="T363" s="150">
        <v>38</v>
      </c>
      <c r="U363" s="150">
        <v>37</v>
      </c>
      <c r="V363" s="150">
        <v>28</v>
      </c>
      <c r="W363" s="150">
        <v>25</v>
      </c>
      <c r="X363" s="150">
        <v>35</v>
      </c>
      <c r="Y363" s="148">
        <v>0.4</v>
      </c>
      <c r="Z363" s="148">
        <v>-0.14035087719298248</v>
      </c>
      <c r="AA363" s="147"/>
      <c r="AB363" s="144"/>
      <c r="AC363" s="144"/>
      <c r="AD363" s="150">
        <v>2.7142857142857144</v>
      </c>
      <c r="AE363" s="150">
        <v>40.714285714285715</v>
      </c>
      <c r="AF363" s="144"/>
    </row>
    <row r="364" spans="1:32" x14ac:dyDescent="0.25">
      <c r="A364" s="149" t="s">
        <v>239</v>
      </c>
      <c r="B364" s="153">
        <v>9.6774193548387094E-2</v>
      </c>
      <c r="C364" s="153">
        <v>0.17948717948717949</v>
      </c>
      <c r="D364" s="153">
        <v>0.1</v>
      </c>
      <c r="E364" s="153">
        <v>0.27777777777777779</v>
      </c>
      <c r="F364" s="153">
        <v>0</v>
      </c>
      <c r="G364" s="153">
        <v>0.04</v>
      </c>
      <c r="H364" s="153">
        <v>3.2258064516129031E-2</v>
      </c>
      <c r="I364" s="153">
        <v>0.16666666666666666</v>
      </c>
      <c r="J364" s="172">
        <v>13.440860215053762</v>
      </c>
      <c r="K364" s="172">
        <v>6.396396396396395</v>
      </c>
      <c r="L364" s="147"/>
      <c r="M364" s="203">
        <v>5.7291666666666661</v>
      </c>
      <c r="N364" s="144"/>
      <c r="P364" s="149" t="s">
        <v>239</v>
      </c>
      <c r="Q364" s="153">
        <v>0.18507462686567164</v>
      </c>
      <c r="R364" s="153">
        <v>0.13375796178343949</v>
      </c>
      <c r="S364" s="153">
        <v>0.17785234899328858</v>
      </c>
      <c r="T364" s="153">
        <v>0.16170212765957448</v>
      </c>
      <c r="U364" s="153">
        <v>0.12131147540983607</v>
      </c>
      <c r="V364" s="153">
        <v>9.5890410958904104E-2</v>
      </c>
      <c r="W364" s="153">
        <v>8.8339222614840993E-2</v>
      </c>
      <c r="X364" s="153">
        <v>0.109375</v>
      </c>
      <c r="Y364" s="172">
        <v>2.1035777385159009</v>
      </c>
      <c r="Z364" s="172">
        <v>-2.8840324927255105</v>
      </c>
      <c r="AA364" s="147"/>
      <c r="AB364" s="144"/>
      <c r="AC364" s="144"/>
      <c r="AD364" s="153">
        <v>0.10270270270270271</v>
      </c>
      <c r="AE364" s="153">
        <v>0.13821532492725511</v>
      </c>
      <c r="AF364" s="144"/>
    </row>
    <row r="365" spans="1:32" x14ac:dyDescent="0.25">
      <c r="A365" s="149" t="s">
        <v>240</v>
      </c>
      <c r="B365" s="153">
        <v>0.33333333333333331</v>
      </c>
      <c r="C365" s="153">
        <v>0.53846153846153844</v>
      </c>
      <c r="D365" s="153">
        <v>0.25</v>
      </c>
      <c r="E365" s="153">
        <v>0.5</v>
      </c>
      <c r="F365" s="153">
        <v>0</v>
      </c>
      <c r="G365" s="153">
        <v>0.16666666666666666</v>
      </c>
      <c r="H365" s="153">
        <v>0.14285714285714285</v>
      </c>
      <c r="I365" s="153">
        <v>0.66666666666666663</v>
      </c>
      <c r="J365" s="172">
        <v>52.380952380952372</v>
      </c>
      <c r="K365" s="172">
        <v>34.463276836158187</v>
      </c>
      <c r="L365" s="147"/>
      <c r="M365" s="203">
        <v>4.1666666666666625</v>
      </c>
      <c r="N365" s="144"/>
      <c r="P365" s="149" t="s">
        <v>240</v>
      </c>
      <c r="Q365" s="153">
        <v>0.5</v>
      </c>
      <c r="R365" s="153">
        <v>0.44210526315789472</v>
      </c>
      <c r="S365" s="153">
        <v>0.56382978723404253</v>
      </c>
      <c r="T365" s="153">
        <v>0.52777777777777779</v>
      </c>
      <c r="U365" s="153">
        <v>0.6271186440677966</v>
      </c>
      <c r="V365" s="153">
        <v>0.53846153846153844</v>
      </c>
      <c r="W365" s="153">
        <v>0.55555555555555558</v>
      </c>
      <c r="X365" s="153">
        <v>0.625</v>
      </c>
      <c r="Y365" s="172">
        <v>6.944444444444442</v>
      </c>
      <c r="Z365" s="172">
        <v>9.8197781885397397</v>
      </c>
      <c r="AA365" s="147"/>
      <c r="AB365" s="144"/>
      <c r="AC365" s="144"/>
      <c r="AD365" s="153">
        <v>0.32203389830508478</v>
      </c>
      <c r="AE365" s="153">
        <v>0.52680221811460259</v>
      </c>
      <c r="AF365" s="144"/>
    </row>
    <row r="366" spans="1:32" ht="22.15" customHeight="1" x14ac:dyDescent="0.25">
      <c r="A366" s="154" t="s">
        <v>241</v>
      </c>
      <c r="B366" s="155">
        <v>0.55555555555555558</v>
      </c>
      <c r="C366" s="155">
        <v>0</v>
      </c>
      <c r="D366" s="155">
        <v>0.5</v>
      </c>
      <c r="E366" s="155">
        <v>0.3</v>
      </c>
      <c r="F366" s="155">
        <v>0.83333333333333337</v>
      </c>
      <c r="G366" s="155">
        <v>0.66666666666666663</v>
      </c>
      <c r="H366" s="155">
        <v>0.8571428571428571</v>
      </c>
      <c r="I366" s="155">
        <v>0.16666666666666666</v>
      </c>
      <c r="J366" s="172">
        <v>-69.047619047619051</v>
      </c>
      <c r="K366" s="172">
        <v>-29.096045197740118</v>
      </c>
      <c r="L366" s="147"/>
      <c r="M366" s="203">
        <v>-2.9761904761904767</v>
      </c>
      <c r="N366" s="144"/>
      <c r="P366" s="154" t="s">
        <v>241</v>
      </c>
      <c r="Q366" s="155">
        <v>0.23387096774193547</v>
      </c>
      <c r="R366" s="155">
        <v>0.26315789473684209</v>
      </c>
      <c r="S366" s="155">
        <v>0.30851063829787234</v>
      </c>
      <c r="T366" s="155">
        <v>0.29166666666666669</v>
      </c>
      <c r="U366" s="155">
        <v>0.2711864406779661</v>
      </c>
      <c r="V366" s="155">
        <v>0.42307692307692307</v>
      </c>
      <c r="W366" s="155">
        <v>0.42222222222222222</v>
      </c>
      <c r="X366" s="155">
        <v>0.19642857142857142</v>
      </c>
      <c r="Y366" s="172">
        <v>-22.579365079365079</v>
      </c>
      <c r="Z366" s="172">
        <v>-10.116847108529178</v>
      </c>
      <c r="AA366" s="147"/>
      <c r="AB366" s="144"/>
      <c r="AC366" s="144"/>
      <c r="AD366" s="151">
        <v>0.4576271186440678</v>
      </c>
      <c r="AE366" s="151">
        <v>0.29759704251386321</v>
      </c>
      <c r="AF366" s="144"/>
    </row>
    <row r="367" spans="1:32" ht="22.15" customHeight="1" x14ac:dyDescent="0.25">
      <c r="A367" s="154" t="s">
        <v>242</v>
      </c>
      <c r="B367" s="155">
        <v>0.16129032258064516</v>
      </c>
      <c r="C367" s="155">
        <v>0</v>
      </c>
      <c r="D367" s="155">
        <v>0.2</v>
      </c>
      <c r="E367" s="155">
        <v>0.16666666666666666</v>
      </c>
      <c r="F367" s="155">
        <v>0.23809523809523808</v>
      </c>
      <c r="G367" s="155">
        <v>0.16</v>
      </c>
      <c r="H367" s="155">
        <v>0.19354838709677419</v>
      </c>
      <c r="I367" s="155">
        <v>4.1666666666666664E-2</v>
      </c>
      <c r="J367" s="172">
        <v>-15.188172043010754</v>
      </c>
      <c r="K367" s="172">
        <v>-10.42792792792793</v>
      </c>
      <c r="L367" s="147"/>
      <c r="M367" s="203">
        <v>0.72916666666666619</v>
      </c>
      <c r="N367" s="144"/>
      <c r="P367" s="154" t="s">
        <v>242</v>
      </c>
      <c r="Q367" s="155">
        <v>8.6567164179104483E-2</v>
      </c>
      <c r="R367" s="155">
        <v>7.9617834394904455E-2</v>
      </c>
      <c r="S367" s="155">
        <v>9.7315436241610737E-2</v>
      </c>
      <c r="T367" s="155">
        <v>8.9361702127659579E-2</v>
      </c>
      <c r="U367" s="155">
        <v>5.2459016393442623E-2</v>
      </c>
      <c r="V367" s="155">
        <v>7.5342465753424653E-2</v>
      </c>
      <c r="W367" s="155">
        <v>6.7137809187279157E-2</v>
      </c>
      <c r="X367" s="155">
        <v>3.4375000000000003E-2</v>
      </c>
      <c r="Y367" s="172">
        <v>-3.2762809187279154</v>
      </c>
      <c r="Z367" s="172">
        <v>-4.3704534432589721</v>
      </c>
      <c r="AA367" s="147"/>
      <c r="AB367" s="144"/>
      <c r="AC367" s="144"/>
      <c r="AD367" s="151">
        <v>0.14594594594594595</v>
      </c>
      <c r="AE367" s="151">
        <v>7.807953443258972E-2</v>
      </c>
      <c r="AF367" s="144"/>
    </row>
    <row r="368" spans="1:32" ht="22.15" customHeight="1" x14ac:dyDescent="0.25">
      <c r="A368" s="154" t="s">
        <v>243</v>
      </c>
      <c r="B368" s="155">
        <v>0.12903225806451613</v>
      </c>
      <c r="C368" s="155">
        <v>0.17948717948717949</v>
      </c>
      <c r="D368" s="155">
        <v>0.25</v>
      </c>
      <c r="E368" s="155">
        <v>0.22222222222222221</v>
      </c>
      <c r="F368" s="155">
        <v>0.33333333333333331</v>
      </c>
      <c r="G368" s="155">
        <v>0.2</v>
      </c>
      <c r="H368" s="155">
        <v>0.22580645161290322</v>
      </c>
      <c r="I368" s="155">
        <v>0.375</v>
      </c>
      <c r="J368" s="172">
        <v>14.919354838709678</v>
      </c>
      <c r="K368" s="172">
        <v>16.418918918918919</v>
      </c>
      <c r="L368" s="147"/>
      <c r="M368" s="203">
        <v>27.8125</v>
      </c>
      <c r="N368" s="144"/>
      <c r="P368" s="154" t="s">
        <v>243</v>
      </c>
      <c r="Q368" s="155">
        <v>9.8507462686567168E-2</v>
      </c>
      <c r="R368" s="155">
        <v>9.8726114649681534E-2</v>
      </c>
      <c r="S368" s="155">
        <v>0.11073825503355705</v>
      </c>
      <c r="T368" s="155">
        <v>0.11914893617021277</v>
      </c>
      <c r="U368" s="155">
        <v>0.10819672131147541</v>
      </c>
      <c r="V368" s="155">
        <v>9.9315068493150679E-2</v>
      </c>
      <c r="W368" s="155">
        <v>0.12014134275618374</v>
      </c>
      <c r="X368" s="155">
        <v>9.6875000000000003E-2</v>
      </c>
      <c r="Y368" s="172">
        <v>-2.3266342756183738</v>
      </c>
      <c r="Z368" s="172">
        <v>-1.030249757516974</v>
      </c>
      <c r="AA368" s="147"/>
      <c r="AB368" s="144"/>
      <c r="AC368" s="144"/>
      <c r="AD368" s="151">
        <v>0.21081081081081082</v>
      </c>
      <c r="AE368" s="151">
        <v>0.10717749757516974</v>
      </c>
      <c r="AF368" s="144"/>
    </row>
    <row r="369" spans="1:32" ht="22.15" customHeight="1" x14ac:dyDescent="0.25">
      <c r="A369" s="154" t="s">
        <v>244</v>
      </c>
      <c r="B369" s="155">
        <v>0</v>
      </c>
      <c r="C369" s="155">
        <v>0</v>
      </c>
      <c r="D369" s="155">
        <v>0</v>
      </c>
      <c r="E369" s="155">
        <v>0</v>
      </c>
      <c r="F369" s="155">
        <v>0</v>
      </c>
      <c r="G369" s="155">
        <v>0</v>
      </c>
      <c r="H369" s="155">
        <v>0</v>
      </c>
      <c r="I369" s="155">
        <v>0</v>
      </c>
      <c r="J369" s="172">
        <v>0</v>
      </c>
      <c r="K369" s="172">
        <v>0</v>
      </c>
      <c r="L369" s="147"/>
      <c r="M369" s="203">
        <v>0</v>
      </c>
      <c r="N369" s="144"/>
      <c r="P369" s="154" t="s">
        <v>244</v>
      </c>
      <c r="Q369" s="155">
        <v>0</v>
      </c>
      <c r="R369" s="155">
        <v>0</v>
      </c>
      <c r="S369" s="155">
        <v>6.7114093959731542E-3</v>
      </c>
      <c r="T369" s="155">
        <v>8.5106382978723406E-3</v>
      </c>
      <c r="U369" s="155">
        <v>3.2786885245901639E-3</v>
      </c>
      <c r="V369" s="155">
        <v>3.4246575342465752E-3</v>
      </c>
      <c r="W369" s="155">
        <v>3.5335689045936395E-3</v>
      </c>
      <c r="X369" s="155">
        <v>0</v>
      </c>
      <c r="Y369" s="172">
        <v>-0.35335689045936397</v>
      </c>
      <c r="Z369" s="172">
        <v>-0.33947623666343357</v>
      </c>
      <c r="AA369" s="147"/>
      <c r="AB369" s="144"/>
      <c r="AC369" s="144"/>
      <c r="AD369" s="151">
        <v>0</v>
      </c>
      <c r="AE369" s="151">
        <v>3.3947623666343357E-3</v>
      </c>
      <c r="AF369" s="144"/>
    </row>
    <row r="370" spans="1:32" ht="22.15" customHeight="1" x14ac:dyDescent="0.25">
      <c r="A370" s="154" t="s">
        <v>245</v>
      </c>
      <c r="B370" s="155">
        <v>0</v>
      </c>
      <c r="C370" s="155">
        <v>0</v>
      </c>
      <c r="D370" s="155">
        <v>0</v>
      </c>
      <c r="E370" s="155">
        <v>0</v>
      </c>
      <c r="F370" s="155">
        <v>0</v>
      </c>
      <c r="G370" s="155">
        <v>0.04</v>
      </c>
      <c r="H370" s="155">
        <v>3.2258064516129031E-2</v>
      </c>
      <c r="I370" s="155">
        <v>0</v>
      </c>
      <c r="J370" s="172">
        <v>-3.225806451612903</v>
      </c>
      <c r="K370" s="172">
        <v>-1.0810810810810811</v>
      </c>
      <c r="L370" s="147"/>
      <c r="M370" s="203">
        <v>-5.9375</v>
      </c>
      <c r="N370" s="144"/>
      <c r="P370" s="154" t="s">
        <v>245</v>
      </c>
      <c r="Q370" s="155">
        <v>3.2835820895522387E-2</v>
      </c>
      <c r="R370" s="155">
        <v>4.4585987261146494E-2</v>
      </c>
      <c r="S370" s="155">
        <v>3.3557046979865771E-3</v>
      </c>
      <c r="T370" s="155">
        <v>1.7021276595744681E-2</v>
      </c>
      <c r="U370" s="155">
        <v>2.9508196721311476E-2</v>
      </c>
      <c r="V370" s="155">
        <v>7.8767123287671229E-2</v>
      </c>
      <c r="W370" s="155">
        <v>9.187279151943463E-2</v>
      </c>
      <c r="X370" s="155">
        <v>5.9374999999999997E-2</v>
      </c>
      <c r="Y370" s="172">
        <v>-3.2497791519434633</v>
      </c>
      <c r="Z370" s="172">
        <v>1.6697987390882636</v>
      </c>
      <c r="AA370" s="147"/>
      <c r="AB370" s="144"/>
      <c r="AC370" s="144"/>
      <c r="AD370" s="151">
        <v>1.0810810810810811E-2</v>
      </c>
      <c r="AE370" s="151">
        <v>4.2677012609117361E-2</v>
      </c>
      <c r="AF370" s="144"/>
    </row>
    <row r="371" spans="1:32" ht="22.15" customHeight="1" x14ac:dyDescent="0.25">
      <c r="A371" s="154" t="s">
        <v>246</v>
      </c>
      <c r="B371" s="155">
        <v>0.12903225806451613</v>
      </c>
      <c r="C371" s="155">
        <v>2.564102564102564E-2</v>
      </c>
      <c r="D371" s="155">
        <v>0</v>
      </c>
      <c r="E371" s="155">
        <v>5.5555555555555552E-2</v>
      </c>
      <c r="F371" s="155">
        <v>0.14285714285714285</v>
      </c>
      <c r="G371" s="155">
        <v>0.24</v>
      </c>
      <c r="H371" s="155">
        <v>0.32258064516129031</v>
      </c>
      <c r="I371" s="155">
        <v>0.29166666666666669</v>
      </c>
      <c r="J371" s="172">
        <v>-3.0913978494623628</v>
      </c>
      <c r="K371" s="172">
        <v>15.653153153153154</v>
      </c>
      <c r="L371" s="147"/>
      <c r="M371" s="203">
        <v>-3.6458333333333313</v>
      </c>
      <c r="N371" s="144"/>
      <c r="P371" s="154" t="s">
        <v>246</v>
      </c>
      <c r="Q371" s="155">
        <v>0.17910447761194029</v>
      </c>
      <c r="R371" s="155">
        <v>0.16878980891719744</v>
      </c>
      <c r="S371" s="155">
        <v>0.21140939597315436</v>
      </c>
      <c r="T371" s="155">
        <v>0.26382978723404255</v>
      </c>
      <c r="U371" s="155">
        <v>0.24590163934426229</v>
      </c>
      <c r="V371" s="155">
        <v>0.25684931506849318</v>
      </c>
      <c r="W371" s="155">
        <v>0.28621908127208479</v>
      </c>
      <c r="X371" s="155">
        <v>0.328125</v>
      </c>
      <c r="Y371" s="172">
        <v>4.1905918727915212</v>
      </c>
      <c r="Z371" s="172">
        <v>10.067592143549952</v>
      </c>
      <c r="AA371" s="147"/>
      <c r="AB371" s="144"/>
      <c r="AC371" s="144"/>
      <c r="AD371" s="151">
        <v>0.13513513513513514</v>
      </c>
      <c r="AE371" s="151">
        <v>0.22744907856450047</v>
      </c>
      <c r="AF371" s="144"/>
    </row>
    <row r="372" spans="1:32" x14ac:dyDescent="0.25">
      <c r="A372" s="149" t="s">
        <v>247</v>
      </c>
      <c r="B372" s="150">
        <v>161.48387096774221</v>
      </c>
      <c r="C372" s="150">
        <v>231.58974358974388</v>
      </c>
      <c r="D372" s="150">
        <v>178.34999999999974</v>
      </c>
      <c r="E372" s="150">
        <v>163.77777777777789</v>
      </c>
      <c r="F372" s="150">
        <v>117.14285714285714</v>
      </c>
      <c r="G372" s="150">
        <v>133.83999999999997</v>
      </c>
      <c r="H372" s="150">
        <v>110.7741935483871</v>
      </c>
      <c r="I372" s="150">
        <v>313.2916666666668</v>
      </c>
      <c r="J372" s="177">
        <v>202.5174731182797</v>
      </c>
      <c r="K372" s="177">
        <v>152.24842342342347</v>
      </c>
      <c r="L372" s="147"/>
      <c r="M372" s="203">
        <v>154.01354166666681</v>
      </c>
      <c r="N372" s="144"/>
      <c r="P372" s="149" t="s">
        <v>247</v>
      </c>
      <c r="Q372" s="150">
        <v>219.69850746268639</v>
      </c>
      <c r="R372" s="150">
        <v>183.33121019108307</v>
      </c>
      <c r="S372" s="150">
        <v>204.39597315436279</v>
      </c>
      <c r="T372" s="150">
        <v>151.44680851063836</v>
      </c>
      <c r="U372" s="150">
        <v>115.76721311475417</v>
      </c>
      <c r="V372" s="150">
        <v>92.869863013698591</v>
      </c>
      <c r="W372" s="150">
        <v>114.51943462897535</v>
      </c>
      <c r="X372" s="150">
        <v>159.27812499999999</v>
      </c>
      <c r="Y372" s="177">
        <v>44.758690371024642</v>
      </c>
      <c r="Z372" s="177">
        <v>2.8760881425799596</v>
      </c>
      <c r="AA372" s="147"/>
      <c r="AB372" s="144"/>
      <c r="AC372" s="144"/>
      <c r="AD372" s="150">
        <v>161.04324324324332</v>
      </c>
      <c r="AE372" s="150">
        <v>156.40203685742003</v>
      </c>
      <c r="AF372" s="144"/>
    </row>
    <row r="373" spans="1:32" x14ac:dyDescent="0.25">
      <c r="A373" s="149" t="s">
        <v>248</v>
      </c>
      <c r="B373" s="150">
        <v>251.66666666666666</v>
      </c>
      <c r="C373" s="150">
        <v>294.92307692307702</v>
      </c>
      <c r="D373" s="150">
        <v>279.62499999999989</v>
      </c>
      <c r="E373" s="150">
        <v>160.4</v>
      </c>
      <c r="F373" s="150">
        <v>47.666666666666686</v>
      </c>
      <c r="G373" s="150">
        <v>178.16666666666666</v>
      </c>
      <c r="H373" s="150">
        <v>225.57142857142858</v>
      </c>
      <c r="I373" s="150">
        <v>657.66666666666663</v>
      </c>
      <c r="J373" s="177">
        <v>432.09523809523807</v>
      </c>
      <c r="K373" s="177">
        <v>439.46327683615812</v>
      </c>
      <c r="L373" s="147"/>
      <c r="M373" s="203">
        <v>99.452380952380963</v>
      </c>
      <c r="N373" s="144"/>
      <c r="P373" s="149" t="s">
        <v>248</v>
      </c>
      <c r="Q373" s="150">
        <v>334.16935483870969</v>
      </c>
      <c r="R373" s="150">
        <v>317.7157894736842</v>
      </c>
      <c r="S373" s="150">
        <v>361.81914893617022</v>
      </c>
      <c r="T373" s="150">
        <v>257.74999999999994</v>
      </c>
      <c r="U373" s="150">
        <v>202.03389830508496</v>
      </c>
      <c r="V373" s="150">
        <v>193.8846153846151</v>
      </c>
      <c r="W373" s="150">
        <v>188.22222222222206</v>
      </c>
      <c r="X373" s="150">
        <v>558.21428571428567</v>
      </c>
      <c r="Y373" s="177">
        <v>369.99206349206361</v>
      </c>
      <c r="Z373" s="177">
        <v>272.3344335885925</v>
      </c>
      <c r="AA373" s="147"/>
      <c r="AB373" s="144"/>
      <c r="AC373" s="144"/>
      <c r="AD373" s="150">
        <v>218.20338983050848</v>
      </c>
      <c r="AE373" s="150">
        <v>285.87985212569316</v>
      </c>
      <c r="AF373" s="144"/>
    </row>
    <row r="374" spans="1:32" x14ac:dyDescent="0.25">
      <c r="A374" s="146" t="s">
        <v>249</v>
      </c>
      <c r="B374" s="147">
        <v>36</v>
      </c>
      <c r="C374" s="147">
        <v>28</v>
      </c>
      <c r="D374" s="147">
        <v>15</v>
      </c>
      <c r="E374" s="147">
        <v>7</v>
      </c>
      <c r="F374" s="147">
        <v>16</v>
      </c>
      <c r="G374" s="147">
        <v>13</v>
      </c>
      <c r="H374" s="147">
        <v>20</v>
      </c>
      <c r="I374" s="147">
        <v>15</v>
      </c>
      <c r="J374" s="148">
        <v>-0.25</v>
      </c>
      <c r="K374" s="148">
        <v>-0.22222222222222218</v>
      </c>
      <c r="L374" s="147"/>
      <c r="M374" s="155">
        <v>0.11363636363636363</v>
      </c>
      <c r="N374" s="144"/>
      <c r="P374" s="146" t="s">
        <v>249</v>
      </c>
      <c r="Q374" s="147">
        <v>322</v>
      </c>
      <c r="R374" s="147">
        <v>238</v>
      </c>
      <c r="S374" s="147">
        <v>193</v>
      </c>
      <c r="T374" s="147">
        <v>170</v>
      </c>
      <c r="U374" s="147">
        <v>173</v>
      </c>
      <c r="V374" s="147">
        <v>216</v>
      </c>
      <c r="W374" s="147">
        <v>163</v>
      </c>
      <c r="X374" s="147">
        <v>132</v>
      </c>
      <c r="Y374" s="148">
        <v>-0.19018404907975461</v>
      </c>
      <c r="Z374" s="148">
        <v>-0.37355932203389836</v>
      </c>
      <c r="AA374" s="147"/>
      <c r="AB374" s="144"/>
      <c r="AC374" s="144"/>
      <c r="AD374" s="147">
        <v>19.285714285714285</v>
      </c>
      <c r="AE374" s="147">
        <v>210.71428571428572</v>
      </c>
      <c r="AF374" s="144"/>
    </row>
    <row r="375" spans="1:32" x14ac:dyDescent="0.25">
      <c r="A375" s="146" t="s">
        <v>250</v>
      </c>
      <c r="B375" s="147">
        <v>12</v>
      </c>
      <c r="C375" s="147">
        <v>9</v>
      </c>
      <c r="D375" s="147">
        <v>7</v>
      </c>
      <c r="E375" s="147">
        <v>2</v>
      </c>
      <c r="F375" s="147">
        <v>2</v>
      </c>
      <c r="G375" s="147">
        <v>3</v>
      </c>
      <c r="H375" s="147">
        <v>6</v>
      </c>
      <c r="I375" s="147">
        <v>3</v>
      </c>
      <c r="J375" s="148">
        <v>-0.5</v>
      </c>
      <c r="K375" s="148">
        <v>-0.48780487804878048</v>
      </c>
      <c r="L375" s="147"/>
      <c r="M375" s="155">
        <v>8.3333333333333329E-2</v>
      </c>
      <c r="N375" s="144"/>
      <c r="P375" s="146" t="s">
        <v>250</v>
      </c>
      <c r="Q375" s="147">
        <v>111</v>
      </c>
      <c r="R375" s="147">
        <v>96</v>
      </c>
      <c r="S375" s="147">
        <v>61</v>
      </c>
      <c r="T375" s="147">
        <v>57</v>
      </c>
      <c r="U375" s="147">
        <v>51</v>
      </c>
      <c r="V375" s="147">
        <v>60</v>
      </c>
      <c r="W375" s="147">
        <v>71</v>
      </c>
      <c r="X375" s="147">
        <v>36</v>
      </c>
      <c r="Y375" s="148">
        <v>-0.49295774647887325</v>
      </c>
      <c r="Z375" s="148">
        <v>-0.50295857988165682</v>
      </c>
      <c r="AA375" s="147"/>
      <c r="AB375" s="144"/>
      <c r="AC375" s="144"/>
      <c r="AD375" s="150">
        <v>5.8571428571428568</v>
      </c>
      <c r="AE375" s="150">
        <v>72.428571428571431</v>
      </c>
      <c r="AF375" s="144"/>
    </row>
    <row r="376" spans="1:32" x14ac:dyDescent="0.25">
      <c r="A376" s="149" t="s">
        <v>251</v>
      </c>
      <c r="B376" s="150">
        <v>0</v>
      </c>
      <c r="C376" s="150">
        <v>8</v>
      </c>
      <c r="D376" s="150">
        <v>2</v>
      </c>
      <c r="E376" s="150">
        <v>5</v>
      </c>
      <c r="F376" s="150">
        <v>5</v>
      </c>
      <c r="G376" s="150">
        <v>0</v>
      </c>
      <c r="H376" s="150">
        <v>1</v>
      </c>
      <c r="I376" s="150">
        <v>9</v>
      </c>
      <c r="J376" s="148">
        <v>8</v>
      </c>
      <c r="K376" s="157">
        <v>1.5714285714285714</v>
      </c>
      <c r="L376" s="147"/>
      <c r="M376" s="155">
        <v>9.8901098901098897E-2</v>
      </c>
      <c r="N376" s="144"/>
      <c r="P376" s="149" t="s">
        <v>251</v>
      </c>
      <c r="Q376" s="150">
        <v>0</v>
      </c>
      <c r="R376" s="150">
        <v>125</v>
      </c>
      <c r="S376" s="150">
        <v>100</v>
      </c>
      <c r="T376" s="150">
        <v>102</v>
      </c>
      <c r="U376" s="150">
        <v>55</v>
      </c>
      <c r="V376" s="150">
        <v>60</v>
      </c>
      <c r="W376" s="150">
        <v>73</v>
      </c>
      <c r="X376" s="150">
        <v>91</v>
      </c>
      <c r="Y376" s="148">
        <v>0.24657534246575341</v>
      </c>
      <c r="Z376" s="157">
        <v>6.0194174757281609E-2</v>
      </c>
      <c r="AA376" s="147"/>
      <c r="AB376" s="144"/>
      <c r="AC376" s="144"/>
      <c r="AD376" s="158">
        <v>3.5</v>
      </c>
      <c r="AE376" s="158">
        <v>85.833333333333329</v>
      </c>
      <c r="AF376" s="144"/>
    </row>
    <row r="377" spans="1:32" x14ac:dyDescent="0.25">
      <c r="A377" s="159" t="s">
        <v>252</v>
      </c>
      <c r="B377" s="147">
        <v>0</v>
      </c>
      <c r="C377" s="147">
        <v>0</v>
      </c>
      <c r="D377" s="147">
        <v>0</v>
      </c>
      <c r="E377" s="147">
        <v>0</v>
      </c>
      <c r="F377" s="147">
        <v>0</v>
      </c>
      <c r="G377" s="147">
        <v>0</v>
      </c>
      <c r="H377" s="147">
        <v>0</v>
      </c>
      <c r="I377" s="147">
        <v>0</v>
      </c>
      <c r="J377" s="148" t="e">
        <v>#DIV/0!</v>
      </c>
      <c r="K377" s="148" t="e">
        <v>#DIV/0!</v>
      </c>
      <c r="L377" s="147"/>
      <c r="M377" s="155">
        <v>0</v>
      </c>
      <c r="N377" s="144"/>
      <c r="P377" s="159" t="s">
        <v>252</v>
      </c>
      <c r="Q377" s="147">
        <v>6</v>
      </c>
      <c r="R377" s="147">
        <v>31</v>
      </c>
      <c r="S377" s="147">
        <v>9</v>
      </c>
      <c r="T377" s="147">
        <v>6</v>
      </c>
      <c r="U377" s="147">
        <v>0</v>
      </c>
      <c r="V377" s="147">
        <v>1</v>
      </c>
      <c r="W377" s="147">
        <v>9</v>
      </c>
      <c r="X377" s="147">
        <v>4</v>
      </c>
      <c r="Y377" s="148">
        <v>-0.55555555555555558</v>
      </c>
      <c r="Z377" s="148">
        <v>-0.54838709677419362</v>
      </c>
      <c r="AA377" s="147"/>
      <c r="AB377" s="144"/>
      <c r="AC377" s="144"/>
      <c r="AD377" s="150">
        <v>0</v>
      </c>
      <c r="AE377" s="150">
        <v>8.8571428571428577</v>
      </c>
      <c r="AF377" s="144"/>
    </row>
    <row r="378" spans="1:32" x14ac:dyDescent="0.25">
      <c r="A378" s="159" t="s">
        <v>253</v>
      </c>
      <c r="B378" s="147">
        <v>0</v>
      </c>
      <c r="C378" s="147">
        <v>0</v>
      </c>
      <c r="D378" s="147">
        <v>0</v>
      </c>
      <c r="E378" s="147">
        <v>0</v>
      </c>
      <c r="F378" s="147">
        <v>0</v>
      </c>
      <c r="G378" s="147">
        <v>0</v>
      </c>
      <c r="H378" s="147">
        <v>0</v>
      </c>
      <c r="I378" s="147">
        <v>0</v>
      </c>
      <c r="J378" s="148" t="e">
        <v>#DIV/0!</v>
      </c>
      <c r="K378" s="148" t="e">
        <v>#DIV/0!</v>
      </c>
      <c r="L378" s="147"/>
      <c r="M378" s="155">
        <v>0</v>
      </c>
      <c r="N378" s="144"/>
      <c r="P378" s="159" t="s">
        <v>253</v>
      </c>
      <c r="Q378" s="147">
        <v>3</v>
      </c>
      <c r="R378" s="147">
        <v>14</v>
      </c>
      <c r="S378" s="147">
        <v>0</v>
      </c>
      <c r="T378" s="147">
        <v>1</v>
      </c>
      <c r="U378" s="147">
        <v>0</v>
      </c>
      <c r="V378" s="147">
        <v>1</v>
      </c>
      <c r="W378" s="147">
        <v>6</v>
      </c>
      <c r="X378" s="147">
        <v>2</v>
      </c>
      <c r="Y378" s="148">
        <v>-0.66666666666666663</v>
      </c>
      <c r="Z378" s="148">
        <v>-0.44</v>
      </c>
      <c r="AA378" s="147"/>
      <c r="AB378" s="144"/>
      <c r="AC378" s="144"/>
      <c r="AD378" s="150">
        <v>0</v>
      </c>
      <c r="AE378" s="150">
        <v>3.5714285714285716</v>
      </c>
      <c r="AF378" s="144"/>
    </row>
    <row r="379" spans="1:32" x14ac:dyDescent="0.25">
      <c r="A379" s="159" t="s">
        <v>254</v>
      </c>
      <c r="B379" s="160" t="s">
        <v>285</v>
      </c>
      <c r="C379" s="160" t="s">
        <v>285</v>
      </c>
      <c r="D379" s="160" t="s">
        <v>285</v>
      </c>
      <c r="E379" s="160" t="s">
        <v>285</v>
      </c>
      <c r="F379" s="160" t="s">
        <v>285</v>
      </c>
      <c r="G379" s="160" t="s">
        <v>285</v>
      </c>
      <c r="H379" s="160" t="s">
        <v>285</v>
      </c>
      <c r="I379" s="160" t="s">
        <v>285</v>
      </c>
      <c r="J379" s="172" t="e">
        <v>#VALUE!</v>
      </c>
      <c r="K379" s="172" t="e">
        <v>#VALUE!</v>
      </c>
      <c r="L379" s="147"/>
      <c r="M379" s="203" t="e">
        <v>#VALUE!</v>
      </c>
      <c r="N379" s="144"/>
      <c r="P379" s="159" t="s">
        <v>254</v>
      </c>
      <c r="Q379" s="160">
        <v>0.33333333333333331</v>
      </c>
      <c r="R379" s="160">
        <v>0.31111111111111112</v>
      </c>
      <c r="S379" s="160">
        <v>0</v>
      </c>
      <c r="T379" s="160">
        <v>0.14285714285714285</v>
      </c>
      <c r="U379" s="160" t="s">
        <v>285</v>
      </c>
      <c r="V379" s="160">
        <v>0.5</v>
      </c>
      <c r="W379" s="160">
        <v>0.4</v>
      </c>
      <c r="X379" s="160">
        <v>0.33333333333333331</v>
      </c>
      <c r="Y379" s="172">
        <v>-6.6666666666666705</v>
      </c>
      <c r="Z379" s="172">
        <v>4.5977011494252871</v>
      </c>
      <c r="AA379" s="147"/>
      <c r="AB379" s="144"/>
      <c r="AC379" s="144"/>
      <c r="AD379" s="191" t="s">
        <v>285</v>
      </c>
      <c r="AE379" s="191">
        <v>0.28735632183908044</v>
      </c>
      <c r="AF379" s="144"/>
    </row>
    <row r="380" spans="1:32" x14ac:dyDescent="0.25">
      <c r="A380" s="161" t="s">
        <v>255</v>
      </c>
      <c r="B380" s="161"/>
      <c r="C380" s="161"/>
      <c r="D380" s="161"/>
      <c r="E380" s="144"/>
      <c r="F380" s="144"/>
      <c r="G380" s="144"/>
      <c r="H380" s="144"/>
      <c r="I380" s="144"/>
      <c r="J380" s="144"/>
      <c r="K380" s="144"/>
      <c r="L380" s="144"/>
      <c r="M380" s="144"/>
      <c r="N380" s="144"/>
      <c r="O380" s="204"/>
      <c r="P380" s="161" t="s">
        <v>255</v>
      </c>
      <c r="Q380" s="161"/>
      <c r="R380" s="161"/>
      <c r="S380" s="161"/>
      <c r="T380" s="144"/>
      <c r="U380" s="144"/>
      <c r="V380" s="144"/>
      <c r="W380" s="144"/>
      <c r="X380" s="144"/>
      <c r="Y380" s="144"/>
      <c r="Z380" s="144"/>
      <c r="AA380" s="144"/>
      <c r="AB380" s="144"/>
      <c r="AC380" s="144"/>
      <c r="AD380" s="144"/>
      <c r="AE380" s="144"/>
      <c r="AF380" s="144"/>
    </row>
    <row r="383" spans="1:32" x14ac:dyDescent="0.25">
      <c r="A383" s="189" t="s">
        <v>261</v>
      </c>
      <c r="B383" s="189"/>
      <c r="C383" s="189"/>
      <c r="D383" s="189"/>
      <c r="E383" s="181"/>
      <c r="F383" s="167"/>
      <c r="G383" s="167"/>
      <c r="H383" s="167"/>
      <c r="I383" s="167"/>
      <c r="J383" s="167"/>
      <c r="K383" s="167"/>
      <c r="L383" s="188"/>
      <c r="M383" s="211"/>
      <c r="N383" s="144"/>
      <c r="O383" s="211"/>
      <c r="P383" s="189" t="s">
        <v>261</v>
      </c>
      <c r="Q383" s="189"/>
      <c r="R383" s="189"/>
      <c r="S383" s="189"/>
      <c r="T383" s="181"/>
      <c r="U383" s="144"/>
      <c r="V383" s="144"/>
      <c r="W383" s="144"/>
      <c r="X383" s="144"/>
      <c r="Y383" s="144"/>
      <c r="Z383" s="144"/>
      <c r="AA383" s="188"/>
      <c r="AB383" s="144"/>
      <c r="AC383" s="144"/>
      <c r="AD383" s="144"/>
      <c r="AE383" s="144"/>
      <c r="AF383" s="144"/>
    </row>
    <row r="384" spans="1:32" x14ac:dyDescent="0.25">
      <c r="A384" s="166" t="s">
        <v>316</v>
      </c>
      <c r="B384" s="166"/>
      <c r="C384" s="166"/>
      <c r="D384" s="166"/>
      <c r="E384" s="213"/>
      <c r="F384" s="167"/>
      <c r="G384" s="167"/>
      <c r="H384" s="167"/>
      <c r="I384" s="167"/>
      <c r="J384" s="167"/>
      <c r="K384" s="167"/>
      <c r="L384" s="167"/>
      <c r="M384" s="144"/>
      <c r="N384" s="144"/>
      <c r="P384" s="166" t="s">
        <v>231</v>
      </c>
      <c r="Q384" s="166"/>
      <c r="R384" s="166"/>
      <c r="S384" s="166"/>
      <c r="T384" s="162"/>
      <c r="U384" s="144"/>
      <c r="V384" s="144"/>
      <c r="W384" s="144"/>
      <c r="X384" s="144"/>
      <c r="Y384" s="144"/>
      <c r="Z384" s="144"/>
      <c r="AA384" s="167"/>
      <c r="AB384" s="144"/>
      <c r="AC384" s="144"/>
      <c r="AD384" s="144"/>
      <c r="AE384" s="144"/>
      <c r="AF384" s="144"/>
    </row>
    <row r="385" spans="1:32" ht="31.5" x14ac:dyDescent="0.25">
      <c r="A385" s="190"/>
      <c r="B385" s="141">
        <v>2019</v>
      </c>
      <c r="C385" s="141">
        <v>2020</v>
      </c>
      <c r="D385" s="141">
        <v>2021</v>
      </c>
      <c r="E385" s="141">
        <v>2022</v>
      </c>
      <c r="F385" s="141">
        <v>2023</v>
      </c>
      <c r="G385" s="141">
        <v>2024</v>
      </c>
      <c r="H385" s="141">
        <v>2025</v>
      </c>
      <c r="I385" s="141">
        <v>2026</v>
      </c>
      <c r="J385" s="142" t="s">
        <v>232</v>
      </c>
      <c r="K385" s="142" t="s">
        <v>233</v>
      </c>
      <c r="L385" s="143" t="s">
        <v>234</v>
      </c>
      <c r="M385" s="145" t="s">
        <v>287</v>
      </c>
      <c r="N385" s="144"/>
      <c r="P385" s="190"/>
      <c r="Q385" s="141">
        <v>2019</v>
      </c>
      <c r="R385" s="141">
        <v>2020</v>
      </c>
      <c r="S385" s="141">
        <v>2021</v>
      </c>
      <c r="T385" s="141">
        <v>2022</v>
      </c>
      <c r="U385" s="141">
        <v>2023</v>
      </c>
      <c r="V385" s="141">
        <v>2024</v>
      </c>
      <c r="W385" s="141">
        <v>2025</v>
      </c>
      <c r="X385" s="141">
        <v>2026</v>
      </c>
      <c r="Y385" s="142" t="s">
        <v>232</v>
      </c>
      <c r="Z385" s="142" t="s">
        <v>233</v>
      </c>
      <c r="AA385" s="143" t="s">
        <v>234</v>
      </c>
      <c r="AB385" s="144"/>
      <c r="AC385" s="144"/>
      <c r="AD385" s="145" t="s">
        <v>317</v>
      </c>
      <c r="AE385" s="145" t="s">
        <v>235</v>
      </c>
      <c r="AF385" s="144"/>
    </row>
    <row r="386" spans="1:32" x14ac:dyDescent="0.25">
      <c r="A386" s="146" t="s">
        <v>236</v>
      </c>
      <c r="B386" s="147">
        <v>38</v>
      </c>
      <c r="C386" s="147">
        <v>70</v>
      </c>
      <c r="D386" s="147">
        <v>97</v>
      </c>
      <c r="E386" s="147">
        <v>60</v>
      </c>
      <c r="F386" s="147">
        <v>48</v>
      </c>
      <c r="G386" s="147">
        <v>82</v>
      </c>
      <c r="H386" s="147">
        <v>59</v>
      </c>
      <c r="I386" s="147">
        <v>78</v>
      </c>
      <c r="J386" s="148">
        <v>0.32203389830508472</v>
      </c>
      <c r="K386" s="148">
        <v>0.20264317180616734</v>
      </c>
      <c r="L386" s="147"/>
      <c r="M386" s="155">
        <v>9.5940959409594101E-2</v>
      </c>
      <c r="N386" s="144"/>
      <c r="P386" s="146" t="s">
        <v>236</v>
      </c>
      <c r="Q386" s="147">
        <v>648</v>
      </c>
      <c r="R386" s="147">
        <v>849</v>
      </c>
      <c r="S386" s="147">
        <v>1022</v>
      </c>
      <c r="T386" s="147">
        <v>685</v>
      </c>
      <c r="U386" s="147">
        <v>809</v>
      </c>
      <c r="V386" s="147">
        <v>743</v>
      </c>
      <c r="W386" s="147">
        <v>677</v>
      </c>
      <c r="X386" s="147">
        <v>813</v>
      </c>
      <c r="Y386" s="148">
        <v>0.20088626292466766</v>
      </c>
      <c r="Z386" s="148">
        <v>4.7487575924903415E-2</v>
      </c>
      <c r="AA386" s="147"/>
      <c r="AB386" s="144"/>
      <c r="AC386" s="144"/>
      <c r="AD386" s="147">
        <v>64.857142857142861</v>
      </c>
      <c r="AE386" s="147">
        <v>776.14285714285711</v>
      </c>
      <c r="AF386" s="144"/>
    </row>
    <row r="387" spans="1:32" x14ac:dyDescent="0.25">
      <c r="A387" s="149" t="s">
        <v>237</v>
      </c>
      <c r="B387" s="150">
        <v>19</v>
      </c>
      <c r="C387" s="150">
        <v>38</v>
      </c>
      <c r="D387" s="150">
        <v>54</v>
      </c>
      <c r="E387" s="150">
        <v>38</v>
      </c>
      <c r="F387" s="150">
        <v>23</v>
      </c>
      <c r="G387" s="150">
        <v>46</v>
      </c>
      <c r="H387" s="150">
        <v>36</v>
      </c>
      <c r="I387" s="150">
        <v>47</v>
      </c>
      <c r="J387" s="148">
        <v>0.30555555555555558</v>
      </c>
      <c r="K387" s="148">
        <v>0.29527559055118113</v>
      </c>
      <c r="L387" s="147"/>
      <c r="M387" s="155">
        <v>9.9787685774946927E-2</v>
      </c>
      <c r="N387" s="144"/>
      <c r="P387" s="149" t="s">
        <v>237</v>
      </c>
      <c r="Q387" s="150">
        <v>381</v>
      </c>
      <c r="R387" s="150">
        <v>538</v>
      </c>
      <c r="S387" s="150">
        <v>613</v>
      </c>
      <c r="T387" s="150">
        <v>366</v>
      </c>
      <c r="U387" s="150">
        <v>441</v>
      </c>
      <c r="V387" s="150">
        <v>438</v>
      </c>
      <c r="W387" s="150">
        <v>355</v>
      </c>
      <c r="X387" s="150">
        <v>471</v>
      </c>
      <c r="Y387" s="148">
        <v>0.3267605633802817</v>
      </c>
      <c r="Z387" s="148">
        <v>5.268199233716471E-2</v>
      </c>
      <c r="AA387" s="147"/>
      <c r="AB387" s="144"/>
      <c r="AC387" s="144"/>
      <c r="AD387" s="150">
        <v>36.285714285714285</v>
      </c>
      <c r="AE387" s="150">
        <v>447.42857142857144</v>
      </c>
      <c r="AF387" s="144"/>
    </row>
    <row r="388" spans="1:32" x14ac:dyDescent="0.25">
      <c r="A388" s="146" t="s">
        <v>90</v>
      </c>
      <c r="B388" s="151">
        <v>0.5</v>
      </c>
      <c r="C388" s="151">
        <v>0.61290322580645162</v>
      </c>
      <c r="D388" s="151">
        <v>0.61363636363636365</v>
      </c>
      <c r="E388" s="151">
        <v>0.71698113207547165</v>
      </c>
      <c r="F388" s="151">
        <v>0.67647058823529416</v>
      </c>
      <c r="G388" s="151">
        <v>0.59740259740259738</v>
      </c>
      <c r="H388" s="151">
        <v>0.67924528301886788</v>
      </c>
      <c r="I388" s="151">
        <v>0.69117647058823528</v>
      </c>
      <c r="J388" s="172">
        <v>1.1931187569367396</v>
      </c>
      <c r="K388" s="172">
        <v>6.4015976761074729</v>
      </c>
      <c r="L388" s="147"/>
      <c r="M388" s="203">
        <v>4.1521298174442167</v>
      </c>
      <c r="N388" s="144"/>
      <c r="P388" s="146" t="s">
        <v>90</v>
      </c>
      <c r="Q388" s="151">
        <v>0.62254901960784315</v>
      </c>
      <c r="R388" s="151">
        <v>0.68710089399744567</v>
      </c>
      <c r="S388" s="151">
        <v>0.64526315789473687</v>
      </c>
      <c r="T388" s="151">
        <v>0.5903225806451613</v>
      </c>
      <c r="U388" s="151">
        <v>0.62376237623762376</v>
      </c>
      <c r="V388" s="151">
        <v>0.64506627393225335</v>
      </c>
      <c r="W388" s="151">
        <v>0.58872305140961856</v>
      </c>
      <c r="X388" s="151">
        <v>0.64965517241379311</v>
      </c>
      <c r="Y388" s="172">
        <v>6.0932121004174551</v>
      </c>
      <c r="Z388" s="172">
        <v>1.7438781618476229</v>
      </c>
      <c r="AA388" s="147"/>
      <c r="AB388" s="144"/>
      <c r="AC388" s="144"/>
      <c r="AD388" s="151">
        <v>0.62716049382716055</v>
      </c>
      <c r="AE388" s="151">
        <v>0.63221639079531688</v>
      </c>
      <c r="AF388" s="144"/>
    </row>
    <row r="389" spans="1:32" x14ac:dyDescent="0.25">
      <c r="A389" s="149" t="s">
        <v>238</v>
      </c>
      <c r="B389" s="150">
        <v>13</v>
      </c>
      <c r="C389" s="150">
        <v>24</v>
      </c>
      <c r="D389" s="150">
        <v>44</v>
      </c>
      <c r="E389" s="150">
        <v>28</v>
      </c>
      <c r="F389" s="150">
        <v>18</v>
      </c>
      <c r="G389" s="150">
        <v>35</v>
      </c>
      <c r="H389" s="150">
        <v>32</v>
      </c>
      <c r="I389" s="150">
        <v>44</v>
      </c>
      <c r="J389" s="148">
        <v>0.375</v>
      </c>
      <c r="K389" s="148">
        <v>0.58762886597938135</v>
      </c>
      <c r="L389" s="147"/>
      <c r="M389" s="155">
        <v>0.10161662817551963</v>
      </c>
      <c r="N389" s="144"/>
      <c r="P389" s="149" t="s">
        <v>238</v>
      </c>
      <c r="Q389" s="150">
        <v>324</v>
      </c>
      <c r="R389" s="150">
        <v>458</v>
      </c>
      <c r="S389" s="150">
        <v>549</v>
      </c>
      <c r="T389" s="150">
        <v>305</v>
      </c>
      <c r="U389" s="150">
        <v>408</v>
      </c>
      <c r="V389" s="150">
        <v>405</v>
      </c>
      <c r="W389" s="150">
        <v>314</v>
      </c>
      <c r="X389" s="150">
        <v>433</v>
      </c>
      <c r="Y389" s="148">
        <v>0.37898089171974525</v>
      </c>
      <c r="Z389" s="148">
        <v>9.6996018820123028E-2</v>
      </c>
      <c r="AA389" s="147"/>
      <c r="AB389" s="144"/>
      <c r="AC389" s="144"/>
      <c r="AD389" s="150">
        <v>27.714285714285715</v>
      </c>
      <c r="AE389" s="150">
        <v>394.71428571428572</v>
      </c>
      <c r="AF389" s="144"/>
    </row>
    <row r="390" spans="1:32" x14ac:dyDescent="0.25">
      <c r="A390" s="149" t="s">
        <v>239</v>
      </c>
      <c r="B390" s="153">
        <v>0.34210526315789475</v>
      </c>
      <c r="C390" s="153">
        <v>0.34285714285714286</v>
      </c>
      <c r="D390" s="153">
        <v>0.45360824742268041</v>
      </c>
      <c r="E390" s="153">
        <v>0.46666666666666667</v>
      </c>
      <c r="F390" s="153">
        <v>0.375</v>
      </c>
      <c r="G390" s="153">
        <v>0.42682926829268292</v>
      </c>
      <c r="H390" s="153">
        <v>0.5423728813559322</v>
      </c>
      <c r="I390" s="153">
        <v>0.5641025641025641</v>
      </c>
      <c r="J390" s="172">
        <v>2.1729682746631895</v>
      </c>
      <c r="K390" s="172">
        <v>13.678978877216764</v>
      </c>
      <c r="L390" s="147"/>
      <c r="M390" s="203">
        <v>3.1507238149304562</v>
      </c>
      <c r="N390" s="144"/>
      <c r="P390" s="149" t="s">
        <v>239</v>
      </c>
      <c r="Q390" s="153">
        <v>0.5</v>
      </c>
      <c r="R390" s="153">
        <v>0.53945818610129559</v>
      </c>
      <c r="S390" s="153">
        <v>0.53718199608610573</v>
      </c>
      <c r="T390" s="153">
        <v>0.44525547445255476</v>
      </c>
      <c r="U390" s="153">
        <v>0.50432632880098882</v>
      </c>
      <c r="V390" s="153">
        <v>0.54508748317631228</v>
      </c>
      <c r="W390" s="153">
        <v>0.46381093057607092</v>
      </c>
      <c r="X390" s="153">
        <v>0.53259532595325954</v>
      </c>
      <c r="Y390" s="172">
        <v>6.8784395377188616</v>
      </c>
      <c r="Z390" s="172">
        <v>2.4036518664468765</v>
      </c>
      <c r="AA390" s="147"/>
      <c r="AB390" s="144"/>
      <c r="AC390" s="144"/>
      <c r="AD390" s="153">
        <v>0.42731277533039647</v>
      </c>
      <c r="AE390" s="153">
        <v>0.50855880728879077</v>
      </c>
      <c r="AF390" s="144"/>
    </row>
    <row r="391" spans="1:32" x14ac:dyDescent="0.25">
      <c r="A391" s="149" t="s">
        <v>240</v>
      </c>
      <c r="B391" s="153">
        <v>0.68421052631578949</v>
      </c>
      <c r="C391" s="153">
        <v>0.63157894736842102</v>
      </c>
      <c r="D391" s="153">
        <v>0.81481481481481477</v>
      </c>
      <c r="E391" s="153">
        <v>0.73684210526315785</v>
      </c>
      <c r="F391" s="153">
        <v>0.78260869565217395</v>
      </c>
      <c r="G391" s="153">
        <v>0.76086956521739135</v>
      </c>
      <c r="H391" s="153">
        <v>0.88888888888888884</v>
      </c>
      <c r="I391" s="153">
        <v>0.93617021276595747</v>
      </c>
      <c r="J391" s="172">
        <v>4.7281323877068626</v>
      </c>
      <c r="K391" s="172">
        <v>17.239068520690225</v>
      </c>
      <c r="L391" s="147"/>
      <c r="M391" s="203">
        <v>1.6849618286127299</v>
      </c>
      <c r="N391" s="144"/>
      <c r="P391" s="149" t="s">
        <v>240</v>
      </c>
      <c r="Q391" s="153">
        <v>0.85039370078740162</v>
      </c>
      <c r="R391" s="153">
        <v>0.85130111524163565</v>
      </c>
      <c r="S391" s="153">
        <v>0.89559543230016314</v>
      </c>
      <c r="T391" s="153">
        <v>0.83333333333333337</v>
      </c>
      <c r="U391" s="153">
        <v>0.92517006802721091</v>
      </c>
      <c r="V391" s="153">
        <v>0.92465753424657537</v>
      </c>
      <c r="W391" s="153">
        <v>0.88450704225352117</v>
      </c>
      <c r="X391" s="153">
        <v>0.91932059447983017</v>
      </c>
      <c r="Y391" s="172">
        <v>3.4813552226308997</v>
      </c>
      <c r="Z391" s="172">
        <v>3.713668643385315</v>
      </c>
      <c r="AA391" s="147"/>
      <c r="AB391" s="144"/>
      <c r="AC391" s="144"/>
      <c r="AD391" s="153">
        <v>0.7637795275590552</v>
      </c>
      <c r="AE391" s="153">
        <v>0.88218390804597702</v>
      </c>
      <c r="AF391" s="144"/>
    </row>
    <row r="392" spans="1:32" ht="22.15" customHeight="1" x14ac:dyDescent="0.25">
      <c r="A392" s="154" t="s">
        <v>241</v>
      </c>
      <c r="B392" s="155">
        <v>0.26315789473684209</v>
      </c>
      <c r="C392" s="155">
        <v>0.15789473684210525</v>
      </c>
      <c r="D392" s="155">
        <v>0.18518518518518517</v>
      </c>
      <c r="E392" s="155">
        <v>0.18421052631578946</v>
      </c>
      <c r="F392" s="155">
        <v>0.21739130434782608</v>
      </c>
      <c r="G392" s="155">
        <v>0.19565217391304349</v>
      </c>
      <c r="H392" s="155">
        <v>5.5555555555555552E-2</v>
      </c>
      <c r="I392" s="155">
        <v>4.2553191489361701E-2</v>
      </c>
      <c r="J392" s="172">
        <v>-1.3002364066193852</v>
      </c>
      <c r="K392" s="172">
        <v>-13.067515496733121</v>
      </c>
      <c r="L392" s="147"/>
      <c r="M392" s="203">
        <v>0.64597732303383482</v>
      </c>
      <c r="N392" s="144"/>
      <c r="P392" s="154" t="s">
        <v>241</v>
      </c>
      <c r="Q392" s="155">
        <v>8.6614173228346455E-2</v>
      </c>
      <c r="R392" s="155">
        <v>5.3903345724907063E-2</v>
      </c>
      <c r="S392" s="155">
        <v>4.730831973898858E-2</v>
      </c>
      <c r="T392" s="155">
        <v>9.2896174863387984E-2</v>
      </c>
      <c r="U392" s="155">
        <v>3.8548752834467119E-2</v>
      </c>
      <c r="V392" s="155">
        <v>3.8812785388127852E-2</v>
      </c>
      <c r="W392" s="155">
        <v>5.0704225352112678E-2</v>
      </c>
      <c r="X392" s="155">
        <v>3.6093418259023353E-2</v>
      </c>
      <c r="Y392" s="172">
        <v>-1.4610807093089324</v>
      </c>
      <c r="Z392" s="172">
        <v>-2.041999170266247</v>
      </c>
      <c r="AA392" s="147"/>
      <c r="AB392" s="144"/>
      <c r="AC392" s="144"/>
      <c r="AD392" s="151">
        <v>0.17322834645669291</v>
      </c>
      <c r="AE392" s="151">
        <v>5.6513409961685822E-2</v>
      </c>
      <c r="AF392" s="144"/>
    </row>
    <row r="393" spans="1:32" ht="22.15" customHeight="1" x14ac:dyDescent="0.25">
      <c r="A393" s="154" t="s">
        <v>242</v>
      </c>
      <c r="B393" s="155">
        <v>0.13157894736842105</v>
      </c>
      <c r="C393" s="155">
        <v>8.5714285714285715E-2</v>
      </c>
      <c r="D393" s="155">
        <v>0.10309278350515463</v>
      </c>
      <c r="E393" s="155">
        <v>0.11666666666666667</v>
      </c>
      <c r="F393" s="155">
        <v>0.10416666666666667</v>
      </c>
      <c r="G393" s="155">
        <v>0.10975609756097561</v>
      </c>
      <c r="H393" s="155">
        <v>3.3898305084745763E-2</v>
      </c>
      <c r="I393" s="155">
        <v>2.564102564102564E-2</v>
      </c>
      <c r="J393" s="172">
        <v>-0.82572794437201225</v>
      </c>
      <c r="K393" s="172">
        <v>-7.1275273918445734</v>
      </c>
      <c r="L393" s="147"/>
      <c r="M393" s="203">
        <v>0.4730816538934618</v>
      </c>
      <c r="N393" s="144"/>
      <c r="P393" s="154" t="s">
        <v>242</v>
      </c>
      <c r="Q393" s="155">
        <v>5.0925925925925923E-2</v>
      </c>
      <c r="R393" s="155">
        <v>3.4157832744405182E-2</v>
      </c>
      <c r="S393" s="155">
        <v>2.8375733855185908E-2</v>
      </c>
      <c r="T393" s="155">
        <v>4.9635036496350364E-2</v>
      </c>
      <c r="U393" s="155">
        <v>2.1013597033374538E-2</v>
      </c>
      <c r="V393" s="155">
        <v>2.2880215343203229E-2</v>
      </c>
      <c r="W393" s="155">
        <v>2.6587887740029542E-2</v>
      </c>
      <c r="X393" s="155">
        <v>2.0910209102091022E-2</v>
      </c>
      <c r="Y393" s="172">
        <v>-0.56776786379385202</v>
      </c>
      <c r="Z393" s="172">
        <v>-1.1668476706854316</v>
      </c>
      <c r="AA393" s="147"/>
      <c r="AB393" s="144"/>
      <c r="AC393" s="144"/>
      <c r="AD393" s="151">
        <v>9.6916299559471369E-2</v>
      </c>
      <c r="AE393" s="151">
        <v>3.2578685808945337E-2</v>
      </c>
      <c r="AF393" s="144"/>
    </row>
    <row r="394" spans="1:32" ht="22.15" customHeight="1" x14ac:dyDescent="0.25">
      <c r="A394" s="154" t="s">
        <v>243</v>
      </c>
      <c r="B394" s="155">
        <v>0.26315789473684209</v>
      </c>
      <c r="C394" s="155">
        <v>0.12857142857142856</v>
      </c>
      <c r="D394" s="155">
        <v>0.21649484536082475</v>
      </c>
      <c r="E394" s="155">
        <v>0.2</v>
      </c>
      <c r="F394" s="155">
        <v>0.10416666666666667</v>
      </c>
      <c r="G394" s="155">
        <v>0.18292682926829268</v>
      </c>
      <c r="H394" s="155">
        <v>0.16949152542372881</v>
      </c>
      <c r="I394" s="155">
        <v>0.14102564102564102</v>
      </c>
      <c r="J394" s="172">
        <v>-2.8465884398087784</v>
      </c>
      <c r="K394" s="172">
        <v>-3.9591099062464692</v>
      </c>
      <c r="L394" s="147"/>
      <c r="M394" s="203">
        <v>2.5404484814078905</v>
      </c>
      <c r="N394" s="144"/>
      <c r="P394" s="154" t="s">
        <v>243</v>
      </c>
      <c r="Q394" s="155">
        <v>0.18055555555555555</v>
      </c>
      <c r="R394" s="155">
        <v>0.14840989399293286</v>
      </c>
      <c r="S394" s="155">
        <v>0.17318982387475537</v>
      </c>
      <c r="T394" s="155">
        <v>0.17372262773722627</v>
      </c>
      <c r="U394" s="155">
        <v>0.21384425216316441</v>
      </c>
      <c r="V394" s="155">
        <v>0.17496635262449528</v>
      </c>
      <c r="W394" s="155">
        <v>0.15952732644017725</v>
      </c>
      <c r="X394" s="155">
        <v>0.11562115621156212</v>
      </c>
      <c r="Y394" s="172">
        <v>-4.3906170228615133</v>
      </c>
      <c r="Z394" s="172">
        <v>-5.9236197000291382</v>
      </c>
      <c r="AA394" s="147"/>
      <c r="AB394" s="144"/>
      <c r="AC394" s="144"/>
      <c r="AD394" s="151">
        <v>0.18061674008810572</v>
      </c>
      <c r="AE394" s="151">
        <v>0.1748573532118535</v>
      </c>
      <c r="AF394" s="144"/>
    </row>
    <row r="395" spans="1:32" ht="22.15" customHeight="1" x14ac:dyDescent="0.25">
      <c r="A395" s="154" t="s">
        <v>244</v>
      </c>
      <c r="B395" s="155">
        <v>0.26315789473684209</v>
      </c>
      <c r="C395" s="155">
        <v>0.24285714285714285</v>
      </c>
      <c r="D395" s="155">
        <v>0.1134020618556701</v>
      </c>
      <c r="E395" s="155">
        <v>8.3333333333333329E-2</v>
      </c>
      <c r="F395" s="155">
        <v>0.125</v>
      </c>
      <c r="G395" s="155">
        <v>0.18292682926829268</v>
      </c>
      <c r="H395" s="155">
        <v>0.10169491525423729</v>
      </c>
      <c r="I395" s="155">
        <v>0.10256410256410256</v>
      </c>
      <c r="J395" s="172">
        <v>8.6918730986526582E-2</v>
      </c>
      <c r="K395" s="172">
        <v>-5.1620919462329162</v>
      </c>
      <c r="L395" s="147"/>
      <c r="M395" s="203">
        <v>-2.5357176648689554</v>
      </c>
      <c r="N395" s="144"/>
      <c r="P395" s="154" t="s">
        <v>244</v>
      </c>
      <c r="Q395" s="155">
        <v>0.15432098765432098</v>
      </c>
      <c r="R395" s="155">
        <v>0.11778563015312132</v>
      </c>
      <c r="S395" s="155">
        <v>0.12720156555772993</v>
      </c>
      <c r="T395" s="155">
        <v>0.14890510948905109</v>
      </c>
      <c r="U395" s="155">
        <v>9.7651421508034617E-2</v>
      </c>
      <c r="V395" s="155">
        <v>0.12382234185733512</v>
      </c>
      <c r="W395" s="155">
        <v>0.14623338257016247</v>
      </c>
      <c r="X395" s="155">
        <v>0.12792127921279212</v>
      </c>
      <c r="Y395" s="172">
        <v>-1.8312103357370351</v>
      </c>
      <c r="Z395" s="172">
        <v>-0.1289101792177505</v>
      </c>
      <c r="AA395" s="147"/>
      <c r="AB395" s="144"/>
      <c r="AC395" s="144"/>
      <c r="AD395" s="151">
        <v>0.15418502202643172</v>
      </c>
      <c r="AE395" s="151">
        <v>0.12921038100496962</v>
      </c>
      <c r="AF395" s="144"/>
    </row>
    <row r="396" spans="1:32" ht="22.15" customHeight="1" x14ac:dyDescent="0.25">
      <c r="A396" s="154" t="s">
        <v>245</v>
      </c>
      <c r="B396" s="155">
        <v>0</v>
      </c>
      <c r="C396" s="155">
        <v>0</v>
      </c>
      <c r="D396" s="155">
        <v>0</v>
      </c>
      <c r="E396" s="155">
        <v>0</v>
      </c>
      <c r="F396" s="155">
        <v>0</v>
      </c>
      <c r="G396" s="155">
        <v>1.2195121951219513E-2</v>
      </c>
      <c r="H396" s="155">
        <v>1.6949152542372881E-2</v>
      </c>
      <c r="I396" s="155">
        <v>0</v>
      </c>
      <c r="J396" s="172">
        <v>-1.6949152542372881</v>
      </c>
      <c r="K396" s="172">
        <v>-0.44052863436123352</v>
      </c>
      <c r="L396" s="147"/>
      <c r="M396" s="203">
        <v>-5.5350553505535052</v>
      </c>
      <c r="N396" s="144"/>
      <c r="P396" s="154" t="s">
        <v>245</v>
      </c>
      <c r="Q396" s="155">
        <v>2.3148148148148147E-2</v>
      </c>
      <c r="R396" s="155">
        <v>3.5335689045936397E-2</v>
      </c>
      <c r="S396" s="155">
        <v>3.131115459882583E-2</v>
      </c>
      <c r="T396" s="155">
        <v>4.8175182481751823E-2</v>
      </c>
      <c r="U396" s="155">
        <v>1.73053152039555E-2</v>
      </c>
      <c r="V396" s="155">
        <v>2.6917900403768506E-2</v>
      </c>
      <c r="W396" s="155">
        <v>5.3175775480059084E-2</v>
      </c>
      <c r="X396" s="155">
        <v>5.5350553505535055E-2</v>
      </c>
      <c r="Y396" s="172">
        <v>0.21747780254759708</v>
      </c>
      <c r="Z396" s="172">
        <v>2.2219686581183868</v>
      </c>
      <c r="AA396" s="147"/>
      <c r="AB396" s="144"/>
      <c r="AC396" s="144"/>
      <c r="AD396" s="151">
        <v>4.4052863436123352E-3</v>
      </c>
      <c r="AE396" s="151">
        <v>3.3130866924351188E-2</v>
      </c>
      <c r="AF396" s="144"/>
    </row>
    <row r="397" spans="1:32" ht="22.15" customHeight="1" x14ac:dyDescent="0.25">
      <c r="A397" s="154" t="s">
        <v>246</v>
      </c>
      <c r="B397" s="155">
        <v>0</v>
      </c>
      <c r="C397" s="155">
        <v>0.1</v>
      </c>
      <c r="D397" s="155">
        <v>6.1855670103092786E-2</v>
      </c>
      <c r="E397" s="155">
        <v>8.3333333333333329E-2</v>
      </c>
      <c r="F397" s="155">
        <v>0.10416666666666667</v>
      </c>
      <c r="G397" s="155">
        <v>4.878048780487805E-2</v>
      </c>
      <c r="H397" s="155">
        <v>0.10169491525423729</v>
      </c>
      <c r="I397" s="155">
        <v>6.4102564102564097E-2</v>
      </c>
      <c r="J397" s="172">
        <v>-3.7592351151673196</v>
      </c>
      <c r="K397" s="172">
        <v>-0.85846605670394238</v>
      </c>
      <c r="L397" s="147"/>
      <c r="M397" s="203">
        <v>-0.72381493045699796</v>
      </c>
      <c r="N397" s="144"/>
      <c r="P397" s="154" t="s">
        <v>246</v>
      </c>
      <c r="Q397" s="155">
        <v>4.3209876543209874E-2</v>
      </c>
      <c r="R397" s="155">
        <v>6.1248527679623084E-2</v>
      </c>
      <c r="S397" s="155">
        <v>5.0880626223091974E-2</v>
      </c>
      <c r="T397" s="155">
        <v>6.8613138686131392E-2</v>
      </c>
      <c r="U397" s="155">
        <v>6.1804697156983932E-2</v>
      </c>
      <c r="V397" s="155">
        <v>4.8452220726783311E-2</v>
      </c>
      <c r="W397" s="155">
        <v>7.5332348596750365E-2</v>
      </c>
      <c r="X397" s="155">
        <v>7.1340713407134076E-2</v>
      </c>
      <c r="Y397" s="172">
        <v>-0.39916351896162883</v>
      </c>
      <c r="Z397" s="172">
        <v>1.3177635917717547</v>
      </c>
      <c r="AA397" s="147"/>
      <c r="AB397" s="144"/>
      <c r="AC397" s="144"/>
      <c r="AD397" s="151">
        <v>7.268722466960352E-2</v>
      </c>
      <c r="AE397" s="151">
        <v>5.8163077489416529E-2</v>
      </c>
      <c r="AF397" s="144"/>
    </row>
    <row r="398" spans="1:32" x14ac:dyDescent="0.25">
      <c r="A398" s="149" t="s">
        <v>247</v>
      </c>
      <c r="B398" s="150">
        <v>137.0526315789474</v>
      </c>
      <c r="C398" s="150">
        <v>162.12857142857143</v>
      </c>
      <c r="D398" s="150">
        <v>117.31958762886597</v>
      </c>
      <c r="E398" s="150">
        <v>114.19999999999999</v>
      </c>
      <c r="F398" s="150">
        <v>88.6875</v>
      </c>
      <c r="G398" s="150">
        <v>135.76829268292678</v>
      </c>
      <c r="H398" s="150">
        <v>173.20338983050846</v>
      </c>
      <c r="I398" s="150">
        <v>100.53846153846155</v>
      </c>
      <c r="J398" s="177">
        <v>-72.664928292046909</v>
      </c>
      <c r="K398" s="177">
        <v>-32.49678075228735</v>
      </c>
      <c r="L398" s="147"/>
      <c r="M398" s="203">
        <v>-13.799791844072175</v>
      </c>
      <c r="N398" s="144"/>
      <c r="P398" s="149" t="s">
        <v>247</v>
      </c>
      <c r="Q398" s="150">
        <v>145.89043209876544</v>
      </c>
      <c r="R398" s="150">
        <v>135.32862190812722</v>
      </c>
      <c r="S398" s="150">
        <v>104.62426614481413</v>
      </c>
      <c r="T398" s="150">
        <v>128.20583941605835</v>
      </c>
      <c r="U398" s="150">
        <v>116.71446229913469</v>
      </c>
      <c r="V398" s="150">
        <v>119.21803499327052</v>
      </c>
      <c r="W398" s="150">
        <v>115.47710487444608</v>
      </c>
      <c r="X398" s="150">
        <v>114.33825338253372</v>
      </c>
      <c r="Y398" s="177">
        <v>-1.1388514919123622</v>
      </c>
      <c r="Z398" s="177">
        <v>-8.1276034184970314</v>
      </c>
      <c r="AA398" s="147"/>
      <c r="AB398" s="144"/>
      <c r="AC398" s="144"/>
      <c r="AD398" s="150">
        <v>133.0352422907489</v>
      </c>
      <c r="AE398" s="150">
        <v>122.46585680103075</v>
      </c>
      <c r="AF398" s="144"/>
    </row>
    <row r="399" spans="1:32" x14ac:dyDescent="0.25">
      <c r="A399" s="149" t="s">
        <v>248</v>
      </c>
      <c r="B399" s="150">
        <v>140.8947368421052</v>
      </c>
      <c r="C399" s="150">
        <v>211.84210526315792</v>
      </c>
      <c r="D399" s="150">
        <v>79.055555555555642</v>
      </c>
      <c r="E399" s="150">
        <v>111.55263157894734</v>
      </c>
      <c r="F399" s="150">
        <v>107.73913043478257</v>
      </c>
      <c r="G399" s="150">
        <v>151.36956521739125</v>
      </c>
      <c r="H399" s="150">
        <v>210.16666666666669</v>
      </c>
      <c r="I399" s="150">
        <v>100.76595744680851</v>
      </c>
      <c r="J399" s="177">
        <v>-109.40070921985817</v>
      </c>
      <c r="K399" s="177">
        <v>-41.919081923270213</v>
      </c>
      <c r="L399" s="147"/>
      <c r="M399" s="203">
        <v>-29.57799159777737</v>
      </c>
      <c r="N399" s="144"/>
      <c r="P399" s="149" t="s">
        <v>248</v>
      </c>
      <c r="Q399" s="150">
        <v>142.28871391076117</v>
      </c>
      <c r="R399" s="150">
        <v>146.20074349442379</v>
      </c>
      <c r="S399" s="150">
        <v>105.18433931484505</v>
      </c>
      <c r="T399" s="150">
        <v>147.61475409836069</v>
      </c>
      <c r="U399" s="150">
        <v>127.59637188208617</v>
      </c>
      <c r="V399" s="150">
        <v>116.76027397260277</v>
      </c>
      <c r="W399" s="150">
        <v>135.18873239436616</v>
      </c>
      <c r="X399" s="150">
        <v>130.34394904458588</v>
      </c>
      <c r="Y399" s="177">
        <v>-4.8447833497802719</v>
      </c>
      <c r="Z399" s="177">
        <v>0.46655440857054487</v>
      </c>
      <c r="AA399" s="147"/>
      <c r="AB399" s="144"/>
      <c r="AC399" s="144"/>
      <c r="AD399" s="150">
        <v>142.68503937007873</v>
      </c>
      <c r="AE399" s="150">
        <v>129.87739463601534</v>
      </c>
      <c r="AF399" s="144"/>
    </row>
    <row r="400" spans="1:32" x14ac:dyDescent="0.25">
      <c r="A400" s="146" t="s">
        <v>249</v>
      </c>
      <c r="B400" s="147">
        <v>52</v>
      </c>
      <c r="C400" s="147">
        <v>43</v>
      </c>
      <c r="D400" s="147">
        <v>12</v>
      </c>
      <c r="E400" s="147">
        <v>20</v>
      </c>
      <c r="F400" s="147">
        <v>20</v>
      </c>
      <c r="G400" s="147">
        <v>58</v>
      </c>
      <c r="H400" s="147">
        <v>40</v>
      </c>
      <c r="I400" s="147">
        <v>36</v>
      </c>
      <c r="J400" s="148">
        <v>-0.1</v>
      </c>
      <c r="K400" s="148">
        <v>2.8571428571428571E-2</v>
      </c>
      <c r="L400" s="147"/>
      <c r="M400" s="155">
        <v>8.6746987951807228E-2</v>
      </c>
      <c r="N400" s="144"/>
      <c r="P400" s="146" t="s">
        <v>249</v>
      </c>
      <c r="Q400" s="147">
        <v>602</v>
      </c>
      <c r="R400" s="147">
        <v>446</v>
      </c>
      <c r="S400" s="147">
        <v>467</v>
      </c>
      <c r="T400" s="147">
        <v>374</v>
      </c>
      <c r="U400" s="147">
        <v>356</v>
      </c>
      <c r="V400" s="147">
        <v>335</v>
      </c>
      <c r="W400" s="147">
        <v>379</v>
      </c>
      <c r="X400" s="147">
        <v>415</v>
      </c>
      <c r="Y400" s="148">
        <v>9.498680738786279E-2</v>
      </c>
      <c r="Z400" s="148">
        <v>-1.8249408583981094E-2</v>
      </c>
      <c r="AA400" s="147"/>
      <c r="AB400" s="144"/>
      <c r="AC400" s="144"/>
      <c r="AD400" s="147">
        <v>35</v>
      </c>
      <c r="AE400" s="147">
        <v>422.71428571428572</v>
      </c>
      <c r="AF400" s="144"/>
    </row>
    <row r="401" spans="1:32" x14ac:dyDescent="0.25">
      <c r="A401" s="146" t="s">
        <v>250</v>
      </c>
      <c r="B401" s="147">
        <v>7</v>
      </c>
      <c r="C401" s="147">
        <v>13</v>
      </c>
      <c r="D401" s="147">
        <v>2</v>
      </c>
      <c r="E401" s="147">
        <v>3</v>
      </c>
      <c r="F401" s="147">
        <v>3</v>
      </c>
      <c r="G401" s="147">
        <v>5</v>
      </c>
      <c r="H401" s="147">
        <v>23</v>
      </c>
      <c r="I401" s="147">
        <v>21</v>
      </c>
      <c r="J401" s="148">
        <v>-8.6956521739130432E-2</v>
      </c>
      <c r="K401" s="148">
        <v>1.625</v>
      </c>
      <c r="L401" s="147"/>
      <c r="M401" s="155">
        <v>0.14189189189189189</v>
      </c>
      <c r="N401" s="144"/>
      <c r="P401" s="146" t="s">
        <v>250</v>
      </c>
      <c r="Q401" s="147">
        <v>180</v>
      </c>
      <c r="R401" s="147">
        <v>125</v>
      </c>
      <c r="S401" s="147">
        <v>102</v>
      </c>
      <c r="T401" s="147">
        <v>104</v>
      </c>
      <c r="U401" s="147">
        <v>116</v>
      </c>
      <c r="V401" s="147">
        <v>75</v>
      </c>
      <c r="W401" s="147">
        <v>132</v>
      </c>
      <c r="X401" s="147">
        <v>148</v>
      </c>
      <c r="Y401" s="148">
        <v>0.12121212121212122</v>
      </c>
      <c r="Z401" s="148">
        <v>0.24220623501199046</v>
      </c>
      <c r="AA401" s="147"/>
      <c r="AB401" s="144"/>
      <c r="AC401" s="144"/>
      <c r="AD401" s="150">
        <v>8</v>
      </c>
      <c r="AE401" s="150">
        <v>119.14285714285714</v>
      </c>
      <c r="AF401" s="144"/>
    </row>
    <row r="402" spans="1:32" x14ac:dyDescent="0.25">
      <c r="A402" s="149" t="s">
        <v>251</v>
      </c>
      <c r="B402" s="150">
        <v>0</v>
      </c>
      <c r="C402" s="150">
        <v>46</v>
      </c>
      <c r="D402" s="150">
        <v>45</v>
      </c>
      <c r="E402" s="150">
        <v>35</v>
      </c>
      <c r="F402" s="150">
        <v>16</v>
      </c>
      <c r="G402" s="150">
        <v>26</v>
      </c>
      <c r="H402" s="150">
        <v>28</v>
      </c>
      <c r="I402" s="150">
        <v>34</v>
      </c>
      <c r="J402" s="148">
        <v>0.21428571428571427</v>
      </c>
      <c r="K402" s="157">
        <v>4.0816326530612318E-2</v>
      </c>
      <c r="L402" s="147"/>
      <c r="M402" s="155">
        <v>8.1339712918660281E-2</v>
      </c>
      <c r="N402" s="144"/>
      <c r="P402" s="149" t="s">
        <v>251</v>
      </c>
      <c r="Q402" s="150">
        <v>0</v>
      </c>
      <c r="R402" s="150">
        <v>655</v>
      </c>
      <c r="S402" s="150">
        <v>558</v>
      </c>
      <c r="T402" s="150">
        <v>427</v>
      </c>
      <c r="U402" s="150">
        <v>379</v>
      </c>
      <c r="V402" s="150">
        <v>353</v>
      </c>
      <c r="W402" s="150">
        <v>342</v>
      </c>
      <c r="X402" s="150">
        <v>418</v>
      </c>
      <c r="Y402" s="148">
        <v>0.22222222222222221</v>
      </c>
      <c r="Z402" s="157">
        <v>-7.5902726602800258E-2</v>
      </c>
      <c r="AA402" s="147"/>
      <c r="AB402" s="144"/>
      <c r="AC402" s="144"/>
      <c r="AD402" s="158">
        <v>32.666666666666664</v>
      </c>
      <c r="AE402" s="158">
        <v>452.33333333333331</v>
      </c>
      <c r="AF402" s="144"/>
    </row>
    <row r="403" spans="1:32" x14ac:dyDescent="0.25">
      <c r="A403" s="159" t="s">
        <v>252</v>
      </c>
      <c r="B403" s="147">
        <v>4</v>
      </c>
      <c r="C403" s="147">
        <v>10</v>
      </c>
      <c r="D403" s="147">
        <v>11</v>
      </c>
      <c r="E403" s="147">
        <v>9</v>
      </c>
      <c r="F403" s="147">
        <v>6</v>
      </c>
      <c r="G403" s="147">
        <v>6</v>
      </c>
      <c r="H403" s="147">
        <v>7</v>
      </c>
      <c r="I403" s="147">
        <v>10</v>
      </c>
      <c r="J403" s="148">
        <v>0.42857142857142855</v>
      </c>
      <c r="K403" s="148">
        <v>0.32075471698113212</v>
      </c>
      <c r="L403" s="147"/>
      <c r="M403" s="155">
        <v>0.14925373134328357</v>
      </c>
      <c r="N403" s="144"/>
      <c r="P403" s="159" t="s">
        <v>252</v>
      </c>
      <c r="Q403" s="147">
        <v>37</v>
      </c>
      <c r="R403" s="147">
        <v>71</v>
      </c>
      <c r="S403" s="147">
        <v>75</v>
      </c>
      <c r="T403" s="147">
        <v>63</v>
      </c>
      <c r="U403" s="147">
        <v>60</v>
      </c>
      <c r="V403" s="147">
        <v>61</v>
      </c>
      <c r="W403" s="147">
        <v>73</v>
      </c>
      <c r="X403" s="147">
        <v>67</v>
      </c>
      <c r="Y403" s="148">
        <v>-8.2191780821917804E-2</v>
      </c>
      <c r="Z403" s="148">
        <v>6.5909090909090959E-2</v>
      </c>
      <c r="AA403" s="147"/>
      <c r="AB403" s="144"/>
      <c r="AC403" s="144"/>
      <c r="AD403" s="150">
        <v>7.5714285714285712</v>
      </c>
      <c r="AE403" s="150">
        <v>62.857142857142854</v>
      </c>
      <c r="AF403" s="144"/>
    </row>
    <row r="404" spans="1:32" x14ac:dyDescent="0.25">
      <c r="A404" s="159" t="s">
        <v>253</v>
      </c>
      <c r="B404" s="147">
        <v>1</v>
      </c>
      <c r="C404" s="147">
        <v>0</v>
      </c>
      <c r="D404" s="147">
        <v>1</v>
      </c>
      <c r="E404" s="147">
        <v>0</v>
      </c>
      <c r="F404" s="147">
        <v>4</v>
      </c>
      <c r="G404" s="147">
        <v>0</v>
      </c>
      <c r="H404" s="147">
        <v>0</v>
      </c>
      <c r="I404" s="147">
        <v>0</v>
      </c>
      <c r="J404" s="148" t="e">
        <v>#DIV/0!</v>
      </c>
      <c r="K404" s="148">
        <v>-1</v>
      </c>
      <c r="L404" s="147"/>
      <c r="M404" s="155">
        <v>0</v>
      </c>
      <c r="N404" s="144"/>
      <c r="P404" s="159" t="s">
        <v>253</v>
      </c>
      <c r="Q404" s="147">
        <v>3</v>
      </c>
      <c r="R404" s="147">
        <v>18</v>
      </c>
      <c r="S404" s="147">
        <v>15</v>
      </c>
      <c r="T404" s="147">
        <v>10</v>
      </c>
      <c r="U404" s="147">
        <v>13</v>
      </c>
      <c r="V404" s="147">
        <v>13</v>
      </c>
      <c r="W404" s="147">
        <v>9</v>
      </c>
      <c r="X404" s="147">
        <v>11</v>
      </c>
      <c r="Y404" s="148">
        <v>0.22222222222222221</v>
      </c>
      <c r="Z404" s="148">
        <v>-4.9382716049382692E-2</v>
      </c>
      <c r="AA404" s="147"/>
      <c r="AB404" s="144"/>
      <c r="AC404" s="144"/>
      <c r="AD404" s="150">
        <v>0.8571428571428571</v>
      </c>
      <c r="AE404" s="150">
        <v>11.571428571428571</v>
      </c>
      <c r="AF404" s="144"/>
    </row>
    <row r="405" spans="1:32" x14ac:dyDescent="0.25">
      <c r="A405" s="159" t="s">
        <v>254</v>
      </c>
      <c r="B405" s="160">
        <v>0.2</v>
      </c>
      <c r="C405" s="160">
        <v>0</v>
      </c>
      <c r="D405" s="160">
        <v>8.3333333333333329E-2</v>
      </c>
      <c r="E405" s="160">
        <v>0</v>
      </c>
      <c r="F405" s="160">
        <v>0.4</v>
      </c>
      <c r="G405" s="160">
        <v>0</v>
      </c>
      <c r="H405" s="160">
        <v>0</v>
      </c>
      <c r="I405" s="160">
        <v>0</v>
      </c>
      <c r="J405" s="172">
        <v>0</v>
      </c>
      <c r="K405" s="172">
        <v>-10.169491525423728</v>
      </c>
      <c r="L405" s="147"/>
      <c r="M405" s="203">
        <v>-14.102564102564102</v>
      </c>
      <c r="N405" s="144"/>
      <c r="P405" s="159" t="s">
        <v>254</v>
      </c>
      <c r="Q405" s="160">
        <v>7.4999999999999997E-2</v>
      </c>
      <c r="R405" s="160">
        <v>0.20224719101123595</v>
      </c>
      <c r="S405" s="160">
        <v>0.16666666666666666</v>
      </c>
      <c r="T405" s="160">
        <v>0.13698630136986301</v>
      </c>
      <c r="U405" s="160">
        <v>0.17808219178082191</v>
      </c>
      <c r="V405" s="160">
        <v>0.17567567567567569</v>
      </c>
      <c r="W405" s="160">
        <v>0.10975609756097561</v>
      </c>
      <c r="X405" s="160">
        <v>0.14102564102564102</v>
      </c>
      <c r="Y405" s="172">
        <v>3.1269543464665412</v>
      </c>
      <c r="Z405" s="172">
        <v>-1.4444608494512512</v>
      </c>
      <c r="AA405" s="147"/>
      <c r="AB405" s="144"/>
      <c r="AC405" s="144"/>
      <c r="AD405" s="191">
        <v>0.10169491525423728</v>
      </c>
      <c r="AE405" s="191">
        <v>0.15547024952015354</v>
      </c>
      <c r="AF405" s="144"/>
    </row>
    <row r="406" spans="1:32" x14ac:dyDescent="0.25">
      <c r="A406" s="161" t="s">
        <v>255</v>
      </c>
      <c r="B406" s="161"/>
      <c r="C406" s="161"/>
      <c r="D406" s="161"/>
      <c r="E406" s="144"/>
      <c r="F406" s="144"/>
      <c r="G406" s="144"/>
      <c r="H406" s="144"/>
      <c r="I406" s="144"/>
      <c r="J406" s="144"/>
      <c r="K406" s="144"/>
      <c r="L406" s="144"/>
      <c r="M406" s="144"/>
      <c r="N406" s="144"/>
      <c r="O406" s="204"/>
      <c r="P406" s="161" t="s">
        <v>255</v>
      </c>
      <c r="Q406" s="161"/>
      <c r="R406" s="161"/>
      <c r="S406" s="161"/>
      <c r="T406" s="144"/>
      <c r="U406" s="144"/>
      <c r="V406" s="144"/>
      <c r="W406" s="144"/>
      <c r="X406" s="144"/>
      <c r="Y406" s="144"/>
      <c r="Z406" s="144"/>
      <c r="AA406" s="144"/>
      <c r="AB406" s="144"/>
      <c r="AC406" s="144"/>
      <c r="AD406" s="144"/>
      <c r="AE406" s="144"/>
      <c r="AF406" s="144"/>
    </row>
    <row r="409" spans="1:32" x14ac:dyDescent="0.25">
      <c r="A409" s="189" t="s">
        <v>262</v>
      </c>
      <c r="B409" s="189"/>
      <c r="C409" s="189"/>
      <c r="D409" s="189"/>
      <c r="E409" s="181"/>
      <c r="F409" s="167"/>
      <c r="G409" s="167"/>
      <c r="H409" s="167"/>
      <c r="I409" s="167"/>
      <c r="J409" s="167"/>
      <c r="K409" s="167"/>
      <c r="L409" s="188"/>
      <c r="M409" s="211"/>
      <c r="N409" s="144"/>
      <c r="O409" s="211"/>
      <c r="P409" s="189" t="s">
        <v>262</v>
      </c>
      <c r="Q409" s="189"/>
      <c r="R409" s="189"/>
      <c r="S409" s="189"/>
      <c r="T409" s="181"/>
      <c r="U409" s="144"/>
      <c r="V409" s="144"/>
      <c r="W409" s="144"/>
      <c r="X409" s="144"/>
      <c r="Y409" s="144"/>
      <c r="Z409" s="144"/>
      <c r="AA409" s="188"/>
      <c r="AB409" s="144"/>
      <c r="AC409" s="144"/>
      <c r="AD409" s="144"/>
      <c r="AE409" s="144"/>
      <c r="AF409" s="144"/>
    </row>
    <row r="410" spans="1:32" x14ac:dyDescent="0.25">
      <c r="A410" s="166" t="s">
        <v>316</v>
      </c>
      <c r="B410" s="166"/>
      <c r="C410" s="166"/>
      <c r="D410" s="166"/>
      <c r="E410" s="213"/>
      <c r="F410" s="167"/>
      <c r="G410" s="167"/>
      <c r="H410" s="167"/>
      <c r="I410" s="167"/>
      <c r="J410" s="167"/>
      <c r="K410" s="167"/>
      <c r="L410" s="167"/>
      <c r="M410" s="144"/>
      <c r="N410" s="144"/>
      <c r="P410" s="166" t="s">
        <v>231</v>
      </c>
      <c r="Q410" s="166"/>
      <c r="R410" s="166"/>
      <c r="S410" s="166"/>
      <c r="T410" s="162"/>
      <c r="U410" s="144"/>
      <c r="V410" s="144"/>
      <c r="W410" s="144"/>
      <c r="X410" s="144"/>
      <c r="Y410" s="144"/>
      <c r="Z410" s="144"/>
      <c r="AA410" s="167"/>
      <c r="AB410" s="144"/>
      <c r="AC410" s="144"/>
      <c r="AD410" s="144"/>
      <c r="AE410" s="144"/>
      <c r="AF410" s="144"/>
    </row>
    <row r="411" spans="1:32" ht="31.5" x14ac:dyDescent="0.25">
      <c r="A411" s="190"/>
      <c r="B411" s="141">
        <v>2019</v>
      </c>
      <c r="C411" s="141">
        <v>2020</v>
      </c>
      <c r="D411" s="141">
        <v>2021</v>
      </c>
      <c r="E411" s="141">
        <v>2022</v>
      </c>
      <c r="F411" s="141">
        <v>2023</v>
      </c>
      <c r="G411" s="141">
        <v>2024</v>
      </c>
      <c r="H411" s="141">
        <v>2025</v>
      </c>
      <c r="I411" s="141">
        <v>2026</v>
      </c>
      <c r="J411" s="142" t="s">
        <v>232</v>
      </c>
      <c r="K411" s="142" t="s">
        <v>233</v>
      </c>
      <c r="L411" s="143" t="s">
        <v>234</v>
      </c>
      <c r="M411" s="145" t="s">
        <v>287</v>
      </c>
      <c r="N411" s="144"/>
      <c r="P411" s="190"/>
      <c r="Q411" s="141">
        <v>2019</v>
      </c>
      <c r="R411" s="141">
        <v>2020</v>
      </c>
      <c r="S411" s="141">
        <v>2021</v>
      </c>
      <c r="T411" s="141">
        <v>2022</v>
      </c>
      <c r="U411" s="141">
        <v>2023</v>
      </c>
      <c r="V411" s="141">
        <v>2024</v>
      </c>
      <c r="W411" s="141">
        <v>2025</v>
      </c>
      <c r="X411" s="141">
        <v>2026</v>
      </c>
      <c r="Y411" s="142" t="s">
        <v>232</v>
      </c>
      <c r="Z411" s="142" t="s">
        <v>233</v>
      </c>
      <c r="AA411" s="143" t="s">
        <v>234</v>
      </c>
      <c r="AB411" s="144"/>
      <c r="AC411" s="144"/>
      <c r="AD411" s="145" t="s">
        <v>317</v>
      </c>
      <c r="AE411" s="145" t="s">
        <v>235</v>
      </c>
      <c r="AF411" s="144"/>
    </row>
    <row r="412" spans="1:32" x14ac:dyDescent="0.25">
      <c r="A412" s="146" t="s">
        <v>236</v>
      </c>
      <c r="B412" s="147">
        <v>857</v>
      </c>
      <c r="C412" s="147">
        <v>961</v>
      </c>
      <c r="D412" s="147">
        <v>699</v>
      </c>
      <c r="E412" s="147">
        <v>537</v>
      </c>
      <c r="F412" s="147">
        <v>432</v>
      </c>
      <c r="G412" s="147">
        <v>585</v>
      </c>
      <c r="H412" s="147">
        <v>473</v>
      </c>
      <c r="I412" s="147">
        <v>499</v>
      </c>
      <c r="J412" s="148">
        <v>5.4968287526427059E-2</v>
      </c>
      <c r="K412" s="148">
        <v>-0.231294014084507</v>
      </c>
      <c r="L412" s="147"/>
      <c r="M412" s="155">
        <v>8.4404600811907982E-2</v>
      </c>
      <c r="N412" s="144"/>
      <c r="P412" s="146" t="s">
        <v>236</v>
      </c>
      <c r="Q412" s="147">
        <v>11856</v>
      </c>
      <c r="R412" s="147">
        <v>11965</v>
      </c>
      <c r="S412" s="147">
        <v>8987</v>
      </c>
      <c r="T412" s="147">
        <v>6063</v>
      </c>
      <c r="U412" s="147">
        <v>6174</v>
      </c>
      <c r="V412" s="147">
        <v>6520</v>
      </c>
      <c r="W412" s="147">
        <v>6169</v>
      </c>
      <c r="X412" s="147">
        <v>5912</v>
      </c>
      <c r="Y412" s="148">
        <v>-4.1659912465553575E-2</v>
      </c>
      <c r="Z412" s="148">
        <v>-0.28319534416461706</v>
      </c>
      <c r="AA412" s="147"/>
      <c r="AB412" s="144"/>
      <c r="AC412" s="144"/>
      <c r="AD412" s="147">
        <v>649.14285714285711</v>
      </c>
      <c r="AE412" s="147">
        <v>8247.7142857142862</v>
      </c>
      <c r="AF412" s="144"/>
    </row>
    <row r="413" spans="1:32" x14ac:dyDescent="0.25">
      <c r="A413" s="149" t="s">
        <v>237</v>
      </c>
      <c r="B413" s="150">
        <v>656</v>
      </c>
      <c r="C413" s="150">
        <v>709</v>
      </c>
      <c r="D413" s="150">
        <v>474</v>
      </c>
      <c r="E413" s="150">
        <v>336</v>
      </c>
      <c r="F413" s="150">
        <v>211</v>
      </c>
      <c r="G413" s="150">
        <v>313</v>
      </c>
      <c r="H413" s="150">
        <v>215</v>
      </c>
      <c r="I413" s="150">
        <v>264</v>
      </c>
      <c r="J413" s="148">
        <v>0.22790697674418606</v>
      </c>
      <c r="K413" s="148">
        <v>-0.36582017844886755</v>
      </c>
      <c r="L413" s="147"/>
      <c r="M413" s="155">
        <v>7.455521039254448E-2</v>
      </c>
      <c r="N413" s="144"/>
      <c r="P413" s="149" t="s">
        <v>237</v>
      </c>
      <c r="Q413" s="150">
        <v>9272</v>
      </c>
      <c r="R413" s="150">
        <v>9101</v>
      </c>
      <c r="S413" s="150">
        <v>6471</v>
      </c>
      <c r="T413" s="150">
        <v>4067</v>
      </c>
      <c r="U413" s="150">
        <v>3751</v>
      </c>
      <c r="V413" s="150">
        <v>3588</v>
      </c>
      <c r="W413" s="150">
        <v>3719</v>
      </c>
      <c r="X413" s="150">
        <v>3541</v>
      </c>
      <c r="Y413" s="148">
        <v>-4.7862328582952404E-2</v>
      </c>
      <c r="Z413" s="148">
        <v>-0.37984437939403043</v>
      </c>
      <c r="AA413" s="147"/>
      <c r="AB413" s="144"/>
      <c r="AC413" s="144"/>
      <c r="AD413" s="150">
        <v>416.28571428571428</v>
      </c>
      <c r="AE413" s="150">
        <v>5709.8571428571431</v>
      </c>
      <c r="AF413" s="144"/>
    </row>
    <row r="414" spans="1:32" x14ac:dyDescent="0.25">
      <c r="A414" s="146" t="s">
        <v>90</v>
      </c>
      <c r="B414" s="151">
        <v>0.77176470588235291</v>
      </c>
      <c r="C414" s="151">
        <v>0.74789029535864981</v>
      </c>
      <c r="D414" s="151">
        <v>0.69096209912536444</v>
      </c>
      <c r="E414" s="151">
        <v>0.6588235294117647</v>
      </c>
      <c r="F414" s="151">
        <v>0.52487562189054726</v>
      </c>
      <c r="G414" s="151">
        <v>0.55693950177935947</v>
      </c>
      <c r="H414" s="151">
        <v>0.4820627802690583</v>
      </c>
      <c r="I414" s="151">
        <v>0.5477178423236515</v>
      </c>
      <c r="J414" s="172">
        <v>6.5655062054593207</v>
      </c>
      <c r="K414" s="172">
        <v>-11.395336566908231</v>
      </c>
      <c r="L414" s="147"/>
      <c r="M414" s="203">
        <v>-7.2422262755157618</v>
      </c>
      <c r="N414" s="144"/>
      <c r="P414" s="146" t="s">
        <v>90</v>
      </c>
      <c r="Q414" s="151">
        <v>0.79254637148474227</v>
      </c>
      <c r="R414" s="151">
        <v>0.76912025690864527</v>
      </c>
      <c r="S414" s="151">
        <v>0.72797840026999661</v>
      </c>
      <c r="T414" s="151">
        <v>0.68375924680564892</v>
      </c>
      <c r="U414" s="151">
        <v>0.62673350041771092</v>
      </c>
      <c r="V414" s="151">
        <v>0.56512836667191679</v>
      </c>
      <c r="W414" s="151">
        <v>0.61828761429758938</v>
      </c>
      <c r="X414" s="151">
        <v>0.62014010507880912</v>
      </c>
      <c r="Y414" s="172">
        <v>0.185249078121974</v>
      </c>
      <c r="Z414" s="172">
        <v>-8.4556816533377432</v>
      </c>
      <c r="AA414" s="147"/>
      <c r="AB414" s="144"/>
      <c r="AC414" s="144"/>
      <c r="AD414" s="151">
        <v>0.66167120799273382</v>
      </c>
      <c r="AE414" s="151">
        <v>0.70469692161218656</v>
      </c>
      <c r="AF414" s="144"/>
    </row>
    <row r="415" spans="1:32" x14ac:dyDescent="0.25">
      <c r="A415" s="149" t="s">
        <v>238</v>
      </c>
      <c r="B415" s="150">
        <v>584</v>
      </c>
      <c r="C415" s="150">
        <v>615</v>
      </c>
      <c r="D415" s="150">
        <v>424</v>
      </c>
      <c r="E415" s="150">
        <v>283</v>
      </c>
      <c r="F415" s="150">
        <v>173</v>
      </c>
      <c r="G415" s="150">
        <v>264</v>
      </c>
      <c r="H415" s="150">
        <v>176</v>
      </c>
      <c r="I415" s="150">
        <v>243</v>
      </c>
      <c r="J415" s="148">
        <v>0.38068181818181818</v>
      </c>
      <c r="K415" s="148">
        <v>-0.32473203652242949</v>
      </c>
      <c r="L415" s="147"/>
      <c r="M415" s="155">
        <v>7.5890068707058084E-2</v>
      </c>
      <c r="N415" s="144"/>
      <c r="P415" s="149" t="s">
        <v>238</v>
      </c>
      <c r="Q415" s="150">
        <v>8501</v>
      </c>
      <c r="R415" s="150">
        <v>8397</v>
      </c>
      <c r="S415" s="150">
        <v>5831</v>
      </c>
      <c r="T415" s="150">
        <v>3672</v>
      </c>
      <c r="U415" s="150">
        <v>3365</v>
      </c>
      <c r="V415" s="150">
        <v>3219</v>
      </c>
      <c r="W415" s="150">
        <v>3310</v>
      </c>
      <c r="X415" s="150">
        <v>3202</v>
      </c>
      <c r="Y415" s="148">
        <v>-3.2628398791540787E-2</v>
      </c>
      <c r="Z415" s="148">
        <v>-0.3824493731918997</v>
      </c>
      <c r="AA415" s="147"/>
      <c r="AB415" s="144"/>
      <c r="AC415" s="144"/>
      <c r="AD415" s="150">
        <v>359.85714285714283</v>
      </c>
      <c r="AE415" s="150">
        <v>5185</v>
      </c>
      <c r="AF415" s="144"/>
    </row>
    <row r="416" spans="1:32" x14ac:dyDescent="0.25">
      <c r="A416" s="149" t="s">
        <v>239</v>
      </c>
      <c r="B416" s="153">
        <v>0.68144690781796968</v>
      </c>
      <c r="C416" s="153">
        <v>0.63995837669094691</v>
      </c>
      <c r="D416" s="153">
        <v>0.60658082975679539</v>
      </c>
      <c r="E416" s="153">
        <v>0.52700186219739298</v>
      </c>
      <c r="F416" s="153">
        <v>0.40046296296296297</v>
      </c>
      <c r="G416" s="153">
        <v>0.45128205128205129</v>
      </c>
      <c r="H416" s="153">
        <v>0.37209302325581395</v>
      </c>
      <c r="I416" s="153">
        <v>0.48697394789579157</v>
      </c>
      <c r="J416" s="172">
        <v>11.488092463997763</v>
      </c>
      <c r="K416" s="172">
        <v>-6.7383446470405559</v>
      </c>
      <c r="L416" s="147"/>
      <c r="M416" s="203">
        <v>-5.4636336272002763</v>
      </c>
      <c r="N416" s="144"/>
      <c r="P416" s="149" t="s">
        <v>239</v>
      </c>
      <c r="Q416" s="153">
        <v>0.71702091767881238</v>
      </c>
      <c r="R416" s="153">
        <v>0.70179690764730462</v>
      </c>
      <c r="S416" s="153">
        <v>0.64882608211861581</v>
      </c>
      <c r="T416" s="153">
        <v>0.60564077189510146</v>
      </c>
      <c r="U416" s="153">
        <v>0.54502753482345323</v>
      </c>
      <c r="V416" s="153">
        <v>0.49371165644171777</v>
      </c>
      <c r="W416" s="153">
        <v>0.53655373642405579</v>
      </c>
      <c r="X416" s="153">
        <v>0.54161028416779433</v>
      </c>
      <c r="Y416" s="172">
        <v>0.50565477437385375</v>
      </c>
      <c r="Z416" s="172">
        <v>-8.7048738245341752</v>
      </c>
      <c r="AA416" s="147"/>
      <c r="AB416" s="144"/>
      <c r="AC416" s="144"/>
      <c r="AD416" s="153">
        <v>0.55435739436619713</v>
      </c>
      <c r="AE416" s="153">
        <v>0.62865902241313609</v>
      </c>
      <c r="AF416" s="144"/>
    </row>
    <row r="417" spans="1:32" x14ac:dyDescent="0.25">
      <c r="A417" s="149" t="s">
        <v>240</v>
      </c>
      <c r="B417" s="153">
        <v>0.8902439024390244</v>
      </c>
      <c r="C417" s="153">
        <v>0.86741889985895626</v>
      </c>
      <c r="D417" s="153">
        <v>0.89451476793248941</v>
      </c>
      <c r="E417" s="153">
        <v>0.84226190476190477</v>
      </c>
      <c r="F417" s="153">
        <v>0.81990521327014221</v>
      </c>
      <c r="G417" s="153">
        <v>0.8434504792332268</v>
      </c>
      <c r="H417" s="153">
        <v>0.81860465116279069</v>
      </c>
      <c r="I417" s="153">
        <v>0.92045454545454541</v>
      </c>
      <c r="J417" s="172">
        <v>10.184989429175474</v>
      </c>
      <c r="K417" s="172">
        <v>5.6007050602108972</v>
      </c>
      <c r="L417" s="147"/>
      <c r="M417" s="203">
        <v>1.6190213344971838</v>
      </c>
      <c r="N417" s="144"/>
      <c r="P417" s="149" t="s">
        <v>240</v>
      </c>
      <c r="Q417" s="153">
        <v>0.91684641932700606</v>
      </c>
      <c r="R417" s="153">
        <v>0.92264586309196794</v>
      </c>
      <c r="S417" s="153">
        <v>0.90109720290526962</v>
      </c>
      <c r="T417" s="153">
        <v>0.90287681337595282</v>
      </c>
      <c r="U417" s="153">
        <v>0.89709410823780322</v>
      </c>
      <c r="V417" s="153">
        <v>0.89715719063545152</v>
      </c>
      <c r="W417" s="153">
        <v>0.89002420005377791</v>
      </c>
      <c r="X417" s="153">
        <v>0.90426433210957358</v>
      </c>
      <c r="Y417" s="172">
        <v>1.4240132055795662</v>
      </c>
      <c r="Z417" s="172">
        <v>-0.38144289302322054</v>
      </c>
      <c r="AA417" s="147"/>
      <c r="AB417" s="144"/>
      <c r="AC417" s="144"/>
      <c r="AD417" s="153">
        <v>0.86444749485243644</v>
      </c>
      <c r="AE417" s="153">
        <v>0.90807876103980578</v>
      </c>
      <c r="AF417" s="144"/>
    </row>
    <row r="418" spans="1:32" ht="22.15" customHeight="1" x14ac:dyDescent="0.25">
      <c r="A418" s="154" t="s">
        <v>241</v>
      </c>
      <c r="B418" s="155">
        <v>7.774390243902439E-2</v>
      </c>
      <c r="C418" s="155">
        <v>6.488011283497884E-2</v>
      </c>
      <c r="D418" s="155">
        <v>4.852320675105485E-2</v>
      </c>
      <c r="E418" s="155">
        <v>6.8452380952380959E-2</v>
      </c>
      <c r="F418" s="155">
        <v>8.0568720379146919E-2</v>
      </c>
      <c r="G418" s="155">
        <v>6.3897763578274758E-2</v>
      </c>
      <c r="H418" s="155">
        <v>8.8372093023255813E-2</v>
      </c>
      <c r="I418" s="155">
        <v>4.924242424242424E-2</v>
      </c>
      <c r="J418" s="172">
        <v>-3.9129668780831572</v>
      </c>
      <c r="K418" s="172">
        <v>-1.9048584680019132</v>
      </c>
      <c r="L418" s="147"/>
      <c r="M418" s="203">
        <v>-7.4345545257717416E-2</v>
      </c>
      <c r="N418" s="144"/>
      <c r="P418" s="154" t="s">
        <v>241</v>
      </c>
      <c r="Q418" s="155">
        <v>4.885677308024159E-2</v>
      </c>
      <c r="R418" s="155">
        <v>4.0874629161630593E-2</v>
      </c>
      <c r="S418" s="155">
        <v>6.1041570081903876E-2</v>
      </c>
      <c r="T418" s="155">
        <v>5.261863781657241E-2</v>
      </c>
      <c r="U418" s="155">
        <v>4.9320181284990668E-2</v>
      </c>
      <c r="V418" s="155">
        <v>4.5707915273132664E-2</v>
      </c>
      <c r="W418" s="155">
        <v>5.8080129066953479E-2</v>
      </c>
      <c r="X418" s="155">
        <v>4.9985879695001414E-2</v>
      </c>
      <c r="Y418" s="172">
        <v>-0.80942493719520647</v>
      </c>
      <c r="Z418" s="172">
        <v>-2.7880969513581488E-3</v>
      </c>
      <c r="AA418" s="147"/>
      <c r="AB418" s="144"/>
      <c r="AC418" s="144"/>
      <c r="AD418" s="151">
        <v>6.8291008922443372E-2</v>
      </c>
      <c r="AE418" s="151">
        <v>5.0013760664514996E-2</v>
      </c>
      <c r="AF418" s="144"/>
    </row>
    <row r="419" spans="1:32" ht="22.15" customHeight="1" x14ac:dyDescent="0.25">
      <c r="A419" s="154" t="s">
        <v>242</v>
      </c>
      <c r="B419" s="155">
        <v>5.9509918319719954E-2</v>
      </c>
      <c r="C419" s="155">
        <v>4.7866805411030174E-2</v>
      </c>
      <c r="D419" s="155">
        <v>3.2904148783977114E-2</v>
      </c>
      <c r="E419" s="155">
        <v>4.2830540037243951E-2</v>
      </c>
      <c r="F419" s="155">
        <v>3.9351851851851853E-2</v>
      </c>
      <c r="G419" s="155">
        <v>3.4188034188034191E-2</v>
      </c>
      <c r="H419" s="155">
        <v>4.0169133192389003E-2</v>
      </c>
      <c r="I419" s="155">
        <v>2.6052104208416832E-2</v>
      </c>
      <c r="J419" s="172">
        <v>-1.4117028983972171</v>
      </c>
      <c r="K419" s="172">
        <v>-1.7741909876090207</v>
      </c>
      <c r="L419" s="147"/>
      <c r="M419" s="203">
        <v>-0.38870026928010287</v>
      </c>
      <c r="N419" s="144"/>
      <c r="P419" s="154" t="s">
        <v>242</v>
      </c>
      <c r="Q419" s="155">
        <v>3.8208502024291498E-2</v>
      </c>
      <c r="R419" s="155">
        <v>3.109068115336398E-2</v>
      </c>
      <c r="S419" s="155">
        <v>4.3952375653722044E-2</v>
      </c>
      <c r="T419" s="155">
        <v>3.529605805706746E-2</v>
      </c>
      <c r="U419" s="155">
        <v>2.9964366699060576E-2</v>
      </c>
      <c r="V419" s="155">
        <v>2.5153374233128835E-2</v>
      </c>
      <c r="W419" s="155">
        <v>3.5013778570270708E-2</v>
      </c>
      <c r="X419" s="155">
        <v>2.9939106901217861E-2</v>
      </c>
      <c r="Y419" s="172">
        <v>-0.50746716690528471</v>
      </c>
      <c r="Z419" s="172">
        <v>-0.4685204596339903</v>
      </c>
      <c r="AA419" s="147"/>
      <c r="AB419" s="144"/>
      <c r="AC419" s="144"/>
      <c r="AD419" s="151">
        <v>4.3794014084507039E-2</v>
      </c>
      <c r="AE419" s="151">
        <v>3.4624311497557764E-2</v>
      </c>
      <c r="AF419" s="144"/>
    </row>
    <row r="420" spans="1:32" ht="22.15" customHeight="1" x14ac:dyDescent="0.25">
      <c r="A420" s="154" t="s">
        <v>243</v>
      </c>
      <c r="B420" s="155">
        <v>0.20770128354725786</v>
      </c>
      <c r="C420" s="155">
        <v>0.21227887617065558</v>
      </c>
      <c r="D420" s="155">
        <v>0.24034334763948498</v>
      </c>
      <c r="E420" s="155">
        <v>0.25139664804469275</v>
      </c>
      <c r="F420" s="155">
        <v>0.23842592592592593</v>
      </c>
      <c r="G420" s="155">
        <v>0.22564102564102564</v>
      </c>
      <c r="H420" s="155">
        <v>0.22832980972515857</v>
      </c>
      <c r="I420" s="155">
        <v>0.19839679358717435</v>
      </c>
      <c r="J420" s="172">
        <v>-2.9933016137984216</v>
      </c>
      <c r="K420" s="172">
        <v>-2.7835600779022833</v>
      </c>
      <c r="L420" s="147"/>
      <c r="M420" s="203">
        <v>4.9377849067553239</v>
      </c>
      <c r="N420" s="144"/>
      <c r="P420" s="154" t="s">
        <v>243</v>
      </c>
      <c r="Q420" s="155">
        <v>0.14456815114709851</v>
      </c>
      <c r="R420" s="155">
        <v>0.13781863769327204</v>
      </c>
      <c r="S420" s="155">
        <v>0.16457104706798709</v>
      </c>
      <c r="T420" s="155">
        <v>0.16707900379350157</v>
      </c>
      <c r="U420" s="155">
        <v>0.15808228053126011</v>
      </c>
      <c r="V420" s="155">
        <v>0.14877300613496933</v>
      </c>
      <c r="W420" s="155">
        <v>0.15010536553736423</v>
      </c>
      <c r="X420" s="155">
        <v>0.14901894451962111</v>
      </c>
      <c r="Y420" s="172">
        <v>-0.10864210177431166</v>
      </c>
      <c r="Z420" s="172">
        <v>-0.21398180812726431</v>
      </c>
      <c r="AA420" s="147"/>
      <c r="AB420" s="144"/>
      <c r="AC420" s="144"/>
      <c r="AD420" s="151">
        <v>0.22623239436619719</v>
      </c>
      <c r="AE420" s="151">
        <v>0.15115876260089375</v>
      </c>
      <c r="AF420" s="144"/>
    </row>
    <row r="421" spans="1:32" ht="22.15" customHeight="1" x14ac:dyDescent="0.25">
      <c r="A421" s="154" t="s">
        <v>244</v>
      </c>
      <c r="B421" s="155">
        <v>3.3838973162193697E-2</v>
      </c>
      <c r="C421" s="155">
        <v>4.6826222684703434E-2</v>
      </c>
      <c r="D421" s="155">
        <v>6.1516452074391992E-2</v>
      </c>
      <c r="E421" s="155">
        <v>8.1936685288640593E-2</v>
      </c>
      <c r="F421" s="155">
        <v>0.18287037037037038</v>
      </c>
      <c r="G421" s="155">
        <v>0.15555555555555556</v>
      </c>
      <c r="H421" s="155">
        <v>0.23044397463002114</v>
      </c>
      <c r="I421" s="155">
        <v>0.17034068136272545</v>
      </c>
      <c r="J421" s="172">
        <v>-6.0103293267295683</v>
      </c>
      <c r="K421" s="172">
        <v>7.3509695447232497</v>
      </c>
      <c r="L421" s="147"/>
      <c r="M421" s="203">
        <v>5.4136351186812055</v>
      </c>
      <c r="N421" s="144"/>
      <c r="P421" s="154" t="s">
        <v>244</v>
      </c>
      <c r="Q421" s="155">
        <v>5.0775978407557355E-2</v>
      </c>
      <c r="R421" s="155">
        <v>5.2569995821145007E-2</v>
      </c>
      <c r="S421" s="155">
        <v>6.2979859797485258E-2</v>
      </c>
      <c r="T421" s="155">
        <v>9.0714167903678047E-2</v>
      </c>
      <c r="U421" s="155">
        <v>0.12196307094266277</v>
      </c>
      <c r="V421" s="155">
        <v>0.11779141104294479</v>
      </c>
      <c r="W421" s="155">
        <v>0.12903225806451613</v>
      </c>
      <c r="X421" s="155">
        <v>0.1162043301759134</v>
      </c>
      <c r="Y421" s="172">
        <v>-1.2827927888602721</v>
      </c>
      <c r="Z421" s="172">
        <v>3.542004362033091</v>
      </c>
      <c r="AA421" s="147"/>
      <c r="AB421" s="144"/>
      <c r="AC421" s="144"/>
      <c r="AD421" s="151">
        <v>9.6830985915492954E-2</v>
      </c>
      <c r="AE421" s="151">
        <v>8.0784286555582493E-2</v>
      </c>
      <c r="AF421" s="144"/>
    </row>
    <row r="422" spans="1:32" ht="22.15" customHeight="1" x14ac:dyDescent="0.25">
      <c r="A422" s="154" t="s">
        <v>245</v>
      </c>
      <c r="B422" s="155">
        <v>0</v>
      </c>
      <c r="C422" s="155">
        <v>3.1217481789802288E-3</v>
      </c>
      <c r="D422" s="155">
        <v>0</v>
      </c>
      <c r="E422" s="155">
        <v>5.5865921787709499E-3</v>
      </c>
      <c r="F422" s="155">
        <v>2.0833333333333332E-2</v>
      </c>
      <c r="G422" s="155">
        <v>5.2991452991452991E-2</v>
      </c>
      <c r="H422" s="155">
        <v>3.1712473572938688E-2</v>
      </c>
      <c r="I422" s="155">
        <v>5.0100200400801605E-2</v>
      </c>
      <c r="J422" s="172">
        <v>1.8387726827862918</v>
      </c>
      <c r="K422" s="172">
        <v>3.6675904626153724</v>
      </c>
      <c r="L422" s="147"/>
      <c r="M422" s="203">
        <v>-4.0224562792703136</v>
      </c>
      <c r="N422" s="144"/>
      <c r="P422" s="154" t="s">
        <v>245</v>
      </c>
      <c r="Q422" s="155">
        <v>1.6531713900134953E-2</v>
      </c>
      <c r="R422" s="155">
        <v>4.2206435436690344E-2</v>
      </c>
      <c r="S422" s="155">
        <v>4.2394569934349619E-2</v>
      </c>
      <c r="T422" s="155">
        <v>5.591291439881247E-2</v>
      </c>
      <c r="U422" s="155">
        <v>8.5843861354065437E-2</v>
      </c>
      <c r="V422" s="155">
        <v>0.15950920245398773</v>
      </c>
      <c r="W422" s="155">
        <v>9.2721672880531694E-2</v>
      </c>
      <c r="X422" s="155">
        <v>9.0324763193504742E-2</v>
      </c>
      <c r="Y422" s="172">
        <v>-0.23969096870269518</v>
      </c>
      <c r="Z422" s="172">
        <v>2.8610695226622145</v>
      </c>
      <c r="AA422" s="147"/>
      <c r="AB422" s="144"/>
      <c r="AC422" s="144"/>
      <c r="AD422" s="151">
        <v>1.3424295774647887E-2</v>
      </c>
      <c r="AE422" s="151">
        <v>6.1714067966882599E-2</v>
      </c>
      <c r="AF422" s="144"/>
    </row>
    <row r="423" spans="1:32" ht="22.15" customHeight="1" x14ac:dyDescent="0.25">
      <c r="A423" s="154" t="s">
        <v>246</v>
      </c>
      <c r="B423" s="155">
        <v>3.5005834305717621E-3</v>
      </c>
      <c r="C423" s="155">
        <v>4.1623309053069723E-3</v>
      </c>
      <c r="D423" s="155">
        <v>1.4306151645207439E-2</v>
      </c>
      <c r="E423" s="155">
        <v>3.9106145251396648E-2</v>
      </c>
      <c r="F423" s="155">
        <v>6.4814814814814811E-2</v>
      </c>
      <c r="G423" s="155">
        <v>3.0769230769230771E-2</v>
      </c>
      <c r="H423" s="155">
        <v>4.4397463002114168E-2</v>
      </c>
      <c r="I423" s="155">
        <v>3.2064128256513023E-2</v>
      </c>
      <c r="J423" s="172">
        <v>-1.2333334745601146</v>
      </c>
      <c r="K423" s="172">
        <v>0.895673389031584</v>
      </c>
      <c r="L423" s="147"/>
      <c r="M423" s="203">
        <v>0.75377412470407634</v>
      </c>
      <c r="N423" s="144"/>
      <c r="P423" s="154" t="s">
        <v>246</v>
      </c>
      <c r="Q423" s="155">
        <v>4.9763832658569502E-3</v>
      </c>
      <c r="R423" s="155">
        <v>3.8445465942331799E-3</v>
      </c>
      <c r="S423" s="155">
        <v>5.1185045065094024E-3</v>
      </c>
      <c r="T423" s="155">
        <v>1.0720765297707406E-2</v>
      </c>
      <c r="U423" s="155">
        <v>1.6034985422740525E-2</v>
      </c>
      <c r="V423" s="155">
        <v>1.6257668711656442E-2</v>
      </c>
      <c r="W423" s="155">
        <v>1.3130166963851516E-2</v>
      </c>
      <c r="X423" s="155">
        <v>2.452638700947226E-2</v>
      </c>
      <c r="Y423" s="172">
        <v>1.1396220045620744</v>
      </c>
      <c r="Z423" s="172">
        <v>1.5831337298729888</v>
      </c>
      <c r="AA423" s="147"/>
      <c r="AB423" s="144"/>
      <c r="AC423" s="144"/>
      <c r="AD423" s="151">
        <v>2.3107394366197184E-2</v>
      </c>
      <c r="AE423" s="151">
        <v>8.695049710742371E-3</v>
      </c>
      <c r="AF423" s="144"/>
    </row>
    <row r="424" spans="1:32" x14ac:dyDescent="0.25">
      <c r="A424" s="149" t="s">
        <v>247</v>
      </c>
      <c r="B424" s="150">
        <v>94.779463243873948</v>
      </c>
      <c r="C424" s="150">
        <v>117.96774193548389</v>
      </c>
      <c r="D424" s="150">
        <v>84.576537911301841</v>
      </c>
      <c r="E424" s="150">
        <v>108.53258845437614</v>
      </c>
      <c r="F424" s="150">
        <v>102.35879629629635</v>
      </c>
      <c r="G424" s="150">
        <v>95.196581196581434</v>
      </c>
      <c r="H424" s="150">
        <v>89.391120507399719</v>
      </c>
      <c r="I424" s="150">
        <v>111.37474949899801</v>
      </c>
      <c r="J424" s="177">
        <v>21.983628991598295</v>
      </c>
      <c r="K424" s="177">
        <v>11.422064639843043</v>
      </c>
      <c r="L424" s="147"/>
      <c r="M424" s="203">
        <v>20.959661542299798</v>
      </c>
      <c r="N424" s="144"/>
      <c r="P424" s="149" t="s">
        <v>247</v>
      </c>
      <c r="Q424" s="150">
        <v>102.16843792172757</v>
      </c>
      <c r="R424" s="150">
        <v>117.95904722106143</v>
      </c>
      <c r="S424" s="150">
        <v>85.59140981417606</v>
      </c>
      <c r="T424" s="150">
        <v>98.58304469734469</v>
      </c>
      <c r="U424" s="150">
        <v>83.267735665694843</v>
      </c>
      <c r="V424" s="150">
        <v>63.155674846625722</v>
      </c>
      <c r="W424" s="150">
        <v>83.532339114929471</v>
      </c>
      <c r="X424" s="150">
        <v>90.415087956698216</v>
      </c>
      <c r="Y424" s="177">
        <v>6.8827488417687448</v>
      </c>
      <c r="Z424" s="177">
        <v>-3.650609898984797</v>
      </c>
      <c r="AA424" s="147"/>
      <c r="AB424" s="144"/>
      <c r="AC424" s="144"/>
      <c r="AD424" s="150">
        <v>99.952684859154971</v>
      </c>
      <c r="AE424" s="150">
        <v>94.065697855683013</v>
      </c>
      <c r="AF424" s="144"/>
    </row>
    <row r="425" spans="1:32" x14ac:dyDescent="0.25">
      <c r="A425" s="149" t="s">
        <v>248</v>
      </c>
      <c r="B425" s="150">
        <v>92.56554878048766</v>
      </c>
      <c r="C425" s="150">
        <v>118.72778561354028</v>
      </c>
      <c r="D425" s="150">
        <v>95.257383966244873</v>
      </c>
      <c r="E425" s="150">
        <v>124.46130952380967</v>
      </c>
      <c r="F425" s="150">
        <v>137.04739336492881</v>
      </c>
      <c r="G425" s="150">
        <v>133.62619808306738</v>
      </c>
      <c r="H425" s="150">
        <v>124.37674418604649</v>
      </c>
      <c r="I425" s="150">
        <v>144.81439393939402</v>
      </c>
      <c r="J425" s="177">
        <v>20.437649753347529</v>
      </c>
      <c r="K425" s="177">
        <v>31.789342463759112</v>
      </c>
      <c r="L425" s="147"/>
      <c r="M425" s="203">
        <v>33.25890114074943</v>
      </c>
      <c r="N425" s="144"/>
      <c r="P425" s="149" t="s">
        <v>248</v>
      </c>
      <c r="Q425" s="150">
        <v>105.49169542709214</v>
      </c>
      <c r="R425" s="150">
        <v>124.77134380837273</v>
      </c>
      <c r="S425" s="150">
        <v>92.658012671920758</v>
      </c>
      <c r="T425" s="150">
        <v>114.94492254733218</v>
      </c>
      <c r="U425" s="150">
        <v>102.5003998933618</v>
      </c>
      <c r="V425" s="150">
        <v>85.496655518394647</v>
      </c>
      <c r="W425" s="150">
        <v>100.22075826835149</v>
      </c>
      <c r="X425" s="150">
        <v>111.55549279864459</v>
      </c>
      <c r="Y425" s="177">
        <v>11.334734530293105</v>
      </c>
      <c r="Z425" s="177">
        <v>5.3557880274469909</v>
      </c>
      <c r="AA425" s="147"/>
      <c r="AB425" s="144"/>
      <c r="AC425" s="144"/>
      <c r="AD425" s="150">
        <v>113.02505147563491</v>
      </c>
      <c r="AE425" s="150">
        <v>106.1997047711976</v>
      </c>
      <c r="AF425" s="144"/>
    </row>
    <row r="426" spans="1:32" x14ac:dyDescent="0.25">
      <c r="A426" s="146" t="s">
        <v>249</v>
      </c>
      <c r="B426" s="147">
        <v>428</v>
      </c>
      <c r="C426" s="147">
        <v>299</v>
      </c>
      <c r="D426" s="147">
        <v>276</v>
      </c>
      <c r="E426" s="147">
        <v>244</v>
      </c>
      <c r="F426" s="147">
        <v>185</v>
      </c>
      <c r="G426" s="147">
        <v>225</v>
      </c>
      <c r="H426" s="147">
        <v>175</v>
      </c>
      <c r="I426" s="147">
        <v>259</v>
      </c>
      <c r="J426" s="148">
        <v>0.48</v>
      </c>
      <c r="K426" s="148">
        <v>-1.0371179039301341E-2</v>
      </c>
      <c r="L426" s="147"/>
      <c r="M426" s="155">
        <v>0.10601719197707736</v>
      </c>
      <c r="N426" s="144"/>
      <c r="P426" s="146" t="s">
        <v>249</v>
      </c>
      <c r="Q426" s="147">
        <v>5037</v>
      </c>
      <c r="R426" s="147">
        <v>3463</v>
      </c>
      <c r="S426" s="147">
        <v>4106</v>
      </c>
      <c r="T426" s="147">
        <v>2627</v>
      </c>
      <c r="U426" s="147">
        <v>1933</v>
      </c>
      <c r="V426" s="147">
        <v>1999</v>
      </c>
      <c r="W426" s="147">
        <v>2487</v>
      </c>
      <c r="X426" s="147">
        <v>2443</v>
      </c>
      <c r="Y426" s="148">
        <v>-1.7691998391636508E-2</v>
      </c>
      <c r="Z426" s="148">
        <v>-0.21018843524847594</v>
      </c>
      <c r="AA426" s="147"/>
      <c r="AB426" s="144"/>
      <c r="AC426" s="144"/>
      <c r="AD426" s="147">
        <v>261.71428571428572</v>
      </c>
      <c r="AE426" s="147">
        <v>3093.1428571428573</v>
      </c>
      <c r="AF426" s="144"/>
    </row>
    <row r="427" spans="1:32" x14ac:dyDescent="0.25">
      <c r="A427" s="146" t="s">
        <v>250</v>
      </c>
      <c r="B427" s="147">
        <v>57</v>
      </c>
      <c r="C427" s="147">
        <v>39</v>
      </c>
      <c r="D427" s="147">
        <v>32</v>
      </c>
      <c r="E427" s="147">
        <v>44</v>
      </c>
      <c r="F427" s="147">
        <v>54</v>
      </c>
      <c r="G427" s="147">
        <v>40</v>
      </c>
      <c r="H427" s="147">
        <v>36</v>
      </c>
      <c r="I427" s="147">
        <v>61</v>
      </c>
      <c r="J427" s="148">
        <v>0.69444444444444442</v>
      </c>
      <c r="K427" s="148">
        <v>0.41390728476821181</v>
      </c>
      <c r="L427" s="147"/>
      <c r="M427" s="155">
        <v>0.10463121783876501</v>
      </c>
      <c r="N427" s="144"/>
      <c r="P427" s="146" t="s">
        <v>250</v>
      </c>
      <c r="Q427" s="147">
        <v>728</v>
      </c>
      <c r="R427" s="147">
        <v>609</v>
      </c>
      <c r="S427" s="147">
        <v>609</v>
      </c>
      <c r="T427" s="147">
        <v>565</v>
      </c>
      <c r="U427" s="147">
        <v>410</v>
      </c>
      <c r="V427" s="147">
        <v>391</v>
      </c>
      <c r="W427" s="147">
        <v>493</v>
      </c>
      <c r="X427" s="147">
        <v>583</v>
      </c>
      <c r="Y427" s="148">
        <v>0.18255578093306288</v>
      </c>
      <c r="Z427" s="148">
        <v>7.2536136662286491E-2</v>
      </c>
      <c r="AA427" s="147"/>
      <c r="AB427" s="144"/>
      <c r="AC427" s="144"/>
      <c r="AD427" s="150">
        <v>43.142857142857146</v>
      </c>
      <c r="AE427" s="150">
        <v>543.57142857142856</v>
      </c>
      <c r="AF427" s="144"/>
    </row>
    <row r="428" spans="1:32" x14ac:dyDescent="0.25">
      <c r="A428" s="149" t="s">
        <v>251</v>
      </c>
      <c r="B428" s="150">
        <v>0</v>
      </c>
      <c r="C428" s="150">
        <v>933</v>
      </c>
      <c r="D428" s="150">
        <v>511</v>
      </c>
      <c r="E428" s="150">
        <v>332</v>
      </c>
      <c r="F428" s="150">
        <v>184</v>
      </c>
      <c r="G428" s="150">
        <v>222</v>
      </c>
      <c r="H428" s="150">
        <v>166</v>
      </c>
      <c r="I428" s="150">
        <v>211</v>
      </c>
      <c r="J428" s="148">
        <v>0.27108433734939757</v>
      </c>
      <c r="K428" s="157">
        <v>-0.46081771720613285</v>
      </c>
      <c r="L428" s="147"/>
      <c r="M428" s="155">
        <v>4.0875629600929872E-2</v>
      </c>
      <c r="N428" s="144"/>
      <c r="P428" s="149" t="s">
        <v>251</v>
      </c>
      <c r="Q428" s="150">
        <v>0</v>
      </c>
      <c r="R428" s="150">
        <v>13250</v>
      </c>
      <c r="S428" s="150">
        <v>9227</v>
      </c>
      <c r="T428" s="150">
        <v>6827</v>
      </c>
      <c r="U428" s="150">
        <v>5191</v>
      </c>
      <c r="V428" s="150">
        <v>4671</v>
      </c>
      <c r="W428" s="150">
        <v>4825</v>
      </c>
      <c r="X428" s="150">
        <v>5162</v>
      </c>
      <c r="Y428" s="148">
        <v>6.9844559585492225E-2</v>
      </c>
      <c r="Z428" s="157">
        <v>-0.29594689822918319</v>
      </c>
      <c r="AA428" s="147"/>
      <c r="AB428" s="144"/>
      <c r="AC428" s="144"/>
      <c r="AD428" s="158">
        <v>391.33333333333331</v>
      </c>
      <c r="AE428" s="158">
        <v>7331.833333333333</v>
      </c>
      <c r="AF428" s="144"/>
    </row>
    <row r="429" spans="1:32" x14ac:dyDescent="0.25">
      <c r="A429" s="159" t="s">
        <v>252</v>
      </c>
      <c r="B429" s="147">
        <v>310</v>
      </c>
      <c r="C429" s="147">
        <v>383</v>
      </c>
      <c r="D429" s="147">
        <v>221</v>
      </c>
      <c r="E429" s="147">
        <v>156</v>
      </c>
      <c r="F429" s="147">
        <v>37</v>
      </c>
      <c r="G429" s="147">
        <v>82</v>
      </c>
      <c r="H429" s="147">
        <v>72</v>
      </c>
      <c r="I429" s="147">
        <v>75</v>
      </c>
      <c r="J429" s="148">
        <v>4.1666666666666664E-2</v>
      </c>
      <c r="K429" s="148">
        <v>-0.58366375892149092</v>
      </c>
      <c r="L429" s="147"/>
      <c r="M429" s="155">
        <v>4.3706293706293704E-2</v>
      </c>
      <c r="N429" s="144"/>
      <c r="P429" s="159" t="s">
        <v>252</v>
      </c>
      <c r="Q429" s="147">
        <v>4536</v>
      </c>
      <c r="R429" s="147">
        <v>3956</v>
      </c>
      <c r="S429" s="147">
        <v>3540</v>
      </c>
      <c r="T429" s="147">
        <v>2505</v>
      </c>
      <c r="U429" s="147">
        <v>1717</v>
      </c>
      <c r="V429" s="147">
        <v>1746</v>
      </c>
      <c r="W429" s="147">
        <v>1594</v>
      </c>
      <c r="X429" s="147">
        <v>1716</v>
      </c>
      <c r="Y429" s="148">
        <v>7.6537013801756593E-2</v>
      </c>
      <c r="Z429" s="148">
        <v>-0.38695519036439729</v>
      </c>
      <c r="AA429" s="147"/>
      <c r="AB429" s="144"/>
      <c r="AC429" s="144"/>
      <c r="AD429" s="150">
        <v>180.14285714285714</v>
      </c>
      <c r="AE429" s="150">
        <v>2799.1428571428573</v>
      </c>
      <c r="AF429" s="144"/>
    </row>
    <row r="430" spans="1:32" x14ac:dyDescent="0.25">
      <c r="A430" s="159" t="s">
        <v>253</v>
      </c>
      <c r="B430" s="147">
        <v>11</v>
      </c>
      <c r="C430" s="147">
        <v>15</v>
      </c>
      <c r="D430" s="147">
        <v>11</v>
      </c>
      <c r="E430" s="147">
        <v>9</v>
      </c>
      <c r="F430" s="147">
        <v>6</v>
      </c>
      <c r="G430" s="147">
        <v>0</v>
      </c>
      <c r="H430" s="147">
        <v>2</v>
      </c>
      <c r="I430" s="147">
        <v>0</v>
      </c>
      <c r="J430" s="148">
        <v>-1</v>
      </c>
      <c r="K430" s="148">
        <v>-1</v>
      </c>
      <c r="L430" s="147"/>
      <c r="M430" s="155">
        <v>0</v>
      </c>
      <c r="N430" s="144"/>
      <c r="P430" s="159" t="s">
        <v>253</v>
      </c>
      <c r="Q430" s="147">
        <v>123</v>
      </c>
      <c r="R430" s="147">
        <v>134</v>
      </c>
      <c r="S430" s="147">
        <v>137</v>
      </c>
      <c r="T430" s="147">
        <v>132</v>
      </c>
      <c r="U430" s="147">
        <v>69</v>
      </c>
      <c r="V430" s="147">
        <v>73</v>
      </c>
      <c r="W430" s="147">
        <v>56</v>
      </c>
      <c r="X430" s="147">
        <v>59</v>
      </c>
      <c r="Y430" s="148">
        <v>5.3571428571428568E-2</v>
      </c>
      <c r="Z430" s="148">
        <v>-0.42955801104972374</v>
      </c>
      <c r="AA430" s="147"/>
      <c r="AB430" s="144"/>
      <c r="AC430" s="144"/>
      <c r="AD430" s="150">
        <v>7.7142857142857144</v>
      </c>
      <c r="AE430" s="150">
        <v>103.42857142857143</v>
      </c>
      <c r="AF430" s="144"/>
    </row>
    <row r="431" spans="1:32" x14ac:dyDescent="0.25">
      <c r="A431" s="159" t="s">
        <v>254</v>
      </c>
      <c r="B431" s="160">
        <v>3.4267912772585667E-2</v>
      </c>
      <c r="C431" s="160">
        <v>3.7688442211055273E-2</v>
      </c>
      <c r="D431" s="160">
        <v>4.7413793103448273E-2</v>
      </c>
      <c r="E431" s="160">
        <v>5.4545454545454543E-2</v>
      </c>
      <c r="F431" s="160">
        <v>0.13953488372093023</v>
      </c>
      <c r="G431" s="160">
        <v>0</v>
      </c>
      <c r="H431" s="160">
        <v>2.7027027027027029E-2</v>
      </c>
      <c r="I431" s="160">
        <v>0</v>
      </c>
      <c r="J431" s="172">
        <v>-2.7027027027027026</v>
      </c>
      <c r="K431" s="172">
        <v>-4.1064638783269967</v>
      </c>
      <c r="L431" s="147"/>
      <c r="M431" s="203">
        <v>-3.323943661971831</v>
      </c>
      <c r="N431" s="144"/>
      <c r="P431" s="159" t="s">
        <v>254</v>
      </c>
      <c r="Q431" s="160">
        <v>2.6400515132002575E-2</v>
      </c>
      <c r="R431" s="160">
        <v>3.2762836185819072E-2</v>
      </c>
      <c r="S431" s="160">
        <v>3.7258634756595049E-2</v>
      </c>
      <c r="T431" s="160">
        <v>5.0056882821387941E-2</v>
      </c>
      <c r="U431" s="160">
        <v>3.8633818589025759E-2</v>
      </c>
      <c r="V431" s="160">
        <v>4.0131940626717974E-2</v>
      </c>
      <c r="W431" s="160">
        <v>3.3939393939393943E-2</v>
      </c>
      <c r="X431" s="160">
        <v>3.3239436619718309E-2</v>
      </c>
      <c r="Y431" s="172">
        <v>-6.9995731967563424E-2</v>
      </c>
      <c r="Z431" s="172">
        <v>-0.23939918673374985</v>
      </c>
      <c r="AA431" s="147"/>
      <c r="AB431" s="144"/>
      <c r="AC431" s="144"/>
      <c r="AD431" s="191">
        <v>4.1064638783269963E-2</v>
      </c>
      <c r="AE431" s="191">
        <v>3.5633428487055807E-2</v>
      </c>
      <c r="AF431" s="144"/>
    </row>
    <row r="432" spans="1:32" x14ac:dyDescent="0.25">
      <c r="A432" s="161" t="s">
        <v>255</v>
      </c>
      <c r="B432" s="161"/>
      <c r="C432" s="161"/>
      <c r="D432" s="161"/>
      <c r="E432" s="144"/>
      <c r="F432" s="144"/>
      <c r="G432" s="144"/>
      <c r="H432" s="144"/>
      <c r="I432" s="144"/>
      <c r="J432" s="144"/>
      <c r="K432" s="144"/>
      <c r="L432" s="144"/>
      <c r="M432" s="144"/>
      <c r="N432" s="144"/>
      <c r="O432" s="204"/>
      <c r="P432" s="161" t="s">
        <v>255</v>
      </c>
      <c r="Q432" s="161"/>
      <c r="R432" s="161"/>
      <c r="S432" s="161"/>
      <c r="T432" s="144"/>
      <c r="U432" s="144"/>
      <c r="V432" s="144"/>
      <c r="W432" s="144"/>
      <c r="X432" s="144"/>
      <c r="Y432" s="144"/>
      <c r="Z432" s="144"/>
      <c r="AA432" s="144"/>
      <c r="AB432" s="144"/>
      <c r="AC432" s="144"/>
      <c r="AD432" s="144"/>
      <c r="AE432" s="144"/>
      <c r="AF432" s="144"/>
    </row>
    <row r="435" spans="1:32" x14ac:dyDescent="0.25">
      <c r="A435" s="189" t="s">
        <v>53</v>
      </c>
      <c r="B435" s="189"/>
      <c r="C435" s="189"/>
      <c r="D435" s="189"/>
      <c r="E435" s="181"/>
      <c r="F435" s="167"/>
      <c r="G435" s="167"/>
      <c r="H435" s="167"/>
      <c r="I435" s="167"/>
      <c r="J435" s="167"/>
      <c r="K435" s="167"/>
      <c r="L435" s="188"/>
      <c r="M435" s="211"/>
      <c r="N435" s="144"/>
      <c r="O435" s="211"/>
      <c r="P435" s="189" t="s">
        <v>53</v>
      </c>
      <c r="Q435" s="189"/>
      <c r="R435" s="189"/>
      <c r="S435" s="189"/>
      <c r="T435" s="181"/>
      <c r="U435" s="144"/>
      <c r="V435" s="144"/>
      <c r="W435" s="144"/>
      <c r="X435" s="144"/>
      <c r="Y435" s="144"/>
      <c r="Z435" s="144"/>
      <c r="AA435" s="188"/>
      <c r="AB435" s="144"/>
      <c r="AC435" s="144"/>
      <c r="AD435" s="144"/>
      <c r="AE435" s="144"/>
      <c r="AF435" s="144"/>
    </row>
    <row r="436" spans="1:32" x14ac:dyDescent="0.25">
      <c r="A436" s="166" t="s">
        <v>316</v>
      </c>
      <c r="B436" s="166"/>
      <c r="C436" s="166"/>
      <c r="D436" s="166"/>
      <c r="E436" s="213"/>
      <c r="F436" s="167"/>
      <c r="G436" s="167"/>
      <c r="H436" s="167"/>
      <c r="I436" s="167"/>
      <c r="J436" s="167"/>
      <c r="K436" s="167"/>
      <c r="L436" s="167"/>
      <c r="M436" s="144"/>
      <c r="N436" s="144"/>
      <c r="P436" s="166" t="s">
        <v>231</v>
      </c>
      <c r="Q436" s="166"/>
      <c r="R436" s="166"/>
      <c r="S436" s="166"/>
      <c r="T436" s="162"/>
      <c r="U436" s="144"/>
      <c r="V436" s="144"/>
      <c r="W436" s="144"/>
      <c r="X436" s="144"/>
      <c r="Y436" s="144"/>
      <c r="Z436" s="144"/>
      <c r="AA436" s="167"/>
      <c r="AB436" s="144"/>
      <c r="AC436" s="144"/>
      <c r="AD436" s="144"/>
      <c r="AE436" s="144"/>
      <c r="AF436" s="144"/>
    </row>
    <row r="437" spans="1:32" ht="31.5" x14ac:dyDescent="0.25">
      <c r="A437" s="190"/>
      <c r="B437" s="141">
        <v>2019</v>
      </c>
      <c r="C437" s="141">
        <v>2020</v>
      </c>
      <c r="D437" s="141">
        <v>2021</v>
      </c>
      <c r="E437" s="141">
        <v>2022</v>
      </c>
      <c r="F437" s="141">
        <v>2023</v>
      </c>
      <c r="G437" s="141">
        <v>2024</v>
      </c>
      <c r="H437" s="141">
        <v>2025</v>
      </c>
      <c r="I437" s="141">
        <v>2026</v>
      </c>
      <c r="J437" s="142" t="s">
        <v>232</v>
      </c>
      <c r="K437" s="142" t="s">
        <v>233</v>
      </c>
      <c r="L437" s="143" t="s">
        <v>234</v>
      </c>
      <c r="M437" s="145" t="s">
        <v>287</v>
      </c>
      <c r="N437" s="144"/>
      <c r="P437" s="190"/>
      <c r="Q437" s="141">
        <v>2019</v>
      </c>
      <c r="R437" s="141">
        <v>2020</v>
      </c>
      <c r="S437" s="141">
        <v>2021</v>
      </c>
      <c r="T437" s="141">
        <v>2022</v>
      </c>
      <c r="U437" s="141">
        <v>2023</v>
      </c>
      <c r="V437" s="141">
        <v>2024</v>
      </c>
      <c r="W437" s="141">
        <v>2025</v>
      </c>
      <c r="X437" s="141">
        <v>2026</v>
      </c>
      <c r="Y437" s="142" t="s">
        <v>232</v>
      </c>
      <c r="Z437" s="142" t="s">
        <v>233</v>
      </c>
      <c r="AA437" s="143" t="s">
        <v>234</v>
      </c>
      <c r="AB437" s="144"/>
      <c r="AC437" s="144"/>
      <c r="AD437" s="145" t="s">
        <v>317</v>
      </c>
      <c r="AE437" s="145" t="s">
        <v>235</v>
      </c>
      <c r="AF437" s="144"/>
    </row>
    <row r="438" spans="1:32" x14ac:dyDescent="0.25">
      <c r="A438" s="146" t="s">
        <v>236</v>
      </c>
      <c r="B438" s="147">
        <v>215</v>
      </c>
      <c r="C438" s="147">
        <v>224</v>
      </c>
      <c r="D438" s="147">
        <v>382</v>
      </c>
      <c r="E438" s="147">
        <v>214</v>
      </c>
      <c r="F438" s="147">
        <v>265</v>
      </c>
      <c r="G438" s="147">
        <v>231</v>
      </c>
      <c r="H438" s="147">
        <v>174</v>
      </c>
      <c r="I438" s="147">
        <v>234</v>
      </c>
      <c r="J438" s="148">
        <v>0.34482758620689657</v>
      </c>
      <c r="K438" s="148">
        <v>-3.9296187683284509E-2</v>
      </c>
      <c r="L438" s="147"/>
      <c r="M438" s="155">
        <v>0.10409252669039146</v>
      </c>
      <c r="N438" s="144"/>
      <c r="P438" s="146" t="s">
        <v>236</v>
      </c>
      <c r="Q438" s="147">
        <v>3058</v>
      </c>
      <c r="R438" s="147">
        <v>2798</v>
      </c>
      <c r="S438" s="147">
        <v>2668</v>
      </c>
      <c r="T438" s="147">
        <v>2221</v>
      </c>
      <c r="U438" s="147">
        <v>2390</v>
      </c>
      <c r="V438" s="147">
        <v>2332</v>
      </c>
      <c r="W438" s="147">
        <v>2360</v>
      </c>
      <c r="X438" s="147">
        <v>2248</v>
      </c>
      <c r="Y438" s="148">
        <v>-4.7457627118644069E-2</v>
      </c>
      <c r="Z438" s="148">
        <v>-0.1172939922589331</v>
      </c>
      <c r="AA438" s="147"/>
      <c r="AB438" s="144"/>
      <c r="AC438" s="144"/>
      <c r="AD438" s="147">
        <v>243.57142857142858</v>
      </c>
      <c r="AE438" s="147">
        <v>2546.7142857142858</v>
      </c>
      <c r="AF438" s="144"/>
    </row>
    <row r="439" spans="1:32" x14ac:dyDescent="0.25">
      <c r="A439" s="149" t="s">
        <v>237</v>
      </c>
      <c r="B439" s="150">
        <v>131</v>
      </c>
      <c r="C439" s="150">
        <v>125</v>
      </c>
      <c r="D439" s="150">
        <v>241</v>
      </c>
      <c r="E439" s="150">
        <v>118</v>
      </c>
      <c r="F439" s="150">
        <v>159</v>
      </c>
      <c r="G439" s="150">
        <v>138</v>
      </c>
      <c r="H439" s="150">
        <v>82</v>
      </c>
      <c r="I439" s="150">
        <v>122</v>
      </c>
      <c r="J439" s="148">
        <v>0.48780487804878048</v>
      </c>
      <c r="K439" s="148">
        <v>-0.14084507042253522</v>
      </c>
      <c r="L439" s="147"/>
      <c r="M439" s="155">
        <v>0.11619047619047619</v>
      </c>
      <c r="N439" s="144"/>
      <c r="P439" s="149" t="s">
        <v>237</v>
      </c>
      <c r="Q439" s="150">
        <v>1873</v>
      </c>
      <c r="R439" s="150">
        <v>1530</v>
      </c>
      <c r="S439" s="150">
        <v>1525</v>
      </c>
      <c r="T439" s="150">
        <v>1178</v>
      </c>
      <c r="U439" s="150">
        <v>1165</v>
      </c>
      <c r="V439" s="150">
        <v>1283</v>
      </c>
      <c r="W439" s="150">
        <v>1179</v>
      </c>
      <c r="X439" s="150">
        <v>1050</v>
      </c>
      <c r="Y439" s="148">
        <v>-0.10941475826972011</v>
      </c>
      <c r="Z439" s="148">
        <v>-0.24483715195725875</v>
      </c>
      <c r="AA439" s="147"/>
      <c r="AB439" s="144"/>
      <c r="AC439" s="144"/>
      <c r="AD439" s="150">
        <v>142</v>
      </c>
      <c r="AE439" s="150">
        <v>1390.4285714285713</v>
      </c>
      <c r="AF439" s="144"/>
    </row>
    <row r="440" spans="1:32" x14ac:dyDescent="0.25">
      <c r="A440" s="146" t="s">
        <v>90</v>
      </c>
      <c r="B440" s="151">
        <v>0.63902439024390245</v>
      </c>
      <c r="C440" s="151">
        <v>0.6097560975609756</v>
      </c>
      <c r="D440" s="151">
        <v>0.66027397260273968</v>
      </c>
      <c r="E440" s="151">
        <v>0.59898477157360408</v>
      </c>
      <c r="F440" s="151">
        <v>0.63346613545816732</v>
      </c>
      <c r="G440" s="151">
        <v>0.64186046511627903</v>
      </c>
      <c r="H440" s="151">
        <v>0.51572327044025157</v>
      </c>
      <c r="I440" s="151">
        <v>0.57547169811320753</v>
      </c>
      <c r="J440" s="172">
        <v>5.9748427672955966</v>
      </c>
      <c r="K440" s="172">
        <v>-4.6945333821670321</v>
      </c>
      <c r="L440" s="147"/>
      <c r="M440" s="203">
        <v>5.8230318802862673</v>
      </c>
      <c r="N440" s="144"/>
      <c r="P440" s="146" t="s">
        <v>90</v>
      </c>
      <c r="Q440" s="151">
        <v>0.6476486860304288</v>
      </c>
      <c r="R440" s="151">
        <v>0.5889145496535797</v>
      </c>
      <c r="S440" s="151">
        <v>0.60781187724192909</v>
      </c>
      <c r="T440" s="151">
        <v>0.5655304848775804</v>
      </c>
      <c r="U440" s="151">
        <v>0.53391384051329061</v>
      </c>
      <c r="V440" s="151">
        <v>0.59124423963133643</v>
      </c>
      <c r="W440" s="151">
        <v>0.54913833255705635</v>
      </c>
      <c r="X440" s="151">
        <v>0.51724137931034486</v>
      </c>
      <c r="Y440" s="172">
        <v>-3.189695324671149</v>
      </c>
      <c r="Z440" s="172">
        <v>-6.9755786119966912</v>
      </c>
      <c r="AA440" s="147"/>
      <c r="AB440" s="144"/>
      <c r="AC440" s="144"/>
      <c r="AD440" s="151">
        <v>0.62241703193487785</v>
      </c>
      <c r="AE440" s="151">
        <v>0.58699716543031177</v>
      </c>
      <c r="AF440" s="144"/>
    </row>
    <row r="441" spans="1:32" x14ac:dyDescent="0.25">
      <c r="A441" s="149" t="s">
        <v>238</v>
      </c>
      <c r="B441" s="150">
        <v>73</v>
      </c>
      <c r="C441" s="150">
        <v>74</v>
      </c>
      <c r="D441" s="150">
        <v>177</v>
      </c>
      <c r="E441" s="150">
        <v>62</v>
      </c>
      <c r="F441" s="150">
        <v>115</v>
      </c>
      <c r="G441" s="150">
        <v>79</v>
      </c>
      <c r="H441" s="150">
        <v>40</v>
      </c>
      <c r="I441" s="150">
        <v>70</v>
      </c>
      <c r="J441" s="148">
        <v>0.75</v>
      </c>
      <c r="K441" s="148">
        <v>-0.20967741935483869</v>
      </c>
      <c r="L441" s="147"/>
      <c r="M441" s="155">
        <v>9.8730606488011283E-2</v>
      </c>
      <c r="N441" s="144"/>
      <c r="P441" s="149" t="s">
        <v>238</v>
      </c>
      <c r="Q441" s="150">
        <v>1380</v>
      </c>
      <c r="R441" s="150">
        <v>1053</v>
      </c>
      <c r="S441" s="150">
        <v>1043</v>
      </c>
      <c r="T441" s="150">
        <v>736</v>
      </c>
      <c r="U441" s="150">
        <v>774</v>
      </c>
      <c r="V441" s="150">
        <v>957</v>
      </c>
      <c r="W441" s="150">
        <v>829</v>
      </c>
      <c r="X441" s="150">
        <v>709</v>
      </c>
      <c r="Y441" s="148">
        <v>-0.14475271411338964</v>
      </c>
      <c r="Z441" s="148">
        <v>-0.26712935617247491</v>
      </c>
      <c r="AA441" s="147"/>
      <c r="AB441" s="144"/>
      <c r="AC441" s="144"/>
      <c r="AD441" s="150">
        <v>88.571428571428569</v>
      </c>
      <c r="AE441" s="150">
        <v>967.42857142857144</v>
      </c>
      <c r="AF441" s="144"/>
    </row>
    <row r="442" spans="1:32" x14ac:dyDescent="0.25">
      <c r="A442" s="149" t="s">
        <v>239</v>
      </c>
      <c r="B442" s="153">
        <v>0.33953488372093021</v>
      </c>
      <c r="C442" s="153">
        <v>0.33035714285714285</v>
      </c>
      <c r="D442" s="153">
        <v>0.46335078534031415</v>
      </c>
      <c r="E442" s="153">
        <v>0.28971962616822428</v>
      </c>
      <c r="F442" s="153">
        <v>0.43396226415094341</v>
      </c>
      <c r="G442" s="153">
        <v>0.34199134199134201</v>
      </c>
      <c r="H442" s="153">
        <v>0.22988505747126436</v>
      </c>
      <c r="I442" s="153">
        <v>0.29914529914529914</v>
      </c>
      <c r="J442" s="172">
        <v>6.9260241674034777</v>
      </c>
      <c r="K442" s="172">
        <v>-6.4491064491064449</v>
      </c>
      <c r="L442" s="147"/>
      <c r="M442" s="203">
        <v>-1.6246159929433956</v>
      </c>
      <c r="N442" s="144"/>
      <c r="P442" s="149" t="s">
        <v>239</v>
      </c>
      <c r="Q442" s="153">
        <v>0.4512753433616743</v>
      </c>
      <c r="R442" s="153">
        <v>0.37634024303073627</v>
      </c>
      <c r="S442" s="153">
        <v>0.39092953523238383</v>
      </c>
      <c r="T442" s="153">
        <v>0.33138226024313372</v>
      </c>
      <c r="U442" s="153">
        <v>0.32384937238493722</v>
      </c>
      <c r="V442" s="153">
        <v>0.41037735849056606</v>
      </c>
      <c r="W442" s="153">
        <v>0.35127118644067795</v>
      </c>
      <c r="X442" s="153">
        <v>0.31539145907473309</v>
      </c>
      <c r="Y442" s="172">
        <v>-3.5879727365944856</v>
      </c>
      <c r="Z442" s="172">
        <v>-6.4481766930764186</v>
      </c>
      <c r="AA442" s="147"/>
      <c r="AB442" s="144"/>
      <c r="AC442" s="144"/>
      <c r="AD442" s="153">
        <v>0.36363636363636359</v>
      </c>
      <c r="AE442" s="153">
        <v>0.37987322600549728</v>
      </c>
      <c r="AF442" s="144"/>
    </row>
    <row r="443" spans="1:32" x14ac:dyDescent="0.25">
      <c r="A443" s="149" t="s">
        <v>240</v>
      </c>
      <c r="B443" s="153">
        <v>0.5572519083969466</v>
      </c>
      <c r="C443" s="153">
        <v>0.59199999999999997</v>
      </c>
      <c r="D443" s="153">
        <v>0.73443983402489632</v>
      </c>
      <c r="E443" s="153">
        <v>0.52542372881355937</v>
      </c>
      <c r="F443" s="153">
        <v>0.72327044025157228</v>
      </c>
      <c r="G443" s="153">
        <v>0.57246376811594202</v>
      </c>
      <c r="H443" s="153">
        <v>0.48780487804878048</v>
      </c>
      <c r="I443" s="153">
        <v>0.57377049180327866</v>
      </c>
      <c r="J443" s="172">
        <v>8.5965613754498182</v>
      </c>
      <c r="K443" s="172">
        <v>-4.9971962925091535</v>
      </c>
      <c r="L443" s="147"/>
      <c r="M443" s="203">
        <v>-10.146760343481652</v>
      </c>
      <c r="N443" s="144"/>
      <c r="P443" s="149" t="s">
        <v>240</v>
      </c>
      <c r="Q443" s="153">
        <v>0.73678590496529628</v>
      </c>
      <c r="R443" s="153">
        <v>0.68823529411764706</v>
      </c>
      <c r="S443" s="153">
        <v>0.68393442622950817</v>
      </c>
      <c r="T443" s="153">
        <v>0.62478777589134127</v>
      </c>
      <c r="U443" s="153">
        <v>0.66437768240343342</v>
      </c>
      <c r="V443" s="153">
        <v>0.74590802805923617</v>
      </c>
      <c r="W443" s="153">
        <v>0.70313825275657338</v>
      </c>
      <c r="X443" s="153">
        <v>0.67523809523809519</v>
      </c>
      <c r="Y443" s="172">
        <v>-2.7900157518478186</v>
      </c>
      <c r="Z443" s="172">
        <v>-2.0539157407543418</v>
      </c>
      <c r="AA443" s="147"/>
      <c r="AB443" s="144"/>
      <c r="AC443" s="144"/>
      <c r="AD443" s="153">
        <v>0.6237424547283702</v>
      </c>
      <c r="AE443" s="153">
        <v>0.69577725264563861</v>
      </c>
      <c r="AF443" s="144"/>
    </row>
    <row r="444" spans="1:32" ht="22.15" customHeight="1" x14ac:dyDescent="0.25">
      <c r="A444" s="154" t="s">
        <v>241</v>
      </c>
      <c r="B444" s="155">
        <v>0.16793893129770993</v>
      </c>
      <c r="C444" s="155">
        <v>0.20799999999999999</v>
      </c>
      <c r="D444" s="155">
        <v>0.12863070539419086</v>
      </c>
      <c r="E444" s="155">
        <v>0.25423728813559321</v>
      </c>
      <c r="F444" s="155">
        <v>0.16981132075471697</v>
      </c>
      <c r="G444" s="155">
        <v>0.14492753623188406</v>
      </c>
      <c r="H444" s="155">
        <v>0.3048780487804878</v>
      </c>
      <c r="I444" s="155">
        <v>0.20491803278688525</v>
      </c>
      <c r="J444" s="172">
        <v>-9.9960015993602553</v>
      </c>
      <c r="K444" s="172">
        <v>2.2825477454893299</v>
      </c>
      <c r="L444" s="147"/>
      <c r="M444" s="203">
        <v>7.7298985167837619</v>
      </c>
      <c r="N444" s="144"/>
      <c r="P444" s="154" t="s">
        <v>241</v>
      </c>
      <c r="Q444" s="155">
        <v>0.11372130272290443</v>
      </c>
      <c r="R444" s="155">
        <v>0.13398692810457516</v>
      </c>
      <c r="S444" s="155">
        <v>0.11803278688524591</v>
      </c>
      <c r="T444" s="155">
        <v>0.15110356536502548</v>
      </c>
      <c r="U444" s="155">
        <v>0.14163090128755365</v>
      </c>
      <c r="V444" s="155">
        <v>0.10911925175370225</v>
      </c>
      <c r="W444" s="155">
        <v>0.11874469889737066</v>
      </c>
      <c r="X444" s="155">
        <v>0.12761904761904763</v>
      </c>
      <c r="Y444" s="172">
        <v>0.88743487216769723</v>
      </c>
      <c r="Z444" s="172">
        <v>0.21695459237840997</v>
      </c>
      <c r="AA444" s="147"/>
      <c r="AB444" s="144"/>
      <c r="AC444" s="144"/>
      <c r="AD444" s="151">
        <v>0.18209255533199195</v>
      </c>
      <c r="AE444" s="151">
        <v>0.12544950169526353</v>
      </c>
      <c r="AF444" s="144"/>
    </row>
    <row r="445" spans="1:32" ht="22.15" customHeight="1" x14ac:dyDescent="0.25">
      <c r="A445" s="154" t="s">
        <v>242</v>
      </c>
      <c r="B445" s="155">
        <v>0.10232558139534884</v>
      </c>
      <c r="C445" s="155">
        <v>0.11607142857142858</v>
      </c>
      <c r="D445" s="155">
        <v>8.1151832460732987E-2</v>
      </c>
      <c r="E445" s="155">
        <v>0.14018691588785046</v>
      </c>
      <c r="F445" s="155">
        <v>0.10188679245283019</v>
      </c>
      <c r="G445" s="155">
        <v>8.6580086580086577E-2</v>
      </c>
      <c r="H445" s="155">
        <v>0.14367816091954022</v>
      </c>
      <c r="I445" s="155">
        <v>0.10683760683760683</v>
      </c>
      <c r="J445" s="172">
        <v>-3.684055408193339</v>
      </c>
      <c r="K445" s="172">
        <v>6.7924906634583837E-2</v>
      </c>
      <c r="L445" s="147"/>
      <c r="M445" s="203">
        <v>4.7229065912339925</v>
      </c>
      <c r="N445" s="144"/>
      <c r="P445" s="154" t="s">
        <v>242</v>
      </c>
      <c r="Q445" s="155">
        <v>6.9653368214519298E-2</v>
      </c>
      <c r="R445" s="155">
        <v>7.3266619013581127E-2</v>
      </c>
      <c r="S445" s="155">
        <v>6.7466266866566718E-2</v>
      </c>
      <c r="T445" s="155">
        <v>8.0144079243583966E-2</v>
      </c>
      <c r="U445" s="155">
        <v>6.903765690376569E-2</v>
      </c>
      <c r="V445" s="155">
        <v>6.0034305317324184E-2</v>
      </c>
      <c r="W445" s="155">
        <v>5.9322033898305086E-2</v>
      </c>
      <c r="X445" s="155">
        <v>5.9608540925266906E-2</v>
      </c>
      <c r="Y445" s="172">
        <v>2.8650702696182001E-2</v>
      </c>
      <c r="Z445" s="172">
        <v>-0.88830729189020574</v>
      </c>
      <c r="AA445" s="147"/>
      <c r="AB445" s="144"/>
      <c r="AC445" s="144"/>
      <c r="AD445" s="151">
        <v>0.10615835777126099</v>
      </c>
      <c r="AE445" s="151">
        <v>6.8491613844168964E-2</v>
      </c>
      <c r="AF445" s="144"/>
    </row>
    <row r="446" spans="1:32" ht="22.15" customHeight="1" x14ac:dyDescent="0.25">
      <c r="A446" s="154" t="s">
        <v>243</v>
      </c>
      <c r="B446" s="155">
        <v>0.28372093023255812</v>
      </c>
      <c r="C446" s="155">
        <v>0.29464285714285715</v>
      </c>
      <c r="D446" s="155">
        <v>0.25916230366492149</v>
      </c>
      <c r="E446" s="155">
        <v>0.30841121495327101</v>
      </c>
      <c r="F446" s="155">
        <v>0.31320754716981131</v>
      </c>
      <c r="G446" s="155">
        <v>0.29870129870129869</v>
      </c>
      <c r="H446" s="155">
        <v>0.32183908045977011</v>
      </c>
      <c r="I446" s="155">
        <v>0.31196581196581197</v>
      </c>
      <c r="J446" s="172">
        <v>-0.98732684939581428</v>
      </c>
      <c r="K446" s="172">
        <v>1.8710680001002566</v>
      </c>
      <c r="L446" s="147"/>
      <c r="M446" s="203">
        <v>-4.7909632874045709</v>
      </c>
      <c r="N446" s="144"/>
      <c r="P446" s="154" t="s">
        <v>243</v>
      </c>
      <c r="Q446" s="155">
        <v>0.26684107259646828</v>
      </c>
      <c r="R446" s="155">
        <v>0.3041458184417441</v>
      </c>
      <c r="S446" s="155">
        <v>0.29910044977511246</v>
      </c>
      <c r="T446" s="155">
        <v>0.32913102206213418</v>
      </c>
      <c r="U446" s="155">
        <v>0.34435146443514647</v>
      </c>
      <c r="V446" s="155">
        <v>0.307032590051458</v>
      </c>
      <c r="W446" s="155">
        <v>0.33008474576271185</v>
      </c>
      <c r="X446" s="155">
        <v>0.35987544483985767</v>
      </c>
      <c r="Y446" s="172">
        <v>2.9790699077145821</v>
      </c>
      <c r="Z446" s="172">
        <v>5.0569336128352624</v>
      </c>
      <c r="AA446" s="147"/>
      <c r="AB446" s="144"/>
      <c r="AC446" s="144"/>
      <c r="AD446" s="151">
        <v>0.2932551319648094</v>
      </c>
      <c r="AE446" s="151">
        <v>0.30930610871150505</v>
      </c>
      <c r="AF446" s="144"/>
    </row>
    <row r="447" spans="1:32" ht="22.15" customHeight="1" x14ac:dyDescent="0.25">
      <c r="A447" s="154" t="s">
        <v>244</v>
      </c>
      <c r="B447" s="155">
        <v>4.6511627906976744E-2</v>
      </c>
      <c r="C447" s="155">
        <v>6.6964285714285712E-2</v>
      </c>
      <c r="D447" s="155">
        <v>6.8062827225130892E-2</v>
      </c>
      <c r="E447" s="155">
        <v>5.1401869158878503E-2</v>
      </c>
      <c r="F447" s="155">
        <v>3.0188679245283019E-2</v>
      </c>
      <c r="G447" s="155">
        <v>5.627705627705628E-2</v>
      </c>
      <c r="H447" s="155">
        <v>7.4712643678160925E-2</v>
      </c>
      <c r="I447" s="155">
        <v>3.4188034188034191E-2</v>
      </c>
      <c r="J447" s="172">
        <v>-4.0524609490126737</v>
      </c>
      <c r="K447" s="172">
        <v>-2.211695114920921</v>
      </c>
      <c r="L447" s="147"/>
      <c r="M447" s="203">
        <v>-0.1399154424065456</v>
      </c>
      <c r="N447" s="144"/>
      <c r="P447" s="154" t="s">
        <v>244</v>
      </c>
      <c r="Q447" s="155">
        <v>5.1667756703727925E-2</v>
      </c>
      <c r="R447" s="155">
        <v>5.5396711937097928E-2</v>
      </c>
      <c r="S447" s="155">
        <v>6.2593703148425786E-2</v>
      </c>
      <c r="T447" s="155">
        <v>5.8532192705988292E-2</v>
      </c>
      <c r="U447" s="155">
        <v>6.1506276150627613E-2</v>
      </c>
      <c r="V447" s="155">
        <v>5.6603773584905662E-2</v>
      </c>
      <c r="W447" s="155">
        <v>4.7457627118644069E-2</v>
      </c>
      <c r="X447" s="155">
        <v>3.5587188612099648E-2</v>
      </c>
      <c r="Y447" s="172">
        <v>-1.1870438506544421</v>
      </c>
      <c r="Z447" s="172">
        <v>-2.0563593908795625</v>
      </c>
      <c r="AA447" s="147"/>
      <c r="AB447" s="144"/>
      <c r="AC447" s="144"/>
      <c r="AD447" s="151">
        <v>5.6304985337243402E-2</v>
      </c>
      <c r="AE447" s="151">
        <v>5.6150782520895275E-2</v>
      </c>
      <c r="AF447" s="144"/>
    </row>
    <row r="448" spans="1:32" ht="22.15" customHeight="1" x14ac:dyDescent="0.25">
      <c r="A448" s="154" t="s">
        <v>245</v>
      </c>
      <c r="B448" s="155">
        <v>0</v>
      </c>
      <c r="C448" s="155">
        <v>0</v>
      </c>
      <c r="D448" s="155">
        <v>0</v>
      </c>
      <c r="E448" s="155">
        <v>0</v>
      </c>
      <c r="F448" s="155">
        <v>0</v>
      </c>
      <c r="G448" s="155">
        <v>4.329004329004329E-3</v>
      </c>
      <c r="H448" s="155">
        <v>5.7471264367816091E-3</v>
      </c>
      <c r="I448" s="155">
        <v>0</v>
      </c>
      <c r="J448" s="172">
        <v>-0.57471264367816088</v>
      </c>
      <c r="K448" s="172">
        <v>-0.11730205278592376</v>
      </c>
      <c r="L448" s="147"/>
      <c r="M448" s="203">
        <v>-1.290035587188612</v>
      </c>
      <c r="N448" s="144"/>
      <c r="P448" s="154" t="s">
        <v>245</v>
      </c>
      <c r="Q448" s="155">
        <v>6.5402223675604968E-3</v>
      </c>
      <c r="R448" s="155">
        <v>1.143674052894925E-2</v>
      </c>
      <c r="S448" s="155">
        <v>5.2473763118440781E-3</v>
      </c>
      <c r="T448" s="155">
        <v>9.4552003601981096E-3</v>
      </c>
      <c r="U448" s="155">
        <v>1.00418410041841E-2</v>
      </c>
      <c r="V448" s="155">
        <v>1.4579759862778732E-2</v>
      </c>
      <c r="W448" s="155">
        <v>1.4406779661016949E-2</v>
      </c>
      <c r="X448" s="155">
        <v>1.2900355871886121E-2</v>
      </c>
      <c r="Y448" s="172">
        <v>-0.15064237891308283</v>
      </c>
      <c r="Z448" s="172">
        <v>0.28594067497679854</v>
      </c>
      <c r="AA448" s="147"/>
      <c r="AB448" s="144"/>
      <c r="AC448" s="144"/>
      <c r="AD448" s="151">
        <v>1.1730205278592375E-3</v>
      </c>
      <c r="AE448" s="151">
        <v>1.0040949122118135E-2</v>
      </c>
      <c r="AF448" s="144"/>
    </row>
    <row r="449" spans="1:32" ht="22.15" customHeight="1" x14ac:dyDescent="0.25">
      <c r="A449" s="154" t="s">
        <v>246</v>
      </c>
      <c r="B449" s="155">
        <v>9.3023255813953487E-3</v>
      </c>
      <c r="C449" s="155">
        <v>3.125E-2</v>
      </c>
      <c r="D449" s="155">
        <v>2.356020942408377E-2</v>
      </c>
      <c r="E449" s="155">
        <v>3.2710280373831772E-2</v>
      </c>
      <c r="F449" s="155">
        <v>3.3962264150943396E-2</v>
      </c>
      <c r="G449" s="155">
        <v>4.7619047619047616E-2</v>
      </c>
      <c r="H449" s="155">
        <v>3.4482758620689655E-2</v>
      </c>
      <c r="I449" s="155">
        <v>6.8376068376068383E-2</v>
      </c>
      <c r="J449" s="172">
        <v>3.3893309755378729</v>
      </c>
      <c r="K449" s="172">
        <v>3.8464044915657829</v>
      </c>
      <c r="L449" s="147"/>
      <c r="M449" s="203">
        <v>-0.59121878516896209</v>
      </c>
      <c r="N449" s="144"/>
      <c r="P449" s="154" t="s">
        <v>246</v>
      </c>
      <c r="Q449" s="155">
        <v>2.4198822759973839E-2</v>
      </c>
      <c r="R449" s="155">
        <v>4.1458184417441028E-2</v>
      </c>
      <c r="S449" s="155">
        <v>3.823088455772114E-2</v>
      </c>
      <c r="T449" s="155">
        <v>3.7820801440792438E-2</v>
      </c>
      <c r="U449" s="155">
        <v>6.0251046025104602E-2</v>
      </c>
      <c r="V449" s="155">
        <v>4.8885077186963978E-2</v>
      </c>
      <c r="W449" s="155">
        <v>6.3983050847457631E-2</v>
      </c>
      <c r="X449" s="155">
        <v>7.4288256227758004E-2</v>
      </c>
      <c r="Y449" s="172">
        <v>1.0305205380300373</v>
      </c>
      <c r="Z449" s="172">
        <v>3.0253926278804166</v>
      </c>
      <c r="AA449" s="147"/>
      <c r="AB449" s="144"/>
      <c r="AC449" s="144"/>
      <c r="AD449" s="151">
        <v>2.9912023460410556E-2</v>
      </c>
      <c r="AE449" s="151">
        <v>4.4034329948953836E-2</v>
      </c>
      <c r="AF449" s="144"/>
    </row>
    <row r="450" spans="1:32" x14ac:dyDescent="0.25">
      <c r="A450" s="149" t="s">
        <v>247</v>
      </c>
      <c r="B450" s="150">
        <v>192.01395348837198</v>
      </c>
      <c r="C450" s="150">
        <v>179.39285714285708</v>
      </c>
      <c r="D450" s="150">
        <v>138.78272251308874</v>
      </c>
      <c r="E450" s="150">
        <v>152.88785046728964</v>
      </c>
      <c r="F450" s="150">
        <v>175.52075471698117</v>
      </c>
      <c r="G450" s="150">
        <v>190.74025974025975</v>
      </c>
      <c r="H450" s="150">
        <v>171.15517241379328</v>
      </c>
      <c r="I450" s="150">
        <v>182.7948717948718</v>
      </c>
      <c r="J450" s="177">
        <v>11.639699381078515</v>
      </c>
      <c r="K450" s="177">
        <v>14.140912850590297</v>
      </c>
      <c r="L450" s="147"/>
      <c r="M450" s="203">
        <v>-19.79809973537732</v>
      </c>
      <c r="N450" s="144"/>
      <c r="P450" s="149" t="s">
        <v>247</v>
      </c>
      <c r="Q450" s="150">
        <v>221.61870503597115</v>
      </c>
      <c r="R450" s="150">
        <v>211.64867762687638</v>
      </c>
      <c r="S450" s="150">
        <v>140.10194902548716</v>
      </c>
      <c r="T450" s="150">
        <v>158.36605132823067</v>
      </c>
      <c r="U450" s="150">
        <v>181.26610878661072</v>
      </c>
      <c r="V450" s="150">
        <v>165.36921097770164</v>
      </c>
      <c r="W450" s="150">
        <v>185.2686440677966</v>
      </c>
      <c r="X450" s="150">
        <v>202.59297153024912</v>
      </c>
      <c r="Y450" s="177">
        <v>17.324327462452516</v>
      </c>
      <c r="Z450" s="177">
        <v>20.199579484475862</v>
      </c>
      <c r="AA450" s="147"/>
      <c r="AB450" s="144"/>
      <c r="AC450" s="144"/>
      <c r="AD450" s="150">
        <v>168.6539589442815</v>
      </c>
      <c r="AE450" s="150">
        <v>182.39339204577325</v>
      </c>
      <c r="AF450" s="144"/>
    </row>
    <row r="451" spans="1:32" x14ac:dyDescent="0.25">
      <c r="A451" s="149" t="s">
        <v>248</v>
      </c>
      <c r="B451" s="150">
        <v>177.86259541984728</v>
      </c>
      <c r="C451" s="150">
        <v>188.76799999999997</v>
      </c>
      <c r="D451" s="150">
        <v>134.45228215767642</v>
      </c>
      <c r="E451" s="150">
        <v>155.98305084745755</v>
      </c>
      <c r="F451" s="150">
        <v>179.56603773584891</v>
      </c>
      <c r="G451" s="150">
        <v>196.11594202898542</v>
      </c>
      <c r="H451" s="150">
        <v>195.19512195121951</v>
      </c>
      <c r="I451" s="150">
        <v>208.5737704918032</v>
      </c>
      <c r="J451" s="177">
        <v>13.378648540583697</v>
      </c>
      <c r="K451" s="177">
        <v>38.2256819606161</v>
      </c>
      <c r="L451" s="147"/>
      <c r="M451" s="203">
        <v>-21.347181889149056</v>
      </c>
      <c r="N451" s="144"/>
      <c r="P451" s="149" t="s">
        <v>248</v>
      </c>
      <c r="Q451" s="150">
        <v>241.47624132407904</v>
      </c>
      <c r="R451" s="150">
        <v>232.33529411764701</v>
      </c>
      <c r="S451" s="150">
        <v>144.02360655737709</v>
      </c>
      <c r="T451" s="150">
        <v>176.84889643463512</v>
      </c>
      <c r="U451" s="150">
        <v>207.6575107296137</v>
      </c>
      <c r="V451" s="150">
        <v>184.12704598597037</v>
      </c>
      <c r="W451" s="150">
        <v>209.15182357930445</v>
      </c>
      <c r="X451" s="150">
        <v>229.92095238095226</v>
      </c>
      <c r="Y451" s="177">
        <v>20.76912880164781</v>
      </c>
      <c r="Z451" s="177">
        <v>28.496109064400343</v>
      </c>
      <c r="AA451" s="147"/>
      <c r="AB451" s="144"/>
      <c r="AC451" s="144"/>
      <c r="AD451" s="150">
        <v>170.3480885311871</v>
      </c>
      <c r="AE451" s="150">
        <v>201.42484331655191</v>
      </c>
      <c r="AF451" s="144"/>
    </row>
    <row r="452" spans="1:32" x14ac:dyDescent="0.25">
      <c r="A452" s="146" t="s">
        <v>249</v>
      </c>
      <c r="B452" s="147">
        <v>172</v>
      </c>
      <c r="C452" s="147">
        <v>161</v>
      </c>
      <c r="D452" s="147">
        <v>280</v>
      </c>
      <c r="E452" s="147">
        <v>235</v>
      </c>
      <c r="F452" s="147">
        <v>295</v>
      </c>
      <c r="G452" s="147">
        <v>371</v>
      </c>
      <c r="H452" s="147">
        <v>196</v>
      </c>
      <c r="I452" s="147">
        <v>443</v>
      </c>
      <c r="J452" s="148">
        <v>1.260204081632653</v>
      </c>
      <c r="K452" s="148">
        <v>0.81345029239766087</v>
      </c>
      <c r="L452" s="147"/>
      <c r="M452" s="155">
        <v>0.13436457385501971</v>
      </c>
      <c r="N452" s="144"/>
      <c r="P452" s="146" t="s">
        <v>249</v>
      </c>
      <c r="Q452" s="147">
        <v>2997</v>
      </c>
      <c r="R452" s="147">
        <v>1934</v>
      </c>
      <c r="S452" s="147">
        <v>1865</v>
      </c>
      <c r="T452" s="147">
        <v>2214</v>
      </c>
      <c r="U452" s="147">
        <v>2438</v>
      </c>
      <c r="V452" s="147">
        <v>2578</v>
      </c>
      <c r="W452" s="147">
        <v>2733</v>
      </c>
      <c r="X452" s="147">
        <v>3297</v>
      </c>
      <c r="Y452" s="148">
        <v>0.20636663007683864</v>
      </c>
      <c r="Z452" s="148">
        <v>0.37711080613401743</v>
      </c>
      <c r="AA452" s="147"/>
      <c r="AB452" s="144"/>
      <c r="AC452" s="144"/>
      <c r="AD452" s="147">
        <v>244.28571428571428</v>
      </c>
      <c r="AE452" s="147">
        <v>2394.1428571428573</v>
      </c>
      <c r="AF452" s="144"/>
    </row>
    <row r="453" spans="1:32" x14ac:dyDescent="0.25">
      <c r="A453" s="146" t="s">
        <v>250</v>
      </c>
      <c r="B453" s="147">
        <v>27</v>
      </c>
      <c r="C453" s="147">
        <v>30</v>
      </c>
      <c r="D453" s="147">
        <v>32</v>
      </c>
      <c r="E453" s="147">
        <v>40</v>
      </c>
      <c r="F453" s="147">
        <v>52</v>
      </c>
      <c r="G453" s="147">
        <v>135</v>
      </c>
      <c r="H453" s="147">
        <v>49</v>
      </c>
      <c r="I453" s="147">
        <v>105</v>
      </c>
      <c r="J453" s="148">
        <v>1.1428571428571428</v>
      </c>
      <c r="K453" s="148">
        <v>1.0136986301369861</v>
      </c>
      <c r="L453" s="147"/>
      <c r="M453" s="155">
        <v>9.7674418604651161E-2</v>
      </c>
      <c r="N453" s="144"/>
      <c r="P453" s="146" t="s">
        <v>250</v>
      </c>
      <c r="Q453" s="147">
        <v>980</v>
      </c>
      <c r="R453" s="147">
        <v>515</v>
      </c>
      <c r="S453" s="147">
        <v>326</v>
      </c>
      <c r="T453" s="147">
        <v>444</v>
      </c>
      <c r="U453" s="147">
        <v>590</v>
      </c>
      <c r="V453" s="147">
        <v>741</v>
      </c>
      <c r="W453" s="147">
        <v>807</v>
      </c>
      <c r="X453" s="147">
        <v>1075</v>
      </c>
      <c r="Y453" s="148">
        <v>0.33209417596034696</v>
      </c>
      <c r="Z453" s="148">
        <v>0.70906200317965029</v>
      </c>
      <c r="AA453" s="147"/>
      <c r="AB453" s="144"/>
      <c r="AC453" s="144"/>
      <c r="AD453" s="150">
        <v>52.142857142857146</v>
      </c>
      <c r="AE453" s="150">
        <v>629</v>
      </c>
      <c r="AF453" s="144"/>
    </row>
    <row r="454" spans="1:32" x14ac:dyDescent="0.25">
      <c r="A454" s="149" t="s">
        <v>251</v>
      </c>
      <c r="B454" s="150">
        <v>0</v>
      </c>
      <c r="C454" s="150">
        <v>202</v>
      </c>
      <c r="D454" s="150">
        <v>233</v>
      </c>
      <c r="E454" s="150">
        <v>215</v>
      </c>
      <c r="F454" s="150">
        <v>148</v>
      </c>
      <c r="G454" s="150">
        <v>162</v>
      </c>
      <c r="H454" s="150">
        <v>280</v>
      </c>
      <c r="I454" s="150">
        <v>106</v>
      </c>
      <c r="J454" s="148">
        <v>-0.62142857142857144</v>
      </c>
      <c r="K454" s="157">
        <v>-0.48709677419354835</v>
      </c>
      <c r="L454" s="147"/>
      <c r="M454" s="155">
        <v>5.6866952789699568E-2</v>
      </c>
      <c r="N454" s="144"/>
      <c r="P454" s="149" t="s">
        <v>251</v>
      </c>
      <c r="Q454" s="150">
        <v>0</v>
      </c>
      <c r="R454" s="150">
        <v>4211</v>
      </c>
      <c r="S454" s="150">
        <v>4163</v>
      </c>
      <c r="T454" s="150">
        <v>3111</v>
      </c>
      <c r="U454" s="150">
        <v>2033</v>
      </c>
      <c r="V454" s="150">
        <v>2167</v>
      </c>
      <c r="W454" s="150">
        <v>2357</v>
      </c>
      <c r="X454" s="150">
        <v>1864</v>
      </c>
      <c r="Y454" s="148">
        <v>-0.20916419176919812</v>
      </c>
      <c r="Z454" s="157">
        <v>-0.38011306950448953</v>
      </c>
      <c r="AA454" s="147"/>
      <c r="AB454" s="144"/>
      <c r="AC454" s="144"/>
      <c r="AD454" s="158">
        <v>206.66666666666666</v>
      </c>
      <c r="AE454" s="158">
        <v>3007</v>
      </c>
      <c r="AF454" s="144"/>
    </row>
    <row r="455" spans="1:32" x14ac:dyDescent="0.25">
      <c r="A455" s="159" t="s">
        <v>252</v>
      </c>
      <c r="B455" s="147">
        <v>41</v>
      </c>
      <c r="C455" s="147">
        <v>43</v>
      </c>
      <c r="D455" s="147">
        <v>50</v>
      </c>
      <c r="E455" s="147">
        <v>53</v>
      </c>
      <c r="F455" s="147">
        <v>102</v>
      </c>
      <c r="G455" s="147">
        <v>34</v>
      </c>
      <c r="H455" s="147">
        <v>40</v>
      </c>
      <c r="I455" s="147">
        <v>180</v>
      </c>
      <c r="J455" s="148">
        <v>3.5</v>
      </c>
      <c r="K455" s="148">
        <v>2.4710743801652892</v>
      </c>
      <c r="L455" s="147"/>
      <c r="M455" s="155">
        <v>0.28799999999999998</v>
      </c>
      <c r="N455" s="144"/>
      <c r="P455" s="159" t="s">
        <v>252</v>
      </c>
      <c r="Q455" s="147">
        <v>770</v>
      </c>
      <c r="R455" s="147">
        <v>837</v>
      </c>
      <c r="S455" s="147">
        <v>692</v>
      </c>
      <c r="T455" s="147">
        <v>1149</v>
      </c>
      <c r="U455" s="147">
        <v>602</v>
      </c>
      <c r="V455" s="147">
        <v>613</v>
      </c>
      <c r="W455" s="147">
        <v>629</v>
      </c>
      <c r="X455" s="147">
        <v>625</v>
      </c>
      <c r="Y455" s="148">
        <v>-6.3593004769475362E-3</v>
      </c>
      <c r="Z455" s="148">
        <v>-0.17328042328042328</v>
      </c>
      <c r="AA455" s="147"/>
      <c r="AB455" s="144"/>
      <c r="AC455" s="144"/>
      <c r="AD455" s="150">
        <v>51.857142857142854</v>
      </c>
      <c r="AE455" s="150">
        <v>756</v>
      </c>
      <c r="AF455" s="144"/>
    </row>
    <row r="456" spans="1:32" x14ac:dyDescent="0.25">
      <c r="A456" s="159" t="s">
        <v>253</v>
      </c>
      <c r="B456" s="147">
        <v>1</v>
      </c>
      <c r="C456" s="147">
        <v>6</v>
      </c>
      <c r="D456" s="147">
        <v>6</v>
      </c>
      <c r="E456" s="147">
        <v>8</v>
      </c>
      <c r="F456" s="147">
        <v>5</v>
      </c>
      <c r="G456" s="147">
        <v>6</v>
      </c>
      <c r="H456" s="147">
        <v>1</v>
      </c>
      <c r="I456" s="147">
        <v>42</v>
      </c>
      <c r="J456" s="148">
        <v>41</v>
      </c>
      <c r="K456" s="148">
        <v>7.9090909090909083</v>
      </c>
      <c r="L456" s="147"/>
      <c r="M456" s="155">
        <v>0.62686567164179108</v>
      </c>
      <c r="N456" s="144"/>
      <c r="P456" s="159" t="s">
        <v>253</v>
      </c>
      <c r="Q456" s="147">
        <v>46</v>
      </c>
      <c r="R456" s="147">
        <v>61</v>
      </c>
      <c r="S456" s="147">
        <v>76</v>
      </c>
      <c r="T456" s="147">
        <v>75</v>
      </c>
      <c r="U456" s="147">
        <v>61</v>
      </c>
      <c r="V456" s="147">
        <v>66</v>
      </c>
      <c r="W456" s="147">
        <v>80</v>
      </c>
      <c r="X456" s="147">
        <v>67</v>
      </c>
      <c r="Y456" s="148">
        <v>-0.16250000000000001</v>
      </c>
      <c r="Z456" s="148">
        <v>8.6021505376343774E-3</v>
      </c>
      <c r="AA456" s="147"/>
      <c r="AB456" s="144"/>
      <c r="AC456" s="144"/>
      <c r="AD456" s="150">
        <v>4.7142857142857144</v>
      </c>
      <c r="AE456" s="150">
        <v>66.428571428571431</v>
      </c>
      <c r="AF456" s="144"/>
    </row>
    <row r="457" spans="1:32" x14ac:dyDescent="0.25">
      <c r="A457" s="159" t="s">
        <v>254</v>
      </c>
      <c r="B457" s="160">
        <v>2.3809523809523808E-2</v>
      </c>
      <c r="C457" s="160">
        <v>0.12244897959183673</v>
      </c>
      <c r="D457" s="160">
        <v>0.10714285714285714</v>
      </c>
      <c r="E457" s="160">
        <v>0.13114754098360656</v>
      </c>
      <c r="F457" s="160">
        <v>4.6728971962616821E-2</v>
      </c>
      <c r="G457" s="160">
        <v>0.15</v>
      </c>
      <c r="H457" s="160">
        <v>2.4390243902439025E-2</v>
      </c>
      <c r="I457" s="160">
        <v>0.1891891891891892</v>
      </c>
      <c r="J457" s="172">
        <v>16.479894528675018</v>
      </c>
      <c r="K457" s="172">
        <v>10.585585585585585</v>
      </c>
      <c r="L457" s="147"/>
      <c r="M457" s="203">
        <v>9.2368379940634284</v>
      </c>
      <c r="N457" s="144"/>
      <c r="P457" s="159" t="s">
        <v>254</v>
      </c>
      <c r="Q457" s="160">
        <v>5.6372549019607844E-2</v>
      </c>
      <c r="R457" s="160">
        <v>6.7928730512249444E-2</v>
      </c>
      <c r="S457" s="160">
        <v>9.8958333333333329E-2</v>
      </c>
      <c r="T457" s="160">
        <v>6.1274509803921566E-2</v>
      </c>
      <c r="U457" s="160">
        <v>9.2006033182503777E-2</v>
      </c>
      <c r="V457" s="160">
        <v>9.720176730486009E-2</v>
      </c>
      <c r="W457" s="160">
        <v>0.11283497884344147</v>
      </c>
      <c r="X457" s="160">
        <v>9.6820809248554907E-2</v>
      </c>
      <c r="Y457" s="172">
        <v>-1.6014169594886565</v>
      </c>
      <c r="Z457" s="172">
        <v>1.6049574230316235</v>
      </c>
      <c r="AA457" s="147"/>
      <c r="AB457" s="144"/>
      <c r="AC457" s="144"/>
      <c r="AD457" s="191">
        <v>8.3333333333333343E-2</v>
      </c>
      <c r="AE457" s="191">
        <v>8.0771235018238671E-2</v>
      </c>
      <c r="AF457" s="144"/>
    </row>
    <row r="458" spans="1:32" x14ac:dyDescent="0.25">
      <c r="A458" s="161" t="s">
        <v>255</v>
      </c>
      <c r="B458" s="161"/>
      <c r="C458" s="161"/>
      <c r="D458" s="161"/>
      <c r="E458" s="144"/>
      <c r="F458" s="144"/>
      <c r="G458" s="144"/>
      <c r="H458" s="144"/>
      <c r="I458" s="144"/>
      <c r="J458" s="144"/>
      <c r="K458" s="144"/>
      <c r="L458" s="144"/>
      <c r="M458" s="144"/>
      <c r="N458" s="144"/>
      <c r="O458" s="204"/>
      <c r="P458" s="161" t="s">
        <v>255</v>
      </c>
      <c r="Q458" s="161"/>
      <c r="R458" s="161"/>
      <c r="S458" s="161"/>
      <c r="T458" s="144"/>
      <c r="U458" s="144"/>
      <c r="V458" s="144"/>
      <c r="W458" s="144"/>
      <c r="X458" s="144"/>
      <c r="Y458" s="144"/>
      <c r="Z458" s="144"/>
      <c r="AA458" s="144"/>
      <c r="AB458" s="144"/>
      <c r="AC458" s="144"/>
      <c r="AD458" s="144"/>
      <c r="AE458" s="144"/>
      <c r="AF458" s="144"/>
    </row>
    <row r="461" spans="1:32" x14ac:dyDescent="0.25">
      <c r="A461" s="189" t="s">
        <v>11</v>
      </c>
      <c r="B461" s="189"/>
      <c r="C461" s="189"/>
      <c r="D461" s="189"/>
      <c r="E461" s="181"/>
      <c r="F461" s="167"/>
      <c r="G461" s="167"/>
      <c r="H461" s="167"/>
      <c r="I461" s="167"/>
      <c r="J461" s="167"/>
      <c r="K461" s="167"/>
      <c r="L461" s="188"/>
      <c r="M461" s="211"/>
      <c r="N461" s="144"/>
      <c r="O461" s="211"/>
      <c r="P461" s="189" t="s">
        <v>11</v>
      </c>
      <c r="Q461" s="189"/>
      <c r="R461" s="189"/>
      <c r="S461" s="189"/>
      <c r="T461" s="181"/>
      <c r="U461" s="144"/>
      <c r="V461" s="144"/>
      <c r="W461" s="144"/>
      <c r="X461" s="144"/>
      <c r="Y461" s="144"/>
      <c r="Z461" s="144"/>
      <c r="AA461" s="188"/>
      <c r="AB461" s="144"/>
      <c r="AC461" s="144"/>
      <c r="AD461" s="144"/>
      <c r="AE461" s="144"/>
      <c r="AF461" s="144"/>
    </row>
    <row r="462" spans="1:32" x14ac:dyDescent="0.25">
      <c r="A462" s="166" t="s">
        <v>316</v>
      </c>
      <c r="B462" s="166"/>
      <c r="C462" s="166"/>
      <c r="D462" s="166"/>
      <c r="E462" s="213"/>
      <c r="F462" s="167"/>
      <c r="G462" s="167"/>
      <c r="H462" s="167"/>
      <c r="I462" s="167"/>
      <c r="J462" s="167"/>
      <c r="K462" s="167"/>
      <c r="L462" s="167"/>
      <c r="M462" s="144"/>
      <c r="N462" s="144"/>
      <c r="P462" s="166" t="s">
        <v>231</v>
      </c>
      <c r="Q462" s="166"/>
      <c r="R462" s="166"/>
      <c r="S462" s="166"/>
      <c r="T462" s="162"/>
      <c r="U462" s="144"/>
      <c r="V462" s="144"/>
      <c r="W462" s="144"/>
      <c r="X462" s="144"/>
      <c r="Y462" s="144"/>
      <c r="Z462" s="144"/>
      <c r="AA462" s="167"/>
      <c r="AB462" s="144"/>
      <c r="AC462" s="144"/>
      <c r="AD462" s="144"/>
      <c r="AE462" s="144"/>
      <c r="AF462" s="144"/>
    </row>
    <row r="463" spans="1:32" ht="31.5" x14ac:dyDescent="0.25">
      <c r="A463" s="190"/>
      <c r="B463" s="141">
        <v>2019</v>
      </c>
      <c r="C463" s="141">
        <v>2020</v>
      </c>
      <c r="D463" s="141">
        <v>2021</v>
      </c>
      <c r="E463" s="141">
        <v>2022</v>
      </c>
      <c r="F463" s="141">
        <v>2023</v>
      </c>
      <c r="G463" s="141">
        <v>2024</v>
      </c>
      <c r="H463" s="141">
        <v>2025</v>
      </c>
      <c r="I463" s="141">
        <v>2026</v>
      </c>
      <c r="J463" s="142" t="s">
        <v>232</v>
      </c>
      <c r="K463" s="142" t="s">
        <v>233</v>
      </c>
      <c r="L463" s="143" t="s">
        <v>234</v>
      </c>
      <c r="M463" s="145" t="s">
        <v>287</v>
      </c>
      <c r="N463" s="144"/>
      <c r="P463" s="190"/>
      <c r="Q463" s="141">
        <v>2019</v>
      </c>
      <c r="R463" s="141">
        <v>2020</v>
      </c>
      <c r="S463" s="141">
        <v>2021</v>
      </c>
      <c r="T463" s="141">
        <v>2022</v>
      </c>
      <c r="U463" s="141">
        <v>2023</v>
      </c>
      <c r="V463" s="141">
        <v>2024</v>
      </c>
      <c r="W463" s="141">
        <v>2025</v>
      </c>
      <c r="X463" s="141">
        <v>2026</v>
      </c>
      <c r="Y463" s="142" t="s">
        <v>232</v>
      </c>
      <c r="Z463" s="142" t="s">
        <v>233</v>
      </c>
      <c r="AA463" s="143" t="s">
        <v>234</v>
      </c>
      <c r="AB463" s="144"/>
      <c r="AC463" s="144"/>
      <c r="AD463" s="145" t="s">
        <v>317</v>
      </c>
      <c r="AE463" s="145" t="s">
        <v>235</v>
      </c>
      <c r="AF463" s="144"/>
    </row>
    <row r="464" spans="1:32" x14ac:dyDescent="0.25">
      <c r="A464" s="146" t="s">
        <v>236</v>
      </c>
      <c r="B464" s="147">
        <v>464</v>
      </c>
      <c r="C464" s="147">
        <v>573</v>
      </c>
      <c r="D464" s="147">
        <v>549</v>
      </c>
      <c r="E464" s="147">
        <v>547</v>
      </c>
      <c r="F464" s="147">
        <v>653</v>
      </c>
      <c r="G464" s="147">
        <v>646</v>
      </c>
      <c r="H464" s="147">
        <v>644</v>
      </c>
      <c r="I464" s="147">
        <v>662</v>
      </c>
      <c r="J464" s="148">
        <v>2.7950310559006212E-2</v>
      </c>
      <c r="K464" s="148">
        <v>0.13689892051030411</v>
      </c>
      <c r="L464" s="147"/>
      <c r="M464" s="155">
        <v>8.9982329753975812E-2</v>
      </c>
      <c r="N464" s="144"/>
      <c r="P464" s="146" t="s">
        <v>236</v>
      </c>
      <c r="Q464" s="147">
        <v>5545</v>
      </c>
      <c r="R464" s="147">
        <v>7081</v>
      </c>
      <c r="S464" s="147">
        <v>5662</v>
      </c>
      <c r="T464" s="147">
        <v>5708</v>
      </c>
      <c r="U464" s="147">
        <v>7037</v>
      </c>
      <c r="V464" s="147">
        <v>6454</v>
      </c>
      <c r="W464" s="147">
        <v>6947</v>
      </c>
      <c r="X464" s="147">
        <v>7357</v>
      </c>
      <c r="Y464" s="148">
        <v>5.9018281272491722E-2</v>
      </c>
      <c r="Z464" s="148">
        <v>0.15899986496826762</v>
      </c>
      <c r="AA464" s="147"/>
      <c r="AB464" s="144"/>
      <c r="AC464" s="144"/>
      <c r="AD464" s="147">
        <v>582.28571428571433</v>
      </c>
      <c r="AE464" s="147">
        <v>6347.7142857142853</v>
      </c>
      <c r="AF464" s="144"/>
    </row>
    <row r="465" spans="1:32" x14ac:dyDescent="0.25">
      <c r="A465" s="149" t="s">
        <v>237</v>
      </c>
      <c r="B465" s="150">
        <v>79</v>
      </c>
      <c r="C465" s="150">
        <v>93</v>
      </c>
      <c r="D465" s="150">
        <v>83</v>
      </c>
      <c r="E465" s="150">
        <v>70</v>
      </c>
      <c r="F465" s="150">
        <v>123</v>
      </c>
      <c r="G465" s="150">
        <v>68</v>
      </c>
      <c r="H465" s="150">
        <v>87</v>
      </c>
      <c r="I465" s="150">
        <v>95</v>
      </c>
      <c r="J465" s="148">
        <v>9.1954022988505746E-2</v>
      </c>
      <c r="K465" s="148">
        <v>0.1028192371475954</v>
      </c>
      <c r="L465" s="147"/>
      <c r="M465" s="155">
        <v>8.2037996545768571E-2</v>
      </c>
      <c r="N465" s="144"/>
      <c r="P465" s="149" t="s">
        <v>237</v>
      </c>
      <c r="Q465" s="150">
        <v>1228</v>
      </c>
      <c r="R465" s="150">
        <v>1410</v>
      </c>
      <c r="S465" s="150">
        <v>1006</v>
      </c>
      <c r="T465" s="150">
        <v>963</v>
      </c>
      <c r="U465" s="150">
        <v>1061</v>
      </c>
      <c r="V465" s="150">
        <v>951</v>
      </c>
      <c r="W465" s="150">
        <v>1007</v>
      </c>
      <c r="X465" s="150">
        <v>1158</v>
      </c>
      <c r="Y465" s="148">
        <v>0.1499503475670308</v>
      </c>
      <c r="Z465" s="148">
        <v>6.294256490952016E-2</v>
      </c>
      <c r="AA465" s="147"/>
      <c r="AB465" s="144"/>
      <c r="AC465" s="144"/>
      <c r="AD465" s="150">
        <v>86.142857142857139</v>
      </c>
      <c r="AE465" s="150">
        <v>1089.4285714285713</v>
      </c>
      <c r="AF465" s="144"/>
    </row>
    <row r="466" spans="1:32" x14ac:dyDescent="0.25">
      <c r="A466" s="146" t="s">
        <v>90</v>
      </c>
      <c r="B466" s="151">
        <v>0.17633928571428573</v>
      </c>
      <c r="C466" s="151">
        <v>0.1690909090909091</v>
      </c>
      <c r="D466" s="151">
        <v>0.16085271317829458</v>
      </c>
      <c r="E466" s="151">
        <v>0.1394422310756972</v>
      </c>
      <c r="F466" s="151">
        <v>0.19902912621359223</v>
      </c>
      <c r="G466" s="151">
        <v>0.11467116357504216</v>
      </c>
      <c r="H466" s="151">
        <v>0.14646464646464646</v>
      </c>
      <c r="I466" s="151">
        <v>0.15497553017944535</v>
      </c>
      <c r="J466" s="172">
        <v>0.85108837147988836</v>
      </c>
      <c r="K466" s="172">
        <v>-0.28365608961893052</v>
      </c>
      <c r="L466" s="147"/>
      <c r="M466" s="203">
        <v>-1.57453897674808</v>
      </c>
      <c r="N466" s="144"/>
      <c r="P466" s="146" t="s">
        <v>90</v>
      </c>
      <c r="Q466" s="151">
        <v>0.23004870738104158</v>
      </c>
      <c r="R466" s="151">
        <v>0.20467411815938452</v>
      </c>
      <c r="S466" s="151">
        <v>0.18691936083240432</v>
      </c>
      <c r="T466" s="151">
        <v>0.17810245977436656</v>
      </c>
      <c r="U466" s="151">
        <v>0.15895131086142322</v>
      </c>
      <c r="V466" s="151">
        <v>0.16020889487870621</v>
      </c>
      <c r="W466" s="151">
        <v>0.15276092233009708</v>
      </c>
      <c r="X466" s="151">
        <v>0.17072091994692615</v>
      </c>
      <c r="Y466" s="172">
        <v>1.7959997616829066</v>
      </c>
      <c r="Z466" s="172">
        <v>-0.99086544153278167</v>
      </c>
      <c r="AA466" s="147"/>
      <c r="AB466" s="144"/>
      <c r="AC466" s="144"/>
      <c r="AD466" s="151">
        <v>0.15781209107563465</v>
      </c>
      <c r="AE466" s="151">
        <v>0.18062957436225396</v>
      </c>
      <c r="AF466" s="144"/>
    </row>
    <row r="467" spans="1:32" x14ac:dyDescent="0.25">
      <c r="A467" s="149" t="s">
        <v>238</v>
      </c>
      <c r="B467" s="150">
        <v>49</v>
      </c>
      <c r="C467" s="150">
        <v>58</v>
      </c>
      <c r="D467" s="150">
        <v>56</v>
      </c>
      <c r="E467" s="150">
        <v>50</v>
      </c>
      <c r="F467" s="150">
        <v>89</v>
      </c>
      <c r="G467" s="150">
        <v>43</v>
      </c>
      <c r="H467" s="150">
        <v>64</v>
      </c>
      <c r="I467" s="150">
        <v>75</v>
      </c>
      <c r="J467" s="148">
        <v>0.171875</v>
      </c>
      <c r="K467" s="148">
        <v>0.28361858190709044</v>
      </c>
      <c r="L467" s="147"/>
      <c r="M467" s="155">
        <v>8.771929824561403E-2</v>
      </c>
      <c r="N467" s="144"/>
      <c r="P467" s="149" t="s">
        <v>238</v>
      </c>
      <c r="Q467" s="150">
        <v>928</v>
      </c>
      <c r="R467" s="150">
        <v>1049</v>
      </c>
      <c r="S467" s="150">
        <v>707</v>
      </c>
      <c r="T467" s="150">
        <v>680</v>
      </c>
      <c r="U467" s="150">
        <v>763</v>
      </c>
      <c r="V467" s="150">
        <v>663</v>
      </c>
      <c r="W467" s="150">
        <v>759</v>
      </c>
      <c r="X467" s="150">
        <v>855</v>
      </c>
      <c r="Y467" s="148">
        <v>0.12648221343873517</v>
      </c>
      <c r="Z467" s="148">
        <v>7.8572715804649557E-2</v>
      </c>
      <c r="AA467" s="147"/>
      <c r="AB467" s="144"/>
      <c r="AC467" s="144"/>
      <c r="AD467" s="150">
        <v>58.428571428571431</v>
      </c>
      <c r="AE467" s="150">
        <v>792.71428571428567</v>
      </c>
      <c r="AF467" s="144"/>
    </row>
    <row r="468" spans="1:32" x14ac:dyDescent="0.25">
      <c r="A468" s="149" t="s">
        <v>239</v>
      </c>
      <c r="B468" s="153">
        <v>0.10560344827586207</v>
      </c>
      <c r="C468" s="153">
        <v>0.1012216404886562</v>
      </c>
      <c r="D468" s="153">
        <v>0.10200364298724955</v>
      </c>
      <c r="E468" s="153">
        <v>9.1407678244972576E-2</v>
      </c>
      <c r="F468" s="153">
        <v>0.13629402756508421</v>
      </c>
      <c r="G468" s="153">
        <v>6.6563467492260067E-2</v>
      </c>
      <c r="H468" s="153">
        <v>9.9378881987577633E-2</v>
      </c>
      <c r="I468" s="153">
        <v>0.11329305135951662</v>
      </c>
      <c r="J468" s="172">
        <v>1.3914169371938985</v>
      </c>
      <c r="K468" s="172">
        <v>1.2949577365404752</v>
      </c>
      <c r="L468" s="147"/>
      <c r="M468" s="203">
        <v>-0.29227974919173866</v>
      </c>
      <c r="N468" s="144"/>
      <c r="P468" s="149" t="s">
        <v>239</v>
      </c>
      <c r="Q468" s="153">
        <v>0.16735798016230838</v>
      </c>
      <c r="R468" s="153">
        <v>0.14814291766699619</v>
      </c>
      <c r="S468" s="153">
        <v>0.1248675379724479</v>
      </c>
      <c r="T468" s="153">
        <v>0.11913104414856342</v>
      </c>
      <c r="U468" s="153">
        <v>0.10842688645729714</v>
      </c>
      <c r="V468" s="153">
        <v>0.10272699101332507</v>
      </c>
      <c r="W468" s="153">
        <v>0.10925579386785662</v>
      </c>
      <c r="X468" s="153">
        <v>0.116215848851434</v>
      </c>
      <c r="Y468" s="172">
        <v>0.69600549835773795</v>
      </c>
      <c r="Z468" s="172">
        <v>-0.86659983826660048</v>
      </c>
      <c r="AA468" s="147"/>
      <c r="AB468" s="144"/>
      <c r="AC468" s="144"/>
      <c r="AD468" s="153">
        <v>0.10034347399411186</v>
      </c>
      <c r="AE468" s="153">
        <v>0.12488184723410001</v>
      </c>
      <c r="AF468" s="144"/>
    </row>
    <row r="469" spans="1:32" x14ac:dyDescent="0.25">
      <c r="A469" s="149" t="s">
        <v>240</v>
      </c>
      <c r="B469" s="153">
        <v>0.620253164556962</v>
      </c>
      <c r="C469" s="153">
        <v>0.62365591397849462</v>
      </c>
      <c r="D469" s="153">
        <v>0.67469879518072284</v>
      </c>
      <c r="E469" s="153">
        <v>0.7142857142857143</v>
      </c>
      <c r="F469" s="153">
        <v>0.72357723577235777</v>
      </c>
      <c r="G469" s="153">
        <v>0.63235294117647056</v>
      </c>
      <c r="H469" s="153">
        <v>0.73563218390804597</v>
      </c>
      <c r="I469" s="153">
        <v>0.78947368421052633</v>
      </c>
      <c r="J469" s="172">
        <v>5.3841500302480361</v>
      </c>
      <c r="K469" s="172">
        <v>11.119839399493758</v>
      </c>
      <c r="L469" s="147"/>
      <c r="M469" s="203">
        <v>5.113171529860927</v>
      </c>
      <c r="N469" s="144"/>
      <c r="P469" s="149" t="s">
        <v>240</v>
      </c>
      <c r="Q469" s="153">
        <v>0.75570032573289903</v>
      </c>
      <c r="R469" s="153">
        <v>0.74397163120567378</v>
      </c>
      <c r="S469" s="153">
        <v>0.70278330019880719</v>
      </c>
      <c r="T469" s="153">
        <v>0.70612668743509865</v>
      </c>
      <c r="U469" s="153">
        <v>0.71913289349670118</v>
      </c>
      <c r="V469" s="153">
        <v>0.69716088328075709</v>
      </c>
      <c r="W469" s="153">
        <v>0.7537239324726912</v>
      </c>
      <c r="X469" s="153">
        <v>0.73834196891191706</v>
      </c>
      <c r="Y469" s="172">
        <v>-1.5381963560774148</v>
      </c>
      <c r="Z469" s="172">
        <v>1.0699692489152812</v>
      </c>
      <c r="AA469" s="147"/>
      <c r="AB469" s="144"/>
      <c r="AC469" s="144"/>
      <c r="AD469" s="153">
        <v>0.67827529021558874</v>
      </c>
      <c r="AE469" s="153">
        <v>0.72764227642276424</v>
      </c>
      <c r="AF469" s="144"/>
    </row>
    <row r="470" spans="1:32" ht="22.15" customHeight="1" x14ac:dyDescent="0.25">
      <c r="A470" s="154" t="s">
        <v>241</v>
      </c>
      <c r="B470" s="155">
        <v>6.3291139240506333E-2</v>
      </c>
      <c r="C470" s="155">
        <v>5.3763440860215055E-2</v>
      </c>
      <c r="D470" s="155">
        <v>0.10843373493975904</v>
      </c>
      <c r="E470" s="155">
        <v>4.2857142857142858E-2</v>
      </c>
      <c r="F470" s="155">
        <v>1.6260162601626018E-2</v>
      </c>
      <c r="G470" s="155">
        <v>4.4117647058823532E-2</v>
      </c>
      <c r="H470" s="155">
        <v>3.4482758620689655E-2</v>
      </c>
      <c r="I470" s="155">
        <v>2.1052631578947368E-2</v>
      </c>
      <c r="J470" s="172">
        <v>-1.3430127041742286</v>
      </c>
      <c r="K470" s="172">
        <v>-2.869861220214716</v>
      </c>
      <c r="L470" s="147"/>
      <c r="M470" s="203">
        <v>-0.74447777474775034</v>
      </c>
      <c r="N470" s="144"/>
      <c r="P470" s="154" t="s">
        <v>241</v>
      </c>
      <c r="Q470" s="155">
        <v>3.2573289902280131E-2</v>
      </c>
      <c r="R470" s="155">
        <v>4.9645390070921988E-2</v>
      </c>
      <c r="S470" s="155">
        <v>5.4671968190854868E-2</v>
      </c>
      <c r="T470" s="155">
        <v>3.4267912772585667E-2</v>
      </c>
      <c r="U470" s="155">
        <v>4.429783223374175E-2</v>
      </c>
      <c r="V470" s="155">
        <v>3.1545741324921134E-2</v>
      </c>
      <c r="W470" s="155">
        <v>2.6812313803376366E-2</v>
      </c>
      <c r="X470" s="155">
        <v>2.8497409326424871E-2</v>
      </c>
      <c r="Y470" s="172">
        <v>0.16850955230485049</v>
      </c>
      <c r="Z470" s="172">
        <v>-1.1103954429148171</v>
      </c>
      <c r="AA470" s="147"/>
      <c r="AB470" s="144"/>
      <c r="AC470" s="144"/>
      <c r="AD470" s="151">
        <v>4.975124378109453E-2</v>
      </c>
      <c r="AE470" s="151">
        <v>3.9601363755573042E-2</v>
      </c>
      <c r="AF470" s="144"/>
    </row>
    <row r="471" spans="1:32" ht="22.15" customHeight="1" x14ac:dyDescent="0.25">
      <c r="A471" s="154" t="s">
        <v>242</v>
      </c>
      <c r="B471" s="155">
        <v>1.0775862068965518E-2</v>
      </c>
      <c r="C471" s="155">
        <v>8.7260034904013961E-3</v>
      </c>
      <c r="D471" s="155">
        <v>1.6393442622950821E-2</v>
      </c>
      <c r="E471" s="155">
        <v>5.4844606946983544E-3</v>
      </c>
      <c r="F471" s="155">
        <v>3.0627871362940277E-3</v>
      </c>
      <c r="G471" s="155">
        <v>4.6439628482972135E-3</v>
      </c>
      <c r="H471" s="155">
        <v>4.658385093167702E-3</v>
      </c>
      <c r="I471" s="155">
        <v>3.0211480362537764E-3</v>
      </c>
      <c r="J471" s="172">
        <v>-0.16372370569139255</v>
      </c>
      <c r="K471" s="172">
        <v>-0.43390089804292464</v>
      </c>
      <c r="L471" s="147"/>
      <c r="M471" s="203">
        <v>-0.14643759545033258</v>
      </c>
      <c r="N471" s="144"/>
      <c r="P471" s="154" t="s">
        <v>242</v>
      </c>
      <c r="Q471" s="155">
        <v>7.2137060414788094E-3</v>
      </c>
      <c r="R471" s="155">
        <v>9.8856093772066098E-3</v>
      </c>
      <c r="S471" s="155">
        <v>9.7138820204874608E-3</v>
      </c>
      <c r="T471" s="155">
        <v>5.7813594954449895E-3</v>
      </c>
      <c r="U471" s="155">
        <v>6.6789825209606366E-3</v>
      </c>
      <c r="V471" s="155">
        <v>4.6482801363495509E-3</v>
      </c>
      <c r="W471" s="155">
        <v>3.8865697423348207E-3</v>
      </c>
      <c r="X471" s="155">
        <v>4.4855239907571022E-3</v>
      </c>
      <c r="Y471" s="172">
        <v>5.9895424842228151E-2</v>
      </c>
      <c r="Z471" s="172">
        <v>-0.23110732095849781</v>
      </c>
      <c r="AA471" s="147"/>
      <c r="AB471" s="144"/>
      <c r="AC471" s="144"/>
      <c r="AD471" s="151">
        <v>7.360157016683023E-3</v>
      </c>
      <c r="AE471" s="151">
        <v>6.7965972003420803E-3</v>
      </c>
      <c r="AF471" s="144"/>
    </row>
    <row r="472" spans="1:32" ht="22.15" customHeight="1" x14ac:dyDescent="0.25">
      <c r="A472" s="154" t="s">
        <v>243</v>
      </c>
      <c r="B472" s="155">
        <v>7.3275862068965511E-2</v>
      </c>
      <c r="C472" s="155">
        <v>0.11169284467713787</v>
      </c>
      <c r="D472" s="155">
        <v>6.7395264116575593E-2</v>
      </c>
      <c r="E472" s="155">
        <v>8.7751371115173671E-2</v>
      </c>
      <c r="F472" s="155">
        <v>8.7289433384379791E-2</v>
      </c>
      <c r="G472" s="155">
        <v>8.3591331269349839E-2</v>
      </c>
      <c r="H472" s="155">
        <v>7.1428571428571425E-2</v>
      </c>
      <c r="I472" s="155">
        <v>6.9486404833836862E-2</v>
      </c>
      <c r="J472" s="172">
        <v>-0.19421665947345623</v>
      </c>
      <c r="K472" s="172">
        <v>-1.3928708021904059</v>
      </c>
      <c r="L472" s="147"/>
      <c r="M472" s="203">
        <v>0.30190947889816161</v>
      </c>
      <c r="N472" s="144"/>
      <c r="P472" s="154" t="s">
        <v>243</v>
      </c>
      <c r="Q472" s="155">
        <v>8.5662759242560865E-2</v>
      </c>
      <c r="R472" s="155">
        <v>7.9649766982064676E-2</v>
      </c>
      <c r="S472" s="155">
        <v>7.9653832567997171E-2</v>
      </c>
      <c r="T472" s="155">
        <v>8.2866152768044848E-2</v>
      </c>
      <c r="U472" s="155">
        <v>7.4179337785988342E-2</v>
      </c>
      <c r="V472" s="155">
        <v>8.0105361016423918E-2</v>
      </c>
      <c r="W472" s="155">
        <v>7.4564560241831002E-2</v>
      </c>
      <c r="X472" s="155">
        <v>6.6467310044855246E-2</v>
      </c>
      <c r="Y472" s="172">
        <v>-0.8097250196975756</v>
      </c>
      <c r="Z472" s="172">
        <v>-1.2751306329992842</v>
      </c>
      <c r="AA472" s="147"/>
      <c r="AB472" s="144"/>
      <c r="AC472" s="144"/>
      <c r="AD472" s="151">
        <v>8.3415112855740922E-2</v>
      </c>
      <c r="AE472" s="151">
        <v>7.9218616374848089E-2</v>
      </c>
      <c r="AF472" s="144"/>
    </row>
    <row r="473" spans="1:32" ht="22.15" customHeight="1" x14ac:dyDescent="0.25">
      <c r="A473" s="154" t="s">
        <v>244</v>
      </c>
      <c r="B473" s="155">
        <v>0.72198275862068961</v>
      </c>
      <c r="C473" s="155">
        <v>0.6928446771378709</v>
      </c>
      <c r="D473" s="155">
        <v>0.71220400728597455</v>
      </c>
      <c r="E473" s="155">
        <v>0.70566727605118829</v>
      </c>
      <c r="F473" s="155">
        <v>0.6814701378254211</v>
      </c>
      <c r="G473" s="155">
        <v>0.68885448916408665</v>
      </c>
      <c r="H473" s="155">
        <v>0.6211180124223602</v>
      </c>
      <c r="I473" s="155">
        <v>0.62537764350453173</v>
      </c>
      <c r="J473" s="172">
        <v>0.42596310821715333</v>
      </c>
      <c r="K473" s="172">
        <v>-6.1325006151994321</v>
      </c>
      <c r="L473" s="147"/>
      <c r="M473" s="203">
        <v>1.8472655058154097</v>
      </c>
      <c r="N473" s="144"/>
      <c r="P473" s="154" t="s">
        <v>244</v>
      </c>
      <c r="Q473" s="155">
        <v>0.64364292155094682</v>
      </c>
      <c r="R473" s="155">
        <v>0.65188532693122436</v>
      </c>
      <c r="S473" s="155">
        <v>0.65312610385022962</v>
      </c>
      <c r="T473" s="155">
        <v>0.66012613875262793</v>
      </c>
      <c r="U473" s="155">
        <v>0.67670882478328831</v>
      </c>
      <c r="V473" s="155">
        <v>0.61574217539510379</v>
      </c>
      <c r="W473" s="155">
        <v>0.64027637829278827</v>
      </c>
      <c r="X473" s="155">
        <v>0.60690498844637764</v>
      </c>
      <c r="Y473" s="172">
        <v>-3.3371389846410637</v>
      </c>
      <c r="Z473" s="172">
        <v>-4.2035012453833893</v>
      </c>
      <c r="AA473" s="147"/>
      <c r="AB473" s="144"/>
      <c r="AC473" s="144"/>
      <c r="AD473" s="151">
        <v>0.68670264965652605</v>
      </c>
      <c r="AE473" s="151">
        <v>0.64894000090021153</v>
      </c>
      <c r="AF473" s="144"/>
    </row>
    <row r="474" spans="1:32" ht="22.15" customHeight="1" x14ac:dyDescent="0.25">
      <c r="A474" s="154" t="s">
        <v>245</v>
      </c>
      <c r="B474" s="155">
        <v>0</v>
      </c>
      <c r="C474" s="155">
        <v>0</v>
      </c>
      <c r="D474" s="155">
        <v>0</v>
      </c>
      <c r="E474" s="155">
        <v>0</v>
      </c>
      <c r="F474" s="155">
        <v>3.0627871362940277E-3</v>
      </c>
      <c r="G474" s="155">
        <v>3.8699690402476783E-2</v>
      </c>
      <c r="H474" s="155">
        <v>9.3167701863354033E-2</v>
      </c>
      <c r="I474" s="155">
        <v>7.0996978851963752E-2</v>
      </c>
      <c r="J474" s="172">
        <v>-2.2170723011390283</v>
      </c>
      <c r="K474" s="172">
        <v>4.9652523503582984</v>
      </c>
      <c r="L474" s="147"/>
      <c r="M474" s="203">
        <v>-2.2770512248235231E-2</v>
      </c>
      <c r="N474" s="144"/>
      <c r="P474" s="154" t="s">
        <v>245</v>
      </c>
      <c r="Q474" s="155">
        <v>2.7772768259693416E-2</v>
      </c>
      <c r="R474" s="155">
        <v>4.1519559384267761E-2</v>
      </c>
      <c r="S474" s="155">
        <v>3.6559519604380079E-2</v>
      </c>
      <c r="T474" s="155">
        <v>3.7491240364400838E-2</v>
      </c>
      <c r="U474" s="155">
        <v>4.6894983657808725E-2</v>
      </c>
      <c r="V474" s="155">
        <v>7.3597768825534551E-2</v>
      </c>
      <c r="W474" s="155">
        <v>8.6800057578810999E-2</v>
      </c>
      <c r="X474" s="155">
        <v>7.1224683974446104E-2</v>
      </c>
      <c r="Y474" s="172">
        <v>-1.5575373604364895</v>
      </c>
      <c r="Z474" s="172">
        <v>1.9980141506966247</v>
      </c>
      <c r="AA474" s="147"/>
      <c r="AB474" s="144"/>
      <c r="AC474" s="144"/>
      <c r="AD474" s="151">
        <v>2.1344455348380767E-2</v>
      </c>
      <c r="AE474" s="151">
        <v>5.1244542467479857E-2</v>
      </c>
      <c r="AF474" s="144"/>
    </row>
    <row r="475" spans="1:32" ht="22.15" customHeight="1" x14ac:dyDescent="0.25">
      <c r="A475" s="154" t="s">
        <v>246</v>
      </c>
      <c r="B475" s="155">
        <v>2.1551724137931036E-2</v>
      </c>
      <c r="C475" s="155">
        <v>3.4904013961605584E-2</v>
      </c>
      <c r="D475" s="155">
        <v>5.4644808743169397E-2</v>
      </c>
      <c r="E475" s="155">
        <v>6.5813528336380253E-2</v>
      </c>
      <c r="F475" s="155">
        <v>4.44104134762634E-2</v>
      </c>
      <c r="G475" s="155">
        <v>5.5727554179566562E-2</v>
      </c>
      <c r="H475" s="155">
        <v>5.434782608695652E-2</v>
      </c>
      <c r="I475" s="155">
        <v>7.2507552870090641E-2</v>
      </c>
      <c r="J475" s="172">
        <v>1.815972678313412</v>
      </c>
      <c r="K475" s="172">
        <v>2.4421193694428225</v>
      </c>
      <c r="L475" s="147"/>
      <c r="M475" s="203">
        <v>0.11469439262276476</v>
      </c>
      <c r="N475" s="144"/>
      <c r="P475" s="154" t="s">
        <v>246</v>
      </c>
      <c r="Q475" s="155">
        <v>2.5969341749323714E-2</v>
      </c>
      <c r="R475" s="155">
        <v>2.0618556701030927E-2</v>
      </c>
      <c r="S475" s="155">
        <v>3.8855528081949843E-2</v>
      </c>
      <c r="T475" s="155">
        <v>4.3973370707778556E-2</v>
      </c>
      <c r="U475" s="155">
        <v>4.3058121358533465E-2</v>
      </c>
      <c r="V475" s="155">
        <v>6.9414316702819959E-2</v>
      </c>
      <c r="W475" s="155">
        <v>4.0880955808262558E-2</v>
      </c>
      <c r="X475" s="155">
        <v>7.1360608943862994E-2</v>
      </c>
      <c r="Y475" s="172">
        <v>3.0479653135600437</v>
      </c>
      <c r="Z475" s="172">
        <v>3.0941110361696187</v>
      </c>
      <c r="AA475" s="147"/>
      <c r="AB475" s="144"/>
      <c r="AC475" s="144"/>
      <c r="AD475" s="151">
        <v>4.8086359175662417E-2</v>
      </c>
      <c r="AE475" s="151">
        <v>4.0419498582166806E-2</v>
      </c>
      <c r="AF475" s="144"/>
    </row>
    <row r="476" spans="1:32" x14ac:dyDescent="0.25">
      <c r="A476" s="149" t="s">
        <v>247</v>
      </c>
      <c r="B476" s="150">
        <v>34.278017241379303</v>
      </c>
      <c r="C476" s="150">
        <v>34.376963350785338</v>
      </c>
      <c r="D476" s="150">
        <v>27.597449908925324</v>
      </c>
      <c r="E476" s="150">
        <v>33.047531992687382</v>
      </c>
      <c r="F476" s="150">
        <v>32.02603369065848</v>
      </c>
      <c r="G476" s="150">
        <v>25.292569659442723</v>
      </c>
      <c r="H476" s="150">
        <v>29.051242236024862</v>
      </c>
      <c r="I476" s="150">
        <v>28.824773413897287</v>
      </c>
      <c r="J476" s="177">
        <v>-0.22646882212757546</v>
      </c>
      <c r="K476" s="177">
        <v>-1.7915170669663034</v>
      </c>
      <c r="L476" s="147"/>
      <c r="M476" s="203">
        <v>-4.8651817308627763</v>
      </c>
      <c r="N476" s="144"/>
      <c r="P476" s="149" t="s">
        <v>247</v>
      </c>
      <c r="Q476" s="150">
        <v>48.781424706943191</v>
      </c>
      <c r="R476" s="150">
        <v>42.672503883632245</v>
      </c>
      <c r="S476" s="150">
        <v>32.102260685270238</v>
      </c>
      <c r="T476" s="150">
        <v>35.714786264891387</v>
      </c>
      <c r="U476" s="150">
        <v>30.122921699587888</v>
      </c>
      <c r="V476" s="150">
        <v>28.453517198636504</v>
      </c>
      <c r="W476" s="150">
        <v>39.50453433136606</v>
      </c>
      <c r="X476" s="150">
        <v>33.689955144760063</v>
      </c>
      <c r="Y476" s="177">
        <v>-5.8145791866059966</v>
      </c>
      <c r="Z476" s="177">
        <v>-2.9561266844698082</v>
      </c>
      <c r="AA476" s="147"/>
      <c r="AB476" s="144"/>
      <c r="AC476" s="144"/>
      <c r="AD476" s="150">
        <v>30.61629048086359</v>
      </c>
      <c r="AE476" s="150">
        <v>36.646081829229871</v>
      </c>
      <c r="AF476" s="144"/>
    </row>
    <row r="477" spans="1:32" x14ac:dyDescent="0.25">
      <c r="A477" s="149" t="s">
        <v>248</v>
      </c>
      <c r="B477" s="150">
        <v>119.83544303797458</v>
      </c>
      <c r="C477" s="150">
        <v>90.827956989247411</v>
      </c>
      <c r="D477" s="150">
        <v>96.831325301204771</v>
      </c>
      <c r="E477" s="150">
        <v>122.37142857142841</v>
      </c>
      <c r="F477" s="150">
        <v>92.796747967479703</v>
      </c>
      <c r="G477" s="150">
        <v>91.82352941176471</v>
      </c>
      <c r="H477" s="150">
        <v>121.34482758620696</v>
      </c>
      <c r="I477" s="150">
        <v>100.31578947368438</v>
      </c>
      <c r="J477" s="177">
        <v>-21.029038112522585</v>
      </c>
      <c r="K477" s="177">
        <v>-3.7173780221696688</v>
      </c>
      <c r="L477" s="147"/>
      <c r="M477" s="203">
        <v>-12.20148168348301</v>
      </c>
      <c r="N477" s="144"/>
      <c r="P477" s="149" t="s">
        <v>248</v>
      </c>
      <c r="Q477" s="150">
        <v>121.71661237785004</v>
      </c>
      <c r="R477" s="150">
        <v>120.71276595744671</v>
      </c>
      <c r="S477" s="150">
        <v>95.372763419483235</v>
      </c>
      <c r="T477" s="150">
        <v>109.57632398753876</v>
      </c>
      <c r="U477" s="150">
        <v>106.75683317624876</v>
      </c>
      <c r="V477" s="150">
        <v>92.769716088328082</v>
      </c>
      <c r="W477" s="150">
        <v>117.40218470705076</v>
      </c>
      <c r="X477" s="150">
        <v>112.51727115716739</v>
      </c>
      <c r="Y477" s="177">
        <v>-4.8849135498833789</v>
      </c>
      <c r="Z477" s="177">
        <v>2.2554038610750951</v>
      </c>
      <c r="AA477" s="147"/>
      <c r="AB477" s="144"/>
      <c r="AC477" s="144"/>
      <c r="AD477" s="150">
        <v>104.03316749585404</v>
      </c>
      <c r="AE477" s="150">
        <v>110.26186729609229</v>
      </c>
      <c r="AF477" s="144"/>
    </row>
    <row r="478" spans="1:32" x14ac:dyDescent="0.25">
      <c r="A478" s="146" t="s">
        <v>249</v>
      </c>
      <c r="B478" s="147">
        <v>35</v>
      </c>
      <c r="C478" s="147">
        <v>65</v>
      </c>
      <c r="D478" s="147">
        <v>57</v>
      </c>
      <c r="E478" s="147">
        <v>51</v>
      </c>
      <c r="F478" s="147">
        <v>76</v>
      </c>
      <c r="G478" s="147">
        <v>94</v>
      </c>
      <c r="H478" s="147">
        <v>84</v>
      </c>
      <c r="I478" s="147">
        <v>93</v>
      </c>
      <c r="J478" s="148">
        <v>0.10714285714285714</v>
      </c>
      <c r="K478" s="148">
        <v>0.40909090909090912</v>
      </c>
      <c r="L478" s="147"/>
      <c r="M478" s="155">
        <v>0.1</v>
      </c>
      <c r="N478" s="144"/>
      <c r="P478" s="146" t="s">
        <v>249</v>
      </c>
      <c r="Q478" s="147">
        <v>909</v>
      </c>
      <c r="R478" s="147">
        <v>741</v>
      </c>
      <c r="S478" s="147">
        <v>838</v>
      </c>
      <c r="T478" s="147">
        <v>793</v>
      </c>
      <c r="U478" s="147">
        <v>873</v>
      </c>
      <c r="V478" s="147">
        <v>775</v>
      </c>
      <c r="W478" s="147">
        <v>1044</v>
      </c>
      <c r="X478" s="147">
        <v>930</v>
      </c>
      <c r="Y478" s="148">
        <v>-0.10919540229885058</v>
      </c>
      <c r="Z478" s="148">
        <v>8.9904570567553937E-2</v>
      </c>
      <c r="AA478" s="147"/>
      <c r="AB478" s="144"/>
      <c r="AC478" s="144"/>
      <c r="AD478" s="147">
        <v>66</v>
      </c>
      <c r="AE478" s="147">
        <v>853.28571428571433</v>
      </c>
      <c r="AF478" s="144"/>
    </row>
    <row r="479" spans="1:32" x14ac:dyDescent="0.25">
      <c r="A479" s="146" t="s">
        <v>250</v>
      </c>
      <c r="B479" s="147">
        <v>6</v>
      </c>
      <c r="C479" s="147">
        <v>3</v>
      </c>
      <c r="D479" s="147">
        <v>8</v>
      </c>
      <c r="E479" s="147">
        <v>10</v>
      </c>
      <c r="F479" s="147">
        <v>7</v>
      </c>
      <c r="G479" s="147">
        <v>15</v>
      </c>
      <c r="H479" s="147">
        <v>17</v>
      </c>
      <c r="I479" s="147">
        <v>10</v>
      </c>
      <c r="J479" s="148">
        <v>-0.41176470588235292</v>
      </c>
      <c r="K479" s="148">
        <v>6.060606060606058E-2</v>
      </c>
      <c r="L479" s="147"/>
      <c r="M479" s="155">
        <v>5.128205128205128E-2</v>
      </c>
      <c r="N479" s="144"/>
      <c r="P479" s="146" t="s">
        <v>250</v>
      </c>
      <c r="Q479" s="147">
        <v>141</v>
      </c>
      <c r="R479" s="147">
        <v>95</v>
      </c>
      <c r="S479" s="147">
        <v>119</v>
      </c>
      <c r="T479" s="147">
        <v>101</v>
      </c>
      <c r="U479" s="147">
        <v>117</v>
      </c>
      <c r="V479" s="147">
        <v>118</v>
      </c>
      <c r="W479" s="147">
        <v>145</v>
      </c>
      <c r="X479" s="147">
        <v>195</v>
      </c>
      <c r="Y479" s="148">
        <v>0.34482758620689657</v>
      </c>
      <c r="Z479" s="148">
        <v>0.63277511961722488</v>
      </c>
      <c r="AA479" s="147"/>
      <c r="AB479" s="144"/>
      <c r="AC479" s="144"/>
      <c r="AD479" s="150">
        <v>9.4285714285714288</v>
      </c>
      <c r="AE479" s="150">
        <v>119.42857142857143</v>
      </c>
      <c r="AF479" s="144"/>
    </row>
    <row r="480" spans="1:32" x14ac:dyDescent="0.25">
      <c r="A480" s="149" t="s">
        <v>251</v>
      </c>
      <c r="B480" s="150">
        <v>0</v>
      </c>
      <c r="C480" s="150">
        <v>81</v>
      </c>
      <c r="D480" s="150">
        <v>65</v>
      </c>
      <c r="E480" s="150">
        <v>76</v>
      </c>
      <c r="F480" s="150">
        <v>87</v>
      </c>
      <c r="G480" s="150">
        <v>54</v>
      </c>
      <c r="H480" s="150">
        <v>68</v>
      </c>
      <c r="I480" s="150">
        <v>58</v>
      </c>
      <c r="J480" s="148">
        <v>-0.14705882352941177</v>
      </c>
      <c r="K480" s="157">
        <v>-0.19257540603248255</v>
      </c>
      <c r="L480" s="147"/>
      <c r="M480" s="155">
        <v>4.3380703066566939E-2</v>
      </c>
      <c r="N480" s="144"/>
      <c r="P480" s="149" t="s">
        <v>251</v>
      </c>
      <c r="Q480" s="150">
        <v>0</v>
      </c>
      <c r="R480" s="150">
        <v>1675</v>
      </c>
      <c r="S480" s="150">
        <v>1371</v>
      </c>
      <c r="T480" s="150">
        <v>1252</v>
      </c>
      <c r="U480" s="150">
        <v>1150</v>
      </c>
      <c r="V480" s="150">
        <v>1140</v>
      </c>
      <c r="W480" s="150">
        <v>1246</v>
      </c>
      <c r="X480" s="150">
        <v>1337</v>
      </c>
      <c r="Y480" s="148">
        <v>7.3033707865168537E-2</v>
      </c>
      <c r="Z480" s="157">
        <v>2.3997957620627973E-2</v>
      </c>
      <c r="AA480" s="147"/>
      <c r="AB480" s="144"/>
      <c r="AC480" s="144"/>
      <c r="AD480" s="158">
        <v>71.833333333333329</v>
      </c>
      <c r="AE480" s="158">
        <v>1305.6666666666667</v>
      </c>
      <c r="AF480" s="144"/>
    </row>
    <row r="481" spans="1:32" x14ac:dyDescent="0.25">
      <c r="A481" s="159" t="s">
        <v>252</v>
      </c>
      <c r="B481" s="147">
        <v>18</v>
      </c>
      <c r="C481" s="147">
        <v>28</v>
      </c>
      <c r="D481" s="147">
        <v>35</v>
      </c>
      <c r="E481" s="147">
        <v>21</v>
      </c>
      <c r="F481" s="147">
        <v>21</v>
      </c>
      <c r="G481" s="147">
        <v>22</v>
      </c>
      <c r="H481" s="147">
        <v>26</v>
      </c>
      <c r="I481" s="147">
        <v>24</v>
      </c>
      <c r="J481" s="148">
        <v>-7.6923076923076927E-2</v>
      </c>
      <c r="K481" s="148">
        <v>-1.7543859649122747E-2</v>
      </c>
      <c r="L481" s="147"/>
      <c r="M481" s="155">
        <v>5.7692307692307696E-2</v>
      </c>
      <c r="N481" s="144"/>
      <c r="P481" s="159" t="s">
        <v>252</v>
      </c>
      <c r="Q481" s="147">
        <v>472</v>
      </c>
      <c r="R481" s="147">
        <v>445</v>
      </c>
      <c r="S481" s="147">
        <v>499</v>
      </c>
      <c r="T481" s="147">
        <v>345</v>
      </c>
      <c r="U481" s="147">
        <v>316</v>
      </c>
      <c r="V481" s="147">
        <v>354</v>
      </c>
      <c r="W481" s="147">
        <v>403</v>
      </c>
      <c r="X481" s="147">
        <v>416</v>
      </c>
      <c r="Y481" s="148">
        <v>3.2258064516129031E-2</v>
      </c>
      <c r="Z481" s="148">
        <v>2.7522935779816574E-2</v>
      </c>
      <c r="AA481" s="147"/>
      <c r="AB481" s="144"/>
      <c r="AC481" s="144"/>
      <c r="AD481" s="150">
        <v>24.428571428571427</v>
      </c>
      <c r="AE481" s="150">
        <v>404.85714285714283</v>
      </c>
      <c r="AF481" s="144"/>
    </row>
    <row r="482" spans="1:32" x14ac:dyDescent="0.25">
      <c r="A482" s="159" t="s">
        <v>253</v>
      </c>
      <c r="B482" s="147">
        <v>1</v>
      </c>
      <c r="C482" s="147">
        <v>1</v>
      </c>
      <c r="D482" s="147">
        <v>3</v>
      </c>
      <c r="E482" s="147">
        <v>4</v>
      </c>
      <c r="F482" s="147">
        <v>7</v>
      </c>
      <c r="G482" s="147">
        <v>1</v>
      </c>
      <c r="H482" s="147">
        <v>2</v>
      </c>
      <c r="I482" s="147">
        <v>2</v>
      </c>
      <c r="J482" s="148">
        <v>0</v>
      </c>
      <c r="K482" s="148">
        <v>-0.26315789473684215</v>
      </c>
      <c r="L482" s="147"/>
      <c r="M482" s="155">
        <v>1.3986013986013986E-2</v>
      </c>
      <c r="N482" s="144"/>
      <c r="P482" s="159" t="s">
        <v>253</v>
      </c>
      <c r="Q482" s="147">
        <v>58</v>
      </c>
      <c r="R482" s="147">
        <v>56</v>
      </c>
      <c r="S482" s="147">
        <v>95</v>
      </c>
      <c r="T482" s="147">
        <v>73</v>
      </c>
      <c r="U482" s="147">
        <v>36</v>
      </c>
      <c r="V482" s="147">
        <v>41</v>
      </c>
      <c r="W482" s="147">
        <v>51</v>
      </c>
      <c r="X482" s="147">
        <v>143</v>
      </c>
      <c r="Y482" s="148">
        <v>1.803921568627451</v>
      </c>
      <c r="Z482" s="148">
        <v>1.4414634146341465</v>
      </c>
      <c r="AA482" s="147"/>
      <c r="AB482" s="144"/>
      <c r="AC482" s="144"/>
      <c r="AD482" s="150">
        <v>2.7142857142857144</v>
      </c>
      <c r="AE482" s="150">
        <v>58.571428571428569</v>
      </c>
      <c r="AF482" s="144"/>
    </row>
    <row r="483" spans="1:32" x14ac:dyDescent="0.25">
      <c r="A483" s="159" t="s">
        <v>254</v>
      </c>
      <c r="B483" s="160">
        <v>5.2631578947368418E-2</v>
      </c>
      <c r="C483" s="160">
        <v>3.4482758620689655E-2</v>
      </c>
      <c r="D483" s="160">
        <v>7.8947368421052627E-2</v>
      </c>
      <c r="E483" s="160">
        <v>0.16</v>
      </c>
      <c r="F483" s="160">
        <v>0.25</v>
      </c>
      <c r="G483" s="160">
        <v>4.3478260869565216E-2</v>
      </c>
      <c r="H483" s="160">
        <v>7.1428571428571425E-2</v>
      </c>
      <c r="I483" s="160">
        <v>7.6923076923076927E-2</v>
      </c>
      <c r="J483" s="172">
        <v>0.54945054945055027</v>
      </c>
      <c r="K483" s="172">
        <v>-2.3076923076923079</v>
      </c>
      <c r="L483" s="147"/>
      <c r="M483" s="203">
        <v>-17.889087656529519</v>
      </c>
      <c r="N483" s="144"/>
      <c r="P483" s="159" t="s">
        <v>254</v>
      </c>
      <c r="Q483" s="160">
        <v>0.10943396226415095</v>
      </c>
      <c r="R483" s="160">
        <v>0.11177644710578842</v>
      </c>
      <c r="S483" s="160">
        <v>0.15993265993265993</v>
      </c>
      <c r="T483" s="160">
        <v>0.17464114832535885</v>
      </c>
      <c r="U483" s="160">
        <v>0.10227272727272728</v>
      </c>
      <c r="V483" s="160">
        <v>0.10379746835443038</v>
      </c>
      <c r="W483" s="160">
        <v>0.11233480176211454</v>
      </c>
      <c r="X483" s="160">
        <v>0.2558139534883721</v>
      </c>
      <c r="Y483" s="172">
        <v>14.347915172625758</v>
      </c>
      <c r="Z483" s="172">
        <v>12.942677716284805</v>
      </c>
      <c r="AA483" s="147"/>
      <c r="AB483" s="144"/>
      <c r="AC483" s="144"/>
      <c r="AD483" s="191">
        <v>0.1</v>
      </c>
      <c r="AE483" s="191">
        <v>0.12638717632552404</v>
      </c>
      <c r="AF483" s="144"/>
    </row>
    <row r="484" spans="1:32" x14ac:dyDescent="0.25">
      <c r="A484" s="161" t="s">
        <v>255</v>
      </c>
      <c r="B484" s="161"/>
      <c r="C484" s="161"/>
      <c r="D484" s="161"/>
      <c r="E484" s="144"/>
      <c r="F484" s="144"/>
      <c r="G484" s="144"/>
      <c r="H484" s="144"/>
      <c r="I484" s="144"/>
      <c r="J484" s="144"/>
      <c r="K484" s="144"/>
      <c r="L484" s="144"/>
      <c r="M484" s="144"/>
      <c r="N484" s="144"/>
      <c r="O484" s="204"/>
      <c r="P484" s="161" t="s">
        <v>255</v>
      </c>
      <c r="Q484" s="161"/>
      <c r="R484" s="161"/>
      <c r="S484" s="161"/>
      <c r="T484" s="144"/>
      <c r="U484" s="144"/>
      <c r="V484" s="144"/>
      <c r="W484" s="144"/>
      <c r="X484" s="144"/>
      <c r="Y484" s="144"/>
      <c r="Z484" s="144"/>
      <c r="AA484" s="144"/>
      <c r="AB484" s="144"/>
      <c r="AC484" s="144"/>
      <c r="AD484" s="144"/>
      <c r="AE484" s="144"/>
      <c r="AF484" s="144"/>
    </row>
    <row r="487" spans="1:32" x14ac:dyDescent="0.25">
      <c r="A487" s="189" t="s">
        <v>263</v>
      </c>
      <c r="B487" s="189"/>
      <c r="C487" s="189"/>
      <c r="D487" s="189"/>
      <c r="E487" s="181"/>
      <c r="F487" s="167"/>
      <c r="G487" s="167"/>
      <c r="H487" s="167"/>
      <c r="I487" s="167"/>
      <c r="J487" s="167"/>
      <c r="K487" s="167"/>
      <c r="L487" s="188"/>
      <c r="M487" s="211"/>
      <c r="N487" s="144"/>
      <c r="O487" s="211"/>
      <c r="P487" s="189" t="s">
        <v>263</v>
      </c>
      <c r="Q487" s="189"/>
      <c r="R487" s="189"/>
      <c r="S487" s="189"/>
      <c r="T487" s="181"/>
      <c r="U487" s="144"/>
      <c r="V487" s="144"/>
      <c r="W487" s="144"/>
      <c r="X487" s="144"/>
      <c r="Y487" s="144"/>
      <c r="Z487" s="144"/>
      <c r="AA487" s="188"/>
      <c r="AB487" s="144"/>
      <c r="AC487" s="144"/>
      <c r="AD487" s="144"/>
      <c r="AE487" s="144"/>
      <c r="AF487" s="144"/>
    </row>
    <row r="488" spans="1:32" x14ac:dyDescent="0.25">
      <c r="A488" s="166" t="s">
        <v>316</v>
      </c>
      <c r="B488" s="166"/>
      <c r="C488" s="166"/>
      <c r="D488" s="166"/>
      <c r="E488" s="213"/>
      <c r="F488" s="167"/>
      <c r="G488" s="167"/>
      <c r="H488" s="167"/>
      <c r="I488" s="167"/>
      <c r="J488" s="167"/>
      <c r="K488" s="167"/>
      <c r="L488" s="167"/>
      <c r="M488" s="144"/>
      <c r="N488" s="144"/>
      <c r="P488" s="166" t="s">
        <v>231</v>
      </c>
      <c r="Q488" s="166"/>
      <c r="R488" s="166"/>
      <c r="S488" s="166"/>
      <c r="T488" s="162"/>
      <c r="U488" s="144"/>
      <c r="V488" s="144"/>
      <c r="W488" s="144"/>
      <c r="X488" s="144"/>
      <c r="Y488" s="144"/>
      <c r="Z488" s="144"/>
      <c r="AA488" s="167"/>
      <c r="AB488" s="144"/>
      <c r="AC488" s="144"/>
      <c r="AD488" s="144"/>
      <c r="AE488" s="144"/>
      <c r="AF488" s="144"/>
    </row>
    <row r="489" spans="1:32" ht="31.5" x14ac:dyDescent="0.25">
      <c r="A489" s="190"/>
      <c r="B489" s="141">
        <v>2019</v>
      </c>
      <c r="C489" s="141">
        <v>2020</v>
      </c>
      <c r="D489" s="141">
        <v>2021</v>
      </c>
      <c r="E489" s="141">
        <v>2022</v>
      </c>
      <c r="F489" s="141">
        <v>2023</v>
      </c>
      <c r="G489" s="141">
        <v>2024</v>
      </c>
      <c r="H489" s="141">
        <v>2025</v>
      </c>
      <c r="I489" s="141">
        <v>2026</v>
      </c>
      <c r="J489" s="142" t="s">
        <v>232</v>
      </c>
      <c r="K489" s="142" t="s">
        <v>233</v>
      </c>
      <c r="L489" s="143" t="s">
        <v>234</v>
      </c>
      <c r="M489" s="145" t="s">
        <v>287</v>
      </c>
      <c r="N489" s="144"/>
      <c r="P489" s="190"/>
      <c r="Q489" s="141">
        <v>2019</v>
      </c>
      <c r="R489" s="141">
        <v>2020</v>
      </c>
      <c r="S489" s="141">
        <v>2021</v>
      </c>
      <c r="T489" s="141">
        <v>2022</v>
      </c>
      <c r="U489" s="141">
        <v>2023</v>
      </c>
      <c r="V489" s="141">
        <v>2024</v>
      </c>
      <c r="W489" s="141">
        <v>2025</v>
      </c>
      <c r="X489" s="141">
        <v>2026</v>
      </c>
      <c r="Y489" s="142" t="s">
        <v>232</v>
      </c>
      <c r="Z489" s="142" t="s">
        <v>233</v>
      </c>
      <c r="AA489" s="143" t="s">
        <v>234</v>
      </c>
      <c r="AB489" s="144"/>
      <c r="AC489" s="144"/>
      <c r="AD489" s="145" t="s">
        <v>317</v>
      </c>
      <c r="AE489" s="145" t="s">
        <v>235</v>
      </c>
      <c r="AF489" s="144"/>
    </row>
    <row r="490" spans="1:32" x14ac:dyDescent="0.25">
      <c r="A490" s="146" t="s">
        <v>236</v>
      </c>
      <c r="B490" s="147">
        <v>1340</v>
      </c>
      <c r="C490" s="147">
        <v>1621</v>
      </c>
      <c r="D490" s="147">
        <v>1594</v>
      </c>
      <c r="E490" s="147">
        <v>1335</v>
      </c>
      <c r="F490" s="147">
        <v>1530</v>
      </c>
      <c r="G490" s="147">
        <v>1500</v>
      </c>
      <c r="H490" s="147">
        <v>1270</v>
      </c>
      <c r="I490" s="147">
        <v>1283</v>
      </c>
      <c r="J490" s="148">
        <v>1.0236220472440945E-2</v>
      </c>
      <c r="K490" s="148">
        <v>-0.11864573110893037</v>
      </c>
      <c r="L490" s="147"/>
      <c r="M490" s="155">
        <v>6.8096173239212354E-2</v>
      </c>
      <c r="N490" s="144"/>
      <c r="P490" s="146" t="s">
        <v>236</v>
      </c>
      <c r="Q490" s="147">
        <v>17298</v>
      </c>
      <c r="R490" s="147">
        <v>20039</v>
      </c>
      <c r="S490" s="147">
        <v>16891</v>
      </c>
      <c r="T490" s="147">
        <v>16358</v>
      </c>
      <c r="U490" s="147">
        <v>18199</v>
      </c>
      <c r="V490" s="147">
        <v>16976</v>
      </c>
      <c r="W490" s="147">
        <v>16991</v>
      </c>
      <c r="X490" s="147">
        <v>18841</v>
      </c>
      <c r="Y490" s="148">
        <v>0.10888117238538049</v>
      </c>
      <c r="Z490" s="148">
        <v>7.4418339416058396E-2</v>
      </c>
      <c r="AA490" s="147"/>
      <c r="AB490" s="144"/>
      <c r="AC490" s="144"/>
      <c r="AD490" s="147">
        <v>1455.7142857142858</v>
      </c>
      <c r="AE490" s="147">
        <v>17536</v>
      </c>
      <c r="AF490" s="144"/>
    </row>
    <row r="491" spans="1:32" x14ac:dyDescent="0.25">
      <c r="A491" s="149" t="s">
        <v>237</v>
      </c>
      <c r="B491" s="150">
        <v>1135</v>
      </c>
      <c r="C491" s="150">
        <v>1360</v>
      </c>
      <c r="D491" s="150">
        <v>1316</v>
      </c>
      <c r="E491" s="150">
        <v>1095</v>
      </c>
      <c r="F491" s="150">
        <v>1286</v>
      </c>
      <c r="G491" s="150">
        <v>1216</v>
      </c>
      <c r="H491" s="150">
        <v>1000</v>
      </c>
      <c r="I491" s="150">
        <v>1031</v>
      </c>
      <c r="J491" s="148">
        <v>3.1E-2</v>
      </c>
      <c r="K491" s="148">
        <v>-0.141650808753568</v>
      </c>
      <c r="L491" s="147"/>
      <c r="M491" s="155">
        <v>6.7043828846403961E-2</v>
      </c>
      <c r="N491" s="144"/>
      <c r="P491" s="149" t="s">
        <v>237</v>
      </c>
      <c r="Q491" s="150">
        <v>14465</v>
      </c>
      <c r="R491" s="150">
        <v>16545</v>
      </c>
      <c r="S491" s="150">
        <v>14341</v>
      </c>
      <c r="T491" s="150">
        <v>13650</v>
      </c>
      <c r="U491" s="150">
        <v>14844</v>
      </c>
      <c r="V491" s="150">
        <v>13660</v>
      </c>
      <c r="W491" s="150">
        <v>13858</v>
      </c>
      <c r="X491" s="150">
        <v>15378</v>
      </c>
      <c r="Y491" s="148">
        <v>0.10968393707605716</v>
      </c>
      <c r="Z491" s="148">
        <v>6.1985142507621181E-2</v>
      </c>
      <c r="AA491" s="147"/>
      <c r="AB491" s="144"/>
      <c r="AC491" s="144"/>
      <c r="AD491" s="150">
        <v>1201.1428571428571</v>
      </c>
      <c r="AE491" s="150">
        <v>14480.428571428571</v>
      </c>
      <c r="AF491" s="144"/>
    </row>
    <row r="492" spans="1:32" x14ac:dyDescent="0.25">
      <c r="A492" s="146" t="s">
        <v>90</v>
      </c>
      <c r="B492" s="151">
        <v>0.870398773006135</v>
      </c>
      <c r="C492" s="151">
        <v>0.85480829666876179</v>
      </c>
      <c r="D492" s="151">
        <v>0.84089456869009582</v>
      </c>
      <c r="E492" s="151">
        <v>0.83972392638036808</v>
      </c>
      <c r="F492" s="151">
        <v>0.85619174434087886</v>
      </c>
      <c r="G492" s="151">
        <v>0.82721088435374146</v>
      </c>
      <c r="H492" s="151">
        <v>0.80450522928399038</v>
      </c>
      <c r="I492" s="151">
        <v>0.81501976284584976</v>
      </c>
      <c r="J492" s="172">
        <v>1.0514533561859385</v>
      </c>
      <c r="K492" s="172">
        <v>-2.7549632885185416</v>
      </c>
      <c r="L492" s="147"/>
      <c r="M492" s="203">
        <v>-1.9833657349589973</v>
      </c>
      <c r="N492" s="144"/>
      <c r="P492" s="146" t="s">
        <v>90</v>
      </c>
      <c r="Q492" s="151">
        <v>0.84943331963121738</v>
      </c>
      <c r="R492" s="151">
        <v>0.83993298812062134</v>
      </c>
      <c r="S492" s="151">
        <v>0.86013314940322683</v>
      </c>
      <c r="T492" s="151">
        <v>0.84803677932405563</v>
      </c>
      <c r="U492" s="151">
        <v>0.83337076128452725</v>
      </c>
      <c r="V492" s="151">
        <v>0.82195077922859383</v>
      </c>
      <c r="W492" s="151">
        <v>0.82967131652996473</v>
      </c>
      <c r="X492" s="151">
        <v>0.83485342019543973</v>
      </c>
      <c r="Y492" s="172">
        <v>0.51821036654750019</v>
      </c>
      <c r="Z492" s="172">
        <v>-0.54267754441192917</v>
      </c>
      <c r="AA492" s="147"/>
      <c r="AB492" s="144"/>
      <c r="AC492" s="144"/>
      <c r="AD492" s="151">
        <v>0.84256939573103518</v>
      </c>
      <c r="AE492" s="151">
        <v>0.84028019563955902</v>
      </c>
      <c r="AF492" s="144"/>
    </row>
    <row r="493" spans="1:32" x14ac:dyDescent="0.25">
      <c r="A493" s="149" t="s">
        <v>238</v>
      </c>
      <c r="B493" s="150">
        <v>1053</v>
      </c>
      <c r="C493" s="150">
        <v>1249</v>
      </c>
      <c r="D493" s="150">
        <v>1226</v>
      </c>
      <c r="E493" s="150">
        <v>969</v>
      </c>
      <c r="F493" s="150">
        <v>1148</v>
      </c>
      <c r="G493" s="150">
        <v>1117</v>
      </c>
      <c r="H493" s="150">
        <v>917</v>
      </c>
      <c r="I493" s="150">
        <v>927</v>
      </c>
      <c r="J493" s="148">
        <v>1.0905125408942203E-2</v>
      </c>
      <c r="K493" s="148">
        <v>-0.15496809480401094</v>
      </c>
      <c r="L493" s="147"/>
      <c r="M493" s="155">
        <v>6.4504905712894023E-2</v>
      </c>
      <c r="N493" s="144"/>
      <c r="P493" s="149" t="s">
        <v>238</v>
      </c>
      <c r="Q493" s="150">
        <v>13503</v>
      </c>
      <c r="R493" s="150">
        <v>15376</v>
      </c>
      <c r="S493" s="150">
        <v>13324</v>
      </c>
      <c r="T493" s="150">
        <v>12549</v>
      </c>
      <c r="U493" s="150">
        <v>13691</v>
      </c>
      <c r="V493" s="150">
        <v>12681</v>
      </c>
      <c r="W493" s="150">
        <v>12914</v>
      </c>
      <c r="X493" s="150">
        <v>14371</v>
      </c>
      <c r="Y493" s="148">
        <v>0.11282329255072016</v>
      </c>
      <c r="Z493" s="148">
        <v>6.9748399583147241E-2</v>
      </c>
      <c r="AA493" s="147"/>
      <c r="AB493" s="144"/>
      <c r="AC493" s="144"/>
      <c r="AD493" s="150">
        <v>1097</v>
      </c>
      <c r="AE493" s="150">
        <v>13434</v>
      </c>
      <c r="AF493" s="144"/>
    </row>
    <row r="494" spans="1:32" x14ac:dyDescent="0.25">
      <c r="A494" s="149" t="s">
        <v>239</v>
      </c>
      <c r="B494" s="153">
        <v>0.7858208955223881</v>
      </c>
      <c r="C494" s="153">
        <v>0.77051202961135101</v>
      </c>
      <c r="D494" s="153">
        <v>0.76913425345043918</v>
      </c>
      <c r="E494" s="153">
        <v>0.72584269662921352</v>
      </c>
      <c r="F494" s="153">
        <v>0.75032679738562091</v>
      </c>
      <c r="G494" s="153">
        <v>0.7446666666666667</v>
      </c>
      <c r="H494" s="153">
        <v>0.72204724409448817</v>
      </c>
      <c r="I494" s="153">
        <v>0.72252533125487139</v>
      </c>
      <c r="J494" s="172">
        <v>4.7808716038322263E-2</v>
      </c>
      <c r="K494" s="172">
        <v>-3.1056611826580927</v>
      </c>
      <c r="L494" s="147"/>
      <c r="M494" s="203">
        <v>-4.0226115059018515</v>
      </c>
      <c r="N494" s="144"/>
      <c r="P494" s="149" t="s">
        <v>239</v>
      </c>
      <c r="Q494" s="153">
        <v>0.78061047519944504</v>
      </c>
      <c r="R494" s="153">
        <v>0.76730375767253856</v>
      </c>
      <c r="S494" s="153">
        <v>0.78882244982535077</v>
      </c>
      <c r="T494" s="153">
        <v>0.76714757305294046</v>
      </c>
      <c r="U494" s="153">
        <v>0.75229408209242266</v>
      </c>
      <c r="V494" s="153">
        <v>0.74699575871819035</v>
      </c>
      <c r="W494" s="153">
        <v>0.76004943793773172</v>
      </c>
      <c r="X494" s="153">
        <v>0.76275144631388991</v>
      </c>
      <c r="Y494" s="172">
        <v>0.27020083761581937</v>
      </c>
      <c r="Z494" s="172">
        <v>-0.33297580656721504</v>
      </c>
      <c r="AA494" s="147"/>
      <c r="AB494" s="144"/>
      <c r="AC494" s="144"/>
      <c r="AD494" s="153">
        <v>0.75358194308145232</v>
      </c>
      <c r="AE494" s="153">
        <v>0.76608120437956206</v>
      </c>
      <c r="AF494" s="144"/>
    </row>
    <row r="495" spans="1:32" x14ac:dyDescent="0.25">
      <c r="A495" s="149" t="s">
        <v>240</v>
      </c>
      <c r="B495" s="153">
        <v>0.92775330396475775</v>
      </c>
      <c r="C495" s="153">
        <v>0.91838235294117643</v>
      </c>
      <c r="D495" s="153">
        <v>0.93161094224924013</v>
      </c>
      <c r="E495" s="153">
        <v>0.8849315068493151</v>
      </c>
      <c r="F495" s="153">
        <v>0.89269051321928461</v>
      </c>
      <c r="G495" s="153">
        <v>0.91858552631578949</v>
      </c>
      <c r="H495" s="153">
        <v>0.91700000000000004</v>
      </c>
      <c r="I495" s="153">
        <v>0.8991270611057226</v>
      </c>
      <c r="J495" s="172">
        <v>-1.7872938894277435</v>
      </c>
      <c r="K495" s="172">
        <v>-1.4169799027483942</v>
      </c>
      <c r="L495" s="147"/>
      <c r="M495" s="203">
        <v>-3.5389781136441534</v>
      </c>
      <c r="N495" s="144"/>
      <c r="P495" s="149" t="s">
        <v>240</v>
      </c>
      <c r="Q495" s="153">
        <v>0.93349464223988943</v>
      </c>
      <c r="R495" s="153">
        <v>0.92934421275309764</v>
      </c>
      <c r="S495" s="153">
        <v>0.92908444320479744</v>
      </c>
      <c r="T495" s="153">
        <v>0.91934065934065934</v>
      </c>
      <c r="U495" s="153">
        <v>0.92232551872810564</v>
      </c>
      <c r="V495" s="153">
        <v>0.9283308931185944</v>
      </c>
      <c r="W495" s="153">
        <v>0.93188050223697505</v>
      </c>
      <c r="X495" s="153">
        <v>0.93451684224216414</v>
      </c>
      <c r="Y495" s="172">
        <v>0.26363400051890862</v>
      </c>
      <c r="Z495" s="172">
        <v>0.67818699149835293</v>
      </c>
      <c r="AA495" s="147"/>
      <c r="AB495" s="144"/>
      <c r="AC495" s="144"/>
      <c r="AD495" s="153">
        <v>0.91329686013320655</v>
      </c>
      <c r="AE495" s="153">
        <v>0.92773497232718061</v>
      </c>
      <c r="AF495" s="144"/>
    </row>
    <row r="496" spans="1:32" ht="22.15" customHeight="1" x14ac:dyDescent="0.25">
      <c r="A496" s="154" t="s">
        <v>241</v>
      </c>
      <c r="B496" s="155">
        <v>3.9647577092511016E-2</v>
      </c>
      <c r="C496" s="155">
        <v>5.3676470588235291E-2</v>
      </c>
      <c r="D496" s="155">
        <v>5.7750759878419454E-2</v>
      </c>
      <c r="E496" s="155">
        <v>6.7579908675799091E-2</v>
      </c>
      <c r="F496" s="155">
        <v>9.4090202177293941E-2</v>
      </c>
      <c r="G496" s="155">
        <v>7.0723684210526314E-2</v>
      </c>
      <c r="H496" s="155">
        <v>6.9000000000000006E-2</v>
      </c>
      <c r="I496" s="155">
        <v>8.5354025218234722E-2</v>
      </c>
      <c r="J496" s="172">
        <v>1.6354025218234716</v>
      </c>
      <c r="K496" s="172">
        <v>2.0653739775798945</v>
      </c>
      <c r="L496" s="147"/>
      <c r="M496" s="203">
        <v>3.4307075029653635</v>
      </c>
      <c r="N496" s="144"/>
      <c r="P496" s="154" t="s">
        <v>241</v>
      </c>
      <c r="Q496" s="155">
        <v>4.2309021776702385E-2</v>
      </c>
      <c r="R496" s="155">
        <v>4.2852825627077665E-2</v>
      </c>
      <c r="S496" s="155">
        <v>4.8183529739906562E-2</v>
      </c>
      <c r="T496" s="155">
        <v>5.4432234432234432E-2</v>
      </c>
      <c r="U496" s="155">
        <v>6.4470493128536782E-2</v>
      </c>
      <c r="V496" s="155">
        <v>5.6076134699853585E-2</v>
      </c>
      <c r="W496" s="155">
        <v>5.1017462837350265E-2</v>
      </c>
      <c r="X496" s="155">
        <v>5.1046950188581089E-2</v>
      </c>
      <c r="Y496" s="172">
        <v>2.9487351230823855E-3</v>
      </c>
      <c r="Z496" s="172">
        <v>-1.058373177081906E-2</v>
      </c>
      <c r="AA496" s="147"/>
      <c r="AB496" s="144"/>
      <c r="AC496" s="144"/>
      <c r="AD496" s="151">
        <v>6.4700285442435779E-2</v>
      </c>
      <c r="AE496" s="151">
        <v>5.115278750628928E-2</v>
      </c>
      <c r="AF496" s="144"/>
    </row>
    <row r="497" spans="1:32" ht="22.15" customHeight="1" x14ac:dyDescent="0.25">
      <c r="A497" s="154" t="s">
        <v>242</v>
      </c>
      <c r="B497" s="155">
        <v>3.3582089552238806E-2</v>
      </c>
      <c r="C497" s="155">
        <v>4.5033929673041331E-2</v>
      </c>
      <c r="D497" s="155">
        <v>4.7678795483061483E-2</v>
      </c>
      <c r="E497" s="155">
        <v>5.5430711610486891E-2</v>
      </c>
      <c r="F497" s="155">
        <v>7.9084967320261434E-2</v>
      </c>
      <c r="G497" s="155">
        <v>5.7333333333333333E-2</v>
      </c>
      <c r="H497" s="155">
        <v>5.4330708661417322E-2</v>
      </c>
      <c r="I497" s="155">
        <v>6.8589243959469998E-2</v>
      </c>
      <c r="J497" s="172">
        <v>1.4258535298052675</v>
      </c>
      <c r="K497" s="172">
        <v>1.5203571731795811</v>
      </c>
      <c r="L497" s="147"/>
      <c r="M497" s="203">
        <v>2.6924788781931648</v>
      </c>
      <c r="N497" s="144"/>
      <c r="P497" s="154" t="s">
        <v>242</v>
      </c>
      <c r="Q497" s="155">
        <v>3.5379812695109258E-2</v>
      </c>
      <c r="R497" s="155">
        <v>3.5381007036279256E-2</v>
      </c>
      <c r="S497" s="155">
        <v>4.0909360014208751E-2</v>
      </c>
      <c r="T497" s="155">
        <v>4.5421200635774546E-2</v>
      </c>
      <c r="U497" s="155">
        <v>5.2585306884993681E-2</v>
      </c>
      <c r="V497" s="155">
        <v>4.5122525918944389E-2</v>
      </c>
      <c r="W497" s="155">
        <v>4.1610264257548116E-2</v>
      </c>
      <c r="X497" s="155">
        <v>4.1664455177538348E-2</v>
      </c>
      <c r="Y497" s="172">
        <v>5.41909199902324E-3</v>
      </c>
      <c r="Z497" s="172">
        <v>-5.7518246584017246E-2</v>
      </c>
      <c r="AA497" s="147"/>
      <c r="AB497" s="144"/>
      <c r="AC497" s="144"/>
      <c r="AD497" s="151">
        <v>5.3385672227674187E-2</v>
      </c>
      <c r="AE497" s="151">
        <v>4.2239637643378521E-2</v>
      </c>
      <c r="AF497" s="144"/>
    </row>
    <row r="498" spans="1:32" ht="22.15" customHeight="1" x14ac:dyDescent="0.25">
      <c r="A498" s="154" t="s">
        <v>243</v>
      </c>
      <c r="B498" s="155">
        <v>0.11044776119402985</v>
      </c>
      <c r="C498" s="155">
        <v>0.12399753238741518</v>
      </c>
      <c r="D498" s="155">
        <v>0.13174404015056462</v>
      </c>
      <c r="E498" s="155">
        <v>0.13258426966292136</v>
      </c>
      <c r="F498" s="155">
        <v>0.12745098039215685</v>
      </c>
      <c r="G498" s="155">
        <v>0.122</v>
      </c>
      <c r="H498" s="155">
        <v>0.12598425196850394</v>
      </c>
      <c r="I498" s="155">
        <v>0.12392829306313329</v>
      </c>
      <c r="J498" s="172">
        <v>-0.20559589053706501</v>
      </c>
      <c r="K498" s="172">
        <v>-0.10962407935889845</v>
      </c>
      <c r="L498" s="147"/>
      <c r="M498" s="203">
        <v>2.3455918985324247</v>
      </c>
      <c r="N498" s="144"/>
      <c r="P498" s="154" t="s">
        <v>243</v>
      </c>
      <c r="Q498" s="155">
        <v>0.10683315990287895</v>
      </c>
      <c r="R498" s="155">
        <v>0.10873796097609661</v>
      </c>
      <c r="S498" s="155">
        <v>0.10940737670949026</v>
      </c>
      <c r="T498" s="155">
        <v>0.11419488935077637</v>
      </c>
      <c r="U498" s="155">
        <v>0.11901752843562834</v>
      </c>
      <c r="V498" s="155">
        <v>0.12329170593779454</v>
      </c>
      <c r="W498" s="155">
        <v>0.10399623329998234</v>
      </c>
      <c r="X498" s="155">
        <v>0.10047237407780904</v>
      </c>
      <c r="Y498" s="172">
        <v>-0.35238592221732978</v>
      </c>
      <c r="Z498" s="172">
        <v>-1.1696877747008476</v>
      </c>
      <c r="AA498" s="147"/>
      <c r="AB498" s="144"/>
      <c r="AC498" s="144"/>
      <c r="AD498" s="151">
        <v>0.12502453385672227</v>
      </c>
      <c r="AE498" s="151">
        <v>0.11216925182481752</v>
      </c>
      <c r="AF498" s="144"/>
    </row>
    <row r="499" spans="1:32" ht="22.15" customHeight="1" x14ac:dyDescent="0.25">
      <c r="A499" s="154" t="s">
        <v>244</v>
      </c>
      <c r="B499" s="155">
        <v>2.7611940298507463E-2</v>
      </c>
      <c r="C499" s="155">
        <v>1.4805675508945095E-2</v>
      </c>
      <c r="D499" s="155">
        <v>1.8193224592220829E-2</v>
      </c>
      <c r="E499" s="155">
        <v>1.947565543071161E-2</v>
      </c>
      <c r="F499" s="155">
        <v>1.1764705882352941E-2</v>
      </c>
      <c r="G499" s="155">
        <v>2.4E-2</v>
      </c>
      <c r="H499" s="155">
        <v>2.4409448818897637E-2</v>
      </c>
      <c r="I499" s="155">
        <v>1.8706157443491817E-2</v>
      </c>
      <c r="J499" s="172">
        <v>-0.57032913754058201</v>
      </c>
      <c r="K499" s="172">
        <v>-0.1019063361218684</v>
      </c>
      <c r="L499" s="147"/>
      <c r="M499" s="203">
        <v>-0.70886517492261925</v>
      </c>
      <c r="N499" s="144"/>
      <c r="P499" s="154" t="s">
        <v>244</v>
      </c>
      <c r="Q499" s="155">
        <v>2.8616024973985431E-2</v>
      </c>
      <c r="R499" s="155">
        <v>2.3554069564349519E-2</v>
      </c>
      <c r="S499" s="155">
        <v>1.8767390918240482E-2</v>
      </c>
      <c r="T499" s="155">
        <v>2.5981171292334026E-2</v>
      </c>
      <c r="U499" s="155">
        <v>2.6430023627671849E-2</v>
      </c>
      <c r="V499" s="155">
        <v>2.8451932139491046E-2</v>
      </c>
      <c r="W499" s="155">
        <v>2.4248131363663116E-2</v>
      </c>
      <c r="X499" s="155">
        <v>2.579480919271801E-2</v>
      </c>
      <c r="Y499" s="172">
        <v>0.15466778290548938</v>
      </c>
      <c r="Z499" s="172">
        <v>6.6283578291613174E-2</v>
      </c>
      <c r="AA499" s="147"/>
      <c r="AB499" s="144"/>
      <c r="AC499" s="144"/>
      <c r="AD499" s="151">
        <v>1.9725220804710501E-2</v>
      </c>
      <c r="AE499" s="151">
        <v>2.5131973409801878E-2</v>
      </c>
      <c r="AF499" s="144"/>
    </row>
    <row r="500" spans="1:32" ht="22.15" customHeight="1" x14ac:dyDescent="0.25">
      <c r="A500" s="154" t="s">
        <v>245</v>
      </c>
      <c r="B500" s="155">
        <v>6.7164179104477612E-3</v>
      </c>
      <c r="C500" s="155">
        <v>1.3571869216533004E-2</v>
      </c>
      <c r="D500" s="155">
        <v>9.4102885821831864E-3</v>
      </c>
      <c r="E500" s="155">
        <v>2.546816479400749E-2</v>
      </c>
      <c r="F500" s="155">
        <v>9.8039215686274508E-3</v>
      </c>
      <c r="G500" s="155">
        <v>3.2000000000000001E-2</v>
      </c>
      <c r="H500" s="155">
        <v>3.937007874015748E-2</v>
      </c>
      <c r="I500" s="155">
        <v>3.5074045206547153E-2</v>
      </c>
      <c r="J500" s="172">
        <v>-0.42960335336103272</v>
      </c>
      <c r="K500" s="172">
        <v>1.6133907816949506</v>
      </c>
      <c r="L500" s="147"/>
      <c r="M500" s="203">
        <v>0.43962680184998076</v>
      </c>
      <c r="N500" s="144"/>
      <c r="P500" s="154" t="s">
        <v>245</v>
      </c>
      <c r="Q500" s="155">
        <v>1.9539831194357728E-2</v>
      </c>
      <c r="R500" s="155">
        <v>3.1538499925145964E-2</v>
      </c>
      <c r="S500" s="155">
        <v>1.6813687762713872E-2</v>
      </c>
      <c r="T500" s="155">
        <v>1.944002934344052E-2</v>
      </c>
      <c r="U500" s="155">
        <v>2.4396944887081707E-2</v>
      </c>
      <c r="V500" s="155">
        <v>3.6345428840716308E-2</v>
      </c>
      <c r="W500" s="155">
        <v>3.7843564239891707E-2</v>
      </c>
      <c r="X500" s="155">
        <v>3.0677777188047345E-2</v>
      </c>
      <c r="Y500" s="172">
        <v>-0.71657870518443623</v>
      </c>
      <c r="Z500" s="172">
        <v>0.39898209836677845</v>
      </c>
      <c r="AA500" s="147"/>
      <c r="AB500" s="144"/>
      <c r="AC500" s="144"/>
      <c r="AD500" s="151">
        <v>1.8940137389597645E-2</v>
      </c>
      <c r="AE500" s="151">
        <v>2.6687956204379561E-2</v>
      </c>
      <c r="AF500" s="144"/>
    </row>
    <row r="501" spans="1:32" ht="22.15" customHeight="1" x14ac:dyDescent="0.25">
      <c r="A501" s="154" t="s">
        <v>246</v>
      </c>
      <c r="B501" s="155">
        <v>1.2686567164179104E-2</v>
      </c>
      <c r="C501" s="155">
        <v>5.5521283158544111E-3</v>
      </c>
      <c r="D501" s="155">
        <v>6.9008782936010038E-3</v>
      </c>
      <c r="E501" s="155">
        <v>1.1235955056179775E-2</v>
      </c>
      <c r="F501" s="155">
        <v>9.8039215686274508E-3</v>
      </c>
      <c r="G501" s="155">
        <v>1.0666666666666666E-2</v>
      </c>
      <c r="H501" s="155">
        <v>9.4488188976377951E-3</v>
      </c>
      <c r="I501" s="155">
        <v>1.1691348402182385E-2</v>
      </c>
      <c r="J501" s="172">
        <v>0.22425295045445903</v>
      </c>
      <c r="K501" s="172">
        <v>0.23684828477172226</v>
      </c>
      <c r="L501" s="147"/>
      <c r="M501" s="203">
        <v>-3.8389934423951194E-3</v>
      </c>
      <c r="N501" s="144"/>
      <c r="P501" s="154" t="s">
        <v>246</v>
      </c>
      <c r="Q501" s="155">
        <v>5.7810151462596828E-3</v>
      </c>
      <c r="R501" s="155">
        <v>7.8846249812864911E-3</v>
      </c>
      <c r="S501" s="155">
        <v>4.9138594517790539E-3</v>
      </c>
      <c r="T501" s="155">
        <v>6.2966132779068342E-3</v>
      </c>
      <c r="U501" s="155">
        <v>1.0659926369580746E-2</v>
      </c>
      <c r="V501" s="155">
        <v>1.0779924599434497E-2</v>
      </c>
      <c r="W501" s="155">
        <v>7.5922547230886936E-3</v>
      </c>
      <c r="X501" s="155">
        <v>1.1729738336606337E-2</v>
      </c>
      <c r="Y501" s="172">
        <v>0.41374836135176429</v>
      </c>
      <c r="Z501" s="172">
        <v>0.39905568976073791</v>
      </c>
      <c r="AA501" s="147"/>
      <c r="AB501" s="144"/>
      <c r="AC501" s="144"/>
      <c r="AD501" s="151">
        <v>9.3228655544651626E-3</v>
      </c>
      <c r="AE501" s="151">
        <v>7.7391814389989573E-3</v>
      </c>
      <c r="AF501" s="144"/>
    </row>
    <row r="502" spans="1:32" x14ac:dyDescent="0.25">
      <c r="A502" s="149" t="s">
        <v>247</v>
      </c>
      <c r="B502" s="150">
        <v>54.21567164179109</v>
      </c>
      <c r="C502" s="150">
        <v>64.438618136952599</v>
      </c>
      <c r="D502" s="150">
        <v>55.150564617314984</v>
      </c>
      <c r="E502" s="150">
        <v>73.628464419475648</v>
      </c>
      <c r="F502" s="150">
        <v>76.943790849673263</v>
      </c>
      <c r="G502" s="150">
        <v>76.309999999999974</v>
      </c>
      <c r="H502" s="150">
        <v>59.377952755905454</v>
      </c>
      <c r="I502" s="150">
        <v>71.427903351519859</v>
      </c>
      <c r="J502" s="177">
        <v>12.049950595614405</v>
      </c>
      <c r="K502" s="177">
        <v>5.5881585036297423</v>
      </c>
      <c r="L502" s="147"/>
      <c r="M502" s="203">
        <v>9.3694669627930836</v>
      </c>
      <c r="N502" s="144"/>
      <c r="P502" s="149" t="s">
        <v>247</v>
      </c>
      <c r="Q502" s="150">
        <v>73.18140825528971</v>
      </c>
      <c r="R502" s="150">
        <v>77.267727930535528</v>
      </c>
      <c r="S502" s="150">
        <v>59.765674027588709</v>
      </c>
      <c r="T502" s="150">
        <v>61.998838488812801</v>
      </c>
      <c r="U502" s="150">
        <v>64.927358646079526</v>
      </c>
      <c r="V502" s="150">
        <v>56.439502827521139</v>
      </c>
      <c r="W502" s="150">
        <v>58.512035783650113</v>
      </c>
      <c r="X502" s="150">
        <v>62.058436388726776</v>
      </c>
      <c r="Y502" s="177">
        <v>3.5464006050766628</v>
      </c>
      <c r="Z502" s="177">
        <v>-2.8842692291043335</v>
      </c>
      <c r="AA502" s="147"/>
      <c r="AB502" s="144"/>
      <c r="AC502" s="144"/>
      <c r="AD502" s="150">
        <v>65.839744847890117</v>
      </c>
      <c r="AE502" s="150">
        <v>64.942705617831109</v>
      </c>
      <c r="AF502" s="144"/>
    </row>
    <row r="503" spans="1:32" x14ac:dyDescent="0.25">
      <c r="A503" s="149" t="s">
        <v>248</v>
      </c>
      <c r="B503" s="150">
        <v>50.336563876652043</v>
      </c>
      <c r="C503" s="150">
        <v>65.461764705882288</v>
      </c>
      <c r="D503" s="150">
        <v>55.311550151975709</v>
      </c>
      <c r="E503" s="150">
        <v>72.057534246575344</v>
      </c>
      <c r="F503" s="150">
        <v>77.548211508553635</v>
      </c>
      <c r="G503" s="150">
        <v>73.933388157894683</v>
      </c>
      <c r="H503" s="150">
        <v>62.441000000000017</v>
      </c>
      <c r="I503" s="150">
        <v>72.038797284190224</v>
      </c>
      <c r="J503" s="177">
        <v>9.5977972841902073</v>
      </c>
      <c r="K503" s="177">
        <v>6.6339447627820647</v>
      </c>
      <c r="L503" s="147"/>
      <c r="M503" s="203">
        <v>7.6217729637323828</v>
      </c>
      <c r="N503" s="144"/>
      <c r="P503" s="149" t="s">
        <v>248</v>
      </c>
      <c r="Q503" s="150">
        <v>72.290563428966465</v>
      </c>
      <c r="R503" s="150">
        <v>78.092233303112749</v>
      </c>
      <c r="S503" s="150">
        <v>60.310089951886127</v>
      </c>
      <c r="T503" s="150">
        <v>62.863296703296768</v>
      </c>
      <c r="U503" s="150">
        <v>66.752627324171442</v>
      </c>
      <c r="V503" s="150">
        <v>57.263469985358739</v>
      </c>
      <c r="W503" s="150">
        <v>60.340813970269799</v>
      </c>
      <c r="X503" s="150">
        <v>64.417024320457841</v>
      </c>
      <c r="Y503" s="177">
        <v>4.0762103501880418</v>
      </c>
      <c r="Z503" s="177">
        <v>-1.3861583004196092</v>
      </c>
      <c r="AA503" s="147"/>
      <c r="AB503" s="144"/>
      <c r="AC503" s="144"/>
      <c r="AD503" s="150">
        <v>65.404852521408159</v>
      </c>
      <c r="AE503" s="150">
        <v>65.80318262087745</v>
      </c>
      <c r="AF503" s="144"/>
    </row>
    <row r="504" spans="1:32" x14ac:dyDescent="0.25">
      <c r="A504" s="146" t="s">
        <v>249</v>
      </c>
      <c r="B504" s="147">
        <v>348</v>
      </c>
      <c r="C504" s="147">
        <v>268</v>
      </c>
      <c r="D504" s="147">
        <v>261</v>
      </c>
      <c r="E504" s="147">
        <v>338</v>
      </c>
      <c r="F504" s="147">
        <v>427</v>
      </c>
      <c r="G504" s="147">
        <v>326</v>
      </c>
      <c r="H504" s="147">
        <v>325</v>
      </c>
      <c r="I504" s="147">
        <v>384</v>
      </c>
      <c r="J504" s="148">
        <v>0.18153846153846154</v>
      </c>
      <c r="K504" s="148">
        <v>0.17226341037941567</v>
      </c>
      <c r="L504" s="147"/>
      <c r="M504" s="155">
        <v>0.11569749924676108</v>
      </c>
      <c r="N504" s="144"/>
      <c r="P504" s="146" t="s">
        <v>249</v>
      </c>
      <c r="Q504" s="147">
        <v>4405</v>
      </c>
      <c r="R504" s="147">
        <v>3399</v>
      </c>
      <c r="S504" s="147">
        <v>4248</v>
      </c>
      <c r="T504" s="147">
        <v>4120</v>
      </c>
      <c r="U504" s="147">
        <v>3527</v>
      </c>
      <c r="V504" s="147">
        <v>3393</v>
      </c>
      <c r="W504" s="147">
        <v>3695</v>
      </c>
      <c r="X504" s="147">
        <v>3319</v>
      </c>
      <c r="Y504" s="148">
        <v>-0.10175913396481732</v>
      </c>
      <c r="Z504" s="148">
        <v>-0.13267629820435287</v>
      </c>
      <c r="AA504" s="147"/>
      <c r="AB504" s="144"/>
      <c r="AC504" s="144"/>
      <c r="AD504" s="147">
        <v>327.57142857142856</v>
      </c>
      <c r="AE504" s="147">
        <v>3826.7142857142858</v>
      </c>
      <c r="AF504" s="144"/>
    </row>
    <row r="505" spans="1:32" x14ac:dyDescent="0.25">
      <c r="A505" s="146" t="s">
        <v>250</v>
      </c>
      <c r="B505" s="147">
        <v>30</v>
      </c>
      <c r="C505" s="147">
        <v>21</v>
      </c>
      <c r="D505" s="147">
        <v>42</v>
      </c>
      <c r="E505" s="147">
        <v>9</v>
      </c>
      <c r="F505" s="147">
        <v>47</v>
      </c>
      <c r="G505" s="147">
        <v>46</v>
      </c>
      <c r="H505" s="147">
        <v>40</v>
      </c>
      <c r="I505" s="147">
        <v>50</v>
      </c>
      <c r="J505" s="148">
        <v>0.25</v>
      </c>
      <c r="K505" s="148">
        <v>0.48936170212765967</v>
      </c>
      <c r="L505" s="147"/>
      <c r="M505" s="155">
        <v>0.11441647597254005</v>
      </c>
      <c r="N505" s="144"/>
      <c r="P505" s="146" t="s">
        <v>250</v>
      </c>
      <c r="Q505" s="147">
        <v>449</v>
      </c>
      <c r="R505" s="147">
        <v>349</v>
      </c>
      <c r="S505" s="147">
        <v>479</v>
      </c>
      <c r="T505" s="147">
        <v>370</v>
      </c>
      <c r="U505" s="147">
        <v>324</v>
      </c>
      <c r="V505" s="147">
        <v>367</v>
      </c>
      <c r="W505" s="147">
        <v>395</v>
      </c>
      <c r="X505" s="147">
        <v>437</v>
      </c>
      <c r="Y505" s="148">
        <v>0.10632911392405063</v>
      </c>
      <c r="Z505" s="148">
        <v>0.11928283937065491</v>
      </c>
      <c r="AA505" s="147"/>
      <c r="AB505" s="144"/>
      <c r="AC505" s="144"/>
      <c r="AD505" s="150">
        <v>33.571428571428569</v>
      </c>
      <c r="AE505" s="150">
        <v>390.42857142857144</v>
      </c>
      <c r="AF505" s="144"/>
    </row>
    <row r="506" spans="1:32" x14ac:dyDescent="0.25">
      <c r="A506" s="149" t="s">
        <v>251</v>
      </c>
      <c r="B506" s="150">
        <v>0</v>
      </c>
      <c r="C506" s="150">
        <v>1675</v>
      </c>
      <c r="D506" s="150">
        <v>1245</v>
      </c>
      <c r="E506" s="150">
        <v>935</v>
      </c>
      <c r="F506" s="150">
        <v>932</v>
      </c>
      <c r="G506" s="150">
        <v>800</v>
      </c>
      <c r="H506" s="150">
        <v>732</v>
      </c>
      <c r="I506" s="150">
        <v>671</v>
      </c>
      <c r="J506" s="148">
        <v>-8.3333333333333329E-2</v>
      </c>
      <c r="K506" s="157">
        <v>-0.36287387244817221</v>
      </c>
      <c r="L506" s="147"/>
      <c r="M506" s="155">
        <v>4.4811005743288369E-2</v>
      </c>
      <c r="N506" s="144"/>
      <c r="P506" s="149" t="s">
        <v>251</v>
      </c>
      <c r="Q506" s="150">
        <v>0</v>
      </c>
      <c r="R506" s="150">
        <v>18754</v>
      </c>
      <c r="S506" s="150">
        <v>15246</v>
      </c>
      <c r="T506" s="150">
        <v>13944</v>
      </c>
      <c r="U506" s="150">
        <v>13737</v>
      </c>
      <c r="V506" s="150">
        <v>12767</v>
      </c>
      <c r="W506" s="150">
        <v>12983</v>
      </c>
      <c r="X506" s="150">
        <v>14974</v>
      </c>
      <c r="Y506" s="148">
        <v>0.15335438650543018</v>
      </c>
      <c r="Z506" s="157">
        <v>2.7598906566320826E-2</v>
      </c>
      <c r="AA506" s="147"/>
      <c r="AB506" s="144"/>
      <c r="AC506" s="144"/>
      <c r="AD506" s="158">
        <v>1053.1666666666667</v>
      </c>
      <c r="AE506" s="158">
        <v>14571.833333333334</v>
      </c>
      <c r="AF506" s="144"/>
    </row>
    <row r="507" spans="1:32" x14ac:dyDescent="0.25">
      <c r="A507" s="159" t="s">
        <v>252</v>
      </c>
      <c r="B507" s="147">
        <v>400</v>
      </c>
      <c r="C507" s="147">
        <v>523</v>
      </c>
      <c r="D507" s="147">
        <v>497</v>
      </c>
      <c r="E507" s="147">
        <v>410</v>
      </c>
      <c r="F507" s="147">
        <v>375</v>
      </c>
      <c r="G507" s="147">
        <v>407</v>
      </c>
      <c r="H507" s="147">
        <v>318</v>
      </c>
      <c r="I507" s="147">
        <v>334</v>
      </c>
      <c r="J507" s="148">
        <v>5.0314465408805034E-2</v>
      </c>
      <c r="K507" s="148">
        <v>-0.20204778156996583</v>
      </c>
      <c r="L507" s="147"/>
      <c r="M507" s="155">
        <v>6.5503039811727795E-2</v>
      </c>
      <c r="N507" s="144"/>
      <c r="P507" s="159" t="s">
        <v>252</v>
      </c>
      <c r="Q507" s="147">
        <v>5387</v>
      </c>
      <c r="R507" s="147">
        <v>5016</v>
      </c>
      <c r="S507" s="147">
        <v>5663</v>
      </c>
      <c r="T507" s="147">
        <v>5134</v>
      </c>
      <c r="U507" s="147">
        <v>5668</v>
      </c>
      <c r="V507" s="147">
        <v>5621</v>
      </c>
      <c r="W507" s="147">
        <v>5047</v>
      </c>
      <c r="X507" s="147">
        <v>5099</v>
      </c>
      <c r="Y507" s="148">
        <v>1.0303150386368139E-2</v>
      </c>
      <c r="Z507" s="148">
        <v>-4.9099531116794611E-2</v>
      </c>
      <c r="AA507" s="147"/>
      <c r="AB507" s="144"/>
      <c r="AC507" s="144"/>
      <c r="AD507" s="150">
        <v>418.57142857142856</v>
      </c>
      <c r="AE507" s="150">
        <v>5362.2857142857147</v>
      </c>
      <c r="AF507" s="144"/>
    </row>
    <row r="508" spans="1:32" x14ac:dyDescent="0.25">
      <c r="A508" s="159" t="s">
        <v>253</v>
      </c>
      <c r="B508" s="147">
        <v>3</v>
      </c>
      <c r="C508" s="147">
        <v>26</v>
      </c>
      <c r="D508" s="147">
        <v>15</v>
      </c>
      <c r="E508" s="147">
        <v>16</v>
      </c>
      <c r="F508" s="147">
        <v>12</v>
      </c>
      <c r="G508" s="147">
        <v>8</v>
      </c>
      <c r="H508" s="147">
        <v>8</v>
      </c>
      <c r="I508" s="147">
        <v>0</v>
      </c>
      <c r="J508" s="148">
        <v>-1</v>
      </c>
      <c r="K508" s="148">
        <v>-1</v>
      </c>
      <c r="L508" s="147"/>
      <c r="M508" s="155">
        <v>0</v>
      </c>
      <c r="N508" s="144"/>
      <c r="P508" s="159" t="s">
        <v>253</v>
      </c>
      <c r="Q508" s="147">
        <v>156</v>
      </c>
      <c r="R508" s="147">
        <v>166</v>
      </c>
      <c r="S508" s="147">
        <v>202</v>
      </c>
      <c r="T508" s="147">
        <v>195</v>
      </c>
      <c r="U508" s="147">
        <v>169</v>
      </c>
      <c r="V508" s="147">
        <v>165</v>
      </c>
      <c r="W508" s="147">
        <v>152</v>
      </c>
      <c r="X508" s="147">
        <v>165</v>
      </c>
      <c r="Y508" s="148">
        <v>8.5526315789473686E-2</v>
      </c>
      <c r="Z508" s="148">
        <v>-4.1493775933609936E-2</v>
      </c>
      <c r="AA508" s="147"/>
      <c r="AB508" s="144"/>
      <c r="AC508" s="144"/>
      <c r="AD508" s="150">
        <v>12.571428571428571</v>
      </c>
      <c r="AE508" s="150">
        <v>172.14285714285714</v>
      </c>
      <c r="AF508" s="144"/>
    </row>
    <row r="509" spans="1:32" x14ac:dyDescent="0.25">
      <c r="A509" s="159" t="s">
        <v>254</v>
      </c>
      <c r="B509" s="160">
        <v>7.4441687344913151E-3</v>
      </c>
      <c r="C509" s="160">
        <v>4.7358834244080147E-2</v>
      </c>
      <c r="D509" s="160">
        <v>2.9296875E-2</v>
      </c>
      <c r="E509" s="160">
        <v>3.7558685446009391E-2</v>
      </c>
      <c r="F509" s="160">
        <v>3.1007751937984496E-2</v>
      </c>
      <c r="G509" s="160">
        <v>1.9277108433734941E-2</v>
      </c>
      <c r="H509" s="160">
        <v>2.4539877300613498E-2</v>
      </c>
      <c r="I509" s="160">
        <v>0</v>
      </c>
      <c r="J509" s="172">
        <v>-2.4539877300613497</v>
      </c>
      <c r="K509" s="172">
        <v>-2.9158383035122597</v>
      </c>
      <c r="L509" s="147"/>
      <c r="M509" s="203">
        <v>-3.1344984802431615</v>
      </c>
      <c r="N509" s="144"/>
      <c r="P509" s="159" t="s">
        <v>254</v>
      </c>
      <c r="Q509" s="160">
        <v>2.814360454627458E-2</v>
      </c>
      <c r="R509" s="160">
        <v>3.2033963720571206E-2</v>
      </c>
      <c r="S509" s="160">
        <v>3.4441602728047742E-2</v>
      </c>
      <c r="T509" s="160">
        <v>3.6592231187840121E-2</v>
      </c>
      <c r="U509" s="160">
        <v>2.8953229398663696E-2</v>
      </c>
      <c r="V509" s="160">
        <v>2.8517110266159697E-2</v>
      </c>
      <c r="W509" s="160">
        <v>2.9236391613771878E-2</v>
      </c>
      <c r="X509" s="160">
        <v>3.1344984802431614E-2</v>
      </c>
      <c r="Y509" s="172">
        <v>0.21085931886597359</v>
      </c>
      <c r="Z509" s="172">
        <v>2.4098645442820893E-2</v>
      </c>
      <c r="AA509" s="147"/>
      <c r="AB509" s="144"/>
      <c r="AC509" s="144"/>
      <c r="AD509" s="191">
        <v>2.9158383035122599E-2</v>
      </c>
      <c r="AE509" s="191">
        <v>3.1103998348003405E-2</v>
      </c>
      <c r="AF509" s="144"/>
    </row>
    <row r="510" spans="1:32" x14ac:dyDescent="0.25">
      <c r="A510" s="161" t="s">
        <v>255</v>
      </c>
      <c r="B510" s="161"/>
      <c r="C510" s="161"/>
      <c r="D510" s="161"/>
      <c r="E510" s="144"/>
      <c r="F510" s="144"/>
      <c r="G510" s="144"/>
      <c r="H510" s="144"/>
      <c r="I510" s="144"/>
      <c r="J510" s="144"/>
      <c r="K510" s="144"/>
      <c r="L510" s="144"/>
      <c r="M510" s="144"/>
      <c r="N510" s="144"/>
      <c r="O510" s="204"/>
      <c r="P510" s="161" t="s">
        <v>255</v>
      </c>
      <c r="Q510" s="161"/>
      <c r="R510" s="161"/>
      <c r="S510" s="161"/>
      <c r="T510" s="144"/>
      <c r="U510" s="144"/>
      <c r="V510" s="144"/>
      <c r="W510" s="144"/>
      <c r="X510" s="144"/>
      <c r="Y510" s="144"/>
      <c r="Z510" s="144"/>
      <c r="AA510" s="144"/>
      <c r="AB510" s="144"/>
      <c r="AC510" s="144"/>
      <c r="AD510" s="144"/>
      <c r="AE510" s="144"/>
      <c r="AF510" s="144"/>
    </row>
    <row r="513" spans="1:32" x14ac:dyDescent="0.25">
      <c r="A513" s="189" t="s">
        <v>264</v>
      </c>
      <c r="B513" s="189"/>
      <c r="C513" s="189"/>
      <c r="D513" s="189"/>
      <c r="E513" s="181"/>
      <c r="F513" s="167"/>
      <c r="G513" s="167"/>
      <c r="H513" s="167"/>
      <c r="I513" s="167"/>
      <c r="J513" s="167"/>
      <c r="K513" s="167"/>
      <c r="L513" s="188"/>
      <c r="M513" s="211"/>
      <c r="N513" s="144"/>
      <c r="O513" s="211"/>
      <c r="P513" s="189" t="s">
        <v>264</v>
      </c>
      <c r="Q513" s="189"/>
      <c r="R513" s="189"/>
      <c r="S513" s="189"/>
      <c r="T513" s="181"/>
      <c r="U513" s="144"/>
      <c r="V513" s="144"/>
      <c r="W513" s="144"/>
      <c r="X513" s="144"/>
      <c r="Y513" s="144"/>
      <c r="Z513" s="144"/>
      <c r="AA513" s="188"/>
      <c r="AB513" s="144"/>
      <c r="AC513" s="144"/>
      <c r="AD513" s="144"/>
      <c r="AE513" s="144"/>
      <c r="AF513" s="144"/>
    </row>
    <row r="514" spans="1:32" x14ac:dyDescent="0.25">
      <c r="A514" s="166" t="s">
        <v>316</v>
      </c>
      <c r="B514" s="166"/>
      <c r="C514" s="166"/>
      <c r="D514" s="166"/>
      <c r="E514" s="213"/>
      <c r="F514" s="167"/>
      <c r="G514" s="167"/>
      <c r="H514" s="167"/>
      <c r="I514" s="167"/>
      <c r="J514" s="167"/>
      <c r="K514" s="167"/>
      <c r="L514" s="167"/>
      <c r="M514" s="144"/>
      <c r="N514" s="144"/>
      <c r="P514" s="166" t="s">
        <v>231</v>
      </c>
      <c r="Q514" s="166"/>
      <c r="R514" s="166"/>
      <c r="S514" s="166"/>
      <c r="T514" s="162"/>
      <c r="U514" s="144"/>
      <c r="V514" s="144"/>
      <c r="W514" s="144"/>
      <c r="X514" s="144"/>
      <c r="Y514" s="144"/>
      <c r="Z514" s="144"/>
      <c r="AA514" s="167"/>
      <c r="AB514" s="144"/>
      <c r="AC514" s="144"/>
      <c r="AD514" s="144"/>
      <c r="AE514" s="144"/>
      <c r="AF514" s="144"/>
    </row>
    <row r="515" spans="1:32" ht="31.5" x14ac:dyDescent="0.25">
      <c r="A515" s="190"/>
      <c r="B515" s="141">
        <v>2019</v>
      </c>
      <c r="C515" s="141">
        <v>2020</v>
      </c>
      <c r="D515" s="141">
        <v>2021</v>
      </c>
      <c r="E515" s="141">
        <v>2022</v>
      </c>
      <c r="F515" s="141">
        <v>2023</v>
      </c>
      <c r="G515" s="141">
        <v>2024</v>
      </c>
      <c r="H515" s="141">
        <v>2025</v>
      </c>
      <c r="I515" s="141">
        <v>2026</v>
      </c>
      <c r="J515" s="142" t="s">
        <v>232</v>
      </c>
      <c r="K515" s="142" t="s">
        <v>233</v>
      </c>
      <c r="L515" s="143" t="s">
        <v>234</v>
      </c>
      <c r="M515" s="145" t="s">
        <v>287</v>
      </c>
      <c r="N515" s="144"/>
      <c r="P515" s="190"/>
      <c r="Q515" s="141">
        <v>2019</v>
      </c>
      <c r="R515" s="141">
        <v>2020</v>
      </c>
      <c r="S515" s="141">
        <v>2021</v>
      </c>
      <c r="T515" s="141">
        <v>2022</v>
      </c>
      <c r="U515" s="141">
        <v>2023</v>
      </c>
      <c r="V515" s="141">
        <v>2024</v>
      </c>
      <c r="W515" s="141">
        <v>2025</v>
      </c>
      <c r="X515" s="141">
        <v>2026</v>
      </c>
      <c r="Y515" s="142" t="s">
        <v>232</v>
      </c>
      <c r="Z515" s="142" t="s">
        <v>233</v>
      </c>
      <c r="AA515" s="143" t="s">
        <v>234</v>
      </c>
      <c r="AB515" s="144"/>
      <c r="AC515" s="144"/>
      <c r="AD515" s="145" t="s">
        <v>317</v>
      </c>
      <c r="AE515" s="145" t="s">
        <v>235</v>
      </c>
      <c r="AF515" s="144"/>
    </row>
    <row r="516" spans="1:32" x14ac:dyDescent="0.25">
      <c r="A516" s="146" t="s">
        <v>236</v>
      </c>
      <c r="B516" s="147">
        <v>1979</v>
      </c>
      <c r="C516" s="147">
        <v>2098</v>
      </c>
      <c r="D516" s="147">
        <v>1833</v>
      </c>
      <c r="E516" s="147">
        <v>2057</v>
      </c>
      <c r="F516" s="147">
        <v>2388</v>
      </c>
      <c r="G516" s="147">
        <v>2721</v>
      </c>
      <c r="H516" s="147">
        <v>3062</v>
      </c>
      <c r="I516" s="147">
        <v>2802</v>
      </c>
      <c r="J516" s="148">
        <v>-8.491182233834095E-2</v>
      </c>
      <c r="K516" s="148">
        <v>0.21539224191349604</v>
      </c>
      <c r="L516" s="147"/>
      <c r="M516" s="155">
        <v>8.0031989946016971E-2</v>
      </c>
      <c r="N516" s="144"/>
      <c r="P516" s="146" t="s">
        <v>236</v>
      </c>
      <c r="Q516" s="147">
        <v>29719</v>
      </c>
      <c r="R516" s="147">
        <v>30357</v>
      </c>
      <c r="S516" s="147">
        <v>22700</v>
      </c>
      <c r="T516" s="147">
        <v>28141</v>
      </c>
      <c r="U516" s="147">
        <v>32999</v>
      </c>
      <c r="V516" s="147">
        <v>35838</v>
      </c>
      <c r="W516" s="147">
        <v>34289</v>
      </c>
      <c r="X516" s="147">
        <v>35011</v>
      </c>
      <c r="Y516" s="148">
        <v>2.105631543643734E-2</v>
      </c>
      <c r="Z516" s="148">
        <v>0.14498955817289053</v>
      </c>
      <c r="AA516" s="147"/>
      <c r="AB516" s="144"/>
      <c r="AC516" s="144"/>
      <c r="AD516" s="147">
        <v>2305.4285714285716</v>
      </c>
      <c r="AE516" s="147">
        <v>30577.571428571428</v>
      </c>
      <c r="AF516" s="144"/>
    </row>
    <row r="517" spans="1:32" x14ac:dyDescent="0.25">
      <c r="A517" s="149" t="s">
        <v>237</v>
      </c>
      <c r="B517" s="150">
        <v>508</v>
      </c>
      <c r="C517" s="150">
        <v>595</v>
      </c>
      <c r="D517" s="150">
        <v>461</v>
      </c>
      <c r="E517" s="150">
        <v>443</v>
      </c>
      <c r="F517" s="150">
        <v>404</v>
      </c>
      <c r="G517" s="150">
        <v>493</v>
      </c>
      <c r="H517" s="150">
        <v>479</v>
      </c>
      <c r="I517" s="150">
        <v>538</v>
      </c>
      <c r="J517" s="148">
        <v>0.12317327766179541</v>
      </c>
      <c r="K517" s="148">
        <v>0.11321312444575822</v>
      </c>
      <c r="L517" s="147"/>
      <c r="M517" s="155">
        <v>9.1465487929275752E-2</v>
      </c>
      <c r="N517" s="144"/>
      <c r="P517" s="149" t="s">
        <v>237</v>
      </c>
      <c r="Q517" s="150">
        <v>7240</v>
      </c>
      <c r="R517" s="150">
        <v>7407</v>
      </c>
      <c r="S517" s="150">
        <v>5905</v>
      </c>
      <c r="T517" s="150">
        <v>6187</v>
      </c>
      <c r="U517" s="150">
        <v>6401</v>
      </c>
      <c r="V517" s="150">
        <v>6379</v>
      </c>
      <c r="W517" s="150">
        <v>5385</v>
      </c>
      <c r="X517" s="150">
        <v>5882</v>
      </c>
      <c r="Y517" s="148">
        <v>9.2293407613741871E-2</v>
      </c>
      <c r="Z517" s="148">
        <v>-8.3066096561553573E-2</v>
      </c>
      <c r="AA517" s="147"/>
      <c r="AB517" s="144"/>
      <c r="AC517" s="144"/>
      <c r="AD517" s="150">
        <v>483.28571428571428</v>
      </c>
      <c r="AE517" s="150">
        <v>6414.8571428571431</v>
      </c>
      <c r="AF517" s="144"/>
    </row>
    <row r="518" spans="1:32" x14ac:dyDescent="0.25">
      <c r="A518" s="146" t="s">
        <v>90</v>
      </c>
      <c r="B518" s="151">
        <v>0.27668845315904139</v>
      </c>
      <c r="C518" s="151">
        <v>0.30326197757390416</v>
      </c>
      <c r="D518" s="151">
        <v>0.26463834672789899</v>
      </c>
      <c r="E518" s="151">
        <v>0.22977178423236513</v>
      </c>
      <c r="F518" s="151">
        <v>0.17891939769707707</v>
      </c>
      <c r="G518" s="151">
        <v>0.19463087248322147</v>
      </c>
      <c r="H518" s="151">
        <v>0.16666666666666666</v>
      </c>
      <c r="I518" s="151">
        <v>0.21746160064672596</v>
      </c>
      <c r="J518" s="172">
        <v>5.0794933980059298</v>
      </c>
      <c r="K518" s="172">
        <v>-0.60895788946736251</v>
      </c>
      <c r="L518" s="147"/>
      <c r="M518" s="203">
        <v>3.3918679312435698</v>
      </c>
      <c r="N518" s="144"/>
      <c r="P518" s="146" t="s">
        <v>90</v>
      </c>
      <c r="Q518" s="151">
        <v>0.26333975921143565</v>
      </c>
      <c r="R518" s="151">
        <v>0.25994034041059833</v>
      </c>
      <c r="S518" s="151">
        <v>0.2713570148430679</v>
      </c>
      <c r="T518" s="151">
        <v>0.23304079249689255</v>
      </c>
      <c r="U518" s="151">
        <v>0.20886902042680938</v>
      </c>
      <c r="V518" s="151">
        <v>0.19705909610453801</v>
      </c>
      <c r="W518" s="151">
        <v>0.1704059998101326</v>
      </c>
      <c r="X518" s="151">
        <v>0.18354292133429026</v>
      </c>
      <c r="Y518" s="172">
        <v>1.3136921524157659</v>
      </c>
      <c r="Z518" s="172">
        <v>-4.2200608597942448</v>
      </c>
      <c r="AA518" s="147"/>
      <c r="AB518" s="144"/>
      <c r="AC518" s="144"/>
      <c r="AD518" s="151">
        <v>0.22355117954139958</v>
      </c>
      <c r="AE518" s="151">
        <v>0.22574352993223271</v>
      </c>
      <c r="AF518" s="144"/>
    </row>
    <row r="519" spans="1:32" x14ac:dyDescent="0.25">
      <c r="A519" s="149" t="s">
        <v>238</v>
      </c>
      <c r="B519" s="150">
        <v>403</v>
      </c>
      <c r="C519" s="150">
        <v>495</v>
      </c>
      <c r="D519" s="150">
        <v>385</v>
      </c>
      <c r="E519" s="150">
        <v>364</v>
      </c>
      <c r="F519" s="150">
        <v>321</v>
      </c>
      <c r="G519" s="150">
        <v>340</v>
      </c>
      <c r="H519" s="150">
        <v>349</v>
      </c>
      <c r="I519" s="150">
        <v>460</v>
      </c>
      <c r="J519" s="148">
        <v>0.31805157593123207</v>
      </c>
      <c r="K519" s="148">
        <v>0.21189311253293194</v>
      </c>
      <c r="L519" s="147"/>
      <c r="M519" s="155">
        <v>9.2425155716294963E-2</v>
      </c>
      <c r="N519" s="144"/>
      <c r="P519" s="149" t="s">
        <v>238</v>
      </c>
      <c r="Q519" s="150">
        <v>6227</v>
      </c>
      <c r="R519" s="150">
        <v>6425</v>
      </c>
      <c r="S519" s="150">
        <v>5110</v>
      </c>
      <c r="T519" s="150">
        <v>5031</v>
      </c>
      <c r="U519" s="150">
        <v>5004</v>
      </c>
      <c r="V519" s="150">
        <v>4950</v>
      </c>
      <c r="W519" s="150">
        <v>4219</v>
      </c>
      <c r="X519" s="150">
        <v>4977</v>
      </c>
      <c r="Y519" s="148">
        <v>0.17966342735245319</v>
      </c>
      <c r="Z519" s="148">
        <v>-5.7539360493426436E-2</v>
      </c>
      <c r="AA519" s="147"/>
      <c r="AB519" s="144"/>
      <c r="AC519" s="144"/>
      <c r="AD519" s="150">
        <v>379.57142857142856</v>
      </c>
      <c r="AE519" s="150">
        <v>5280.8571428571431</v>
      </c>
      <c r="AF519" s="144"/>
    </row>
    <row r="520" spans="1:32" x14ac:dyDescent="0.25">
      <c r="A520" s="149" t="s">
        <v>239</v>
      </c>
      <c r="B520" s="153">
        <v>0.20363820111167255</v>
      </c>
      <c r="C520" s="153">
        <v>0.23593898951382269</v>
      </c>
      <c r="D520" s="153">
        <v>0.21003818876159303</v>
      </c>
      <c r="E520" s="153">
        <v>0.17695673310646573</v>
      </c>
      <c r="F520" s="153">
        <v>0.13442211055276382</v>
      </c>
      <c r="G520" s="153">
        <v>0.12495406100698273</v>
      </c>
      <c r="H520" s="153">
        <v>0.1139777922926192</v>
      </c>
      <c r="I520" s="153">
        <v>0.16416845110635261</v>
      </c>
      <c r="J520" s="172">
        <v>5.0190658813733418</v>
      </c>
      <c r="K520" s="172">
        <v>-4.7400768655850301E-2</v>
      </c>
      <c r="L520" s="147"/>
      <c r="M520" s="203">
        <v>2.2013128493459515</v>
      </c>
      <c r="N520" s="144"/>
      <c r="P520" s="149" t="s">
        <v>239</v>
      </c>
      <c r="Q520" s="153">
        <v>0.2095292573774353</v>
      </c>
      <c r="R520" s="153">
        <v>0.2116480548143756</v>
      </c>
      <c r="S520" s="153">
        <v>0.2251101321585903</v>
      </c>
      <c r="T520" s="153">
        <v>0.17877829501439182</v>
      </c>
      <c r="U520" s="153">
        <v>0.15164095881693385</v>
      </c>
      <c r="V520" s="153">
        <v>0.13812154696132597</v>
      </c>
      <c r="W520" s="153">
        <v>0.12304237510571904</v>
      </c>
      <c r="X520" s="153">
        <v>0.1421553226128931</v>
      </c>
      <c r="Y520" s="172">
        <v>1.9112947507174058</v>
      </c>
      <c r="Z520" s="172">
        <v>-3.0548293015742272</v>
      </c>
      <c r="AA520" s="147"/>
      <c r="AB520" s="144"/>
      <c r="AC520" s="144"/>
      <c r="AD520" s="153">
        <v>0.16464245879291112</v>
      </c>
      <c r="AE520" s="153">
        <v>0.17270361562863537</v>
      </c>
      <c r="AF520" s="144"/>
    </row>
    <row r="521" spans="1:32" x14ac:dyDescent="0.25">
      <c r="A521" s="149" t="s">
        <v>240</v>
      </c>
      <c r="B521" s="153">
        <v>0.79330708661417326</v>
      </c>
      <c r="C521" s="153">
        <v>0.83193277310924374</v>
      </c>
      <c r="D521" s="153">
        <v>0.83514099783080264</v>
      </c>
      <c r="E521" s="153">
        <v>0.82167042889390518</v>
      </c>
      <c r="F521" s="153">
        <v>0.79455445544554459</v>
      </c>
      <c r="G521" s="153">
        <v>0.68965517241379315</v>
      </c>
      <c r="H521" s="153">
        <v>0.72860125260960329</v>
      </c>
      <c r="I521" s="153">
        <v>0.85501858736059477</v>
      </c>
      <c r="J521" s="172">
        <v>12.641733475099148</v>
      </c>
      <c r="K521" s="172">
        <v>6.9621011244721309</v>
      </c>
      <c r="L521" s="147"/>
      <c r="M521" s="203">
        <v>0.88778189144880226</v>
      </c>
      <c r="N521" s="144"/>
      <c r="P521" s="149" t="s">
        <v>240</v>
      </c>
      <c r="Q521" s="153">
        <v>0.86008287292817676</v>
      </c>
      <c r="R521" s="153">
        <v>0.86742270824895373</v>
      </c>
      <c r="S521" s="153">
        <v>0.86536833192209994</v>
      </c>
      <c r="T521" s="153">
        <v>0.813156618716664</v>
      </c>
      <c r="U521" s="153">
        <v>0.78175285111701298</v>
      </c>
      <c r="V521" s="153">
        <v>0.77598369650415422</v>
      </c>
      <c r="W521" s="153">
        <v>0.78347260909935001</v>
      </c>
      <c r="X521" s="153">
        <v>0.84614076844610675</v>
      </c>
      <c r="Y521" s="172">
        <v>6.2668159346756731</v>
      </c>
      <c r="Z521" s="172">
        <v>2.2917892978442378</v>
      </c>
      <c r="AA521" s="147"/>
      <c r="AB521" s="144"/>
      <c r="AC521" s="144"/>
      <c r="AD521" s="153">
        <v>0.78539757611587346</v>
      </c>
      <c r="AE521" s="153">
        <v>0.82322287546766437</v>
      </c>
      <c r="AF521" s="144"/>
    </row>
    <row r="522" spans="1:32" ht="22.15" customHeight="1" x14ac:dyDescent="0.25">
      <c r="A522" s="154" t="s">
        <v>241</v>
      </c>
      <c r="B522" s="155">
        <v>3.3464566929133861E-2</v>
      </c>
      <c r="C522" s="155">
        <v>4.3697478991596636E-2</v>
      </c>
      <c r="D522" s="155">
        <v>1.735357917570499E-2</v>
      </c>
      <c r="E522" s="155">
        <v>2.9345372460496615E-2</v>
      </c>
      <c r="F522" s="155">
        <v>4.9504950495049507E-2</v>
      </c>
      <c r="G522" s="155">
        <v>2.8397565922920892E-2</v>
      </c>
      <c r="H522" s="155">
        <v>2.7139874739039668E-2</v>
      </c>
      <c r="I522" s="155">
        <v>2.7881040892193308E-2</v>
      </c>
      <c r="J522" s="172">
        <v>7.4116615315364051E-2</v>
      </c>
      <c r="K522" s="172">
        <v>-0.49300735033136411</v>
      </c>
      <c r="L522" s="147"/>
      <c r="M522" s="203">
        <v>0.81598576211970486</v>
      </c>
      <c r="N522" s="144"/>
      <c r="P522" s="154" t="s">
        <v>241</v>
      </c>
      <c r="Q522" s="155">
        <v>2.0580110497237569E-2</v>
      </c>
      <c r="R522" s="155">
        <v>2.227622519238558E-2</v>
      </c>
      <c r="S522" s="155">
        <v>2.1845893310753598E-2</v>
      </c>
      <c r="T522" s="155">
        <v>2.4082754161952481E-2</v>
      </c>
      <c r="U522" s="155">
        <v>2.2340259334478987E-2</v>
      </c>
      <c r="V522" s="155">
        <v>2.1633484872237027E-2</v>
      </c>
      <c r="W522" s="155">
        <v>2.0055710306406686E-2</v>
      </c>
      <c r="X522" s="155">
        <v>1.972118327099626E-2</v>
      </c>
      <c r="Y522" s="172">
        <v>-3.3452703541042572E-2</v>
      </c>
      <c r="Z522" s="172">
        <v>-0.21254228220021382</v>
      </c>
      <c r="AA522" s="147"/>
      <c r="AB522" s="144"/>
      <c r="AC522" s="144"/>
      <c r="AD522" s="151">
        <v>3.2811114395506949E-2</v>
      </c>
      <c r="AE522" s="151">
        <v>2.1846606092998398E-2</v>
      </c>
      <c r="AF522" s="144"/>
    </row>
    <row r="523" spans="1:32" ht="22.15" customHeight="1" x14ac:dyDescent="0.25">
      <c r="A523" s="154" t="s">
        <v>242</v>
      </c>
      <c r="B523" s="155">
        <v>8.590197069226882E-3</v>
      </c>
      <c r="C523" s="155">
        <v>1.2392755004766444E-2</v>
      </c>
      <c r="D523" s="155">
        <v>4.3644298963447896E-3</v>
      </c>
      <c r="E523" s="155">
        <v>6.3198833252309187E-3</v>
      </c>
      <c r="F523" s="155">
        <v>8.3752093802345051E-3</v>
      </c>
      <c r="G523" s="155">
        <v>5.1451672179345827E-3</v>
      </c>
      <c r="H523" s="155">
        <v>4.245591116917048E-3</v>
      </c>
      <c r="I523" s="155">
        <v>5.3533190578158455E-3</v>
      </c>
      <c r="J523" s="172">
        <v>0.11077279408987975</v>
      </c>
      <c r="K523" s="172">
        <v>-0.15248566764758881</v>
      </c>
      <c r="L523" s="147"/>
      <c r="M523" s="203">
        <v>0.20400746489157856</v>
      </c>
      <c r="N523" s="144"/>
      <c r="P523" s="154" t="s">
        <v>242</v>
      </c>
      <c r="Q523" s="155">
        <v>5.013627645613917E-3</v>
      </c>
      <c r="R523" s="155">
        <v>5.4353196956220973E-3</v>
      </c>
      <c r="S523" s="155">
        <v>5.6828193832599121E-3</v>
      </c>
      <c r="T523" s="155">
        <v>5.2947656444333894E-3</v>
      </c>
      <c r="U523" s="155">
        <v>4.3334646504439526E-3</v>
      </c>
      <c r="V523" s="155">
        <v>3.850661309224845E-3</v>
      </c>
      <c r="W523" s="155">
        <v>3.1496981539269153E-3</v>
      </c>
      <c r="X523" s="155">
        <v>3.31324440890006E-3</v>
      </c>
      <c r="Y523" s="172">
        <v>1.6354625497314468E-2</v>
      </c>
      <c r="Z523" s="172">
        <v>-0.12699468190307761</v>
      </c>
      <c r="AA523" s="147"/>
      <c r="AB523" s="144"/>
      <c r="AC523" s="144"/>
      <c r="AD523" s="151">
        <v>6.8781757342917336E-3</v>
      </c>
      <c r="AE523" s="151">
        <v>4.583191227930836E-3</v>
      </c>
      <c r="AF523" s="144"/>
    </row>
    <row r="524" spans="1:32" ht="22.15" customHeight="1" x14ac:dyDescent="0.25">
      <c r="A524" s="154" t="s">
        <v>243</v>
      </c>
      <c r="B524" s="155">
        <v>7.8827690752905508E-2</v>
      </c>
      <c r="C524" s="155">
        <v>0.11582459485224023</v>
      </c>
      <c r="D524" s="155">
        <v>0.10638297872340426</v>
      </c>
      <c r="E524" s="155">
        <v>0.11084103062712689</v>
      </c>
      <c r="F524" s="155">
        <v>7.7470686767169172E-2</v>
      </c>
      <c r="G524" s="155">
        <v>7.0562293274531424E-2</v>
      </c>
      <c r="H524" s="155">
        <v>5.6825604180274332E-2</v>
      </c>
      <c r="I524" s="155">
        <v>6.0314061384725198E-2</v>
      </c>
      <c r="J524" s="172">
        <v>0.34884572044508666</v>
      </c>
      <c r="K524" s="172">
        <v>-2.4764634860162644</v>
      </c>
      <c r="L524" s="147"/>
      <c r="M524" s="203">
        <v>1.3985764563726084</v>
      </c>
      <c r="N524" s="144"/>
      <c r="P524" s="154" t="s">
        <v>243</v>
      </c>
      <c r="Q524" s="155">
        <v>6.6724990746660384E-2</v>
      </c>
      <c r="R524" s="155">
        <v>7.3590934545574332E-2</v>
      </c>
      <c r="S524" s="155">
        <v>7.3480176211453738E-2</v>
      </c>
      <c r="T524" s="155">
        <v>7.0217831633559574E-2</v>
      </c>
      <c r="U524" s="155">
        <v>6.0274553774356796E-2</v>
      </c>
      <c r="V524" s="155">
        <v>5.5416038841453207E-2</v>
      </c>
      <c r="W524" s="155">
        <v>4.6166409052465808E-2</v>
      </c>
      <c r="X524" s="155">
        <v>4.6328296820999114E-2</v>
      </c>
      <c r="Y524" s="172">
        <v>1.6188776853330589E-2</v>
      </c>
      <c r="Z524" s="172">
        <v>-1.6364713461981408</v>
      </c>
      <c r="AA524" s="147"/>
      <c r="AB524" s="144"/>
      <c r="AC524" s="144"/>
      <c r="AD524" s="151">
        <v>8.5078696244887841E-2</v>
      </c>
      <c r="AE524" s="151">
        <v>6.2693010282980521E-2</v>
      </c>
      <c r="AF524" s="144"/>
    </row>
    <row r="525" spans="1:32" ht="22.15" customHeight="1" x14ac:dyDescent="0.25">
      <c r="A525" s="154" t="s">
        <v>244</v>
      </c>
      <c r="B525" s="155">
        <v>0.5942395149065185</v>
      </c>
      <c r="C525" s="155">
        <v>0.54146806482364152</v>
      </c>
      <c r="D525" s="155">
        <v>0.59138025095471902</v>
      </c>
      <c r="E525" s="155">
        <v>0.6208070004861449</v>
      </c>
      <c r="F525" s="155">
        <v>0.69221105527638194</v>
      </c>
      <c r="G525" s="155">
        <v>0.64755604557148105</v>
      </c>
      <c r="H525" s="155">
        <v>0.68190725016329201</v>
      </c>
      <c r="I525" s="155">
        <v>0.57458957887223416</v>
      </c>
      <c r="J525" s="172">
        <v>-10.731767129105785</v>
      </c>
      <c r="K525" s="172">
        <v>-5.5971828984997192</v>
      </c>
      <c r="L525" s="147"/>
      <c r="M525" s="203">
        <v>-4.1074069695358872</v>
      </c>
      <c r="N525" s="144"/>
      <c r="P525" s="154" t="s">
        <v>244</v>
      </c>
      <c r="Q525" s="155">
        <v>0.59837141222786772</v>
      </c>
      <c r="R525" s="155">
        <v>0.57713212768060085</v>
      </c>
      <c r="S525" s="155">
        <v>0.58013215859030842</v>
      </c>
      <c r="T525" s="155">
        <v>0.61824384350236306</v>
      </c>
      <c r="U525" s="155">
        <v>0.61717021727931154</v>
      </c>
      <c r="V525" s="155">
        <v>0.60128913443830567</v>
      </c>
      <c r="W525" s="155">
        <v>0.64040946076001048</v>
      </c>
      <c r="X525" s="155">
        <v>0.61566364856759304</v>
      </c>
      <c r="Y525" s="172">
        <v>-2.4745812192417449</v>
      </c>
      <c r="Z525" s="172">
        <v>0.95050729542817125</v>
      </c>
      <c r="AA525" s="147"/>
      <c r="AB525" s="144"/>
      <c r="AC525" s="144"/>
      <c r="AD525" s="151">
        <v>0.63056140785723136</v>
      </c>
      <c r="AE525" s="151">
        <v>0.60615857561331132</v>
      </c>
      <c r="AF525" s="144"/>
    </row>
    <row r="526" spans="1:32" ht="22.15" customHeight="1" x14ac:dyDescent="0.25">
      <c r="A526" s="154" t="s">
        <v>245</v>
      </c>
      <c r="B526" s="155">
        <v>0</v>
      </c>
      <c r="C526" s="155">
        <v>0</v>
      </c>
      <c r="D526" s="155">
        <v>0</v>
      </c>
      <c r="E526" s="155">
        <v>1.9445794846864365E-3</v>
      </c>
      <c r="F526" s="155">
        <v>8.7939698492462311E-3</v>
      </c>
      <c r="G526" s="155">
        <v>3.0503491363469314E-2</v>
      </c>
      <c r="H526" s="155">
        <v>4.8661005878510778E-2</v>
      </c>
      <c r="I526" s="155">
        <v>3.8900785153461813E-2</v>
      </c>
      <c r="J526" s="172">
        <v>-0.97602207250489648</v>
      </c>
      <c r="K526" s="172">
        <v>2.2975639534425998</v>
      </c>
      <c r="L526" s="147"/>
      <c r="M526" s="203">
        <v>-2.5821730627292809</v>
      </c>
      <c r="N526" s="144"/>
      <c r="P526" s="154" t="s">
        <v>245</v>
      </c>
      <c r="Q526" s="155">
        <v>3.1091221104344022E-2</v>
      </c>
      <c r="R526" s="155">
        <v>4.2527258951806833E-2</v>
      </c>
      <c r="S526" s="155">
        <v>4.2995594713656389E-2</v>
      </c>
      <c r="T526" s="155">
        <v>3.5997299314167938E-2</v>
      </c>
      <c r="U526" s="155">
        <v>5.6607775993211915E-2</v>
      </c>
      <c r="V526" s="155">
        <v>6.6995926111948212E-2</v>
      </c>
      <c r="W526" s="155">
        <v>7.6730146694275136E-2</v>
      </c>
      <c r="X526" s="155">
        <v>6.4722515780754622E-2</v>
      </c>
      <c r="Y526" s="172">
        <v>-1.2007630913520515</v>
      </c>
      <c r="Z526" s="172">
        <v>1.2845089282340751</v>
      </c>
      <c r="AA526" s="147"/>
      <c r="AB526" s="144"/>
      <c r="AC526" s="144"/>
      <c r="AD526" s="151">
        <v>1.5925145619035817E-2</v>
      </c>
      <c r="AE526" s="151">
        <v>5.187742649841387E-2</v>
      </c>
      <c r="AF526" s="144"/>
    </row>
    <row r="527" spans="1:32" ht="22.15" customHeight="1" x14ac:dyDescent="0.25">
      <c r="A527" s="154" t="s">
        <v>246</v>
      </c>
      <c r="B527" s="155">
        <v>6.8216270843860533E-2</v>
      </c>
      <c r="C527" s="155">
        <v>5.7673975214489991E-2</v>
      </c>
      <c r="D527" s="155">
        <v>3.2733224222585927E-2</v>
      </c>
      <c r="E527" s="155">
        <v>5.201750121536218E-2</v>
      </c>
      <c r="F527" s="155">
        <v>5.067001675041876E-2</v>
      </c>
      <c r="G527" s="155">
        <v>5.1451672179345827E-2</v>
      </c>
      <c r="H527" s="155">
        <v>4.8661005878510778E-2</v>
      </c>
      <c r="I527" s="155">
        <v>0.11063526052819414</v>
      </c>
      <c r="J527" s="172">
        <v>6.1974254649683358</v>
      </c>
      <c r="K527" s="172">
        <v>5.901795974742825</v>
      </c>
      <c r="L527" s="147"/>
      <c r="M527" s="203">
        <v>3.2288455238428062</v>
      </c>
      <c r="N527" s="144"/>
      <c r="P527" s="154" t="s">
        <v>246</v>
      </c>
      <c r="Q527" s="155">
        <v>6.9282277331000369E-2</v>
      </c>
      <c r="R527" s="155">
        <v>5.4188490298777876E-2</v>
      </c>
      <c r="S527" s="155">
        <v>3.1762114537444937E-2</v>
      </c>
      <c r="T527" s="155">
        <v>4.7688426139796028E-2</v>
      </c>
      <c r="U527" s="155">
        <v>6.3153428891784602E-2</v>
      </c>
      <c r="V527" s="155">
        <v>8.8397790055248615E-2</v>
      </c>
      <c r="W527" s="155">
        <v>7.0722389104377503E-2</v>
      </c>
      <c r="X527" s="155">
        <v>7.8346805289766078E-2</v>
      </c>
      <c r="Y527" s="172">
        <v>0.76244161853885739</v>
      </c>
      <c r="Z527" s="172">
        <v>1.5536996045829117</v>
      </c>
      <c r="AA527" s="147"/>
      <c r="AB527" s="144"/>
      <c r="AC527" s="144"/>
      <c r="AD527" s="151">
        <v>5.1617300780765894E-2</v>
      </c>
      <c r="AE527" s="151">
        <v>6.2809809243936962E-2</v>
      </c>
      <c r="AF527" s="144"/>
    </row>
    <row r="528" spans="1:32" x14ac:dyDescent="0.25">
      <c r="A528" s="149" t="s">
        <v>247</v>
      </c>
      <c r="B528" s="150">
        <v>37.545224861040936</v>
      </c>
      <c r="C528" s="150">
        <v>56.950905624404193</v>
      </c>
      <c r="D528" s="150">
        <v>35.129296235679234</v>
      </c>
      <c r="E528" s="150">
        <v>38.010209042294605</v>
      </c>
      <c r="F528" s="150">
        <v>25.249999999999996</v>
      </c>
      <c r="G528" s="150">
        <v>30.29327453142227</v>
      </c>
      <c r="H528" s="150">
        <v>24.701175702155446</v>
      </c>
      <c r="I528" s="150">
        <v>33.596716630977888</v>
      </c>
      <c r="J528" s="177">
        <v>8.8955409288224416</v>
      </c>
      <c r="K528" s="177">
        <v>-0.7770595494657826</v>
      </c>
      <c r="L528" s="147"/>
      <c r="M528" s="203">
        <v>7.7446415688545684</v>
      </c>
      <c r="N528" s="144"/>
      <c r="P528" s="149" t="s">
        <v>247</v>
      </c>
      <c r="Q528" s="150">
        <v>39.56960193815403</v>
      </c>
      <c r="R528" s="150">
        <v>45.819712092762785</v>
      </c>
      <c r="S528" s="150">
        <v>37.223392070484572</v>
      </c>
      <c r="T528" s="150">
        <v>28.835968871042258</v>
      </c>
      <c r="U528" s="150">
        <v>26.790326979605457</v>
      </c>
      <c r="V528" s="150">
        <v>25.345080640660758</v>
      </c>
      <c r="W528" s="150">
        <v>26.828224795123802</v>
      </c>
      <c r="X528" s="150">
        <v>25.852075062123319</v>
      </c>
      <c r="Y528" s="177">
        <v>-0.97614973300048291</v>
      </c>
      <c r="Z528" s="177">
        <v>-6.5509747923451727</v>
      </c>
      <c r="AA528" s="147"/>
      <c r="AB528" s="144"/>
      <c r="AC528" s="144"/>
      <c r="AD528" s="150">
        <v>34.37377618044367</v>
      </c>
      <c r="AE528" s="150">
        <v>32.403049854468492</v>
      </c>
      <c r="AF528" s="144"/>
    </row>
    <row r="529" spans="1:32" x14ac:dyDescent="0.25">
      <c r="A529" s="149" t="s">
        <v>248</v>
      </c>
      <c r="B529" s="150">
        <v>85.033464566929183</v>
      </c>
      <c r="C529" s="150">
        <v>123.28907563025207</v>
      </c>
      <c r="D529" s="150">
        <v>72.0195227765727</v>
      </c>
      <c r="E529" s="150">
        <v>81.135440180586954</v>
      </c>
      <c r="F529" s="150">
        <v>57.670792079207914</v>
      </c>
      <c r="G529" s="150">
        <v>81.827586206896569</v>
      </c>
      <c r="H529" s="150">
        <v>78.586638830897741</v>
      </c>
      <c r="I529" s="150">
        <v>93.568773234200791</v>
      </c>
      <c r="J529" s="177">
        <v>14.98213440330305</v>
      </c>
      <c r="K529" s="177">
        <v>8.7384451230568345</v>
      </c>
      <c r="L529" s="147"/>
      <c r="M529" s="203">
        <v>11.696280884659757</v>
      </c>
      <c r="N529" s="144"/>
      <c r="P529" s="149" t="s">
        <v>248</v>
      </c>
      <c r="Q529" s="150">
        <v>85.649861878453024</v>
      </c>
      <c r="R529" s="150">
        <v>107.04158228702578</v>
      </c>
      <c r="S529" s="150">
        <v>85.66011854360714</v>
      </c>
      <c r="T529" s="150">
        <v>64.540003232584468</v>
      </c>
      <c r="U529" s="150">
        <v>68.260584283705683</v>
      </c>
      <c r="V529" s="150">
        <v>76.472487850760302</v>
      </c>
      <c r="W529" s="150">
        <v>93.711420612813328</v>
      </c>
      <c r="X529" s="150">
        <v>81.872492349541034</v>
      </c>
      <c r="Y529" s="177">
        <v>-11.838928263272294</v>
      </c>
      <c r="Z529" s="177">
        <v>-1.5829681884956699</v>
      </c>
      <c r="AA529" s="147"/>
      <c r="AB529" s="144"/>
      <c r="AC529" s="144"/>
      <c r="AD529" s="150">
        <v>84.830328111143956</v>
      </c>
      <c r="AE529" s="150">
        <v>83.455460538036704</v>
      </c>
      <c r="AF529" s="144"/>
    </row>
    <row r="530" spans="1:32" x14ac:dyDescent="0.25">
      <c r="A530" s="146" t="s">
        <v>249</v>
      </c>
      <c r="B530" s="147">
        <v>355</v>
      </c>
      <c r="C530" s="147">
        <v>319</v>
      </c>
      <c r="D530" s="147">
        <v>317</v>
      </c>
      <c r="E530" s="147">
        <v>333</v>
      </c>
      <c r="F530" s="147">
        <v>412</v>
      </c>
      <c r="G530" s="147">
        <v>421</v>
      </c>
      <c r="H530" s="147">
        <v>410</v>
      </c>
      <c r="I530" s="147">
        <v>475</v>
      </c>
      <c r="J530" s="148">
        <v>0.15853658536585366</v>
      </c>
      <c r="K530" s="148">
        <v>0.29528632645111019</v>
      </c>
      <c r="L530" s="147"/>
      <c r="M530" s="155">
        <v>0.1319078033879478</v>
      </c>
      <c r="N530" s="144"/>
      <c r="P530" s="146" t="s">
        <v>249</v>
      </c>
      <c r="Q530" s="147">
        <v>4528</v>
      </c>
      <c r="R530" s="147">
        <v>3695</v>
      </c>
      <c r="S530" s="147">
        <v>3949</v>
      </c>
      <c r="T530" s="147">
        <v>3775</v>
      </c>
      <c r="U530" s="147">
        <v>3494</v>
      </c>
      <c r="V530" s="147">
        <v>3397</v>
      </c>
      <c r="W530" s="147">
        <v>3849</v>
      </c>
      <c r="X530" s="147">
        <v>3601</v>
      </c>
      <c r="Y530" s="148">
        <v>-6.4432320083138483E-2</v>
      </c>
      <c r="Z530" s="148">
        <v>-5.5457713493461271E-2</v>
      </c>
      <c r="AA530" s="147"/>
      <c r="AB530" s="144"/>
      <c r="AC530" s="144"/>
      <c r="AD530" s="147">
        <v>366.71428571428572</v>
      </c>
      <c r="AE530" s="147">
        <v>3812.4285714285716</v>
      </c>
      <c r="AF530" s="144"/>
    </row>
    <row r="531" spans="1:32" x14ac:dyDescent="0.25">
      <c r="A531" s="146" t="s">
        <v>250</v>
      </c>
      <c r="B531" s="147">
        <v>83</v>
      </c>
      <c r="C531" s="147">
        <v>55</v>
      </c>
      <c r="D531" s="147">
        <v>64</v>
      </c>
      <c r="E531" s="147">
        <v>69</v>
      </c>
      <c r="F531" s="147">
        <v>69</v>
      </c>
      <c r="G531" s="147">
        <v>87</v>
      </c>
      <c r="H531" s="147">
        <v>88</v>
      </c>
      <c r="I531" s="147">
        <v>92</v>
      </c>
      <c r="J531" s="148">
        <v>4.5454545454545456E-2</v>
      </c>
      <c r="K531" s="148">
        <v>0.25048543689320391</v>
      </c>
      <c r="L531" s="147"/>
      <c r="M531" s="155">
        <v>0.11344019728729964</v>
      </c>
      <c r="N531" s="144"/>
      <c r="P531" s="146" t="s">
        <v>250</v>
      </c>
      <c r="Q531" s="147">
        <v>859</v>
      </c>
      <c r="R531" s="147">
        <v>744</v>
      </c>
      <c r="S531" s="147">
        <v>781</v>
      </c>
      <c r="T531" s="147">
        <v>774</v>
      </c>
      <c r="U531" s="147">
        <v>605</v>
      </c>
      <c r="V531" s="147">
        <v>656</v>
      </c>
      <c r="W531" s="147">
        <v>798</v>
      </c>
      <c r="X531" s="147">
        <v>811</v>
      </c>
      <c r="Y531" s="148">
        <v>1.6290726817042606E-2</v>
      </c>
      <c r="Z531" s="148">
        <v>8.8173279662641296E-2</v>
      </c>
      <c r="AA531" s="147"/>
      <c r="AB531" s="144"/>
      <c r="AC531" s="144"/>
      <c r="AD531" s="150">
        <v>73.571428571428569</v>
      </c>
      <c r="AE531" s="150">
        <v>745.28571428571433</v>
      </c>
      <c r="AF531" s="144"/>
    </row>
    <row r="532" spans="1:32" x14ac:dyDescent="0.25">
      <c r="A532" s="149" t="s">
        <v>251</v>
      </c>
      <c r="B532" s="150">
        <v>0</v>
      </c>
      <c r="C532" s="150">
        <v>717</v>
      </c>
      <c r="D532" s="150">
        <v>426</v>
      </c>
      <c r="E532" s="150">
        <v>366</v>
      </c>
      <c r="F532" s="150">
        <v>366</v>
      </c>
      <c r="G532" s="150">
        <v>406</v>
      </c>
      <c r="H532" s="150">
        <v>334</v>
      </c>
      <c r="I532" s="150">
        <v>476</v>
      </c>
      <c r="J532" s="148">
        <v>0.42514970059880242</v>
      </c>
      <c r="K532" s="157">
        <v>9.2160611854684563E-2</v>
      </c>
      <c r="L532" s="147"/>
      <c r="M532" s="155">
        <v>6.7709815078236132E-2</v>
      </c>
      <c r="N532" s="144"/>
      <c r="P532" s="149" t="s">
        <v>251</v>
      </c>
      <c r="Q532" s="150">
        <v>0</v>
      </c>
      <c r="R532" s="150">
        <v>10740</v>
      </c>
      <c r="S532" s="150">
        <v>8328</v>
      </c>
      <c r="T532" s="150">
        <v>7400</v>
      </c>
      <c r="U532" s="150">
        <v>6638</v>
      </c>
      <c r="V532" s="150">
        <v>6901</v>
      </c>
      <c r="W532" s="150">
        <v>6408</v>
      </c>
      <c r="X532" s="150">
        <v>7030</v>
      </c>
      <c r="Y532" s="148">
        <v>9.7066167290886393E-2</v>
      </c>
      <c r="Z532" s="157">
        <v>-9.1242055370031203E-2</v>
      </c>
      <c r="AA532" s="147"/>
      <c r="AB532" s="144"/>
      <c r="AC532" s="144"/>
      <c r="AD532" s="158">
        <v>435.83333333333331</v>
      </c>
      <c r="AE532" s="158">
        <v>7735.833333333333</v>
      </c>
      <c r="AF532" s="144"/>
    </row>
    <row r="533" spans="1:32" x14ac:dyDescent="0.25">
      <c r="A533" s="159" t="s">
        <v>252</v>
      </c>
      <c r="B533" s="147">
        <v>146</v>
      </c>
      <c r="C533" s="147">
        <v>197</v>
      </c>
      <c r="D533" s="147">
        <v>134</v>
      </c>
      <c r="E533" s="147">
        <v>162</v>
      </c>
      <c r="F533" s="147">
        <v>137</v>
      </c>
      <c r="G533" s="147">
        <v>237</v>
      </c>
      <c r="H533" s="147">
        <v>158</v>
      </c>
      <c r="I533" s="147">
        <v>105</v>
      </c>
      <c r="J533" s="148">
        <v>-0.33544303797468356</v>
      </c>
      <c r="K533" s="148">
        <v>-0.37233134073441498</v>
      </c>
      <c r="L533" s="147"/>
      <c r="M533" s="155">
        <v>4.9668874172185427E-2</v>
      </c>
      <c r="N533" s="144"/>
      <c r="P533" s="159" t="s">
        <v>252</v>
      </c>
      <c r="Q533" s="147">
        <v>3016</v>
      </c>
      <c r="R533" s="147">
        <v>2664</v>
      </c>
      <c r="S533" s="147">
        <v>2445</v>
      </c>
      <c r="T533" s="147">
        <v>1857</v>
      </c>
      <c r="U533" s="147">
        <v>1886</v>
      </c>
      <c r="V533" s="147">
        <v>1855</v>
      </c>
      <c r="W533" s="147">
        <v>1865</v>
      </c>
      <c r="X533" s="147">
        <v>2114</v>
      </c>
      <c r="Y533" s="148">
        <v>0.13351206434316354</v>
      </c>
      <c r="Z533" s="148">
        <v>-5.068001026430579E-2</v>
      </c>
      <c r="AA533" s="147"/>
      <c r="AB533" s="144"/>
      <c r="AC533" s="144"/>
      <c r="AD533" s="150">
        <v>167.28571428571428</v>
      </c>
      <c r="AE533" s="150">
        <v>2226.8571428571427</v>
      </c>
      <c r="AF533" s="144"/>
    </row>
    <row r="534" spans="1:32" x14ac:dyDescent="0.25">
      <c r="A534" s="159" t="s">
        <v>253</v>
      </c>
      <c r="B534" s="147">
        <v>27</v>
      </c>
      <c r="C534" s="147">
        <v>14</v>
      </c>
      <c r="D534" s="147">
        <v>36</v>
      </c>
      <c r="E534" s="147">
        <v>16</v>
      </c>
      <c r="F534" s="147">
        <v>24</v>
      </c>
      <c r="G534" s="147">
        <v>21</v>
      </c>
      <c r="H534" s="147">
        <v>11</v>
      </c>
      <c r="I534" s="147">
        <v>11</v>
      </c>
      <c r="J534" s="148">
        <v>0</v>
      </c>
      <c r="K534" s="148">
        <v>-0.48322147651006708</v>
      </c>
      <c r="L534" s="147"/>
      <c r="M534" s="155">
        <v>0.05</v>
      </c>
      <c r="N534" s="144"/>
      <c r="P534" s="159" t="s">
        <v>253</v>
      </c>
      <c r="Q534" s="147">
        <v>336</v>
      </c>
      <c r="R534" s="147">
        <v>253</v>
      </c>
      <c r="S534" s="147">
        <v>310</v>
      </c>
      <c r="T534" s="147">
        <v>283</v>
      </c>
      <c r="U534" s="147">
        <v>235</v>
      </c>
      <c r="V534" s="147">
        <v>229</v>
      </c>
      <c r="W534" s="147">
        <v>165</v>
      </c>
      <c r="X534" s="147">
        <v>220</v>
      </c>
      <c r="Y534" s="148">
        <v>0.33333333333333331</v>
      </c>
      <c r="Z534" s="148">
        <v>-0.14964108227498621</v>
      </c>
      <c r="AA534" s="147"/>
      <c r="AB534" s="144"/>
      <c r="AC534" s="144"/>
      <c r="AD534" s="150">
        <v>21.285714285714285</v>
      </c>
      <c r="AE534" s="150">
        <v>258.71428571428572</v>
      </c>
      <c r="AF534" s="144"/>
    </row>
    <row r="535" spans="1:32" x14ac:dyDescent="0.25">
      <c r="A535" s="159" t="s">
        <v>254</v>
      </c>
      <c r="B535" s="160">
        <v>0.15606936416184972</v>
      </c>
      <c r="C535" s="160">
        <v>6.6350710900473939E-2</v>
      </c>
      <c r="D535" s="160">
        <v>0.21176470588235294</v>
      </c>
      <c r="E535" s="160">
        <v>8.98876404494382E-2</v>
      </c>
      <c r="F535" s="160">
        <v>0.14906832298136646</v>
      </c>
      <c r="G535" s="160">
        <v>8.1395348837209308E-2</v>
      </c>
      <c r="H535" s="160">
        <v>6.5088757396449703E-2</v>
      </c>
      <c r="I535" s="160">
        <v>9.4827586206896547E-2</v>
      </c>
      <c r="J535" s="172">
        <v>2.9738828810446845</v>
      </c>
      <c r="K535" s="172">
        <v>-1.8051201671891337</v>
      </c>
      <c r="L535" s="147"/>
      <c r="M535" s="203">
        <v>5.6880300209791179E-2</v>
      </c>
      <c r="N535" s="144"/>
      <c r="P535" s="159" t="s">
        <v>254</v>
      </c>
      <c r="Q535" s="160">
        <v>0.10023866348448687</v>
      </c>
      <c r="R535" s="160">
        <v>8.6732944806307846E-2</v>
      </c>
      <c r="S535" s="160">
        <v>0.11252268602540835</v>
      </c>
      <c r="T535" s="160">
        <v>0.13224299065420561</v>
      </c>
      <c r="U535" s="160">
        <v>0.1107967939651108</v>
      </c>
      <c r="V535" s="160">
        <v>0.10988483685220729</v>
      </c>
      <c r="W535" s="160">
        <v>8.1280788177339899E-2</v>
      </c>
      <c r="X535" s="160">
        <v>9.4258783204798635E-2</v>
      </c>
      <c r="Y535" s="172">
        <v>1.2977995027458735</v>
      </c>
      <c r="Z535" s="172">
        <v>-0.98276585447272113</v>
      </c>
      <c r="AA535" s="147"/>
      <c r="AB535" s="144"/>
      <c r="AC535" s="144"/>
      <c r="AD535" s="191">
        <v>0.11287878787878788</v>
      </c>
      <c r="AE535" s="191">
        <v>0.10408644174952585</v>
      </c>
      <c r="AF535" s="144"/>
    </row>
    <row r="536" spans="1:32" x14ac:dyDescent="0.25">
      <c r="A536" s="161" t="s">
        <v>255</v>
      </c>
      <c r="B536" s="161"/>
      <c r="C536" s="161"/>
      <c r="D536" s="161"/>
      <c r="E536" s="144"/>
      <c r="F536" s="144"/>
      <c r="G536" s="144"/>
      <c r="H536" s="144"/>
      <c r="I536" s="144"/>
      <c r="J536" s="144"/>
      <c r="K536" s="144"/>
      <c r="L536" s="144"/>
      <c r="M536" s="144"/>
      <c r="N536" s="144"/>
      <c r="O536" s="204"/>
      <c r="P536" s="161" t="s">
        <v>255</v>
      </c>
      <c r="Q536" s="161"/>
      <c r="R536" s="161"/>
      <c r="S536" s="161"/>
      <c r="T536" s="144"/>
      <c r="U536" s="144"/>
      <c r="V536" s="144"/>
      <c r="W536" s="144"/>
      <c r="X536" s="144"/>
      <c r="Y536" s="144"/>
      <c r="Z536" s="144"/>
      <c r="AA536" s="144"/>
      <c r="AB536" s="144"/>
      <c r="AC536" s="144"/>
      <c r="AD536" s="144"/>
      <c r="AE536" s="144"/>
      <c r="AF536" s="144"/>
    </row>
    <row r="539" spans="1:32" x14ac:dyDescent="0.25">
      <c r="A539" s="189" t="s">
        <v>265</v>
      </c>
      <c r="B539" s="189"/>
      <c r="C539" s="189"/>
      <c r="D539" s="189"/>
      <c r="E539" s="181"/>
      <c r="F539" s="167"/>
      <c r="G539" s="167"/>
      <c r="H539" s="167"/>
      <c r="I539" s="167"/>
      <c r="J539" s="167"/>
      <c r="K539" s="167"/>
      <c r="L539" s="188"/>
      <c r="M539" s="211"/>
      <c r="N539" s="144"/>
      <c r="O539" s="211"/>
      <c r="P539" s="189" t="s">
        <v>265</v>
      </c>
      <c r="Q539" s="189"/>
      <c r="R539" s="189"/>
      <c r="S539" s="189"/>
      <c r="T539" s="181"/>
      <c r="U539" s="144"/>
      <c r="V539" s="144"/>
      <c r="W539" s="144"/>
      <c r="X539" s="144"/>
      <c r="Y539" s="144"/>
      <c r="Z539" s="144"/>
      <c r="AA539" s="188"/>
      <c r="AB539" s="144"/>
      <c r="AC539" s="144"/>
      <c r="AD539" s="144"/>
      <c r="AE539" s="144"/>
      <c r="AF539" s="144"/>
    </row>
    <row r="540" spans="1:32" x14ac:dyDescent="0.25">
      <c r="A540" s="166" t="s">
        <v>316</v>
      </c>
      <c r="B540" s="166"/>
      <c r="C540" s="166"/>
      <c r="D540" s="166"/>
      <c r="E540" s="213"/>
      <c r="F540" s="167"/>
      <c r="G540" s="167"/>
      <c r="H540" s="167"/>
      <c r="I540" s="167"/>
      <c r="J540" s="167"/>
      <c r="K540" s="167"/>
      <c r="L540" s="167"/>
      <c r="M540" s="144"/>
      <c r="N540" s="144"/>
      <c r="P540" s="166" t="s">
        <v>231</v>
      </c>
      <c r="Q540" s="166"/>
      <c r="R540" s="166"/>
      <c r="S540" s="166"/>
      <c r="T540" s="162"/>
      <c r="U540" s="144"/>
      <c r="V540" s="144"/>
      <c r="W540" s="144"/>
      <c r="X540" s="144"/>
      <c r="Y540" s="144"/>
      <c r="Z540" s="144"/>
      <c r="AA540" s="167"/>
      <c r="AB540" s="144"/>
      <c r="AC540" s="144"/>
      <c r="AD540" s="144"/>
      <c r="AE540" s="144"/>
      <c r="AF540" s="144"/>
    </row>
    <row r="541" spans="1:32" ht="31.5" x14ac:dyDescent="0.25">
      <c r="A541" s="190"/>
      <c r="B541" s="141">
        <v>2019</v>
      </c>
      <c r="C541" s="141">
        <v>2020</v>
      </c>
      <c r="D541" s="141">
        <v>2021</v>
      </c>
      <c r="E541" s="141">
        <v>2022</v>
      </c>
      <c r="F541" s="141">
        <v>2023</v>
      </c>
      <c r="G541" s="141">
        <v>2024</v>
      </c>
      <c r="H541" s="141">
        <v>2025</v>
      </c>
      <c r="I541" s="141">
        <v>2026</v>
      </c>
      <c r="J541" s="142" t="s">
        <v>232</v>
      </c>
      <c r="K541" s="142" t="s">
        <v>233</v>
      </c>
      <c r="L541" s="143" t="s">
        <v>234</v>
      </c>
      <c r="M541" s="145" t="s">
        <v>287</v>
      </c>
      <c r="N541" s="144"/>
      <c r="P541" s="190"/>
      <c r="Q541" s="141">
        <v>2019</v>
      </c>
      <c r="R541" s="141">
        <v>2020</v>
      </c>
      <c r="S541" s="141">
        <v>2021</v>
      </c>
      <c r="T541" s="141">
        <v>2022</v>
      </c>
      <c r="U541" s="141">
        <v>2023</v>
      </c>
      <c r="V541" s="141">
        <v>2024</v>
      </c>
      <c r="W541" s="141">
        <v>2025</v>
      </c>
      <c r="X541" s="141">
        <v>2026</v>
      </c>
      <c r="Y541" s="142" t="s">
        <v>232</v>
      </c>
      <c r="Z541" s="142" t="s">
        <v>233</v>
      </c>
      <c r="AA541" s="143" t="s">
        <v>234</v>
      </c>
      <c r="AB541" s="144"/>
      <c r="AC541" s="144"/>
      <c r="AD541" s="145" t="s">
        <v>317</v>
      </c>
      <c r="AE541" s="145" t="s">
        <v>235</v>
      </c>
      <c r="AF541" s="144"/>
    </row>
    <row r="542" spans="1:32" x14ac:dyDescent="0.25">
      <c r="A542" s="146" t="s">
        <v>236</v>
      </c>
      <c r="B542" s="147">
        <v>779</v>
      </c>
      <c r="C542" s="147">
        <v>1084</v>
      </c>
      <c r="D542" s="147">
        <v>836</v>
      </c>
      <c r="E542" s="147">
        <v>696</v>
      </c>
      <c r="F542" s="147">
        <v>822</v>
      </c>
      <c r="G542" s="147">
        <v>844</v>
      </c>
      <c r="H542" s="147">
        <v>886</v>
      </c>
      <c r="I542" s="147">
        <v>1022</v>
      </c>
      <c r="J542" s="148">
        <v>0.15349887133182843</v>
      </c>
      <c r="K542" s="148">
        <v>0.20295947536573064</v>
      </c>
      <c r="L542" s="147"/>
      <c r="M542" s="155">
        <v>8.0713947243721371E-2</v>
      </c>
      <c r="N542" s="144"/>
      <c r="P542" s="146" t="s">
        <v>236</v>
      </c>
      <c r="Q542" s="147">
        <v>11823</v>
      </c>
      <c r="R542" s="147">
        <v>13216</v>
      </c>
      <c r="S542" s="147">
        <v>9209</v>
      </c>
      <c r="T542" s="147">
        <v>9024</v>
      </c>
      <c r="U542" s="147">
        <v>11275</v>
      </c>
      <c r="V542" s="147">
        <v>11078</v>
      </c>
      <c r="W542" s="147">
        <v>11554</v>
      </c>
      <c r="X542" s="147">
        <v>12662</v>
      </c>
      <c r="Y542" s="148">
        <v>9.5897524666782072E-2</v>
      </c>
      <c r="Z542" s="148">
        <v>0.14842120265875425</v>
      </c>
      <c r="AA542" s="147"/>
      <c r="AB542" s="144"/>
      <c r="AC542" s="144"/>
      <c r="AD542" s="147">
        <v>849.57142857142856</v>
      </c>
      <c r="AE542" s="147">
        <v>11025.571428571429</v>
      </c>
      <c r="AF542" s="144"/>
    </row>
    <row r="543" spans="1:32" x14ac:dyDescent="0.25">
      <c r="A543" s="149" t="s">
        <v>237</v>
      </c>
      <c r="B543" s="150">
        <v>468</v>
      </c>
      <c r="C543" s="150">
        <v>512</v>
      </c>
      <c r="D543" s="150">
        <v>400</v>
      </c>
      <c r="E543" s="150">
        <v>352</v>
      </c>
      <c r="F543" s="150">
        <v>405</v>
      </c>
      <c r="G543" s="150">
        <v>377</v>
      </c>
      <c r="H543" s="150">
        <v>436</v>
      </c>
      <c r="I543" s="150">
        <v>468</v>
      </c>
      <c r="J543" s="148">
        <v>7.3394495412844041E-2</v>
      </c>
      <c r="K543" s="148">
        <v>0.11050847457627114</v>
      </c>
      <c r="L543" s="147"/>
      <c r="M543" s="155">
        <v>8.0315771408958292E-2</v>
      </c>
      <c r="N543" s="144"/>
      <c r="P543" s="149" t="s">
        <v>237</v>
      </c>
      <c r="Q543" s="150">
        <v>6329</v>
      </c>
      <c r="R543" s="150">
        <v>6840</v>
      </c>
      <c r="S543" s="150">
        <v>4665</v>
      </c>
      <c r="T543" s="150">
        <v>4553</v>
      </c>
      <c r="U543" s="150">
        <v>5246</v>
      </c>
      <c r="V543" s="150">
        <v>5203</v>
      </c>
      <c r="W543" s="150">
        <v>5212</v>
      </c>
      <c r="X543" s="150">
        <v>5827</v>
      </c>
      <c r="Y543" s="148">
        <v>0.11799693016116654</v>
      </c>
      <c r="Z543" s="148">
        <v>7.2040580319596273E-2</v>
      </c>
      <c r="AA543" s="147"/>
      <c r="AB543" s="144"/>
      <c r="AC543" s="144"/>
      <c r="AD543" s="150">
        <v>421.42857142857144</v>
      </c>
      <c r="AE543" s="150">
        <v>5435.4285714285716</v>
      </c>
      <c r="AF543" s="144"/>
    </row>
    <row r="544" spans="1:32" x14ac:dyDescent="0.25">
      <c r="A544" s="146" t="s">
        <v>90</v>
      </c>
      <c r="B544" s="151">
        <v>0.6307277628032345</v>
      </c>
      <c r="C544" s="151">
        <v>0.49853943524829603</v>
      </c>
      <c r="D544" s="151">
        <v>0.50505050505050508</v>
      </c>
      <c r="E544" s="151">
        <v>0.5423728813559322</v>
      </c>
      <c r="F544" s="151">
        <v>0.52258064516129032</v>
      </c>
      <c r="G544" s="151">
        <v>0.4802547770700637</v>
      </c>
      <c r="H544" s="151">
        <v>0.52784503631961255</v>
      </c>
      <c r="I544" s="151">
        <v>0.48247422680412372</v>
      </c>
      <c r="J544" s="172">
        <v>-4.5370809515488828</v>
      </c>
      <c r="K544" s="172">
        <v>-4.4688031952130727</v>
      </c>
      <c r="L544" s="147"/>
      <c r="M544" s="203">
        <v>-1.7354217182838028</v>
      </c>
      <c r="N544" s="144"/>
      <c r="P544" s="146" t="s">
        <v>90</v>
      </c>
      <c r="Q544" s="151">
        <v>0.57043713384407391</v>
      </c>
      <c r="R544" s="151">
        <v>0.5477258167841127</v>
      </c>
      <c r="S544" s="151">
        <v>0.53880803880803885</v>
      </c>
      <c r="T544" s="151">
        <v>0.53476626732440691</v>
      </c>
      <c r="U544" s="151">
        <v>0.50563855421686743</v>
      </c>
      <c r="V544" s="151">
        <v>0.50994805449377634</v>
      </c>
      <c r="W544" s="151">
        <v>0.48966553927095074</v>
      </c>
      <c r="X544" s="151">
        <v>0.49982844398696175</v>
      </c>
      <c r="Y544" s="172">
        <v>1.0162904716011001</v>
      </c>
      <c r="Z544" s="172">
        <v>-2.8784863041672439</v>
      </c>
      <c r="AA544" s="147"/>
      <c r="AB544" s="144"/>
      <c r="AC544" s="144"/>
      <c r="AD544" s="151">
        <v>0.52716225875625444</v>
      </c>
      <c r="AE544" s="151">
        <v>0.52861330702863418</v>
      </c>
      <c r="AF544" s="144"/>
    </row>
    <row r="545" spans="1:32" x14ac:dyDescent="0.25">
      <c r="A545" s="149" t="s">
        <v>238</v>
      </c>
      <c r="B545" s="150">
        <v>309</v>
      </c>
      <c r="C545" s="150">
        <v>345</v>
      </c>
      <c r="D545" s="150">
        <v>270</v>
      </c>
      <c r="E545" s="150">
        <v>253</v>
      </c>
      <c r="F545" s="150">
        <v>283</v>
      </c>
      <c r="G545" s="150">
        <v>255</v>
      </c>
      <c r="H545" s="150">
        <v>323</v>
      </c>
      <c r="I545" s="150">
        <v>373</v>
      </c>
      <c r="J545" s="148">
        <v>0.15479876160990713</v>
      </c>
      <c r="K545" s="148">
        <v>0.28115799803729136</v>
      </c>
      <c r="L545" s="147"/>
      <c r="M545" s="155">
        <v>8.1906016688625391E-2</v>
      </c>
      <c r="N545" s="144"/>
      <c r="P545" s="149" t="s">
        <v>238</v>
      </c>
      <c r="Q545" s="150">
        <v>4816</v>
      </c>
      <c r="R545" s="150">
        <v>5284</v>
      </c>
      <c r="S545" s="150">
        <v>3452</v>
      </c>
      <c r="T545" s="150">
        <v>3451</v>
      </c>
      <c r="U545" s="150">
        <v>3945</v>
      </c>
      <c r="V545" s="150">
        <v>3870</v>
      </c>
      <c r="W545" s="150">
        <v>3885</v>
      </c>
      <c r="X545" s="150">
        <v>4554</v>
      </c>
      <c r="Y545" s="148">
        <v>0.17220077220077221</v>
      </c>
      <c r="Z545" s="148">
        <v>0.11061561509249901</v>
      </c>
      <c r="AA545" s="147"/>
      <c r="AB545" s="144"/>
      <c r="AC545" s="144"/>
      <c r="AD545" s="150">
        <v>291.14285714285717</v>
      </c>
      <c r="AE545" s="150">
        <v>4100.4285714285716</v>
      </c>
      <c r="AF545" s="144"/>
    </row>
    <row r="546" spans="1:32" x14ac:dyDescent="0.25">
      <c r="A546" s="149" t="s">
        <v>239</v>
      </c>
      <c r="B546" s="153">
        <v>0.39666238767650835</v>
      </c>
      <c r="C546" s="153">
        <v>0.31826568265682659</v>
      </c>
      <c r="D546" s="153">
        <v>0.32296650717703351</v>
      </c>
      <c r="E546" s="153">
        <v>0.3635057471264368</v>
      </c>
      <c r="F546" s="153">
        <v>0.34428223844282241</v>
      </c>
      <c r="G546" s="153">
        <v>0.30213270142180093</v>
      </c>
      <c r="H546" s="153">
        <v>0.36455981941309257</v>
      </c>
      <c r="I546" s="153">
        <v>0.36497064579256361</v>
      </c>
      <c r="J546" s="172">
        <v>4.1082637947104095E-2</v>
      </c>
      <c r="K546" s="172">
        <v>2.2276850601711029</v>
      </c>
      <c r="L546" s="147"/>
      <c r="M546" s="203">
        <v>0.53118241214216155</v>
      </c>
      <c r="N546" s="144"/>
      <c r="P546" s="149" t="s">
        <v>239</v>
      </c>
      <c r="Q546" s="153">
        <v>0.40734162226169329</v>
      </c>
      <c r="R546" s="153">
        <v>0.39981840193704599</v>
      </c>
      <c r="S546" s="153">
        <v>0.37485068954283851</v>
      </c>
      <c r="T546" s="153">
        <v>0.38242464539007093</v>
      </c>
      <c r="U546" s="153">
        <v>0.34988913525498894</v>
      </c>
      <c r="V546" s="153">
        <v>0.34934103628813867</v>
      </c>
      <c r="W546" s="153">
        <v>0.33624718712134327</v>
      </c>
      <c r="X546" s="153">
        <v>0.35965882167114199</v>
      </c>
      <c r="Y546" s="172">
        <v>2.3411634549798723</v>
      </c>
      <c r="Z546" s="172">
        <v>-1.2242861429183238</v>
      </c>
      <c r="AA546" s="147"/>
      <c r="AB546" s="144"/>
      <c r="AC546" s="144"/>
      <c r="AD546" s="153">
        <v>0.34269379519085258</v>
      </c>
      <c r="AE546" s="153">
        <v>0.37190168310032523</v>
      </c>
      <c r="AF546" s="144"/>
    </row>
    <row r="547" spans="1:32" x14ac:dyDescent="0.25">
      <c r="A547" s="149" t="s">
        <v>240</v>
      </c>
      <c r="B547" s="153">
        <v>0.66025641025641024</v>
      </c>
      <c r="C547" s="153">
        <v>0.673828125</v>
      </c>
      <c r="D547" s="153">
        <v>0.67500000000000004</v>
      </c>
      <c r="E547" s="153">
        <v>0.71875</v>
      </c>
      <c r="F547" s="153">
        <v>0.6987654320987654</v>
      </c>
      <c r="G547" s="153">
        <v>0.67639257294429711</v>
      </c>
      <c r="H547" s="153">
        <v>0.74082568807339455</v>
      </c>
      <c r="I547" s="153">
        <v>0.79700854700854706</v>
      </c>
      <c r="J547" s="172">
        <v>5.6182858935152513</v>
      </c>
      <c r="K547" s="172">
        <v>10.616108938142844</v>
      </c>
      <c r="L547" s="147"/>
      <c r="M547" s="203">
        <v>1.5474309836760569</v>
      </c>
      <c r="N547" s="144"/>
      <c r="P547" s="149" t="s">
        <v>240</v>
      </c>
      <c r="Q547" s="153">
        <v>0.76094169695054514</v>
      </c>
      <c r="R547" s="153">
        <v>0.77251461988304093</v>
      </c>
      <c r="S547" s="153">
        <v>0.73997856377277604</v>
      </c>
      <c r="T547" s="153">
        <v>0.7579617834394905</v>
      </c>
      <c r="U547" s="153">
        <v>0.75200152497140682</v>
      </c>
      <c r="V547" s="153">
        <v>0.74380165289256195</v>
      </c>
      <c r="W547" s="153">
        <v>0.74539524174980809</v>
      </c>
      <c r="X547" s="153">
        <v>0.78153423717178649</v>
      </c>
      <c r="Y547" s="172">
        <v>3.6138995421978404</v>
      </c>
      <c r="Z547" s="172">
        <v>2.7145044572963961</v>
      </c>
      <c r="AA547" s="147"/>
      <c r="AB547" s="144"/>
      <c r="AC547" s="144"/>
      <c r="AD547" s="153">
        <v>0.69084745762711863</v>
      </c>
      <c r="AE547" s="153">
        <v>0.75438919259882253</v>
      </c>
      <c r="AF547" s="144"/>
    </row>
    <row r="548" spans="1:32" ht="22.15" customHeight="1" x14ac:dyDescent="0.25">
      <c r="A548" s="154" t="s">
        <v>241</v>
      </c>
      <c r="B548" s="155">
        <v>6.4102564102564097E-2</v>
      </c>
      <c r="C548" s="155">
        <v>8.59375E-2</v>
      </c>
      <c r="D548" s="155">
        <v>0.1</v>
      </c>
      <c r="E548" s="155">
        <v>6.25E-2</v>
      </c>
      <c r="F548" s="155">
        <v>7.160493827160494E-2</v>
      </c>
      <c r="G548" s="155">
        <v>5.0397877984084884E-2</v>
      </c>
      <c r="H548" s="155">
        <v>7.3394495412844041E-2</v>
      </c>
      <c r="I548" s="155">
        <v>7.6923076923076927E-2</v>
      </c>
      <c r="J548" s="172">
        <v>0.35285815102328866</v>
      </c>
      <c r="K548" s="172">
        <v>0.37027379400260824</v>
      </c>
      <c r="L548" s="147"/>
      <c r="M548" s="203">
        <v>3.3332893295138022</v>
      </c>
      <c r="N548" s="144"/>
      <c r="P548" s="154" t="s">
        <v>241</v>
      </c>
      <c r="Q548" s="155">
        <v>4.1396745141412547E-2</v>
      </c>
      <c r="R548" s="155">
        <v>4.2543859649122807E-2</v>
      </c>
      <c r="S548" s="155">
        <v>5.1446945337620578E-2</v>
      </c>
      <c r="T548" s="155">
        <v>4.6782341313419726E-2</v>
      </c>
      <c r="U548" s="155">
        <v>5.1277163553183375E-2</v>
      </c>
      <c r="V548" s="155">
        <v>4.2283298097251586E-2</v>
      </c>
      <c r="W548" s="155">
        <v>5.698388334612433E-2</v>
      </c>
      <c r="X548" s="155">
        <v>4.3590183627938907E-2</v>
      </c>
      <c r="Y548" s="172">
        <v>-1.3393699718185423</v>
      </c>
      <c r="Z548" s="172">
        <v>-0.35082183905640396</v>
      </c>
      <c r="AA548" s="147"/>
      <c r="AB548" s="144"/>
      <c r="AC548" s="144"/>
      <c r="AD548" s="151">
        <v>7.3220338983050845E-2</v>
      </c>
      <c r="AE548" s="151">
        <v>4.7098402018502947E-2</v>
      </c>
      <c r="AF548" s="144"/>
    </row>
    <row r="549" spans="1:32" ht="22.15" customHeight="1" x14ac:dyDescent="0.25">
      <c r="A549" s="154" t="s">
        <v>242</v>
      </c>
      <c r="B549" s="155">
        <v>3.8510911424903725E-2</v>
      </c>
      <c r="C549" s="155">
        <v>4.0590405904059039E-2</v>
      </c>
      <c r="D549" s="155">
        <v>4.784688995215311E-2</v>
      </c>
      <c r="E549" s="155">
        <v>3.1609195402298854E-2</v>
      </c>
      <c r="F549" s="155">
        <v>3.5279805352798052E-2</v>
      </c>
      <c r="G549" s="155">
        <v>2.2511848341232227E-2</v>
      </c>
      <c r="H549" s="155">
        <v>3.6117381489841983E-2</v>
      </c>
      <c r="I549" s="155">
        <v>3.5225048923679059E-2</v>
      </c>
      <c r="J549" s="172">
        <v>-8.9233256616292472E-2</v>
      </c>
      <c r="K549" s="172">
        <v>-0.1095785110287649</v>
      </c>
      <c r="L549" s="147"/>
      <c r="M549" s="203">
        <v>1.5165026810268853</v>
      </c>
      <c r="N549" s="144"/>
      <c r="P549" s="154" t="s">
        <v>242</v>
      </c>
      <c r="Q549" s="155">
        <v>2.2160196227691786E-2</v>
      </c>
      <c r="R549" s="155">
        <v>2.2018765133171914E-2</v>
      </c>
      <c r="S549" s="155">
        <v>2.6061461613638832E-2</v>
      </c>
      <c r="T549" s="155">
        <v>2.360372340425532E-2</v>
      </c>
      <c r="U549" s="155">
        <v>2.3858093126385808E-2</v>
      </c>
      <c r="V549" s="155">
        <v>1.9859180357465245E-2</v>
      </c>
      <c r="W549" s="155">
        <v>2.5705383416998441E-2</v>
      </c>
      <c r="X549" s="155">
        <v>2.0060022113410205E-2</v>
      </c>
      <c r="Y549" s="172">
        <v>-0.56453613035882355</v>
      </c>
      <c r="Z549" s="172">
        <v>-0.31587291012984581</v>
      </c>
      <c r="AA549" s="147"/>
      <c r="AB549" s="144"/>
      <c r="AC549" s="144"/>
      <c r="AD549" s="151">
        <v>3.6320834033966708E-2</v>
      </c>
      <c r="AE549" s="151">
        <v>2.3218751214708663E-2</v>
      </c>
      <c r="AF549" s="144"/>
    </row>
    <row r="550" spans="1:32" ht="22.15" customHeight="1" x14ac:dyDescent="0.25">
      <c r="A550" s="154" t="s">
        <v>243</v>
      </c>
      <c r="B550" s="155">
        <v>0.31578947368421051</v>
      </c>
      <c r="C550" s="155">
        <v>0.39114391143911437</v>
      </c>
      <c r="D550" s="155">
        <v>0.44856459330143539</v>
      </c>
      <c r="E550" s="155">
        <v>0.37643678160919541</v>
      </c>
      <c r="F550" s="155">
        <v>0.4051094890510949</v>
      </c>
      <c r="G550" s="155">
        <v>0.40284360189573459</v>
      </c>
      <c r="H550" s="155">
        <v>0.33747178329571104</v>
      </c>
      <c r="I550" s="155">
        <v>0.40998043052837574</v>
      </c>
      <c r="J550" s="172">
        <v>7.2508647232664707</v>
      </c>
      <c r="K550" s="172">
        <v>2.6762001068143695</v>
      </c>
      <c r="L550" s="147"/>
      <c r="M550" s="203">
        <v>3.7290492130018449</v>
      </c>
      <c r="N550" s="144"/>
      <c r="P550" s="154" t="s">
        <v>243</v>
      </c>
      <c r="Q550" s="155">
        <v>0.34297555611942826</v>
      </c>
      <c r="R550" s="155">
        <v>0.35298123486682809</v>
      </c>
      <c r="S550" s="155">
        <v>0.39276794440221524</v>
      </c>
      <c r="T550" s="155">
        <v>0.38453014184397161</v>
      </c>
      <c r="U550" s="155">
        <v>0.38784922394678495</v>
      </c>
      <c r="V550" s="155">
        <v>0.37940061382921103</v>
      </c>
      <c r="W550" s="155">
        <v>0.37649298944088627</v>
      </c>
      <c r="X550" s="155">
        <v>0.37268993839835729</v>
      </c>
      <c r="Y550" s="172">
        <v>-0.38030510425289821</v>
      </c>
      <c r="Z550" s="172">
        <v>3.9954852546442154E-2</v>
      </c>
      <c r="AA550" s="147"/>
      <c r="AB550" s="144"/>
      <c r="AC550" s="144"/>
      <c r="AD550" s="151">
        <v>0.38321842946023205</v>
      </c>
      <c r="AE550" s="151">
        <v>0.37229038987289287</v>
      </c>
      <c r="AF550" s="144"/>
    </row>
    <row r="551" spans="1:32" ht="22.15" customHeight="1" x14ac:dyDescent="0.25">
      <c r="A551" s="154" t="s">
        <v>244</v>
      </c>
      <c r="B551" s="155">
        <v>4.4929396662387676E-2</v>
      </c>
      <c r="C551" s="155">
        <v>0.10608856088560886</v>
      </c>
      <c r="D551" s="155">
        <v>2.2727272727272728E-2</v>
      </c>
      <c r="E551" s="155">
        <v>6.17816091954023E-2</v>
      </c>
      <c r="F551" s="155">
        <v>3.8929440389294405E-2</v>
      </c>
      <c r="G551" s="155">
        <v>5.3317535545023699E-2</v>
      </c>
      <c r="H551" s="155">
        <v>5.6433408577878104E-2</v>
      </c>
      <c r="I551" s="155">
        <v>3.816046966731898E-2</v>
      </c>
      <c r="J551" s="172">
        <v>-1.8272938910559124</v>
      </c>
      <c r="K551" s="172">
        <v>-1.8843061524878766</v>
      </c>
      <c r="L551" s="147"/>
      <c r="M551" s="203">
        <v>0.30949192013578347</v>
      </c>
      <c r="N551" s="144"/>
      <c r="P551" s="154" t="s">
        <v>244</v>
      </c>
      <c r="Q551" s="155">
        <v>4.5250782373340098E-2</v>
      </c>
      <c r="R551" s="155">
        <v>5.4857748184019367E-2</v>
      </c>
      <c r="S551" s="155">
        <v>3.3228363557389513E-2</v>
      </c>
      <c r="T551" s="155">
        <v>4.7539893617021274E-2</v>
      </c>
      <c r="U551" s="155">
        <v>5.0110864745011086E-2</v>
      </c>
      <c r="V551" s="155">
        <v>5.1543599927784796E-2</v>
      </c>
      <c r="W551" s="155">
        <v>5.3747619871905836E-2</v>
      </c>
      <c r="X551" s="155">
        <v>3.5065550465961146E-2</v>
      </c>
      <c r="Y551" s="172">
        <v>-1.868206940594469</v>
      </c>
      <c r="Z551" s="172">
        <v>-1.3548709889835122</v>
      </c>
      <c r="AA551" s="147"/>
      <c r="AB551" s="144"/>
      <c r="AC551" s="144"/>
      <c r="AD551" s="151">
        <v>5.7003531192197747E-2</v>
      </c>
      <c r="AE551" s="151">
        <v>4.8614260355796267E-2</v>
      </c>
      <c r="AF551" s="144"/>
    </row>
    <row r="552" spans="1:32" ht="22.15" customHeight="1" x14ac:dyDescent="0.25">
      <c r="A552" s="154" t="s">
        <v>245</v>
      </c>
      <c r="B552" s="155">
        <v>0</v>
      </c>
      <c r="C552" s="155">
        <v>0</v>
      </c>
      <c r="D552" s="155">
        <v>0</v>
      </c>
      <c r="E552" s="155">
        <v>0</v>
      </c>
      <c r="F552" s="155">
        <v>4.8661800486618006E-3</v>
      </c>
      <c r="G552" s="155">
        <v>3.1990521327014215E-2</v>
      </c>
      <c r="H552" s="155">
        <v>3.9503386004514675E-2</v>
      </c>
      <c r="I552" s="155">
        <v>1.6634050880626222E-2</v>
      </c>
      <c r="J552" s="172">
        <v>-2.2869335123888455</v>
      </c>
      <c r="K552" s="172">
        <v>0.55360182591363949</v>
      </c>
      <c r="L552" s="147"/>
      <c r="M552" s="203">
        <v>-0.46895946729987975</v>
      </c>
      <c r="N552" s="144"/>
      <c r="P552" s="154" t="s">
        <v>245</v>
      </c>
      <c r="Q552" s="155">
        <v>1.8776960162395332E-2</v>
      </c>
      <c r="R552" s="155">
        <v>2.4288740920096853E-2</v>
      </c>
      <c r="S552" s="155">
        <v>1.1619068302747313E-2</v>
      </c>
      <c r="T552" s="155">
        <v>1.1857269503546099E-2</v>
      </c>
      <c r="U552" s="155">
        <v>1.7117516629711751E-2</v>
      </c>
      <c r="V552" s="155">
        <v>2.0942408376963352E-2</v>
      </c>
      <c r="W552" s="155">
        <v>3.3754543880907047E-2</v>
      </c>
      <c r="X552" s="155">
        <v>2.132364555362502E-2</v>
      </c>
      <c r="Y552" s="172">
        <v>-1.2430898327282027</v>
      </c>
      <c r="Z552" s="172">
        <v>9.5541067107924801E-2</v>
      </c>
      <c r="AA552" s="147"/>
      <c r="AB552" s="144"/>
      <c r="AC552" s="144"/>
      <c r="AD552" s="151">
        <v>1.1098032621489827E-2</v>
      </c>
      <c r="AE552" s="151">
        <v>2.0368234882545772E-2</v>
      </c>
      <c r="AF552" s="144"/>
    </row>
    <row r="553" spans="1:32" ht="22.15" customHeight="1" x14ac:dyDescent="0.25">
      <c r="A553" s="154" t="s">
        <v>246</v>
      </c>
      <c r="B553" s="155">
        <v>2.6957637997432605E-2</v>
      </c>
      <c r="C553" s="155">
        <v>3.6900369003690037E-2</v>
      </c>
      <c r="D553" s="155">
        <v>3.4688995215311005E-2</v>
      </c>
      <c r="E553" s="155">
        <v>4.0229885057471264E-2</v>
      </c>
      <c r="F553" s="155">
        <v>3.7712895377128956E-2</v>
      </c>
      <c r="G553" s="155">
        <v>4.8578199052132703E-2</v>
      </c>
      <c r="H553" s="155">
        <v>5.5304740406320545E-2</v>
      </c>
      <c r="I553" s="155">
        <v>4.2074363992172209E-2</v>
      </c>
      <c r="J553" s="172">
        <v>-1.3230376414148335</v>
      </c>
      <c r="K553" s="172">
        <v>0.18860337416257145</v>
      </c>
      <c r="L553" s="147"/>
      <c r="M553" s="203">
        <v>-2.4818701874199616</v>
      </c>
      <c r="N553" s="144"/>
      <c r="P553" s="154" t="s">
        <v>246</v>
      </c>
      <c r="Q553" s="155">
        <v>3.8484310242747191E-2</v>
      </c>
      <c r="R553" s="155">
        <v>3.8740920096852302E-2</v>
      </c>
      <c r="S553" s="155">
        <v>3.941796069062873E-2</v>
      </c>
      <c r="T553" s="155">
        <v>4.2664007092198579E-2</v>
      </c>
      <c r="U553" s="155">
        <v>6.057649667405765E-2</v>
      </c>
      <c r="V553" s="155">
        <v>6.2827225130890049E-2</v>
      </c>
      <c r="W553" s="155">
        <v>5.9979227972996367E-2</v>
      </c>
      <c r="X553" s="155">
        <v>6.6893065866371823E-2</v>
      </c>
      <c r="Y553" s="172">
        <v>0.69138378933754563</v>
      </c>
      <c r="Z553" s="172">
        <v>1.782531427591328</v>
      </c>
      <c r="AA553" s="147"/>
      <c r="AB553" s="144"/>
      <c r="AC553" s="144"/>
      <c r="AD553" s="151">
        <v>4.0188330250546495E-2</v>
      </c>
      <c r="AE553" s="151">
        <v>4.9067751590458543E-2</v>
      </c>
      <c r="AF553" s="144"/>
    </row>
    <row r="554" spans="1:32" x14ac:dyDescent="0.25">
      <c r="A554" s="149" t="s">
        <v>247</v>
      </c>
      <c r="B554" s="150">
        <v>114.05391527599488</v>
      </c>
      <c r="C554" s="150">
        <v>131.33210332103332</v>
      </c>
      <c r="D554" s="150">
        <v>114.13157894736831</v>
      </c>
      <c r="E554" s="150">
        <v>101.7183908045977</v>
      </c>
      <c r="F554" s="150">
        <v>110.40632603406326</v>
      </c>
      <c r="G554" s="150">
        <v>110.87677725118482</v>
      </c>
      <c r="H554" s="150">
        <v>100.73476297968391</v>
      </c>
      <c r="I554" s="150">
        <v>142.71526418786692</v>
      </c>
      <c r="J554" s="177">
        <v>41.980501208183014</v>
      </c>
      <c r="K554" s="177">
        <v>29.884088805321099</v>
      </c>
      <c r="L554" s="147"/>
      <c r="M554" s="203">
        <v>20.644580251679727</v>
      </c>
      <c r="N554" s="144"/>
      <c r="P554" s="149" t="s">
        <v>247</v>
      </c>
      <c r="Q554" s="150">
        <v>128.89774168992636</v>
      </c>
      <c r="R554" s="150">
        <v>138.8627421307506</v>
      </c>
      <c r="S554" s="150">
        <v>112.37018134433688</v>
      </c>
      <c r="T554" s="150">
        <v>106.56615691489354</v>
      </c>
      <c r="U554" s="150">
        <v>110.9886474501108</v>
      </c>
      <c r="V554" s="150">
        <v>103.0278028525005</v>
      </c>
      <c r="W554" s="150">
        <v>113.3531244590618</v>
      </c>
      <c r="X554" s="150">
        <v>122.07068393618719</v>
      </c>
      <c r="Y554" s="177">
        <v>8.7175594771253913</v>
      </c>
      <c r="Z554" s="177">
        <v>4.7063879489367935</v>
      </c>
      <c r="AA554" s="147"/>
      <c r="AB554" s="144"/>
      <c r="AC554" s="144"/>
      <c r="AD554" s="150">
        <v>112.83117538254582</v>
      </c>
      <c r="AE554" s="150">
        <v>117.3642959872504</v>
      </c>
      <c r="AF554" s="144"/>
    </row>
    <row r="555" spans="1:32" x14ac:dyDescent="0.25">
      <c r="A555" s="149" t="s">
        <v>248</v>
      </c>
      <c r="B555" s="150">
        <v>119.8568376068375</v>
      </c>
      <c r="C555" s="150">
        <v>139.361328125</v>
      </c>
      <c r="D555" s="150">
        <v>112.24750000000014</v>
      </c>
      <c r="E555" s="150">
        <v>114.30397727272715</v>
      </c>
      <c r="F555" s="150">
        <v>125.56790123456788</v>
      </c>
      <c r="G555" s="150">
        <v>117.32360742705572</v>
      </c>
      <c r="H555" s="150">
        <v>121.55963302752312</v>
      </c>
      <c r="I555" s="150">
        <v>164.43589743589763</v>
      </c>
      <c r="J555" s="177">
        <v>42.87626440837451</v>
      </c>
      <c r="K555" s="177">
        <v>42.176236418948477</v>
      </c>
      <c r="L555" s="147"/>
      <c r="M555" s="203">
        <v>28.339964708936918</v>
      </c>
      <c r="N555" s="144"/>
      <c r="P555" s="149" t="s">
        <v>248</v>
      </c>
      <c r="Q555" s="150">
        <v>127.56359614473045</v>
      </c>
      <c r="R555" s="150">
        <v>146.92865497076031</v>
      </c>
      <c r="S555" s="150">
        <v>116.11489817792086</v>
      </c>
      <c r="T555" s="150">
        <v>116.3077092027234</v>
      </c>
      <c r="U555" s="150">
        <v>124.35455585207767</v>
      </c>
      <c r="V555" s="150">
        <v>116.62752258312526</v>
      </c>
      <c r="W555" s="150">
        <v>129.1222179585572</v>
      </c>
      <c r="X555" s="150">
        <v>136.09593272696071</v>
      </c>
      <c r="Y555" s="177">
        <v>6.9737147684035108</v>
      </c>
      <c r="Z555" s="177">
        <v>9.5260998842357338</v>
      </c>
      <c r="AA555" s="147"/>
      <c r="AB555" s="144"/>
      <c r="AC555" s="144"/>
      <c r="AD555" s="150">
        <v>122.25966101694915</v>
      </c>
      <c r="AE555" s="150">
        <v>126.56983284272498</v>
      </c>
      <c r="AF555" s="144"/>
    </row>
    <row r="556" spans="1:32" x14ac:dyDescent="0.25">
      <c r="A556" s="146" t="s">
        <v>249</v>
      </c>
      <c r="B556" s="147">
        <v>401</v>
      </c>
      <c r="C556" s="147">
        <v>491</v>
      </c>
      <c r="D556" s="147">
        <v>288</v>
      </c>
      <c r="E556" s="147">
        <v>355</v>
      </c>
      <c r="F556" s="147">
        <v>419</v>
      </c>
      <c r="G556" s="147">
        <v>418</v>
      </c>
      <c r="H556" s="147">
        <v>434</v>
      </c>
      <c r="I556" s="147">
        <v>522</v>
      </c>
      <c r="J556" s="148">
        <v>0.20276497695852536</v>
      </c>
      <c r="K556" s="148">
        <v>0.30220955096222391</v>
      </c>
      <c r="L556" s="147"/>
      <c r="M556" s="155">
        <v>7.521613832853026E-2</v>
      </c>
      <c r="N556" s="144"/>
      <c r="P556" s="146" t="s">
        <v>249</v>
      </c>
      <c r="Q556" s="147">
        <v>6517</v>
      </c>
      <c r="R556" s="147">
        <v>5572</v>
      </c>
      <c r="S556" s="147">
        <v>4744</v>
      </c>
      <c r="T556" s="147">
        <v>4965</v>
      </c>
      <c r="U556" s="147">
        <v>5614</v>
      </c>
      <c r="V556" s="147">
        <v>5973</v>
      </c>
      <c r="W556" s="147">
        <v>7161</v>
      </c>
      <c r="X556" s="147">
        <v>6940</v>
      </c>
      <c r="Y556" s="148">
        <v>-3.0861611506772798E-2</v>
      </c>
      <c r="Z556" s="148">
        <v>0.19814531643072059</v>
      </c>
      <c r="AA556" s="147"/>
      <c r="AB556" s="144"/>
      <c r="AC556" s="144"/>
      <c r="AD556" s="147">
        <v>400.85714285714283</v>
      </c>
      <c r="AE556" s="147">
        <v>5792.2857142857147</v>
      </c>
      <c r="AF556" s="144"/>
    </row>
    <row r="557" spans="1:32" x14ac:dyDescent="0.25">
      <c r="A557" s="146" t="s">
        <v>250</v>
      </c>
      <c r="B557" s="147">
        <v>61</v>
      </c>
      <c r="C557" s="147">
        <v>60</v>
      </c>
      <c r="D557" s="147">
        <v>50</v>
      </c>
      <c r="E557" s="147">
        <v>42</v>
      </c>
      <c r="F557" s="147">
        <v>71</v>
      </c>
      <c r="G557" s="147">
        <v>83</v>
      </c>
      <c r="H557" s="147">
        <v>58</v>
      </c>
      <c r="I557" s="147">
        <v>78</v>
      </c>
      <c r="J557" s="148">
        <v>0.34482758620689657</v>
      </c>
      <c r="K557" s="148">
        <v>0.28470588235294114</v>
      </c>
      <c r="L557" s="147"/>
      <c r="M557" s="155">
        <v>4.8933500627352571E-2</v>
      </c>
      <c r="N557" s="144"/>
      <c r="P557" s="146" t="s">
        <v>250</v>
      </c>
      <c r="Q557" s="147">
        <v>1230</v>
      </c>
      <c r="R557" s="147">
        <v>987</v>
      </c>
      <c r="S557" s="147">
        <v>816</v>
      </c>
      <c r="T557" s="147">
        <v>711</v>
      </c>
      <c r="U557" s="147">
        <v>846</v>
      </c>
      <c r="V557" s="147">
        <v>928</v>
      </c>
      <c r="W557" s="147">
        <v>1406</v>
      </c>
      <c r="X557" s="147">
        <v>1594</v>
      </c>
      <c r="Y557" s="148">
        <v>0.1337126600284495</v>
      </c>
      <c r="Z557" s="148">
        <v>0.61149624494511845</v>
      </c>
      <c r="AA557" s="147"/>
      <c r="AB557" s="144"/>
      <c r="AC557" s="144"/>
      <c r="AD557" s="150">
        <v>60.714285714285715</v>
      </c>
      <c r="AE557" s="150">
        <v>989.14285714285711</v>
      </c>
      <c r="AF557" s="144"/>
    </row>
    <row r="558" spans="1:32" x14ac:dyDescent="0.25">
      <c r="A558" s="149" t="s">
        <v>251</v>
      </c>
      <c r="B558" s="150">
        <v>0</v>
      </c>
      <c r="C558" s="150">
        <v>597</v>
      </c>
      <c r="D558" s="150">
        <v>393</v>
      </c>
      <c r="E558" s="150">
        <v>352</v>
      </c>
      <c r="F558" s="150">
        <v>359</v>
      </c>
      <c r="G558" s="150">
        <v>347</v>
      </c>
      <c r="H558" s="150">
        <v>395</v>
      </c>
      <c r="I558" s="150">
        <v>394</v>
      </c>
      <c r="J558" s="148">
        <v>-2.5316455696202532E-3</v>
      </c>
      <c r="K558" s="157">
        <v>-3.2337290216946424E-2</v>
      </c>
      <c r="L558" s="147"/>
      <c r="M558" s="155">
        <v>4.6495161670993629E-2</v>
      </c>
      <c r="N558" s="144"/>
      <c r="P558" s="149" t="s">
        <v>251</v>
      </c>
      <c r="Q558" s="150">
        <v>0</v>
      </c>
      <c r="R558" s="150">
        <v>10263</v>
      </c>
      <c r="S558" s="150">
        <v>8342</v>
      </c>
      <c r="T558" s="150">
        <v>7606</v>
      </c>
      <c r="U558" s="150">
        <v>7137</v>
      </c>
      <c r="V558" s="150">
        <v>7368</v>
      </c>
      <c r="W558" s="150">
        <v>7866</v>
      </c>
      <c r="X558" s="150">
        <v>8474</v>
      </c>
      <c r="Y558" s="148">
        <v>7.7294685990338161E-2</v>
      </c>
      <c r="Z558" s="157">
        <v>4.6560454489317032E-2</v>
      </c>
      <c r="AA558" s="147"/>
      <c r="AB558" s="144"/>
      <c r="AC558" s="144"/>
      <c r="AD558" s="158">
        <v>407.16666666666669</v>
      </c>
      <c r="AE558" s="158">
        <v>8097</v>
      </c>
      <c r="AF558" s="144"/>
    </row>
    <row r="559" spans="1:32" x14ac:dyDescent="0.25">
      <c r="A559" s="159" t="s">
        <v>252</v>
      </c>
      <c r="B559" s="147">
        <v>197</v>
      </c>
      <c r="C559" s="147">
        <v>157</v>
      </c>
      <c r="D559" s="147">
        <v>258</v>
      </c>
      <c r="E559" s="147">
        <v>127</v>
      </c>
      <c r="F559" s="147">
        <v>109</v>
      </c>
      <c r="G559" s="147">
        <v>141</v>
      </c>
      <c r="H559" s="147">
        <v>165</v>
      </c>
      <c r="I559" s="147">
        <v>140</v>
      </c>
      <c r="J559" s="148">
        <v>-0.15151515151515152</v>
      </c>
      <c r="K559" s="148">
        <v>-0.15077989601386485</v>
      </c>
      <c r="L559" s="147"/>
      <c r="M559" s="155">
        <v>4.5856534556174257E-2</v>
      </c>
      <c r="N559" s="144"/>
      <c r="P559" s="159" t="s">
        <v>252</v>
      </c>
      <c r="Q559" s="147">
        <v>3259</v>
      </c>
      <c r="R559" s="147">
        <v>3103</v>
      </c>
      <c r="S559" s="147">
        <v>3211</v>
      </c>
      <c r="T559" s="147">
        <v>2368</v>
      </c>
      <c r="U559" s="147">
        <v>2521</v>
      </c>
      <c r="V559" s="147">
        <v>2693</v>
      </c>
      <c r="W559" s="147">
        <v>2583</v>
      </c>
      <c r="X559" s="147">
        <v>3053</v>
      </c>
      <c r="Y559" s="148">
        <v>0.18195896244676732</v>
      </c>
      <c r="Z559" s="148">
        <v>8.2733812949640259E-2</v>
      </c>
      <c r="AA559" s="147"/>
      <c r="AB559" s="144"/>
      <c r="AC559" s="144"/>
      <c r="AD559" s="150">
        <v>164.85714285714286</v>
      </c>
      <c r="AE559" s="150">
        <v>2819.7142857142858</v>
      </c>
      <c r="AF559" s="144"/>
    </row>
    <row r="560" spans="1:32" x14ac:dyDescent="0.25">
      <c r="A560" s="159" t="s">
        <v>253</v>
      </c>
      <c r="B560" s="147">
        <v>17</v>
      </c>
      <c r="C560" s="147">
        <v>23</v>
      </c>
      <c r="D560" s="147">
        <v>46</v>
      </c>
      <c r="E560" s="147">
        <v>24</v>
      </c>
      <c r="F560" s="147">
        <v>22</v>
      </c>
      <c r="G560" s="147">
        <v>16</v>
      </c>
      <c r="H560" s="147">
        <v>25</v>
      </c>
      <c r="I560" s="147">
        <v>17</v>
      </c>
      <c r="J560" s="148">
        <v>-0.32</v>
      </c>
      <c r="K560" s="148">
        <v>-0.31213872832369943</v>
      </c>
      <c r="L560" s="147"/>
      <c r="M560" s="155">
        <v>5.2307692307692305E-2</v>
      </c>
      <c r="N560" s="144"/>
      <c r="P560" s="159" t="s">
        <v>253</v>
      </c>
      <c r="Q560" s="147">
        <v>349</v>
      </c>
      <c r="R560" s="147">
        <v>355</v>
      </c>
      <c r="S560" s="147">
        <v>469</v>
      </c>
      <c r="T560" s="147">
        <v>362</v>
      </c>
      <c r="U560" s="147">
        <v>349</v>
      </c>
      <c r="V560" s="147">
        <v>336</v>
      </c>
      <c r="W560" s="147">
        <v>361</v>
      </c>
      <c r="X560" s="147">
        <v>325</v>
      </c>
      <c r="Y560" s="148">
        <v>-9.9722991689750698E-2</v>
      </c>
      <c r="Z560" s="148">
        <v>-0.1185586981790004</v>
      </c>
      <c r="AA560" s="147"/>
      <c r="AB560" s="144"/>
      <c r="AC560" s="144"/>
      <c r="AD560" s="150">
        <v>24.714285714285715</v>
      </c>
      <c r="AE560" s="150">
        <v>368.71428571428572</v>
      </c>
      <c r="AF560" s="144"/>
    </row>
    <row r="561" spans="1:32" x14ac:dyDescent="0.25">
      <c r="A561" s="159" t="s">
        <v>254</v>
      </c>
      <c r="B561" s="160">
        <v>7.9439252336448593E-2</v>
      </c>
      <c r="C561" s="160">
        <v>0.12777777777777777</v>
      </c>
      <c r="D561" s="160">
        <v>0.15131578947368421</v>
      </c>
      <c r="E561" s="160">
        <v>0.15894039735099338</v>
      </c>
      <c r="F561" s="160">
        <v>0.16793893129770993</v>
      </c>
      <c r="G561" s="160">
        <v>0.10191082802547771</v>
      </c>
      <c r="H561" s="160">
        <v>0.13157894736842105</v>
      </c>
      <c r="I561" s="160">
        <v>0.10828025477707007</v>
      </c>
      <c r="J561" s="172">
        <v>-2.3298692591350978</v>
      </c>
      <c r="K561" s="172">
        <v>-2.2088999179222331</v>
      </c>
      <c r="L561" s="147"/>
      <c r="M561" s="203">
        <v>1.2069479170202095</v>
      </c>
      <c r="N561" s="144"/>
      <c r="P561" s="159" t="s">
        <v>254</v>
      </c>
      <c r="Q561" s="160">
        <v>9.6729490022172945E-2</v>
      </c>
      <c r="R561" s="160">
        <v>0.1026604973973395</v>
      </c>
      <c r="S561" s="160">
        <v>0.12744565217391304</v>
      </c>
      <c r="T561" s="160">
        <v>0.1326007326007326</v>
      </c>
      <c r="U561" s="160">
        <v>0.121602787456446</v>
      </c>
      <c r="V561" s="160">
        <v>0.11092769891053153</v>
      </c>
      <c r="W561" s="160">
        <v>0.12262228260869565</v>
      </c>
      <c r="X561" s="160">
        <v>9.6210775606867971E-2</v>
      </c>
      <c r="Y561" s="172">
        <v>-2.6411507001827679</v>
      </c>
      <c r="Z561" s="172">
        <v>-1.9430606175469947</v>
      </c>
      <c r="AA561" s="147"/>
      <c r="AB561" s="144"/>
      <c r="AC561" s="144"/>
      <c r="AD561" s="191">
        <v>0.1303692539562924</v>
      </c>
      <c r="AE561" s="191">
        <v>0.11564138178233792</v>
      </c>
      <c r="AF561" s="144"/>
    </row>
    <row r="562" spans="1:32" x14ac:dyDescent="0.25">
      <c r="A562" s="161" t="s">
        <v>255</v>
      </c>
      <c r="B562" s="161"/>
      <c r="C562" s="161"/>
      <c r="D562" s="161"/>
      <c r="E562" s="144"/>
      <c r="F562" s="144"/>
      <c r="G562" s="144"/>
      <c r="H562" s="144"/>
      <c r="I562" s="144"/>
      <c r="J562" s="144"/>
      <c r="K562" s="144"/>
      <c r="L562" s="144"/>
      <c r="M562" s="144"/>
      <c r="N562" s="144"/>
      <c r="O562" s="204"/>
      <c r="P562" s="161" t="s">
        <v>255</v>
      </c>
      <c r="Q562" s="161"/>
      <c r="R562" s="161"/>
      <c r="S562" s="161"/>
      <c r="T562" s="144"/>
      <c r="U562" s="144"/>
      <c r="V562" s="144"/>
      <c r="W562" s="144"/>
      <c r="X562" s="144"/>
      <c r="Y562" s="144"/>
      <c r="Z562" s="144"/>
      <c r="AA562" s="144"/>
      <c r="AB562" s="144"/>
      <c r="AC562" s="144"/>
      <c r="AD562" s="144"/>
      <c r="AE562" s="144"/>
      <c r="AF562" s="144"/>
    </row>
    <row r="565" spans="1:32" x14ac:dyDescent="0.25">
      <c r="A565" s="189" t="s">
        <v>266</v>
      </c>
      <c r="B565" s="189"/>
      <c r="C565" s="189"/>
      <c r="D565" s="189"/>
      <c r="E565" s="181"/>
      <c r="F565" s="167"/>
      <c r="G565" s="167"/>
      <c r="H565" s="167"/>
      <c r="I565" s="167"/>
      <c r="J565" s="167"/>
      <c r="K565" s="167"/>
      <c r="L565" s="188"/>
      <c r="M565" s="211"/>
      <c r="N565" s="144"/>
      <c r="O565" s="211"/>
      <c r="P565" s="189" t="s">
        <v>266</v>
      </c>
      <c r="Q565" s="189"/>
      <c r="R565" s="189"/>
      <c r="S565" s="189"/>
      <c r="T565" s="181"/>
      <c r="U565" s="144"/>
      <c r="V565" s="144"/>
      <c r="W565" s="144"/>
      <c r="X565" s="144"/>
      <c r="Y565" s="144"/>
      <c r="Z565" s="144"/>
      <c r="AA565" s="188"/>
      <c r="AB565" s="144"/>
      <c r="AC565" s="144"/>
      <c r="AD565" s="144"/>
      <c r="AE565" s="144"/>
      <c r="AF565" s="144"/>
    </row>
    <row r="566" spans="1:32" x14ac:dyDescent="0.25">
      <c r="A566" s="166" t="s">
        <v>316</v>
      </c>
      <c r="B566" s="166"/>
      <c r="C566" s="166"/>
      <c r="D566" s="166"/>
      <c r="E566" s="213"/>
      <c r="F566" s="167"/>
      <c r="G566" s="167"/>
      <c r="H566" s="167"/>
      <c r="I566" s="167"/>
      <c r="J566" s="167"/>
      <c r="K566" s="167"/>
      <c r="L566" s="167"/>
      <c r="M566" s="144"/>
      <c r="N566" s="144"/>
      <c r="P566" s="166" t="s">
        <v>231</v>
      </c>
      <c r="Q566" s="166"/>
      <c r="R566" s="166"/>
      <c r="S566" s="166"/>
      <c r="T566" s="162"/>
      <c r="U566" s="144"/>
      <c r="V566" s="144"/>
      <c r="W566" s="144"/>
      <c r="X566" s="144"/>
      <c r="Y566" s="144"/>
      <c r="Z566" s="144"/>
      <c r="AA566" s="167"/>
      <c r="AB566" s="144"/>
      <c r="AC566" s="144"/>
      <c r="AD566" s="144"/>
      <c r="AE566" s="144"/>
      <c r="AF566" s="144"/>
    </row>
    <row r="567" spans="1:32" ht="31.5" x14ac:dyDescent="0.25">
      <c r="A567" s="190"/>
      <c r="B567" s="141">
        <v>2019</v>
      </c>
      <c r="C567" s="141">
        <v>2020</v>
      </c>
      <c r="D567" s="141">
        <v>2021</v>
      </c>
      <c r="E567" s="141">
        <v>2022</v>
      </c>
      <c r="F567" s="141">
        <v>2023</v>
      </c>
      <c r="G567" s="141">
        <v>2024</v>
      </c>
      <c r="H567" s="141">
        <v>2025</v>
      </c>
      <c r="I567" s="141">
        <v>2026</v>
      </c>
      <c r="J567" s="142" t="s">
        <v>232</v>
      </c>
      <c r="K567" s="142" t="s">
        <v>233</v>
      </c>
      <c r="L567" s="143" t="s">
        <v>234</v>
      </c>
      <c r="M567" s="145" t="s">
        <v>287</v>
      </c>
      <c r="N567" s="144"/>
      <c r="P567" s="190"/>
      <c r="Q567" s="141">
        <v>2019</v>
      </c>
      <c r="R567" s="141">
        <v>2020</v>
      </c>
      <c r="S567" s="141">
        <v>2021</v>
      </c>
      <c r="T567" s="141">
        <v>2022</v>
      </c>
      <c r="U567" s="141">
        <v>2023</v>
      </c>
      <c r="V567" s="141">
        <v>2024</v>
      </c>
      <c r="W567" s="141">
        <v>2025</v>
      </c>
      <c r="X567" s="141">
        <v>2026</v>
      </c>
      <c r="Y567" s="142" t="s">
        <v>232</v>
      </c>
      <c r="Z567" s="142" t="s">
        <v>233</v>
      </c>
      <c r="AA567" s="143" t="s">
        <v>234</v>
      </c>
      <c r="AB567" s="144"/>
      <c r="AC567" s="144"/>
      <c r="AD567" s="145" t="s">
        <v>317</v>
      </c>
      <c r="AE567" s="145" t="s">
        <v>235</v>
      </c>
      <c r="AF567" s="144"/>
    </row>
    <row r="568" spans="1:32" x14ac:dyDescent="0.25">
      <c r="A568" s="146" t="s">
        <v>236</v>
      </c>
      <c r="B568" s="147">
        <v>722</v>
      </c>
      <c r="C568" s="147">
        <v>804</v>
      </c>
      <c r="D568" s="147">
        <v>561</v>
      </c>
      <c r="E568" s="147">
        <v>693</v>
      </c>
      <c r="F568" s="147">
        <v>670</v>
      </c>
      <c r="G568" s="147">
        <v>965</v>
      </c>
      <c r="H568" s="147">
        <v>850</v>
      </c>
      <c r="I568" s="147">
        <v>1463</v>
      </c>
      <c r="J568" s="148">
        <v>0.72117647058823531</v>
      </c>
      <c r="K568" s="148">
        <v>0.94510921177587848</v>
      </c>
      <c r="L568" s="147"/>
      <c r="M568" s="155">
        <v>9.9388586956521738E-2</v>
      </c>
      <c r="N568" s="144"/>
      <c r="P568" s="146" t="s">
        <v>236</v>
      </c>
      <c r="Q568" s="147">
        <v>8884</v>
      </c>
      <c r="R568" s="147">
        <v>10118</v>
      </c>
      <c r="S568" s="147">
        <v>8178</v>
      </c>
      <c r="T568" s="147">
        <v>7811</v>
      </c>
      <c r="U568" s="147">
        <v>9017</v>
      </c>
      <c r="V568" s="147">
        <v>11317</v>
      </c>
      <c r="W568" s="147">
        <v>10941</v>
      </c>
      <c r="X568" s="147">
        <v>14720</v>
      </c>
      <c r="Y568" s="148">
        <v>0.345398044054474</v>
      </c>
      <c r="Z568" s="148">
        <v>0.55494522077686881</v>
      </c>
      <c r="AA568" s="147"/>
      <c r="AB568" s="144"/>
      <c r="AC568" s="144"/>
      <c r="AD568" s="147">
        <v>752.14285714285711</v>
      </c>
      <c r="AE568" s="147">
        <v>9466.5714285714294</v>
      </c>
      <c r="AF568" s="144"/>
    </row>
    <row r="569" spans="1:32" x14ac:dyDescent="0.25">
      <c r="A569" s="149" t="s">
        <v>237</v>
      </c>
      <c r="B569" s="150">
        <v>127</v>
      </c>
      <c r="C569" s="150">
        <v>306</v>
      </c>
      <c r="D569" s="150">
        <v>113</v>
      </c>
      <c r="E569" s="150">
        <v>277</v>
      </c>
      <c r="F569" s="150">
        <v>125</v>
      </c>
      <c r="G569" s="150">
        <v>169</v>
      </c>
      <c r="H569" s="150">
        <v>94</v>
      </c>
      <c r="I569" s="150">
        <v>592</v>
      </c>
      <c r="J569" s="148">
        <v>5.2978723404255321</v>
      </c>
      <c r="K569" s="148">
        <v>2.4219653179190752</v>
      </c>
      <c r="L569" s="147"/>
      <c r="M569" s="155">
        <v>0.2364217252396166</v>
      </c>
      <c r="N569" s="144"/>
      <c r="P569" s="149" t="s">
        <v>237</v>
      </c>
      <c r="Q569" s="150">
        <v>2308</v>
      </c>
      <c r="R569" s="150">
        <v>3380</v>
      </c>
      <c r="S569" s="150">
        <v>2510</v>
      </c>
      <c r="T569" s="150">
        <v>2091</v>
      </c>
      <c r="U569" s="150">
        <v>2096</v>
      </c>
      <c r="V569" s="150">
        <v>1831</v>
      </c>
      <c r="W569" s="150">
        <v>1770</v>
      </c>
      <c r="X569" s="150">
        <v>2504</v>
      </c>
      <c r="Y569" s="148">
        <v>0.41468926553672314</v>
      </c>
      <c r="Z569" s="148">
        <v>9.6459401976729614E-2</v>
      </c>
      <c r="AA569" s="147"/>
      <c r="AB569" s="144"/>
      <c r="AC569" s="144"/>
      <c r="AD569" s="150">
        <v>173</v>
      </c>
      <c r="AE569" s="150">
        <v>2283.7142857142858</v>
      </c>
      <c r="AF569" s="144"/>
    </row>
    <row r="570" spans="1:32" x14ac:dyDescent="0.25">
      <c r="A570" s="146" t="s">
        <v>90</v>
      </c>
      <c r="B570" s="151">
        <v>0.29952830188679247</v>
      </c>
      <c r="C570" s="151">
        <v>0.52307692307692311</v>
      </c>
      <c r="D570" s="151">
        <v>0.2832080200501253</v>
      </c>
      <c r="E570" s="151">
        <v>0.51391465677179959</v>
      </c>
      <c r="F570" s="151">
        <v>0.22768670309653916</v>
      </c>
      <c r="G570" s="151">
        <v>0.19789227166276346</v>
      </c>
      <c r="H570" s="151">
        <v>0.12352168199737187</v>
      </c>
      <c r="I570" s="151">
        <v>0.50859106529209619</v>
      </c>
      <c r="J570" s="172">
        <v>38.506938329472426</v>
      </c>
      <c r="K570" s="172">
        <v>21.401553622374298</v>
      </c>
      <c r="L570" s="147"/>
      <c r="M570" s="203">
        <v>29.083299937332065</v>
      </c>
      <c r="N570" s="144"/>
      <c r="P570" s="146" t="s">
        <v>90</v>
      </c>
      <c r="Q570" s="151">
        <v>0.32429394407756079</v>
      </c>
      <c r="R570" s="151">
        <v>0.39708646616541354</v>
      </c>
      <c r="S570" s="151">
        <v>0.36292654713707345</v>
      </c>
      <c r="T570" s="151">
        <v>0.3185072353389185</v>
      </c>
      <c r="U570" s="151">
        <v>0.28680897646414888</v>
      </c>
      <c r="V570" s="151">
        <v>0.19146711283070167</v>
      </c>
      <c r="W570" s="151">
        <v>0.19157917523541509</v>
      </c>
      <c r="X570" s="151">
        <v>0.21775806591877556</v>
      </c>
      <c r="Y570" s="172">
        <v>2.6178890683360461</v>
      </c>
      <c r="Z570" s="172">
        <v>-7.1738493298899195</v>
      </c>
      <c r="AA570" s="147"/>
      <c r="AB570" s="144"/>
      <c r="AC570" s="144"/>
      <c r="AD570" s="151">
        <v>0.29457552906835321</v>
      </c>
      <c r="AE570" s="151">
        <v>0.28949655921767475</v>
      </c>
      <c r="AF570" s="144"/>
    </row>
    <row r="571" spans="1:32" x14ac:dyDescent="0.25">
      <c r="A571" s="149" t="s">
        <v>238</v>
      </c>
      <c r="B571" s="150">
        <v>104</v>
      </c>
      <c r="C571" s="150">
        <v>263</v>
      </c>
      <c r="D571" s="150">
        <v>99</v>
      </c>
      <c r="E571" s="150">
        <v>252</v>
      </c>
      <c r="F571" s="150">
        <v>114</v>
      </c>
      <c r="G571" s="150">
        <v>120</v>
      </c>
      <c r="H571" s="150">
        <v>76</v>
      </c>
      <c r="I571" s="150">
        <v>574</v>
      </c>
      <c r="J571" s="148">
        <v>6.5526315789473681</v>
      </c>
      <c r="K571" s="148">
        <v>2.9085603112840466</v>
      </c>
      <c r="L571" s="147"/>
      <c r="M571" s="155">
        <v>0.25364560318161733</v>
      </c>
      <c r="N571" s="144"/>
      <c r="P571" s="149" t="s">
        <v>238</v>
      </c>
      <c r="Q571" s="150">
        <v>2018</v>
      </c>
      <c r="R571" s="150">
        <v>3065</v>
      </c>
      <c r="S571" s="150">
        <v>2273</v>
      </c>
      <c r="T571" s="150">
        <v>1824</v>
      </c>
      <c r="U571" s="150">
        <v>1767</v>
      </c>
      <c r="V571" s="150">
        <v>1565</v>
      </c>
      <c r="W571" s="150">
        <v>1588</v>
      </c>
      <c r="X571" s="150">
        <v>2263</v>
      </c>
      <c r="Y571" s="148">
        <v>0.42506297229219142</v>
      </c>
      <c r="Z571" s="148">
        <v>0.12347517730496457</v>
      </c>
      <c r="AA571" s="147"/>
      <c r="AB571" s="144"/>
      <c r="AC571" s="144"/>
      <c r="AD571" s="150">
        <v>146.85714285714286</v>
      </c>
      <c r="AE571" s="150">
        <v>2014.2857142857142</v>
      </c>
      <c r="AF571" s="144"/>
    </row>
    <row r="572" spans="1:32" x14ac:dyDescent="0.25">
      <c r="A572" s="149" t="s">
        <v>239</v>
      </c>
      <c r="B572" s="153">
        <v>0.1440443213296399</v>
      </c>
      <c r="C572" s="153">
        <v>0.3271144278606965</v>
      </c>
      <c r="D572" s="153">
        <v>0.17647058823529413</v>
      </c>
      <c r="E572" s="153">
        <v>0.36363636363636365</v>
      </c>
      <c r="F572" s="153">
        <v>0.17014925373134329</v>
      </c>
      <c r="G572" s="153">
        <v>0.12435233160621761</v>
      </c>
      <c r="H572" s="153">
        <v>8.9411764705882357E-2</v>
      </c>
      <c r="I572" s="153">
        <v>0.3923444976076555</v>
      </c>
      <c r="J572" s="172">
        <v>30.293273290177314</v>
      </c>
      <c r="K572" s="172">
        <v>19.70928356893269</v>
      </c>
      <c r="L572" s="147"/>
      <c r="M572" s="203">
        <v>23.860808456417722</v>
      </c>
      <c r="N572" s="144"/>
      <c r="P572" s="149" t="s">
        <v>239</v>
      </c>
      <c r="Q572" s="153">
        <v>0.22714993246285456</v>
      </c>
      <c r="R572" s="153">
        <v>0.30292547934374381</v>
      </c>
      <c r="S572" s="153">
        <v>0.27794081682562971</v>
      </c>
      <c r="T572" s="153">
        <v>0.23351683523236461</v>
      </c>
      <c r="U572" s="153">
        <v>0.19596318065875568</v>
      </c>
      <c r="V572" s="153">
        <v>0.13828753203145711</v>
      </c>
      <c r="W572" s="153">
        <v>0.14514212594826797</v>
      </c>
      <c r="X572" s="153">
        <v>0.15373641304347826</v>
      </c>
      <c r="Y572" s="172">
        <v>0.85942870952102901</v>
      </c>
      <c r="Z572" s="172">
        <v>-5.9042387548076949</v>
      </c>
      <c r="AA572" s="147"/>
      <c r="AB572" s="144"/>
      <c r="AC572" s="144"/>
      <c r="AD572" s="153">
        <v>0.1952516619183286</v>
      </c>
      <c r="AE572" s="153">
        <v>0.21277880059155521</v>
      </c>
      <c r="AF572" s="144"/>
    </row>
    <row r="573" spans="1:32" x14ac:dyDescent="0.25">
      <c r="A573" s="149" t="s">
        <v>240</v>
      </c>
      <c r="B573" s="153">
        <v>0.81889763779527558</v>
      </c>
      <c r="C573" s="153">
        <v>0.85947712418300659</v>
      </c>
      <c r="D573" s="153">
        <v>0.87610619469026552</v>
      </c>
      <c r="E573" s="153">
        <v>0.90974729241877261</v>
      </c>
      <c r="F573" s="153">
        <v>0.91200000000000003</v>
      </c>
      <c r="G573" s="153">
        <v>0.7100591715976331</v>
      </c>
      <c r="H573" s="153">
        <v>0.80851063829787229</v>
      </c>
      <c r="I573" s="153">
        <v>0.96959459459459463</v>
      </c>
      <c r="J573" s="172">
        <v>16.108395629672234</v>
      </c>
      <c r="K573" s="172">
        <v>12.070937576717922</v>
      </c>
      <c r="L573" s="147"/>
      <c r="M573" s="203">
        <v>6.5840600984370941</v>
      </c>
      <c r="N573" s="144"/>
      <c r="P573" s="149" t="s">
        <v>240</v>
      </c>
      <c r="Q573" s="153">
        <v>0.8743500866551126</v>
      </c>
      <c r="R573" s="153">
        <v>0.90680473372781067</v>
      </c>
      <c r="S573" s="153">
        <v>0.90557768924302784</v>
      </c>
      <c r="T573" s="153">
        <v>0.87230989956958394</v>
      </c>
      <c r="U573" s="153">
        <v>0.84303435114503822</v>
      </c>
      <c r="V573" s="153">
        <v>0.85472419442927361</v>
      </c>
      <c r="W573" s="153">
        <v>0.89717514124293785</v>
      </c>
      <c r="X573" s="153">
        <v>0.90375399361022368</v>
      </c>
      <c r="Y573" s="172">
        <v>0.65788523672858368</v>
      </c>
      <c r="Z573" s="172">
        <v>2.1732224562306834</v>
      </c>
      <c r="AA573" s="147"/>
      <c r="AB573" s="144"/>
      <c r="AC573" s="144"/>
      <c r="AD573" s="153">
        <v>0.84888521882741541</v>
      </c>
      <c r="AE573" s="153">
        <v>0.88202176904791685</v>
      </c>
      <c r="AF573" s="144"/>
    </row>
    <row r="574" spans="1:32" ht="22.15" customHeight="1" x14ac:dyDescent="0.25">
      <c r="A574" s="154" t="s">
        <v>241</v>
      </c>
      <c r="B574" s="155">
        <v>4.7244094488188976E-2</v>
      </c>
      <c r="C574" s="155">
        <v>3.2679738562091505E-2</v>
      </c>
      <c r="D574" s="155">
        <v>4.4247787610619468E-2</v>
      </c>
      <c r="E574" s="155">
        <v>1.8050541516245487E-2</v>
      </c>
      <c r="F574" s="155">
        <v>0.04</v>
      </c>
      <c r="G574" s="155">
        <v>0.18343195266272189</v>
      </c>
      <c r="H574" s="155">
        <v>3.1914893617021274E-2</v>
      </c>
      <c r="I574" s="155">
        <v>3.0405405405405407E-2</v>
      </c>
      <c r="J574" s="172">
        <v>-0.1509488211615867</v>
      </c>
      <c r="K574" s="172">
        <v>-2.3269243644966187</v>
      </c>
      <c r="L574" s="147"/>
      <c r="M574" s="203">
        <v>-2.3508332613763923</v>
      </c>
      <c r="N574" s="144"/>
      <c r="P574" s="154" t="s">
        <v>241</v>
      </c>
      <c r="Q574" s="155">
        <v>4.5060658578856154E-2</v>
      </c>
      <c r="R574" s="155">
        <v>3.8461538461538464E-2</v>
      </c>
      <c r="S574" s="155">
        <v>4.5418326693227089E-2</v>
      </c>
      <c r="T574" s="155">
        <v>5.7867049258727883E-2</v>
      </c>
      <c r="U574" s="155">
        <v>5.6774809160305341E-2</v>
      </c>
      <c r="V574" s="155">
        <v>5.7345712725286727E-2</v>
      </c>
      <c r="W574" s="155">
        <v>3.898305084745763E-2</v>
      </c>
      <c r="X574" s="155">
        <v>5.3913738019169329E-2</v>
      </c>
      <c r="Y574" s="172">
        <v>1.4930687171711698</v>
      </c>
      <c r="Z574" s="172">
        <v>0.62470296493457311</v>
      </c>
      <c r="AA574" s="147"/>
      <c r="AB574" s="144"/>
      <c r="AC574" s="144"/>
      <c r="AD574" s="151">
        <v>5.3674649050371594E-2</v>
      </c>
      <c r="AE574" s="151">
        <v>4.7666708369823597E-2</v>
      </c>
      <c r="AF574" s="144"/>
    </row>
    <row r="575" spans="1:32" ht="22.15" customHeight="1" x14ac:dyDescent="0.25">
      <c r="A575" s="154" t="s">
        <v>242</v>
      </c>
      <c r="B575" s="155">
        <v>8.3102493074792248E-3</v>
      </c>
      <c r="C575" s="155">
        <v>1.2437810945273632E-2</v>
      </c>
      <c r="D575" s="155">
        <v>8.9126559714795012E-3</v>
      </c>
      <c r="E575" s="155">
        <v>7.215007215007215E-3</v>
      </c>
      <c r="F575" s="155">
        <v>7.462686567164179E-3</v>
      </c>
      <c r="G575" s="155">
        <v>3.2124352331606217E-2</v>
      </c>
      <c r="H575" s="155">
        <v>3.5294117647058825E-3</v>
      </c>
      <c r="I575" s="155">
        <v>1.2303485987696514E-2</v>
      </c>
      <c r="J575" s="172">
        <v>0.87740742229906332</v>
      </c>
      <c r="K575" s="172">
        <v>-4.2193024649164051E-3</v>
      </c>
      <c r="L575" s="147"/>
      <c r="M575" s="203">
        <v>0.31322903355226006</v>
      </c>
      <c r="N575" s="144"/>
      <c r="P575" s="154" t="s">
        <v>242</v>
      </c>
      <c r="Q575" s="155">
        <v>1.1706438541197659E-2</v>
      </c>
      <c r="R575" s="155">
        <v>1.2848389009685709E-2</v>
      </c>
      <c r="S575" s="155">
        <v>1.3939838591342627E-2</v>
      </c>
      <c r="T575" s="155">
        <v>1.5490974267059275E-2</v>
      </c>
      <c r="U575" s="155">
        <v>1.3197294000221804E-2</v>
      </c>
      <c r="V575" s="155">
        <v>9.2780772289476014E-3</v>
      </c>
      <c r="W575" s="155">
        <v>6.3065533315053469E-3</v>
      </c>
      <c r="X575" s="155">
        <v>9.1711956521739139E-3</v>
      </c>
      <c r="Y575" s="172">
        <v>0.28646423206685667</v>
      </c>
      <c r="Z575" s="172">
        <v>-0.23279139968165191</v>
      </c>
      <c r="AA575" s="147"/>
      <c r="AB575" s="144"/>
      <c r="AC575" s="144"/>
      <c r="AD575" s="151">
        <v>1.2345679012345678E-2</v>
      </c>
      <c r="AE575" s="151">
        <v>1.1499109648990433E-2</v>
      </c>
      <c r="AF575" s="144"/>
    </row>
    <row r="576" spans="1:32" ht="22.15" customHeight="1" x14ac:dyDescent="0.25">
      <c r="A576" s="154" t="s">
        <v>243</v>
      </c>
      <c r="B576" s="155">
        <v>8.5872576177285317E-2</v>
      </c>
      <c r="C576" s="155">
        <v>0.16044776119402984</v>
      </c>
      <c r="D576" s="155">
        <v>0.10516934046345811</v>
      </c>
      <c r="E576" s="155">
        <v>8.8023088023088017E-2</v>
      </c>
      <c r="F576" s="155">
        <v>0.11343283582089553</v>
      </c>
      <c r="G576" s="155">
        <v>4.6632124352331605E-2</v>
      </c>
      <c r="H576" s="155">
        <v>4.2352941176470586E-2</v>
      </c>
      <c r="I576" s="155">
        <v>2.5974025974025976E-2</v>
      </c>
      <c r="J576" s="172">
        <v>-1.6378915202444611</v>
      </c>
      <c r="K576" s="172">
        <v>-6.2914862914862919</v>
      </c>
      <c r="L576" s="147"/>
      <c r="M576" s="203">
        <v>-1.9949887069452283</v>
      </c>
      <c r="N576" s="144"/>
      <c r="P576" s="154" t="s">
        <v>243</v>
      </c>
      <c r="Q576" s="155">
        <v>8.1945069788383618E-2</v>
      </c>
      <c r="R576" s="155">
        <v>9.4287408578770507E-2</v>
      </c>
      <c r="S576" s="155">
        <v>8.645145512350208E-2</v>
      </c>
      <c r="T576" s="155">
        <v>8.8080911535014725E-2</v>
      </c>
      <c r="U576" s="155">
        <v>8.3398025950981475E-2</v>
      </c>
      <c r="V576" s="155">
        <v>5.6287001855615443E-2</v>
      </c>
      <c r="W576" s="155">
        <v>5.3285805685037928E-2</v>
      </c>
      <c r="X576" s="155">
        <v>4.5923913043478259E-2</v>
      </c>
      <c r="Y576" s="172">
        <v>-0.73618926415596686</v>
      </c>
      <c r="Z576" s="172">
        <v>-3.0269006402391412</v>
      </c>
      <c r="AA576" s="147"/>
      <c r="AB576" s="144"/>
      <c r="AC576" s="144"/>
      <c r="AD576" s="151">
        <v>8.8888888888888892E-2</v>
      </c>
      <c r="AE576" s="151">
        <v>7.6192919445869672E-2</v>
      </c>
      <c r="AF576" s="144"/>
    </row>
    <row r="577" spans="1:32" ht="22.15" customHeight="1" x14ac:dyDescent="0.25">
      <c r="A577" s="154" t="s">
        <v>244</v>
      </c>
      <c r="B577" s="155">
        <v>0.32686980609418281</v>
      </c>
      <c r="C577" s="155">
        <v>0.1927860696517413</v>
      </c>
      <c r="D577" s="155">
        <v>0.40106951871657753</v>
      </c>
      <c r="E577" s="155">
        <v>0.28715728715728717</v>
      </c>
      <c r="F577" s="155">
        <v>0.5164179104477612</v>
      </c>
      <c r="G577" s="155">
        <v>0.43626943005181346</v>
      </c>
      <c r="H577" s="155">
        <v>0.44823529411764707</v>
      </c>
      <c r="I577" s="155">
        <v>0.22214627477785373</v>
      </c>
      <c r="J577" s="172">
        <v>-22.608901933979332</v>
      </c>
      <c r="K577" s="172">
        <v>-15.069323139498577</v>
      </c>
      <c r="L577" s="147"/>
      <c r="M577" s="203">
        <v>-7.5679812178668007</v>
      </c>
      <c r="N577" s="144"/>
      <c r="P577" s="154" t="s">
        <v>244</v>
      </c>
      <c r="Q577" s="155">
        <v>0.30076542098153985</v>
      </c>
      <c r="R577" s="155">
        <v>0.20755089938723068</v>
      </c>
      <c r="S577" s="155">
        <v>0.24260210320371728</v>
      </c>
      <c r="T577" s="155">
        <v>0.29445653565484575</v>
      </c>
      <c r="U577" s="155">
        <v>0.28668071420649882</v>
      </c>
      <c r="V577" s="155">
        <v>0.34779535212512153</v>
      </c>
      <c r="W577" s="155">
        <v>0.32730097797276297</v>
      </c>
      <c r="X577" s="155">
        <v>0.29782608695652174</v>
      </c>
      <c r="Y577" s="172">
        <v>-2.9474891016241234</v>
      </c>
      <c r="Z577" s="172">
        <v>0.87185506634001042</v>
      </c>
      <c r="AA577" s="147"/>
      <c r="AB577" s="144"/>
      <c r="AC577" s="144"/>
      <c r="AD577" s="151">
        <v>0.37283950617283951</v>
      </c>
      <c r="AE577" s="151">
        <v>0.28910753629312164</v>
      </c>
      <c r="AF577" s="144"/>
    </row>
    <row r="578" spans="1:32" ht="22.15" customHeight="1" x14ac:dyDescent="0.25">
      <c r="A578" s="154" t="s">
        <v>245</v>
      </c>
      <c r="B578" s="155">
        <v>2.7700831024930748E-3</v>
      </c>
      <c r="C578" s="155">
        <v>1.2437810945273632E-3</v>
      </c>
      <c r="D578" s="155">
        <v>5.3475935828877002E-3</v>
      </c>
      <c r="E578" s="155">
        <v>0</v>
      </c>
      <c r="F578" s="155">
        <v>8.9552238805970154E-3</v>
      </c>
      <c r="G578" s="155">
        <v>0.22487046632124352</v>
      </c>
      <c r="H578" s="155">
        <v>0.29764705882352943</v>
      </c>
      <c r="I578" s="155">
        <v>0.12440191387559808</v>
      </c>
      <c r="J578" s="172">
        <v>-17.324514494793135</v>
      </c>
      <c r="K578" s="172">
        <v>3.2853955660973195</v>
      </c>
      <c r="L578" s="147"/>
      <c r="M578" s="203">
        <v>-12.532634699396711</v>
      </c>
      <c r="N578" s="144"/>
      <c r="P578" s="154" t="s">
        <v>245</v>
      </c>
      <c r="Q578" s="155">
        <v>0.16276452048626744</v>
      </c>
      <c r="R578" s="155">
        <v>0.20438821901561574</v>
      </c>
      <c r="S578" s="155">
        <v>0.20799706529713866</v>
      </c>
      <c r="T578" s="155">
        <v>0.19331711688644221</v>
      </c>
      <c r="U578" s="155">
        <v>0.20605522901186649</v>
      </c>
      <c r="V578" s="155">
        <v>0.27710523990456837</v>
      </c>
      <c r="W578" s="155">
        <v>0.29988118087926147</v>
      </c>
      <c r="X578" s="155">
        <v>0.24972826086956521</v>
      </c>
      <c r="Y578" s="172">
        <v>-5.0152920009696258</v>
      </c>
      <c r="Z578" s="172">
        <v>2.3367834708336228</v>
      </c>
      <c r="AA578" s="147"/>
      <c r="AB578" s="144"/>
      <c r="AC578" s="144"/>
      <c r="AD578" s="151">
        <v>9.1547958214624886E-2</v>
      </c>
      <c r="AE578" s="151">
        <v>0.22636042616122898</v>
      </c>
      <c r="AF578" s="144"/>
    </row>
    <row r="579" spans="1:32" ht="22.15" customHeight="1" x14ac:dyDescent="0.25">
      <c r="A579" s="154" t="s">
        <v>246</v>
      </c>
      <c r="B579" s="155">
        <v>0.39889196675900279</v>
      </c>
      <c r="C579" s="155">
        <v>0.25621890547263682</v>
      </c>
      <c r="D579" s="155">
        <v>0.26381461675579321</v>
      </c>
      <c r="E579" s="155">
        <v>0.2049062049062049</v>
      </c>
      <c r="F579" s="155">
        <v>0.16268656716417909</v>
      </c>
      <c r="G579" s="155">
        <v>8.3937823834196887E-2</v>
      </c>
      <c r="H579" s="155">
        <v>9.058823529411765E-2</v>
      </c>
      <c r="I579" s="155">
        <v>0.19685577580314423</v>
      </c>
      <c r="J579" s="172">
        <v>10.626754050902658</v>
      </c>
      <c r="K579" s="172">
        <v>-0.27643571503220554</v>
      </c>
      <c r="L579" s="147"/>
      <c r="M579" s="203">
        <v>-0.946215897946448</v>
      </c>
      <c r="N579" s="144"/>
      <c r="P579" s="154" t="s">
        <v>246</v>
      </c>
      <c r="Q579" s="155">
        <v>0.17739756866276452</v>
      </c>
      <c r="R579" s="155">
        <v>0.13994860644396126</v>
      </c>
      <c r="S579" s="155">
        <v>0.1396429444852042</v>
      </c>
      <c r="T579" s="155">
        <v>0.14722826782742288</v>
      </c>
      <c r="U579" s="155">
        <v>0.16923588776755019</v>
      </c>
      <c r="V579" s="155">
        <v>0.13669700450649466</v>
      </c>
      <c r="W579" s="155">
        <v>0.14495932730097796</v>
      </c>
      <c r="X579" s="155">
        <v>0.20631793478260871</v>
      </c>
      <c r="Y579" s="172">
        <v>6.1358607481630747</v>
      </c>
      <c r="Z579" s="172">
        <v>5.6271153627868724</v>
      </c>
      <c r="AA579" s="147"/>
      <c r="AB579" s="144"/>
      <c r="AC579" s="144"/>
      <c r="AD579" s="151">
        <v>0.19962013295346628</v>
      </c>
      <c r="AE579" s="151">
        <v>0.15004678115473999</v>
      </c>
      <c r="AF579" s="144"/>
    </row>
    <row r="580" spans="1:32" x14ac:dyDescent="0.25">
      <c r="A580" s="149" t="s">
        <v>247</v>
      </c>
      <c r="B580" s="150">
        <v>62.567867036011059</v>
      </c>
      <c r="C580" s="150">
        <v>161.797263681592</v>
      </c>
      <c r="D580" s="150">
        <v>74.29411764705884</v>
      </c>
      <c r="E580" s="150">
        <v>111.93939393939401</v>
      </c>
      <c r="F580" s="150">
        <v>99.786567164179132</v>
      </c>
      <c r="G580" s="150">
        <v>70.98756476683937</v>
      </c>
      <c r="H580" s="150">
        <v>47.652941176470549</v>
      </c>
      <c r="I580" s="150">
        <v>46.236500341763502</v>
      </c>
      <c r="J580" s="177">
        <v>-1.4164408347070463</v>
      </c>
      <c r="K580" s="177">
        <v>-43.103860531930692</v>
      </c>
      <c r="L580" s="147"/>
      <c r="M580" s="203">
        <v>-2.2339480278016879</v>
      </c>
      <c r="N580" s="144"/>
      <c r="P580" s="149" t="s">
        <v>247</v>
      </c>
      <c r="Q580" s="150">
        <v>95.520936515083264</v>
      </c>
      <c r="R580" s="150">
        <v>113.1671278908875</v>
      </c>
      <c r="S580" s="150">
        <v>92.405111274150173</v>
      </c>
      <c r="T580" s="150">
        <v>89.461144539751658</v>
      </c>
      <c r="U580" s="150">
        <v>94.689697238549471</v>
      </c>
      <c r="V580" s="150">
        <v>55.770522223203997</v>
      </c>
      <c r="W580" s="150">
        <v>57.970843615757225</v>
      </c>
      <c r="X580" s="150">
        <v>48.47044836956519</v>
      </c>
      <c r="Y580" s="177">
        <v>-9.5003952461920349</v>
      </c>
      <c r="Z580" s="177">
        <v>-35.544491418561449</v>
      </c>
      <c r="AA580" s="147"/>
      <c r="AB580" s="144"/>
      <c r="AC580" s="144"/>
      <c r="AD580" s="150">
        <v>89.340360873694195</v>
      </c>
      <c r="AE580" s="150">
        <v>84.01493978812664</v>
      </c>
      <c r="AF580" s="144"/>
    </row>
    <row r="581" spans="1:32" x14ac:dyDescent="0.25">
      <c r="A581" s="149" t="s">
        <v>248</v>
      </c>
      <c r="B581" s="150">
        <v>174.4960629921257</v>
      </c>
      <c r="C581" s="150">
        <v>240.20261437908516</v>
      </c>
      <c r="D581" s="150">
        <v>223.57522123893813</v>
      </c>
      <c r="E581" s="150">
        <v>183.06859205776158</v>
      </c>
      <c r="F581" s="150">
        <v>238.43200000000019</v>
      </c>
      <c r="G581" s="150">
        <v>205.27218934911252</v>
      </c>
      <c r="H581" s="150">
        <v>258.28723404255305</v>
      </c>
      <c r="I581" s="150">
        <v>80.074324324324266</v>
      </c>
      <c r="J581" s="177">
        <v>-178.21290971822879</v>
      </c>
      <c r="K581" s="177">
        <v>-134.96366081192679</v>
      </c>
      <c r="L581" s="147"/>
      <c r="M581" s="203">
        <v>-65.396522321043193</v>
      </c>
      <c r="N581" s="144"/>
      <c r="P581" s="149" t="s">
        <v>248</v>
      </c>
      <c r="Q581" s="150">
        <v>204.81065857885625</v>
      </c>
      <c r="R581" s="150">
        <v>196.03550295857994</v>
      </c>
      <c r="S581" s="150">
        <v>198.61832669322712</v>
      </c>
      <c r="T581" s="150">
        <v>183.95169775227191</v>
      </c>
      <c r="U581" s="150">
        <v>214.74809160305352</v>
      </c>
      <c r="V581" s="150">
        <v>172.65210267613321</v>
      </c>
      <c r="W581" s="150">
        <v>188.1079096045197</v>
      </c>
      <c r="X581" s="150">
        <v>145.47084664536746</v>
      </c>
      <c r="Y581" s="177">
        <v>-42.637062959152246</v>
      </c>
      <c r="Z581" s="177">
        <v>-49.553987584583837</v>
      </c>
      <c r="AA581" s="147"/>
      <c r="AB581" s="144"/>
      <c r="AC581" s="144"/>
      <c r="AD581" s="150">
        <v>215.03798513625105</v>
      </c>
      <c r="AE581" s="150">
        <v>195.0248342299513</v>
      </c>
      <c r="AF581" s="144"/>
    </row>
    <row r="582" spans="1:32" x14ac:dyDescent="0.25">
      <c r="A582" s="146" t="s">
        <v>249</v>
      </c>
      <c r="B582" s="147">
        <v>357</v>
      </c>
      <c r="C582" s="147">
        <v>278</v>
      </c>
      <c r="D582" s="147">
        <v>201</v>
      </c>
      <c r="E582" s="147">
        <v>317</v>
      </c>
      <c r="F582" s="147">
        <v>354</v>
      </c>
      <c r="G582" s="147">
        <v>374</v>
      </c>
      <c r="H582" s="147">
        <v>228</v>
      </c>
      <c r="I582" s="147">
        <v>291</v>
      </c>
      <c r="J582" s="148">
        <v>0.27631578947368424</v>
      </c>
      <c r="K582" s="148">
        <v>-3.4139402560455168E-2</v>
      </c>
      <c r="L582" s="147"/>
      <c r="M582" s="155">
        <v>8.264697529111048E-2</v>
      </c>
      <c r="N582" s="144"/>
      <c r="P582" s="146" t="s">
        <v>249</v>
      </c>
      <c r="Q582" s="147">
        <v>5240</v>
      </c>
      <c r="R582" s="147">
        <v>4002</v>
      </c>
      <c r="S582" s="147">
        <v>4090</v>
      </c>
      <c r="T582" s="147">
        <v>4034</v>
      </c>
      <c r="U582" s="147">
        <v>3629</v>
      </c>
      <c r="V582" s="147">
        <v>3662</v>
      </c>
      <c r="W582" s="147">
        <v>3670</v>
      </c>
      <c r="X582" s="147">
        <v>3521</v>
      </c>
      <c r="Y582" s="148">
        <v>-4.0599455040871937E-2</v>
      </c>
      <c r="Z582" s="148">
        <v>-0.12991139195820245</v>
      </c>
      <c r="AA582" s="147"/>
      <c r="AB582" s="144"/>
      <c r="AC582" s="144"/>
      <c r="AD582" s="147">
        <v>301.28571428571428</v>
      </c>
      <c r="AE582" s="147">
        <v>4046.7142857142858</v>
      </c>
      <c r="AF582" s="144"/>
    </row>
    <row r="583" spans="1:32" x14ac:dyDescent="0.25">
      <c r="A583" s="146" t="s">
        <v>250</v>
      </c>
      <c r="B583" s="147">
        <v>82</v>
      </c>
      <c r="C583" s="147">
        <v>83</v>
      </c>
      <c r="D583" s="147">
        <v>62</v>
      </c>
      <c r="E583" s="147">
        <v>81</v>
      </c>
      <c r="F583" s="147">
        <v>165</v>
      </c>
      <c r="G583" s="147">
        <v>197</v>
      </c>
      <c r="H583" s="147">
        <v>82</v>
      </c>
      <c r="I583" s="147">
        <v>75</v>
      </c>
      <c r="J583" s="148">
        <v>-8.5365853658536592E-2</v>
      </c>
      <c r="K583" s="148">
        <v>-0.30186170212765961</v>
      </c>
      <c r="L583" s="147"/>
      <c r="M583" s="155">
        <v>5.6990881458966566E-2</v>
      </c>
      <c r="N583" s="144"/>
      <c r="P583" s="146" t="s">
        <v>250</v>
      </c>
      <c r="Q583" s="147">
        <v>1779</v>
      </c>
      <c r="R583" s="147">
        <v>1296</v>
      </c>
      <c r="S583" s="147">
        <v>1342</v>
      </c>
      <c r="T583" s="147">
        <v>1343</v>
      </c>
      <c r="U583" s="147">
        <v>1104</v>
      </c>
      <c r="V583" s="147">
        <v>1281</v>
      </c>
      <c r="W583" s="147">
        <v>1214</v>
      </c>
      <c r="X583" s="147">
        <v>1316</v>
      </c>
      <c r="Y583" s="148">
        <v>8.4019769357495888E-2</v>
      </c>
      <c r="Z583" s="148">
        <v>-1.5706806282722512E-2</v>
      </c>
      <c r="AA583" s="147"/>
      <c r="AB583" s="144"/>
      <c r="AC583" s="144"/>
      <c r="AD583" s="150">
        <v>107.42857142857143</v>
      </c>
      <c r="AE583" s="150">
        <v>1337</v>
      </c>
      <c r="AF583" s="144"/>
    </row>
    <row r="584" spans="1:32" x14ac:dyDescent="0.25">
      <c r="A584" s="149" t="s">
        <v>251</v>
      </c>
      <c r="B584" s="150">
        <v>0</v>
      </c>
      <c r="C584" s="150">
        <v>392</v>
      </c>
      <c r="D584" s="150">
        <v>156</v>
      </c>
      <c r="E584" s="150">
        <v>262</v>
      </c>
      <c r="F584" s="150">
        <v>105</v>
      </c>
      <c r="G584" s="150">
        <v>100</v>
      </c>
      <c r="H584" s="150">
        <v>172</v>
      </c>
      <c r="I584" s="150">
        <v>666</v>
      </c>
      <c r="J584" s="148">
        <v>2.8720930232558142</v>
      </c>
      <c r="K584" s="157">
        <v>2.3664700926705979</v>
      </c>
      <c r="L584" s="147"/>
      <c r="M584" s="155">
        <v>0.14038785834738618</v>
      </c>
      <c r="N584" s="144"/>
      <c r="P584" s="149" t="s">
        <v>251</v>
      </c>
      <c r="Q584" s="150">
        <v>0</v>
      </c>
      <c r="R584" s="150">
        <v>7221</v>
      </c>
      <c r="S584" s="150">
        <v>6045</v>
      </c>
      <c r="T584" s="150">
        <v>4850</v>
      </c>
      <c r="U584" s="150">
        <v>4541</v>
      </c>
      <c r="V584" s="150">
        <v>4166</v>
      </c>
      <c r="W584" s="150">
        <v>4230</v>
      </c>
      <c r="X584" s="150">
        <v>4744</v>
      </c>
      <c r="Y584" s="148">
        <v>0.12151300236406619</v>
      </c>
      <c r="Z584" s="157">
        <v>-8.3373587093034496E-2</v>
      </c>
      <c r="AA584" s="147"/>
      <c r="AB584" s="144"/>
      <c r="AC584" s="144"/>
      <c r="AD584" s="158">
        <v>197.83333333333334</v>
      </c>
      <c r="AE584" s="158">
        <v>5175.5</v>
      </c>
      <c r="AF584" s="144"/>
    </row>
    <row r="585" spans="1:32" x14ac:dyDescent="0.25">
      <c r="A585" s="159" t="s">
        <v>252</v>
      </c>
      <c r="B585" s="147">
        <v>127</v>
      </c>
      <c r="C585" s="147">
        <v>128</v>
      </c>
      <c r="D585" s="147">
        <v>67</v>
      </c>
      <c r="E585" s="147">
        <v>106</v>
      </c>
      <c r="F585" s="147">
        <v>95</v>
      </c>
      <c r="G585" s="147">
        <v>93</v>
      </c>
      <c r="H585" s="147">
        <v>45</v>
      </c>
      <c r="I585" s="147">
        <v>31</v>
      </c>
      <c r="J585" s="148">
        <v>-0.31111111111111112</v>
      </c>
      <c r="K585" s="148">
        <v>-0.67170953101361575</v>
      </c>
      <c r="L585" s="147"/>
      <c r="M585" s="155">
        <v>3.1472081218274113E-2</v>
      </c>
      <c r="N585" s="144"/>
      <c r="P585" s="159" t="s">
        <v>252</v>
      </c>
      <c r="Q585" s="147">
        <v>1715</v>
      </c>
      <c r="R585" s="147">
        <v>1659</v>
      </c>
      <c r="S585" s="147">
        <v>1888</v>
      </c>
      <c r="T585" s="147">
        <v>1373</v>
      </c>
      <c r="U585" s="147">
        <v>1607</v>
      </c>
      <c r="V585" s="147">
        <v>1394</v>
      </c>
      <c r="W585" s="147">
        <v>1288</v>
      </c>
      <c r="X585" s="147">
        <v>985</v>
      </c>
      <c r="Y585" s="148">
        <v>-0.23524844720496896</v>
      </c>
      <c r="Z585" s="148">
        <v>-0.36882094470889787</v>
      </c>
      <c r="AA585" s="147"/>
      <c r="AB585" s="144"/>
      <c r="AC585" s="144"/>
      <c r="AD585" s="150">
        <v>94.428571428571431</v>
      </c>
      <c r="AE585" s="150">
        <v>1560.5714285714287</v>
      </c>
      <c r="AF585" s="144"/>
    </row>
    <row r="586" spans="1:32" x14ac:dyDescent="0.25">
      <c r="A586" s="159" t="s">
        <v>253</v>
      </c>
      <c r="B586" s="147">
        <v>7</v>
      </c>
      <c r="C586" s="147">
        <v>12</v>
      </c>
      <c r="D586" s="147">
        <v>25</v>
      </c>
      <c r="E586" s="147">
        <v>4</v>
      </c>
      <c r="F586" s="147">
        <v>6</v>
      </c>
      <c r="G586" s="147">
        <v>1</v>
      </c>
      <c r="H586" s="147">
        <v>0</v>
      </c>
      <c r="I586" s="147">
        <v>8</v>
      </c>
      <c r="J586" s="148" t="e">
        <v>#DIV/0!</v>
      </c>
      <c r="K586" s="148">
        <v>1.818181818181823E-2</v>
      </c>
      <c r="L586" s="147"/>
      <c r="M586" s="155">
        <v>0.11267605633802817</v>
      </c>
      <c r="N586" s="144"/>
      <c r="P586" s="159" t="s">
        <v>253</v>
      </c>
      <c r="Q586" s="147">
        <v>120</v>
      </c>
      <c r="R586" s="147">
        <v>107</v>
      </c>
      <c r="S586" s="147">
        <v>175</v>
      </c>
      <c r="T586" s="147">
        <v>73</v>
      </c>
      <c r="U586" s="147">
        <v>89</v>
      </c>
      <c r="V586" s="147">
        <v>107</v>
      </c>
      <c r="W586" s="147">
        <v>60</v>
      </c>
      <c r="X586" s="147">
        <v>71</v>
      </c>
      <c r="Y586" s="148">
        <v>0.18333333333333332</v>
      </c>
      <c r="Z586" s="148">
        <v>-0.32010943912448703</v>
      </c>
      <c r="AA586" s="147"/>
      <c r="AB586" s="144"/>
      <c r="AC586" s="144"/>
      <c r="AD586" s="150">
        <v>7.8571428571428568</v>
      </c>
      <c r="AE586" s="150">
        <v>104.42857142857143</v>
      </c>
      <c r="AF586" s="144"/>
    </row>
    <row r="587" spans="1:32" x14ac:dyDescent="0.25">
      <c r="A587" s="159" t="s">
        <v>254</v>
      </c>
      <c r="B587" s="160">
        <v>5.2238805970149252E-2</v>
      </c>
      <c r="C587" s="160">
        <v>8.5714285714285715E-2</v>
      </c>
      <c r="D587" s="160">
        <v>0.27173913043478259</v>
      </c>
      <c r="E587" s="160">
        <v>3.6363636363636362E-2</v>
      </c>
      <c r="F587" s="160">
        <v>5.9405940594059403E-2</v>
      </c>
      <c r="G587" s="160">
        <v>1.0638297872340425E-2</v>
      </c>
      <c r="H587" s="160">
        <v>0</v>
      </c>
      <c r="I587" s="160">
        <v>0.20512820512820512</v>
      </c>
      <c r="J587" s="172">
        <v>20.512820512820511</v>
      </c>
      <c r="K587" s="172">
        <v>12.831256267010458</v>
      </c>
      <c r="L587" s="147"/>
      <c r="M587" s="203">
        <v>13.789335664335663</v>
      </c>
      <c r="N587" s="144"/>
      <c r="P587" s="159" t="s">
        <v>254</v>
      </c>
      <c r="Q587" s="160">
        <v>6.5395095367847406E-2</v>
      </c>
      <c r="R587" s="160">
        <v>6.0588901472253681E-2</v>
      </c>
      <c r="S587" s="160">
        <v>8.4827920504120219E-2</v>
      </c>
      <c r="T587" s="160">
        <v>5.0484094052558784E-2</v>
      </c>
      <c r="U587" s="160">
        <v>5.2476415094339625E-2</v>
      </c>
      <c r="V587" s="160">
        <v>7.1285809460359756E-2</v>
      </c>
      <c r="W587" s="160">
        <v>4.4510385756676561E-2</v>
      </c>
      <c r="X587" s="160">
        <v>6.7234848484848481E-2</v>
      </c>
      <c r="Y587" s="172">
        <v>2.2724462728171919</v>
      </c>
      <c r="Z587" s="172">
        <v>0.45149857649857544</v>
      </c>
      <c r="AA587" s="147"/>
      <c r="AB587" s="144"/>
      <c r="AC587" s="144"/>
      <c r="AD587" s="191">
        <v>7.6815642458100547E-2</v>
      </c>
      <c r="AE587" s="191">
        <v>6.2719862719862726E-2</v>
      </c>
      <c r="AF587" s="144"/>
    </row>
    <row r="588" spans="1:32" x14ac:dyDescent="0.25">
      <c r="A588" s="161" t="s">
        <v>255</v>
      </c>
      <c r="B588" s="161"/>
      <c r="C588" s="161"/>
      <c r="D588" s="161"/>
      <c r="E588" s="144"/>
      <c r="F588" s="144"/>
      <c r="G588" s="144"/>
      <c r="H588" s="144"/>
      <c r="I588" s="144"/>
      <c r="J588" s="144"/>
      <c r="K588" s="144"/>
      <c r="L588" s="144"/>
      <c r="M588" s="144"/>
      <c r="N588" s="144"/>
      <c r="O588" s="204"/>
      <c r="P588" s="161" t="s">
        <v>255</v>
      </c>
      <c r="Q588" s="161"/>
      <c r="R588" s="161"/>
      <c r="S588" s="161"/>
      <c r="T588" s="144"/>
      <c r="U588" s="144"/>
      <c r="V588" s="144"/>
      <c r="W588" s="144"/>
      <c r="X588" s="144"/>
      <c r="Y588" s="144"/>
      <c r="Z588" s="144"/>
      <c r="AA588" s="144"/>
      <c r="AB588" s="144"/>
      <c r="AC588" s="144"/>
      <c r="AD588" s="144"/>
      <c r="AE588" s="144"/>
      <c r="AF588" s="144"/>
    </row>
  </sheetData>
  <dataConsolidate/>
  <mergeCells count="1">
    <mergeCell ref="B1:D1"/>
  </mergeCell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743C4135-0ED3-412A-AE68-7B93153193A0}">
          <x14:formula1>
            <xm:f>'L:\FELLES\Avdeling EF\Statistikk\Hovedtall-tabeller\[Hovedtall T1 2017-26.xlsx]Hjelpetabell'!#REF!</xm:f>
          </x14:formula1>
          <xm:sqref>B1</xm:sqref>
        </x14:dataValidation>
      </x14:dataValidations>
    </ext>
    <ext xmlns:x14="http://schemas.microsoft.com/office/spreadsheetml/2009/9/main" uri="{05C60535-1F16-4fd2-B633-F4F36F0B64E0}">
      <x14:sparklineGroups xmlns:xm="http://schemas.microsoft.com/office/excel/2006/main">
        <x14:sparklineGroup displayEmptyCellsAs="gap" high="1" low="1" xr2:uid="{E4F924DD-8433-4FFE-B194-5BAF9F1E888E}">
          <x14:colorSeries rgb="FF376092"/>
          <x14:colorNegative rgb="FFD00000"/>
          <x14:colorAxis rgb="FF000000"/>
          <x14:colorMarkers rgb="FFD00000"/>
          <x14:colorFirst rgb="FFD00000"/>
          <x14:colorLast rgb="FFD00000"/>
          <x14:colorHigh theme="1"/>
          <x14:colorLow rgb="FFD00000"/>
          <x14:sparklines>
            <x14:sparkline>
              <xm:f>'Trøndelag PD'!Q569:X569</xm:f>
              <xm:sqref>AA569</xm:sqref>
            </x14:sparkline>
            <x14:sparkline>
              <xm:f>'Trøndelag PD'!Q570:X570</xm:f>
              <xm:sqref>AA570</xm:sqref>
            </x14:sparkline>
            <x14:sparkline>
              <xm:f>'Trøndelag PD'!Q571:X571</xm:f>
              <xm:sqref>AA571</xm:sqref>
            </x14:sparkline>
            <x14:sparkline>
              <xm:f>'Trøndelag PD'!Q572:X572</xm:f>
              <xm:sqref>AA572</xm:sqref>
            </x14:sparkline>
            <x14:sparkline>
              <xm:f>'Trøndelag PD'!Q573:X573</xm:f>
              <xm:sqref>AA573</xm:sqref>
            </x14:sparkline>
            <x14:sparkline>
              <xm:f>'Trøndelag PD'!Q574:X574</xm:f>
              <xm:sqref>AA574</xm:sqref>
            </x14:sparkline>
            <x14:sparkline>
              <xm:f>'Trøndelag PD'!Q575:X575</xm:f>
              <xm:sqref>AA575</xm:sqref>
            </x14:sparkline>
            <x14:sparkline>
              <xm:f>'Trøndelag PD'!Q576:X576</xm:f>
              <xm:sqref>AA576</xm:sqref>
            </x14:sparkline>
            <x14:sparkline>
              <xm:f>'Trøndelag PD'!Q577:X577</xm:f>
              <xm:sqref>AA577</xm:sqref>
            </x14:sparkline>
            <x14:sparkline>
              <xm:f>'Trøndelag PD'!Q578:X578</xm:f>
              <xm:sqref>AA578</xm:sqref>
            </x14:sparkline>
            <x14:sparkline>
              <xm:f>'Trøndelag PD'!Q579:X579</xm:f>
              <xm:sqref>AA579</xm:sqref>
            </x14:sparkline>
            <x14:sparkline>
              <xm:f>'Trøndelag PD'!Q580:X580</xm:f>
              <xm:sqref>AA580</xm:sqref>
            </x14:sparkline>
            <x14:sparkline>
              <xm:f>'Trøndelag PD'!Q581:X581</xm:f>
              <xm:sqref>AA581</xm:sqref>
            </x14:sparkline>
            <x14:sparkline>
              <xm:f>'Trøndelag PD'!Q582:X582</xm:f>
              <xm:sqref>AA582</xm:sqref>
            </x14:sparkline>
            <x14:sparkline>
              <xm:f>'Trøndelag PD'!Q583:X583</xm:f>
              <xm:sqref>AA583</xm:sqref>
            </x14:sparkline>
            <x14:sparkline>
              <xm:f>'Trøndelag PD'!R584:X584</xm:f>
              <xm:sqref>AA584</xm:sqref>
            </x14:sparkline>
            <x14:sparkline>
              <xm:f>'Trøndelag PD'!Q585:X585</xm:f>
              <xm:sqref>AA585</xm:sqref>
            </x14:sparkline>
            <x14:sparkline>
              <xm:f>'Trøndelag PD'!Q586:X586</xm:f>
              <xm:sqref>AA586</xm:sqref>
            </x14:sparkline>
            <x14:sparkline>
              <xm:f>'Trøndelag PD'!Q587:X587</xm:f>
              <xm:sqref>AA587</xm:sqref>
            </x14:sparkline>
          </x14:sparklines>
        </x14:sparklineGroup>
        <x14:sparklineGroup displayEmptyCellsAs="gap" high="1" low="1" xr2:uid="{3B895F66-8C84-47CB-995D-2F84BF296E80}">
          <x14:colorSeries rgb="FF376092"/>
          <x14:colorNegative rgb="FFD00000"/>
          <x14:colorAxis rgb="FF000000"/>
          <x14:colorMarkers rgb="FFD00000"/>
          <x14:colorFirst rgb="FFD00000"/>
          <x14:colorLast rgb="FFD00000"/>
          <x14:colorHigh theme="1"/>
          <x14:colorLow rgb="FFD00000"/>
          <x14:sparklines>
            <x14:sparkline>
              <xm:f>'Trøndelag PD'!Q543:X543</xm:f>
              <xm:sqref>AA543</xm:sqref>
            </x14:sparkline>
            <x14:sparkline>
              <xm:f>'Trøndelag PD'!Q544:X544</xm:f>
              <xm:sqref>AA544</xm:sqref>
            </x14:sparkline>
            <x14:sparkline>
              <xm:f>'Trøndelag PD'!Q545:X545</xm:f>
              <xm:sqref>AA545</xm:sqref>
            </x14:sparkline>
            <x14:sparkline>
              <xm:f>'Trøndelag PD'!Q546:X546</xm:f>
              <xm:sqref>AA546</xm:sqref>
            </x14:sparkline>
            <x14:sparkline>
              <xm:f>'Trøndelag PD'!Q547:X547</xm:f>
              <xm:sqref>AA547</xm:sqref>
            </x14:sparkline>
            <x14:sparkline>
              <xm:f>'Trøndelag PD'!Q548:X548</xm:f>
              <xm:sqref>AA548</xm:sqref>
            </x14:sparkline>
            <x14:sparkline>
              <xm:f>'Trøndelag PD'!Q549:X549</xm:f>
              <xm:sqref>AA549</xm:sqref>
            </x14:sparkline>
            <x14:sparkline>
              <xm:f>'Trøndelag PD'!Q550:X550</xm:f>
              <xm:sqref>AA550</xm:sqref>
            </x14:sparkline>
            <x14:sparkline>
              <xm:f>'Trøndelag PD'!Q551:X551</xm:f>
              <xm:sqref>AA551</xm:sqref>
            </x14:sparkline>
            <x14:sparkline>
              <xm:f>'Trøndelag PD'!Q552:X552</xm:f>
              <xm:sqref>AA552</xm:sqref>
            </x14:sparkline>
            <x14:sparkline>
              <xm:f>'Trøndelag PD'!Q553:X553</xm:f>
              <xm:sqref>AA553</xm:sqref>
            </x14:sparkline>
            <x14:sparkline>
              <xm:f>'Trøndelag PD'!Q554:X554</xm:f>
              <xm:sqref>AA554</xm:sqref>
            </x14:sparkline>
            <x14:sparkline>
              <xm:f>'Trøndelag PD'!Q555:X555</xm:f>
              <xm:sqref>AA555</xm:sqref>
            </x14:sparkline>
            <x14:sparkline>
              <xm:f>'Trøndelag PD'!Q556:X556</xm:f>
              <xm:sqref>AA556</xm:sqref>
            </x14:sparkline>
            <x14:sparkline>
              <xm:f>'Trøndelag PD'!Q557:X557</xm:f>
              <xm:sqref>AA557</xm:sqref>
            </x14:sparkline>
            <x14:sparkline>
              <xm:f>'Trøndelag PD'!R558:X558</xm:f>
              <xm:sqref>AA558</xm:sqref>
            </x14:sparkline>
            <x14:sparkline>
              <xm:f>'Trøndelag PD'!Q559:X559</xm:f>
              <xm:sqref>AA559</xm:sqref>
            </x14:sparkline>
            <x14:sparkline>
              <xm:f>'Trøndelag PD'!Q560:X560</xm:f>
              <xm:sqref>AA560</xm:sqref>
            </x14:sparkline>
            <x14:sparkline>
              <xm:f>'Trøndelag PD'!Q561:X561</xm:f>
              <xm:sqref>AA561</xm:sqref>
            </x14:sparkline>
          </x14:sparklines>
        </x14:sparklineGroup>
        <x14:sparklineGroup displayEmptyCellsAs="gap" high="1" low="1" xr2:uid="{C0610C75-397B-4B80-9FA6-9A60570948C5}">
          <x14:colorSeries rgb="FF376092"/>
          <x14:colorNegative rgb="FFD00000"/>
          <x14:colorAxis rgb="FF000000"/>
          <x14:colorMarkers rgb="FFD00000"/>
          <x14:colorFirst rgb="FFD00000"/>
          <x14:colorLast rgb="FFD00000"/>
          <x14:colorHigh theme="1"/>
          <x14:colorLow rgb="FFD00000"/>
          <x14:sparklines>
            <x14:sparkline>
              <xm:f>'Trøndelag PD'!Q517:X517</xm:f>
              <xm:sqref>AA517</xm:sqref>
            </x14:sparkline>
            <x14:sparkline>
              <xm:f>'Trøndelag PD'!Q518:X518</xm:f>
              <xm:sqref>AA518</xm:sqref>
            </x14:sparkline>
            <x14:sparkline>
              <xm:f>'Trøndelag PD'!Q519:X519</xm:f>
              <xm:sqref>AA519</xm:sqref>
            </x14:sparkline>
            <x14:sparkline>
              <xm:f>'Trøndelag PD'!Q520:X520</xm:f>
              <xm:sqref>AA520</xm:sqref>
            </x14:sparkline>
            <x14:sparkline>
              <xm:f>'Trøndelag PD'!Q521:X521</xm:f>
              <xm:sqref>AA521</xm:sqref>
            </x14:sparkline>
            <x14:sparkline>
              <xm:f>'Trøndelag PD'!Q522:X522</xm:f>
              <xm:sqref>AA522</xm:sqref>
            </x14:sparkline>
            <x14:sparkline>
              <xm:f>'Trøndelag PD'!Q523:X523</xm:f>
              <xm:sqref>AA523</xm:sqref>
            </x14:sparkline>
            <x14:sparkline>
              <xm:f>'Trøndelag PD'!Q524:X524</xm:f>
              <xm:sqref>AA524</xm:sqref>
            </x14:sparkline>
            <x14:sparkline>
              <xm:f>'Trøndelag PD'!Q525:X525</xm:f>
              <xm:sqref>AA525</xm:sqref>
            </x14:sparkline>
            <x14:sparkline>
              <xm:f>'Trøndelag PD'!Q526:X526</xm:f>
              <xm:sqref>AA526</xm:sqref>
            </x14:sparkline>
            <x14:sparkline>
              <xm:f>'Trøndelag PD'!Q527:X527</xm:f>
              <xm:sqref>AA527</xm:sqref>
            </x14:sparkline>
            <x14:sparkline>
              <xm:f>'Trøndelag PD'!Q528:X528</xm:f>
              <xm:sqref>AA528</xm:sqref>
            </x14:sparkline>
            <x14:sparkline>
              <xm:f>'Trøndelag PD'!Q529:X529</xm:f>
              <xm:sqref>AA529</xm:sqref>
            </x14:sparkline>
            <x14:sparkline>
              <xm:f>'Trøndelag PD'!Q530:X530</xm:f>
              <xm:sqref>AA530</xm:sqref>
            </x14:sparkline>
            <x14:sparkline>
              <xm:f>'Trøndelag PD'!Q531:X531</xm:f>
              <xm:sqref>AA531</xm:sqref>
            </x14:sparkline>
            <x14:sparkline>
              <xm:f>'Trøndelag PD'!R532:X532</xm:f>
              <xm:sqref>AA532</xm:sqref>
            </x14:sparkline>
            <x14:sparkline>
              <xm:f>'Trøndelag PD'!Q533:X533</xm:f>
              <xm:sqref>AA533</xm:sqref>
            </x14:sparkline>
            <x14:sparkline>
              <xm:f>'Trøndelag PD'!Q534:X534</xm:f>
              <xm:sqref>AA534</xm:sqref>
            </x14:sparkline>
            <x14:sparkline>
              <xm:f>'Trøndelag PD'!Q535:X535</xm:f>
              <xm:sqref>AA535</xm:sqref>
            </x14:sparkline>
          </x14:sparklines>
        </x14:sparklineGroup>
        <x14:sparklineGroup displayEmptyCellsAs="gap" high="1" low="1" xr2:uid="{81344B68-E378-49FB-8086-D7F02AD24B50}">
          <x14:colorSeries rgb="FF376092"/>
          <x14:colorNegative rgb="FFD00000"/>
          <x14:colorAxis rgb="FF000000"/>
          <x14:colorMarkers rgb="FFD00000"/>
          <x14:colorFirst rgb="FFD00000"/>
          <x14:colorLast rgb="FFD00000"/>
          <x14:colorHigh theme="1"/>
          <x14:colorLow rgb="FFD00000"/>
          <x14:sparklines>
            <x14:sparkline>
              <xm:f>'Trøndelag PD'!Q491:X491</xm:f>
              <xm:sqref>AA491</xm:sqref>
            </x14:sparkline>
            <x14:sparkline>
              <xm:f>'Trøndelag PD'!Q492:X492</xm:f>
              <xm:sqref>AA492</xm:sqref>
            </x14:sparkline>
            <x14:sparkline>
              <xm:f>'Trøndelag PD'!Q493:X493</xm:f>
              <xm:sqref>AA493</xm:sqref>
            </x14:sparkline>
            <x14:sparkline>
              <xm:f>'Trøndelag PD'!Q494:X494</xm:f>
              <xm:sqref>AA494</xm:sqref>
            </x14:sparkline>
            <x14:sparkline>
              <xm:f>'Trøndelag PD'!Q495:X495</xm:f>
              <xm:sqref>AA495</xm:sqref>
            </x14:sparkline>
            <x14:sparkline>
              <xm:f>'Trøndelag PD'!Q496:X496</xm:f>
              <xm:sqref>AA496</xm:sqref>
            </x14:sparkline>
            <x14:sparkline>
              <xm:f>'Trøndelag PD'!Q497:X497</xm:f>
              <xm:sqref>AA497</xm:sqref>
            </x14:sparkline>
            <x14:sparkline>
              <xm:f>'Trøndelag PD'!Q498:X498</xm:f>
              <xm:sqref>AA498</xm:sqref>
            </x14:sparkline>
            <x14:sparkline>
              <xm:f>'Trøndelag PD'!Q499:X499</xm:f>
              <xm:sqref>AA499</xm:sqref>
            </x14:sparkline>
            <x14:sparkline>
              <xm:f>'Trøndelag PD'!Q500:X500</xm:f>
              <xm:sqref>AA500</xm:sqref>
            </x14:sparkline>
            <x14:sparkline>
              <xm:f>'Trøndelag PD'!Q501:X501</xm:f>
              <xm:sqref>AA501</xm:sqref>
            </x14:sparkline>
            <x14:sparkline>
              <xm:f>'Trøndelag PD'!Q502:X502</xm:f>
              <xm:sqref>AA502</xm:sqref>
            </x14:sparkline>
            <x14:sparkline>
              <xm:f>'Trøndelag PD'!Q503:X503</xm:f>
              <xm:sqref>AA503</xm:sqref>
            </x14:sparkline>
            <x14:sparkline>
              <xm:f>'Trøndelag PD'!Q504:X504</xm:f>
              <xm:sqref>AA504</xm:sqref>
            </x14:sparkline>
            <x14:sparkline>
              <xm:f>'Trøndelag PD'!Q505:X505</xm:f>
              <xm:sqref>AA505</xm:sqref>
            </x14:sparkline>
            <x14:sparkline>
              <xm:f>'Trøndelag PD'!R506:X506</xm:f>
              <xm:sqref>AA506</xm:sqref>
            </x14:sparkline>
            <x14:sparkline>
              <xm:f>'Trøndelag PD'!Q507:X507</xm:f>
              <xm:sqref>AA507</xm:sqref>
            </x14:sparkline>
            <x14:sparkline>
              <xm:f>'Trøndelag PD'!Q508:X508</xm:f>
              <xm:sqref>AA508</xm:sqref>
            </x14:sparkline>
            <x14:sparkline>
              <xm:f>'Trøndelag PD'!Q509:X509</xm:f>
              <xm:sqref>AA509</xm:sqref>
            </x14:sparkline>
          </x14:sparklines>
        </x14:sparklineGroup>
        <x14:sparklineGroup displayEmptyCellsAs="gap" high="1" low="1" xr2:uid="{D782E391-7612-46E6-971E-152C434314ED}">
          <x14:colorSeries rgb="FF376092"/>
          <x14:colorNegative rgb="FFD00000"/>
          <x14:colorAxis rgb="FF000000"/>
          <x14:colorMarkers rgb="FFD00000"/>
          <x14:colorFirst rgb="FFD00000"/>
          <x14:colorLast rgb="FFD00000"/>
          <x14:colorHigh theme="1"/>
          <x14:colorLow rgb="FFD00000"/>
          <x14:sparklines>
            <x14:sparkline>
              <xm:f>'Trøndelag PD'!Q465:X465</xm:f>
              <xm:sqref>AA465</xm:sqref>
            </x14:sparkline>
            <x14:sparkline>
              <xm:f>'Trøndelag PD'!Q466:X466</xm:f>
              <xm:sqref>AA466</xm:sqref>
            </x14:sparkline>
            <x14:sparkline>
              <xm:f>'Trøndelag PD'!Q467:X467</xm:f>
              <xm:sqref>AA467</xm:sqref>
            </x14:sparkline>
            <x14:sparkline>
              <xm:f>'Trøndelag PD'!Q468:X468</xm:f>
              <xm:sqref>AA468</xm:sqref>
            </x14:sparkline>
            <x14:sparkline>
              <xm:f>'Trøndelag PD'!Q469:X469</xm:f>
              <xm:sqref>AA469</xm:sqref>
            </x14:sparkline>
            <x14:sparkline>
              <xm:f>'Trøndelag PD'!Q470:X470</xm:f>
              <xm:sqref>AA470</xm:sqref>
            </x14:sparkline>
            <x14:sparkline>
              <xm:f>'Trøndelag PD'!Q471:X471</xm:f>
              <xm:sqref>AA471</xm:sqref>
            </x14:sparkline>
            <x14:sparkline>
              <xm:f>'Trøndelag PD'!Q472:X472</xm:f>
              <xm:sqref>AA472</xm:sqref>
            </x14:sparkline>
            <x14:sparkline>
              <xm:f>'Trøndelag PD'!Q473:X473</xm:f>
              <xm:sqref>AA473</xm:sqref>
            </x14:sparkline>
            <x14:sparkline>
              <xm:f>'Trøndelag PD'!Q474:X474</xm:f>
              <xm:sqref>AA474</xm:sqref>
            </x14:sparkline>
            <x14:sparkline>
              <xm:f>'Trøndelag PD'!Q475:X475</xm:f>
              <xm:sqref>AA475</xm:sqref>
            </x14:sparkline>
            <x14:sparkline>
              <xm:f>'Trøndelag PD'!Q476:X476</xm:f>
              <xm:sqref>AA476</xm:sqref>
            </x14:sparkline>
            <x14:sparkline>
              <xm:f>'Trøndelag PD'!Q477:X477</xm:f>
              <xm:sqref>AA477</xm:sqref>
            </x14:sparkline>
            <x14:sparkline>
              <xm:f>'Trøndelag PD'!Q478:X478</xm:f>
              <xm:sqref>AA478</xm:sqref>
            </x14:sparkline>
            <x14:sparkline>
              <xm:f>'Trøndelag PD'!Q479:X479</xm:f>
              <xm:sqref>AA479</xm:sqref>
            </x14:sparkline>
            <x14:sparkline>
              <xm:f>'Trøndelag PD'!R480:X480</xm:f>
              <xm:sqref>AA480</xm:sqref>
            </x14:sparkline>
            <x14:sparkline>
              <xm:f>'Trøndelag PD'!Q481:X481</xm:f>
              <xm:sqref>AA481</xm:sqref>
            </x14:sparkline>
            <x14:sparkline>
              <xm:f>'Trøndelag PD'!Q482:X482</xm:f>
              <xm:sqref>AA482</xm:sqref>
            </x14:sparkline>
            <x14:sparkline>
              <xm:f>'Trøndelag PD'!Q483:X483</xm:f>
              <xm:sqref>AA483</xm:sqref>
            </x14:sparkline>
          </x14:sparklines>
        </x14:sparklineGroup>
        <x14:sparklineGroup displayEmptyCellsAs="gap" high="1" low="1" xr2:uid="{5AA91CF3-2CD1-4E9D-92C0-357CBFC2FB78}">
          <x14:colorSeries rgb="FF376092"/>
          <x14:colorNegative rgb="FFD00000"/>
          <x14:colorAxis rgb="FF000000"/>
          <x14:colorMarkers rgb="FFD00000"/>
          <x14:colorFirst rgb="FFD00000"/>
          <x14:colorLast rgb="FFD00000"/>
          <x14:colorHigh theme="1"/>
          <x14:colorLow rgb="FFD00000"/>
          <x14:sparklines>
            <x14:sparkline>
              <xm:f>'Trøndelag PD'!Q439:X439</xm:f>
              <xm:sqref>AA439</xm:sqref>
            </x14:sparkline>
            <x14:sparkline>
              <xm:f>'Trøndelag PD'!Q440:X440</xm:f>
              <xm:sqref>AA440</xm:sqref>
            </x14:sparkline>
            <x14:sparkline>
              <xm:f>'Trøndelag PD'!Q441:X441</xm:f>
              <xm:sqref>AA441</xm:sqref>
            </x14:sparkline>
            <x14:sparkline>
              <xm:f>'Trøndelag PD'!Q442:X442</xm:f>
              <xm:sqref>AA442</xm:sqref>
            </x14:sparkline>
            <x14:sparkline>
              <xm:f>'Trøndelag PD'!Q443:X443</xm:f>
              <xm:sqref>AA443</xm:sqref>
            </x14:sparkline>
            <x14:sparkline>
              <xm:f>'Trøndelag PD'!Q444:X444</xm:f>
              <xm:sqref>AA444</xm:sqref>
            </x14:sparkline>
            <x14:sparkline>
              <xm:f>'Trøndelag PD'!Q445:X445</xm:f>
              <xm:sqref>AA445</xm:sqref>
            </x14:sparkline>
            <x14:sparkline>
              <xm:f>'Trøndelag PD'!Q446:X446</xm:f>
              <xm:sqref>AA446</xm:sqref>
            </x14:sparkline>
            <x14:sparkline>
              <xm:f>'Trøndelag PD'!Q447:X447</xm:f>
              <xm:sqref>AA447</xm:sqref>
            </x14:sparkline>
            <x14:sparkline>
              <xm:f>'Trøndelag PD'!Q448:X448</xm:f>
              <xm:sqref>AA448</xm:sqref>
            </x14:sparkline>
            <x14:sparkline>
              <xm:f>'Trøndelag PD'!Q449:X449</xm:f>
              <xm:sqref>AA449</xm:sqref>
            </x14:sparkline>
            <x14:sparkline>
              <xm:f>'Trøndelag PD'!Q450:X450</xm:f>
              <xm:sqref>AA450</xm:sqref>
            </x14:sparkline>
            <x14:sparkline>
              <xm:f>'Trøndelag PD'!Q451:X451</xm:f>
              <xm:sqref>AA451</xm:sqref>
            </x14:sparkline>
            <x14:sparkline>
              <xm:f>'Trøndelag PD'!Q452:X452</xm:f>
              <xm:sqref>AA452</xm:sqref>
            </x14:sparkline>
            <x14:sparkline>
              <xm:f>'Trøndelag PD'!Q453:X453</xm:f>
              <xm:sqref>AA453</xm:sqref>
            </x14:sparkline>
            <x14:sparkline>
              <xm:f>'Trøndelag PD'!R454:X454</xm:f>
              <xm:sqref>AA454</xm:sqref>
            </x14:sparkline>
            <x14:sparkline>
              <xm:f>'Trøndelag PD'!Q455:X455</xm:f>
              <xm:sqref>AA455</xm:sqref>
            </x14:sparkline>
            <x14:sparkline>
              <xm:f>'Trøndelag PD'!Q456:X456</xm:f>
              <xm:sqref>AA456</xm:sqref>
            </x14:sparkline>
            <x14:sparkline>
              <xm:f>'Trøndelag PD'!Q457:X457</xm:f>
              <xm:sqref>AA457</xm:sqref>
            </x14:sparkline>
          </x14:sparklines>
        </x14:sparklineGroup>
        <x14:sparklineGroup displayEmptyCellsAs="gap" high="1" low="1" xr2:uid="{93FF5004-845A-4080-8F2B-D4893FE6F4C4}">
          <x14:colorSeries rgb="FF376092"/>
          <x14:colorNegative rgb="FFD00000"/>
          <x14:colorAxis rgb="FF000000"/>
          <x14:colorMarkers rgb="FFD00000"/>
          <x14:colorFirst rgb="FFD00000"/>
          <x14:colorLast rgb="FFD00000"/>
          <x14:colorHigh theme="1"/>
          <x14:colorLow rgb="FFD00000"/>
          <x14:sparklines>
            <x14:sparkline>
              <xm:f>'Trøndelag PD'!Q413:X413</xm:f>
              <xm:sqref>AA413</xm:sqref>
            </x14:sparkline>
            <x14:sparkline>
              <xm:f>'Trøndelag PD'!Q414:X414</xm:f>
              <xm:sqref>AA414</xm:sqref>
            </x14:sparkline>
            <x14:sparkline>
              <xm:f>'Trøndelag PD'!Q415:X415</xm:f>
              <xm:sqref>AA415</xm:sqref>
            </x14:sparkline>
            <x14:sparkline>
              <xm:f>'Trøndelag PD'!Q416:X416</xm:f>
              <xm:sqref>AA416</xm:sqref>
            </x14:sparkline>
            <x14:sparkline>
              <xm:f>'Trøndelag PD'!Q417:X417</xm:f>
              <xm:sqref>AA417</xm:sqref>
            </x14:sparkline>
            <x14:sparkline>
              <xm:f>'Trøndelag PD'!Q418:X418</xm:f>
              <xm:sqref>AA418</xm:sqref>
            </x14:sparkline>
            <x14:sparkline>
              <xm:f>'Trøndelag PD'!Q419:X419</xm:f>
              <xm:sqref>AA419</xm:sqref>
            </x14:sparkline>
            <x14:sparkline>
              <xm:f>'Trøndelag PD'!Q420:X420</xm:f>
              <xm:sqref>AA420</xm:sqref>
            </x14:sparkline>
            <x14:sparkline>
              <xm:f>'Trøndelag PD'!Q421:X421</xm:f>
              <xm:sqref>AA421</xm:sqref>
            </x14:sparkline>
            <x14:sparkline>
              <xm:f>'Trøndelag PD'!Q422:X422</xm:f>
              <xm:sqref>AA422</xm:sqref>
            </x14:sparkline>
            <x14:sparkline>
              <xm:f>'Trøndelag PD'!Q423:X423</xm:f>
              <xm:sqref>AA423</xm:sqref>
            </x14:sparkline>
            <x14:sparkline>
              <xm:f>'Trøndelag PD'!Q424:X424</xm:f>
              <xm:sqref>AA424</xm:sqref>
            </x14:sparkline>
            <x14:sparkline>
              <xm:f>'Trøndelag PD'!Q425:X425</xm:f>
              <xm:sqref>AA425</xm:sqref>
            </x14:sparkline>
            <x14:sparkline>
              <xm:f>'Trøndelag PD'!Q426:X426</xm:f>
              <xm:sqref>AA426</xm:sqref>
            </x14:sparkline>
            <x14:sparkline>
              <xm:f>'Trøndelag PD'!Q427:X427</xm:f>
              <xm:sqref>AA427</xm:sqref>
            </x14:sparkline>
            <x14:sparkline>
              <xm:f>'Trøndelag PD'!R428:X428</xm:f>
              <xm:sqref>AA428</xm:sqref>
            </x14:sparkline>
            <x14:sparkline>
              <xm:f>'Trøndelag PD'!Q429:X429</xm:f>
              <xm:sqref>AA429</xm:sqref>
            </x14:sparkline>
            <x14:sparkline>
              <xm:f>'Trøndelag PD'!Q430:X430</xm:f>
              <xm:sqref>AA430</xm:sqref>
            </x14:sparkline>
            <x14:sparkline>
              <xm:f>'Trøndelag PD'!Q431:X431</xm:f>
              <xm:sqref>AA431</xm:sqref>
            </x14:sparkline>
          </x14:sparklines>
        </x14:sparklineGroup>
        <x14:sparklineGroup displayEmptyCellsAs="gap" high="1" low="1" xr2:uid="{8DC6A468-ABC9-4FEA-A6BC-117FBAA3CCFE}">
          <x14:colorSeries rgb="FF376092"/>
          <x14:colorNegative rgb="FFD00000"/>
          <x14:colorAxis rgb="FF000000"/>
          <x14:colorMarkers rgb="FFD00000"/>
          <x14:colorFirst rgb="FFD00000"/>
          <x14:colorLast rgb="FFD00000"/>
          <x14:colorHigh theme="1"/>
          <x14:colorLow rgb="FFD00000"/>
          <x14:sparklines>
            <x14:sparkline>
              <xm:f>'Trøndelag PD'!Q387:X387</xm:f>
              <xm:sqref>AA387</xm:sqref>
            </x14:sparkline>
            <x14:sparkline>
              <xm:f>'Trøndelag PD'!Q388:X388</xm:f>
              <xm:sqref>AA388</xm:sqref>
            </x14:sparkline>
            <x14:sparkline>
              <xm:f>'Trøndelag PD'!Q389:X389</xm:f>
              <xm:sqref>AA389</xm:sqref>
            </x14:sparkline>
            <x14:sparkline>
              <xm:f>'Trøndelag PD'!Q390:X390</xm:f>
              <xm:sqref>AA390</xm:sqref>
            </x14:sparkline>
            <x14:sparkline>
              <xm:f>'Trøndelag PD'!Q391:X391</xm:f>
              <xm:sqref>AA391</xm:sqref>
            </x14:sparkline>
            <x14:sparkline>
              <xm:f>'Trøndelag PD'!Q392:X392</xm:f>
              <xm:sqref>AA392</xm:sqref>
            </x14:sparkline>
            <x14:sparkline>
              <xm:f>'Trøndelag PD'!Q393:X393</xm:f>
              <xm:sqref>AA393</xm:sqref>
            </x14:sparkline>
            <x14:sparkline>
              <xm:f>'Trøndelag PD'!Q394:X394</xm:f>
              <xm:sqref>AA394</xm:sqref>
            </x14:sparkline>
            <x14:sparkline>
              <xm:f>'Trøndelag PD'!Q395:X395</xm:f>
              <xm:sqref>AA395</xm:sqref>
            </x14:sparkline>
            <x14:sparkline>
              <xm:f>'Trøndelag PD'!Q396:X396</xm:f>
              <xm:sqref>AA396</xm:sqref>
            </x14:sparkline>
            <x14:sparkline>
              <xm:f>'Trøndelag PD'!Q397:X397</xm:f>
              <xm:sqref>AA397</xm:sqref>
            </x14:sparkline>
            <x14:sparkline>
              <xm:f>'Trøndelag PD'!Q398:X398</xm:f>
              <xm:sqref>AA398</xm:sqref>
            </x14:sparkline>
            <x14:sparkline>
              <xm:f>'Trøndelag PD'!Q399:X399</xm:f>
              <xm:sqref>AA399</xm:sqref>
            </x14:sparkline>
            <x14:sparkline>
              <xm:f>'Trøndelag PD'!Q400:X400</xm:f>
              <xm:sqref>AA400</xm:sqref>
            </x14:sparkline>
            <x14:sparkline>
              <xm:f>'Trøndelag PD'!Q401:X401</xm:f>
              <xm:sqref>AA401</xm:sqref>
            </x14:sparkline>
            <x14:sparkline>
              <xm:f>'Trøndelag PD'!R402:X402</xm:f>
              <xm:sqref>AA402</xm:sqref>
            </x14:sparkline>
            <x14:sparkline>
              <xm:f>'Trøndelag PD'!Q403:X403</xm:f>
              <xm:sqref>AA403</xm:sqref>
            </x14:sparkline>
            <x14:sparkline>
              <xm:f>'Trøndelag PD'!Q404:X404</xm:f>
              <xm:sqref>AA404</xm:sqref>
            </x14:sparkline>
            <x14:sparkline>
              <xm:f>'Trøndelag PD'!Q405:X405</xm:f>
              <xm:sqref>AA405</xm:sqref>
            </x14:sparkline>
          </x14:sparklines>
        </x14:sparklineGroup>
        <x14:sparklineGroup displayEmptyCellsAs="gap" high="1" low="1" xr2:uid="{E466D86D-BF62-4089-9068-62C9BD8ABDAB}">
          <x14:colorSeries rgb="FF376092"/>
          <x14:colorNegative rgb="FFD00000"/>
          <x14:colorAxis rgb="FF000000"/>
          <x14:colorMarkers rgb="FFD00000"/>
          <x14:colorFirst rgb="FFD00000"/>
          <x14:colorLast rgb="FFD00000"/>
          <x14:colorHigh theme="1"/>
          <x14:colorLow rgb="FFD00000"/>
          <x14:sparklines>
            <x14:sparkline>
              <xm:f>'Trøndelag PD'!Q361:X361</xm:f>
              <xm:sqref>AA361</xm:sqref>
            </x14:sparkline>
            <x14:sparkline>
              <xm:f>'Trøndelag PD'!Q362:X362</xm:f>
              <xm:sqref>AA362</xm:sqref>
            </x14:sparkline>
            <x14:sparkline>
              <xm:f>'Trøndelag PD'!Q363:X363</xm:f>
              <xm:sqref>AA363</xm:sqref>
            </x14:sparkline>
            <x14:sparkline>
              <xm:f>'Trøndelag PD'!Q364:X364</xm:f>
              <xm:sqref>AA364</xm:sqref>
            </x14:sparkline>
            <x14:sparkline>
              <xm:f>'Trøndelag PD'!Q365:X365</xm:f>
              <xm:sqref>AA365</xm:sqref>
            </x14:sparkline>
            <x14:sparkline>
              <xm:f>'Trøndelag PD'!Q366:X366</xm:f>
              <xm:sqref>AA366</xm:sqref>
            </x14:sparkline>
            <x14:sparkline>
              <xm:f>'Trøndelag PD'!Q367:X367</xm:f>
              <xm:sqref>AA367</xm:sqref>
            </x14:sparkline>
            <x14:sparkline>
              <xm:f>'Trøndelag PD'!Q368:X368</xm:f>
              <xm:sqref>AA368</xm:sqref>
            </x14:sparkline>
            <x14:sparkline>
              <xm:f>'Trøndelag PD'!Q369:X369</xm:f>
              <xm:sqref>AA369</xm:sqref>
            </x14:sparkline>
            <x14:sparkline>
              <xm:f>'Trøndelag PD'!Q370:X370</xm:f>
              <xm:sqref>AA370</xm:sqref>
            </x14:sparkline>
            <x14:sparkline>
              <xm:f>'Trøndelag PD'!Q371:X371</xm:f>
              <xm:sqref>AA371</xm:sqref>
            </x14:sparkline>
            <x14:sparkline>
              <xm:f>'Trøndelag PD'!Q372:X372</xm:f>
              <xm:sqref>AA372</xm:sqref>
            </x14:sparkline>
            <x14:sparkline>
              <xm:f>'Trøndelag PD'!Q373:X373</xm:f>
              <xm:sqref>AA373</xm:sqref>
            </x14:sparkline>
            <x14:sparkline>
              <xm:f>'Trøndelag PD'!Q374:X374</xm:f>
              <xm:sqref>AA374</xm:sqref>
            </x14:sparkline>
            <x14:sparkline>
              <xm:f>'Trøndelag PD'!Q375:X375</xm:f>
              <xm:sqref>AA375</xm:sqref>
            </x14:sparkline>
            <x14:sparkline>
              <xm:f>'Trøndelag PD'!R376:X376</xm:f>
              <xm:sqref>AA376</xm:sqref>
            </x14:sparkline>
            <x14:sparkline>
              <xm:f>'Trøndelag PD'!Q377:X377</xm:f>
              <xm:sqref>AA377</xm:sqref>
            </x14:sparkline>
            <x14:sparkline>
              <xm:f>'Trøndelag PD'!Q378:X378</xm:f>
              <xm:sqref>AA378</xm:sqref>
            </x14:sparkline>
            <x14:sparkline>
              <xm:f>'Trøndelag PD'!Q379:X379</xm:f>
              <xm:sqref>AA379</xm:sqref>
            </x14:sparkline>
          </x14:sparklines>
        </x14:sparklineGroup>
        <x14:sparklineGroup displayEmptyCellsAs="gap" high="1" low="1" xr2:uid="{3BC2F771-89EB-40F4-9B5F-CC9CCD7A5B1D}">
          <x14:colorSeries rgb="FF376092"/>
          <x14:colorNegative rgb="FFD00000"/>
          <x14:colorAxis rgb="FF000000"/>
          <x14:colorMarkers rgb="FFD00000"/>
          <x14:colorFirst rgb="FFD00000"/>
          <x14:colorLast rgb="FFD00000"/>
          <x14:colorHigh theme="1"/>
          <x14:colorLow rgb="FFD00000"/>
          <x14:sparklines>
            <x14:sparkline>
              <xm:f>'Trøndelag PD'!Q335:X335</xm:f>
              <xm:sqref>AA335</xm:sqref>
            </x14:sparkline>
            <x14:sparkline>
              <xm:f>'Trøndelag PD'!Q336:X336</xm:f>
              <xm:sqref>AA336</xm:sqref>
            </x14:sparkline>
            <x14:sparkline>
              <xm:f>'Trøndelag PD'!Q337:X337</xm:f>
              <xm:sqref>AA337</xm:sqref>
            </x14:sparkline>
            <x14:sparkline>
              <xm:f>'Trøndelag PD'!Q338:X338</xm:f>
              <xm:sqref>AA338</xm:sqref>
            </x14:sparkline>
            <x14:sparkline>
              <xm:f>'Trøndelag PD'!Q339:X339</xm:f>
              <xm:sqref>AA339</xm:sqref>
            </x14:sparkline>
            <x14:sparkline>
              <xm:f>'Trøndelag PD'!Q340:X340</xm:f>
              <xm:sqref>AA340</xm:sqref>
            </x14:sparkline>
            <x14:sparkline>
              <xm:f>'Trøndelag PD'!Q341:X341</xm:f>
              <xm:sqref>AA341</xm:sqref>
            </x14:sparkline>
            <x14:sparkline>
              <xm:f>'Trøndelag PD'!Q342:X342</xm:f>
              <xm:sqref>AA342</xm:sqref>
            </x14:sparkline>
            <x14:sparkline>
              <xm:f>'Trøndelag PD'!Q343:X343</xm:f>
              <xm:sqref>AA343</xm:sqref>
            </x14:sparkline>
            <x14:sparkline>
              <xm:f>'Trøndelag PD'!Q344:X344</xm:f>
              <xm:sqref>AA344</xm:sqref>
            </x14:sparkline>
            <x14:sparkline>
              <xm:f>'Trøndelag PD'!Q345:X345</xm:f>
              <xm:sqref>AA345</xm:sqref>
            </x14:sparkline>
            <x14:sparkline>
              <xm:f>'Trøndelag PD'!Q346:X346</xm:f>
              <xm:sqref>AA346</xm:sqref>
            </x14:sparkline>
            <x14:sparkline>
              <xm:f>'Trøndelag PD'!Q347:X347</xm:f>
              <xm:sqref>AA347</xm:sqref>
            </x14:sparkline>
            <x14:sparkline>
              <xm:f>'Trøndelag PD'!Q348:X348</xm:f>
              <xm:sqref>AA348</xm:sqref>
            </x14:sparkline>
            <x14:sparkline>
              <xm:f>'Trøndelag PD'!Q349:X349</xm:f>
              <xm:sqref>AA349</xm:sqref>
            </x14:sparkline>
            <x14:sparkline>
              <xm:f>'Trøndelag PD'!R350:X350</xm:f>
              <xm:sqref>AA350</xm:sqref>
            </x14:sparkline>
            <x14:sparkline>
              <xm:f>'Trøndelag PD'!Q351:X351</xm:f>
              <xm:sqref>AA351</xm:sqref>
            </x14:sparkline>
            <x14:sparkline>
              <xm:f>'Trøndelag PD'!Q352:X352</xm:f>
              <xm:sqref>AA352</xm:sqref>
            </x14:sparkline>
            <x14:sparkline>
              <xm:f>'Trøndelag PD'!Q353:X353</xm:f>
              <xm:sqref>AA353</xm:sqref>
            </x14:sparkline>
          </x14:sparklines>
        </x14:sparklineGroup>
        <x14:sparklineGroup displayEmptyCellsAs="gap" high="1" low="1" xr2:uid="{B31F38EF-FE5E-4F2B-99DC-408A7C6ACB9A}">
          <x14:colorSeries rgb="FF376092"/>
          <x14:colorNegative rgb="FFD00000"/>
          <x14:colorAxis rgb="FF000000"/>
          <x14:colorMarkers rgb="FFD00000"/>
          <x14:colorFirst rgb="FFD00000"/>
          <x14:colorLast rgb="FFD00000"/>
          <x14:colorHigh theme="1"/>
          <x14:colorLow rgb="FFD00000"/>
          <x14:sparklines>
            <x14:sparkline>
              <xm:f>'Trøndelag PD'!Q302:X302</xm:f>
              <xm:sqref>AA302</xm:sqref>
            </x14:sparkline>
            <x14:sparkline>
              <xm:f>'Trøndelag PD'!Q303:X303</xm:f>
              <xm:sqref>AA303</xm:sqref>
            </x14:sparkline>
            <x14:sparkline>
              <xm:f>'Trøndelag PD'!Q304:X304</xm:f>
              <xm:sqref>AA304</xm:sqref>
            </x14:sparkline>
            <x14:sparkline>
              <xm:f>'Trøndelag PD'!Q305:X305</xm:f>
              <xm:sqref>AA305</xm:sqref>
            </x14:sparkline>
            <x14:sparkline>
              <xm:f>'Trøndelag PD'!Q306:X306</xm:f>
              <xm:sqref>AA306</xm:sqref>
            </x14:sparkline>
            <x14:sparkline>
              <xm:f>'Trøndelag PD'!Q307:X307</xm:f>
              <xm:sqref>AA307</xm:sqref>
            </x14:sparkline>
            <x14:sparkline>
              <xm:f>'Trøndelag PD'!Q308:X308</xm:f>
              <xm:sqref>AA308</xm:sqref>
            </x14:sparkline>
            <x14:sparkline>
              <xm:f>'Trøndelag PD'!Q309:X309</xm:f>
              <xm:sqref>AA309</xm:sqref>
            </x14:sparkline>
            <x14:sparkline>
              <xm:f>'Trøndelag PD'!Q310:X310</xm:f>
              <xm:sqref>AA310</xm:sqref>
            </x14:sparkline>
            <x14:sparkline>
              <xm:f>'Trøndelag PD'!Q311:X311</xm:f>
              <xm:sqref>AA311</xm:sqref>
            </x14:sparkline>
            <x14:sparkline>
              <xm:f>'Trøndelag PD'!Q312:X312</xm:f>
              <xm:sqref>AA312</xm:sqref>
            </x14:sparkline>
            <x14:sparkline>
              <xm:f>'Trøndelag PD'!Q313:X313</xm:f>
              <xm:sqref>AA313</xm:sqref>
            </x14:sparkline>
            <x14:sparkline>
              <xm:f>'Trøndelag PD'!Q314:X314</xm:f>
              <xm:sqref>AA314</xm:sqref>
            </x14:sparkline>
            <x14:sparkline>
              <xm:f>'Trøndelag PD'!Q315:X315</xm:f>
              <xm:sqref>AA315</xm:sqref>
            </x14:sparkline>
            <x14:sparkline>
              <xm:f>'Trøndelag PD'!Q316:X316</xm:f>
              <xm:sqref>AA316</xm:sqref>
            </x14:sparkline>
            <x14:sparkline>
              <xm:f>'Trøndelag PD'!R317:X317</xm:f>
              <xm:sqref>AA317</xm:sqref>
            </x14:sparkline>
            <x14:sparkline>
              <xm:f>'Trøndelag PD'!Q318:X318</xm:f>
              <xm:sqref>AA318</xm:sqref>
            </x14:sparkline>
            <x14:sparkline>
              <xm:f>'Trøndelag PD'!Q319:X319</xm:f>
              <xm:sqref>AA319</xm:sqref>
            </x14:sparkline>
            <x14:sparkline>
              <xm:f>'Trøndelag PD'!Q320:X320</xm:f>
              <xm:sqref>AA320</xm:sqref>
            </x14:sparkline>
          </x14:sparklines>
        </x14:sparklineGroup>
        <x14:sparklineGroup displayEmptyCellsAs="gap" high="1" low="1" xr2:uid="{02711BDC-3279-41AD-AC4D-A61AE0654399}">
          <x14:colorSeries rgb="FF376092"/>
          <x14:colorNegative rgb="FFD00000"/>
          <x14:colorAxis rgb="FF000000"/>
          <x14:colorMarkers rgb="FFD00000"/>
          <x14:colorFirst rgb="FFD00000"/>
          <x14:colorLast rgb="FFD00000"/>
          <x14:colorHigh theme="1"/>
          <x14:colorLow rgb="FFD00000"/>
          <x14:sparklines>
            <x14:sparkline>
              <xm:f>'Trøndelag PD'!Q276:X276</xm:f>
              <xm:sqref>AA276</xm:sqref>
            </x14:sparkline>
            <x14:sparkline>
              <xm:f>'Trøndelag PD'!Q277:X277</xm:f>
              <xm:sqref>AA277</xm:sqref>
            </x14:sparkline>
            <x14:sparkline>
              <xm:f>'Trøndelag PD'!Q278:X278</xm:f>
              <xm:sqref>AA278</xm:sqref>
            </x14:sparkline>
            <x14:sparkline>
              <xm:f>'Trøndelag PD'!Q279:X279</xm:f>
              <xm:sqref>AA279</xm:sqref>
            </x14:sparkline>
            <x14:sparkline>
              <xm:f>'Trøndelag PD'!Q280:X280</xm:f>
              <xm:sqref>AA280</xm:sqref>
            </x14:sparkline>
            <x14:sparkline>
              <xm:f>'Trøndelag PD'!Q281:X281</xm:f>
              <xm:sqref>AA281</xm:sqref>
            </x14:sparkline>
            <x14:sparkline>
              <xm:f>'Trøndelag PD'!Q282:X282</xm:f>
              <xm:sqref>AA282</xm:sqref>
            </x14:sparkline>
            <x14:sparkline>
              <xm:f>'Trøndelag PD'!Q283:X283</xm:f>
              <xm:sqref>AA283</xm:sqref>
            </x14:sparkline>
            <x14:sparkline>
              <xm:f>'Trøndelag PD'!Q284:X284</xm:f>
              <xm:sqref>AA284</xm:sqref>
            </x14:sparkline>
            <x14:sparkline>
              <xm:f>'Trøndelag PD'!Q285:X285</xm:f>
              <xm:sqref>AA285</xm:sqref>
            </x14:sparkline>
            <x14:sparkline>
              <xm:f>'Trøndelag PD'!Q286:X286</xm:f>
              <xm:sqref>AA286</xm:sqref>
            </x14:sparkline>
            <x14:sparkline>
              <xm:f>'Trøndelag PD'!Q287:X287</xm:f>
              <xm:sqref>AA287</xm:sqref>
            </x14:sparkline>
            <x14:sparkline>
              <xm:f>'Trøndelag PD'!Q288:X288</xm:f>
              <xm:sqref>AA288</xm:sqref>
            </x14:sparkline>
            <x14:sparkline>
              <xm:f>'Trøndelag PD'!Q289:X289</xm:f>
              <xm:sqref>AA289</xm:sqref>
            </x14:sparkline>
            <x14:sparkline>
              <xm:f>'Trøndelag PD'!Q290:X290</xm:f>
              <xm:sqref>AA290</xm:sqref>
            </x14:sparkline>
            <x14:sparkline>
              <xm:f>'Trøndelag PD'!R291:X291</xm:f>
              <xm:sqref>AA291</xm:sqref>
            </x14:sparkline>
            <x14:sparkline>
              <xm:f>'Trøndelag PD'!Q292:X292</xm:f>
              <xm:sqref>AA292</xm:sqref>
            </x14:sparkline>
            <x14:sparkline>
              <xm:f>'Trøndelag PD'!Q293:X293</xm:f>
              <xm:sqref>AA293</xm:sqref>
            </x14:sparkline>
            <x14:sparkline>
              <xm:f>'Trøndelag PD'!Q294:X294</xm:f>
              <xm:sqref>AA294</xm:sqref>
            </x14:sparkline>
          </x14:sparklines>
        </x14:sparklineGroup>
        <x14:sparklineGroup displayEmptyCellsAs="gap" high="1" low="1" xr2:uid="{42802426-C60C-4943-B8D7-038F34E5E29F}">
          <x14:colorSeries rgb="FF376092"/>
          <x14:colorNegative rgb="FFD00000"/>
          <x14:colorAxis rgb="FF000000"/>
          <x14:colorMarkers rgb="FFD00000"/>
          <x14:colorFirst rgb="FFD00000"/>
          <x14:colorLast rgb="FFD00000"/>
          <x14:colorHigh theme="1"/>
          <x14:colorLow rgb="FFD00000"/>
          <x14:sparklines>
            <x14:sparkline>
              <xm:f>'Trøndelag PD'!Q250:X250</xm:f>
              <xm:sqref>AA250</xm:sqref>
            </x14:sparkline>
            <x14:sparkline>
              <xm:f>'Trøndelag PD'!Q251:X251</xm:f>
              <xm:sqref>AA251</xm:sqref>
            </x14:sparkline>
            <x14:sparkline>
              <xm:f>'Trøndelag PD'!Q252:X252</xm:f>
              <xm:sqref>AA252</xm:sqref>
            </x14:sparkline>
            <x14:sparkline>
              <xm:f>'Trøndelag PD'!Q253:X253</xm:f>
              <xm:sqref>AA253</xm:sqref>
            </x14:sparkline>
            <x14:sparkline>
              <xm:f>'Trøndelag PD'!Q254:X254</xm:f>
              <xm:sqref>AA254</xm:sqref>
            </x14:sparkline>
            <x14:sparkline>
              <xm:f>'Trøndelag PD'!Q255:X255</xm:f>
              <xm:sqref>AA255</xm:sqref>
            </x14:sparkline>
            <x14:sparkline>
              <xm:f>'Trøndelag PD'!Q256:X256</xm:f>
              <xm:sqref>AA256</xm:sqref>
            </x14:sparkline>
            <x14:sparkline>
              <xm:f>'Trøndelag PD'!Q257:X257</xm:f>
              <xm:sqref>AA257</xm:sqref>
            </x14:sparkline>
            <x14:sparkline>
              <xm:f>'Trøndelag PD'!Q258:X258</xm:f>
              <xm:sqref>AA258</xm:sqref>
            </x14:sparkline>
            <x14:sparkline>
              <xm:f>'Trøndelag PD'!Q259:X259</xm:f>
              <xm:sqref>AA259</xm:sqref>
            </x14:sparkline>
            <x14:sparkline>
              <xm:f>'Trøndelag PD'!Q260:X260</xm:f>
              <xm:sqref>AA260</xm:sqref>
            </x14:sparkline>
            <x14:sparkline>
              <xm:f>'Trøndelag PD'!Q261:X261</xm:f>
              <xm:sqref>AA261</xm:sqref>
            </x14:sparkline>
            <x14:sparkline>
              <xm:f>'Trøndelag PD'!Q262:X262</xm:f>
              <xm:sqref>AA262</xm:sqref>
            </x14:sparkline>
            <x14:sparkline>
              <xm:f>'Trøndelag PD'!Q263:X263</xm:f>
              <xm:sqref>AA263</xm:sqref>
            </x14:sparkline>
            <x14:sparkline>
              <xm:f>'Trøndelag PD'!Q264:X264</xm:f>
              <xm:sqref>AA264</xm:sqref>
            </x14:sparkline>
            <x14:sparkline>
              <xm:f>'Trøndelag PD'!R265:X265</xm:f>
              <xm:sqref>AA265</xm:sqref>
            </x14:sparkline>
            <x14:sparkline>
              <xm:f>'Trøndelag PD'!Q266:X266</xm:f>
              <xm:sqref>AA266</xm:sqref>
            </x14:sparkline>
            <x14:sparkline>
              <xm:f>'Trøndelag PD'!Q267:X267</xm:f>
              <xm:sqref>AA267</xm:sqref>
            </x14:sparkline>
            <x14:sparkline>
              <xm:f>'Trøndelag PD'!Q268:X268</xm:f>
              <xm:sqref>AA268</xm:sqref>
            </x14:sparkline>
          </x14:sparklines>
        </x14:sparklineGroup>
        <x14:sparklineGroup displayEmptyCellsAs="gap" high="1" low="1" xr2:uid="{9223B684-74DC-426C-AB94-2E630538629E}">
          <x14:colorSeries rgb="FF376092"/>
          <x14:colorNegative rgb="FFD00000"/>
          <x14:colorAxis rgb="FF000000"/>
          <x14:colorMarkers rgb="FFD00000"/>
          <x14:colorFirst rgb="FFD00000"/>
          <x14:colorLast rgb="FFD00000"/>
          <x14:colorHigh theme="1"/>
          <x14:colorLow rgb="FFD00000"/>
          <x14:sparklines>
            <x14:sparkline>
              <xm:f>'Trøndelag PD'!Q224:X224</xm:f>
              <xm:sqref>AA224</xm:sqref>
            </x14:sparkline>
            <x14:sparkline>
              <xm:f>'Trøndelag PD'!Q225:X225</xm:f>
              <xm:sqref>AA225</xm:sqref>
            </x14:sparkline>
            <x14:sparkline>
              <xm:f>'Trøndelag PD'!Q226:X226</xm:f>
              <xm:sqref>AA226</xm:sqref>
            </x14:sparkline>
            <x14:sparkline>
              <xm:f>'Trøndelag PD'!Q227:X227</xm:f>
              <xm:sqref>AA227</xm:sqref>
            </x14:sparkline>
            <x14:sparkline>
              <xm:f>'Trøndelag PD'!Q228:X228</xm:f>
              <xm:sqref>AA228</xm:sqref>
            </x14:sparkline>
            <x14:sparkline>
              <xm:f>'Trøndelag PD'!Q229:X229</xm:f>
              <xm:sqref>AA229</xm:sqref>
            </x14:sparkline>
            <x14:sparkline>
              <xm:f>'Trøndelag PD'!Q230:X230</xm:f>
              <xm:sqref>AA230</xm:sqref>
            </x14:sparkline>
            <x14:sparkline>
              <xm:f>'Trøndelag PD'!Q231:X231</xm:f>
              <xm:sqref>AA231</xm:sqref>
            </x14:sparkline>
            <x14:sparkline>
              <xm:f>'Trøndelag PD'!Q232:X232</xm:f>
              <xm:sqref>AA232</xm:sqref>
            </x14:sparkline>
            <x14:sparkline>
              <xm:f>'Trøndelag PD'!Q233:X233</xm:f>
              <xm:sqref>AA233</xm:sqref>
            </x14:sparkline>
            <x14:sparkline>
              <xm:f>'Trøndelag PD'!Q234:X234</xm:f>
              <xm:sqref>AA234</xm:sqref>
            </x14:sparkline>
            <x14:sparkline>
              <xm:f>'Trøndelag PD'!Q235:X235</xm:f>
              <xm:sqref>AA235</xm:sqref>
            </x14:sparkline>
            <x14:sparkline>
              <xm:f>'Trøndelag PD'!Q236:X236</xm:f>
              <xm:sqref>AA236</xm:sqref>
            </x14:sparkline>
            <x14:sparkline>
              <xm:f>'Trøndelag PD'!Q237:X237</xm:f>
              <xm:sqref>AA237</xm:sqref>
            </x14:sparkline>
            <x14:sparkline>
              <xm:f>'Trøndelag PD'!Q238:X238</xm:f>
              <xm:sqref>AA238</xm:sqref>
            </x14:sparkline>
            <x14:sparkline>
              <xm:f>'Trøndelag PD'!R239:X239</xm:f>
              <xm:sqref>AA239</xm:sqref>
            </x14:sparkline>
            <x14:sparkline>
              <xm:f>'Trøndelag PD'!Q240:X240</xm:f>
              <xm:sqref>AA240</xm:sqref>
            </x14:sparkline>
            <x14:sparkline>
              <xm:f>'Trøndelag PD'!Q241:X241</xm:f>
              <xm:sqref>AA241</xm:sqref>
            </x14:sparkline>
            <x14:sparkline>
              <xm:f>'Trøndelag PD'!Q242:X242</xm:f>
              <xm:sqref>AA242</xm:sqref>
            </x14:sparkline>
          </x14:sparklines>
        </x14:sparklineGroup>
        <x14:sparklineGroup displayEmptyCellsAs="gap" high="1" low="1" xr2:uid="{CF43AAF9-52B0-46A2-A603-F026DAD8B4C5}">
          <x14:colorSeries rgb="FF376092"/>
          <x14:colorNegative rgb="FFD00000"/>
          <x14:colorAxis rgb="FF000000"/>
          <x14:colorMarkers rgb="FFD00000"/>
          <x14:colorFirst rgb="FFD00000"/>
          <x14:colorLast rgb="FFD00000"/>
          <x14:colorHigh theme="1"/>
          <x14:colorLow rgb="FFD00000"/>
          <x14:sparklines>
            <x14:sparkline>
              <xm:f>'Trøndelag PD'!Q198:X198</xm:f>
              <xm:sqref>AA198</xm:sqref>
            </x14:sparkline>
            <x14:sparkline>
              <xm:f>'Trøndelag PD'!Q199:X199</xm:f>
              <xm:sqref>AA199</xm:sqref>
            </x14:sparkline>
            <x14:sparkline>
              <xm:f>'Trøndelag PD'!Q200:X200</xm:f>
              <xm:sqref>AA200</xm:sqref>
            </x14:sparkline>
            <x14:sparkline>
              <xm:f>'Trøndelag PD'!Q201:X201</xm:f>
              <xm:sqref>AA201</xm:sqref>
            </x14:sparkline>
            <x14:sparkline>
              <xm:f>'Trøndelag PD'!Q202:X202</xm:f>
              <xm:sqref>AA202</xm:sqref>
            </x14:sparkline>
            <x14:sparkline>
              <xm:f>'Trøndelag PD'!Q203:X203</xm:f>
              <xm:sqref>AA203</xm:sqref>
            </x14:sparkline>
            <x14:sparkline>
              <xm:f>'Trøndelag PD'!Q204:X204</xm:f>
              <xm:sqref>AA204</xm:sqref>
            </x14:sparkline>
            <x14:sparkline>
              <xm:f>'Trøndelag PD'!Q205:X205</xm:f>
              <xm:sqref>AA205</xm:sqref>
            </x14:sparkline>
            <x14:sparkline>
              <xm:f>'Trøndelag PD'!Q206:X206</xm:f>
              <xm:sqref>AA206</xm:sqref>
            </x14:sparkline>
            <x14:sparkline>
              <xm:f>'Trøndelag PD'!Q207:X207</xm:f>
              <xm:sqref>AA207</xm:sqref>
            </x14:sparkline>
            <x14:sparkline>
              <xm:f>'Trøndelag PD'!Q208:X208</xm:f>
              <xm:sqref>AA208</xm:sqref>
            </x14:sparkline>
            <x14:sparkline>
              <xm:f>'Trøndelag PD'!Q209:X209</xm:f>
              <xm:sqref>AA209</xm:sqref>
            </x14:sparkline>
            <x14:sparkline>
              <xm:f>'Trøndelag PD'!Q210:X210</xm:f>
              <xm:sqref>AA210</xm:sqref>
            </x14:sparkline>
            <x14:sparkline>
              <xm:f>'Trøndelag PD'!Q211:X211</xm:f>
              <xm:sqref>AA211</xm:sqref>
            </x14:sparkline>
            <x14:sparkline>
              <xm:f>'Trøndelag PD'!Q212:X212</xm:f>
              <xm:sqref>AA212</xm:sqref>
            </x14:sparkline>
            <x14:sparkline>
              <xm:f>'Trøndelag PD'!R213:X213</xm:f>
              <xm:sqref>AA213</xm:sqref>
            </x14:sparkline>
            <x14:sparkline>
              <xm:f>'Trøndelag PD'!Q214:X214</xm:f>
              <xm:sqref>AA214</xm:sqref>
            </x14:sparkline>
            <x14:sparkline>
              <xm:f>'Trøndelag PD'!Q215:X215</xm:f>
              <xm:sqref>AA215</xm:sqref>
            </x14:sparkline>
            <x14:sparkline>
              <xm:f>'Trøndelag PD'!Q216:X216</xm:f>
              <xm:sqref>AA216</xm:sqref>
            </x14:sparkline>
          </x14:sparklines>
        </x14:sparklineGroup>
        <x14:sparklineGroup displayEmptyCellsAs="gap" high="1" low="1" xr2:uid="{C205AB6B-FC8E-47B6-B0CD-1FA5E5D3991B}">
          <x14:colorSeries rgb="FF376092"/>
          <x14:colorNegative rgb="FFD00000"/>
          <x14:colorAxis rgb="FF000000"/>
          <x14:colorMarkers rgb="FFD00000"/>
          <x14:colorFirst rgb="FFD00000"/>
          <x14:colorLast rgb="FFD00000"/>
          <x14:colorHigh theme="1"/>
          <x14:colorLow rgb="FFD00000"/>
          <x14:sparklines>
            <x14:sparkline>
              <xm:f>'Trøndelag PD'!Q171:X171</xm:f>
              <xm:sqref>AA171</xm:sqref>
            </x14:sparkline>
          </x14:sparklines>
        </x14:sparklineGroup>
        <x14:sparklineGroup displayEmptyCellsAs="gap" high="1" low="1" xr2:uid="{E8BA9061-1267-4F03-B206-43831C31B9A6}">
          <x14:colorSeries rgb="FF376092"/>
          <x14:colorNegative rgb="FFD00000"/>
          <x14:colorAxis rgb="FF000000"/>
          <x14:colorMarkers rgb="FFD00000"/>
          <x14:colorFirst rgb="FFD00000"/>
          <x14:colorLast rgb="FFD00000"/>
          <x14:colorHigh theme="1"/>
          <x14:colorLow rgb="FFD00000"/>
          <x14:sparklines>
            <x14:sparkline>
              <xm:f>'Trøndelag PD'!R150:X150</xm:f>
              <xm:sqref>AA150</xm:sqref>
            </x14:sparkline>
          </x14:sparklines>
        </x14:sparklineGroup>
        <x14:sparklineGroup displayEmptyCellsAs="gap" high="1" low="1" xr2:uid="{6D3A8E02-D339-4504-BCD7-382ACEED05F3}">
          <x14:colorSeries rgb="FF376092"/>
          <x14:colorNegative rgb="FFD00000"/>
          <x14:colorAxis rgb="FF000000"/>
          <x14:colorMarkers rgb="FFD00000"/>
          <x14:colorFirst rgb="FFD00000"/>
          <x14:colorLast rgb="FFD00000"/>
          <x14:colorHigh theme="1"/>
          <x14:colorLow rgb="FFD00000"/>
          <x14:sparklines>
            <x14:sparkline>
              <xm:f>'Trøndelag PD'!Q133:X133</xm:f>
              <xm:sqref>AA133</xm:sqref>
            </x14:sparkline>
          </x14:sparklines>
        </x14:sparklineGroup>
        <x14:sparklineGroup displayEmptyCellsAs="gap" high="1" low="1" xr2:uid="{7F7C1BFB-D174-4943-A50C-62E73A77EC00}">
          <x14:colorSeries rgb="FF376092"/>
          <x14:colorNegative rgb="FFD00000"/>
          <x14:colorAxis rgb="FF000000"/>
          <x14:colorMarkers rgb="FFD00000"/>
          <x14:colorFirst rgb="FFD00000"/>
          <x14:colorLast rgb="FFD00000"/>
          <x14:colorHigh theme="1"/>
          <x14:colorLow rgb="FFD00000"/>
          <x14:sparklines>
            <x14:sparkline>
              <xm:f>'Trøndelag PD'!Q116:X116</xm:f>
              <xm:sqref>AA116</xm:sqref>
            </x14:sparkline>
          </x14:sparklines>
        </x14:sparklineGroup>
        <x14:sparklineGroup displayEmptyCellsAs="gap" high="1" low="1" xr2:uid="{EBE0E373-37A8-4ACD-9BC8-2D5E94F0D4F3}">
          <x14:colorSeries rgb="FF376092"/>
          <x14:colorNegative rgb="FFD00000"/>
          <x14:colorAxis rgb="FF000000"/>
          <x14:colorMarkers rgb="FFD00000"/>
          <x14:colorFirst rgb="FFD00000"/>
          <x14:colorLast rgb="FFD00000"/>
          <x14:colorHigh theme="1"/>
          <x14:colorLow rgb="FFD00000"/>
          <x14:sparklines>
            <x14:sparkline>
              <xm:f>'Trøndelag PD'!Q99:X99</xm:f>
              <xm:sqref>AA99</xm:sqref>
            </x14:sparkline>
          </x14:sparklines>
        </x14:sparklineGroup>
        <x14:sparklineGroup displayEmptyCellsAs="gap" high="1" low="1" xr2:uid="{271E6342-8EB0-4793-A5B2-FDDF1039577A}">
          <x14:colorSeries rgb="FF376092"/>
          <x14:colorNegative rgb="FFD00000"/>
          <x14:colorAxis rgb="FF000000"/>
          <x14:colorMarkers rgb="FFD00000"/>
          <x14:colorFirst rgb="FFD00000"/>
          <x14:colorLast rgb="FFD00000"/>
          <x14:colorHigh theme="1"/>
          <x14:colorLow rgb="FFD00000"/>
          <x14:sparklines>
            <x14:sparkline>
              <xm:f>'Trøndelag PD'!Q82:X82</xm:f>
              <xm:sqref>AA82</xm:sqref>
            </x14:sparkline>
          </x14:sparklines>
        </x14:sparklineGroup>
        <x14:sparklineGroup displayEmptyCellsAs="gap" high="1" low="1" xr2:uid="{546D1A10-049B-4485-9111-82DBCBC0ECCC}">
          <x14:colorSeries rgb="FF376092"/>
          <x14:colorNegative rgb="FFD00000"/>
          <x14:colorAxis rgb="FF000000"/>
          <x14:colorMarkers rgb="FFD00000"/>
          <x14:colorFirst rgb="FFD00000"/>
          <x14:colorLast rgb="FFD00000"/>
          <x14:colorHigh theme="1"/>
          <x14:colorLow rgb="FFD00000"/>
          <x14:sparklines>
            <x14:sparkline>
              <xm:f>'Trøndelag PD'!Q65:X65</xm:f>
              <xm:sqref>AA65</xm:sqref>
            </x14:sparkline>
          </x14:sparklines>
        </x14:sparklineGroup>
        <x14:sparklineGroup displayEmptyCellsAs="gap" high="1" low="1" xr2:uid="{477FFB31-E78A-4D18-92D5-176328D439FF}">
          <x14:colorSeries rgb="FF376092"/>
          <x14:colorNegative rgb="FFD00000"/>
          <x14:colorAxis rgb="FF000000"/>
          <x14:colorMarkers rgb="FFD00000"/>
          <x14:colorFirst rgb="FFD00000"/>
          <x14:colorLast rgb="FFD00000"/>
          <x14:colorHigh theme="1"/>
          <x14:colorLow rgb="FFD00000"/>
          <x14:sparklines>
            <x14:sparkline>
              <xm:f>'Trøndelag PD'!Q48:X48</xm:f>
              <xm:sqref>AA48</xm:sqref>
            </x14:sparkline>
          </x14:sparklines>
        </x14:sparklineGroup>
        <x14:sparklineGroup displayEmptyCellsAs="gap" high="1" low="1" xr2:uid="{17724460-242A-438C-B4B8-E9C62FF5D708}">
          <x14:colorSeries rgb="FF376092"/>
          <x14:colorNegative rgb="FFD00000"/>
          <x14:colorAxis rgb="FF000000"/>
          <x14:colorMarkers rgb="FFD00000"/>
          <x14:colorFirst rgb="FFD00000"/>
          <x14:colorLast rgb="FFD00000"/>
          <x14:colorHigh theme="1"/>
          <x14:colorLow rgb="FFD00000"/>
          <x14:sparklines>
            <x14:sparkline>
              <xm:f>'Trøndelag PD'!Q32:X32</xm:f>
              <xm:sqref>AA32</xm:sqref>
            </x14:sparkline>
            <x14:sparkline>
              <xm:f>'Trøndelag PD'!Q33:X33</xm:f>
              <xm:sqref>AA33</xm:sqref>
            </x14:sparkline>
            <x14:sparkline>
              <xm:f>'Trøndelag PD'!Q34:X34</xm:f>
              <xm:sqref>AA34</xm:sqref>
            </x14:sparkline>
            <x14:sparkline>
              <xm:f>'Trøndelag PD'!Q35:X35</xm:f>
              <xm:sqref>AA35</xm:sqref>
            </x14:sparkline>
            <x14:sparkline>
              <xm:f>'Trøndelag PD'!Q36:X36</xm:f>
              <xm:sqref>AA36</xm:sqref>
            </x14:sparkline>
            <x14:sparkline>
              <xm:f>'Trøndelag PD'!Q37:X37</xm:f>
              <xm:sqref>AA37</xm:sqref>
            </x14:sparkline>
            <x14:sparkline>
              <xm:f>'Trøndelag PD'!Q38:X38</xm:f>
              <xm:sqref>AA38</xm:sqref>
            </x14:sparkline>
            <x14:sparkline>
              <xm:f>'Trøndelag PD'!Q39:X39</xm:f>
              <xm:sqref>AA39</xm:sqref>
            </x14:sparkline>
            <x14:sparkline>
              <xm:f>'Trøndelag PD'!Q40:X40</xm:f>
              <xm:sqref>AA40</xm:sqref>
            </x14:sparkline>
            <x14:sparkline>
              <xm:f>'Trøndelag PD'!Q41:X41</xm:f>
              <xm:sqref>AA41</xm:sqref>
            </x14:sparkline>
          </x14:sparklines>
        </x14:sparklineGroup>
        <x14:sparklineGroup displayEmptyCellsAs="gap" high="1" low="1" xr2:uid="{656F104A-0D14-4848-B16B-7FBD66CA7A6F}">
          <x14:colorSeries rgb="FF376092"/>
          <x14:colorNegative rgb="FFD00000"/>
          <x14:colorAxis rgb="FF000000"/>
          <x14:colorMarkers rgb="FFD00000"/>
          <x14:colorFirst rgb="FFD00000"/>
          <x14:colorLast rgb="FFD00000"/>
          <x14:colorHigh theme="1"/>
          <x14:colorLow rgb="FFD00000"/>
          <x14:sparklines>
            <x14:sparkline>
              <xm:f>'Trøndelag PD'!Q5:X5</xm:f>
              <xm:sqref>AA5</xm:sqref>
            </x14:sparkline>
          </x14:sparklines>
        </x14:sparklineGroup>
        <x14:sparklineGroup displayEmptyCellsAs="gap" high="1" low="1" xr2:uid="{3AEDCD83-D7E9-4403-BB81-4AD0D7FB4E39}">
          <x14:colorSeries rgb="FF376092"/>
          <x14:colorNegative rgb="FFD00000"/>
          <x14:colorAxis rgb="FF000000"/>
          <x14:colorMarkers rgb="FFD00000"/>
          <x14:colorFirst rgb="FFD00000"/>
          <x14:colorLast rgb="FFD00000"/>
          <x14:colorHigh theme="1"/>
          <x14:colorLow rgb="FFD00000"/>
          <x14:sparklines>
            <x14:sparkline>
              <xm:f>'Trøndelag PD'!B568:I568</xm:f>
              <xm:sqref>L568</xm:sqref>
            </x14:sparkline>
          </x14:sparklines>
        </x14:sparklineGroup>
        <x14:sparklineGroup displayEmptyCellsAs="gap" high="1" low="1" xr2:uid="{F26E594B-AA47-4B07-A9A9-ED30D924601B}">
          <x14:colorSeries rgb="FF376092"/>
          <x14:colorNegative rgb="FFD00000"/>
          <x14:colorAxis rgb="FF000000"/>
          <x14:colorMarkers rgb="FFD00000"/>
          <x14:colorFirst rgb="FFD00000"/>
          <x14:colorLast rgb="FFD00000"/>
          <x14:colorHigh theme="1"/>
          <x14:colorLow rgb="FFD00000"/>
          <x14:sparklines>
            <x14:sparkline>
              <xm:f>'Trøndelag PD'!B542:I542</xm:f>
              <xm:sqref>L542</xm:sqref>
            </x14:sparkline>
          </x14:sparklines>
        </x14:sparklineGroup>
        <x14:sparklineGroup displayEmptyCellsAs="gap" high="1" low="1" xr2:uid="{3DA8D956-CF2A-47E6-8D81-88F251F64555}">
          <x14:colorSeries rgb="FF376092"/>
          <x14:colorNegative rgb="FFD00000"/>
          <x14:colorAxis rgb="FF000000"/>
          <x14:colorMarkers rgb="FFD00000"/>
          <x14:colorFirst rgb="FFD00000"/>
          <x14:colorLast rgb="FFD00000"/>
          <x14:colorHigh theme="1"/>
          <x14:colorLow rgb="FFD00000"/>
          <x14:sparklines>
            <x14:sparkline>
              <xm:f>'Trøndelag PD'!B516:I516</xm:f>
              <xm:sqref>L516</xm:sqref>
            </x14:sparkline>
          </x14:sparklines>
        </x14:sparklineGroup>
        <x14:sparklineGroup displayEmptyCellsAs="gap" high="1" low="1" xr2:uid="{9D6316CA-BB6C-403B-8DE7-DDAA474974D7}">
          <x14:colorSeries rgb="FF376092"/>
          <x14:colorNegative rgb="FFD00000"/>
          <x14:colorAxis rgb="FF000000"/>
          <x14:colorMarkers rgb="FFD00000"/>
          <x14:colorFirst rgb="FFD00000"/>
          <x14:colorLast rgb="FFD00000"/>
          <x14:colorHigh theme="1"/>
          <x14:colorLow rgb="FFD00000"/>
          <x14:sparklines>
            <x14:sparkline>
              <xm:f>'Trøndelag PD'!B490:I490</xm:f>
              <xm:sqref>L490</xm:sqref>
            </x14:sparkline>
          </x14:sparklines>
        </x14:sparklineGroup>
        <x14:sparklineGroup displayEmptyCellsAs="gap" high="1" low="1" xr2:uid="{C0AA7BCD-ECC1-48E8-BFF8-2D2164002CB5}">
          <x14:colorSeries rgb="FF376092"/>
          <x14:colorNegative rgb="FFD00000"/>
          <x14:colorAxis rgb="FF000000"/>
          <x14:colorMarkers rgb="FFD00000"/>
          <x14:colorFirst rgb="FFD00000"/>
          <x14:colorLast rgb="FFD00000"/>
          <x14:colorHigh theme="1"/>
          <x14:colorLow rgb="FFD00000"/>
          <x14:sparklines>
            <x14:sparkline>
              <xm:f>'Trøndelag PD'!B464:I464</xm:f>
              <xm:sqref>L464</xm:sqref>
            </x14:sparkline>
          </x14:sparklines>
        </x14:sparklineGroup>
        <x14:sparklineGroup displayEmptyCellsAs="gap" high="1" low="1" xr2:uid="{882C5F42-D7C3-4682-930D-07195A6C3E0A}">
          <x14:colorSeries rgb="FF376092"/>
          <x14:colorNegative rgb="FFD00000"/>
          <x14:colorAxis rgb="FF000000"/>
          <x14:colorMarkers rgb="FFD00000"/>
          <x14:colorFirst rgb="FFD00000"/>
          <x14:colorLast rgb="FFD00000"/>
          <x14:colorHigh theme="1"/>
          <x14:colorLow rgb="FFD00000"/>
          <x14:sparklines>
            <x14:sparkline>
              <xm:f>'Trøndelag PD'!B438:I438</xm:f>
              <xm:sqref>L438</xm:sqref>
            </x14:sparkline>
          </x14:sparklines>
        </x14:sparklineGroup>
        <x14:sparklineGroup displayEmptyCellsAs="gap" high="1" low="1" xr2:uid="{C60043E6-FF15-4FD1-A5F0-1E02135FE1AB}">
          <x14:colorSeries rgb="FF376092"/>
          <x14:colorNegative rgb="FFD00000"/>
          <x14:colorAxis rgb="FF000000"/>
          <x14:colorMarkers rgb="FFD00000"/>
          <x14:colorFirst rgb="FFD00000"/>
          <x14:colorLast rgb="FFD00000"/>
          <x14:colorHigh theme="1"/>
          <x14:colorLow rgb="FFD00000"/>
          <x14:sparklines>
            <x14:sparkline>
              <xm:f>'Trøndelag PD'!B412:I412</xm:f>
              <xm:sqref>L412</xm:sqref>
            </x14:sparkline>
          </x14:sparklines>
        </x14:sparklineGroup>
        <x14:sparklineGroup displayEmptyCellsAs="gap" high="1" low="1" xr2:uid="{9697FF19-ADDD-4A58-9B05-F347D4EB034B}">
          <x14:colorSeries rgb="FF376092"/>
          <x14:colorNegative rgb="FFD00000"/>
          <x14:colorAxis rgb="FF000000"/>
          <x14:colorMarkers rgb="FFD00000"/>
          <x14:colorFirst rgb="FFD00000"/>
          <x14:colorLast rgb="FFD00000"/>
          <x14:colorHigh theme="1"/>
          <x14:colorLow rgb="FFD00000"/>
          <x14:sparklines>
            <x14:sparkline>
              <xm:f>'Trøndelag PD'!B386:I386</xm:f>
              <xm:sqref>L386</xm:sqref>
            </x14:sparkline>
          </x14:sparklines>
        </x14:sparklineGroup>
        <x14:sparklineGroup displayEmptyCellsAs="gap" high="1" low="1" xr2:uid="{5C53BAA2-BE28-4D9F-9AC0-B0455E98D5C3}">
          <x14:colorSeries rgb="FF376092"/>
          <x14:colorNegative rgb="FFD00000"/>
          <x14:colorAxis rgb="FF000000"/>
          <x14:colorMarkers rgb="FFD00000"/>
          <x14:colorFirst rgb="FFD00000"/>
          <x14:colorLast rgb="FFD00000"/>
          <x14:colorHigh theme="1"/>
          <x14:colorLow rgb="FFD00000"/>
          <x14:sparklines>
            <x14:sparkline>
              <xm:f>'Trøndelag PD'!B360:I360</xm:f>
              <xm:sqref>L360</xm:sqref>
            </x14:sparkline>
          </x14:sparklines>
        </x14:sparklineGroup>
        <x14:sparklineGroup displayEmptyCellsAs="gap" high="1" low="1" xr2:uid="{B1E49F7C-1803-4036-AEB4-349BF0BFA245}">
          <x14:colorSeries rgb="FF376092"/>
          <x14:colorNegative rgb="FFD00000"/>
          <x14:colorAxis rgb="FF000000"/>
          <x14:colorMarkers rgb="FFD00000"/>
          <x14:colorFirst rgb="FFD00000"/>
          <x14:colorLast rgb="FFD00000"/>
          <x14:colorHigh theme="1"/>
          <x14:colorLow rgb="FFD00000"/>
          <x14:sparklines>
            <x14:sparkline>
              <xm:f>'Trøndelag PD'!B334:I334</xm:f>
              <xm:sqref>L334</xm:sqref>
            </x14:sparkline>
          </x14:sparklines>
        </x14:sparklineGroup>
        <x14:sparklineGroup displayEmptyCellsAs="gap" high="1" low="1" xr2:uid="{7D8E6863-173D-47E7-8318-B47C43C5429A}">
          <x14:colorSeries rgb="FF376092"/>
          <x14:colorNegative rgb="FFD00000"/>
          <x14:colorAxis rgb="FF000000"/>
          <x14:colorMarkers rgb="FFD00000"/>
          <x14:colorFirst rgb="FFD00000"/>
          <x14:colorLast rgb="FFD00000"/>
          <x14:colorHigh theme="1"/>
          <x14:colorLow rgb="FFD00000"/>
          <x14:sparklines>
            <x14:sparkline>
              <xm:f>'Trøndelag PD'!B301:I301</xm:f>
              <xm:sqref>L301</xm:sqref>
            </x14:sparkline>
          </x14:sparklines>
        </x14:sparklineGroup>
        <x14:sparklineGroup displayEmptyCellsAs="gap" high="1" low="1" xr2:uid="{1907CD95-8336-4811-9C8D-EEC88F0E7EDD}">
          <x14:colorSeries rgb="FF376092"/>
          <x14:colorNegative rgb="FFD00000"/>
          <x14:colorAxis rgb="FF000000"/>
          <x14:colorMarkers rgb="FFD00000"/>
          <x14:colorFirst rgb="FFD00000"/>
          <x14:colorLast rgb="FFD00000"/>
          <x14:colorHigh theme="1"/>
          <x14:colorLow rgb="FFD00000"/>
          <x14:sparklines>
            <x14:sparkline>
              <xm:f>'Trøndelag PD'!B275:I275</xm:f>
              <xm:sqref>L275</xm:sqref>
            </x14:sparkline>
          </x14:sparklines>
        </x14:sparklineGroup>
        <x14:sparklineGroup displayEmptyCellsAs="gap" high="1" low="1" xr2:uid="{517F7D62-931D-4B68-9C08-616076132D7C}">
          <x14:colorSeries rgb="FF376092"/>
          <x14:colorNegative rgb="FFD00000"/>
          <x14:colorAxis rgb="FF000000"/>
          <x14:colorMarkers rgb="FFD00000"/>
          <x14:colorFirst rgb="FFD00000"/>
          <x14:colorLast rgb="FFD00000"/>
          <x14:colorHigh theme="1"/>
          <x14:colorLow rgb="FFD00000"/>
          <x14:sparklines>
            <x14:sparkline>
              <xm:f>'Trøndelag PD'!B249:I249</xm:f>
              <xm:sqref>L249</xm:sqref>
            </x14:sparkline>
          </x14:sparklines>
        </x14:sparklineGroup>
        <x14:sparklineGroup displayEmptyCellsAs="gap" high="1" low="1" xr2:uid="{1FAC906C-DAF6-46A0-BAFC-435C2786904A}">
          <x14:colorSeries rgb="FF376092"/>
          <x14:colorNegative rgb="FFD00000"/>
          <x14:colorAxis rgb="FF000000"/>
          <x14:colorMarkers rgb="FFD00000"/>
          <x14:colorFirst rgb="FFD00000"/>
          <x14:colorLast rgb="FFD00000"/>
          <x14:colorHigh theme="1"/>
          <x14:colorLow rgb="FFD00000"/>
          <x14:sparklines>
            <x14:sparkline>
              <xm:f>'Trøndelag PD'!B223:I223</xm:f>
              <xm:sqref>L223</xm:sqref>
            </x14:sparkline>
          </x14:sparklines>
        </x14:sparklineGroup>
        <x14:sparklineGroup displayEmptyCellsAs="gap" high="1" low="1" xr2:uid="{0DFC3009-9C3E-41F3-8986-AAB18129975C}">
          <x14:colorSeries rgb="FF376092"/>
          <x14:colorNegative rgb="FFD00000"/>
          <x14:colorAxis rgb="FF000000"/>
          <x14:colorMarkers rgb="FFD00000"/>
          <x14:colorFirst rgb="FFD00000"/>
          <x14:colorLast rgb="FFD00000"/>
          <x14:colorHigh theme="1"/>
          <x14:colorLow rgb="FFD00000"/>
          <x14:sparklines>
            <x14:sparkline>
              <xm:f>'Trøndelag PD'!B197:I197</xm:f>
              <xm:sqref>L197</xm:sqref>
            </x14:sparkline>
          </x14:sparklines>
        </x14:sparklineGroup>
        <x14:sparklineGroup displayEmptyCellsAs="gap" high="1" low="1" xr2:uid="{E127B3FC-A8E5-4FC0-AE78-46C77AF0AB59}">
          <x14:colorSeries rgb="FF376092"/>
          <x14:colorNegative rgb="FFD00000"/>
          <x14:colorAxis rgb="FF000000"/>
          <x14:colorMarkers rgb="FFD00000"/>
          <x14:colorFirst rgb="FFD00000"/>
          <x14:colorLast rgb="FFD00000"/>
          <x14:colorHigh theme="1"/>
          <x14:colorLow rgb="FFD00000"/>
          <x14:sparklines>
            <x14:sparkline>
              <xm:f>'Trøndelag PD'!B172:I172</xm:f>
              <xm:sqref>L172</xm:sqref>
            </x14:sparkline>
            <x14:sparkline>
              <xm:f>'Trøndelag PD'!B173:I173</xm:f>
              <xm:sqref>L173</xm:sqref>
            </x14:sparkline>
            <x14:sparkline>
              <xm:f>'Trøndelag PD'!B174:I174</xm:f>
              <xm:sqref>L174</xm:sqref>
            </x14:sparkline>
            <x14:sparkline>
              <xm:f>'Trøndelag PD'!B175:I175</xm:f>
              <xm:sqref>L175</xm:sqref>
            </x14:sparkline>
            <x14:sparkline>
              <xm:f>'Trøndelag PD'!B176:I176</xm:f>
              <xm:sqref>L176</xm:sqref>
            </x14:sparkline>
            <x14:sparkline>
              <xm:f>'Trøndelag PD'!B177:I177</xm:f>
              <xm:sqref>L177</xm:sqref>
            </x14:sparkline>
            <x14:sparkline>
              <xm:f>'Trøndelag PD'!B178:I178</xm:f>
              <xm:sqref>L178</xm:sqref>
            </x14:sparkline>
            <x14:sparkline>
              <xm:f>'Trøndelag PD'!B179:I179</xm:f>
              <xm:sqref>L179</xm:sqref>
            </x14:sparkline>
            <x14:sparkline>
              <xm:f>'Trøndelag PD'!B180:I180</xm:f>
              <xm:sqref>L180</xm:sqref>
            </x14:sparkline>
            <x14:sparkline>
              <xm:f>'Trøndelag PD'!B181:I181</xm:f>
              <xm:sqref>L181</xm:sqref>
            </x14:sparkline>
            <x14:sparkline>
              <xm:f>'Trøndelag PD'!B182:I182</xm:f>
              <xm:sqref>L182</xm:sqref>
            </x14:sparkline>
            <x14:sparkline>
              <xm:f>'Trøndelag PD'!B183:I183</xm:f>
              <xm:sqref>L183</xm:sqref>
            </x14:sparkline>
            <x14:sparkline>
              <xm:f>'Trøndelag PD'!B184:I184</xm:f>
              <xm:sqref>L184</xm:sqref>
            </x14:sparkline>
            <x14:sparkline>
              <xm:f>'Trøndelag PD'!B185:I185</xm:f>
              <xm:sqref>L185</xm:sqref>
            </x14:sparkline>
            <x14:sparkline>
              <xm:f>'Trøndelag PD'!B186:I186</xm:f>
              <xm:sqref>L186</xm:sqref>
            </x14:sparkline>
            <x14:sparkline>
              <xm:f>'Trøndelag PD'!C187:I187</xm:f>
              <xm:sqref>L187</xm:sqref>
            </x14:sparkline>
            <x14:sparkline>
              <xm:f>'Trøndelag PD'!B188:I188</xm:f>
              <xm:sqref>L188</xm:sqref>
            </x14:sparkline>
            <x14:sparkline>
              <xm:f>'Trøndelag PD'!B189:I189</xm:f>
              <xm:sqref>L189</xm:sqref>
            </x14:sparkline>
            <x14:sparkline>
              <xm:f>'Trøndelag PD'!B190:I190</xm:f>
              <xm:sqref>L190</xm:sqref>
            </x14:sparkline>
          </x14:sparklines>
        </x14:sparklineGroup>
        <x14:sparklineGroup displayEmptyCellsAs="gap" high="1" low="1" xr2:uid="{72A9D500-06C1-4CD8-8CBD-20CEF5DED32A}">
          <x14:colorSeries rgb="FF376092"/>
          <x14:colorNegative rgb="FFD00000"/>
          <x14:colorAxis rgb="FF000000"/>
          <x14:colorMarkers rgb="FFD00000"/>
          <x14:colorFirst rgb="FFD00000"/>
          <x14:colorLast rgb="FFD00000"/>
          <x14:colorHigh theme="1"/>
          <x14:colorLow rgb="FFD00000"/>
          <x14:sparklines>
            <x14:sparkline>
              <xm:f>'Trøndelag PD'!C151:I151</xm:f>
              <xm:sqref>L151</xm:sqref>
            </x14:sparkline>
            <x14:sparkline>
              <xm:f>'Trøndelag PD'!C152:I152</xm:f>
              <xm:sqref>L152</xm:sqref>
            </x14:sparkline>
            <x14:sparkline>
              <xm:f>'Trøndelag PD'!C153:I153</xm:f>
              <xm:sqref>L153</xm:sqref>
            </x14:sparkline>
            <x14:sparkline>
              <xm:f>'Trøndelag PD'!C154:I154</xm:f>
              <xm:sqref>L154</xm:sqref>
            </x14:sparkline>
            <x14:sparkline>
              <xm:f>'Trøndelag PD'!C155:I155</xm:f>
              <xm:sqref>L155</xm:sqref>
            </x14:sparkline>
            <x14:sparkline>
              <xm:f>'Trøndelag PD'!C156:I156</xm:f>
              <xm:sqref>L156</xm:sqref>
            </x14:sparkline>
            <x14:sparkline>
              <xm:f>'Trøndelag PD'!C157:I157</xm:f>
              <xm:sqref>L157</xm:sqref>
            </x14:sparkline>
            <x14:sparkline>
              <xm:f>'Trøndelag PD'!C158:I158</xm:f>
              <xm:sqref>L158</xm:sqref>
            </x14:sparkline>
            <x14:sparkline>
              <xm:f>'Trøndelag PD'!C159:I159</xm:f>
              <xm:sqref>L159</xm:sqref>
            </x14:sparkline>
            <x14:sparkline>
              <xm:f>'Trøndelag PD'!C160:I160</xm:f>
              <xm:sqref>L160</xm:sqref>
            </x14:sparkline>
          </x14:sparklines>
        </x14:sparklineGroup>
        <x14:sparklineGroup displayEmptyCellsAs="gap" high="1" low="1" xr2:uid="{7E585540-B009-4DAE-ACA0-8B919316096E}">
          <x14:colorSeries rgb="FF376092"/>
          <x14:colorNegative rgb="FFD00000"/>
          <x14:colorAxis rgb="FF000000"/>
          <x14:colorMarkers rgb="FFD00000"/>
          <x14:colorFirst rgb="FFD00000"/>
          <x14:colorLast rgb="FFD00000"/>
          <x14:colorHigh theme="1"/>
          <x14:colorLow rgb="FFD00000"/>
          <x14:sparklines>
            <x14:sparkline>
              <xm:f>'Trøndelag PD'!B32:I32</xm:f>
              <xm:sqref>L32</xm:sqref>
            </x14:sparkline>
            <x14:sparkline>
              <xm:f>'Trøndelag PD'!B33:I33</xm:f>
              <xm:sqref>L33</xm:sqref>
            </x14:sparkline>
            <x14:sparkline>
              <xm:f>'Trøndelag PD'!B34:I34</xm:f>
              <xm:sqref>L34</xm:sqref>
            </x14:sparkline>
            <x14:sparkline>
              <xm:f>'Trøndelag PD'!B35:I35</xm:f>
              <xm:sqref>L35</xm:sqref>
            </x14:sparkline>
            <x14:sparkline>
              <xm:f>'Trøndelag PD'!B36:I36</xm:f>
              <xm:sqref>L36</xm:sqref>
            </x14:sparkline>
            <x14:sparkline>
              <xm:f>'Trøndelag PD'!B37:I37</xm:f>
              <xm:sqref>L37</xm:sqref>
            </x14:sparkline>
            <x14:sparkline>
              <xm:f>'Trøndelag PD'!B38:I38</xm:f>
              <xm:sqref>L38</xm:sqref>
            </x14:sparkline>
            <x14:sparkline>
              <xm:f>'Trøndelag PD'!B39:I39</xm:f>
              <xm:sqref>L39</xm:sqref>
            </x14:sparkline>
            <x14:sparkline>
              <xm:f>'Trøndelag PD'!B40:I40</xm:f>
              <xm:sqref>L40</xm:sqref>
            </x14:sparkline>
            <x14:sparkline>
              <xm:f>'Trøndelag PD'!B41:I41</xm:f>
              <xm:sqref>L41</xm:sqref>
            </x14:sparkline>
          </x14:sparklines>
        </x14:sparklineGroup>
        <x14:sparklineGroup displayEmptyCellsAs="gap" high="1" low="1" xr2:uid="{E29D460C-BA3D-4FC6-B63F-DD0710D4D2BD}">
          <x14:colorSeries rgb="FF376092"/>
          <x14:colorNegative rgb="FFD00000"/>
          <x14:colorAxis rgb="FF000000"/>
          <x14:colorMarkers rgb="FFD00000"/>
          <x14:colorFirst rgb="FFD00000"/>
          <x14:colorLast rgb="FFD00000"/>
          <x14:colorHigh theme="1"/>
          <x14:colorLow rgb="FFD00000"/>
          <x14:sparklines>
            <x14:sparkline>
              <xm:f>'Trøndelag PD'!B6:I6</xm:f>
              <xm:sqref>L6</xm:sqref>
            </x14:sparkline>
            <x14:sparkline>
              <xm:f>'Trøndelag PD'!B7:I7</xm:f>
              <xm:sqref>L7</xm:sqref>
            </x14:sparkline>
            <x14:sparkline>
              <xm:f>'Trøndelag PD'!B8:I8</xm:f>
              <xm:sqref>L8</xm:sqref>
            </x14:sparkline>
            <x14:sparkline>
              <xm:f>'Trøndelag PD'!B9:I9</xm:f>
              <xm:sqref>L9</xm:sqref>
            </x14:sparkline>
            <x14:sparkline>
              <xm:f>'Trøndelag PD'!B10:I10</xm:f>
              <xm:sqref>L10</xm:sqref>
            </x14:sparkline>
            <x14:sparkline>
              <xm:f>'Trøndelag PD'!B11:I11</xm:f>
              <xm:sqref>L11</xm:sqref>
            </x14:sparkline>
            <x14:sparkline>
              <xm:f>'Trøndelag PD'!B12:I12</xm:f>
              <xm:sqref>L12</xm:sqref>
            </x14:sparkline>
            <x14:sparkline>
              <xm:f>'Trøndelag PD'!B13:I13</xm:f>
              <xm:sqref>L13</xm:sqref>
            </x14:sparkline>
            <x14:sparkline>
              <xm:f>'Trøndelag PD'!B14:I14</xm:f>
              <xm:sqref>L14</xm:sqref>
            </x14:sparkline>
            <x14:sparkline>
              <xm:f>'Trøndelag PD'!B15:I15</xm:f>
              <xm:sqref>L15</xm:sqref>
            </x14:sparkline>
            <x14:sparkline>
              <xm:f>'Trøndelag PD'!B16:I16</xm:f>
              <xm:sqref>L16</xm:sqref>
            </x14:sparkline>
            <x14:sparkline>
              <xm:f>'Trøndelag PD'!B17:I17</xm:f>
              <xm:sqref>L17</xm:sqref>
            </x14:sparkline>
            <x14:sparkline>
              <xm:f>'Trøndelag PD'!B18:I18</xm:f>
              <xm:sqref>L18</xm:sqref>
            </x14:sparkline>
            <x14:sparkline>
              <xm:f>'Trøndelag PD'!B19:I19</xm:f>
              <xm:sqref>L19</xm:sqref>
            </x14:sparkline>
            <x14:sparkline>
              <xm:f>'Trøndelag PD'!B20:I20</xm:f>
              <xm:sqref>L20</xm:sqref>
            </x14:sparkline>
            <x14:sparkline>
              <xm:f>'Trøndelag PD'!B21:I21</xm:f>
              <xm:sqref>L21</xm:sqref>
            </x14:sparkline>
            <x14:sparkline>
              <xm:f>'Trøndelag PD'!B22:I22</xm:f>
              <xm:sqref>L22</xm:sqref>
            </x14:sparkline>
            <x14:sparkline>
              <xm:f>'Trøndelag PD'!B23:I23</xm:f>
              <xm:sqref>L23</xm:sqref>
            </x14:sparkline>
            <x14:sparkline>
              <xm:f>'Trøndelag PD'!B24:I24</xm:f>
              <xm:sqref>L24</xm:sqref>
            </x14:sparkline>
          </x14:sparklines>
        </x14:sparklineGroup>
        <x14:sparklineGroup displayEmptyCellsAs="gap" high="1" low="1" xr2:uid="{21B42AE5-F72A-47B0-9C19-CA90851C9A6C}">
          <x14:colorSeries rgb="FF376092"/>
          <x14:colorNegative rgb="FFD00000"/>
          <x14:colorAxis rgb="FF000000"/>
          <x14:colorMarkers rgb="FFD00000"/>
          <x14:colorFirst rgb="FFD00000"/>
          <x14:colorLast rgb="FFD00000"/>
          <x14:colorHigh theme="1"/>
          <x14:colorLow rgb="FFD00000"/>
          <x14:sparklines>
            <x14:sparkline>
              <xm:f>'Trøndelag PD'!Q301:X301</xm:f>
              <xm:sqref>AA301</xm:sqref>
            </x14:sparkline>
          </x14:sparklines>
        </x14:sparklineGroup>
        <x14:sparklineGroup displayEmptyCellsAs="gap" high="1" low="1" xr2:uid="{3554CFFD-4AAC-4213-9469-684AAC424154}">
          <x14:colorSeries rgb="FF376092"/>
          <x14:colorNegative rgb="FFD00000"/>
          <x14:colorAxis rgb="FF000000"/>
          <x14:colorMarkers rgb="FFD00000"/>
          <x14:colorFirst rgb="FFD00000"/>
          <x14:colorLast rgb="FFD00000"/>
          <x14:colorHigh theme="1"/>
          <x14:colorLow rgb="FFD00000"/>
          <x14:sparklines>
            <x14:sparkline>
              <xm:f>'Trøndelag PD'!B302:I302</xm:f>
              <xm:sqref>L302</xm:sqref>
            </x14:sparkline>
            <x14:sparkline>
              <xm:f>'Trøndelag PD'!B303:I303</xm:f>
              <xm:sqref>L303</xm:sqref>
            </x14:sparkline>
            <x14:sparkline>
              <xm:f>'Trøndelag PD'!B304:I304</xm:f>
              <xm:sqref>L304</xm:sqref>
            </x14:sparkline>
            <x14:sparkline>
              <xm:f>'Trøndelag PD'!B305:I305</xm:f>
              <xm:sqref>L305</xm:sqref>
            </x14:sparkline>
            <x14:sparkline>
              <xm:f>'Trøndelag PD'!B306:I306</xm:f>
              <xm:sqref>L306</xm:sqref>
            </x14:sparkline>
            <x14:sparkline>
              <xm:f>'Trøndelag PD'!B307:I307</xm:f>
              <xm:sqref>L307</xm:sqref>
            </x14:sparkline>
            <x14:sparkline>
              <xm:f>'Trøndelag PD'!B308:I308</xm:f>
              <xm:sqref>L308</xm:sqref>
            </x14:sparkline>
            <x14:sparkline>
              <xm:f>'Trøndelag PD'!B309:I309</xm:f>
              <xm:sqref>L309</xm:sqref>
            </x14:sparkline>
            <x14:sparkline>
              <xm:f>'Trøndelag PD'!B310:I310</xm:f>
              <xm:sqref>L310</xm:sqref>
            </x14:sparkline>
            <x14:sparkline>
              <xm:f>'Trøndelag PD'!B311:I311</xm:f>
              <xm:sqref>L311</xm:sqref>
            </x14:sparkline>
            <x14:sparkline>
              <xm:f>'Trøndelag PD'!B312:I312</xm:f>
              <xm:sqref>L312</xm:sqref>
            </x14:sparkline>
            <x14:sparkline>
              <xm:f>'Trøndelag PD'!B313:I313</xm:f>
              <xm:sqref>L313</xm:sqref>
            </x14:sparkline>
            <x14:sparkline>
              <xm:f>'Trøndelag PD'!B314:I314</xm:f>
              <xm:sqref>L314</xm:sqref>
            </x14:sparkline>
            <x14:sparkline>
              <xm:f>'Trøndelag PD'!B315:I315</xm:f>
              <xm:sqref>L315</xm:sqref>
            </x14:sparkline>
            <x14:sparkline>
              <xm:f>'Trøndelag PD'!B316:I316</xm:f>
              <xm:sqref>L316</xm:sqref>
            </x14:sparkline>
            <x14:sparkline>
              <xm:f>'Trøndelag PD'!C317:I317</xm:f>
              <xm:sqref>L317</xm:sqref>
            </x14:sparkline>
            <x14:sparkline>
              <xm:f>'Trøndelag PD'!B318:I318</xm:f>
              <xm:sqref>L318</xm:sqref>
            </x14:sparkline>
            <x14:sparkline>
              <xm:f>'Trøndelag PD'!B319:I319</xm:f>
              <xm:sqref>L319</xm:sqref>
            </x14:sparkline>
            <x14:sparkline>
              <xm:f>'Trøndelag PD'!B320:I320</xm:f>
              <xm:sqref>L320</xm:sqref>
            </x14:sparkline>
          </x14:sparklines>
        </x14:sparklineGroup>
        <x14:sparklineGroup displayEmptyCellsAs="gap" high="1" low="1" xr2:uid="{2CE6F7B0-675A-43C8-B4F4-17B6CE2F99A1}">
          <x14:colorSeries rgb="FF376092"/>
          <x14:colorNegative rgb="FFD00000"/>
          <x14:colorAxis rgb="FF000000"/>
          <x14:colorMarkers rgb="FFD00000"/>
          <x14:colorFirst rgb="FFD00000"/>
          <x14:colorLast rgb="FFD00000"/>
          <x14:colorHigh theme="1"/>
          <x14:colorLow rgb="FFD00000"/>
          <x14:sparklines>
            <x14:sparkline>
              <xm:f>'Trøndelag PD'!B569:I569</xm:f>
              <xm:sqref>L569</xm:sqref>
            </x14:sparkline>
            <x14:sparkline>
              <xm:f>'Trøndelag PD'!B570:I570</xm:f>
              <xm:sqref>L570</xm:sqref>
            </x14:sparkline>
            <x14:sparkline>
              <xm:f>'Trøndelag PD'!B571:I571</xm:f>
              <xm:sqref>L571</xm:sqref>
            </x14:sparkline>
            <x14:sparkline>
              <xm:f>'Trøndelag PD'!B572:I572</xm:f>
              <xm:sqref>L572</xm:sqref>
            </x14:sparkline>
            <x14:sparkline>
              <xm:f>'Trøndelag PD'!B573:I573</xm:f>
              <xm:sqref>L573</xm:sqref>
            </x14:sparkline>
            <x14:sparkline>
              <xm:f>'Trøndelag PD'!B574:I574</xm:f>
              <xm:sqref>L574</xm:sqref>
            </x14:sparkline>
            <x14:sparkline>
              <xm:f>'Trøndelag PD'!B575:I575</xm:f>
              <xm:sqref>L575</xm:sqref>
            </x14:sparkline>
            <x14:sparkline>
              <xm:f>'Trøndelag PD'!B576:I576</xm:f>
              <xm:sqref>L576</xm:sqref>
            </x14:sparkline>
            <x14:sparkline>
              <xm:f>'Trøndelag PD'!B577:I577</xm:f>
              <xm:sqref>L577</xm:sqref>
            </x14:sparkline>
            <x14:sparkline>
              <xm:f>'Trøndelag PD'!B578:I578</xm:f>
              <xm:sqref>L578</xm:sqref>
            </x14:sparkline>
            <x14:sparkline>
              <xm:f>'Trøndelag PD'!B579:I579</xm:f>
              <xm:sqref>L579</xm:sqref>
            </x14:sparkline>
            <x14:sparkline>
              <xm:f>'Trøndelag PD'!B580:I580</xm:f>
              <xm:sqref>L580</xm:sqref>
            </x14:sparkline>
            <x14:sparkline>
              <xm:f>'Trøndelag PD'!B581:I581</xm:f>
              <xm:sqref>L581</xm:sqref>
            </x14:sparkline>
            <x14:sparkline>
              <xm:f>'Trøndelag PD'!B582:I582</xm:f>
              <xm:sqref>L582</xm:sqref>
            </x14:sparkline>
            <x14:sparkline>
              <xm:f>'Trøndelag PD'!B583:I583</xm:f>
              <xm:sqref>L583</xm:sqref>
            </x14:sparkline>
            <x14:sparkline>
              <xm:f>'Trøndelag PD'!C584:I584</xm:f>
              <xm:sqref>L584</xm:sqref>
            </x14:sparkline>
            <x14:sparkline>
              <xm:f>'Trøndelag PD'!B585:I585</xm:f>
              <xm:sqref>L585</xm:sqref>
            </x14:sparkline>
            <x14:sparkline>
              <xm:f>'Trøndelag PD'!B586:I586</xm:f>
              <xm:sqref>L586</xm:sqref>
            </x14:sparkline>
            <x14:sparkline>
              <xm:f>'Trøndelag PD'!B587:I587</xm:f>
              <xm:sqref>L587</xm:sqref>
            </x14:sparkline>
          </x14:sparklines>
        </x14:sparklineGroup>
        <x14:sparklineGroup displayEmptyCellsAs="gap" high="1" low="1" xr2:uid="{2E9BACF4-2FF5-4A40-99B5-EBBE00BC52F1}">
          <x14:colorSeries rgb="FF376092"/>
          <x14:colorNegative rgb="FFD00000"/>
          <x14:colorAxis rgb="FF000000"/>
          <x14:colorMarkers rgb="FFD00000"/>
          <x14:colorFirst rgb="FFD00000"/>
          <x14:colorLast rgb="FFD00000"/>
          <x14:colorHigh theme="1"/>
          <x14:colorLow rgb="FFD00000"/>
          <x14:sparklines>
            <x14:sparkline>
              <xm:f>'Trøndelag PD'!Q568:X568</xm:f>
              <xm:sqref>AA568</xm:sqref>
            </x14:sparkline>
          </x14:sparklines>
        </x14:sparklineGroup>
        <x14:sparklineGroup displayEmptyCellsAs="gap" high="1" low="1" xr2:uid="{F0D3223B-D6F9-420A-A89C-5B557BFED7DB}">
          <x14:colorSeries rgb="FF376092"/>
          <x14:colorNegative rgb="FFD00000"/>
          <x14:colorAxis rgb="FF000000"/>
          <x14:colorMarkers rgb="FFD00000"/>
          <x14:colorFirst rgb="FFD00000"/>
          <x14:colorLast rgb="FFD00000"/>
          <x14:colorHigh theme="1"/>
          <x14:colorLow rgb="FFD00000"/>
          <x14:sparklines>
            <x14:sparkline>
              <xm:f>'Trøndelag PD'!B543:I543</xm:f>
              <xm:sqref>L543</xm:sqref>
            </x14:sparkline>
            <x14:sparkline>
              <xm:f>'Trøndelag PD'!B544:I544</xm:f>
              <xm:sqref>L544</xm:sqref>
            </x14:sparkline>
            <x14:sparkline>
              <xm:f>'Trøndelag PD'!B545:I545</xm:f>
              <xm:sqref>L545</xm:sqref>
            </x14:sparkline>
            <x14:sparkline>
              <xm:f>'Trøndelag PD'!B546:I546</xm:f>
              <xm:sqref>L546</xm:sqref>
            </x14:sparkline>
            <x14:sparkline>
              <xm:f>'Trøndelag PD'!B547:I547</xm:f>
              <xm:sqref>L547</xm:sqref>
            </x14:sparkline>
            <x14:sparkline>
              <xm:f>'Trøndelag PD'!B548:I548</xm:f>
              <xm:sqref>L548</xm:sqref>
            </x14:sparkline>
            <x14:sparkline>
              <xm:f>'Trøndelag PD'!B549:I549</xm:f>
              <xm:sqref>L549</xm:sqref>
            </x14:sparkline>
            <x14:sparkline>
              <xm:f>'Trøndelag PD'!B550:I550</xm:f>
              <xm:sqref>L550</xm:sqref>
            </x14:sparkline>
            <x14:sparkline>
              <xm:f>'Trøndelag PD'!B551:I551</xm:f>
              <xm:sqref>L551</xm:sqref>
            </x14:sparkline>
            <x14:sparkline>
              <xm:f>'Trøndelag PD'!B552:I552</xm:f>
              <xm:sqref>L552</xm:sqref>
            </x14:sparkline>
            <x14:sparkline>
              <xm:f>'Trøndelag PD'!B553:I553</xm:f>
              <xm:sqref>L553</xm:sqref>
            </x14:sparkline>
            <x14:sparkline>
              <xm:f>'Trøndelag PD'!B554:I554</xm:f>
              <xm:sqref>L554</xm:sqref>
            </x14:sparkline>
            <x14:sparkline>
              <xm:f>'Trøndelag PD'!B555:I555</xm:f>
              <xm:sqref>L555</xm:sqref>
            </x14:sparkline>
            <x14:sparkline>
              <xm:f>'Trøndelag PD'!B556:I556</xm:f>
              <xm:sqref>L556</xm:sqref>
            </x14:sparkline>
            <x14:sparkline>
              <xm:f>'Trøndelag PD'!B557:I557</xm:f>
              <xm:sqref>L557</xm:sqref>
            </x14:sparkline>
            <x14:sparkline>
              <xm:f>'Trøndelag PD'!C558:I558</xm:f>
              <xm:sqref>L558</xm:sqref>
            </x14:sparkline>
            <x14:sparkline>
              <xm:f>'Trøndelag PD'!B559:I559</xm:f>
              <xm:sqref>L559</xm:sqref>
            </x14:sparkline>
            <x14:sparkline>
              <xm:f>'Trøndelag PD'!B560:I560</xm:f>
              <xm:sqref>L560</xm:sqref>
            </x14:sparkline>
            <x14:sparkline>
              <xm:f>'Trøndelag PD'!B561:I561</xm:f>
              <xm:sqref>L561</xm:sqref>
            </x14:sparkline>
          </x14:sparklines>
        </x14:sparklineGroup>
        <x14:sparklineGroup displayEmptyCellsAs="gap" high="1" low="1" xr2:uid="{368B367E-10E6-4966-B2EB-1001143994DA}">
          <x14:colorSeries rgb="FF376092"/>
          <x14:colorNegative rgb="FFD00000"/>
          <x14:colorAxis rgb="FF000000"/>
          <x14:colorMarkers rgb="FFD00000"/>
          <x14:colorFirst rgb="FFD00000"/>
          <x14:colorLast rgb="FFD00000"/>
          <x14:colorHigh theme="1"/>
          <x14:colorLow rgb="FFD00000"/>
          <x14:sparklines>
            <x14:sparkline>
              <xm:f>'Trøndelag PD'!Q542:X542</xm:f>
              <xm:sqref>AA542</xm:sqref>
            </x14:sparkline>
          </x14:sparklines>
        </x14:sparklineGroup>
        <x14:sparklineGroup displayEmptyCellsAs="gap" high="1" low="1" xr2:uid="{136A288E-CA7F-4F4C-B5A6-1A7F4FD6AD07}">
          <x14:colorSeries rgb="FF376092"/>
          <x14:colorNegative rgb="FFD00000"/>
          <x14:colorAxis rgb="FF000000"/>
          <x14:colorMarkers rgb="FFD00000"/>
          <x14:colorFirst rgb="FFD00000"/>
          <x14:colorLast rgb="FFD00000"/>
          <x14:colorHigh theme="1"/>
          <x14:colorLow rgb="FFD00000"/>
          <x14:sparklines>
            <x14:sparkline>
              <xm:f>'Trøndelag PD'!Q249:X249</xm:f>
              <xm:sqref>AA249</xm:sqref>
            </x14:sparkline>
          </x14:sparklines>
        </x14:sparklineGroup>
        <x14:sparklineGroup displayEmptyCellsAs="gap" high="1" low="1" xr2:uid="{E5666746-80E1-432B-89C5-4AC4B2E4FEBB}">
          <x14:colorSeries rgb="FF376092"/>
          <x14:colorNegative rgb="FFD00000"/>
          <x14:colorAxis rgb="FF000000"/>
          <x14:colorMarkers rgb="FFD00000"/>
          <x14:colorFirst rgb="FFD00000"/>
          <x14:colorLast rgb="FFD00000"/>
          <x14:colorHigh theme="1"/>
          <x14:colorLow rgb="FFD00000"/>
          <x14:sparklines>
            <x14:sparkline>
              <xm:f>'Trøndelag PD'!B250:I250</xm:f>
              <xm:sqref>L250</xm:sqref>
            </x14:sparkline>
            <x14:sparkline>
              <xm:f>'Trøndelag PD'!B251:I251</xm:f>
              <xm:sqref>L251</xm:sqref>
            </x14:sparkline>
            <x14:sparkline>
              <xm:f>'Trøndelag PD'!B252:I252</xm:f>
              <xm:sqref>L252</xm:sqref>
            </x14:sparkline>
            <x14:sparkline>
              <xm:f>'Trøndelag PD'!B253:I253</xm:f>
              <xm:sqref>L253</xm:sqref>
            </x14:sparkline>
            <x14:sparkline>
              <xm:f>'Trøndelag PD'!B254:I254</xm:f>
              <xm:sqref>L254</xm:sqref>
            </x14:sparkline>
            <x14:sparkline>
              <xm:f>'Trøndelag PD'!B255:I255</xm:f>
              <xm:sqref>L255</xm:sqref>
            </x14:sparkline>
            <x14:sparkline>
              <xm:f>'Trøndelag PD'!B256:I256</xm:f>
              <xm:sqref>L256</xm:sqref>
            </x14:sparkline>
            <x14:sparkline>
              <xm:f>'Trøndelag PD'!B257:I257</xm:f>
              <xm:sqref>L257</xm:sqref>
            </x14:sparkline>
            <x14:sparkline>
              <xm:f>'Trøndelag PD'!B258:I258</xm:f>
              <xm:sqref>L258</xm:sqref>
            </x14:sparkline>
            <x14:sparkline>
              <xm:f>'Trøndelag PD'!B259:I259</xm:f>
              <xm:sqref>L259</xm:sqref>
            </x14:sparkline>
            <x14:sparkline>
              <xm:f>'Trøndelag PD'!B260:I260</xm:f>
              <xm:sqref>L260</xm:sqref>
            </x14:sparkline>
            <x14:sparkline>
              <xm:f>'Trøndelag PD'!B261:I261</xm:f>
              <xm:sqref>L261</xm:sqref>
            </x14:sparkline>
            <x14:sparkline>
              <xm:f>'Trøndelag PD'!B262:I262</xm:f>
              <xm:sqref>L262</xm:sqref>
            </x14:sparkline>
            <x14:sparkline>
              <xm:f>'Trøndelag PD'!B263:I263</xm:f>
              <xm:sqref>L263</xm:sqref>
            </x14:sparkline>
            <x14:sparkline>
              <xm:f>'Trøndelag PD'!B264:I264</xm:f>
              <xm:sqref>L264</xm:sqref>
            </x14:sparkline>
            <x14:sparkline>
              <xm:f>'Trøndelag PD'!C265:I265</xm:f>
              <xm:sqref>L265</xm:sqref>
            </x14:sparkline>
            <x14:sparkline>
              <xm:f>'Trøndelag PD'!B266:I266</xm:f>
              <xm:sqref>L266</xm:sqref>
            </x14:sparkline>
            <x14:sparkline>
              <xm:f>'Trøndelag PD'!B267:I267</xm:f>
              <xm:sqref>L267</xm:sqref>
            </x14:sparkline>
            <x14:sparkline>
              <xm:f>'Trøndelag PD'!B268:I268</xm:f>
              <xm:sqref>L268</xm:sqref>
            </x14:sparkline>
          </x14:sparklines>
        </x14:sparklineGroup>
        <x14:sparklineGroup displayEmptyCellsAs="gap" high="1" low="1" xr2:uid="{25336030-1807-4F96-B846-F26218BF43D4}">
          <x14:colorSeries rgb="FF376092"/>
          <x14:colorNegative rgb="FFD00000"/>
          <x14:colorAxis rgb="FF000000"/>
          <x14:colorMarkers rgb="FFD00000"/>
          <x14:colorFirst rgb="FFD00000"/>
          <x14:colorLast rgb="FFD00000"/>
          <x14:colorHigh theme="1"/>
          <x14:colorLow rgb="FFD00000"/>
          <x14:sparklines>
            <x14:sparkline>
              <xm:f>'Trøndelag PD'!B276:I276</xm:f>
              <xm:sqref>L276</xm:sqref>
            </x14:sparkline>
            <x14:sparkline>
              <xm:f>'Trøndelag PD'!B277:I277</xm:f>
              <xm:sqref>L277</xm:sqref>
            </x14:sparkline>
            <x14:sparkline>
              <xm:f>'Trøndelag PD'!B278:I278</xm:f>
              <xm:sqref>L278</xm:sqref>
            </x14:sparkline>
            <x14:sparkline>
              <xm:f>'Trøndelag PD'!B279:I279</xm:f>
              <xm:sqref>L279</xm:sqref>
            </x14:sparkline>
            <x14:sparkline>
              <xm:f>'Trøndelag PD'!B280:I280</xm:f>
              <xm:sqref>L280</xm:sqref>
            </x14:sparkline>
            <x14:sparkline>
              <xm:f>'Trøndelag PD'!B281:I281</xm:f>
              <xm:sqref>L281</xm:sqref>
            </x14:sparkline>
            <x14:sparkline>
              <xm:f>'Trøndelag PD'!B282:I282</xm:f>
              <xm:sqref>L282</xm:sqref>
            </x14:sparkline>
            <x14:sparkline>
              <xm:f>'Trøndelag PD'!B283:I283</xm:f>
              <xm:sqref>L283</xm:sqref>
            </x14:sparkline>
            <x14:sparkline>
              <xm:f>'Trøndelag PD'!B284:I284</xm:f>
              <xm:sqref>L284</xm:sqref>
            </x14:sparkline>
            <x14:sparkline>
              <xm:f>'Trøndelag PD'!B285:I285</xm:f>
              <xm:sqref>L285</xm:sqref>
            </x14:sparkline>
            <x14:sparkline>
              <xm:f>'Trøndelag PD'!B286:I286</xm:f>
              <xm:sqref>L286</xm:sqref>
            </x14:sparkline>
            <x14:sparkline>
              <xm:f>'Trøndelag PD'!B287:I287</xm:f>
              <xm:sqref>L287</xm:sqref>
            </x14:sparkline>
            <x14:sparkline>
              <xm:f>'Trøndelag PD'!B288:I288</xm:f>
              <xm:sqref>L288</xm:sqref>
            </x14:sparkline>
            <x14:sparkline>
              <xm:f>'Trøndelag PD'!B289:I289</xm:f>
              <xm:sqref>L289</xm:sqref>
            </x14:sparkline>
            <x14:sparkline>
              <xm:f>'Trøndelag PD'!B290:I290</xm:f>
              <xm:sqref>L290</xm:sqref>
            </x14:sparkline>
            <x14:sparkline>
              <xm:f>'Trøndelag PD'!C291:I291</xm:f>
              <xm:sqref>L291</xm:sqref>
            </x14:sparkline>
            <x14:sparkline>
              <xm:f>'Trøndelag PD'!B292:I292</xm:f>
              <xm:sqref>L292</xm:sqref>
            </x14:sparkline>
            <x14:sparkline>
              <xm:f>'Trøndelag PD'!B293:I293</xm:f>
              <xm:sqref>L293</xm:sqref>
            </x14:sparkline>
            <x14:sparkline>
              <xm:f>'Trøndelag PD'!B294:I294</xm:f>
              <xm:sqref>L294</xm:sqref>
            </x14:sparkline>
          </x14:sparklines>
        </x14:sparklineGroup>
        <x14:sparklineGroup displayEmptyCellsAs="gap" high="1" low="1" xr2:uid="{EDA24FC3-0184-40FE-ACDE-27A3A9797BBD}">
          <x14:colorSeries rgb="FF376092"/>
          <x14:colorNegative rgb="FFD00000"/>
          <x14:colorAxis rgb="FF000000"/>
          <x14:colorMarkers rgb="FFD00000"/>
          <x14:colorFirst rgb="FFD00000"/>
          <x14:colorLast rgb="FFD00000"/>
          <x14:colorHigh theme="1"/>
          <x14:colorLow rgb="FFD00000"/>
          <x14:sparklines>
            <x14:sparkline>
              <xm:f>'Trøndelag PD'!Q275:X275</xm:f>
              <xm:sqref>AA275</xm:sqref>
            </x14:sparkline>
          </x14:sparklines>
        </x14:sparklineGroup>
        <x14:sparklineGroup displayEmptyCellsAs="gap" high="1" low="1" xr2:uid="{AA7280CA-DA63-49B9-A53D-949C28AA9822}">
          <x14:colorSeries rgb="FF376092"/>
          <x14:colorNegative rgb="FFD00000"/>
          <x14:colorAxis rgb="FF000000"/>
          <x14:colorMarkers rgb="FFD00000"/>
          <x14:colorFirst rgb="FFD00000"/>
          <x14:colorLast rgb="FFD00000"/>
          <x14:colorHigh theme="1"/>
          <x14:colorLow rgb="FFD00000"/>
          <x14:sparklines>
            <x14:sparkline>
              <xm:f>'Trøndelag PD'!B439:I439</xm:f>
              <xm:sqref>L439</xm:sqref>
            </x14:sparkline>
            <x14:sparkline>
              <xm:f>'Trøndelag PD'!B440:I440</xm:f>
              <xm:sqref>L440</xm:sqref>
            </x14:sparkline>
            <x14:sparkline>
              <xm:f>'Trøndelag PD'!B441:I441</xm:f>
              <xm:sqref>L441</xm:sqref>
            </x14:sparkline>
            <x14:sparkline>
              <xm:f>'Trøndelag PD'!B442:I442</xm:f>
              <xm:sqref>L442</xm:sqref>
            </x14:sparkline>
            <x14:sparkline>
              <xm:f>'Trøndelag PD'!B443:I443</xm:f>
              <xm:sqref>L443</xm:sqref>
            </x14:sparkline>
            <x14:sparkline>
              <xm:f>'Trøndelag PD'!B444:I444</xm:f>
              <xm:sqref>L444</xm:sqref>
            </x14:sparkline>
            <x14:sparkline>
              <xm:f>'Trøndelag PD'!B445:I445</xm:f>
              <xm:sqref>L445</xm:sqref>
            </x14:sparkline>
            <x14:sparkline>
              <xm:f>'Trøndelag PD'!B446:I446</xm:f>
              <xm:sqref>L446</xm:sqref>
            </x14:sparkline>
            <x14:sparkline>
              <xm:f>'Trøndelag PD'!B447:I447</xm:f>
              <xm:sqref>L447</xm:sqref>
            </x14:sparkline>
            <x14:sparkline>
              <xm:f>'Trøndelag PD'!B448:I448</xm:f>
              <xm:sqref>L448</xm:sqref>
            </x14:sparkline>
            <x14:sparkline>
              <xm:f>'Trøndelag PD'!B449:I449</xm:f>
              <xm:sqref>L449</xm:sqref>
            </x14:sparkline>
            <x14:sparkline>
              <xm:f>'Trøndelag PD'!B450:I450</xm:f>
              <xm:sqref>L450</xm:sqref>
            </x14:sparkline>
            <x14:sparkline>
              <xm:f>'Trøndelag PD'!B451:I451</xm:f>
              <xm:sqref>L451</xm:sqref>
            </x14:sparkline>
            <x14:sparkline>
              <xm:f>'Trøndelag PD'!B452:I452</xm:f>
              <xm:sqref>L452</xm:sqref>
            </x14:sparkline>
            <x14:sparkline>
              <xm:f>'Trøndelag PD'!B453:I453</xm:f>
              <xm:sqref>L453</xm:sqref>
            </x14:sparkline>
            <x14:sparkline>
              <xm:f>'Trøndelag PD'!C454:I454</xm:f>
              <xm:sqref>L454</xm:sqref>
            </x14:sparkline>
            <x14:sparkline>
              <xm:f>'Trøndelag PD'!B455:I455</xm:f>
              <xm:sqref>L455</xm:sqref>
            </x14:sparkline>
            <x14:sparkline>
              <xm:f>'Trøndelag PD'!B456:I456</xm:f>
              <xm:sqref>L456</xm:sqref>
            </x14:sparkline>
            <x14:sparkline>
              <xm:f>'Trøndelag PD'!B457:I457</xm:f>
              <xm:sqref>L457</xm:sqref>
            </x14:sparkline>
          </x14:sparklines>
        </x14:sparklineGroup>
        <x14:sparklineGroup displayEmptyCellsAs="gap" high="1" low="1" xr2:uid="{2A889D74-9CA0-401F-B17F-71D1248210F9}">
          <x14:colorSeries rgb="FF376092"/>
          <x14:colorNegative rgb="FFD00000"/>
          <x14:colorAxis rgb="FF000000"/>
          <x14:colorMarkers rgb="FFD00000"/>
          <x14:colorFirst rgb="FFD00000"/>
          <x14:colorLast rgb="FFD00000"/>
          <x14:colorHigh theme="1"/>
          <x14:colorLow rgb="FFD00000"/>
          <x14:sparklines>
            <x14:sparkline>
              <xm:f>'Trøndelag PD'!Q438:X438</xm:f>
              <xm:sqref>AA438</xm:sqref>
            </x14:sparkline>
          </x14:sparklines>
        </x14:sparklineGroup>
        <x14:sparklineGroup displayEmptyCellsAs="gap" high="1" low="1" xr2:uid="{BF2F31BD-DB89-4F5F-9755-0FF906B1C426}">
          <x14:colorSeries rgb="FF376092"/>
          <x14:colorNegative rgb="FFD00000"/>
          <x14:colorAxis rgb="FF000000"/>
          <x14:colorMarkers rgb="FFD00000"/>
          <x14:colorFirst rgb="FFD00000"/>
          <x14:colorLast rgb="FFD00000"/>
          <x14:colorHigh theme="1"/>
          <x14:colorLow rgb="FFD00000"/>
          <x14:sparklines>
            <x14:sparkline>
              <xm:f>'Trøndelag PD'!B517:I517</xm:f>
              <xm:sqref>L517</xm:sqref>
            </x14:sparkline>
            <x14:sparkline>
              <xm:f>'Trøndelag PD'!B518:I518</xm:f>
              <xm:sqref>L518</xm:sqref>
            </x14:sparkline>
            <x14:sparkline>
              <xm:f>'Trøndelag PD'!B519:I519</xm:f>
              <xm:sqref>L519</xm:sqref>
            </x14:sparkline>
            <x14:sparkline>
              <xm:f>'Trøndelag PD'!B520:I520</xm:f>
              <xm:sqref>L520</xm:sqref>
            </x14:sparkline>
            <x14:sparkline>
              <xm:f>'Trøndelag PD'!B521:I521</xm:f>
              <xm:sqref>L521</xm:sqref>
            </x14:sparkline>
            <x14:sparkline>
              <xm:f>'Trøndelag PD'!B522:I522</xm:f>
              <xm:sqref>L522</xm:sqref>
            </x14:sparkline>
            <x14:sparkline>
              <xm:f>'Trøndelag PD'!B523:I523</xm:f>
              <xm:sqref>L523</xm:sqref>
            </x14:sparkline>
            <x14:sparkline>
              <xm:f>'Trøndelag PD'!B524:I524</xm:f>
              <xm:sqref>L524</xm:sqref>
            </x14:sparkline>
            <x14:sparkline>
              <xm:f>'Trøndelag PD'!B525:I525</xm:f>
              <xm:sqref>L525</xm:sqref>
            </x14:sparkline>
            <x14:sparkline>
              <xm:f>'Trøndelag PD'!B526:I526</xm:f>
              <xm:sqref>L526</xm:sqref>
            </x14:sparkline>
            <x14:sparkline>
              <xm:f>'Trøndelag PD'!B527:I527</xm:f>
              <xm:sqref>L527</xm:sqref>
            </x14:sparkline>
            <x14:sparkline>
              <xm:f>'Trøndelag PD'!B528:I528</xm:f>
              <xm:sqref>L528</xm:sqref>
            </x14:sparkline>
            <x14:sparkline>
              <xm:f>'Trøndelag PD'!B529:I529</xm:f>
              <xm:sqref>L529</xm:sqref>
            </x14:sparkline>
            <x14:sparkline>
              <xm:f>'Trøndelag PD'!B530:I530</xm:f>
              <xm:sqref>L530</xm:sqref>
            </x14:sparkline>
            <x14:sparkline>
              <xm:f>'Trøndelag PD'!B531:I531</xm:f>
              <xm:sqref>L531</xm:sqref>
            </x14:sparkline>
            <x14:sparkline>
              <xm:f>'Trøndelag PD'!C532:I532</xm:f>
              <xm:sqref>L532</xm:sqref>
            </x14:sparkline>
            <x14:sparkline>
              <xm:f>'Trøndelag PD'!B533:I533</xm:f>
              <xm:sqref>L533</xm:sqref>
            </x14:sparkline>
            <x14:sparkline>
              <xm:f>'Trøndelag PD'!B534:I534</xm:f>
              <xm:sqref>L534</xm:sqref>
            </x14:sparkline>
            <x14:sparkline>
              <xm:f>'Trøndelag PD'!B535:I535</xm:f>
              <xm:sqref>L535</xm:sqref>
            </x14:sparkline>
          </x14:sparklines>
        </x14:sparklineGroup>
        <x14:sparklineGroup displayEmptyCellsAs="gap" high="1" low="1" xr2:uid="{2100D51D-B822-4846-B218-62C38A050DF6}">
          <x14:colorSeries rgb="FF376092"/>
          <x14:colorNegative rgb="FFD00000"/>
          <x14:colorAxis rgb="FF000000"/>
          <x14:colorMarkers rgb="FFD00000"/>
          <x14:colorFirst rgb="FFD00000"/>
          <x14:colorLast rgb="FFD00000"/>
          <x14:colorHigh theme="1"/>
          <x14:colorLow rgb="FFD00000"/>
          <x14:sparklines>
            <x14:sparkline>
              <xm:f>'Trøndelag PD'!Q516:X516</xm:f>
              <xm:sqref>AA516</xm:sqref>
            </x14:sparkline>
          </x14:sparklines>
        </x14:sparklineGroup>
        <x14:sparklineGroup displayEmptyCellsAs="gap" high="1" low="1" xr2:uid="{1BD0B5B2-7B48-417E-8754-DEEF44D1A3AF}">
          <x14:colorSeries rgb="FF376092"/>
          <x14:colorNegative rgb="FFD00000"/>
          <x14:colorAxis rgb="FF000000"/>
          <x14:colorMarkers rgb="FFD00000"/>
          <x14:colorFirst rgb="FFD00000"/>
          <x14:colorLast rgb="FFD00000"/>
          <x14:colorHigh theme="1"/>
          <x14:colorLow rgb="FFD00000"/>
          <x14:sparklines>
            <x14:sparkline>
              <xm:f>'Trøndelag PD'!B361:I361</xm:f>
              <xm:sqref>L361</xm:sqref>
            </x14:sparkline>
            <x14:sparkline>
              <xm:f>'Trøndelag PD'!B362:I362</xm:f>
              <xm:sqref>L362</xm:sqref>
            </x14:sparkline>
            <x14:sparkline>
              <xm:f>'Trøndelag PD'!B363:I363</xm:f>
              <xm:sqref>L363</xm:sqref>
            </x14:sparkline>
            <x14:sparkline>
              <xm:f>'Trøndelag PD'!B364:I364</xm:f>
              <xm:sqref>L364</xm:sqref>
            </x14:sparkline>
            <x14:sparkline>
              <xm:f>'Trøndelag PD'!B365:I365</xm:f>
              <xm:sqref>L365</xm:sqref>
            </x14:sparkline>
            <x14:sparkline>
              <xm:f>'Trøndelag PD'!B366:I366</xm:f>
              <xm:sqref>L366</xm:sqref>
            </x14:sparkline>
            <x14:sparkline>
              <xm:f>'Trøndelag PD'!B367:I367</xm:f>
              <xm:sqref>L367</xm:sqref>
            </x14:sparkline>
            <x14:sparkline>
              <xm:f>'Trøndelag PD'!B368:I368</xm:f>
              <xm:sqref>L368</xm:sqref>
            </x14:sparkline>
            <x14:sparkline>
              <xm:f>'Trøndelag PD'!B369:I369</xm:f>
              <xm:sqref>L369</xm:sqref>
            </x14:sparkline>
            <x14:sparkline>
              <xm:f>'Trøndelag PD'!B370:I370</xm:f>
              <xm:sqref>L370</xm:sqref>
            </x14:sparkline>
            <x14:sparkline>
              <xm:f>'Trøndelag PD'!B371:I371</xm:f>
              <xm:sqref>L371</xm:sqref>
            </x14:sparkline>
            <x14:sparkline>
              <xm:f>'Trøndelag PD'!B372:I372</xm:f>
              <xm:sqref>L372</xm:sqref>
            </x14:sparkline>
            <x14:sparkline>
              <xm:f>'Trøndelag PD'!B373:I373</xm:f>
              <xm:sqref>L373</xm:sqref>
            </x14:sparkline>
            <x14:sparkline>
              <xm:f>'Trøndelag PD'!B374:I374</xm:f>
              <xm:sqref>L374</xm:sqref>
            </x14:sparkline>
            <x14:sparkline>
              <xm:f>'Trøndelag PD'!B375:I375</xm:f>
              <xm:sqref>L375</xm:sqref>
            </x14:sparkline>
            <x14:sparkline>
              <xm:f>'Trøndelag PD'!C376:I376</xm:f>
              <xm:sqref>L376</xm:sqref>
            </x14:sparkline>
            <x14:sparkline>
              <xm:f>'Trøndelag PD'!B377:I377</xm:f>
              <xm:sqref>L377</xm:sqref>
            </x14:sparkline>
            <x14:sparkline>
              <xm:f>'Trøndelag PD'!B378:I378</xm:f>
              <xm:sqref>L378</xm:sqref>
            </x14:sparkline>
            <x14:sparkline>
              <xm:f>'Trøndelag PD'!B379:I379</xm:f>
              <xm:sqref>L379</xm:sqref>
            </x14:sparkline>
          </x14:sparklines>
        </x14:sparklineGroup>
        <x14:sparklineGroup displayEmptyCellsAs="gap" high="1" low="1" xr2:uid="{1B6EBDDD-9A39-4420-99C7-79C15B24B1A7}">
          <x14:colorSeries rgb="FF376092"/>
          <x14:colorNegative rgb="FFD00000"/>
          <x14:colorAxis rgb="FF000000"/>
          <x14:colorMarkers rgb="FFD00000"/>
          <x14:colorFirst rgb="FFD00000"/>
          <x14:colorLast rgb="FFD00000"/>
          <x14:colorHigh theme="1"/>
          <x14:colorLow rgb="FFD00000"/>
          <x14:sparklines>
            <x14:sparkline>
              <xm:f>'Trøndelag PD'!Q360:X360</xm:f>
              <xm:sqref>AA360</xm:sqref>
            </x14:sparkline>
          </x14:sparklines>
        </x14:sparklineGroup>
        <x14:sparklineGroup displayEmptyCellsAs="gap" high="1" low="1" xr2:uid="{90BE4ADB-3BA5-42E6-9750-E851D54C3DD5}">
          <x14:colorSeries rgb="FF376092"/>
          <x14:colorNegative rgb="FFD00000"/>
          <x14:colorAxis rgb="FF000000"/>
          <x14:colorMarkers rgb="FFD00000"/>
          <x14:colorFirst rgb="FFD00000"/>
          <x14:colorLast rgb="FFD00000"/>
          <x14:colorHigh theme="1"/>
          <x14:colorLow rgb="FFD00000"/>
          <x14:sparklines>
            <x14:sparkline>
              <xm:f>'Trøndelag PD'!C150:I150</xm:f>
              <xm:sqref>L150</xm:sqref>
            </x14:sparkline>
          </x14:sparklines>
        </x14:sparklineGroup>
        <x14:sparklineGroup displayEmptyCellsAs="gap" high="1" low="1" xr2:uid="{C3E8B8FB-9818-4D12-B024-800D18AF330D}">
          <x14:colorSeries rgb="FF376092"/>
          <x14:colorNegative rgb="FFD00000"/>
          <x14:colorAxis rgb="FF000000"/>
          <x14:colorMarkers rgb="FFD00000"/>
          <x14:colorFirst rgb="FFD00000"/>
          <x14:colorLast rgb="FFD00000"/>
          <x14:colorHigh theme="1"/>
          <x14:colorLow rgb="FFD00000"/>
          <x14:sparklines>
            <x14:sparkline>
              <xm:f>'Trøndelag PD'!B413:I413</xm:f>
              <xm:sqref>L413</xm:sqref>
            </x14:sparkline>
            <x14:sparkline>
              <xm:f>'Trøndelag PD'!B414:I414</xm:f>
              <xm:sqref>L414</xm:sqref>
            </x14:sparkline>
            <x14:sparkline>
              <xm:f>'Trøndelag PD'!B415:I415</xm:f>
              <xm:sqref>L415</xm:sqref>
            </x14:sparkline>
            <x14:sparkline>
              <xm:f>'Trøndelag PD'!B416:I416</xm:f>
              <xm:sqref>L416</xm:sqref>
            </x14:sparkline>
            <x14:sparkline>
              <xm:f>'Trøndelag PD'!B417:I417</xm:f>
              <xm:sqref>L417</xm:sqref>
            </x14:sparkline>
            <x14:sparkline>
              <xm:f>'Trøndelag PD'!B418:I418</xm:f>
              <xm:sqref>L418</xm:sqref>
            </x14:sparkline>
            <x14:sparkline>
              <xm:f>'Trøndelag PD'!B419:I419</xm:f>
              <xm:sqref>L419</xm:sqref>
            </x14:sparkline>
            <x14:sparkline>
              <xm:f>'Trøndelag PD'!B420:I420</xm:f>
              <xm:sqref>L420</xm:sqref>
            </x14:sparkline>
            <x14:sparkline>
              <xm:f>'Trøndelag PD'!B421:I421</xm:f>
              <xm:sqref>L421</xm:sqref>
            </x14:sparkline>
            <x14:sparkline>
              <xm:f>'Trøndelag PD'!B422:I422</xm:f>
              <xm:sqref>L422</xm:sqref>
            </x14:sparkline>
            <x14:sparkline>
              <xm:f>'Trøndelag PD'!B423:I423</xm:f>
              <xm:sqref>L423</xm:sqref>
            </x14:sparkline>
            <x14:sparkline>
              <xm:f>'Trøndelag PD'!B424:I424</xm:f>
              <xm:sqref>L424</xm:sqref>
            </x14:sparkline>
            <x14:sparkline>
              <xm:f>'Trøndelag PD'!B425:I425</xm:f>
              <xm:sqref>L425</xm:sqref>
            </x14:sparkline>
            <x14:sparkline>
              <xm:f>'Trøndelag PD'!B426:I426</xm:f>
              <xm:sqref>L426</xm:sqref>
            </x14:sparkline>
            <x14:sparkline>
              <xm:f>'Trøndelag PD'!B427:I427</xm:f>
              <xm:sqref>L427</xm:sqref>
            </x14:sparkline>
            <x14:sparkline>
              <xm:f>'Trøndelag PD'!C428:I428</xm:f>
              <xm:sqref>L428</xm:sqref>
            </x14:sparkline>
            <x14:sparkline>
              <xm:f>'Trøndelag PD'!B429:I429</xm:f>
              <xm:sqref>L429</xm:sqref>
            </x14:sparkline>
            <x14:sparkline>
              <xm:f>'Trøndelag PD'!B430:I430</xm:f>
              <xm:sqref>L430</xm:sqref>
            </x14:sparkline>
            <x14:sparkline>
              <xm:f>'Trøndelag PD'!B431:I431</xm:f>
              <xm:sqref>L431</xm:sqref>
            </x14:sparkline>
          </x14:sparklines>
        </x14:sparklineGroup>
        <x14:sparklineGroup displayEmptyCellsAs="gap" high="1" low="1" xr2:uid="{8901D7CF-352E-4B70-A557-8E9519EF6D46}">
          <x14:colorSeries rgb="FF376092"/>
          <x14:colorNegative rgb="FFD00000"/>
          <x14:colorAxis rgb="FF000000"/>
          <x14:colorMarkers rgb="FFD00000"/>
          <x14:colorFirst rgb="FFD00000"/>
          <x14:colorLast rgb="FFD00000"/>
          <x14:colorHigh theme="1"/>
          <x14:colorLow rgb="FFD00000"/>
          <x14:sparklines>
            <x14:sparkline>
              <xm:f>'Trøndelag PD'!Q412:X412</xm:f>
              <xm:sqref>AA412</xm:sqref>
            </x14:sparkline>
          </x14:sparklines>
        </x14:sparklineGroup>
        <x14:sparklineGroup displayEmptyCellsAs="gap" high="1" low="1" xr2:uid="{E7AAF2FF-CBB0-4C1E-BE15-BD85E91D4AFF}">
          <x14:colorSeries rgb="FF376092"/>
          <x14:colorNegative rgb="FFD00000"/>
          <x14:colorAxis rgb="FF000000"/>
          <x14:colorMarkers rgb="FFD00000"/>
          <x14:colorFirst rgb="FFD00000"/>
          <x14:colorLast rgb="FFD00000"/>
          <x14:colorHigh theme="1"/>
          <x14:colorLow rgb="FFD00000"/>
          <x14:sparklines>
            <x14:sparkline>
              <xm:f>'Trøndelag PD'!R151:X151</xm:f>
              <xm:sqref>AA151</xm:sqref>
            </x14:sparkline>
            <x14:sparkline>
              <xm:f>'Trøndelag PD'!R152:X152</xm:f>
              <xm:sqref>AA152</xm:sqref>
            </x14:sparkline>
            <x14:sparkline>
              <xm:f>'Trøndelag PD'!R153:X153</xm:f>
              <xm:sqref>AA153</xm:sqref>
            </x14:sparkline>
            <x14:sparkline>
              <xm:f>'Trøndelag PD'!R154:X154</xm:f>
              <xm:sqref>AA154</xm:sqref>
            </x14:sparkline>
            <x14:sparkline>
              <xm:f>'Trøndelag PD'!R155:X155</xm:f>
              <xm:sqref>AA155</xm:sqref>
            </x14:sparkline>
            <x14:sparkline>
              <xm:f>'Trøndelag PD'!R156:X156</xm:f>
              <xm:sqref>AA156</xm:sqref>
            </x14:sparkline>
            <x14:sparkline>
              <xm:f>'Trøndelag PD'!R157:X157</xm:f>
              <xm:sqref>AA157</xm:sqref>
            </x14:sparkline>
            <x14:sparkline>
              <xm:f>'Trøndelag PD'!R158:X158</xm:f>
              <xm:sqref>AA158</xm:sqref>
            </x14:sparkline>
            <x14:sparkline>
              <xm:f>'Trøndelag PD'!R159:X159</xm:f>
              <xm:sqref>AA159</xm:sqref>
            </x14:sparkline>
            <x14:sparkline>
              <xm:f>'Trøndelag PD'!R160:X160</xm:f>
              <xm:sqref>AA160</xm:sqref>
            </x14:sparkline>
          </x14:sparklines>
        </x14:sparklineGroup>
        <x14:sparklineGroup displayEmptyCellsAs="gap" high="1" low="1" xr2:uid="{FF9BA622-A349-4A12-B42C-3C1F89A321AA}">
          <x14:colorSeries rgb="FF376092"/>
          <x14:colorNegative rgb="FFD00000"/>
          <x14:colorAxis rgb="FF000000"/>
          <x14:colorMarkers rgb="FFD00000"/>
          <x14:colorFirst rgb="FFD00000"/>
          <x14:colorLast rgb="FFD00000"/>
          <x14:colorHigh theme="1"/>
          <x14:colorLow rgb="FFD00000"/>
          <x14:sparklines>
            <x14:sparkline>
              <xm:f>'Trøndelag PD'!Q134:X134</xm:f>
              <xm:sqref>AA134</xm:sqref>
            </x14:sparkline>
            <x14:sparkline>
              <xm:f>'Trøndelag PD'!Q135:X135</xm:f>
              <xm:sqref>AA135</xm:sqref>
            </x14:sparkline>
            <x14:sparkline>
              <xm:f>'Trøndelag PD'!Q136:X136</xm:f>
              <xm:sqref>AA136</xm:sqref>
            </x14:sparkline>
            <x14:sparkline>
              <xm:f>'Trøndelag PD'!Q137:X137</xm:f>
              <xm:sqref>AA137</xm:sqref>
            </x14:sparkline>
            <x14:sparkline>
              <xm:f>'Trøndelag PD'!Q138:X138</xm:f>
              <xm:sqref>AA138</xm:sqref>
            </x14:sparkline>
            <x14:sparkline>
              <xm:f>'Trøndelag PD'!Q139:X139</xm:f>
              <xm:sqref>AA139</xm:sqref>
            </x14:sparkline>
            <x14:sparkline>
              <xm:f>'Trøndelag PD'!Q140:X140</xm:f>
              <xm:sqref>AA140</xm:sqref>
            </x14:sparkline>
            <x14:sparkline>
              <xm:f>'Trøndelag PD'!Q141:X141</xm:f>
              <xm:sqref>AA141</xm:sqref>
            </x14:sparkline>
            <x14:sparkline>
              <xm:f>'Trøndelag PD'!Q142:X142</xm:f>
              <xm:sqref>AA142</xm:sqref>
            </x14:sparkline>
            <x14:sparkline>
              <xm:f>'Trøndelag PD'!Q143:X143</xm:f>
              <xm:sqref>AA143</xm:sqref>
            </x14:sparkline>
          </x14:sparklines>
        </x14:sparklineGroup>
        <x14:sparklineGroup displayEmptyCellsAs="gap" high="1" low="1" xr2:uid="{45FCAE4C-04F8-4AF5-8E30-C37BEA905B58}">
          <x14:colorSeries rgb="FF376092"/>
          <x14:colorNegative rgb="FFD00000"/>
          <x14:colorAxis rgb="FF000000"/>
          <x14:colorMarkers rgb="FFD00000"/>
          <x14:colorFirst rgb="FFD00000"/>
          <x14:colorLast rgb="FFD00000"/>
          <x14:colorHigh theme="1"/>
          <x14:colorLow rgb="FFD00000"/>
          <x14:sparklines>
            <x14:sparkline>
              <xm:f>'Trøndelag PD'!Q117:X117</xm:f>
              <xm:sqref>AA117</xm:sqref>
            </x14:sparkline>
            <x14:sparkline>
              <xm:f>'Trøndelag PD'!Q118:X118</xm:f>
              <xm:sqref>AA118</xm:sqref>
            </x14:sparkline>
            <x14:sparkline>
              <xm:f>'Trøndelag PD'!Q119:X119</xm:f>
              <xm:sqref>AA119</xm:sqref>
            </x14:sparkline>
            <x14:sparkline>
              <xm:f>'Trøndelag PD'!Q120:X120</xm:f>
              <xm:sqref>AA120</xm:sqref>
            </x14:sparkline>
            <x14:sparkline>
              <xm:f>'Trøndelag PD'!Q121:X121</xm:f>
              <xm:sqref>AA121</xm:sqref>
            </x14:sparkline>
            <x14:sparkline>
              <xm:f>'Trøndelag PD'!Q122:X122</xm:f>
              <xm:sqref>AA122</xm:sqref>
            </x14:sparkline>
            <x14:sparkline>
              <xm:f>'Trøndelag PD'!Q123:X123</xm:f>
              <xm:sqref>AA123</xm:sqref>
            </x14:sparkline>
            <x14:sparkline>
              <xm:f>'Trøndelag PD'!Q124:X124</xm:f>
              <xm:sqref>AA124</xm:sqref>
            </x14:sparkline>
            <x14:sparkline>
              <xm:f>'Trøndelag PD'!Q125:X125</xm:f>
              <xm:sqref>AA125</xm:sqref>
            </x14:sparkline>
            <x14:sparkline>
              <xm:f>'Trøndelag PD'!Q126:X126</xm:f>
              <xm:sqref>AA126</xm:sqref>
            </x14:sparkline>
          </x14:sparklines>
        </x14:sparklineGroup>
        <x14:sparklineGroup displayEmptyCellsAs="gap" high="1" low="1" xr2:uid="{DCCB4950-781E-4B5C-8803-7FFBE22E9A4C}">
          <x14:colorSeries rgb="FF376092"/>
          <x14:colorNegative rgb="FFD00000"/>
          <x14:colorAxis rgb="FF000000"/>
          <x14:colorMarkers rgb="FFD00000"/>
          <x14:colorFirst rgb="FFD00000"/>
          <x14:colorLast rgb="FFD00000"/>
          <x14:colorHigh theme="1"/>
          <x14:colorLow rgb="FFD00000"/>
          <x14:sparklines>
            <x14:sparkline>
              <xm:f>'Trøndelag PD'!Q100:X100</xm:f>
              <xm:sqref>AA100</xm:sqref>
            </x14:sparkline>
            <x14:sparkline>
              <xm:f>'Trøndelag PD'!Q101:X101</xm:f>
              <xm:sqref>AA101</xm:sqref>
            </x14:sparkline>
            <x14:sparkline>
              <xm:f>'Trøndelag PD'!Q102:X102</xm:f>
              <xm:sqref>AA102</xm:sqref>
            </x14:sparkline>
            <x14:sparkline>
              <xm:f>'Trøndelag PD'!Q103:X103</xm:f>
              <xm:sqref>AA103</xm:sqref>
            </x14:sparkline>
            <x14:sparkline>
              <xm:f>'Trøndelag PD'!Q104:X104</xm:f>
              <xm:sqref>AA104</xm:sqref>
            </x14:sparkline>
            <x14:sparkline>
              <xm:f>'Trøndelag PD'!Q105:X105</xm:f>
              <xm:sqref>AA105</xm:sqref>
            </x14:sparkline>
            <x14:sparkline>
              <xm:f>'Trøndelag PD'!Q106:X106</xm:f>
              <xm:sqref>AA106</xm:sqref>
            </x14:sparkline>
            <x14:sparkline>
              <xm:f>'Trøndelag PD'!Q107:X107</xm:f>
              <xm:sqref>AA107</xm:sqref>
            </x14:sparkline>
            <x14:sparkline>
              <xm:f>'Trøndelag PD'!Q108:X108</xm:f>
              <xm:sqref>AA108</xm:sqref>
            </x14:sparkline>
            <x14:sparkline>
              <xm:f>'Trøndelag PD'!Q109:X109</xm:f>
              <xm:sqref>AA109</xm:sqref>
            </x14:sparkline>
          </x14:sparklines>
        </x14:sparklineGroup>
        <x14:sparklineGroup displayEmptyCellsAs="gap" high="1" low="1" xr2:uid="{23CF7D13-7EE0-4B85-85D9-DDD91621BFE7}">
          <x14:colorSeries rgb="FF376092"/>
          <x14:colorNegative rgb="FFD00000"/>
          <x14:colorAxis rgb="FF000000"/>
          <x14:colorMarkers rgb="FFD00000"/>
          <x14:colorFirst rgb="FFD00000"/>
          <x14:colorLast rgb="FFD00000"/>
          <x14:colorHigh theme="1"/>
          <x14:colorLow rgb="FFD00000"/>
          <x14:sparklines>
            <x14:sparkline>
              <xm:f>'Trøndelag PD'!Q83:X83</xm:f>
              <xm:sqref>AA83</xm:sqref>
            </x14:sparkline>
            <x14:sparkline>
              <xm:f>'Trøndelag PD'!Q84:X84</xm:f>
              <xm:sqref>AA84</xm:sqref>
            </x14:sparkline>
            <x14:sparkline>
              <xm:f>'Trøndelag PD'!Q85:X85</xm:f>
              <xm:sqref>AA85</xm:sqref>
            </x14:sparkline>
            <x14:sparkline>
              <xm:f>'Trøndelag PD'!Q86:X86</xm:f>
              <xm:sqref>AA86</xm:sqref>
            </x14:sparkline>
            <x14:sparkline>
              <xm:f>'Trøndelag PD'!Q87:X87</xm:f>
              <xm:sqref>AA87</xm:sqref>
            </x14:sparkline>
            <x14:sparkline>
              <xm:f>'Trøndelag PD'!Q88:X88</xm:f>
              <xm:sqref>AA88</xm:sqref>
            </x14:sparkline>
            <x14:sparkline>
              <xm:f>'Trøndelag PD'!Q89:X89</xm:f>
              <xm:sqref>AA89</xm:sqref>
            </x14:sparkline>
            <x14:sparkline>
              <xm:f>'Trøndelag PD'!Q90:X90</xm:f>
              <xm:sqref>AA90</xm:sqref>
            </x14:sparkline>
            <x14:sparkline>
              <xm:f>'Trøndelag PD'!Q91:X91</xm:f>
              <xm:sqref>AA91</xm:sqref>
            </x14:sparkline>
            <x14:sparkline>
              <xm:f>'Trøndelag PD'!Q92:X92</xm:f>
              <xm:sqref>AA92</xm:sqref>
            </x14:sparkline>
          </x14:sparklines>
        </x14:sparklineGroup>
        <x14:sparklineGroup displayEmptyCellsAs="gap" high="1" low="1" xr2:uid="{5F90B1D1-7284-46A9-B5F7-043C0B111B55}">
          <x14:colorSeries rgb="FF376092"/>
          <x14:colorNegative rgb="FFD00000"/>
          <x14:colorAxis rgb="FF000000"/>
          <x14:colorMarkers rgb="FFD00000"/>
          <x14:colorFirst rgb="FFD00000"/>
          <x14:colorLast rgb="FFD00000"/>
          <x14:colorHigh theme="1"/>
          <x14:colorLow rgb="FFD00000"/>
          <x14:sparklines>
            <x14:sparkline>
              <xm:f>'Trøndelag PD'!B133:I133</xm:f>
              <xm:sqref>L133</xm:sqref>
            </x14:sparkline>
            <x14:sparkline>
              <xm:f>'Trøndelag PD'!B134:I134</xm:f>
              <xm:sqref>L134</xm:sqref>
            </x14:sparkline>
            <x14:sparkline>
              <xm:f>'Trøndelag PD'!B135:I135</xm:f>
              <xm:sqref>L135</xm:sqref>
            </x14:sparkline>
            <x14:sparkline>
              <xm:f>'Trøndelag PD'!B136:I136</xm:f>
              <xm:sqref>L136</xm:sqref>
            </x14:sparkline>
            <x14:sparkline>
              <xm:f>'Trøndelag PD'!B137:I137</xm:f>
              <xm:sqref>L137</xm:sqref>
            </x14:sparkline>
            <x14:sparkline>
              <xm:f>'Trøndelag PD'!B138:I138</xm:f>
              <xm:sqref>L138</xm:sqref>
            </x14:sparkline>
            <x14:sparkline>
              <xm:f>'Trøndelag PD'!B139:I139</xm:f>
              <xm:sqref>L139</xm:sqref>
            </x14:sparkline>
            <x14:sparkline>
              <xm:f>'Trøndelag PD'!B140:I140</xm:f>
              <xm:sqref>L140</xm:sqref>
            </x14:sparkline>
            <x14:sparkline>
              <xm:f>'Trøndelag PD'!B141:I141</xm:f>
              <xm:sqref>L141</xm:sqref>
            </x14:sparkline>
            <x14:sparkline>
              <xm:f>'Trøndelag PD'!B142:I142</xm:f>
              <xm:sqref>L142</xm:sqref>
            </x14:sparkline>
            <x14:sparkline>
              <xm:f>'Trøndelag PD'!B143:I143</xm:f>
              <xm:sqref>L143</xm:sqref>
            </x14:sparkline>
          </x14:sparklines>
        </x14:sparklineGroup>
        <x14:sparklineGroup displayEmptyCellsAs="gap" high="1" low="1" xr2:uid="{D32CE061-AD3B-4BAB-80D6-69157D3E5FE2}">
          <x14:colorSeries rgb="FF376092"/>
          <x14:colorNegative rgb="FFD00000"/>
          <x14:colorAxis rgb="FF000000"/>
          <x14:colorMarkers rgb="FFD00000"/>
          <x14:colorFirst rgb="FFD00000"/>
          <x14:colorLast rgb="FFD00000"/>
          <x14:colorHigh theme="1"/>
          <x14:colorLow rgb="FFD00000"/>
          <x14:sparklines>
            <x14:sparkline>
              <xm:f>'Trøndelag PD'!B116:I116</xm:f>
              <xm:sqref>L116</xm:sqref>
            </x14:sparkline>
            <x14:sparkline>
              <xm:f>'Trøndelag PD'!B117:I117</xm:f>
              <xm:sqref>L117</xm:sqref>
            </x14:sparkline>
            <x14:sparkline>
              <xm:f>'Trøndelag PD'!B118:I118</xm:f>
              <xm:sqref>L118</xm:sqref>
            </x14:sparkline>
            <x14:sparkline>
              <xm:f>'Trøndelag PD'!B119:I119</xm:f>
              <xm:sqref>L119</xm:sqref>
            </x14:sparkline>
            <x14:sparkline>
              <xm:f>'Trøndelag PD'!B120:I120</xm:f>
              <xm:sqref>L120</xm:sqref>
            </x14:sparkline>
            <x14:sparkline>
              <xm:f>'Trøndelag PD'!B121:I121</xm:f>
              <xm:sqref>L121</xm:sqref>
            </x14:sparkline>
            <x14:sparkline>
              <xm:f>'Trøndelag PD'!B122:I122</xm:f>
              <xm:sqref>L122</xm:sqref>
            </x14:sparkline>
            <x14:sparkline>
              <xm:f>'Trøndelag PD'!B123:I123</xm:f>
              <xm:sqref>L123</xm:sqref>
            </x14:sparkline>
            <x14:sparkline>
              <xm:f>'Trøndelag PD'!B124:I124</xm:f>
              <xm:sqref>L124</xm:sqref>
            </x14:sparkline>
            <x14:sparkline>
              <xm:f>'Trøndelag PD'!B125:I125</xm:f>
              <xm:sqref>L125</xm:sqref>
            </x14:sparkline>
            <x14:sparkline>
              <xm:f>'Trøndelag PD'!B126:I126</xm:f>
              <xm:sqref>L126</xm:sqref>
            </x14:sparkline>
          </x14:sparklines>
        </x14:sparklineGroup>
        <x14:sparklineGroup displayEmptyCellsAs="gap" high="1" low="1" xr2:uid="{1CCC78CA-FAFF-4324-A5BC-38EE16FA7528}">
          <x14:colorSeries rgb="FF376092"/>
          <x14:colorNegative rgb="FFD00000"/>
          <x14:colorAxis rgb="FF000000"/>
          <x14:colorMarkers rgb="FFD00000"/>
          <x14:colorFirst rgb="FFD00000"/>
          <x14:colorLast rgb="FFD00000"/>
          <x14:colorHigh theme="1"/>
          <x14:colorLow rgb="FFD00000"/>
          <x14:sparklines>
            <x14:sparkline>
              <xm:f>'Trøndelag PD'!B99:I99</xm:f>
              <xm:sqref>L99</xm:sqref>
            </x14:sparkline>
            <x14:sparkline>
              <xm:f>'Trøndelag PD'!B100:I100</xm:f>
              <xm:sqref>L100</xm:sqref>
            </x14:sparkline>
            <x14:sparkline>
              <xm:f>'Trøndelag PD'!B101:I101</xm:f>
              <xm:sqref>L101</xm:sqref>
            </x14:sparkline>
            <x14:sparkline>
              <xm:f>'Trøndelag PD'!B102:I102</xm:f>
              <xm:sqref>L102</xm:sqref>
            </x14:sparkline>
            <x14:sparkline>
              <xm:f>'Trøndelag PD'!B103:I103</xm:f>
              <xm:sqref>L103</xm:sqref>
            </x14:sparkline>
            <x14:sparkline>
              <xm:f>'Trøndelag PD'!B104:I104</xm:f>
              <xm:sqref>L104</xm:sqref>
            </x14:sparkline>
            <x14:sparkline>
              <xm:f>'Trøndelag PD'!B105:I105</xm:f>
              <xm:sqref>L105</xm:sqref>
            </x14:sparkline>
            <x14:sparkline>
              <xm:f>'Trøndelag PD'!B106:I106</xm:f>
              <xm:sqref>L106</xm:sqref>
            </x14:sparkline>
            <x14:sparkline>
              <xm:f>'Trøndelag PD'!B107:I107</xm:f>
              <xm:sqref>L107</xm:sqref>
            </x14:sparkline>
            <x14:sparkline>
              <xm:f>'Trøndelag PD'!B108:I108</xm:f>
              <xm:sqref>L108</xm:sqref>
            </x14:sparkline>
            <x14:sparkline>
              <xm:f>'Trøndelag PD'!B109:I109</xm:f>
              <xm:sqref>L109</xm:sqref>
            </x14:sparkline>
          </x14:sparklines>
        </x14:sparklineGroup>
        <x14:sparklineGroup displayEmptyCellsAs="gap" high="1" low="1" xr2:uid="{079032B5-2A8A-4236-B7C4-96E398526DC8}">
          <x14:colorSeries rgb="FF376092"/>
          <x14:colorNegative rgb="FFD00000"/>
          <x14:colorAxis rgb="FF000000"/>
          <x14:colorMarkers rgb="FFD00000"/>
          <x14:colorFirst rgb="FFD00000"/>
          <x14:colorLast rgb="FFD00000"/>
          <x14:colorHigh theme="1"/>
          <x14:colorLow rgb="FFD00000"/>
          <x14:sparklines>
            <x14:sparkline>
              <xm:f>'Trøndelag PD'!B82:I82</xm:f>
              <xm:sqref>L82</xm:sqref>
            </x14:sparkline>
            <x14:sparkline>
              <xm:f>'Trøndelag PD'!B83:I83</xm:f>
              <xm:sqref>L83</xm:sqref>
            </x14:sparkline>
            <x14:sparkline>
              <xm:f>'Trøndelag PD'!B84:I84</xm:f>
              <xm:sqref>L84</xm:sqref>
            </x14:sparkline>
            <x14:sparkline>
              <xm:f>'Trøndelag PD'!B85:I85</xm:f>
              <xm:sqref>L85</xm:sqref>
            </x14:sparkline>
            <x14:sparkline>
              <xm:f>'Trøndelag PD'!B86:I86</xm:f>
              <xm:sqref>L86</xm:sqref>
            </x14:sparkline>
            <x14:sparkline>
              <xm:f>'Trøndelag PD'!B87:I87</xm:f>
              <xm:sqref>L87</xm:sqref>
            </x14:sparkline>
            <x14:sparkline>
              <xm:f>'Trøndelag PD'!B88:I88</xm:f>
              <xm:sqref>L88</xm:sqref>
            </x14:sparkline>
            <x14:sparkline>
              <xm:f>'Trøndelag PD'!B89:I89</xm:f>
              <xm:sqref>L89</xm:sqref>
            </x14:sparkline>
            <x14:sparkline>
              <xm:f>'Trøndelag PD'!B90:I90</xm:f>
              <xm:sqref>L90</xm:sqref>
            </x14:sparkline>
            <x14:sparkline>
              <xm:f>'Trøndelag PD'!B91:I91</xm:f>
              <xm:sqref>L91</xm:sqref>
            </x14:sparkline>
            <x14:sparkline>
              <xm:f>'Trøndelag PD'!B92:I92</xm:f>
              <xm:sqref>L92</xm:sqref>
            </x14:sparkline>
          </x14:sparklines>
        </x14:sparklineGroup>
        <x14:sparklineGroup displayEmptyCellsAs="gap" high="1" low="1" xr2:uid="{F217B709-8580-4BE7-BA87-77B1BA0DA698}">
          <x14:colorSeries rgb="FF376092"/>
          <x14:colorNegative rgb="FFD00000"/>
          <x14:colorAxis rgb="FF000000"/>
          <x14:colorMarkers rgb="FFD00000"/>
          <x14:colorFirst rgb="FFD00000"/>
          <x14:colorLast rgb="FFD00000"/>
          <x14:colorHigh theme="1"/>
          <x14:colorLow rgb="FFD00000"/>
          <x14:sparklines>
            <x14:sparkline>
              <xm:f>'Trøndelag PD'!B65:I65</xm:f>
              <xm:sqref>L65</xm:sqref>
            </x14:sparkline>
            <x14:sparkline>
              <xm:f>'Trøndelag PD'!B66:I66</xm:f>
              <xm:sqref>L66</xm:sqref>
            </x14:sparkline>
            <x14:sparkline>
              <xm:f>'Trøndelag PD'!B67:I67</xm:f>
              <xm:sqref>L67</xm:sqref>
            </x14:sparkline>
            <x14:sparkline>
              <xm:f>'Trøndelag PD'!B68:I68</xm:f>
              <xm:sqref>L68</xm:sqref>
            </x14:sparkline>
            <x14:sparkline>
              <xm:f>'Trøndelag PD'!B69:I69</xm:f>
              <xm:sqref>L69</xm:sqref>
            </x14:sparkline>
            <x14:sparkline>
              <xm:f>'Trøndelag PD'!B70:I70</xm:f>
              <xm:sqref>L70</xm:sqref>
            </x14:sparkline>
            <x14:sparkline>
              <xm:f>'Trøndelag PD'!B71:I71</xm:f>
              <xm:sqref>L71</xm:sqref>
            </x14:sparkline>
            <x14:sparkline>
              <xm:f>'Trøndelag PD'!B72:I72</xm:f>
              <xm:sqref>L72</xm:sqref>
            </x14:sparkline>
            <x14:sparkline>
              <xm:f>'Trøndelag PD'!B73:I73</xm:f>
              <xm:sqref>L73</xm:sqref>
            </x14:sparkline>
            <x14:sparkline>
              <xm:f>'Trøndelag PD'!B74:I74</xm:f>
              <xm:sqref>L74</xm:sqref>
            </x14:sparkline>
            <x14:sparkline>
              <xm:f>'Trøndelag PD'!B75:I75</xm:f>
              <xm:sqref>L75</xm:sqref>
            </x14:sparkline>
          </x14:sparklines>
        </x14:sparklineGroup>
        <x14:sparklineGroup displayEmptyCellsAs="gap" high="1" low="1" xr2:uid="{81CB6D6E-4257-45A4-A8F1-E6C14D5429A7}">
          <x14:colorSeries rgb="FF376092"/>
          <x14:colorNegative rgb="FFD00000"/>
          <x14:colorAxis rgb="FF000000"/>
          <x14:colorMarkers rgb="FFD00000"/>
          <x14:colorFirst rgb="FFD00000"/>
          <x14:colorLast rgb="FFD00000"/>
          <x14:colorHigh theme="1"/>
          <x14:colorLow rgb="FFD00000"/>
          <x14:sparklines>
            <x14:sparkline>
              <xm:f>'Trøndelag PD'!B48:I48</xm:f>
              <xm:sqref>L48</xm:sqref>
            </x14:sparkline>
            <x14:sparkline>
              <xm:f>'Trøndelag PD'!B49:I49</xm:f>
              <xm:sqref>L49</xm:sqref>
            </x14:sparkline>
            <x14:sparkline>
              <xm:f>'Trøndelag PD'!B50:I50</xm:f>
              <xm:sqref>L50</xm:sqref>
            </x14:sparkline>
            <x14:sparkline>
              <xm:f>'Trøndelag PD'!B51:I51</xm:f>
              <xm:sqref>L51</xm:sqref>
            </x14:sparkline>
            <x14:sparkline>
              <xm:f>'Trøndelag PD'!B52:I52</xm:f>
              <xm:sqref>L52</xm:sqref>
            </x14:sparkline>
            <x14:sparkline>
              <xm:f>'Trøndelag PD'!B53:I53</xm:f>
              <xm:sqref>L53</xm:sqref>
            </x14:sparkline>
            <x14:sparkline>
              <xm:f>'Trøndelag PD'!B54:I54</xm:f>
              <xm:sqref>L54</xm:sqref>
            </x14:sparkline>
            <x14:sparkline>
              <xm:f>'Trøndelag PD'!B55:I55</xm:f>
              <xm:sqref>L55</xm:sqref>
            </x14:sparkline>
            <x14:sparkline>
              <xm:f>'Trøndelag PD'!B56:I56</xm:f>
              <xm:sqref>L56</xm:sqref>
            </x14:sparkline>
            <x14:sparkline>
              <xm:f>'Trøndelag PD'!B57:I57</xm:f>
              <xm:sqref>L57</xm:sqref>
            </x14:sparkline>
            <x14:sparkline>
              <xm:f>'Trøndelag PD'!B58:I58</xm:f>
              <xm:sqref>L58</xm:sqref>
            </x14:sparkline>
          </x14:sparklines>
        </x14:sparklineGroup>
        <x14:sparklineGroup displayEmptyCellsAs="gap" high="1" low="1" xr2:uid="{15484E22-9247-4C54-9192-D8505B91C877}">
          <x14:colorSeries rgb="FF376092"/>
          <x14:colorNegative rgb="FFD00000"/>
          <x14:colorAxis rgb="FF000000"/>
          <x14:colorMarkers rgb="FFD00000"/>
          <x14:colorFirst rgb="FFD00000"/>
          <x14:colorLast rgb="FFD00000"/>
          <x14:colorHigh theme="1"/>
          <x14:colorLow rgb="FFD00000"/>
          <x14:sparklines>
            <x14:sparkline>
              <xm:f>'Trøndelag PD'!B31:I31</xm:f>
              <xm:sqref>L31</xm:sqref>
            </x14:sparkline>
          </x14:sparklines>
        </x14:sparklineGroup>
        <x14:sparklineGroup displayEmptyCellsAs="gap" high="1" low="1" xr2:uid="{10572107-118C-4FA9-B3B2-8C5C603EA646}">
          <x14:colorSeries rgb="FF376092"/>
          <x14:colorNegative rgb="FFD00000"/>
          <x14:colorAxis rgb="FF000000"/>
          <x14:colorMarkers rgb="FFD00000"/>
          <x14:colorFirst rgb="FFD00000"/>
          <x14:colorLast rgb="FFD00000"/>
          <x14:colorHigh theme="1"/>
          <x14:colorLow rgb="FFD00000"/>
          <x14:sparklines>
            <x14:sparkline>
              <xm:f>'Trøndelag PD'!Q6:X6</xm:f>
              <xm:sqref>AA6</xm:sqref>
            </x14:sparkline>
            <x14:sparkline>
              <xm:f>'Trøndelag PD'!Q7:X7</xm:f>
              <xm:sqref>AA7</xm:sqref>
            </x14:sparkline>
            <x14:sparkline>
              <xm:f>'Trøndelag PD'!Q8:X8</xm:f>
              <xm:sqref>AA8</xm:sqref>
            </x14:sparkline>
            <x14:sparkline>
              <xm:f>'Trøndelag PD'!Q9:X9</xm:f>
              <xm:sqref>AA9</xm:sqref>
            </x14:sparkline>
            <x14:sparkline>
              <xm:f>'Trøndelag PD'!Q10:X10</xm:f>
              <xm:sqref>AA10</xm:sqref>
            </x14:sparkline>
            <x14:sparkline>
              <xm:f>'Trøndelag PD'!Q11:X11</xm:f>
              <xm:sqref>AA11</xm:sqref>
            </x14:sparkline>
            <x14:sparkline>
              <xm:f>'Trøndelag PD'!Q12:X12</xm:f>
              <xm:sqref>AA12</xm:sqref>
            </x14:sparkline>
            <x14:sparkline>
              <xm:f>'Trøndelag PD'!Q13:X13</xm:f>
              <xm:sqref>AA13</xm:sqref>
            </x14:sparkline>
            <x14:sparkline>
              <xm:f>'Trøndelag PD'!Q14:X14</xm:f>
              <xm:sqref>AA14</xm:sqref>
            </x14:sparkline>
            <x14:sparkline>
              <xm:f>'Trøndelag PD'!Q15:X15</xm:f>
              <xm:sqref>AA15</xm:sqref>
            </x14:sparkline>
            <x14:sparkline>
              <xm:f>'Trøndelag PD'!Q16:X16</xm:f>
              <xm:sqref>AA16</xm:sqref>
            </x14:sparkline>
            <x14:sparkline>
              <xm:f>'Trøndelag PD'!Q17:X17</xm:f>
              <xm:sqref>AA17</xm:sqref>
            </x14:sparkline>
            <x14:sparkline>
              <xm:f>'Trøndelag PD'!Q18:X18</xm:f>
              <xm:sqref>AA18</xm:sqref>
            </x14:sparkline>
            <x14:sparkline>
              <xm:f>'Trøndelag PD'!Q19:X19</xm:f>
              <xm:sqref>AA19</xm:sqref>
            </x14:sparkline>
            <x14:sparkline>
              <xm:f>'Trøndelag PD'!Q20:X20</xm:f>
              <xm:sqref>AA20</xm:sqref>
            </x14:sparkline>
            <x14:sparkline>
              <xm:f>'Trøndelag PD'!Q21:X21</xm:f>
              <xm:sqref>AA21</xm:sqref>
            </x14:sparkline>
            <x14:sparkline>
              <xm:f>'Trøndelag PD'!Q22:X22</xm:f>
              <xm:sqref>AA22</xm:sqref>
            </x14:sparkline>
            <x14:sparkline>
              <xm:f>'Trøndelag PD'!Q23:X23</xm:f>
              <xm:sqref>AA23</xm:sqref>
            </x14:sparkline>
            <x14:sparkline>
              <xm:f>'Trøndelag PD'!Q24:X24</xm:f>
              <xm:sqref>AA24</xm:sqref>
            </x14:sparkline>
          </x14:sparklines>
        </x14:sparklineGroup>
        <x14:sparklineGroup displayEmptyCellsAs="gap" high="1" low="1" xr2:uid="{2885F844-597B-4CCF-861C-214F53906DDA}">
          <x14:colorSeries rgb="FF376092"/>
          <x14:colorNegative rgb="FFD00000"/>
          <x14:colorAxis rgb="FF000000"/>
          <x14:colorMarkers rgb="FFD00000"/>
          <x14:colorFirst rgb="FFD00000"/>
          <x14:colorLast rgb="FFD00000"/>
          <x14:colorHigh theme="1"/>
          <x14:colorLow rgb="FFD00000"/>
          <x14:sparklines>
            <x14:sparkline>
              <xm:f>'Trøndelag PD'!Q66:X66</xm:f>
              <xm:sqref>AA66</xm:sqref>
            </x14:sparkline>
            <x14:sparkline>
              <xm:f>'Trøndelag PD'!Q67:X67</xm:f>
              <xm:sqref>AA67</xm:sqref>
            </x14:sparkline>
            <x14:sparkline>
              <xm:f>'Trøndelag PD'!Q68:X68</xm:f>
              <xm:sqref>AA68</xm:sqref>
            </x14:sparkline>
            <x14:sparkline>
              <xm:f>'Trøndelag PD'!Q69:X69</xm:f>
              <xm:sqref>AA69</xm:sqref>
            </x14:sparkline>
            <x14:sparkline>
              <xm:f>'Trøndelag PD'!Q70:X70</xm:f>
              <xm:sqref>AA70</xm:sqref>
            </x14:sparkline>
            <x14:sparkline>
              <xm:f>'Trøndelag PD'!Q71:X71</xm:f>
              <xm:sqref>AA71</xm:sqref>
            </x14:sparkline>
            <x14:sparkline>
              <xm:f>'Trøndelag PD'!Q72:X72</xm:f>
              <xm:sqref>AA72</xm:sqref>
            </x14:sparkline>
            <x14:sparkline>
              <xm:f>'Trøndelag PD'!Q73:X73</xm:f>
              <xm:sqref>AA73</xm:sqref>
            </x14:sparkline>
            <x14:sparkline>
              <xm:f>'Trøndelag PD'!Q74:X74</xm:f>
              <xm:sqref>AA74</xm:sqref>
            </x14:sparkline>
            <x14:sparkline>
              <xm:f>'Trøndelag PD'!Q75:X75</xm:f>
              <xm:sqref>AA75</xm:sqref>
            </x14:sparkline>
          </x14:sparklines>
        </x14:sparklineGroup>
        <x14:sparklineGroup displayEmptyCellsAs="gap" high="1" low="1" xr2:uid="{9D2B501B-4113-4CE4-87A3-D931866150EC}">
          <x14:colorSeries rgb="FF376092"/>
          <x14:colorNegative rgb="FFD00000"/>
          <x14:colorAxis rgb="FF000000"/>
          <x14:colorMarkers rgb="FFD00000"/>
          <x14:colorFirst rgb="FFD00000"/>
          <x14:colorLast rgb="FFD00000"/>
          <x14:colorHigh theme="1"/>
          <x14:colorLow rgb="FFD00000"/>
          <x14:sparklines>
            <x14:sparkline>
              <xm:f>'Trøndelag PD'!Q49:X49</xm:f>
              <xm:sqref>AA49</xm:sqref>
            </x14:sparkline>
            <x14:sparkline>
              <xm:f>'Trøndelag PD'!Q50:X50</xm:f>
              <xm:sqref>AA50</xm:sqref>
            </x14:sparkline>
            <x14:sparkline>
              <xm:f>'Trøndelag PD'!Q51:X51</xm:f>
              <xm:sqref>AA51</xm:sqref>
            </x14:sparkline>
            <x14:sparkline>
              <xm:f>'Trøndelag PD'!Q52:X52</xm:f>
              <xm:sqref>AA52</xm:sqref>
            </x14:sparkline>
            <x14:sparkline>
              <xm:f>'Trøndelag PD'!Q53:X53</xm:f>
              <xm:sqref>AA53</xm:sqref>
            </x14:sparkline>
            <x14:sparkline>
              <xm:f>'Trøndelag PD'!Q54:X54</xm:f>
              <xm:sqref>AA54</xm:sqref>
            </x14:sparkline>
            <x14:sparkline>
              <xm:f>'Trøndelag PD'!Q55:X55</xm:f>
              <xm:sqref>AA55</xm:sqref>
            </x14:sparkline>
            <x14:sparkline>
              <xm:f>'Trøndelag PD'!Q56:X56</xm:f>
              <xm:sqref>AA56</xm:sqref>
            </x14:sparkline>
            <x14:sparkline>
              <xm:f>'Trøndelag PD'!Q57:X57</xm:f>
              <xm:sqref>AA57</xm:sqref>
            </x14:sparkline>
            <x14:sparkline>
              <xm:f>'Trøndelag PD'!Q58:X58</xm:f>
              <xm:sqref>AA58</xm:sqref>
            </x14:sparkline>
          </x14:sparklines>
        </x14:sparklineGroup>
        <x14:sparklineGroup displayEmptyCellsAs="gap" high="1" low="1" xr2:uid="{39E55C75-4E5D-43F1-8794-10740AF5968C}">
          <x14:colorSeries rgb="FF376092"/>
          <x14:colorNegative rgb="FFD00000"/>
          <x14:colorAxis rgb="FF000000"/>
          <x14:colorMarkers rgb="FFD00000"/>
          <x14:colorFirst rgb="FFD00000"/>
          <x14:colorLast rgb="FFD00000"/>
          <x14:colorHigh theme="1"/>
          <x14:colorLow rgb="FFD00000"/>
          <x14:sparklines>
            <x14:sparkline>
              <xm:f>'Trøndelag PD'!Q31:X31</xm:f>
              <xm:sqref>AA31</xm:sqref>
            </x14:sparkline>
          </x14:sparklines>
        </x14:sparklineGroup>
        <x14:sparklineGroup displayEmptyCellsAs="gap" high="1" low="1" xr2:uid="{18007F17-E132-4A6E-9F14-C57DBDB2B9E5}">
          <x14:colorSeries rgb="FF376092"/>
          <x14:colorNegative rgb="FFD00000"/>
          <x14:colorAxis rgb="FF000000"/>
          <x14:colorMarkers rgb="FFD00000"/>
          <x14:colorFirst rgb="FFD00000"/>
          <x14:colorLast rgb="FFD00000"/>
          <x14:colorHigh theme="1"/>
          <x14:colorLow rgb="FFD00000"/>
          <x14:sparklines>
            <x14:sparkline>
              <xm:f>'Trøndelag PD'!B5:I5</xm:f>
              <xm:sqref>L5</xm:sqref>
            </x14:sparkline>
          </x14:sparklines>
        </x14:sparklineGroup>
        <x14:sparklineGroup displayEmptyCellsAs="gap" high="1" low="1" xr2:uid="{DF87D141-68B8-4CF2-BB10-79CFA3513883}">
          <x14:colorSeries rgb="FF376092"/>
          <x14:colorNegative rgb="FFD00000"/>
          <x14:colorAxis rgb="FF000000"/>
          <x14:colorMarkers rgb="FFD00000"/>
          <x14:colorFirst rgb="FFD00000"/>
          <x14:colorLast rgb="FFD00000"/>
          <x14:colorHigh theme="1"/>
          <x14:colorLow rgb="FFD00000"/>
          <x14:sparklines>
            <x14:sparkline>
              <xm:f>'Trøndelag PD'!B387:I387</xm:f>
              <xm:sqref>L387</xm:sqref>
            </x14:sparkline>
            <x14:sparkline>
              <xm:f>'Trøndelag PD'!B388:I388</xm:f>
              <xm:sqref>L388</xm:sqref>
            </x14:sparkline>
            <x14:sparkline>
              <xm:f>'Trøndelag PD'!B389:I389</xm:f>
              <xm:sqref>L389</xm:sqref>
            </x14:sparkline>
            <x14:sparkline>
              <xm:f>'Trøndelag PD'!B390:I390</xm:f>
              <xm:sqref>L390</xm:sqref>
            </x14:sparkline>
            <x14:sparkline>
              <xm:f>'Trøndelag PD'!B391:I391</xm:f>
              <xm:sqref>L391</xm:sqref>
            </x14:sparkline>
            <x14:sparkline>
              <xm:f>'Trøndelag PD'!B392:I392</xm:f>
              <xm:sqref>L392</xm:sqref>
            </x14:sparkline>
            <x14:sparkline>
              <xm:f>'Trøndelag PD'!B393:I393</xm:f>
              <xm:sqref>L393</xm:sqref>
            </x14:sparkline>
            <x14:sparkline>
              <xm:f>'Trøndelag PD'!B394:I394</xm:f>
              <xm:sqref>L394</xm:sqref>
            </x14:sparkline>
            <x14:sparkline>
              <xm:f>'Trøndelag PD'!B395:I395</xm:f>
              <xm:sqref>L395</xm:sqref>
            </x14:sparkline>
            <x14:sparkline>
              <xm:f>'Trøndelag PD'!B396:I396</xm:f>
              <xm:sqref>L396</xm:sqref>
            </x14:sparkline>
            <x14:sparkline>
              <xm:f>'Trøndelag PD'!B397:I397</xm:f>
              <xm:sqref>L397</xm:sqref>
            </x14:sparkline>
            <x14:sparkline>
              <xm:f>'Trøndelag PD'!B398:I398</xm:f>
              <xm:sqref>L398</xm:sqref>
            </x14:sparkline>
            <x14:sparkline>
              <xm:f>'Trøndelag PD'!B399:I399</xm:f>
              <xm:sqref>L399</xm:sqref>
            </x14:sparkline>
            <x14:sparkline>
              <xm:f>'Trøndelag PD'!B400:I400</xm:f>
              <xm:sqref>L400</xm:sqref>
            </x14:sparkline>
            <x14:sparkline>
              <xm:f>'Trøndelag PD'!B401:I401</xm:f>
              <xm:sqref>L401</xm:sqref>
            </x14:sparkline>
            <x14:sparkline>
              <xm:f>'Trøndelag PD'!C402:I402</xm:f>
              <xm:sqref>L402</xm:sqref>
            </x14:sparkline>
            <x14:sparkline>
              <xm:f>'Trøndelag PD'!B403:I403</xm:f>
              <xm:sqref>L403</xm:sqref>
            </x14:sparkline>
            <x14:sparkline>
              <xm:f>'Trøndelag PD'!B404:I404</xm:f>
              <xm:sqref>L404</xm:sqref>
            </x14:sparkline>
            <x14:sparkline>
              <xm:f>'Trøndelag PD'!B405:I405</xm:f>
              <xm:sqref>L405</xm:sqref>
            </x14:sparkline>
          </x14:sparklines>
        </x14:sparklineGroup>
        <x14:sparklineGroup displayEmptyCellsAs="gap" high="1" low="1" xr2:uid="{276AF0B3-F57E-4A57-93F6-F824FFD9C097}">
          <x14:colorSeries rgb="FF376092"/>
          <x14:colorNegative rgb="FFD00000"/>
          <x14:colorAxis rgb="FF000000"/>
          <x14:colorMarkers rgb="FFD00000"/>
          <x14:colorFirst rgb="FFD00000"/>
          <x14:colorLast rgb="FFD00000"/>
          <x14:colorHigh theme="1"/>
          <x14:colorLow rgb="FFD00000"/>
          <x14:sparklines>
            <x14:sparkline>
              <xm:f>'Trøndelag PD'!Q386:X386</xm:f>
              <xm:sqref>AA386</xm:sqref>
            </x14:sparkline>
          </x14:sparklines>
        </x14:sparklineGroup>
        <x14:sparklineGroup displayEmptyCellsAs="gap" high="1" low="1" xr2:uid="{20FDD818-179C-4E5F-B1C5-BD7CB35FA281}">
          <x14:colorSeries rgb="FF376092"/>
          <x14:colorNegative rgb="FFD00000"/>
          <x14:colorAxis rgb="FF000000"/>
          <x14:colorMarkers rgb="FFD00000"/>
          <x14:colorFirst rgb="FFD00000"/>
          <x14:colorLast rgb="FFD00000"/>
          <x14:colorHigh theme="1"/>
          <x14:colorLow rgb="FFD00000"/>
          <x14:sparklines>
            <x14:sparkline>
              <xm:f>'Trøndelag PD'!B491:I491</xm:f>
              <xm:sqref>L491</xm:sqref>
            </x14:sparkline>
            <x14:sparkline>
              <xm:f>'Trøndelag PD'!B492:I492</xm:f>
              <xm:sqref>L492</xm:sqref>
            </x14:sparkline>
            <x14:sparkline>
              <xm:f>'Trøndelag PD'!B493:I493</xm:f>
              <xm:sqref>L493</xm:sqref>
            </x14:sparkline>
            <x14:sparkline>
              <xm:f>'Trøndelag PD'!B494:I494</xm:f>
              <xm:sqref>L494</xm:sqref>
            </x14:sparkline>
            <x14:sparkline>
              <xm:f>'Trøndelag PD'!B495:I495</xm:f>
              <xm:sqref>L495</xm:sqref>
            </x14:sparkline>
            <x14:sparkline>
              <xm:f>'Trøndelag PD'!B496:I496</xm:f>
              <xm:sqref>L496</xm:sqref>
            </x14:sparkline>
            <x14:sparkline>
              <xm:f>'Trøndelag PD'!B497:I497</xm:f>
              <xm:sqref>L497</xm:sqref>
            </x14:sparkline>
            <x14:sparkline>
              <xm:f>'Trøndelag PD'!B498:I498</xm:f>
              <xm:sqref>L498</xm:sqref>
            </x14:sparkline>
            <x14:sparkline>
              <xm:f>'Trøndelag PD'!B499:I499</xm:f>
              <xm:sqref>L499</xm:sqref>
            </x14:sparkline>
            <x14:sparkline>
              <xm:f>'Trøndelag PD'!B500:I500</xm:f>
              <xm:sqref>L500</xm:sqref>
            </x14:sparkline>
            <x14:sparkline>
              <xm:f>'Trøndelag PD'!B501:I501</xm:f>
              <xm:sqref>L501</xm:sqref>
            </x14:sparkline>
            <x14:sparkline>
              <xm:f>'Trøndelag PD'!B502:I502</xm:f>
              <xm:sqref>L502</xm:sqref>
            </x14:sparkline>
            <x14:sparkline>
              <xm:f>'Trøndelag PD'!B503:I503</xm:f>
              <xm:sqref>L503</xm:sqref>
            </x14:sparkline>
            <x14:sparkline>
              <xm:f>'Trøndelag PD'!B504:I504</xm:f>
              <xm:sqref>L504</xm:sqref>
            </x14:sparkline>
            <x14:sparkline>
              <xm:f>'Trøndelag PD'!B505:I505</xm:f>
              <xm:sqref>L505</xm:sqref>
            </x14:sparkline>
            <x14:sparkline>
              <xm:f>'Trøndelag PD'!C506:I506</xm:f>
              <xm:sqref>L506</xm:sqref>
            </x14:sparkline>
            <x14:sparkline>
              <xm:f>'Trøndelag PD'!B507:I507</xm:f>
              <xm:sqref>L507</xm:sqref>
            </x14:sparkline>
            <x14:sparkline>
              <xm:f>'Trøndelag PD'!B508:I508</xm:f>
              <xm:sqref>L508</xm:sqref>
            </x14:sparkline>
            <x14:sparkline>
              <xm:f>'Trøndelag PD'!B509:I509</xm:f>
              <xm:sqref>L509</xm:sqref>
            </x14:sparkline>
          </x14:sparklines>
        </x14:sparklineGroup>
        <x14:sparklineGroup displayEmptyCellsAs="gap" high="1" low="1" xr2:uid="{7998739A-9DE6-420A-8275-03FB8B5EDAE4}">
          <x14:colorSeries rgb="FF376092"/>
          <x14:colorNegative rgb="FFD00000"/>
          <x14:colorAxis rgb="FF000000"/>
          <x14:colorMarkers rgb="FFD00000"/>
          <x14:colorFirst rgb="FFD00000"/>
          <x14:colorLast rgb="FFD00000"/>
          <x14:colorHigh theme="1"/>
          <x14:colorLow rgb="FFD00000"/>
          <x14:sparklines>
            <x14:sparkline>
              <xm:f>'Trøndelag PD'!Q490:X490</xm:f>
              <xm:sqref>AA490</xm:sqref>
            </x14:sparkline>
          </x14:sparklines>
        </x14:sparklineGroup>
        <x14:sparklineGroup displayEmptyCellsAs="gap" high="1" low="1" xr2:uid="{2FAC20B4-82A3-455E-AB14-0939BFE3EA78}">
          <x14:colorSeries rgb="FF376092"/>
          <x14:colorNegative rgb="FFD00000"/>
          <x14:colorAxis rgb="FF000000"/>
          <x14:colorMarkers rgb="FFD00000"/>
          <x14:colorFirst rgb="FFD00000"/>
          <x14:colorLast rgb="FFD00000"/>
          <x14:colorHigh theme="1"/>
          <x14:colorLow rgb="FFD00000"/>
          <x14:sparklines>
            <x14:sparkline>
              <xm:f>'Trøndelag PD'!Q334:X334</xm:f>
              <xm:sqref>AA334</xm:sqref>
            </x14:sparkline>
          </x14:sparklines>
        </x14:sparklineGroup>
        <x14:sparklineGroup displayEmptyCellsAs="gap" high="1" low="1" xr2:uid="{69FC2253-878E-4DF0-9CFE-2E2337016C8E}">
          <x14:colorSeries rgb="FF376092"/>
          <x14:colorNegative rgb="FFD00000"/>
          <x14:colorAxis rgb="FF000000"/>
          <x14:colorMarkers rgb="FFD00000"/>
          <x14:colorFirst rgb="FFD00000"/>
          <x14:colorLast rgb="FFD00000"/>
          <x14:colorHigh theme="1"/>
          <x14:colorLow rgb="FFD00000"/>
          <x14:sparklines>
            <x14:sparkline>
              <xm:f>'Trøndelag PD'!B335:I335</xm:f>
              <xm:sqref>L335</xm:sqref>
            </x14:sparkline>
            <x14:sparkline>
              <xm:f>'Trøndelag PD'!B336:I336</xm:f>
              <xm:sqref>L336</xm:sqref>
            </x14:sparkline>
            <x14:sparkline>
              <xm:f>'Trøndelag PD'!B337:I337</xm:f>
              <xm:sqref>L337</xm:sqref>
            </x14:sparkline>
            <x14:sparkline>
              <xm:f>'Trøndelag PD'!B338:I338</xm:f>
              <xm:sqref>L338</xm:sqref>
            </x14:sparkline>
            <x14:sparkline>
              <xm:f>'Trøndelag PD'!B339:I339</xm:f>
              <xm:sqref>L339</xm:sqref>
            </x14:sparkline>
            <x14:sparkline>
              <xm:f>'Trøndelag PD'!B340:I340</xm:f>
              <xm:sqref>L340</xm:sqref>
            </x14:sparkline>
            <x14:sparkline>
              <xm:f>'Trøndelag PD'!B341:I341</xm:f>
              <xm:sqref>L341</xm:sqref>
            </x14:sparkline>
            <x14:sparkline>
              <xm:f>'Trøndelag PD'!B342:I342</xm:f>
              <xm:sqref>L342</xm:sqref>
            </x14:sparkline>
            <x14:sparkline>
              <xm:f>'Trøndelag PD'!B343:I343</xm:f>
              <xm:sqref>L343</xm:sqref>
            </x14:sparkline>
            <x14:sparkline>
              <xm:f>'Trøndelag PD'!B344:I344</xm:f>
              <xm:sqref>L344</xm:sqref>
            </x14:sparkline>
            <x14:sparkline>
              <xm:f>'Trøndelag PD'!B345:I345</xm:f>
              <xm:sqref>L345</xm:sqref>
            </x14:sparkline>
            <x14:sparkline>
              <xm:f>'Trøndelag PD'!B346:I346</xm:f>
              <xm:sqref>L346</xm:sqref>
            </x14:sparkline>
            <x14:sparkline>
              <xm:f>'Trøndelag PD'!B347:I347</xm:f>
              <xm:sqref>L347</xm:sqref>
            </x14:sparkline>
            <x14:sparkline>
              <xm:f>'Trøndelag PD'!B348:I348</xm:f>
              <xm:sqref>L348</xm:sqref>
            </x14:sparkline>
            <x14:sparkline>
              <xm:f>'Trøndelag PD'!B349:I349</xm:f>
              <xm:sqref>L349</xm:sqref>
            </x14:sparkline>
            <x14:sparkline>
              <xm:f>'Trøndelag PD'!C350:I350</xm:f>
              <xm:sqref>L350</xm:sqref>
            </x14:sparkline>
            <x14:sparkline>
              <xm:f>'Trøndelag PD'!B351:I351</xm:f>
              <xm:sqref>L351</xm:sqref>
            </x14:sparkline>
            <x14:sparkline>
              <xm:f>'Trøndelag PD'!B352:I352</xm:f>
              <xm:sqref>L352</xm:sqref>
            </x14:sparkline>
            <x14:sparkline>
              <xm:f>'Trøndelag PD'!B353:I353</xm:f>
              <xm:sqref>L353</xm:sqref>
            </x14:sparkline>
          </x14:sparklines>
        </x14:sparklineGroup>
        <x14:sparklineGroup displayEmptyCellsAs="gap" high="1" low="1" xr2:uid="{5159BD80-B138-4E16-9471-4BB2053CF3FD}">
          <x14:colorSeries rgb="FF376092"/>
          <x14:colorNegative rgb="FFD00000"/>
          <x14:colorAxis rgb="FF000000"/>
          <x14:colorMarkers rgb="FFD00000"/>
          <x14:colorFirst rgb="FFD00000"/>
          <x14:colorLast rgb="FFD00000"/>
          <x14:colorHigh theme="1"/>
          <x14:colorLow rgb="FFD00000"/>
          <x14:sparklines>
            <x14:sparkline>
              <xm:f>'Trøndelag PD'!B465:I465</xm:f>
              <xm:sqref>L465</xm:sqref>
            </x14:sparkline>
            <x14:sparkline>
              <xm:f>'Trøndelag PD'!B466:I466</xm:f>
              <xm:sqref>L466</xm:sqref>
            </x14:sparkline>
            <x14:sparkline>
              <xm:f>'Trøndelag PD'!B467:I467</xm:f>
              <xm:sqref>L467</xm:sqref>
            </x14:sparkline>
            <x14:sparkline>
              <xm:f>'Trøndelag PD'!B468:I468</xm:f>
              <xm:sqref>L468</xm:sqref>
            </x14:sparkline>
            <x14:sparkline>
              <xm:f>'Trøndelag PD'!B469:I469</xm:f>
              <xm:sqref>L469</xm:sqref>
            </x14:sparkline>
            <x14:sparkline>
              <xm:f>'Trøndelag PD'!B470:I470</xm:f>
              <xm:sqref>L470</xm:sqref>
            </x14:sparkline>
            <x14:sparkline>
              <xm:f>'Trøndelag PD'!B471:I471</xm:f>
              <xm:sqref>L471</xm:sqref>
            </x14:sparkline>
            <x14:sparkline>
              <xm:f>'Trøndelag PD'!B472:I472</xm:f>
              <xm:sqref>L472</xm:sqref>
            </x14:sparkline>
            <x14:sparkline>
              <xm:f>'Trøndelag PD'!B473:I473</xm:f>
              <xm:sqref>L473</xm:sqref>
            </x14:sparkline>
            <x14:sparkline>
              <xm:f>'Trøndelag PD'!B474:I474</xm:f>
              <xm:sqref>L474</xm:sqref>
            </x14:sparkline>
            <x14:sparkline>
              <xm:f>'Trøndelag PD'!B475:I475</xm:f>
              <xm:sqref>L475</xm:sqref>
            </x14:sparkline>
            <x14:sparkline>
              <xm:f>'Trøndelag PD'!B476:I476</xm:f>
              <xm:sqref>L476</xm:sqref>
            </x14:sparkline>
            <x14:sparkline>
              <xm:f>'Trøndelag PD'!B477:I477</xm:f>
              <xm:sqref>L477</xm:sqref>
            </x14:sparkline>
            <x14:sparkline>
              <xm:f>'Trøndelag PD'!B478:I478</xm:f>
              <xm:sqref>L478</xm:sqref>
            </x14:sparkline>
            <x14:sparkline>
              <xm:f>'Trøndelag PD'!B479:I479</xm:f>
              <xm:sqref>L479</xm:sqref>
            </x14:sparkline>
            <x14:sparkline>
              <xm:f>'Trøndelag PD'!C480:I480</xm:f>
              <xm:sqref>L480</xm:sqref>
            </x14:sparkline>
            <x14:sparkline>
              <xm:f>'Trøndelag PD'!B481:I481</xm:f>
              <xm:sqref>L481</xm:sqref>
            </x14:sparkline>
            <x14:sparkline>
              <xm:f>'Trøndelag PD'!B482:I482</xm:f>
              <xm:sqref>L482</xm:sqref>
            </x14:sparkline>
            <x14:sparkline>
              <xm:f>'Trøndelag PD'!B483:I483</xm:f>
              <xm:sqref>L483</xm:sqref>
            </x14:sparkline>
          </x14:sparklines>
        </x14:sparklineGroup>
        <x14:sparklineGroup displayEmptyCellsAs="gap" high="1" low="1" xr2:uid="{BE05DC57-A0C7-49BC-88CD-78F468F08815}">
          <x14:colorSeries rgb="FF376092"/>
          <x14:colorNegative rgb="FFD00000"/>
          <x14:colorAxis rgb="FF000000"/>
          <x14:colorMarkers rgb="FFD00000"/>
          <x14:colorFirst rgb="FFD00000"/>
          <x14:colorLast rgb="FFD00000"/>
          <x14:colorHigh theme="1"/>
          <x14:colorLow rgb="FFD00000"/>
          <x14:sparklines>
            <x14:sparkline>
              <xm:f>'Trøndelag PD'!Q464:X464</xm:f>
              <xm:sqref>AA464</xm:sqref>
            </x14:sparkline>
          </x14:sparklines>
        </x14:sparklineGroup>
        <x14:sparklineGroup displayEmptyCellsAs="gap" high="1" low="1" xr2:uid="{60112A0E-10C3-45AE-A92A-BB6531D1F6ED}">
          <x14:colorSeries rgb="FF376092"/>
          <x14:colorNegative rgb="FFD00000"/>
          <x14:colorAxis rgb="FF000000"/>
          <x14:colorMarkers rgb="FFD00000"/>
          <x14:colorFirst rgb="FFD00000"/>
          <x14:colorLast rgb="FFD00000"/>
          <x14:colorHigh theme="1"/>
          <x14:colorLow rgb="FFD00000"/>
          <x14:sparklines>
            <x14:sparkline>
              <xm:f>'Trøndelag PD'!B171:I171</xm:f>
              <xm:sqref>L171</xm:sqref>
            </x14:sparkline>
          </x14:sparklines>
        </x14:sparklineGroup>
        <x14:sparklineGroup displayEmptyCellsAs="gap" high="1" low="1" xr2:uid="{C454A47E-43E0-44E6-A69F-F07B9E4BD8AA}">
          <x14:colorSeries rgb="FF376092"/>
          <x14:colorNegative rgb="FFD00000"/>
          <x14:colorAxis rgb="FF000000"/>
          <x14:colorMarkers rgb="FFD00000"/>
          <x14:colorFirst rgb="FFD00000"/>
          <x14:colorLast rgb="FFD00000"/>
          <x14:colorHigh theme="1"/>
          <x14:colorLow rgb="FFD00000"/>
          <x14:sparklines>
            <x14:sparkline>
              <xm:f>'Trøndelag PD'!Q172:X172</xm:f>
              <xm:sqref>AA172</xm:sqref>
            </x14:sparkline>
            <x14:sparkline>
              <xm:f>'Trøndelag PD'!Q173:X173</xm:f>
              <xm:sqref>AA173</xm:sqref>
            </x14:sparkline>
            <x14:sparkline>
              <xm:f>'Trøndelag PD'!Q174:X174</xm:f>
              <xm:sqref>AA174</xm:sqref>
            </x14:sparkline>
            <x14:sparkline>
              <xm:f>'Trøndelag PD'!Q175:X175</xm:f>
              <xm:sqref>AA175</xm:sqref>
            </x14:sparkline>
            <x14:sparkline>
              <xm:f>'Trøndelag PD'!Q176:X176</xm:f>
              <xm:sqref>AA176</xm:sqref>
            </x14:sparkline>
            <x14:sparkline>
              <xm:f>'Trøndelag PD'!Q177:X177</xm:f>
              <xm:sqref>AA177</xm:sqref>
            </x14:sparkline>
            <x14:sparkline>
              <xm:f>'Trøndelag PD'!Q178:X178</xm:f>
              <xm:sqref>AA178</xm:sqref>
            </x14:sparkline>
            <x14:sparkline>
              <xm:f>'Trøndelag PD'!Q179:X179</xm:f>
              <xm:sqref>AA179</xm:sqref>
            </x14:sparkline>
            <x14:sparkline>
              <xm:f>'Trøndelag PD'!Q180:X180</xm:f>
              <xm:sqref>AA180</xm:sqref>
            </x14:sparkline>
            <x14:sparkline>
              <xm:f>'Trøndelag PD'!Q181:X181</xm:f>
              <xm:sqref>AA181</xm:sqref>
            </x14:sparkline>
            <x14:sparkline>
              <xm:f>'Trøndelag PD'!Q182:X182</xm:f>
              <xm:sqref>AA182</xm:sqref>
            </x14:sparkline>
            <x14:sparkline>
              <xm:f>'Trøndelag PD'!Q183:X183</xm:f>
              <xm:sqref>AA183</xm:sqref>
            </x14:sparkline>
            <x14:sparkline>
              <xm:f>'Trøndelag PD'!Q184:X184</xm:f>
              <xm:sqref>AA184</xm:sqref>
            </x14:sparkline>
            <x14:sparkline>
              <xm:f>'Trøndelag PD'!Q185:X185</xm:f>
              <xm:sqref>AA185</xm:sqref>
            </x14:sparkline>
            <x14:sparkline>
              <xm:f>'Trøndelag PD'!Q186:X186</xm:f>
              <xm:sqref>AA186</xm:sqref>
            </x14:sparkline>
            <x14:sparkline>
              <xm:f>'Trøndelag PD'!R187:X187</xm:f>
              <xm:sqref>AA187</xm:sqref>
            </x14:sparkline>
            <x14:sparkline>
              <xm:f>'Trøndelag PD'!Q188:X188</xm:f>
              <xm:sqref>AA188</xm:sqref>
            </x14:sparkline>
            <x14:sparkline>
              <xm:f>'Trøndelag PD'!Q189:X189</xm:f>
              <xm:sqref>AA189</xm:sqref>
            </x14:sparkline>
            <x14:sparkline>
              <xm:f>'Trøndelag PD'!Q190:X190</xm:f>
              <xm:sqref>AA190</xm:sqref>
            </x14:sparkline>
          </x14:sparklines>
        </x14:sparklineGroup>
        <x14:sparklineGroup displayEmptyCellsAs="gap" high="1" low="1" xr2:uid="{E652ED8B-66E8-462C-88A4-A05F41D73572}">
          <x14:colorSeries rgb="FF376092"/>
          <x14:colorNegative rgb="FFD00000"/>
          <x14:colorAxis rgb="FF000000"/>
          <x14:colorMarkers rgb="FFD00000"/>
          <x14:colorFirst rgb="FFD00000"/>
          <x14:colorLast rgb="FFD00000"/>
          <x14:colorHigh theme="1"/>
          <x14:colorLow rgb="FFD00000"/>
          <x14:sparklines>
            <x14:sparkline>
              <xm:f>'Trøndelag PD'!Q197:X197</xm:f>
              <xm:sqref>AA197</xm:sqref>
            </x14:sparkline>
          </x14:sparklines>
        </x14:sparklineGroup>
        <x14:sparklineGroup displayEmptyCellsAs="gap" high="1" low="1" xr2:uid="{3E9AE513-1F71-4765-9DF0-9364E3B9B4ED}">
          <x14:colorSeries rgb="FF376092"/>
          <x14:colorNegative rgb="FFD00000"/>
          <x14:colorAxis rgb="FF000000"/>
          <x14:colorMarkers rgb="FFD00000"/>
          <x14:colorFirst rgb="FFD00000"/>
          <x14:colorLast rgb="FFD00000"/>
          <x14:colorHigh theme="1"/>
          <x14:colorLow rgb="FFD00000"/>
          <x14:sparklines>
            <x14:sparkline>
              <xm:f>'Trøndelag PD'!B198:I198</xm:f>
              <xm:sqref>L198</xm:sqref>
            </x14:sparkline>
            <x14:sparkline>
              <xm:f>'Trøndelag PD'!B199:I199</xm:f>
              <xm:sqref>L199</xm:sqref>
            </x14:sparkline>
            <x14:sparkline>
              <xm:f>'Trøndelag PD'!B200:I200</xm:f>
              <xm:sqref>L200</xm:sqref>
            </x14:sparkline>
            <x14:sparkline>
              <xm:f>'Trøndelag PD'!B201:I201</xm:f>
              <xm:sqref>L201</xm:sqref>
            </x14:sparkline>
            <x14:sparkline>
              <xm:f>'Trøndelag PD'!B202:I202</xm:f>
              <xm:sqref>L202</xm:sqref>
            </x14:sparkline>
            <x14:sparkline>
              <xm:f>'Trøndelag PD'!B203:I203</xm:f>
              <xm:sqref>L203</xm:sqref>
            </x14:sparkline>
            <x14:sparkline>
              <xm:f>'Trøndelag PD'!B204:I204</xm:f>
              <xm:sqref>L204</xm:sqref>
            </x14:sparkline>
            <x14:sparkline>
              <xm:f>'Trøndelag PD'!B205:I205</xm:f>
              <xm:sqref>L205</xm:sqref>
            </x14:sparkline>
            <x14:sparkline>
              <xm:f>'Trøndelag PD'!B206:I206</xm:f>
              <xm:sqref>L206</xm:sqref>
            </x14:sparkline>
            <x14:sparkline>
              <xm:f>'Trøndelag PD'!B207:I207</xm:f>
              <xm:sqref>L207</xm:sqref>
            </x14:sparkline>
            <x14:sparkline>
              <xm:f>'Trøndelag PD'!B208:I208</xm:f>
              <xm:sqref>L208</xm:sqref>
            </x14:sparkline>
            <x14:sparkline>
              <xm:f>'Trøndelag PD'!B209:I209</xm:f>
              <xm:sqref>L209</xm:sqref>
            </x14:sparkline>
            <x14:sparkline>
              <xm:f>'Trøndelag PD'!B210:I210</xm:f>
              <xm:sqref>L210</xm:sqref>
            </x14:sparkline>
            <x14:sparkline>
              <xm:f>'Trøndelag PD'!B211:I211</xm:f>
              <xm:sqref>L211</xm:sqref>
            </x14:sparkline>
            <x14:sparkline>
              <xm:f>'Trøndelag PD'!B212:I212</xm:f>
              <xm:sqref>L212</xm:sqref>
            </x14:sparkline>
            <x14:sparkline>
              <xm:f>'Trøndelag PD'!C213:I213</xm:f>
              <xm:sqref>L213</xm:sqref>
            </x14:sparkline>
            <x14:sparkline>
              <xm:f>'Trøndelag PD'!B214:I214</xm:f>
              <xm:sqref>L214</xm:sqref>
            </x14:sparkline>
            <x14:sparkline>
              <xm:f>'Trøndelag PD'!B215:I215</xm:f>
              <xm:sqref>L215</xm:sqref>
            </x14:sparkline>
            <x14:sparkline>
              <xm:f>'Trøndelag PD'!B216:I216</xm:f>
              <xm:sqref>L216</xm:sqref>
            </x14:sparkline>
          </x14:sparklines>
        </x14:sparklineGroup>
        <x14:sparklineGroup displayEmptyCellsAs="gap" high="1" low="1" xr2:uid="{98120D8D-AE88-4C50-9CC7-16510D129514}">
          <x14:colorSeries rgb="FF376092"/>
          <x14:colorNegative rgb="FFD00000"/>
          <x14:colorAxis rgb="FF000000"/>
          <x14:colorMarkers rgb="FFD00000"/>
          <x14:colorFirst rgb="FFD00000"/>
          <x14:colorLast rgb="FFD00000"/>
          <x14:colorHigh theme="1"/>
          <x14:colorLow rgb="FFD00000"/>
          <x14:sparklines>
            <x14:sparkline>
              <xm:f>'Trøndelag PD'!B224:I224</xm:f>
              <xm:sqref>L224</xm:sqref>
            </x14:sparkline>
            <x14:sparkline>
              <xm:f>'Trøndelag PD'!B225:I225</xm:f>
              <xm:sqref>L225</xm:sqref>
            </x14:sparkline>
            <x14:sparkline>
              <xm:f>'Trøndelag PD'!B226:I226</xm:f>
              <xm:sqref>L226</xm:sqref>
            </x14:sparkline>
            <x14:sparkline>
              <xm:f>'Trøndelag PD'!B227:I227</xm:f>
              <xm:sqref>L227</xm:sqref>
            </x14:sparkline>
            <x14:sparkline>
              <xm:f>'Trøndelag PD'!B228:I228</xm:f>
              <xm:sqref>L228</xm:sqref>
            </x14:sparkline>
            <x14:sparkline>
              <xm:f>'Trøndelag PD'!B229:I229</xm:f>
              <xm:sqref>L229</xm:sqref>
            </x14:sparkline>
            <x14:sparkline>
              <xm:f>'Trøndelag PD'!B230:I230</xm:f>
              <xm:sqref>L230</xm:sqref>
            </x14:sparkline>
            <x14:sparkline>
              <xm:f>'Trøndelag PD'!B231:I231</xm:f>
              <xm:sqref>L231</xm:sqref>
            </x14:sparkline>
            <x14:sparkline>
              <xm:f>'Trøndelag PD'!B232:I232</xm:f>
              <xm:sqref>L232</xm:sqref>
            </x14:sparkline>
            <x14:sparkline>
              <xm:f>'Trøndelag PD'!B233:I233</xm:f>
              <xm:sqref>L233</xm:sqref>
            </x14:sparkline>
            <x14:sparkline>
              <xm:f>'Trøndelag PD'!B234:I234</xm:f>
              <xm:sqref>L234</xm:sqref>
            </x14:sparkline>
            <x14:sparkline>
              <xm:f>'Trøndelag PD'!B235:I235</xm:f>
              <xm:sqref>L235</xm:sqref>
            </x14:sparkline>
            <x14:sparkline>
              <xm:f>'Trøndelag PD'!B236:I236</xm:f>
              <xm:sqref>L236</xm:sqref>
            </x14:sparkline>
            <x14:sparkline>
              <xm:f>'Trøndelag PD'!B237:I237</xm:f>
              <xm:sqref>L237</xm:sqref>
            </x14:sparkline>
            <x14:sparkline>
              <xm:f>'Trøndelag PD'!B238:I238</xm:f>
              <xm:sqref>L238</xm:sqref>
            </x14:sparkline>
            <x14:sparkline>
              <xm:f>'Trøndelag PD'!C239:I239</xm:f>
              <xm:sqref>L239</xm:sqref>
            </x14:sparkline>
            <x14:sparkline>
              <xm:f>'Trøndelag PD'!B240:I240</xm:f>
              <xm:sqref>L240</xm:sqref>
            </x14:sparkline>
            <x14:sparkline>
              <xm:f>'Trøndelag PD'!B241:I241</xm:f>
              <xm:sqref>L241</xm:sqref>
            </x14:sparkline>
            <x14:sparkline>
              <xm:f>'Trøndelag PD'!B242:I242</xm:f>
              <xm:sqref>L242</xm:sqref>
            </x14:sparkline>
          </x14:sparklines>
        </x14:sparklineGroup>
        <x14:sparklineGroup displayEmptyCellsAs="gap" high="1" low="1" xr2:uid="{65F5A2CE-8EE0-430E-ACC5-EFA9565D0D0D}">
          <x14:colorSeries rgb="FF376092"/>
          <x14:colorNegative rgb="FFD00000"/>
          <x14:colorAxis rgb="FF000000"/>
          <x14:colorMarkers rgb="FFD00000"/>
          <x14:colorFirst rgb="FFD00000"/>
          <x14:colorLast rgb="FFD00000"/>
          <x14:colorHigh theme="1"/>
          <x14:colorLow rgb="FFD00000"/>
          <x14:sparklines>
            <x14:sparkline>
              <xm:f>'Trøndelag PD'!Q223:X223</xm:f>
              <xm:sqref>AA223</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DAE9A-214B-4BA3-9651-98BA289B12E2}">
  <sheetPr>
    <tabColor theme="4" tint="0.79998168889431442"/>
    <pageSetUpPr fitToPage="1"/>
  </sheetPr>
  <dimension ref="A1:AF588"/>
  <sheetViews>
    <sheetView zoomScaleNormal="100" workbookViewId="0">
      <selection activeCell="A30" sqref="A30"/>
    </sheetView>
  </sheetViews>
  <sheetFormatPr baseColWidth="10" defaultRowHeight="15" outlineLevelRow="2" x14ac:dyDescent="0.25"/>
  <cols>
    <col min="1" max="1" width="42.5703125" customWidth="1"/>
    <col min="2" max="9" width="8.140625" customWidth="1"/>
    <col min="10" max="10" width="9.28515625" customWidth="1"/>
    <col min="11" max="11" width="10.7109375" customWidth="1"/>
    <col min="12" max="12" width="13" customWidth="1"/>
    <col min="13" max="14" width="10.140625" customWidth="1"/>
    <col min="15" max="15" width="4.85546875" style="202" customWidth="1"/>
    <col min="16" max="16" width="42.5703125" customWidth="1"/>
    <col min="17" max="19" width="8.7109375" customWidth="1"/>
    <col min="20" max="20" width="8.5703125" customWidth="1"/>
    <col min="21" max="24" width="8.140625" customWidth="1"/>
    <col min="25" max="25" width="8.85546875" customWidth="1"/>
    <col min="26" max="26" width="10" customWidth="1"/>
    <col min="27" max="28" width="10.28515625" customWidth="1"/>
  </cols>
  <sheetData>
    <row r="1" spans="1:32" x14ac:dyDescent="0.25">
      <c r="A1" s="190" t="s">
        <v>142</v>
      </c>
      <c r="B1" s="260" t="s">
        <v>152</v>
      </c>
      <c r="C1" s="260"/>
      <c r="D1" s="260"/>
      <c r="E1" s="198"/>
      <c r="F1" s="162"/>
      <c r="G1" s="162"/>
      <c r="H1" s="162"/>
      <c r="I1" s="162"/>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x14ac:dyDescent="0.25">
      <c r="A2" s="198"/>
      <c r="B2" s="198"/>
      <c r="C2" s="198"/>
      <c r="D2" s="198"/>
      <c r="E2" s="162"/>
      <c r="F2" s="162"/>
      <c r="G2" s="162"/>
      <c r="H2" s="162"/>
      <c r="I2" s="162"/>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x14ac:dyDescent="0.25">
      <c r="A3" s="199"/>
      <c r="B3" s="199"/>
      <c r="C3" s="199"/>
      <c r="D3" s="199"/>
      <c r="E3" s="200"/>
      <c r="F3" s="200"/>
      <c r="G3" s="200"/>
      <c r="H3" s="200"/>
      <c r="I3" s="200"/>
      <c r="J3" s="200"/>
      <c r="K3" s="167"/>
      <c r="L3" s="167"/>
      <c r="M3" s="144"/>
      <c r="N3" s="144"/>
      <c r="O3" s="144"/>
      <c r="P3" s="167"/>
      <c r="Q3" s="167"/>
      <c r="R3" s="167"/>
      <c r="S3" s="167"/>
      <c r="T3" s="167"/>
      <c r="U3" s="167"/>
      <c r="V3" s="167"/>
      <c r="W3" s="167"/>
      <c r="X3" s="167"/>
      <c r="Y3" s="167"/>
      <c r="Z3" s="167"/>
      <c r="AA3" s="167"/>
      <c r="AB3" s="144"/>
      <c r="AC3" s="144"/>
      <c r="AD3" s="144"/>
      <c r="AE3" s="144"/>
      <c r="AF3" s="144"/>
    </row>
    <row r="4" spans="1:32" ht="31.5" x14ac:dyDescent="0.25">
      <c r="A4" s="201" t="s">
        <v>319</v>
      </c>
      <c r="B4" s="141">
        <v>2019</v>
      </c>
      <c r="C4" s="141">
        <v>2020</v>
      </c>
      <c r="D4" s="141">
        <v>2021</v>
      </c>
      <c r="E4" s="141">
        <v>2022</v>
      </c>
      <c r="F4" s="141">
        <v>2023</v>
      </c>
      <c r="G4" s="141">
        <v>2024</v>
      </c>
      <c r="H4" s="141">
        <v>2025</v>
      </c>
      <c r="I4" s="141">
        <v>2026</v>
      </c>
      <c r="J4" s="142" t="s">
        <v>232</v>
      </c>
      <c r="K4" s="142" t="s">
        <v>233</v>
      </c>
      <c r="L4" s="143" t="s">
        <v>234</v>
      </c>
      <c r="M4" s="145" t="s">
        <v>287</v>
      </c>
      <c r="N4" s="144"/>
      <c r="P4" s="140" t="s">
        <v>231</v>
      </c>
      <c r="Q4" s="141">
        <v>2019</v>
      </c>
      <c r="R4" s="141">
        <v>2020</v>
      </c>
      <c r="S4" s="141">
        <v>2021</v>
      </c>
      <c r="T4" s="141">
        <v>2022</v>
      </c>
      <c r="U4" s="141">
        <v>2023</v>
      </c>
      <c r="V4" s="141">
        <v>2024</v>
      </c>
      <c r="W4" s="141">
        <v>2025</v>
      </c>
      <c r="X4" s="141">
        <v>2026</v>
      </c>
      <c r="Y4" s="142" t="s">
        <v>232</v>
      </c>
      <c r="Z4" s="142" t="s">
        <v>233</v>
      </c>
      <c r="AA4" s="143" t="s">
        <v>234</v>
      </c>
      <c r="AB4" s="144"/>
      <c r="AC4" s="144"/>
      <c r="AD4" s="145" t="s">
        <v>320</v>
      </c>
      <c r="AE4" s="145" t="s">
        <v>235</v>
      </c>
      <c r="AF4" s="144"/>
    </row>
    <row r="5" spans="1:32" ht="15" customHeight="1" x14ac:dyDescent="0.25">
      <c r="A5" s="146" t="s">
        <v>236</v>
      </c>
      <c r="B5" s="147">
        <v>4028</v>
      </c>
      <c r="C5" s="147">
        <v>4198</v>
      </c>
      <c r="D5" s="147">
        <v>3513</v>
      </c>
      <c r="E5" s="147">
        <v>2926</v>
      </c>
      <c r="F5" s="147">
        <v>3066</v>
      </c>
      <c r="G5" s="147">
        <v>3392</v>
      </c>
      <c r="H5" s="147">
        <v>3610</v>
      </c>
      <c r="I5" s="147">
        <v>3642</v>
      </c>
      <c r="J5" s="148">
        <v>8.86426592797784E-3</v>
      </c>
      <c r="K5" s="148">
        <v>3.0768608741357718E-2</v>
      </c>
      <c r="L5" s="147"/>
      <c r="M5" s="155">
        <v>3.2163484465796491E-2</v>
      </c>
      <c r="N5" s="144"/>
      <c r="P5" s="146" t="s">
        <v>236</v>
      </c>
      <c r="Q5" s="147">
        <v>102075</v>
      </c>
      <c r="R5" s="147">
        <v>111313</v>
      </c>
      <c r="S5" s="147">
        <v>87419</v>
      </c>
      <c r="T5" s="147">
        <v>87558</v>
      </c>
      <c r="U5" s="147">
        <v>101531</v>
      </c>
      <c r="V5" s="147">
        <v>105258</v>
      </c>
      <c r="W5" s="147">
        <v>103935</v>
      </c>
      <c r="X5" s="147">
        <v>113234</v>
      </c>
      <c r="Y5" s="148">
        <v>8.9469379900899607E-2</v>
      </c>
      <c r="Z5" s="148">
        <v>0.13381557999053051</v>
      </c>
      <c r="AA5" s="147"/>
      <c r="AB5" s="144"/>
      <c r="AC5" s="144"/>
      <c r="AD5" s="147">
        <v>3533.2857142857142</v>
      </c>
      <c r="AE5" s="147">
        <v>99869.857142857145</v>
      </c>
      <c r="AF5" s="144"/>
    </row>
    <row r="6" spans="1:32" ht="15" customHeight="1" x14ac:dyDescent="0.25">
      <c r="A6" s="149" t="s">
        <v>237</v>
      </c>
      <c r="B6" s="150">
        <v>2371</v>
      </c>
      <c r="C6" s="150">
        <v>2620</v>
      </c>
      <c r="D6" s="150">
        <v>2105</v>
      </c>
      <c r="E6" s="150">
        <v>1566</v>
      </c>
      <c r="F6" s="150">
        <v>1440</v>
      </c>
      <c r="G6" s="150">
        <v>1600</v>
      </c>
      <c r="H6" s="150">
        <v>1472</v>
      </c>
      <c r="I6" s="150">
        <v>1520</v>
      </c>
      <c r="J6" s="148">
        <v>3.2608695652173912E-2</v>
      </c>
      <c r="K6" s="148">
        <v>-0.19234856535600425</v>
      </c>
      <c r="L6" s="147"/>
      <c r="M6" s="155">
        <v>3.4943332030621395E-2</v>
      </c>
      <c r="N6" s="144"/>
      <c r="P6" s="149" t="s">
        <v>237</v>
      </c>
      <c r="Q6" s="150">
        <v>51356</v>
      </c>
      <c r="R6" s="150">
        <v>55656</v>
      </c>
      <c r="S6" s="150">
        <v>43760</v>
      </c>
      <c r="T6" s="150">
        <v>39458</v>
      </c>
      <c r="U6" s="150">
        <v>42067</v>
      </c>
      <c r="V6" s="150">
        <v>40278</v>
      </c>
      <c r="W6" s="150">
        <v>39488</v>
      </c>
      <c r="X6" s="150">
        <v>43499</v>
      </c>
      <c r="Y6" s="148">
        <v>0.10157516207455429</v>
      </c>
      <c r="Z6" s="148">
        <v>-2.4257922278514296E-2</v>
      </c>
      <c r="AA6" s="147"/>
      <c r="AB6" s="144"/>
      <c r="AC6" s="144"/>
      <c r="AD6" s="150">
        <v>1882</v>
      </c>
      <c r="AE6" s="150">
        <v>44580.428571428572</v>
      </c>
      <c r="AF6" s="144"/>
    </row>
    <row r="7" spans="1:32" ht="15" customHeight="1" x14ac:dyDescent="0.25">
      <c r="A7" s="146" t="s">
        <v>90</v>
      </c>
      <c r="B7" s="151">
        <v>0.62791313559322037</v>
      </c>
      <c r="C7" s="151">
        <v>0.66295546558704455</v>
      </c>
      <c r="D7" s="151">
        <v>0.63826561552456029</v>
      </c>
      <c r="E7" s="151">
        <v>0.57341633101428047</v>
      </c>
      <c r="F7" s="151">
        <v>0.51539012168933429</v>
      </c>
      <c r="G7" s="151">
        <v>0.51480051480051481</v>
      </c>
      <c r="H7" s="151">
        <v>0.43757431629013077</v>
      </c>
      <c r="I7" s="151">
        <v>0.46942557134033353</v>
      </c>
      <c r="J7" s="152">
        <v>3.1851255050202756</v>
      </c>
      <c r="K7" s="152">
        <v>-10.278482695702134</v>
      </c>
      <c r="L7" s="147"/>
      <c r="M7" s="203">
        <v>4.0441350433035703</v>
      </c>
      <c r="N7" s="144"/>
      <c r="P7" s="146" t="s">
        <v>90</v>
      </c>
      <c r="Q7" s="151">
        <v>0.541461511697787</v>
      </c>
      <c r="R7" s="151">
        <v>0.53382441803585301</v>
      </c>
      <c r="S7" s="151">
        <v>0.53412752660872964</v>
      </c>
      <c r="T7" s="151">
        <v>0.48477774774553406</v>
      </c>
      <c r="U7" s="151">
        <v>0.45379229997518905</v>
      </c>
      <c r="V7" s="151">
        <v>0.42279512102953837</v>
      </c>
      <c r="W7" s="151">
        <v>0.4158470060447777</v>
      </c>
      <c r="X7" s="151">
        <v>0.42898422090729782</v>
      </c>
      <c r="Y7" s="152">
        <v>1.3137214862520119</v>
      </c>
      <c r="Z7" s="152">
        <v>-5.4569741032911621</v>
      </c>
      <c r="AA7" s="147"/>
      <c r="AB7" s="144"/>
      <c r="AC7" s="144"/>
      <c r="AD7" s="151">
        <v>0.57221039829735487</v>
      </c>
      <c r="AE7" s="151">
        <v>0.48355396194020944</v>
      </c>
      <c r="AF7" s="144"/>
    </row>
    <row r="8" spans="1:32" ht="15" customHeight="1" x14ac:dyDescent="0.25">
      <c r="A8" s="149" t="s">
        <v>238</v>
      </c>
      <c r="B8" s="150">
        <v>2022</v>
      </c>
      <c r="C8" s="150">
        <v>2268</v>
      </c>
      <c r="D8" s="150">
        <v>1743</v>
      </c>
      <c r="E8" s="150">
        <v>1271</v>
      </c>
      <c r="F8" s="150">
        <v>1201</v>
      </c>
      <c r="G8" s="150">
        <v>1354</v>
      </c>
      <c r="H8" s="150">
        <v>1228</v>
      </c>
      <c r="I8" s="150">
        <v>1306</v>
      </c>
      <c r="J8" s="148">
        <v>6.3517915309446255E-2</v>
      </c>
      <c r="K8" s="148">
        <v>-0.17543068458555067</v>
      </c>
      <c r="L8" s="147"/>
      <c r="M8" s="155">
        <v>3.4469107128718098E-2</v>
      </c>
      <c r="N8" s="144"/>
      <c r="P8" s="149" t="s">
        <v>238</v>
      </c>
      <c r="Q8" s="150">
        <v>44530</v>
      </c>
      <c r="R8" s="150">
        <v>48369</v>
      </c>
      <c r="S8" s="150">
        <v>37439</v>
      </c>
      <c r="T8" s="150">
        <v>33385</v>
      </c>
      <c r="U8" s="150">
        <v>35556</v>
      </c>
      <c r="V8" s="150">
        <v>34137</v>
      </c>
      <c r="W8" s="150">
        <v>33546</v>
      </c>
      <c r="X8" s="150">
        <v>37889</v>
      </c>
      <c r="Y8" s="148">
        <v>0.12946401955523759</v>
      </c>
      <c r="Z8" s="148">
        <v>-6.5140357054562347E-3</v>
      </c>
      <c r="AA8" s="147"/>
      <c r="AB8" s="144"/>
      <c r="AC8" s="144"/>
      <c r="AD8" s="150">
        <v>1583.8571428571429</v>
      </c>
      <c r="AE8" s="150">
        <v>38137.428571428572</v>
      </c>
      <c r="AF8" s="144"/>
    </row>
    <row r="9" spans="1:32" ht="15" customHeight="1" x14ac:dyDescent="0.25">
      <c r="A9" s="149" t="s">
        <v>239</v>
      </c>
      <c r="B9" s="153">
        <v>0.50198609731876864</v>
      </c>
      <c r="C9" s="153">
        <v>0.54025726536445928</v>
      </c>
      <c r="D9" s="153">
        <v>0.49615713065755762</v>
      </c>
      <c r="E9" s="153">
        <v>0.43438140806561859</v>
      </c>
      <c r="F9" s="153">
        <v>0.39171559034572734</v>
      </c>
      <c r="G9" s="153">
        <v>0.39917452830188677</v>
      </c>
      <c r="H9" s="153">
        <v>0.34016620498614958</v>
      </c>
      <c r="I9" s="153">
        <v>0.35859417902251511</v>
      </c>
      <c r="J9" s="152">
        <v>1.8427974036365535</v>
      </c>
      <c r="K9" s="152">
        <v>-8.9673317844019493</v>
      </c>
      <c r="L9" s="147"/>
      <c r="M9" s="203">
        <v>2.3986199087159985</v>
      </c>
      <c r="N9" s="144"/>
      <c r="P9" s="149" t="s">
        <v>239</v>
      </c>
      <c r="Q9" s="153">
        <v>0.43624785696791574</v>
      </c>
      <c r="R9" s="153">
        <v>0.43453145634382329</v>
      </c>
      <c r="S9" s="153">
        <v>0.42827074205836257</v>
      </c>
      <c r="T9" s="153">
        <v>0.38129011626578951</v>
      </c>
      <c r="U9" s="153">
        <v>0.35019846155361417</v>
      </c>
      <c r="V9" s="153">
        <v>0.32431739155218603</v>
      </c>
      <c r="W9" s="153">
        <v>0.32275941694328186</v>
      </c>
      <c r="X9" s="153">
        <v>0.33460797993535513</v>
      </c>
      <c r="Y9" s="152">
        <v>1.1848562992073264</v>
      </c>
      <c r="Z9" s="152">
        <v>-4.7263283952361625</v>
      </c>
      <c r="AA9" s="147"/>
      <c r="AB9" s="144"/>
      <c r="AC9" s="144"/>
      <c r="AD9" s="153">
        <v>0.44826749686653461</v>
      </c>
      <c r="AE9" s="153">
        <v>0.38187126388771675</v>
      </c>
      <c r="AF9" s="144"/>
    </row>
    <row r="10" spans="1:32" ht="15" customHeight="1" x14ac:dyDescent="0.25">
      <c r="A10" s="149" t="s">
        <v>240</v>
      </c>
      <c r="B10" s="153">
        <v>0.85280472374525518</v>
      </c>
      <c r="C10" s="153">
        <v>0.86564885496183208</v>
      </c>
      <c r="D10" s="153">
        <v>0.82802850356294533</v>
      </c>
      <c r="E10" s="153">
        <v>0.81162196679438059</v>
      </c>
      <c r="F10" s="153">
        <v>0.83402777777777781</v>
      </c>
      <c r="G10" s="153">
        <v>0.84624999999999995</v>
      </c>
      <c r="H10" s="153">
        <v>0.83423913043478259</v>
      </c>
      <c r="I10" s="153">
        <v>0.85921052631578942</v>
      </c>
      <c r="J10" s="152">
        <v>2.497139588100683</v>
      </c>
      <c r="K10" s="152">
        <v>1.7628622565979191</v>
      </c>
      <c r="L10" s="147"/>
      <c r="M10" s="203">
        <v>-1.1820991650140833</v>
      </c>
      <c r="N10" s="144"/>
      <c r="P10" s="149" t="s">
        <v>240</v>
      </c>
      <c r="Q10" s="153">
        <v>0.86708466391463512</v>
      </c>
      <c r="R10" s="153">
        <v>0.86907072013799047</v>
      </c>
      <c r="S10" s="153">
        <v>0.85555301645338211</v>
      </c>
      <c r="T10" s="153">
        <v>0.84608951289979217</v>
      </c>
      <c r="U10" s="153">
        <v>0.84522309648893434</v>
      </c>
      <c r="V10" s="153">
        <v>0.84753463429167286</v>
      </c>
      <c r="W10" s="153">
        <v>0.84952390599675853</v>
      </c>
      <c r="X10" s="153">
        <v>0.87103151796593026</v>
      </c>
      <c r="Y10" s="152">
        <v>2.1507611969171725</v>
      </c>
      <c r="Z10" s="152">
        <v>1.5556822151303051</v>
      </c>
      <c r="AA10" s="147"/>
      <c r="AB10" s="144"/>
      <c r="AC10" s="144"/>
      <c r="AD10" s="153">
        <v>0.84158190374981023</v>
      </c>
      <c r="AE10" s="153">
        <v>0.85547469581462721</v>
      </c>
      <c r="AF10" s="144"/>
    </row>
    <row r="11" spans="1:32" ht="21.6" customHeight="1" x14ac:dyDescent="0.25">
      <c r="A11" s="154" t="s">
        <v>241</v>
      </c>
      <c r="B11" s="155">
        <v>6.3686208350906784E-2</v>
      </c>
      <c r="C11" s="155">
        <v>5.3053435114503819E-2</v>
      </c>
      <c r="D11" s="155">
        <v>7.0308788598574826E-2</v>
      </c>
      <c r="E11" s="155">
        <v>7.2796934865900387E-2</v>
      </c>
      <c r="F11" s="155">
        <v>7.6388888888888895E-2</v>
      </c>
      <c r="G11" s="155">
        <v>6.1874999999999999E-2</v>
      </c>
      <c r="H11" s="155">
        <v>6.0461956521739128E-2</v>
      </c>
      <c r="I11" s="155">
        <v>6.1184210526315792E-2</v>
      </c>
      <c r="J11" s="152">
        <v>7.22254004576664E-2</v>
      </c>
      <c r="K11" s="152">
        <v>-0.33368157375372531</v>
      </c>
      <c r="L11" s="147"/>
      <c r="M11" s="203">
        <v>1.1412951416910975</v>
      </c>
      <c r="N11" s="144"/>
      <c r="P11" s="154" t="s">
        <v>241</v>
      </c>
      <c r="Q11" s="155">
        <v>4.4804891346678088E-2</v>
      </c>
      <c r="R11" s="155">
        <v>4.3894638493603567E-2</v>
      </c>
      <c r="S11" s="155">
        <v>5.4844606946983544E-2</v>
      </c>
      <c r="T11" s="155">
        <v>5.4792437528511331E-2</v>
      </c>
      <c r="U11" s="155">
        <v>5.724201868447952E-2</v>
      </c>
      <c r="V11" s="155">
        <v>5.0424549381796517E-2</v>
      </c>
      <c r="W11" s="155">
        <v>5.1129457050243111E-2</v>
      </c>
      <c r="X11" s="155">
        <v>4.9771259109404817E-2</v>
      </c>
      <c r="Y11" s="152">
        <v>-0.13581979408382946</v>
      </c>
      <c r="Z11" s="152">
        <v>-7.4418168299927867E-2</v>
      </c>
      <c r="AA11" s="147"/>
      <c r="AB11" s="144"/>
      <c r="AC11" s="144"/>
      <c r="AD11" s="151">
        <v>6.4521026263853046E-2</v>
      </c>
      <c r="AE11" s="151">
        <v>5.0515440792404095E-2</v>
      </c>
      <c r="AF11" s="144"/>
    </row>
    <row r="12" spans="1:32" ht="21.6" customHeight="1" x14ac:dyDescent="0.25">
      <c r="A12" s="154" t="s">
        <v>242</v>
      </c>
      <c r="B12" s="155">
        <v>3.7487586891757699E-2</v>
      </c>
      <c r="C12" s="155">
        <v>3.3111005240590755E-2</v>
      </c>
      <c r="D12" s="155">
        <v>4.2129234272701398E-2</v>
      </c>
      <c r="E12" s="155">
        <v>3.896103896103896E-2</v>
      </c>
      <c r="F12" s="155">
        <v>3.587736464448793E-2</v>
      </c>
      <c r="G12" s="155">
        <v>2.9186320754716982E-2</v>
      </c>
      <c r="H12" s="155">
        <v>2.4653739612188367E-2</v>
      </c>
      <c r="I12" s="155">
        <v>2.5535420098846788E-2</v>
      </c>
      <c r="J12" s="152">
        <v>8.8168048665842116E-2</v>
      </c>
      <c r="K12" s="152">
        <v>-0.88316198882150354</v>
      </c>
      <c r="L12" s="147"/>
      <c r="M12" s="203">
        <v>0.6415721068520206</v>
      </c>
      <c r="N12" s="144"/>
      <c r="P12" s="154" t="s">
        <v>242</v>
      </c>
      <c r="Q12" s="155">
        <v>2.2542248346803819E-2</v>
      </c>
      <c r="R12" s="155">
        <v>2.1947122079182126E-2</v>
      </c>
      <c r="S12" s="155">
        <v>2.7453985975588832E-2</v>
      </c>
      <c r="T12" s="155">
        <v>2.4692204024760731E-2</v>
      </c>
      <c r="U12" s="155">
        <v>2.3716894347539177E-2</v>
      </c>
      <c r="V12" s="155">
        <v>1.9295445476828363E-2</v>
      </c>
      <c r="W12" s="155">
        <v>1.9425602540049068E-2</v>
      </c>
      <c r="X12" s="155">
        <v>1.9119699030326582E-2</v>
      </c>
      <c r="Y12" s="152">
        <v>-3.0590350972248617E-2</v>
      </c>
      <c r="Z12" s="152">
        <v>-0.34296473332980776</v>
      </c>
      <c r="AA12" s="147"/>
      <c r="AB12" s="144"/>
      <c r="AC12" s="144"/>
      <c r="AD12" s="151">
        <v>3.4367039987061823E-2</v>
      </c>
      <c r="AE12" s="151">
        <v>2.254934636362466E-2</v>
      </c>
      <c r="AF12" s="144"/>
    </row>
    <row r="13" spans="1:32" ht="21.6" customHeight="1" x14ac:dyDescent="0.25">
      <c r="A13" s="154" t="s">
        <v>243</v>
      </c>
      <c r="B13" s="155">
        <v>0.21325719960278053</v>
      </c>
      <c r="C13" s="155">
        <v>0.19842782277274892</v>
      </c>
      <c r="D13" s="155">
        <v>0.20324508966695132</v>
      </c>
      <c r="E13" s="155">
        <v>0.20710868079289133</v>
      </c>
      <c r="F13" s="155">
        <v>0.24135681669928244</v>
      </c>
      <c r="G13" s="155">
        <v>0.20518867924528303</v>
      </c>
      <c r="H13" s="155">
        <v>0.20304709141274238</v>
      </c>
      <c r="I13" s="155">
        <v>0.18588687534321802</v>
      </c>
      <c r="J13" s="152">
        <v>-1.7160216069524363</v>
      </c>
      <c r="K13" s="152">
        <v>-2.3590341330861158</v>
      </c>
      <c r="L13" s="147"/>
      <c r="M13" s="203">
        <v>6.2054810768973523</v>
      </c>
      <c r="N13" s="144"/>
      <c r="P13" s="154" t="s">
        <v>243</v>
      </c>
      <c r="Q13" s="155">
        <v>0.13755571883419054</v>
      </c>
      <c r="R13" s="155">
        <v>0.14265180167635405</v>
      </c>
      <c r="S13" s="155">
        <v>0.15236962216451802</v>
      </c>
      <c r="T13" s="155">
        <v>0.14529797391443386</v>
      </c>
      <c r="U13" s="155">
        <v>0.14262638996956595</v>
      </c>
      <c r="V13" s="155">
        <v>0.13409907085447187</v>
      </c>
      <c r="W13" s="155">
        <v>0.12740655217203059</v>
      </c>
      <c r="X13" s="155">
        <v>0.12383206457424449</v>
      </c>
      <c r="Y13" s="152">
        <v>-0.35744875977860996</v>
      </c>
      <c r="Z13" s="152">
        <v>-1.6064286248039947</v>
      </c>
      <c r="AA13" s="147"/>
      <c r="AB13" s="144"/>
      <c r="AC13" s="144"/>
      <c r="AD13" s="151">
        <v>0.20947721667407918</v>
      </c>
      <c r="AE13" s="151">
        <v>0.13989635082228444</v>
      </c>
      <c r="AF13" s="144"/>
    </row>
    <row r="14" spans="1:32" ht="21.6" customHeight="1" x14ac:dyDescent="0.25">
      <c r="A14" s="154" t="s">
        <v>244</v>
      </c>
      <c r="B14" s="155">
        <v>0.14250248262164847</v>
      </c>
      <c r="C14" s="155">
        <v>0.11958075273939972</v>
      </c>
      <c r="D14" s="155">
        <v>0.13606604042129233</v>
      </c>
      <c r="E14" s="155">
        <v>0.19480519480519481</v>
      </c>
      <c r="F14" s="155">
        <v>0.19667318982387474</v>
      </c>
      <c r="G14" s="155">
        <v>0.23466981132075471</v>
      </c>
      <c r="H14" s="155">
        <v>0.23102493074792244</v>
      </c>
      <c r="I14" s="155">
        <v>0.20455793520043933</v>
      </c>
      <c r="J14" s="152">
        <v>-2.6466995547483108</v>
      </c>
      <c r="K14" s="152">
        <v>2.8396531407935384</v>
      </c>
      <c r="L14" s="147"/>
      <c r="M14" s="203">
        <v>-8.6538378627562889</v>
      </c>
      <c r="N14" s="144"/>
      <c r="P14" s="154" t="s">
        <v>244</v>
      </c>
      <c r="Q14" s="155">
        <v>0.25849620377173649</v>
      </c>
      <c r="R14" s="155">
        <v>0.24034030167186224</v>
      </c>
      <c r="S14" s="155">
        <v>0.2378659101568309</v>
      </c>
      <c r="T14" s="155">
        <v>0.29218346695904429</v>
      </c>
      <c r="U14" s="155">
        <v>0.2982143384779033</v>
      </c>
      <c r="V14" s="155">
        <v>0.30440441581637501</v>
      </c>
      <c r="W14" s="155">
        <v>0.31380189541540388</v>
      </c>
      <c r="X14" s="155">
        <v>0.29109631382800222</v>
      </c>
      <c r="Y14" s="152">
        <v>-2.2705581587401658</v>
      </c>
      <c r="Z14" s="152">
        <v>1.2948610173674935</v>
      </c>
      <c r="AA14" s="147"/>
      <c r="AB14" s="144"/>
      <c r="AC14" s="144"/>
      <c r="AD14" s="151">
        <v>0.17616140379250395</v>
      </c>
      <c r="AE14" s="151">
        <v>0.27814770365432728</v>
      </c>
      <c r="AF14" s="144"/>
    </row>
    <row r="15" spans="1:32" ht="21.6" customHeight="1" x14ac:dyDescent="0.25">
      <c r="A15" s="154" t="s">
        <v>245</v>
      </c>
      <c r="B15" s="155">
        <v>0</v>
      </c>
      <c r="C15" s="155">
        <v>1.1910433539780848E-3</v>
      </c>
      <c r="D15" s="155">
        <v>0</v>
      </c>
      <c r="E15" s="155">
        <v>0</v>
      </c>
      <c r="F15" s="155">
        <v>6.5231572080887146E-4</v>
      </c>
      <c r="G15" s="155">
        <v>1.7688679245283019E-3</v>
      </c>
      <c r="H15" s="155">
        <v>8.5041551246537395E-2</v>
      </c>
      <c r="I15" s="155">
        <v>5.2443712246018674E-2</v>
      </c>
      <c r="J15" s="152">
        <v>-3.2597839000518722</v>
      </c>
      <c r="K15" s="152">
        <v>3.9505532486183639</v>
      </c>
      <c r="L15" s="147"/>
      <c r="M15" s="203">
        <v>-2.5704193859921238</v>
      </c>
      <c r="N15" s="144"/>
      <c r="P15" s="154" t="s">
        <v>245</v>
      </c>
      <c r="Q15" s="155">
        <v>3.7932892481018859E-2</v>
      </c>
      <c r="R15" s="155">
        <v>5.5438268665834178E-2</v>
      </c>
      <c r="S15" s="155">
        <v>4.7804253079994051E-2</v>
      </c>
      <c r="T15" s="155">
        <v>4.5135795701135246E-2</v>
      </c>
      <c r="U15" s="155">
        <v>5.9085402487910096E-2</v>
      </c>
      <c r="V15" s="155">
        <v>8.6216724619506357E-2</v>
      </c>
      <c r="W15" s="155">
        <v>8.9786886034540825E-2</v>
      </c>
      <c r="X15" s="155">
        <v>7.8147906105939913E-2</v>
      </c>
      <c r="Y15" s="152">
        <v>-1.1638979928600912</v>
      </c>
      <c r="Z15" s="152">
        <v>1.7240067475951457</v>
      </c>
      <c r="AA15" s="147"/>
      <c r="AB15" s="144"/>
      <c r="AC15" s="144"/>
      <c r="AD15" s="151">
        <v>1.2938179759835038E-2</v>
      </c>
      <c r="AE15" s="151">
        <v>6.0907838629988456E-2</v>
      </c>
      <c r="AF15" s="144"/>
    </row>
    <row r="16" spans="1:32" ht="21.6" customHeight="1" x14ac:dyDescent="0.25">
      <c r="A16" s="154" t="s">
        <v>246</v>
      </c>
      <c r="B16" s="155">
        <v>5.2879841112214498E-2</v>
      </c>
      <c r="C16" s="155">
        <v>4.4068604097189136E-2</v>
      </c>
      <c r="D16" s="155">
        <v>5.1522914887560486E-2</v>
      </c>
      <c r="E16" s="155">
        <v>4.9897470950102531E-2</v>
      </c>
      <c r="F16" s="155">
        <v>7.2407045009784732E-2</v>
      </c>
      <c r="G16" s="155">
        <v>6.9575471698113206E-2</v>
      </c>
      <c r="H16" s="155">
        <v>5.9002770083102493E-2</v>
      </c>
      <c r="I16" s="155">
        <v>9.4453596924766611E-2</v>
      </c>
      <c r="J16" s="152">
        <v>3.5450826841664118</v>
      </c>
      <c r="K16" s="152">
        <v>3.8010787722486254</v>
      </c>
      <c r="L16" s="147"/>
      <c r="M16" s="203">
        <v>0.41538636291133663</v>
      </c>
      <c r="N16" s="144"/>
      <c r="P16" s="154" t="s">
        <v>246</v>
      </c>
      <c r="Q16" s="155">
        <v>5.3147195689444038E-2</v>
      </c>
      <c r="R16" s="155">
        <v>4.800876806841968E-2</v>
      </c>
      <c r="S16" s="155">
        <v>4.6911998535787418E-2</v>
      </c>
      <c r="T16" s="155">
        <v>5.4409648461591173E-2</v>
      </c>
      <c r="U16" s="155">
        <v>6.808757916301425E-2</v>
      </c>
      <c r="V16" s="155">
        <v>7.8112827528548895E-2</v>
      </c>
      <c r="W16" s="155">
        <v>7.1352287487371921E-2</v>
      </c>
      <c r="X16" s="155">
        <v>9.0299733295653245E-2</v>
      </c>
      <c r="Y16" s="152">
        <v>1.8947445808281325</v>
      </c>
      <c r="Z16" s="152">
        <v>2.99569157144869</v>
      </c>
      <c r="AA16" s="147"/>
      <c r="AB16" s="144"/>
      <c r="AC16" s="144"/>
      <c r="AD16" s="151">
        <v>5.6442809202280356E-2</v>
      </c>
      <c r="AE16" s="151">
        <v>6.0342817581166344E-2</v>
      </c>
      <c r="AF16" s="144"/>
    </row>
    <row r="17" spans="1:32" ht="15" customHeight="1" x14ac:dyDescent="0.25">
      <c r="A17" s="149" t="s">
        <v>247</v>
      </c>
      <c r="B17" s="150">
        <v>101.81454816285995</v>
      </c>
      <c r="C17" s="150">
        <v>107.98546927108144</v>
      </c>
      <c r="D17" s="150">
        <v>79.582408198121286</v>
      </c>
      <c r="E17" s="150">
        <v>83.54682159945321</v>
      </c>
      <c r="F17" s="150">
        <v>81.229615133724707</v>
      </c>
      <c r="G17" s="150">
        <v>62.883549528301863</v>
      </c>
      <c r="H17" s="150">
        <v>89.159556786703575</v>
      </c>
      <c r="I17" s="150">
        <v>73.054091158704026</v>
      </c>
      <c r="J17" s="156">
        <v>-16.10546562799955</v>
      </c>
      <c r="K17" s="156">
        <v>-14.750865781416465</v>
      </c>
      <c r="L17" s="147"/>
      <c r="M17" s="203">
        <v>11.968109916320955</v>
      </c>
      <c r="N17" s="144"/>
      <c r="P17" s="149" t="s">
        <v>247</v>
      </c>
      <c r="Q17" s="150">
        <v>81.930345334313031</v>
      </c>
      <c r="R17" s="150">
        <v>89.007456451627391</v>
      </c>
      <c r="S17" s="150">
        <v>69.819615872979554</v>
      </c>
      <c r="T17" s="150">
        <v>64.360081317526664</v>
      </c>
      <c r="U17" s="150">
        <v>63.788734475184931</v>
      </c>
      <c r="V17" s="150">
        <v>53.668310247202101</v>
      </c>
      <c r="W17" s="150">
        <v>59.952566507913588</v>
      </c>
      <c r="X17" s="150">
        <v>61.08598124238307</v>
      </c>
      <c r="Y17" s="156">
        <v>1.1334147344694827</v>
      </c>
      <c r="Z17" s="156">
        <v>-8.0987019667648354</v>
      </c>
      <c r="AA17" s="147"/>
      <c r="AB17" s="144"/>
      <c r="AC17" s="144"/>
      <c r="AD17" s="150">
        <v>87.804956940120491</v>
      </c>
      <c r="AE17" s="150">
        <v>69.184683209147906</v>
      </c>
      <c r="AF17" s="144"/>
    </row>
    <row r="18" spans="1:32" ht="15" customHeight="1" x14ac:dyDescent="0.25">
      <c r="A18" s="149" t="s">
        <v>248</v>
      </c>
      <c r="B18" s="150">
        <v>113.07043441585836</v>
      </c>
      <c r="C18" s="150">
        <v>116.14312977099242</v>
      </c>
      <c r="D18" s="150">
        <v>94.028028503562965</v>
      </c>
      <c r="E18" s="150">
        <v>107.14303959131546</v>
      </c>
      <c r="F18" s="150">
        <v>94.416666666666643</v>
      </c>
      <c r="G18" s="150">
        <v>87.441250000000053</v>
      </c>
      <c r="H18" s="150">
        <v>122.48097826086959</v>
      </c>
      <c r="I18" s="150">
        <v>99.932236842105269</v>
      </c>
      <c r="J18" s="156">
        <v>-22.548741418764322</v>
      </c>
      <c r="K18" s="156">
        <v>-5.9018302597620647</v>
      </c>
      <c r="L18" s="147"/>
      <c r="M18" s="203">
        <v>3.3539936641011536</v>
      </c>
      <c r="N18" s="144"/>
      <c r="P18" s="149" t="s">
        <v>248</v>
      </c>
      <c r="Q18" s="150">
        <v>104.8986875924916</v>
      </c>
      <c r="R18" s="150">
        <v>116.97383929854823</v>
      </c>
      <c r="S18" s="150">
        <v>91.945246800731255</v>
      </c>
      <c r="T18" s="150">
        <v>90.549216888843887</v>
      </c>
      <c r="U18" s="150">
        <v>94.422231202605388</v>
      </c>
      <c r="V18" s="150">
        <v>84.71582501613787</v>
      </c>
      <c r="W18" s="150">
        <v>96.045760737439167</v>
      </c>
      <c r="X18" s="150">
        <v>96.578243178004115</v>
      </c>
      <c r="Y18" s="156">
        <v>0.53248244056494798</v>
      </c>
      <c r="Z18" s="156">
        <v>-1.7057155098249268</v>
      </c>
      <c r="AA18" s="147"/>
      <c r="AB18" s="144"/>
      <c r="AC18" s="144"/>
      <c r="AD18" s="150">
        <v>105.83406710186733</v>
      </c>
      <c r="AE18" s="150">
        <v>98.283958687829042</v>
      </c>
      <c r="AF18" s="144"/>
    </row>
    <row r="19" spans="1:32" ht="15" customHeight="1" x14ac:dyDescent="0.25">
      <c r="A19" s="146" t="s">
        <v>249</v>
      </c>
      <c r="B19" s="147">
        <v>1592</v>
      </c>
      <c r="C19" s="147">
        <v>1162</v>
      </c>
      <c r="D19" s="147">
        <v>1209</v>
      </c>
      <c r="E19" s="147">
        <v>1081</v>
      </c>
      <c r="F19" s="147">
        <v>1266</v>
      </c>
      <c r="G19" s="147">
        <v>1352</v>
      </c>
      <c r="H19" s="147">
        <v>1461</v>
      </c>
      <c r="I19" s="147">
        <v>1520</v>
      </c>
      <c r="J19" s="148">
        <v>4.0383299110198494E-2</v>
      </c>
      <c r="K19" s="148">
        <v>0.16628302093609565</v>
      </c>
      <c r="L19" s="147"/>
      <c r="M19" s="155">
        <v>5.029615168260481E-2</v>
      </c>
      <c r="N19" s="144"/>
      <c r="P19" s="146" t="s">
        <v>249</v>
      </c>
      <c r="Q19" s="147">
        <v>36464</v>
      </c>
      <c r="R19" s="147">
        <v>28208</v>
      </c>
      <c r="S19" s="147">
        <v>29286</v>
      </c>
      <c r="T19" s="147">
        <v>27959</v>
      </c>
      <c r="U19" s="147">
        <v>26902</v>
      </c>
      <c r="V19" s="147">
        <v>27118</v>
      </c>
      <c r="W19" s="147">
        <v>30582</v>
      </c>
      <c r="X19" s="147">
        <v>30221</v>
      </c>
      <c r="Y19" s="148">
        <v>-1.1804329344058596E-2</v>
      </c>
      <c r="Z19" s="148">
        <v>2.4346428173678918E-2</v>
      </c>
      <c r="AA19" s="147"/>
      <c r="AB19" s="144"/>
      <c r="AC19" s="144"/>
      <c r="AD19" s="147">
        <v>1303.2857142857142</v>
      </c>
      <c r="AE19" s="147">
        <v>29502.714285714286</v>
      </c>
      <c r="AF19" s="144"/>
    </row>
    <row r="20" spans="1:32" ht="15" customHeight="1" x14ac:dyDescent="0.25">
      <c r="A20" s="146" t="s">
        <v>250</v>
      </c>
      <c r="B20" s="147">
        <v>244</v>
      </c>
      <c r="C20" s="147">
        <v>186</v>
      </c>
      <c r="D20" s="147">
        <v>266</v>
      </c>
      <c r="E20" s="147">
        <v>152</v>
      </c>
      <c r="F20" s="147">
        <v>221</v>
      </c>
      <c r="G20" s="147">
        <v>337</v>
      </c>
      <c r="H20" s="147">
        <v>422</v>
      </c>
      <c r="I20" s="147">
        <v>405</v>
      </c>
      <c r="J20" s="148">
        <v>-4.0284360189573459E-2</v>
      </c>
      <c r="K20" s="148">
        <v>0.55087527352297583</v>
      </c>
      <c r="L20" s="147"/>
      <c r="M20" s="155">
        <v>5.4582210242587602E-2</v>
      </c>
      <c r="N20" s="144"/>
      <c r="P20" s="146" t="s">
        <v>250</v>
      </c>
      <c r="Q20" s="147">
        <v>7584</v>
      </c>
      <c r="R20" s="147">
        <v>5676</v>
      </c>
      <c r="S20" s="147">
        <v>5517</v>
      </c>
      <c r="T20" s="147">
        <v>5325</v>
      </c>
      <c r="U20" s="147">
        <v>4926</v>
      </c>
      <c r="V20" s="147">
        <v>5420</v>
      </c>
      <c r="W20" s="147">
        <v>6381</v>
      </c>
      <c r="X20" s="147">
        <v>7420</v>
      </c>
      <c r="Y20" s="148">
        <v>0.16282714308102178</v>
      </c>
      <c r="Z20" s="148">
        <v>0.27213500208185365</v>
      </c>
      <c r="AA20" s="147"/>
      <c r="AB20" s="144"/>
      <c r="AC20" s="144"/>
      <c r="AD20" s="147">
        <v>261.14285714285717</v>
      </c>
      <c r="AE20" s="147">
        <v>5832.7142857142853</v>
      </c>
      <c r="AF20" s="144"/>
    </row>
    <row r="21" spans="1:32" ht="15" customHeight="1" x14ac:dyDescent="0.25">
      <c r="A21" s="149" t="s">
        <v>251</v>
      </c>
      <c r="B21" s="150">
        <v>0</v>
      </c>
      <c r="C21" s="150">
        <v>2982</v>
      </c>
      <c r="D21" s="150">
        <v>2526</v>
      </c>
      <c r="E21" s="150">
        <v>2212</v>
      </c>
      <c r="F21" s="150">
        <v>2002</v>
      </c>
      <c r="G21" s="150">
        <v>1982</v>
      </c>
      <c r="H21" s="150">
        <v>1603</v>
      </c>
      <c r="I21" s="150">
        <v>1670</v>
      </c>
      <c r="J21" s="148">
        <v>4.1796631316281974E-2</v>
      </c>
      <c r="K21" s="157">
        <v>-0.24701285037949958</v>
      </c>
      <c r="L21" s="147"/>
      <c r="M21" s="155">
        <v>3.1022440184277009E-2</v>
      </c>
      <c r="N21" s="144"/>
      <c r="P21" s="149" t="s">
        <v>251</v>
      </c>
      <c r="Q21" s="150">
        <v>0</v>
      </c>
      <c r="R21" s="150">
        <v>78700</v>
      </c>
      <c r="S21" s="150">
        <v>63006</v>
      </c>
      <c r="T21" s="150">
        <v>54197</v>
      </c>
      <c r="U21" s="150">
        <v>49382</v>
      </c>
      <c r="V21" s="150">
        <v>47901</v>
      </c>
      <c r="W21" s="150">
        <v>48943</v>
      </c>
      <c r="X21" s="150">
        <v>53832</v>
      </c>
      <c r="Y21" s="148">
        <v>9.9891710765584452E-2</v>
      </c>
      <c r="Z21" s="157">
        <v>-5.5935042045544225E-2</v>
      </c>
      <c r="AA21" s="147"/>
      <c r="AB21" s="144"/>
      <c r="AC21" s="144"/>
      <c r="AD21" s="158">
        <v>2217.8333333333335</v>
      </c>
      <c r="AE21" s="158">
        <v>57021.5</v>
      </c>
      <c r="AF21" s="144"/>
    </row>
    <row r="22" spans="1:32" ht="15" customHeight="1" x14ac:dyDescent="0.25">
      <c r="A22" s="159" t="s">
        <v>252</v>
      </c>
      <c r="B22" s="147">
        <v>968</v>
      </c>
      <c r="C22" s="147">
        <v>768</v>
      </c>
      <c r="D22" s="147">
        <v>883</v>
      </c>
      <c r="E22" s="147">
        <v>522</v>
      </c>
      <c r="F22" s="147">
        <v>458</v>
      </c>
      <c r="G22" s="147">
        <v>571</v>
      </c>
      <c r="H22" s="147">
        <v>710</v>
      </c>
      <c r="I22" s="147">
        <v>627</v>
      </c>
      <c r="J22" s="148">
        <v>-0.11690140845070422</v>
      </c>
      <c r="K22" s="148">
        <v>-0.10061475409836061</v>
      </c>
      <c r="L22" s="147"/>
      <c r="M22" s="155">
        <v>3.7569656660075501E-2</v>
      </c>
      <c r="N22" s="144"/>
      <c r="P22" s="159" t="s">
        <v>252</v>
      </c>
      <c r="Q22" s="147">
        <v>22046</v>
      </c>
      <c r="R22" s="147">
        <v>20459</v>
      </c>
      <c r="S22" s="147">
        <v>20642</v>
      </c>
      <c r="T22" s="147">
        <v>16985</v>
      </c>
      <c r="U22" s="147">
        <v>16657</v>
      </c>
      <c r="V22" s="147">
        <v>16735</v>
      </c>
      <c r="W22" s="147">
        <v>15730</v>
      </c>
      <c r="X22" s="147">
        <v>16689</v>
      </c>
      <c r="Y22" s="148">
        <v>6.0966306420851872E-2</v>
      </c>
      <c r="Z22" s="148">
        <v>-9.6174973308369494E-2</v>
      </c>
      <c r="AA22" s="147"/>
      <c r="AB22" s="144"/>
      <c r="AC22" s="144"/>
      <c r="AD22" s="147">
        <v>697.14285714285711</v>
      </c>
      <c r="AE22" s="147">
        <v>18464.857142857141</v>
      </c>
      <c r="AF22" s="144"/>
    </row>
    <row r="23" spans="1:32" ht="15" customHeight="1" x14ac:dyDescent="0.25">
      <c r="A23" s="159" t="s">
        <v>253</v>
      </c>
      <c r="B23" s="147">
        <v>91</v>
      </c>
      <c r="C23" s="147">
        <v>116</v>
      </c>
      <c r="D23" s="147">
        <v>94</v>
      </c>
      <c r="E23" s="147">
        <v>53</v>
      </c>
      <c r="F23" s="147">
        <v>66</v>
      </c>
      <c r="G23" s="147">
        <v>86</v>
      </c>
      <c r="H23" s="147">
        <v>85</v>
      </c>
      <c r="I23" s="147">
        <v>42</v>
      </c>
      <c r="J23" s="148">
        <v>-0.50588235294117645</v>
      </c>
      <c r="K23" s="148">
        <v>-0.50253807106598991</v>
      </c>
      <c r="L23" s="147"/>
      <c r="M23" s="155">
        <v>3.1273268801191363E-2</v>
      </c>
      <c r="N23" s="144"/>
      <c r="P23" s="159" t="s">
        <v>253</v>
      </c>
      <c r="Q23" s="147">
        <v>1453</v>
      </c>
      <c r="R23" s="147">
        <v>1476</v>
      </c>
      <c r="S23" s="147">
        <v>1841</v>
      </c>
      <c r="T23" s="147">
        <v>1505</v>
      </c>
      <c r="U23" s="147">
        <v>1274</v>
      </c>
      <c r="V23" s="147">
        <v>1299</v>
      </c>
      <c r="W23" s="147">
        <v>1201</v>
      </c>
      <c r="X23" s="147">
        <v>1343</v>
      </c>
      <c r="Y23" s="148">
        <v>0.11823480432972523</v>
      </c>
      <c r="Z23" s="148">
        <v>-6.4484028261518625E-2</v>
      </c>
      <c r="AA23" s="147"/>
      <c r="AB23" s="144"/>
      <c r="AC23" s="144"/>
      <c r="AD23" s="147">
        <v>84.428571428571431</v>
      </c>
      <c r="AE23" s="147">
        <v>1435.5714285714287</v>
      </c>
      <c r="AF23" s="144"/>
    </row>
    <row r="24" spans="1:32" ht="15" customHeight="1" x14ac:dyDescent="0.25">
      <c r="A24" s="159" t="s">
        <v>254</v>
      </c>
      <c r="B24" s="160">
        <v>8.593012275731822E-2</v>
      </c>
      <c r="C24" s="160">
        <v>0.13122171945701358</v>
      </c>
      <c r="D24" s="160">
        <v>9.6212896622313207E-2</v>
      </c>
      <c r="E24" s="160">
        <v>9.2173913043478259E-2</v>
      </c>
      <c r="F24" s="160">
        <v>0.12595419847328243</v>
      </c>
      <c r="G24" s="160">
        <v>0.13089802130898021</v>
      </c>
      <c r="H24" s="160">
        <v>0.1069182389937107</v>
      </c>
      <c r="I24" s="160">
        <v>6.2780269058295965E-2</v>
      </c>
      <c r="J24" s="152">
        <v>-4.4137969935414727</v>
      </c>
      <c r="K24" s="152">
        <v>-4.524385815793508</v>
      </c>
      <c r="L24" s="147"/>
      <c r="M24" s="203">
        <v>-1.169843546699241</v>
      </c>
      <c r="N24" s="144"/>
      <c r="P24" s="159" t="s">
        <v>254</v>
      </c>
      <c r="Q24" s="160">
        <v>6.1832418400783011E-2</v>
      </c>
      <c r="R24" s="160">
        <v>6.7289719626168226E-2</v>
      </c>
      <c r="S24" s="160">
        <v>8.1884090201485571E-2</v>
      </c>
      <c r="T24" s="160">
        <v>8.1395348837209308E-2</v>
      </c>
      <c r="U24" s="160">
        <v>7.105013663487815E-2</v>
      </c>
      <c r="V24" s="160">
        <v>7.2030608849950092E-2</v>
      </c>
      <c r="W24" s="160">
        <v>7.0934971354320475E-2</v>
      </c>
      <c r="X24" s="160">
        <v>7.4478704525288375E-2</v>
      </c>
      <c r="Y24" s="152">
        <v>0.35437331709678999</v>
      </c>
      <c r="Z24" s="152">
        <v>0.23409903339213362</v>
      </c>
      <c r="AA24" s="147"/>
      <c r="AB24" s="144"/>
      <c r="AC24" s="144"/>
      <c r="AD24" s="160">
        <v>0.10802412721623104</v>
      </c>
      <c r="AE24" s="160">
        <v>7.2137714191367039E-2</v>
      </c>
      <c r="AF24" s="144"/>
    </row>
    <row r="25" spans="1:32" x14ac:dyDescent="0.25">
      <c r="A25" s="161" t="s">
        <v>255</v>
      </c>
      <c r="B25" s="161"/>
      <c r="C25" s="161"/>
      <c r="D25" s="161"/>
      <c r="E25" s="162"/>
      <c r="F25" s="162"/>
      <c r="G25" s="162"/>
      <c r="H25" s="162"/>
      <c r="I25" s="162"/>
      <c r="J25" s="162"/>
      <c r="K25" s="162"/>
      <c r="L25" s="162"/>
      <c r="M25" s="144"/>
      <c r="N25" s="144"/>
      <c r="O25" s="204"/>
      <c r="P25" s="161" t="s">
        <v>255</v>
      </c>
      <c r="Q25" s="161"/>
      <c r="R25" s="161"/>
      <c r="S25" s="161"/>
      <c r="T25" s="162"/>
      <c r="U25" s="162"/>
      <c r="V25" s="162"/>
      <c r="W25" s="162"/>
      <c r="X25" s="162"/>
      <c r="Y25" s="162"/>
      <c r="Z25" s="162"/>
      <c r="AA25" s="162"/>
      <c r="AB25" s="144"/>
      <c r="AC25" s="144"/>
      <c r="AD25" s="144"/>
      <c r="AE25" s="144"/>
      <c r="AF25" s="144"/>
    </row>
    <row r="26" spans="1:32" x14ac:dyDescent="0.25">
      <c r="A26" s="205"/>
      <c r="B26" s="205"/>
      <c r="C26" s="205"/>
      <c r="D26" s="205"/>
      <c r="E26" s="144"/>
      <c r="F26" s="144"/>
      <c r="G26" s="144"/>
      <c r="H26" s="144"/>
      <c r="I26" s="162"/>
      <c r="J26" s="162"/>
      <c r="K26" s="162"/>
      <c r="L26" s="162"/>
      <c r="M26" s="144"/>
      <c r="N26" s="144"/>
      <c r="O26" s="144"/>
      <c r="P26" s="163"/>
      <c r="Q26" s="163"/>
      <c r="R26" s="163"/>
      <c r="S26" s="163"/>
      <c r="T26" s="144"/>
      <c r="U26" s="144"/>
      <c r="V26" s="144"/>
      <c r="W26" s="144"/>
      <c r="X26" s="162"/>
      <c r="Y26" s="162"/>
      <c r="Z26" s="162"/>
      <c r="AA26" s="162"/>
      <c r="AB26" s="144"/>
      <c r="AC26" s="144"/>
      <c r="AD26" s="144"/>
      <c r="AE26" s="144"/>
      <c r="AF26" s="144"/>
    </row>
    <row r="27" spans="1:32" x14ac:dyDescent="0.25">
      <c r="A27" s="164"/>
      <c r="B27" s="164"/>
      <c r="C27" s="164"/>
      <c r="D27" s="164"/>
      <c r="E27" s="144"/>
      <c r="F27" s="144"/>
      <c r="G27" s="144"/>
      <c r="H27" s="144"/>
      <c r="I27" s="144"/>
      <c r="J27" s="144"/>
      <c r="K27" s="144"/>
      <c r="L27" s="144"/>
      <c r="M27" s="144"/>
      <c r="N27" s="144"/>
      <c r="O27" s="204"/>
      <c r="P27" s="164"/>
      <c r="Q27" s="164"/>
      <c r="R27" s="164"/>
      <c r="S27" s="164"/>
      <c r="T27" s="144"/>
      <c r="U27" s="144"/>
      <c r="V27" s="144"/>
      <c r="W27" s="144"/>
      <c r="X27" s="144"/>
      <c r="Y27" s="144"/>
      <c r="Z27" s="144"/>
      <c r="AA27" s="144"/>
      <c r="AB27" s="144"/>
      <c r="AC27" s="144"/>
      <c r="AD27" s="144"/>
      <c r="AE27" s="144"/>
      <c r="AF27" s="144"/>
    </row>
    <row r="28" spans="1:32" x14ac:dyDescent="0.25">
      <c r="A28" s="165" t="s">
        <v>256</v>
      </c>
      <c r="B28" s="165"/>
      <c r="C28" s="165"/>
      <c r="D28" s="165"/>
      <c r="E28" s="144"/>
      <c r="F28" s="144"/>
      <c r="G28" s="144"/>
      <c r="H28" s="144"/>
      <c r="I28" s="144"/>
      <c r="J28" s="144"/>
      <c r="K28" s="144"/>
      <c r="L28" s="144"/>
      <c r="M28" s="144"/>
      <c r="N28" s="144"/>
      <c r="O28" s="204"/>
      <c r="P28" s="165" t="s">
        <v>256</v>
      </c>
      <c r="Q28" s="165"/>
      <c r="R28" s="165"/>
      <c r="S28" s="165"/>
      <c r="T28" s="144"/>
      <c r="U28" s="144"/>
      <c r="V28" s="144"/>
      <c r="W28" s="144"/>
      <c r="X28" s="144"/>
      <c r="Y28" s="144"/>
      <c r="Z28" s="144"/>
      <c r="AA28" s="144"/>
      <c r="AB28" s="144"/>
      <c r="AC28" s="144"/>
      <c r="AD28" s="144"/>
      <c r="AE28" s="144"/>
      <c r="AF28" s="144"/>
    </row>
    <row r="29" spans="1:32" outlineLevel="1" x14ac:dyDescent="0.25">
      <c r="A29" s="166" t="s">
        <v>319</v>
      </c>
      <c r="B29" s="166"/>
      <c r="C29" s="166"/>
      <c r="D29" s="166"/>
      <c r="E29" s="167"/>
      <c r="F29" s="167"/>
      <c r="G29" s="167"/>
      <c r="H29" s="167"/>
      <c r="I29" s="167"/>
      <c r="J29" s="167"/>
      <c r="K29" s="167"/>
      <c r="L29" s="167"/>
      <c r="M29" s="144"/>
      <c r="N29" s="144"/>
      <c r="P29" s="166" t="s">
        <v>231</v>
      </c>
      <c r="Q29" s="166"/>
      <c r="R29" s="166"/>
      <c r="S29" s="166"/>
      <c r="T29" s="167"/>
      <c r="U29" s="167"/>
      <c r="V29" s="167"/>
      <c r="W29" s="167"/>
      <c r="X29" s="167"/>
      <c r="Y29" s="167"/>
      <c r="Z29" s="167"/>
      <c r="AA29" s="167"/>
      <c r="AB29" s="144"/>
      <c r="AC29" s="144"/>
      <c r="AD29" s="144"/>
      <c r="AE29" s="144"/>
      <c r="AF29" s="144"/>
    </row>
    <row r="30" spans="1:32" ht="31.5" outlineLevel="1" x14ac:dyDescent="0.25">
      <c r="A30" s="168" t="s">
        <v>257</v>
      </c>
      <c r="B30" s="141">
        <v>2019</v>
      </c>
      <c r="C30" s="141">
        <v>2020</v>
      </c>
      <c r="D30" s="141">
        <v>2021</v>
      </c>
      <c r="E30" s="141">
        <v>2022</v>
      </c>
      <c r="F30" s="141">
        <v>2023</v>
      </c>
      <c r="G30" s="141">
        <v>2024</v>
      </c>
      <c r="H30" s="141">
        <v>2025</v>
      </c>
      <c r="I30" s="141">
        <v>2026</v>
      </c>
      <c r="J30" s="142" t="s">
        <v>232</v>
      </c>
      <c r="K30" s="142" t="s">
        <v>258</v>
      </c>
      <c r="L30" s="143" t="s">
        <v>234</v>
      </c>
      <c r="M30" s="145" t="s">
        <v>287</v>
      </c>
      <c r="N30" s="144"/>
      <c r="P30" s="168" t="s">
        <v>257</v>
      </c>
      <c r="Q30" s="141">
        <v>2019</v>
      </c>
      <c r="R30" s="141">
        <v>2020</v>
      </c>
      <c r="S30" s="141">
        <v>2021</v>
      </c>
      <c r="T30" s="141">
        <v>2022</v>
      </c>
      <c r="U30" s="141">
        <v>2023</v>
      </c>
      <c r="V30" s="141">
        <v>2024</v>
      </c>
      <c r="W30" s="141">
        <v>2025</v>
      </c>
      <c r="X30" s="141">
        <v>2026</v>
      </c>
      <c r="Y30" s="142" t="s">
        <v>232</v>
      </c>
      <c r="Z30" s="142" t="s">
        <v>258</v>
      </c>
      <c r="AA30" s="143" t="s">
        <v>234</v>
      </c>
      <c r="AB30" s="144"/>
      <c r="AC30" s="144"/>
      <c r="AD30" s="145" t="s">
        <v>320</v>
      </c>
      <c r="AE30" s="145" t="s">
        <v>235</v>
      </c>
      <c r="AF30" s="144"/>
    </row>
    <row r="31" spans="1:32" outlineLevel="1" x14ac:dyDescent="0.25">
      <c r="A31" s="169" t="s">
        <v>259</v>
      </c>
      <c r="B31" s="150">
        <v>595</v>
      </c>
      <c r="C31" s="150">
        <v>591</v>
      </c>
      <c r="D31" s="150">
        <v>457</v>
      </c>
      <c r="E31" s="150">
        <v>433</v>
      </c>
      <c r="F31" s="150">
        <v>465</v>
      </c>
      <c r="G31" s="150">
        <v>502</v>
      </c>
      <c r="H31" s="150">
        <v>551</v>
      </c>
      <c r="I31" s="150">
        <v>659</v>
      </c>
      <c r="J31" s="148">
        <v>0.19600725952813067</v>
      </c>
      <c r="K31" s="148">
        <v>0.28352810239287696</v>
      </c>
      <c r="L31" s="147"/>
      <c r="M31" s="155">
        <v>4.2931596091205212E-2</v>
      </c>
      <c r="N31" s="144"/>
      <c r="P31" s="169" t="s">
        <v>259</v>
      </c>
      <c r="Q31" s="150">
        <v>12909</v>
      </c>
      <c r="R31" s="150">
        <v>14576</v>
      </c>
      <c r="S31" s="150">
        <v>11804</v>
      </c>
      <c r="T31" s="150">
        <v>11312</v>
      </c>
      <c r="U31" s="150">
        <v>13326</v>
      </c>
      <c r="V31" s="150">
        <v>13708</v>
      </c>
      <c r="W31" s="150">
        <v>13724</v>
      </c>
      <c r="X31" s="150">
        <v>15350</v>
      </c>
      <c r="Y31" s="148">
        <v>0.11847857767414748</v>
      </c>
      <c r="Z31" s="148">
        <v>0.17612933591654906</v>
      </c>
      <c r="AA31" s="147"/>
      <c r="AB31" s="144"/>
      <c r="AC31" s="144"/>
      <c r="AD31" s="147">
        <v>513.42857142857144</v>
      </c>
      <c r="AE31" s="147">
        <v>13051.285714285714</v>
      </c>
      <c r="AF31" s="144"/>
    </row>
    <row r="32" spans="1:32" outlineLevel="1" x14ac:dyDescent="0.25">
      <c r="A32" s="169" t="s">
        <v>260</v>
      </c>
      <c r="B32" s="150">
        <v>8</v>
      </c>
      <c r="C32" s="150">
        <v>26</v>
      </c>
      <c r="D32" s="150">
        <v>15</v>
      </c>
      <c r="E32" s="150">
        <v>31</v>
      </c>
      <c r="F32" s="150">
        <v>17</v>
      </c>
      <c r="G32" s="150">
        <v>10</v>
      </c>
      <c r="H32" s="150">
        <v>20</v>
      </c>
      <c r="I32" s="150">
        <v>23</v>
      </c>
      <c r="J32" s="148">
        <v>0.15</v>
      </c>
      <c r="K32" s="148">
        <v>0.26771653543307089</v>
      </c>
      <c r="L32" s="147"/>
      <c r="M32" s="155">
        <v>7.1874999999999994E-2</v>
      </c>
      <c r="N32" s="144"/>
      <c r="P32" s="169" t="s">
        <v>260</v>
      </c>
      <c r="Q32" s="150">
        <v>335</v>
      </c>
      <c r="R32" s="150">
        <v>314</v>
      </c>
      <c r="S32" s="150">
        <v>298</v>
      </c>
      <c r="T32" s="150">
        <v>235</v>
      </c>
      <c r="U32" s="150">
        <v>305</v>
      </c>
      <c r="V32" s="150">
        <v>292</v>
      </c>
      <c r="W32" s="150">
        <v>283</v>
      </c>
      <c r="X32" s="150">
        <v>320</v>
      </c>
      <c r="Y32" s="148">
        <v>0.13074204946996468</v>
      </c>
      <c r="Z32" s="148">
        <v>8.6323957322987449E-2</v>
      </c>
      <c r="AA32" s="147"/>
      <c r="AB32" s="144"/>
      <c r="AC32" s="144"/>
      <c r="AD32" s="147">
        <v>18.142857142857142</v>
      </c>
      <c r="AE32" s="147">
        <v>294.57142857142856</v>
      </c>
      <c r="AF32" s="144"/>
    </row>
    <row r="33" spans="1:32" outlineLevel="1" x14ac:dyDescent="0.25">
      <c r="A33" s="169" t="s">
        <v>261</v>
      </c>
      <c r="B33" s="150">
        <v>54</v>
      </c>
      <c r="C33" s="150">
        <v>58</v>
      </c>
      <c r="D33" s="150">
        <v>111</v>
      </c>
      <c r="E33" s="150">
        <v>39</v>
      </c>
      <c r="F33" s="150">
        <v>50</v>
      </c>
      <c r="G33" s="150">
        <v>55</v>
      </c>
      <c r="H33" s="150">
        <v>42</v>
      </c>
      <c r="I33" s="150">
        <v>41</v>
      </c>
      <c r="J33" s="148">
        <v>-2.3809523809523808E-2</v>
      </c>
      <c r="K33" s="148">
        <v>-0.29828850855745725</v>
      </c>
      <c r="L33" s="147"/>
      <c r="M33" s="155">
        <v>5.0430504305043047E-2</v>
      </c>
      <c r="N33" s="144"/>
      <c r="P33" s="169" t="s">
        <v>261</v>
      </c>
      <c r="Q33" s="150">
        <v>648</v>
      </c>
      <c r="R33" s="150">
        <v>849</v>
      </c>
      <c r="S33" s="150">
        <v>1022</v>
      </c>
      <c r="T33" s="150">
        <v>685</v>
      </c>
      <c r="U33" s="150">
        <v>809</v>
      </c>
      <c r="V33" s="150">
        <v>743</v>
      </c>
      <c r="W33" s="150">
        <v>677</v>
      </c>
      <c r="X33" s="150">
        <v>813</v>
      </c>
      <c r="Y33" s="148">
        <v>0.20088626292466766</v>
      </c>
      <c r="Z33" s="148">
        <v>4.7487575924903415E-2</v>
      </c>
      <c r="AA33" s="147"/>
      <c r="AB33" s="144"/>
      <c r="AC33" s="144"/>
      <c r="AD33" s="147">
        <v>58.428571428571431</v>
      </c>
      <c r="AE33" s="147">
        <v>776.14285714285711</v>
      </c>
      <c r="AF33" s="144"/>
    </row>
    <row r="34" spans="1:32" outlineLevel="1" x14ac:dyDescent="0.25">
      <c r="A34" s="169" t="s">
        <v>262</v>
      </c>
      <c r="B34" s="150">
        <v>583</v>
      </c>
      <c r="C34" s="150">
        <v>645</v>
      </c>
      <c r="D34" s="150">
        <v>502</v>
      </c>
      <c r="E34" s="150">
        <v>193</v>
      </c>
      <c r="F34" s="150">
        <v>214</v>
      </c>
      <c r="G34" s="150">
        <v>233</v>
      </c>
      <c r="H34" s="150">
        <v>243</v>
      </c>
      <c r="I34" s="150">
        <v>200</v>
      </c>
      <c r="J34" s="148">
        <v>-0.17695473251028807</v>
      </c>
      <c r="K34" s="148">
        <v>-0.46421737466513585</v>
      </c>
      <c r="L34" s="147"/>
      <c r="M34" s="155">
        <v>3.3829499323410013E-2</v>
      </c>
      <c r="N34" s="144"/>
      <c r="P34" s="169" t="s">
        <v>262</v>
      </c>
      <c r="Q34" s="150">
        <v>11856</v>
      </c>
      <c r="R34" s="150">
        <v>11965</v>
      </c>
      <c r="S34" s="150">
        <v>8987</v>
      </c>
      <c r="T34" s="150">
        <v>6063</v>
      </c>
      <c r="U34" s="150">
        <v>6174</v>
      </c>
      <c r="V34" s="150">
        <v>6520</v>
      </c>
      <c r="W34" s="150">
        <v>6169</v>
      </c>
      <c r="X34" s="150">
        <v>5912</v>
      </c>
      <c r="Y34" s="148">
        <v>-4.1659912465553575E-2</v>
      </c>
      <c r="Z34" s="148">
        <v>-0.28319534416461706</v>
      </c>
      <c r="AA34" s="147"/>
      <c r="AB34" s="144"/>
      <c r="AC34" s="144"/>
      <c r="AD34" s="147">
        <v>373.28571428571428</v>
      </c>
      <c r="AE34" s="147">
        <v>8247.7142857142862</v>
      </c>
      <c r="AF34" s="144"/>
    </row>
    <row r="35" spans="1:32" outlineLevel="1" x14ac:dyDescent="0.25">
      <c r="A35" s="169" t="s">
        <v>53</v>
      </c>
      <c r="B35" s="150">
        <v>170</v>
      </c>
      <c r="C35" s="150">
        <v>208</v>
      </c>
      <c r="D35" s="150">
        <v>178</v>
      </c>
      <c r="E35" s="150">
        <v>133</v>
      </c>
      <c r="F35" s="150">
        <v>132</v>
      </c>
      <c r="G35" s="150">
        <v>360</v>
      </c>
      <c r="H35" s="150">
        <v>133</v>
      </c>
      <c r="I35" s="150">
        <v>130</v>
      </c>
      <c r="J35" s="148">
        <v>-2.2556390977443608E-2</v>
      </c>
      <c r="K35" s="148">
        <v>-0.30745814307458147</v>
      </c>
      <c r="L35" s="147"/>
      <c r="M35" s="155">
        <v>5.7829181494661923E-2</v>
      </c>
      <c r="N35" s="144"/>
      <c r="P35" s="169" t="s">
        <v>53</v>
      </c>
      <c r="Q35" s="150">
        <v>3058</v>
      </c>
      <c r="R35" s="150">
        <v>2798</v>
      </c>
      <c r="S35" s="150">
        <v>2668</v>
      </c>
      <c r="T35" s="150">
        <v>2221</v>
      </c>
      <c r="U35" s="150">
        <v>2390</v>
      </c>
      <c r="V35" s="150">
        <v>2332</v>
      </c>
      <c r="W35" s="150">
        <v>2360</v>
      </c>
      <c r="X35" s="150">
        <v>2248</v>
      </c>
      <c r="Y35" s="148">
        <v>-4.7457627118644069E-2</v>
      </c>
      <c r="Z35" s="148">
        <v>-0.1172939922589331</v>
      </c>
      <c r="AA35" s="147"/>
      <c r="AB35" s="144"/>
      <c r="AC35" s="144"/>
      <c r="AD35" s="147">
        <v>187.71428571428572</v>
      </c>
      <c r="AE35" s="147">
        <v>2546.7142857142858</v>
      </c>
      <c r="AF35" s="144"/>
    </row>
    <row r="36" spans="1:32" outlineLevel="1" x14ac:dyDescent="0.25">
      <c r="A36" s="169" t="s">
        <v>11</v>
      </c>
      <c r="B36" s="150">
        <v>219</v>
      </c>
      <c r="C36" s="150">
        <v>254</v>
      </c>
      <c r="D36" s="150">
        <v>192</v>
      </c>
      <c r="E36" s="150">
        <v>200</v>
      </c>
      <c r="F36" s="150">
        <v>161</v>
      </c>
      <c r="G36" s="150">
        <v>212</v>
      </c>
      <c r="H36" s="150">
        <v>211</v>
      </c>
      <c r="I36" s="150">
        <v>197</v>
      </c>
      <c r="J36" s="148">
        <v>-6.6350710900473939E-2</v>
      </c>
      <c r="K36" s="148">
        <v>-4.8309178743961352E-2</v>
      </c>
      <c r="L36" s="147"/>
      <c r="M36" s="155">
        <v>2.6777218975125732E-2</v>
      </c>
      <c r="N36" s="144"/>
      <c r="P36" s="169" t="s">
        <v>11</v>
      </c>
      <c r="Q36" s="150">
        <v>5545</v>
      </c>
      <c r="R36" s="150">
        <v>7081</v>
      </c>
      <c r="S36" s="150">
        <v>5662</v>
      </c>
      <c r="T36" s="150">
        <v>5708</v>
      </c>
      <c r="U36" s="150">
        <v>7037</v>
      </c>
      <c r="V36" s="150">
        <v>6454</v>
      </c>
      <c r="W36" s="150">
        <v>6947</v>
      </c>
      <c r="X36" s="150">
        <v>7357</v>
      </c>
      <c r="Y36" s="148">
        <v>5.9018281272491722E-2</v>
      </c>
      <c r="Z36" s="148">
        <v>0.15899986496826762</v>
      </c>
      <c r="AA36" s="147"/>
      <c r="AB36" s="144"/>
      <c r="AC36" s="144"/>
      <c r="AD36" s="147">
        <v>207</v>
      </c>
      <c r="AE36" s="147">
        <v>6347.7142857142853</v>
      </c>
      <c r="AF36" s="144"/>
    </row>
    <row r="37" spans="1:32" outlineLevel="1" x14ac:dyDescent="0.25">
      <c r="A37" s="169" t="s">
        <v>263</v>
      </c>
      <c r="B37" s="150">
        <v>864</v>
      </c>
      <c r="C37" s="150">
        <v>883</v>
      </c>
      <c r="D37" s="150">
        <v>817</v>
      </c>
      <c r="E37" s="150">
        <v>715</v>
      </c>
      <c r="F37" s="150">
        <v>666</v>
      </c>
      <c r="G37" s="150">
        <v>621</v>
      </c>
      <c r="H37" s="150">
        <v>652</v>
      </c>
      <c r="I37" s="150">
        <v>727</v>
      </c>
      <c r="J37" s="148">
        <v>0.11503067484662577</v>
      </c>
      <c r="K37" s="148">
        <v>-2.4722115753162154E-2</v>
      </c>
      <c r="L37" s="147"/>
      <c r="M37" s="155">
        <v>3.8586062310917678E-2</v>
      </c>
      <c r="N37" s="144"/>
      <c r="P37" s="169" t="s">
        <v>263</v>
      </c>
      <c r="Q37" s="150">
        <v>17298</v>
      </c>
      <c r="R37" s="150">
        <v>20039</v>
      </c>
      <c r="S37" s="150">
        <v>16891</v>
      </c>
      <c r="T37" s="150">
        <v>16358</v>
      </c>
      <c r="U37" s="150">
        <v>18199</v>
      </c>
      <c r="V37" s="150">
        <v>16976</v>
      </c>
      <c r="W37" s="150">
        <v>16991</v>
      </c>
      <c r="X37" s="150">
        <v>18841</v>
      </c>
      <c r="Y37" s="148">
        <v>0.10888117238538049</v>
      </c>
      <c r="Z37" s="148">
        <v>7.4418339416058396E-2</v>
      </c>
      <c r="AA37" s="147"/>
      <c r="AB37" s="144"/>
      <c r="AC37" s="144"/>
      <c r="AD37" s="147">
        <v>745.42857142857144</v>
      </c>
      <c r="AE37" s="147">
        <v>17536</v>
      </c>
      <c r="AF37" s="144"/>
    </row>
    <row r="38" spans="1:32" outlineLevel="1" x14ac:dyDescent="0.25">
      <c r="A38" s="169" t="s">
        <v>264</v>
      </c>
      <c r="B38" s="150">
        <v>680</v>
      </c>
      <c r="C38" s="150">
        <v>623</v>
      </c>
      <c r="D38" s="150">
        <v>451</v>
      </c>
      <c r="E38" s="150">
        <v>567</v>
      </c>
      <c r="F38" s="150">
        <v>652</v>
      </c>
      <c r="G38" s="150">
        <v>663</v>
      </c>
      <c r="H38" s="150">
        <v>739</v>
      </c>
      <c r="I38" s="150">
        <v>675</v>
      </c>
      <c r="J38" s="148">
        <v>-8.6603518267929641E-2</v>
      </c>
      <c r="K38" s="148">
        <v>0.08</v>
      </c>
      <c r="L38" s="147"/>
      <c r="M38" s="155">
        <v>1.9279654965582246E-2</v>
      </c>
      <c r="N38" s="144"/>
      <c r="P38" s="169" t="s">
        <v>264</v>
      </c>
      <c r="Q38" s="150">
        <v>29719</v>
      </c>
      <c r="R38" s="150">
        <v>30357</v>
      </c>
      <c r="S38" s="150">
        <v>22700</v>
      </c>
      <c r="T38" s="150">
        <v>28141</v>
      </c>
      <c r="U38" s="150">
        <v>32999</v>
      </c>
      <c r="V38" s="150">
        <v>35838</v>
      </c>
      <c r="W38" s="150">
        <v>34289</v>
      </c>
      <c r="X38" s="150">
        <v>35011</v>
      </c>
      <c r="Y38" s="148">
        <v>2.105631543643734E-2</v>
      </c>
      <c r="Z38" s="148">
        <v>0.14498955817289053</v>
      </c>
      <c r="AA38" s="147"/>
      <c r="AB38" s="144"/>
      <c r="AC38" s="144"/>
      <c r="AD38" s="147">
        <v>625</v>
      </c>
      <c r="AE38" s="147">
        <v>30577.571428571428</v>
      </c>
      <c r="AF38" s="144"/>
    </row>
    <row r="39" spans="1:32" outlineLevel="1" x14ac:dyDescent="0.25">
      <c r="A39" s="169" t="s">
        <v>265</v>
      </c>
      <c r="B39" s="150">
        <v>644</v>
      </c>
      <c r="C39" s="150">
        <v>623</v>
      </c>
      <c r="D39" s="150">
        <v>436</v>
      </c>
      <c r="E39" s="150">
        <v>408</v>
      </c>
      <c r="F39" s="150">
        <v>441</v>
      </c>
      <c r="G39" s="150">
        <v>394</v>
      </c>
      <c r="H39" s="150">
        <v>529</v>
      </c>
      <c r="I39" s="150">
        <v>462</v>
      </c>
      <c r="J39" s="148">
        <v>-0.12665406427221171</v>
      </c>
      <c r="K39" s="148">
        <v>-6.9352517985611539E-2</v>
      </c>
      <c r="L39" s="147"/>
      <c r="M39" s="155">
        <v>3.648712683620281E-2</v>
      </c>
      <c r="N39" s="144"/>
      <c r="P39" s="169" t="s">
        <v>265</v>
      </c>
      <c r="Q39" s="150">
        <v>11823</v>
      </c>
      <c r="R39" s="150">
        <v>13216</v>
      </c>
      <c r="S39" s="150">
        <v>9209</v>
      </c>
      <c r="T39" s="150">
        <v>9024</v>
      </c>
      <c r="U39" s="150">
        <v>11275</v>
      </c>
      <c r="V39" s="150">
        <v>11078</v>
      </c>
      <c r="W39" s="150">
        <v>11554</v>
      </c>
      <c r="X39" s="150">
        <v>12662</v>
      </c>
      <c r="Y39" s="148">
        <v>9.5897524666782072E-2</v>
      </c>
      <c r="Z39" s="148">
        <v>0.14842120265875425</v>
      </c>
      <c r="AA39" s="147"/>
      <c r="AB39" s="144"/>
      <c r="AC39" s="144"/>
      <c r="AD39" s="147">
        <v>496.42857142857144</v>
      </c>
      <c r="AE39" s="147">
        <v>11025.571428571429</v>
      </c>
      <c r="AF39" s="144"/>
    </row>
    <row r="40" spans="1:32" outlineLevel="1" x14ac:dyDescent="0.25">
      <c r="A40" s="169" t="s">
        <v>266</v>
      </c>
      <c r="B40" s="150">
        <v>211</v>
      </c>
      <c r="C40" s="150">
        <v>287</v>
      </c>
      <c r="D40" s="150">
        <v>354</v>
      </c>
      <c r="E40" s="150">
        <v>207</v>
      </c>
      <c r="F40" s="150">
        <v>268</v>
      </c>
      <c r="G40" s="150">
        <v>342</v>
      </c>
      <c r="H40" s="150">
        <v>490</v>
      </c>
      <c r="I40" s="150">
        <v>528</v>
      </c>
      <c r="J40" s="148">
        <v>7.7551020408163265E-2</v>
      </c>
      <c r="K40" s="148">
        <v>0.71190365910143572</v>
      </c>
      <c r="L40" s="147"/>
      <c r="M40" s="155">
        <v>3.5869565217391305E-2</v>
      </c>
      <c r="N40" s="144"/>
      <c r="P40" s="169" t="s">
        <v>266</v>
      </c>
      <c r="Q40" s="150">
        <v>8884</v>
      </c>
      <c r="R40" s="150">
        <v>10118</v>
      </c>
      <c r="S40" s="150">
        <v>8178</v>
      </c>
      <c r="T40" s="150">
        <v>7811</v>
      </c>
      <c r="U40" s="150">
        <v>9017</v>
      </c>
      <c r="V40" s="150">
        <v>11317</v>
      </c>
      <c r="W40" s="150">
        <v>10941</v>
      </c>
      <c r="X40" s="150">
        <v>14720</v>
      </c>
      <c r="Y40" s="148">
        <v>0.345398044054474</v>
      </c>
      <c r="Z40" s="148">
        <v>0.55494522077686881</v>
      </c>
      <c r="AA40" s="147"/>
      <c r="AB40" s="144"/>
      <c r="AC40" s="144"/>
      <c r="AD40" s="147">
        <v>308.42857142857144</v>
      </c>
      <c r="AE40" s="147">
        <v>9466.5714285714294</v>
      </c>
      <c r="AF40" s="144"/>
    </row>
    <row r="41" spans="1:32" outlineLevel="1" x14ac:dyDescent="0.25">
      <c r="A41" s="168" t="s">
        <v>267</v>
      </c>
      <c r="B41" s="170">
        <v>4028</v>
      </c>
      <c r="C41" s="170">
        <v>4198</v>
      </c>
      <c r="D41" s="170">
        <v>3513</v>
      </c>
      <c r="E41" s="170">
        <v>2926</v>
      </c>
      <c r="F41" s="170">
        <v>3066</v>
      </c>
      <c r="G41" s="170">
        <v>3392</v>
      </c>
      <c r="H41" s="170">
        <v>3610</v>
      </c>
      <c r="I41" s="170">
        <v>3642</v>
      </c>
      <c r="J41" s="171">
        <v>8.86426592797784E-3</v>
      </c>
      <c r="K41" s="171">
        <v>3.0768608741357718E-2</v>
      </c>
      <c r="L41" s="147"/>
      <c r="M41" s="206">
        <v>3.2163484465796491E-2</v>
      </c>
      <c r="N41" s="144"/>
      <c r="P41" s="168" t="s">
        <v>267</v>
      </c>
      <c r="Q41" s="170">
        <v>102075</v>
      </c>
      <c r="R41" s="170">
        <v>111313</v>
      </c>
      <c r="S41" s="170">
        <v>87419</v>
      </c>
      <c r="T41" s="170">
        <v>87558</v>
      </c>
      <c r="U41" s="170">
        <v>101531</v>
      </c>
      <c r="V41" s="170">
        <v>105258</v>
      </c>
      <c r="W41" s="170">
        <v>103935</v>
      </c>
      <c r="X41" s="170">
        <v>113234</v>
      </c>
      <c r="Y41" s="171">
        <v>8.9469379900899607E-2</v>
      </c>
      <c r="Z41" s="171">
        <v>0.13381557999053051</v>
      </c>
      <c r="AA41" s="147"/>
      <c r="AB41" s="144"/>
      <c r="AC41" s="144"/>
      <c r="AD41" s="147">
        <v>3533.2857142857142</v>
      </c>
      <c r="AE41" s="147">
        <v>99869.857142857145</v>
      </c>
      <c r="AF41" s="144"/>
    </row>
    <row r="42" spans="1:32" outlineLevel="1" x14ac:dyDescent="0.25">
      <c r="A42" s="163" t="s">
        <v>289</v>
      </c>
      <c r="B42" s="163"/>
      <c r="C42" s="163"/>
      <c r="D42" s="163"/>
      <c r="E42" s="144"/>
      <c r="F42" s="144"/>
      <c r="G42" s="144"/>
      <c r="H42" s="144"/>
      <c r="I42" s="162"/>
      <c r="J42" s="162"/>
      <c r="K42" s="162"/>
      <c r="L42" s="144"/>
      <c r="M42" s="144"/>
      <c r="N42" s="144"/>
      <c r="O42" s="144"/>
      <c r="P42" s="163" t="s">
        <v>268</v>
      </c>
      <c r="Q42" s="163"/>
      <c r="R42" s="163"/>
      <c r="S42" s="163"/>
      <c r="T42" s="144"/>
      <c r="U42" s="144"/>
      <c r="V42" s="144"/>
      <c r="W42" s="144"/>
      <c r="X42" s="162"/>
      <c r="Y42" s="162"/>
      <c r="Z42" s="162"/>
      <c r="AA42" s="144"/>
      <c r="AB42" s="144"/>
      <c r="AC42" s="144"/>
      <c r="AD42" s="144"/>
      <c r="AE42" s="144"/>
      <c r="AF42" s="144"/>
    </row>
    <row r="43" spans="1:32" x14ac:dyDescent="0.25">
      <c r="A43" s="204"/>
      <c r="B43" s="204"/>
      <c r="C43" s="204"/>
      <c r="D43" s="20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row>
    <row r="44" spans="1:32" x14ac:dyDescent="0.25">
      <c r="A44" s="204"/>
      <c r="B44" s="204"/>
      <c r="C44" s="204"/>
      <c r="D44" s="20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row>
    <row r="45" spans="1:32" x14ac:dyDescent="0.25">
      <c r="A45" s="165" t="s">
        <v>237</v>
      </c>
      <c r="B45" s="165"/>
      <c r="C45" s="165"/>
      <c r="D45" s="165"/>
      <c r="E45" s="144"/>
      <c r="F45" s="144"/>
      <c r="G45" s="144"/>
      <c r="H45" s="144"/>
      <c r="I45" s="144"/>
      <c r="J45" s="144"/>
      <c r="K45" s="144"/>
      <c r="L45" s="144"/>
      <c r="M45" s="144"/>
      <c r="N45" s="144"/>
      <c r="O45" s="204"/>
      <c r="P45" s="165" t="s">
        <v>237</v>
      </c>
      <c r="Q45" s="165"/>
      <c r="R45" s="165"/>
      <c r="S45" s="165"/>
      <c r="T45" s="144"/>
      <c r="U45" s="144"/>
      <c r="V45" s="144"/>
      <c r="W45" s="144"/>
      <c r="X45" s="144"/>
      <c r="Y45" s="144"/>
      <c r="Z45" s="144"/>
      <c r="AA45" s="144"/>
      <c r="AB45" s="144"/>
      <c r="AC45" s="144"/>
      <c r="AD45" s="144"/>
      <c r="AE45" s="144"/>
      <c r="AF45" s="144"/>
    </row>
    <row r="46" spans="1:32" outlineLevel="1" x14ac:dyDescent="0.25">
      <c r="A46" s="166" t="s">
        <v>319</v>
      </c>
      <c r="B46" s="166"/>
      <c r="C46" s="166"/>
      <c r="D46" s="166"/>
      <c r="E46" s="167"/>
      <c r="F46" s="167"/>
      <c r="G46" s="167"/>
      <c r="H46" s="167"/>
      <c r="I46" s="167"/>
      <c r="J46" s="167"/>
      <c r="K46" s="167"/>
      <c r="L46" s="167"/>
      <c r="M46" s="144"/>
      <c r="N46" s="144"/>
      <c r="P46" s="166" t="s">
        <v>231</v>
      </c>
      <c r="Q46" s="166"/>
      <c r="R46" s="166"/>
      <c r="S46" s="166"/>
      <c r="T46" s="167"/>
      <c r="U46" s="167"/>
      <c r="V46" s="167"/>
      <c r="W46" s="167"/>
      <c r="X46" s="167"/>
      <c r="Y46" s="167"/>
      <c r="Z46" s="167"/>
      <c r="AA46" s="167"/>
      <c r="AB46" s="144"/>
      <c r="AC46" s="144"/>
      <c r="AD46" s="144"/>
      <c r="AE46" s="144"/>
      <c r="AF46" s="144"/>
    </row>
    <row r="47" spans="1:32" ht="31.5" outlineLevel="1" x14ac:dyDescent="0.25">
      <c r="A47" s="168" t="s">
        <v>257</v>
      </c>
      <c r="B47" s="141">
        <v>2019</v>
      </c>
      <c r="C47" s="141">
        <v>2020</v>
      </c>
      <c r="D47" s="141">
        <v>2021</v>
      </c>
      <c r="E47" s="141">
        <v>2022</v>
      </c>
      <c r="F47" s="141">
        <v>2023</v>
      </c>
      <c r="G47" s="141">
        <v>2024</v>
      </c>
      <c r="H47" s="141">
        <v>2025</v>
      </c>
      <c r="I47" s="141">
        <v>2026</v>
      </c>
      <c r="J47" s="142" t="s">
        <v>232</v>
      </c>
      <c r="K47" s="142" t="s">
        <v>258</v>
      </c>
      <c r="L47" s="143" t="s">
        <v>234</v>
      </c>
      <c r="M47" s="145" t="s">
        <v>287</v>
      </c>
      <c r="N47" s="144"/>
      <c r="P47" s="168" t="s">
        <v>257</v>
      </c>
      <c r="Q47" s="141">
        <v>2019</v>
      </c>
      <c r="R47" s="141">
        <v>2020</v>
      </c>
      <c r="S47" s="141">
        <v>2021</v>
      </c>
      <c r="T47" s="141">
        <v>2022</v>
      </c>
      <c r="U47" s="141">
        <v>2023</v>
      </c>
      <c r="V47" s="141">
        <v>2024</v>
      </c>
      <c r="W47" s="141">
        <v>2025</v>
      </c>
      <c r="X47" s="141">
        <v>2026</v>
      </c>
      <c r="Y47" s="142" t="s">
        <v>232</v>
      </c>
      <c r="Z47" s="142" t="s">
        <v>258</v>
      </c>
      <c r="AA47" s="143" t="s">
        <v>234</v>
      </c>
      <c r="AB47" s="144"/>
      <c r="AC47" s="144"/>
      <c r="AD47" s="145" t="s">
        <v>320</v>
      </c>
      <c r="AE47" s="145" t="s">
        <v>235</v>
      </c>
      <c r="AF47" s="144"/>
    </row>
    <row r="48" spans="1:32" outlineLevel="1" x14ac:dyDescent="0.25">
      <c r="A48" s="169" t="s">
        <v>259</v>
      </c>
      <c r="B48" s="150">
        <v>390</v>
      </c>
      <c r="C48" s="150">
        <v>396</v>
      </c>
      <c r="D48" s="150">
        <v>271</v>
      </c>
      <c r="E48" s="150">
        <v>246</v>
      </c>
      <c r="F48" s="150">
        <v>238</v>
      </c>
      <c r="G48" s="150">
        <v>244</v>
      </c>
      <c r="H48" s="150">
        <v>250</v>
      </c>
      <c r="I48" s="150">
        <v>343</v>
      </c>
      <c r="J48" s="148">
        <v>0.372</v>
      </c>
      <c r="K48" s="148">
        <v>0.17985257985257982</v>
      </c>
      <c r="L48" s="147"/>
      <c r="M48" s="155">
        <v>4.4942348008385744E-2</v>
      </c>
      <c r="N48" s="144"/>
      <c r="P48" s="169" t="s">
        <v>259</v>
      </c>
      <c r="Q48" s="150">
        <v>8136</v>
      </c>
      <c r="R48" s="150">
        <v>8810</v>
      </c>
      <c r="S48" s="150">
        <v>6630</v>
      </c>
      <c r="T48" s="150">
        <v>6331</v>
      </c>
      <c r="U48" s="150">
        <v>7003</v>
      </c>
      <c r="V48" s="150">
        <v>6893</v>
      </c>
      <c r="W48" s="150">
        <v>6958</v>
      </c>
      <c r="X48" s="150">
        <v>7632</v>
      </c>
      <c r="Y48" s="148">
        <v>9.6866915780396662E-2</v>
      </c>
      <c r="Z48" s="148">
        <v>5.2461535430744097E-2</v>
      </c>
      <c r="AA48" s="147"/>
      <c r="AB48" s="144"/>
      <c r="AC48" s="144"/>
      <c r="AD48" s="147">
        <v>290.71428571428572</v>
      </c>
      <c r="AE48" s="147">
        <v>7251.5714285714284</v>
      </c>
      <c r="AF48" s="144"/>
    </row>
    <row r="49" spans="1:32" outlineLevel="1" x14ac:dyDescent="0.25">
      <c r="A49" s="169" t="s">
        <v>260</v>
      </c>
      <c r="B49" s="150">
        <v>5</v>
      </c>
      <c r="C49" s="150">
        <v>16</v>
      </c>
      <c r="D49" s="150">
        <v>6</v>
      </c>
      <c r="E49" s="150">
        <v>16</v>
      </c>
      <c r="F49" s="150">
        <v>5</v>
      </c>
      <c r="G49" s="150">
        <v>1</v>
      </c>
      <c r="H49" s="150">
        <v>0</v>
      </c>
      <c r="I49" s="150">
        <v>4</v>
      </c>
      <c r="J49" s="148" t="e">
        <v>#DIV/0!</v>
      </c>
      <c r="K49" s="148">
        <v>-0.42857142857142855</v>
      </c>
      <c r="L49" s="147"/>
      <c r="M49" s="155">
        <v>7.1428571428571425E-2</v>
      </c>
      <c r="N49" s="144"/>
      <c r="P49" s="169" t="s">
        <v>260</v>
      </c>
      <c r="Q49" s="150">
        <v>124</v>
      </c>
      <c r="R49" s="150">
        <v>95</v>
      </c>
      <c r="S49" s="150">
        <v>94</v>
      </c>
      <c r="T49" s="150">
        <v>72</v>
      </c>
      <c r="U49" s="150">
        <v>59</v>
      </c>
      <c r="V49" s="150">
        <v>52</v>
      </c>
      <c r="W49" s="150">
        <v>45</v>
      </c>
      <c r="X49" s="150">
        <v>56</v>
      </c>
      <c r="Y49" s="148">
        <v>0.24444444444444444</v>
      </c>
      <c r="Z49" s="148">
        <v>-0.27541589648798526</v>
      </c>
      <c r="AA49" s="147"/>
      <c r="AB49" s="144"/>
      <c r="AC49" s="144"/>
      <c r="AD49" s="147">
        <v>7</v>
      </c>
      <c r="AE49" s="147">
        <v>77.285714285714292</v>
      </c>
      <c r="AF49" s="144"/>
    </row>
    <row r="50" spans="1:32" outlineLevel="1" x14ac:dyDescent="0.25">
      <c r="A50" s="169" t="s">
        <v>261</v>
      </c>
      <c r="B50" s="150">
        <v>29</v>
      </c>
      <c r="C50" s="150">
        <v>39</v>
      </c>
      <c r="D50" s="150">
        <v>65</v>
      </c>
      <c r="E50" s="150">
        <v>22</v>
      </c>
      <c r="F50" s="150">
        <v>30</v>
      </c>
      <c r="G50" s="150">
        <v>43</v>
      </c>
      <c r="H50" s="150">
        <v>21</v>
      </c>
      <c r="I50" s="150">
        <v>16</v>
      </c>
      <c r="J50" s="148">
        <v>-0.23809523809523808</v>
      </c>
      <c r="K50" s="148">
        <v>-0.55020080321285136</v>
      </c>
      <c r="L50" s="147"/>
      <c r="M50" s="155">
        <v>3.3970276008492568E-2</v>
      </c>
      <c r="N50" s="144"/>
      <c r="P50" s="169" t="s">
        <v>261</v>
      </c>
      <c r="Q50" s="150">
        <v>381</v>
      </c>
      <c r="R50" s="150">
        <v>538</v>
      </c>
      <c r="S50" s="150">
        <v>613</v>
      </c>
      <c r="T50" s="150">
        <v>366</v>
      </c>
      <c r="U50" s="150">
        <v>441</v>
      </c>
      <c r="V50" s="150">
        <v>438</v>
      </c>
      <c r="W50" s="150">
        <v>355</v>
      </c>
      <c r="X50" s="150">
        <v>471</v>
      </c>
      <c r="Y50" s="148">
        <v>0.3267605633802817</v>
      </c>
      <c r="Z50" s="148">
        <v>5.268199233716471E-2</v>
      </c>
      <c r="AA50" s="147"/>
      <c r="AB50" s="144"/>
      <c r="AC50" s="144"/>
      <c r="AD50" s="147">
        <v>35.571428571428569</v>
      </c>
      <c r="AE50" s="147">
        <v>447.42857142857144</v>
      </c>
      <c r="AF50" s="144"/>
    </row>
    <row r="51" spans="1:32" outlineLevel="1" x14ac:dyDescent="0.25">
      <c r="A51" s="169" t="s">
        <v>262</v>
      </c>
      <c r="B51" s="150">
        <v>435</v>
      </c>
      <c r="C51" s="150">
        <v>529</v>
      </c>
      <c r="D51" s="150">
        <v>343</v>
      </c>
      <c r="E51" s="150">
        <v>101</v>
      </c>
      <c r="F51" s="150">
        <v>99</v>
      </c>
      <c r="G51" s="150">
        <v>84</v>
      </c>
      <c r="H51" s="150">
        <v>101</v>
      </c>
      <c r="I51" s="150">
        <v>83</v>
      </c>
      <c r="J51" s="148">
        <v>-0.17821782178217821</v>
      </c>
      <c r="K51" s="148">
        <v>-0.65661938534278963</v>
      </c>
      <c r="L51" s="147"/>
      <c r="M51" s="155">
        <v>2.3439706297656029E-2</v>
      </c>
      <c r="N51" s="144"/>
      <c r="P51" s="169" t="s">
        <v>262</v>
      </c>
      <c r="Q51" s="150">
        <v>9272</v>
      </c>
      <c r="R51" s="150">
        <v>9101</v>
      </c>
      <c r="S51" s="150">
        <v>6471</v>
      </c>
      <c r="T51" s="150">
        <v>4067</v>
      </c>
      <c r="U51" s="150">
        <v>3751</v>
      </c>
      <c r="V51" s="150">
        <v>3588</v>
      </c>
      <c r="W51" s="150">
        <v>3719</v>
      </c>
      <c r="X51" s="150">
        <v>3541</v>
      </c>
      <c r="Y51" s="148">
        <v>-4.7862328582952404E-2</v>
      </c>
      <c r="Z51" s="148">
        <v>-0.37984437939403043</v>
      </c>
      <c r="AA51" s="147"/>
      <c r="AB51" s="144"/>
      <c r="AC51" s="144"/>
      <c r="AD51" s="147">
        <v>241.71428571428572</v>
      </c>
      <c r="AE51" s="147">
        <v>5709.8571428571431</v>
      </c>
      <c r="AF51" s="144"/>
    </row>
    <row r="52" spans="1:32" outlineLevel="1" x14ac:dyDescent="0.25">
      <c r="A52" s="169" t="s">
        <v>53</v>
      </c>
      <c r="B52" s="150">
        <v>104</v>
      </c>
      <c r="C52" s="150">
        <v>128</v>
      </c>
      <c r="D52" s="150">
        <v>103</v>
      </c>
      <c r="E52" s="150">
        <v>78</v>
      </c>
      <c r="F52" s="150">
        <v>68</v>
      </c>
      <c r="G52" s="150">
        <v>297</v>
      </c>
      <c r="H52" s="150">
        <v>62</v>
      </c>
      <c r="I52" s="150">
        <v>66</v>
      </c>
      <c r="J52" s="148">
        <v>6.4516129032258063E-2</v>
      </c>
      <c r="K52" s="148">
        <v>-0.45</v>
      </c>
      <c r="L52" s="147"/>
      <c r="M52" s="155">
        <v>6.2857142857142861E-2</v>
      </c>
      <c r="N52" s="144"/>
      <c r="P52" s="169" t="s">
        <v>53</v>
      </c>
      <c r="Q52" s="150">
        <v>1873</v>
      </c>
      <c r="R52" s="150">
        <v>1530</v>
      </c>
      <c r="S52" s="150">
        <v>1525</v>
      </c>
      <c r="T52" s="150">
        <v>1178</v>
      </c>
      <c r="U52" s="150">
        <v>1165</v>
      </c>
      <c r="V52" s="150">
        <v>1283</v>
      </c>
      <c r="W52" s="150">
        <v>1179</v>
      </c>
      <c r="X52" s="150">
        <v>1050</v>
      </c>
      <c r="Y52" s="148">
        <v>-0.10941475826972011</v>
      </c>
      <c r="Z52" s="148">
        <v>-0.24483715195725875</v>
      </c>
      <c r="AA52" s="147"/>
      <c r="AB52" s="144"/>
      <c r="AC52" s="144"/>
      <c r="AD52" s="147">
        <v>120</v>
      </c>
      <c r="AE52" s="147">
        <v>1390.4285714285713</v>
      </c>
      <c r="AF52" s="144"/>
    </row>
    <row r="53" spans="1:32" outlineLevel="1" x14ac:dyDescent="0.25">
      <c r="A53" s="169" t="s">
        <v>11</v>
      </c>
      <c r="B53" s="150">
        <v>78</v>
      </c>
      <c r="C53" s="150">
        <v>100</v>
      </c>
      <c r="D53" s="150">
        <v>61</v>
      </c>
      <c r="E53" s="150">
        <v>62</v>
      </c>
      <c r="F53" s="150">
        <v>25</v>
      </c>
      <c r="G53" s="150">
        <v>58</v>
      </c>
      <c r="H53" s="150">
        <v>43</v>
      </c>
      <c r="I53" s="150">
        <v>46</v>
      </c>
      <c r="J53" s="148">
        <v>6.9767441860465115E-2</v>
      </c>
      <c r="K53" s="148">
        <v>-0.24590163934426229</v>
      </c>
      <c r="L53" s="147"/>
      <c r="M53" s="155">
        <v>3.9723661485319514E-2</v>
      </c>
      <c r="N53" s="144"/>
      <c r="P53" s="169" t="s">
        <v>11</v>
      </c>
      <c r="Q53" s="150">
        <v>1228</v>
      </c>
      <c r="R53" s="150">
        <v>1410</v>
      </c>
      <c r="S53" s="150">
        <v>1006</v>
      </c>
      <c r="T53" s="150">
        <v>963</v>
      </c>
      <c r="U53" s="150">
        <v>1061</v>
      </c>
      <c r="V53" s="150">
        <v>951</v>
      </c>
      <c r="W53" s="150">
        <v>1007</v>
      </c>
      <c r="X53" s="150">
        <v>1158</v>
      </c>
      <c r="Y53" s="148">
        <v>0.1499503475670308</v>
      </c>
      <c r="Z53" s="148">
        <v>6.294256490952016E-2</v>
      </c>
      <c r="AA53" s="147"/>
      <c r="AB53" s="144"/>
      <c r="AC53" s="144"/>
      <c r="AD53" s="147">
        <v>61</v>
      </c>
      <c r="AE53" s="147">
        <v>1089.4285714285713</v>
      </c>
      <c r="AF53" s="144"/>
    </row>
    <row r="54" spans="1:32" outlineLevel="1" x14ac:dyDescent="0.25">
      <c r="A54" s="169" t="s">
        <v>263</v>
      </c>
      <c r="B54" s="150">
        <v>721</v>
      </c>
      <c r="C54" s="150">
        <v>734</v>
      </c>
      <c r="D54" s="150">
        <v>704</v>
      </c>
      <c r="E54" s="150">
        <v>598</v>
      </c>
      <c r="F54" s="150">
        <v>524</v>
      </c>
      <c r="G54" s="150">
        <v>493</v>
      </c>
      <c r="H54" s="150">
        <v>500</v>
      </c>
      <c r="I54" s="150">
        <v>560</v>
      </c>
      <c r="J54" s="148">
        <v>0.12</v>
      </c>
      <c r="K54" s="148">
        <v>-8.2826392138511909E-2</v>
      </c>
      <c r="L54" s="147"/>
      <c r="M54" s="155">
        <v>3.64156587332553E-2</v>
      </c>
      <c r="N54" s="144"/>
      <c r="P54" s="169" t="s">
        <v>263</v>
      </c>
      <c r="Q54" s="150">
        <v>14465</v>
      </c>
      <c r="R54" s="150">
        <v>16545</v>
      </c>
      <c r="S54" s="150">
        <v>14341</v>
      </c>
      <c r="T54" s="150">
        <v>13650</v>
      </c>
      <c r="U54" s="150">
        <v>14844</v>
      </c>
      <c r="V54" s="150">
        <v>13660</v>
      </c>
      <c r="W54" s="150">
        <v>13858</v>
      </c>
      <c r="X54" s="150">
        <v>15378</v>
      </c>
      <c r="Y54" s="148">
        <v>0.10968393707605716</v>
      </c>
      <c r="Z54" s="148">
        <v>6.1985142507621181E-2</v>
      </c>
      <c r="AA54" s="147"/>
      <c r="AB54" s="144"/>
      <c r="AC54" s="144"/>
      <c r="AD54" s="147">
        <v>610.57142857142856</v>
      </c>
      <c r="AE54" s="147">
        <v>14480.428571428571</v>
      </c>
      <c r="AF54" s="144"/>
    </row>
    <row r="55" spans="1:32" outlineLevel="1" x14ac:dyDescent="0.25">
      <c r="A55" s="169" t="s">
        <v>264</v>
      </c>
      <c r="B55" s="150">
        <v>222</v>
      </c>
      <c r="C55" s="150">
        <v>214</v>
      </c>
      <c r="D55" s="150">
        <v>133</v>
      </c>
      <c r="E55" s="150">
        <v>149</v>
      </c>
      <c r="F55" s="150">
        <v>174</v>
      </c>
      <c r="G55" s="150">
        <v>142</v>
      </c>
      <c r="H55" s="150">
        <v>170</v>
      </c>
      <c r="I55" s="150">
        <v>129</v>
      </c>
      <c r="J55" s="148">
        <v>-0.2411764705882353</v>
      </c>
      <c r="K55" s="148">
        <v>-0.25</v>
      </c>
      <c r="L55" s="147"/>
      <c r="M55" s="155">
        <v>2.1931315878952737E-2</v>
      </c>
      <c r="N55" s="144"/>
      <c r="P55" s="169" t="s">
        <v>264</v>
      </c>
      <c r="Q55" s="150">
        <v>7240</v>
      </c>
      <c r="R55" s="150">
        <v>7407</v>
      </c>
      <c r="S55" s="150">
        <v>5905</v>
      </c>
      <c r="T55" s="150">
        <v>6187</v>
      </c>
      <c r="U55" s="150">
        <v>6401</v>
      </c>
      <c r="V55" s="150">
        <v>6379</v>
      </c>
      <c r="W55" s="150">
        <v>5385</v>
      </c>
      <c r="X55" s="150">
        <v>5882</v>
      </c>
      <c r="Y55" s="148">
        <v>9.2293407613741871E-2</v>
      </c>
      <c r="Z55" s="148">
        <v>-8.3066096561553573E-2</v>
      </c>
      <c r="AA55" s="147"/>
      <c r="AB55" s="144"/>
      <c r="AC55" s="144"/>
      <c r="AD55" s="147">
        <v>172</v>
      </c>
      <c r="AE55" s="147">
        <v>6414.8571428571431</v>
      </c>
      <c r="AF55" s="144"/>
    </row>
    <row r="56" spans="1:32" outlineLevel="1" x14ac:dyDescent="0.25">
      <c r="A56" s="169" t="s">
        <v>265</v>
      </c>
      <c r="B56" s="150">
        <v>321</v>
      </c>
      <c r="C56" s="150">
        <v>335</v>
      </c>
      <c r="D56" s="150">
        <v>245</v>
      </c>
      <c r="E56" s="150">
        <v>218</v>
      </c>
      <c r="F56" s="150">
        <v>203</v>
      </c>
      <c r="G56" s="150">
        <v>193</v>
      </c>
      <c r="H56" s="150">
        <v>211</v>
      </c>
      <c r="I56" s="150">
        <v>199</v>
      </c>
      <c r="J56" s="148">
        <v>-5.6872037914691941E-2</v>
      </c>
      <c r="K56" s="148">
        <v>-0.19293163383545775</v>
      </c>
      <c r="L56" s="147"/>
      <c r="M56" s="155">
        <v>3.4151364338424577E-2</v>
      </c>
      <c r="N56" s="144"/>
      <c r="P56" s="169" t="s">
        <v>265</v>
      </c>
      <c r="Q56" s="150">
        <v>6329</v>
      </c>
      <c r="R56" s="150">
        <v>6840</v>
      </c>
      <c r="S56" s="150">
        <v>4665</v>
      </c>
      <c r="T56" s="150">
        <v>4553</v>
      </c>
      <c r="U56" s="150">
        <v>5246</v>
      </c>
      <c r="V56" s="150">
        <v>5203</v>
      </c>
      <c r="W56" s="150">
        <v>5212</v>
      </c>
      <c r="X56" s="150">
        <v>5827</v>
      </c>
      <c r="Y56" s="148">
        <v>0.11799693016116654</v>
      </c>
      <c r="Z56" s="148">
        <v>7.2040580319596273E-2</v>
      </c>
      <c r="AA56" s="147"/>
      <c r="AB56" s="144"/>
      <c r="AC56" s="144"/>
      <c r="AD56" s="147">
        <v>246.57142857142858</v>
      </c>
      <c r="AE56" s="147">
        <v>5435.4285714285716</v>
      </c>
      <c r="AF56" s="144"/>
    </row>
    <row r="57" spans="1:32" outlineLevel="1" x14ac:dyDescent="0.25">
      <c r="A57" s="169" t="s">
        <v>266</v>
      </c>
      <c r="B57" s="150">
        <v>66</v>
      </c>
      <c r="C57" s="150">
        <v>129</v>
      </c>
      <c r="D57" s="150">
        <v>174</v>
      </c>
      <c r="E57" s="150">
        <v>76</v>
      </c>
      <c r="F57" s="150">
        <v>74</v>
      </c>
      <c r="G57" s="150">
        <v>45</v>
      </c>
      <c r="H57" s="150">
        <v>114</v>
      </c>
      <c r="I57" s="150">
        <v>74</v>
      </c>
      <c r="J57" s="148">
        <v>-0.35087719298245612</v>
      </c>
      <c r="K57" s="148">
        <v>-0.23598820058997053</v>
      </c>
      <c r="L57" s="147"/>
      <c r="M57" s="155">
        <v>2.9552715654952075E-2</v>
      </c>
      <c r="N57" s="144"/>
      <c r="P57" s="169" t="s">
        <v>266</v>
      </c>
      <c r="Q57" s="150">
        <v>2308</v>
      </c>
      <c r="R57" s="150">
        <v>3380</v>
      </c>
      <c r="S57" s="150">
        <v>2510</v>
      </c>
      <c r="T57" s="150">
        <v>2091</v>
      </c>
      <c r="U57" s="150">
        <v>2096</v>
      </c>
      <c r="V57" s="150">
        <v>1831</v>
      </c>
      <c r="W57" s="150">
        <v>1770</v>
      </c>
      <c r="X57" s="150">
        <v>2504</v>
      </c>
      <c r="Y57" s="148">
        <v>0.41468926553672314</v>
      </c>
      <c r="Z57" s="148">
        <v>9.6459401976729614E-2</v>
      </c>
      <c r="AA57" s="147"/>
      <c r="AB57" s="144"/>
      <c r="AC57" s="144"/>
      <c r="AD57" s="147">
        <v>96.857142857142861</v>
      </c>
      <c r="AE57" s="147">
        <v>2283.7142857142858</v>
      </c>
      <c r="AF57" s="144"/>
    </row>
    <row r="58" spans="1:32" outlineLevel="1" x14ac:dyDescent="0.25">
      <c r="A58" s="168" t="s">
        <v>267</v>
      </c>
      <c r="B58" s="170">
        <v>2371</v>
      </c>
      <c r="C58" s="170">
        <v>2620</v>
      </c>
      <c r="D58" s="170">
        <v>2105</v>
      </c>
      <c r="E58" s="170">
        <v>1566</v>
      </c>
      <c r="F58" s="170">
        <v>1440</v>
      </c>
      <c r="G58" s="170">
        <v>1600</v>
      </c>
      <c r="H58" s="170">
        <v>1472</v>
      </c>
      <c r="I58" s="170">
        <v>1520</v>
      </c>
      <c r="J58" s="171">
        <v>3.2608695652173912E-2</v>
      </c>
      <c r="K58" s="171">
        <v>-0.19234856535600425</v>
      </c>
      <c r="L58" s="147"/>
      <c r="M58" s="206">
        <v>3.4943332030621395E-2</v>
      </c>
      <c r="N58" s="144"/>
      <c r="P58" s="168" t="s">
        <v>267</v>
      </c>
      <c r="Q58" s="170">
        <v>51356</v>
      </c>
      <c r="R58" s="170">
        <v>55656</v>
      </c>
      <c r="S58" s="170">
        <v>43760</v>
      </c>
      <c r="T58" s="170">
        <v>39458</v>
      </c>
      <c r="U58" s="170">
        <v>42067</v>
      </c>
      <c r="V58" s="170">
        <v>40278</v>
      </c>
      <c r="W58" s="170">
        <v>39488</v>
      </c>
      <c r="X58" s="170">
        <v>43499</v>
      </c>
      <c r="Y58" s="171">
        <v>0.10157516207455429</v>
      </c>
      <c r="Z58" s="171">
        <v>-2.4257922278514296E-2</v>
      </c>
      <c r="AA58" s="147"/>
      <c r="AB58" s="144"/>
      <c r="AC58" s="144"/>
      <c r="AD58" s="147">
        <v>1882</v>
      </c>
      <c r="AE58" s="147">
        <v>44580.428571428572</v>
      </c>
      <c r="AF58" s="144"/>
    </row>
    <row r="59" spans="1:32" outlineLevel="1" x14ac:dyDescent="0.25">
      <c r="A59" s="163" t="s">
        <v>289</v>
      </c>
      <c r="B59" s="163"/>
      <c r="C59" s="163"/>
      <c r="D59" s="163"/>
      <c r="E59" s="144"/>
      <c r="F59" s="144"/>
      <c r="G59" s="144"/>
      <c r="H59" s="144"/>
      <c r="I59" s="162"/>
      <c r="J59" s="162"/>
      <c r="K59" s="162"/>
      <c r="L59" s="144"/>
      <c r="M59" s="144"/>
      <c r="N59" s="144"/>
      <c r="O59" s="144"/>
      <c r="P59" s="163" t="s">
        <v>268</v>
      </c>
      <c r="Q59" s="163"/>
      <c r="R59" s="163"/>
      <c r="S59" s="163"/>
      <c r="T59" s="144"/>
      <c r="U59" s="144"/>
      <c r="V59" s="144"/>
      <c r="W59" s="144"/>
      <c r="X59" s="162"/>
      <c r="Y59" s="162"/>
      <c r="Z59" s="162"/>
      <c r="AA59" s="144"/>
      <c r="AB59" s="144"/>
      <c r="AC59" s="144"/>
      <c r="AD59" s="144"/>
      <c r="AE59" s="144"/>
      <c r="AF59" s="144"/>
    </row>
    <row r="60" spans="1:32" x14ac:dyDescent="0.25">
      <c r="A60" s="164"/>
      <c r="B60" s="164"/>
      <c r="C60" s="164"/>
      <c r="D60" s="164"/>
      <c r="E60" s="144"/>
      <c r="F60" s="144"/>
      <c r="G60" s="144"/>
      <c r="H60" s="144"/>
      <c r="I60" s="144"/>
      <c r="J60" s="144"/>
      <c r="K60" s="144"/>
      <c r="L60" s="144"/>
      <c r="M60" s="144"/>
      <c r="N60" s="144"/>
      <c r="O60" s="204"/>
      <c r="P60" s="164"/>
      <c r="Q60" s="164"/>
      <c r="R60" s="164"/>
      <c r="S60" s="164"/>
      <c r="T60" s="144"/>
      <c r="U60" s="144"/>
      <c r="V60" s="144"/>
      <c r="W60" s="144"/>
      <c r="X60" s="144"/>
      <c r="Y60" s="144"/>
      <c r="Z60" s="144"/>
      <c r="AA60" s="144"/>
      <c r="AB60" s="144"/>
      <c r="AC60" s="144"/>
      <c r="AD60" s="144"/>
      <c r="AE60" s="144"/>
      <c r="AF60" s="144"/>
    </row>
    <row r="61" spans="1:32" x14ac:dyDescent="0.25">
      <c r="A61" s="164"/>
      <c r="B61" s="164"/>
      <c r="C61" s="164"/>
      <c r="D61" s="164"/>
      <c r="E61" s="144"/>
      <c r="F61" s="144"/>
      <c r="G61" s="144"/>
      <c r="H61" s="144"/>
      <c r="I61" s="144"/>
      <c r="J61" s="144"/>
      <c r="K61" s="144"/>
      <c r="L61" s="144"/>
      <c r="M61" s="144"/>
      <c r="N61" s="144"/>
      <c r="O61" s="204"/>
      <c r="P61" s="164"/>
      <c r="Q61" s="164"/>
      <c r="R61" s="164"/>
      <c r="S61" s="164"/>
      <c r="T61" s="144"/>
      <c r="U61" s="144"/>
      <c r="V61" s="144"/>
      <c r="W61" s="144"/>
      <c r="X61" s="144"/>
      <c r="Y61" s="144"/>
      <c r="Z61" s="144"/>
      <c r="AA61" s="144"/>
      <c r="AB61" s="144"/>
      <c r="AC61" s="144"/>
      <c r="AD61" s="144"/>
      <c r="AE61" s="144"/>
      <c r="AF61" s="144"/>
    </row>
    <row r="62" spans="1:32" x14ac:dyDescent="0.25">
      <c r="A62" s="165" t="s">
        <v>90</v>
      </c>
      <c r="B62" s="165"/>
      <c r="C62" s="165"/>
      <c r="D62" s="165"/>
      <c r="E62" s="144"/>
      <c r="F62" s="144"/>
      <c r="G62" s="144"/>
      <c r="H62" s="144"/>
      <c r="I62" s="144"/>
      <c r="J62" s="144"/>
      <c r="K62" s="144"/>
      <c r="L62" s="144"/>
      <c r="M62" s="144"/>
      <c r="N62" s="144"/>
      <c r="O62" s="204"/>
      <c r="P62" s="165" t="s">
        <v>90</v>
      </c>
      <c r="Q62" s="165"/>
      <c r="R62" s="165"/>
      <c r="S62" s="165"/>
      <c r="T62" s="144"/>
      <c r="U62" s="144"/>
      <c r="V62" s="144"/>
      <c r="W62" s="144"/>
      <c r="X62" s="144"/>
      <c r="Y62" s="144"/>
      <c r="Z62" s="144"/>
      <c r="AA62" s="144"/>
      <c r="AB62" s="144"/>
      <c r="AC62" s="144"/>
      <c r="AD62" s="144"/>
      <c r="AE62" s="144"/>
      <c r="AF62" s="144"/>
    </row>
    <row r="63" spans="1:32" outlineLevel="1" x14ac:dyDescent="0.25">
      <c r="A63" s="166" t="s">
        <v>319</v>
      </c>
      <c r="B63" s="166"/>
      <c r="C63" s="166"/>
      <c r="D63" s="166"/>
      <c r="E63" s="167"/>
      <c r="F63" s="167"/>
      <c r="G63" s="167"/>
      <c r="H63" s="167"/>
      <c r="I63" s="167"/>
      <c r="J63" s="167"/>
      <c r="K63" s="167"/>
      <c r="L63" s="167"/>
      <c r="M63" s="144"/>
      <c r="N63" s="144"/>
      <c r="P63" s="166" t="s">
        <v>231</v>
      </c>
      <c r="Q63" s="166"/>
      <c r="R63" s="166"/>
      <c r="S63" s="166"/>
      <c r="T63" s="167"/>
      <c r="U63" s="167"/>
      <c r="V63" s="167"/>
      <c r="W63" s="167"/>
      <c r="X63" s="167"/>
      <c r="Y63" s="167"/>
      <c r="Z63" s="167"/>
      <c r="AA63" s="167"/>
      <c r="AB63" s="144"/>
      <c r="AC63" s="144"/>
      <c r="AD63" s="144"/>
      <c r="AE63" s="144"/>
      <c r="AF63" s="144"/>
    </row>
    <row r="64" spans="1:32" ht="52.5" outlineLevel="1" x14ac:dyDescent="0.25">
      <c r="A64" s="168" t="s">
        <v>257</v>
      </c>
      <c r="B64" s="141">
        <v>2019</v>
      </c>
      <c r="C64" s="141">
        <v>2020</v>
      </c>
      <c r="D64" s="141">
        <v>2021</v>
      </c>
      <c r="E64" s="141">
        <v>2022</v>
      </c>
      <c r="F64" s="141">
        <v>2023</v>
      </c>
      <c r="G64" s="141">
        <v>2024</v>
      </c>
      <c r="H64" s="141">
        <v>2025</v>
      </c>
      <c r="I64" s="141">
        <v>2026</v>
      </c>
      <c r="J64" s="142" t="s">
        <v>232</v>
      </c>
      <c r="K64" s="142" t="s">
        <v>258</v>
      </c>
      <c r="L64" s="143" t="s">
        <v>234</v>
      </c>
      <c r="M64" s="142" t="s">
        <v>290</v>
      </c>
      <c r="N64" s="142" t="s">
        <v>291</v>
      </c>
      <c r="P64" s="168" t="s">
        <v>257</v>
      </c>
      <c r="Q64" s="141">
        <v>2019</v>
      </c>
      <c r="R64" s="141">
        <v>2020</v>
      </c>
      <c r="S64" s="141">
        <v>2021</v>
      </c>
      <c r="T64" s="141">
        <v>2022</v>
      </c>
      <c r="U64" s="141">
        <v>2023</v>
      </c>
      <c r="V64" s="141">
        <v>2024</v>
      </c>
      <c r="W64" s="141">
        <v>2025</v>
      </c>
      <c r="X64" s="141">
        <v>2026</v>
      </c>
      <c r="Y64" s="142" t="s">
        <v>232</v>
      </c>
      <c r="Z64" s="142" t="s">
        <v>258</v>
      </c>
      <c r="AA64" s="143" t="s">
        <v>234</v>
      </c>
      <c r="AB64" s="142" t="s">
        <v>269</v>
      </c>
      <c r="AC64" s="144"/>
      <c r="AD64" s="145" t="s">
        <v>320</v>
      </c>
      <c r="AE64" s="145" t="s">
        <v>235</v>
      </c>
      <c r="AF64" s="144"/>
    </row>
    <row r="65" spans="1:32" outlineLevel="1" x14ac:dyDescent="0.25">
      <c r="A65" s="169" t="s">
        <v>259</v>
      </c>
      <c r="B65" s="153">
        <v>0.7289719626168224</v>
      </c>
      <c r="C65" s="153">
        <v>0.75</v>
      </c>
      <c r="D65" s="153">
        <v>0.68956743002544529</v>
      </c>
      <c r="E65" s="153">
        <v>0.68715083798882681</v>
      </c>
      <c r="F65" s="153">
        <v>0.62140992167101827</v>
      </c>
      <c r="G65" s="153">
        <v>0.61772151898734173</v>
      </c>
      <c r="H65" s="153">
        <v>0.50607287449392713</v>
      </c>
      <c r="I65" s="153">
        <v>0.63284132841328411</v>
      </c>
      <c r="J65" s="172">
        <v>12.676845391935698</v>
      </c>
      <c r="K65" s="172">
        <v>-2.6588354023527327</v>
      </c>
      <c r="L65" s="147"/>
      <c r="M65" s="178">
        <v>1.8002047014750278</v>
      </c>
      <c r="N65" s="178">
        <v>2.2090148142841382</v>
      </c>
      <c r="P65" s="169" t="s">
        <v>259</v>
      </c>
      <c r="Q65" s="153">
        <v>0.71362161213928599</v>
      </c>
      <c r="R65" s="153">
        <v>0.68774395003903199</v>
      </c>
      <c r="S65" s="153">
        <v>0.65963585712864392</v>
      </c>
      <c r="T65" s="153">
        <v>0.66663156786353583</v>
      </c>
      <c r="U65" s="153">
        <v>0.6427719137218908</v>
      </c>
      <c r="V65" s="153">
        <v>0.61189525077674212</v>
      </c>
      <c r="W65" s="153">
        <v>0.61569772586496774</v>
      </c>
      <c r="X65" s="153">
        <v>0.61483928139853383</v>
      </c>
      <c r="Y65" s="172">
        <v>-8.5844446643390526E-2</v>
      </c>
      <c r="Z65" s="172">
        <v>-4.2516325957073553</v>
      </c>
      <c r="AA65" s="147"/>
      <c r="AB65" s="173">
        <v>0.19640390311012612</v>
      </c>
      <c r="AC65" s="144"/>
      <c r="AD65" s="151">
        <v>0.65942968243681144</v>
      </c>
      <c r="AE65" s="151">
        <v>0.65735560735560739</v>
      </c>
      <c r="AF65" s="144"/>
    </row>
    <row r="66" spans="1:32" outlineLevel="1" x14ac:dyDescent="0.25">
      <c r="A66" s="169" t="s">
        <v>260</v>
      </c>
      <c r="B66" s="153">
        <v>0.83333333333333337</v>
      </c>
      <c r="C66" s="153">
        <v>0.8</v>
      </c>
      <c r="D66" s="153">
        <v>0.6</v>
      </c>
      <c r="E66" s="153">
        <v>0.76190476190476186</v>
      </c>
      <c r="F66" s="153">
        <v>0.625</v>
      </c>
      <c r="G66" s="153">
        <v>0.25</v>
      </c>
      <c r="H66" s="153">
        <v>0</v>
      </c>
      <c r="I66" s="153">
        <v>0.5</v>
      </c>
      <c r="J66" s="172">
        <v>50</v>
      </c>
      <c r="K66" s="172">
        <v>-12.025316455696199</v>
      </c>
      <c r="L66" s="147"/>
      <c r="M66" s="178">
        <v>1.3043478260869545</v>
      </c>
      <c r="N66" s="178">
        <v>0.15243367724322998</v>
      </c>
      <c r="P66" s="169" t="s">
        <v>260</v>
      </c>
      <c r="Q66" s="153">
        <v>0.72514619883040932</v>
      </c>
      <c r="R66" s="153">
        <v>0.62091503267973858</v>
      </c>
      <c r="S66" s="153">
        <v>0.67625899280575541</v>
      </c>
      <c r="T66" s="153">
        <v>0.62608695652173918</v>
      </c>
      <c r="U66" s="153">
        <v>0.50862068965517238</v>
      </c>
      <c r="V66" s="153">
        <v>0.46846846846846846</v>
      </c>
      <c r="W66" s="153">
        <v>0.39823008849557523</v>
      </c>
      <c r="X66" s="153">
        <v>0.48695652173913045</v>
      </c>
      <c r="Y66" s="172">
        <v>8.8726433243555221</v>
      </c>
      <c r="Z66" s="172">
        <v>-10.236809699725297</v>
      </c>
      <c r="AA66" s="147"/>
      <c r="AB66" s="173">
        <v>1.0002200791126015E-2</v>
      </c>
      <c r="AC66" s="144"/>
      <c r="AD66" s="151">
        <v>0.620253164556962</v>
      </c>
      <c r="AE66" s="151">
        <v>0.58932461873638342</v>
      </c>
      <c r="AF66" s="144"/>
    </row>
    <row r="67" spans="1:32" outlineLevel="1" x14ac:dyDescent="0.25">
      <c r="A67" s="169" t="s">
        <v>261</v>
      </c>
      <c r="B67" s="153">
        <v>0.60416666666666663</v>
      </c>
      <c r="C67" s="153">
        <v>0.70909090909090911</v>
      </c>
      <c r="D67" s="153">
        <v>0.65</v>
      </c>
      <c r="E67" s="153">
        <v>0.66666666666666663</v>
      </c>
      <c r="F67" s="153">
        <v>0.69767441860465118</v>
      </c>
      <c r="G67" s="153">
        <v>0.78181818181818186</v>
      </c>
      <c r="H67" s="153">
        <v>0.51219512195121952</v>
      </c>
      <c r="I67" s="153">
        <v>0.47058823529411764</v>
      </c>
      <c r="J67" s="172">
        <v>-4.1606886657101878</v>
      </c>
      <c r="K67" s="172">
        <v>-19.341176470588238</v>
      </c>
      <c r="L67" s="147"/>
      <c r="M67" s="178">
        <v>-17.906693711967549</v>
      </c>
      <c r="N67" s="178">
        <v>-5.2820369818729063E-2</v>
      </c>
      <c r="P67" s="169" t="s">
        <v>261</v>
      </c>
      <c r="Q67" s="153">
        <v>0.62254901960784315</v>
      </c>
      <c r="R67" s="153">
        <v>0.68710089399744567</v>
      </c>
      <c r="S67" s="153">
        <v>0.64526315789473687</v>
      </c>
      <c r="T67" s="153">
        <v>0.5903225806451613</v>
      </c>
      <c r="U67" s="153">
        <v>0.62376237623762376</v>
      </c>
      <c r="V67" s="153">
        <v>0.64506627393225335</v>
      </c>
      <c r="W67" s="153">
        <v>0.58872305140961856</v>
      </c>
      <c r="X67" s="153">
        <v>0.64965517241379311</v>
      </c>
      <c r="Y67" s="172">
        <v>6.0932121004174551</v>
      </c>
      <c r="Z67" s="172">
        <v>1.7438781618476229</v>
      </c>
      <c r="AA67" s="147"/>
      <c r="AB67" s="173">
        <v>6.2860567003009127E-2</v>
      </c>
      <c r="AC67" s="144"/>
      <c r="AD67" s="151">
        <v>0.66400000000000003</v>
      </c>
      <c r="AE67" s="151">
        <v>0.63221639079531688</v>
      </c>
      <c r="AF67" s="144"/>
    </row>
    <row r="68" spans="1:32" outlineLevel="1" x14ac:dyDescent="0.25">
      <c r="A68" s="169" t="s">
        <v>262</v>
      </c>
      <c r="B68" s="153">
        <v>0.75129533678756477</v>
      </c>
      <c r="C68" s="153">
        <v>0.82785602503912359</v>
      </c>
      <c r="D68" s="153">
        <v>0.6985743380855397</v>
      </c>
      <c r="E68" s="153">
        <v>0.53439153439153442</v>
      </c>
      <c r="F68" s="153">
        <v>0.47596153846153844</v>
      </c>
      <c r="G68" s="153">
        <v>0.375</v>
      </c>
      <c r="H68" s="153">
        <v>0.42796610169491528</v>
      </c>
      <c r="I68" s="153">
        <v>0.43684210526315792</v>
      </c>
      <c r="J68" s="172">
        <v>0.88760035682426408</v>
      </c>
      <c r="K68" s="172">
        <v>-22.254994461992862</v>
      </c>
      <c r="L68" s="147"/>
      <c r="M68" s="178">
        <v>-18.32979998156512</v>
      </c>
      <c r="N68" s="178">
        <v>0.10942680516611847</v>
      </c>
      <c r="P68" s="169" t="s">
        <v>262</v>
      </c>
      <c r="Q68" s="153">
        <v>0.79254637148474227</v>
      </c>
      <c r="R68" s="153">
        <v>0.76912025690864527</v>
      </c>
      <c r="S68" s="153">
        <v>0.72797840026999661</v>
      </c>
      <c r="T68" s="153">
        <v>0.68375924680564892</v>
      </c>
      <c r="U68" s="153">
        <v>0.62673350041771092</v>
      </c>
      <c r="V68" s="153">
        <v>0.56512836667191679</v>
      </c>
      <c r="W68" s="153">
        <v>0.61828761429758938</v>
      </c>
      <c r="X68" s="153">
        <v>0.62014010507880912</v>
      </c>
      <c r="Y68" s="172">
        <v>0.185249078121974</v>
      </c>
      <c r="Z68" s="172">
        <v>-8.4556816533377432</v>
      </c>
      <c r="AA68" s="147"/>
      <c r="AB68" s="173">
        <v>-4.6369217465486168E-2</v>
      </c>
      <c r="AC68" s="144"/>
      <c r="AD68" s="151">
        <v>0.65939204988308653</v>
      </c>
      <c r="AE68" s="151">
        <v>0.70469692161218656</v>
      </c>
      <c r="AF68" s="144"/>
    </row>
    <row r="69" spans="1:32" outlineLevel="1" x14ac:dyDescent="0.25">
      <c r="A69" s="169" t="s">
        <v>53</v>
      </c>
      <c r="B69" s="153">
        <v>0.62650602409638556</v>
      </c>
      <c r="C69" s="153">
        <v>0.66321243523316065</v>
      </c>
      <c r="D69" s="153">
        <v>0.61309523809523814</v>
      </c>
      <c r="E69" s="153">
        <v>0.61417322834645671</v>
      </c>
      <c r="F69" s="153">
        <v>0.5714285714285714</v>
      </c>
      <c r="G69" s="153">
        <v>0.85344827586206895</v>
      </c>
      <c r="H69" s="153">
        <v>0.51666666666666672</v>
      </c>
      <c r="I69" s="153">
        <v>0.55932203389830504</v>
      </c>
      <c r="J69" s="172">
        <v>4.2655367231638319</v>
      </c>
      <c r="K69" s="172">
        <v>-11.755145522337108</v>
      </c>
      <c r="L69" s="147"/>
      <c r="M69" s="178">
        <v>4.2080654587960176</v>
      </c>
      <c r="N69" s="178">
        <v>0.15243367724322998</v>
      </c>
      <c r="P69" s="169" t="s">
        <v>53</v>
      </c>
      <c r="Q69" s="153">
        <v>0.6476486860304288</v>
      </c>
      <c r="R69" s="153">
        <v>0.5889145496535797</v>
      </c>
      <c r="S69" s="153">
        <v>0.60781187724192909</v>
      </c>
      <c r="T69" s="153">
        <v>0.5655304848775804</v>
      </c>
      <c r="U69" s="153">
        <v>0.53391384051329061</v>
      </c>
      <c r="V69" s="153">
        <v>0.59124423963133643</v>
      </c>
      <c r="W69" s="153">
        <v>0.54913833255705635</v>
      </c>
      <c r="X69" s="153">
        <v>0.51724137931034486</v>
      </c>
      <c r="Y69" s="172">
        <v>-3.189695324671149</v>
      </c>
      <c r="Z69" s="172">
        <v>-6.9755786119966912</v>
      </c>
      <c r="AA69" s="147"/>
      <c r="AB69" s="173">
        <v>-7.7631181136011973E-2</v>
      </c>
      <c r="AC69" s="144"/>
      <c r="AD69" s="151">
        <v>0.67687348912167611</v>
      </c>
      <c r="AE69" s="151">
        <v>0.58699716543031177</v>
      </c>
      <c r="AF69" s="144"/>
    </row>
    <row r="70" spans="1:32" outlineLevel="1" x14ac:dyDescent="0.25">
      <c r="A70" s="169" t="s">
        <v>11</v>
      </c>
      <c r="B70" s="153">
        <v>0.38048780487804879</v>
      </c>
      <c r="C70" s="153">
        <v>0.41493775933609961</v>
      </c>
      <c r="D70" s="153">
        <v>0.34857142857142859</v>
      </c>
      <c r="E70" s="153">
        <v>0.33155080213903743</v>
      </c>
      <c r="F70" s="153">
        <v>0.18382352941176472</v>
      </c>
      <c r="G70" s="153">
        <v>0.29896907216494845</v>
      </c>
      <c r="H70" s="153">
        <v>0.21393034825870647</v>
      </c>
      <c r="I70" s="153">
        <v>0.2839506172839506</v>
      </c>
      <c r="J70" s="172">
        <v>7.0020269025244133</v>
      </c>
      <c r="K70" s="172">
        <v>-3.4944080251523624</v>
      </c>
      <c r="L70" s="147"/>
      <c r="M70" s="178">
        <v>11.322969733702445</v>
      </c>
      <c r="N70" s="178">
        <v>0.65021657864732796</v>
      </c>
      <c r="P70" s="169" t="s">
        <v>11</v>
      </c>
      <c r="Q70" s="153">
        <v>0.23004870738104158</v>
      </c>
      <c r="R70" s="153">
        <v>0.20467411815938452</v>
      </c>
      <c r="S70" s="153">
        <v>0.18691936083240432</v>
      </c>
      <c r="T70" s="153">
        <v>0.17810245977436656</v>
      </c>
      <c r="U70" s="153">
        <v>0.15895131086142322</v>
      </c>
      <c r="V70" s="153">
        <v>0.16020889487870621</v>
      </c>
      <c r="W70" s="153">
        <v>0.15276092233009708</v>
      </c>
      <c r="X70" s="153">
        <v>0.17072091994692615</v>
      </c>
      <c r="Y70" s="172">
        <v>1.7959997616829066</v>
      </c>
      <c r="Z70" s="172">
        <v>-0.99086544153278167</v>
      </c>
      <c r="AA70" s="147"/>
      <c r="AB70" s="173">
        <v>6.8239004245379542E-2</v>
      </c>
      <c r="AC70" s="144"/>
      <c r="AD70" s="151">
        <v>0.31889469753547423</v>
      </c>
      <c r="AE70" s="151">
        <v>0.18062957436225396</v>
      </c>
      <c r="AF70" s="144"/>
    </row>
    <row r="71" spans="1:32" outlineLevel="1" x14ac:dyDescent="0.25">
      <c r="A71" s="169" t="s">
        <v>263</v>
      </c>
      <c r="B71" s="153">
        <v>0.84624413145539901</v>
      </c>
      <c r="C71" s="153">
        <v>0.84367816091954018</v>
      </c>
      <c r="D71" s="153">
        <v>0.86699507389162567</v>
      </c>
      <c r="E71" s="153">
        <v>0.84582743988684583</v>
      </c>
      <c r="F71" s="153">
        <v>0.80245022970903523</v>
      </c>
      <c r="G71" s="153">
        <v>0.81622516556291391</v>
      </c>
      <c r="H71" s="153">
        <v>0.78003120124804992</v>
      </c>
      <c r="I71" s="153">
        <v>0.79096045197740117</v>
      </c>
      <c r="J71" s="172">
        <v>1.0929250729351248</v>
      </c>
      <c r="K71" s="172">
        <v>-4.0718863064435729</v>
      </c>
      <c r="L71" s="147"/>
      <c r="M71" s="178">
        <v>-4.3892968218038568</v>
      </c>
      <c r="N71" s="178">
        <v>0.90029917124558878</v>
      </c>
      <c r="P71" s="169" t="s">
        <v>263</v>
      </c>
      <c r="Q71" s="153">
        <v>0.84943331963121738</v>
      </c>
      <c r="R71" s="153">
        <v>0.83993298812062134</v>
      </c>
      <c r="S71" s="153">
        <v>0.86013314940322683</v>
      </c>
      <c r="T71" s="153">
        <v>0.84803677932405563</v>
      </c>
      <c r="U71" s="153">
        <v>0.83337076128452725</v>
      </c>
      <c r="V71" s="153">
        <v>0.82195077922859383</v>
      </c>
      <c r="W71" s="153">
        <v>0.82967131652996473</v>
      </c>
      <c r="X71" s="153">
        <v>0.83485342019543973</v>
      </c>
      <c r="Y71" s="172">
        <v>0.51821036654750019</v>
      </c>
      <c r="Z71" s="172">
        <v>-0.54267754441192917</v>
      </c>
      <c r="AA71" s="147"/>
      <c r="AB71" s="173">
        <v>0.78592547646255673</v>
      </c>
      <c r="AC71" s="144"/>
      <c r="AD71" s="151">
        <v>0.8316793150418369</v>
      </c>
      <c r="AE71" s="151">
        <v>0.84028019563955902</v>
      </c>
      <c r="AF71" s="144"/>
    </row>
    <row r="72" spans="1:32" outlineLevel="1" x14ac:dyDescent="0.25">
      <c r="A72" s="169" t="s">
        <v>264</v>
      </c>
      <c r="B72" s="153">
        <v>0.36633663366336633</v>
      </c>
      <c r="C72" s="153">
        <v>0.38078291814946619</v>
      </c>
      <c r="D72" s="153">
        <v>0.31818181818181818</v>
      </c>
      <c r="E72" s="153">
        <v>0.2754158964879852</v>
      </c>
      <c r="F72" s="153">
        <v>0.28246753246753248</v>
      </c>
      <c r="G72" s="153">
        <v>0.23278688524590163</v>
      </c>
      <c r="H72" s="153">
        <v>0.24320457796852646</v>
      </c>
      <c r="I72" s="153">
        <v>0.21182266009852216</v>
      </c>
      <c r="J72" s="172">
        <v>-3.1381917870004301</v>
      </c>
      <c r="K72" s="172">
        <v>-8.5314556091013873</v>
      </c>
      <c r="L72" s="147"/>
      <c r="M72" s="178">
        <v>2.8279738764231901</v>
      </c>
      <c r="N72" s="178">
        <v>3.7509057110274302E-2</v>
      </c>
      <c r="P72" s="169" t="s">
        <v>264</v>
      </c>
      <c r="Q72" s="153">
        <v>0.26333975921143565</v>
      </c>
      <c r="R72" s="153">
        <v>0.25994034041059833</v>
      </c>
      <c r="S72" s="153">
        <v>0.2713570148430679</v>
      </c>
      <c r="T72" s="153">
        <v>0.23304079249689255</v>
      </c>
      <c r="U72" s="153">
        <v>0.20886902042680938</v>
      </c>
      <c r="V72" s="153">
        <v>0.19705909610453801</v>
      </c>
      <c r="W72" s="153">
        <v>0.1704059998101326</v>
      </c>
      <c r="X72" s="153">
        <v>0.18354292133429026</v>
      </c>
      <c r="Y72" s="172">
        <v>1.3136921524157659</v>
      </c>
      <c r="Z72" s="172">
        <v>-4.2200608597942448</v>
      </c>
      <c r="AA72" s="147"/>
      <c r="AB72" s="173">
        <v>0.30278447359722849</v>
      </c>
      <c r="AC72" s="144"/>
      <c r="AD72" s="151">
        <v>0.29713721618953604</v>
      </c>
      <c r="AE72" s="151">
        <v>0.22574352993223271</v>
      </c>
      <c r="AF72" s="144"/>
    </row>
    <row r="73" spans="1:32" outlineLevel="1" x14ac:dyDescent="0.25">
      <c r="A73" s="169" t="s">
        <v>265</v>
      </c>
      <c r="B73" s="153">
        <v>0.5253682487725041</v>
      </c>
      <c r="C73" s="153">
        <v>0.56876061120543298</v>
      </c>
      <c r="D73" s="153">
        <v>0.58894230769230771</v>
      </c>
      <c r="E73" s="153">
        <v>0.5706806282722513</v>
      </c>
      <c r="F73" s="153">
        <v>0.50372208436724564</v>
      </c>
      <c r="G73" s="153">
        <v>0.52303523035230348</v>
      </c>
      <c r="H73" s="153">
        <v>0.44608879492600423</v>
      </c>
      <c r="I73" s="153">
        <v>0.45642201834862384</v>
      </c>
      <c r="J73" s="172">
        <v>1.0333223422619608</v>
      </c>
      <c r="K73" s="172">
        <v>-7.5801231728465313</v>
      </c>
      <c r="L73" s="147"/>
      <c r="M73" s="178">
        <v>-4.3406425638337911</v>
      </c>
      <c r="N73" s="178">
        <v>0.16393117983488081</v>
      </c>
      <c r="P73" s="169" t="s">
        <v>265</v>
      </c>
      <c r="Q73" s="153">
        <v>0.57043713384407391</v>
      </c>
      <c r="R73" s="153">
        <v>0.5477258167841127</v>
      </c>
      <c r="S73" s="153">
        <v>0.53880803880803885</v>
      </c>
      <c r="T73" s="153">
        <v>0.53476626732440691</v>
      </c>
      <c r="U73" s="153">
        <v>0.50563855421686743</v>
      </c>
      <c r="V73" s="153">
        <v>0.50994805449377634</v>
      </c>
      <c r="W73" s="153">
        <v>0.48966553927095074</v>
      </c>
      <c r="X73" s="153">
        <v>0.49982844398696175</v>
      </c>
      <c r="Y73" s="172">
        <v>1.0162904716011001</v>
      </c>
      <c r="Z73" s="172">
        <v>-2.8784863041672439</v>
      </c>
      <c r="AA73" s="147"/>
      <c r="AB73" s="173">
        <v>0.17931783316398331</v>
      </c>
      <c r="AC73" s="144"/>
      <c r="AD73" s="151">
        <v>0.53222325007708915</v>
      </c>
      <c r="AE73" s="151">
        <v>0.52861330702863418</v>
      </c>
      <c r="AF73" s="144"/>
    </row>
    <row r="74" spans="1:32" outlineLevel="1" x14ac:dyDescent="0.25">
      <c r="A74" s="169" t="s">
        <v>266</v>
      </c>
      <c r="B74" s="153">
        <v>0.39285714285714285</v>
      </c>
      <c r="C74" s="153">
        <v>0.50588235294117645</v>
      </c>
      <c r="D74" s="153">
        <v>0.55238095238095242</v>
      </c>
      <c r="E74" s="153">
        <v>0.40860215053763443</v>
      </c>
      <c r="F74" s="153">
        <v>0.3288888888888889</v>
      </c>
      <c r="G74" s="153">
        <v>0.14754098360655737</v>
      </c>
      <c r="H74" s="153">
        <v>0.25389755011135856</v>
      </c>
      <c r="I74" s="153">
        <v>0.1716937354988399</v>
      </c>
      <c r="J74" s="172">
        <v>-8.2203814612518666</v>
      </c>
      <c r="K74" s="172">
        <v>-18.458582309285738</v>
      </c>
      <c r="L74" s="147"/>
      <c r="M74" s="178">
        <v>-4.606433041993566</v>
      </c>
      <c r="N74" s="178">
        <v>-0.9689907775145612</v>
      </c>
      <c r="P74" s="169" t="s">
        <v>266</v>
      </c>
      <c r="Q74" s="153">
        <v>0.32429394407756079</v>
      </c>
      <c r="R74" s="153">
        <v>0.39708646616541354</v>
      </c>
      <c r="S74" s="153">
        <v>0.36292654713707345</v>
      </c>
      <c r="T74" s="153">
        <v>0.3185072353389185</v>
      </c>
      <c r="U74" s="153">
        <v>0.28680897646414888</v>
      </c>
      <c r="V74" s="153">
        <v>0.19146711283070167</v>
      </c>
      <c r="W74" s="153">
        <v>0.19157917523541509</v>
      </c>
      <c r="X74" s="153">
        <v>0.21775806591877556</v>
      </c>
      <c r="Y74" s="172">
        <v>2.6178890683360461</v>
      </c>
      <c r="Z74" s="172">
        <v>-7.1738493298899195</v>
      </c>
      <c r="AA74" s="147"/>
      <c r="AB74" s="173">
        <v>-0.23754724556233064</v>
      </c>
      <c r="AC74" s="144"/>
      <c r="AD74" s="151">
        <v>0.3562795585916973</v>
      </c>
      <c r="AE74" s="151">
        <v>0.28949655921767475</v>
      </c>
      <c r="AF74" s="144"/>
    </row>
    <row r="75" spans="1:32" outlineLevel="1" x14ac:dyDescent="0.25">
      <c r="A75" s="168" t="s">
        <v>267</v>
      </c>
      <c r="B75" s="174">
        <v>0.62791313559322037</v>
      </c>
      <c r="C75" s="174">
        <v>0.66295546558704455</v>
      </c>
      <c r="D75" s="174">
        <v>0.63826561552456029</v>
      </c>
      <c r="E75" s="174">
        <v>0.57341633101428047</v>
      </c>
      <c r="F75" s="174">
        <v>0.51539012168933429</v>
      </c>
      <c r="G75" s="174">
        <v>0.51480051480051481</v>
      </c>
      <c r="H75" s="174">
        <v>0.43757431629013077</v>
      </c>
      <c r="I75" s="174">
        <v>0.46942557134033353</v>
      </c>
      <c r="J75" s="175">
        <v>3.1851255050202756</v>
      </c>
      <c r="K75" s="175">
        <v>-10.278482695702134</v>
      </c>
      <c r="L75" s="147"/>
      <c r="M75" s="207">
        <v>4.0441350433035703</v>
      </c>
      <c r="N75" s="207">
        <v>3.3534538134414991</v>
      </c>
      <c r="P75" s="168" t="s">
        <v>267</v>
      </c>
      <c r="Q75" s="174">
        <v>0.541461511697787</v>
      </c>
      <c r="R75" s="174">
        <v>0.53382441803585301</v>
      </c>
      <c r="S75" s="174">
        <v>0.53412752660872964</v>
      </c>
      <c r="T75" s="174">
        <v>0.48477774774553406</v>
      </c>
      <c r="U75" s="174">
        <v>0.45379229997518905</v>
      </c>
      <c r="V75" s="174">
        <v>0.42279512102953837</v>
      </c>
      <c r="W75" s="174">
        <v>0.4158470060447777</v>
      </c>
      <c r="X75" s="174">
        <v>0.42898422090729782</v>
      </c>
      <c r="Y75" s="175">
        <v>1.3137214862520119</v>
      </c>
      <c r="Z75" s="175">
        <v>-5.4569741032911621</v>
      </c>
      <c r="AA75" s="147"/>
      <c r="AB75" s="173">
        <v>1.2439858142095805</v>
      </c>
      <c r="AC75" s="144"/>
      <c r="AD75" s="176">
        <v>0.57221039829735487</v>
      </c>
      <c r="AE75" s="176">
        <v>0.48355396194020944</v>
      </c>
      <c r="AF75" s="144"/>
    </row>
    <row r="76" spans="1:32" outlineLevel="1" x14ac:dyDescent="0.25">
      <c r="A76" s="163" t="s">
        <v>289</v>
      </c>
      <c r="B76" s="163"/>
      <c r="C76" s="163"/>
      <c r="D76" s="163"/>
      <c r="E76" s="144"/>
      <c r="F76" s="144"/>
      <c r="G76" s="144"/>
      <c r="H76" s="144"/>
      <c r="I76" s="162"/>
      <c r="J76" s="162"/>
      <c r="K76" s="162"/>
      <c r="L76" s="162"/>
      <c r="M76" s="162"/>
      <c r="N76" s="144"/>
      <c r="O76" s="144"/>
      <c r="P76" s="163" t="s">
        <v>268</v>
      </c>
      <c r="Q76" s="163"/>
      <c r="R76" s="163"/>
      <c r="S76" s="163"/>
      <c r="T76" s="144"/>
      <c r="U76" s="144"/>
      <c r="V76" s="144"/>
      <c r="W76" s="144"/>
      <c r="X76" s="162"/>
      <c r="Y76" s="162"/>
      <c r="Z76" s="162"/>
      <c r="AA76" s="162"/>
      <c r="AB76" s="144"/>
      <c r="AC76" s="144"/>
      <c r="AD76" s="144"/>
      <c r="AE76" s="144"/>
      <c r="AF76" s="144"/>
    </row>
    <row r="77" spans="1:32" x14ac:dyDescent="0.25">
      <c r="A77" s="204"/>
      <c r="B77" s="204"/>
      <c r="C77" s="204"/>
      <c r="D77" s="20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row>
    <row r="78" spans="1:32" x14ac:dyDescent="0.25">
      <c r="A78" s="204"/>
      <c r="B78" s="204"/>
      <c r="C78" s="204"/>
      <c r="D78" s="20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row>
    <row r="79" spans="1:32" x14ac:dyDescent="0.25">
      <c r="A79" s="165" t="s">
        <v>270</v>
      </c>
      <c r="B79" s="165"/>
      <c r="C79" s="165"/>
      <c r="D79" s="165"/>
      <c r="E79" s="144"/>
      <c r="F79" s="144"/>
      <c r="G79" s="144"/>
      <c r="H79" s="144"/>
      <c r="I79" s="144"/>
      <c r="J79" s="144"/>
      <c r="K79" s="144"/>
      <c r="L79" s="144"/>
      <c r="M79" s="144"/>
      <c r="N79" s="144"/>
      <c r="O79" s="204"/>
      <c r="P79" s="165" t="s">
        <v>270</v>
      </c>
      <c r="Q79" s="165"/>
      <c r="R79" s="165"/>
      <c r="S79" s="165"/>
      <c r="T79" s="144"/>
      <c r="U79" s="144"/>
      <c r="V79" s="144"/>
      <c r="W79" s="144"/>
      <c r="X79" s="144"/>
      <c r="Y79" s="144"/>
      <c r="Z79" s="144"/>
      <c r="AA79" s="144"/>
      <c r="AB79" s="144"/>
      <c r="AC79" s="144"/>
      <c r="AD79" s="144"/>
      <c r="AE79" s="144"/>
      <c r="AF79" s="144"/>
    </row>
    <row r="80" spans="1:32" outlineLevel="2" x14ac:dyDescent="0.25">
      <c r="A80" s="166" t="s">
        <v>319</v>
      </c>
      <c r="B80" s="166"/>
      <c r="C80" s="166"/>
      <c r="D80" s="166"/>
      <c r="E80" s="167"/>
      <c r="F80" s="167"/>
      <c r="G80" s="167"/>
      <c r="H80" s="167"/>
      <c r="I80" s="167"/>
      <c r="J80" s="167"/>
      <c r="K80" s="167"/>
      <c r="L80" s="167"/>
      <c r="M80" s="144"/>
      <c r="N80" s="144"/>
      <c r="P80" s="166" t="s">
        <v>231</v>
      </c>
      <c r="Q80" s="166"/>
      <c r="R80" s="166"/>
      <c r="S80" s="166"/>
      <c r="T80" s="167"/>
      <c r="U80" s="167"/>
      <c r="V80" s="167"/>
      <c r="W80" s="167"/>
      <c r="X80" s="167"/>
      <c r="Y80" s="167"/>
      <c r="Z80" s="167"/>
      <c r="AA80" s="167"/>
      <c r="AB80" s="144"/>
      <c r="AC80" s="144"/>
      <c r="AD80" s="144"/>
      <c r="AE80" s="144"/>
      <c r="AF80" s="144"/>
    </row>
    <row r="81" spans="1:32" ht="52.5" outlineLevel="2" x14ac:dyDescent="0.25">
      <c r="A81" s="168" t="s">
        <v>257</v>
      </c>
      <c r="B81" s="141">
        <v>2019</v>
      </c>
      <c r="C81" s="141">
        <v>2020</v>
      </c>
      <c r="D81" s="141">
        <v>2021</v>
      </c>
      <c r="E81" s="141">
        <v>2022</v>
      </c>
      <c r="F81" s="141">
        <v>2023</v>
      </c>
      <c r="G81" s="141">
        <v>2024</v>
      </c>
      <c r="H81" s="141">
        <v>2025</v>
      </c>
      <c r="I81" s="141">
        <v>2026</v>
      </c>
      <c r="J81" s="142" t="s">
        <v>232</v>
      </c>
      <c r="K81" s="142" t="s">
        <v>258</v>
      </c>
      <c r="L81" s="143" t="s">
        <v>234</v>
      </c>
      <c r="M81" s="142" t="s">
        <v>290</v>
      </c>
      <c r="N81" s="142" t="s">
        <v>292</v>
      </c>
      <c r="P81" s="168" t="s">
        <v>257</v>
      </c>
      <c r="Q81" s="141">
        <v>2019</v>
      </c>
      <c r="R81" s="141">
        <v>2020</v>
      </c>
      <c r="S81" s="141">
        <v>2021</v>
      </c>
      <c r="T81" s="141">
        <v>2022</v>
      </c>
      <c r="U81" s="141">
        <v>2023</v>
      </c>
      <c r="V81" s="141">
        <v>2024</v>
      </c>
      <c r="W81" s="141">
        <v>2025</v>
      </c>
      <c r="X81" s="141">
        <v>2026</v>
      </c>
      <c r="Y81" s="142" t="s">
        <v>232</v>
      </c>
      <c r="Z81" s="142" t="s">
        <v>258</v>
      </c>
      <c r="AA81" s="143" t="s">
        <v>234</v>
      </c>
      <c r="AB81" s="142" t="s">
        <v>271</v>
      </c>
      <c r="AC81" s="144"/>
      <c r="AD81" s="145" t="s">
        <v>320</v>
      </c>
      <c r="AE81" s="145" t="s">
        <v>235</v>
      </c>
      <c r="AF81" s="144"/>
    </row>
    <row r="82" spans="1:32" outlineLevel="2" x14ac:dyDescent="0.25">
      <c r="A82" s="169" t="s">
        <v>259</v>
      </c>
      <c r="B82" s="150">
        <v>97.900840336134522</v>
      </c>
      <c r="C82" s="150">
        <v>108.16243654822337</v>
      </c>
      <c r="D82" s="150">
        <v>74.111597374179397</v>
      </c>
      <c r="E82" s="150">
        <v>82.995381062355577</v>
      </c>
      <c r="F82" s="150">
        <v>82.075268817204304</v>
      </c>
      <c r="G82" s="150">
        <v>67.633466135458164</v>
      </c>
      <c r="H82" s="150">
        <v>74.773139745916509</v>
      </c>
      <c r="I82" s="150">
        <v>76.707132018209421</v>
      </c>
      <c r="J82" s="156">
        <v>1.9339922722929117</v>
      </c>
      <c r="K82" s="156">
        <v>-8.2394456111728829</v>
      </c>
      <c r="L82" s="147"/>
      <c r="M82" s="178">
        <v>-1.5840731935169714</v>
      </c>
      <c r="N82" s="178">
        <v>0.41317435055459839</v>
      </c>
      <c r="P82" s="169" t="s">
        <v>259</v>
      </c>
      <c r="Q82" s="150">
        <v>94.582461848322893</v>
      </c>
      <c r="R82" s="150">
        <v>103.59069703622383</v>
      </c>
      <c r="S82" s="150">
        <v>81.835055913249732</v>
      </c>
      <c r="T82" s="150">
        <v>77.125618811881182</v>
      </c>
      <c r="U82" s="150">
        <v>76.288908899894949</v>
      </c>
      <c r="V82" s="150">
        <v>66.627954479136264</v>
      </c>
      <c r="W82" s="150">
        <v>75.456718157971451</v>
      </c>
      <c r="X82" s="150">
        <v>78.291205211726393</v>
      </c>
      <c r="Y82" s="177">
        <v>2.8344870537549411</v>
      </c>
      <c r="Z82" s="177">
        <v>-4.1840736332697048</v>
      </c>
      <c r="AA82" s="147"/>
      <c r="AB82" s="178">
        <v>0.59920610081611869</v>
      </c>
      <c r="AC82" s="144"/>
      <c r="AD82" s="147">
        <v>84.946577629382304</v>
      </c>
      <c r="AE82" s="147">
        <v>82.475278844996097</v>
      </c>
      <c r="AF82" s="144"/>
    </row>
    <row r="83" spans="1:32" outlineLevel="2" x14ac:dyDescent="0.25">
      <c r="A83" s="169" t="s">
        <v>260</v>
      </c>
      <c r="B83" s="150">
        <v>427</v>
      </c>
      <c r="C83" s="150">
        <v>324.03846153846177</v>
      </c>
      <c r="D83" s="150">
        <v>194.2000000000003</v>
      </c>
      <c r="E83" s="150">
        <v>283.19354838709677</v>
      </c>
      <c r="F83" s="150">
        <v>183.82352941176441</v>
      </c>
      <c r="G83" s="150">
        <v>204</v>
      </c>
      <c r="H83" s="150">
        <v>124.75000000000009</v>
      </c>
      <c r="I83" s="150">
        <v>103.43478260869547</v>
      </c>
      <c r="J83" s="156">
        <v>-21.315217391304614</v>
      </c>
      <c r="K83" s="156">
        <v>-142.17939061965109</v>
      </c>
      <c r="L83" s="147"/>
      <c r="M83" s="178">
        <v>-55.843342391304517</v>
      </c>
      <c r="N83" s="178">
        <v>-9.2102850639221856E-2</v>
      </c>
      <c r="P83" s="169" t="s">
        <v>260</v>
      </c>
      <c r="Q83" s="150">
        <v>219.69850746268639</v>
      </c>
      <c r="R83" s="150">
        <v>183.33121019108307</v>
      </c>
      <c r="S83" s="150">
        <v>204.39597315436279</v>
      </c>
      <c r="T83" s="150">
        <v>151.44680851063836</v>
      </c>
      <c r="U83" s="150">
        <v>115.76721311475417</v>
      </c>
      <c r="V83" s="150">
        <v>92.869863013698591</v>
      </c>
      <c r="W83" s="150">
        <v>114.51943462897535</v>
      </c>
      <c r="X83" s="150">
        <v>159.27812499999999</v>
      </c>
      <c r="Y83" s="177">
        <v>44.758690371024642</v>
      </c>
      <c r="Z83" s="177">
        <v>2.8760881425799596</v>
      </c>
      <c r="AA83" s="147"/>
      <c r="AB83" s="178">
        <v>0.14399514734517282</v>
      </c>
      <c r="AC83" s="144"/>
      <c r="AD83" s="147">
        <v>245.61417322834654</v>
      </c>
      <c r="AE83" s="147">
        <v>156.40203685742003</v>
      </c>
      <c r="AF83" s="144"/>
    </row>
    <row r="84" spans="1:32" outlineLevel="2" x14ac:dyDescent="0.25">
      <c r="A84" s="169" t="s">
        <v>261</v>
      </c>
      <c r="B84" s="150">
        <v>107.27777777777777</v>
      </c>
      <c r="C84" s="150">
        <v>143.93103448275863</v>
      </c>
      <c r="D84" s="150">
        <v>82.720720720720692</v>
      </c>
      <c r="E84" s="150">
        <v>88.897435897435898</v>
      </c>
      <c r="F84" s="150">
        <v>94.14</v>
      </c>
      <c r="G84" s="150">
        <v>133.78181818181818</v>
      </c>
      <c r="H84" s="150">
        <v>83.238095238095255</v>
      </c>
      <c r="I84" s="150">
        <v>60.439024390243915</v>
      </c>
      <c r="J84" s="156">
        <v>-22.79907084785134</v>
      </c>
      <c r="K84" s="156">
        <v>-43.10865287136977</v>
      </c>
      <c r="L84" s="147"/>
      <c r="M84" s="178">
        <v>-53.899228992289807</v>
      </c>
      <c r="N84" s="178">
        <v>-0.25938674412333285</v>
      </c>
      <c r="P84" s="169" t="s">
        <v>261</v>
      </c>
      <c r="Q84" s="150">
        <v>145.89043209876544</v>
      </c>
      <c r="R84" s="150">
        <v>135.32862190812722</v>
      </c>
      <c r="S84" s="150">
        <v>104.62426614481413</v>
      </c>
      <c r="T84" s="150">
        <v>128.20583941605835</v>
      </c>
      <c r="U84" s="150">
        <v>116.71446229913469</v>
      </c>
      <c r="V84" s="150">
        <v>119.21803499327052</v>
      </c>
      <c r="W84" s="150">
        <v>115.47710487444608</v>
      </c>
      <c r="X84" s="150">
        <v>114.33825338253372</v>
      </c>
      <c r="Y84" s="177">
        <v>-1.1388514919123622</v>
      </c>
      <c r="Z84" s="177">
        <v>-8.1276034184970314</v>
      </c>
      <c r="AA84" s="147"/>
      <c r="AB84" s="178">
        <v>5.721857637655603E-2</v>
      </c>
      <c r="AC84" s="144"/>
      <c r="AD84" s="147">
        <v>103.54767726161369</v>
      </c>
      <c r="AE84" s="147">
        <v>122.46585680103075</v>
      </c>
      <c r="AF84" s="144"/>
    </row>
    <row r="85" spans="1:32" outlineLevel="2" x14ac:dyDescent="0.25">
      <c r="A85" s="169" t="s">
        <v>262</v>
      </c>
      <c r="B85" s="150">
        <v>97.130360205831863</v>
      </c>
      <c r="C85" s="150">
        <v>124.01860465116259</v>
      </c>
      <c r="D85" s="150">
        <v>77.270916334661365</v>
      </c>
      <c r="E85" s="150">
        <v>107.47150259067367</v>
      </c>
      <c r="F85" s="150">
        <v>77</v>
      </c>
      <c r="G85" s="150">
        <v>39.218884120171666</v>
      </c>
      <c r="H85" s="150">
        <v>90.156378600822862</v>
      </c>
      <c r="I85" s="150">
        <v>104.91</v>
      </c>
      <c r="J85" s="156">
        <v>14.753621399177135</v>
      </c>
      <c r="K85" s="156">
        <v>11.655120551090747</v>
      </c>
      <c r="L85" s="147"/>
      <c r="M85" s="178">
        <v>14.494912043301781</v>
      </c>
      <c r="N85" s="178">
        <v>0.60117392668232128</v>
      </c>
      <c r="P85" s="169" t="s">
        <v>262</v>
      </c>
      <c r="Q85" s="150">
        <v>102.16843792172757</v>
      </c>
      <c r="R85" s="150">
        <v>117.95904722106143</v>
      </c>
      <c r="S85" s="150">
        <v>85.59140981417606</v>
      </c>
      <c r="T85" s="150">
        <v>98.58304469734469</v>
      </c>
      <c r="U85" s="150">
        <v>83.267735665694843</v>
      </c>
      <c r="V85" s="150">
        <v>63.155674846625722</v>
      </c>
      <c r="W85" s="150">
        <v>83.532339114929471</v>
      </c>
      <c r="X85" s="150">
        <v>90.415087956698216</v>
      </c>
      <c r="Y85" s="177">
        <v>6.8827488417687448</v>
      </c>
      <c r="Z85" s="177">
        <v>-3.650609898984797</v>
      </c>
      <c r="AA85" s="147"/>
      <c r="AB85" s="178">
        <v>0.30770807534775457</v>
      </c>
      <c r="AC85" s="144"/>
      <c r="AD85" s="147">
        <v>93.25487944890925</v>
      </c>
      <c r="AE85" s="147">
        <v>94.065697855683013</v>
      </c>
      <c r="AF85" s="144"/>
    </row>
    <row r="86" spans="1:32" outlineLevel="2" x14ac:dyDescent="0.25">
      <c r="A86" s="169" t="s">
        <v>53</v>
      </c>
      <c r="B86" s="150">
        <v>256.11764705882359</v>
      </c>
      <c r="C86" s="150">
        <v>206.78365384615387</v>
      </c>
      <c r="D86" s="150">
        <v>143.65168539325845</v>
      </c>
      <c r="E86" s="150">
        <v>149.87969924812052</v>
      </c>
      <c r="F86" s="150">
        <v>181.4848484848485</v>
      </c>
      <c r="G86" s="150">
        <v>141.50555555555547</v>
      </c>
      <c r="H86" s="150">
        <v>202.00751879699234</v>
      </c>
      <c r="I86" s="150">
        <v>262.76923076923072</v>
      </c>
      <c r="J86" s="156">
        <v>60.761711972238373</v>
      </c>
      <c r="K86" s="156">
        <v>84.824025289778604</v>
      </c>
      <c r="L86" s="147"/>
      <c r="M86" s="178">
        <v>60.176259238981601</v>
      </c>
      <c r="N86" s="178">
        <v>2.0609498692664374</v>
      </c>
      <c r="P86" s="169" t="s">
        <v>53</v>
      </c>
      <c r="Q86" s="150">
        <v>221.61870503597115</v>
      </c>
      <c r="R86" s="150">
        <v>211.64867762687638</v>
      </c>
      <c r="S86" s="150">
        <v>140.10194902548716</v>
      </c>
      <c r="T86" s="150">
        <v>158.36605132823067</v>
      </c>
      <c r="U86" s="150">
        <v>181.26610878661072</v>
      </c>
      <c r="V86" s="150">
        <v>165.36921097770164</v>
      </c>
      <c r="W86" s="150">
        <v>185.2686440677966</v>
      </c>
      <c r="X86" s="150">
        <v>202.59297153024912</v>
      </c>
      <c r="Y86" s="177">
        <v>17.324327462452516</v>
      </c>
      <c r="Z86" s="177">
        <v>20.199579484475862</v>
      </c>
      <c r="AA86" s="147"/>
      <c r="AB86" s="178">
        <v>0.22088675294361337</v>
      </c>
      <c r="AC86" s="144"/>
      <c r="AD86" s="147">
        <v>177.94520547945211</v>
      </c>
      <c r="AE86" s="147">
        <v>182.39339204577325</v>
      </c>
      <c r="AF86" s="144"/>
    </row>
    <row r="87" spans="1:32" outlineLevel="2" x14ac:dyDescent="0.25">
      <c r="A87" s="169" t="s">
        <v>11</v>
      </c>
      <c r="B87" s="150">
        <v>67.351598173515939</v>
      </c>
      <c r="C87" s="150">
        <v>70.976377952755911</v>
      </c>
      <c r="D87" s="150">
        <v>60.5625</v>
      </c>
      <c r="E87" s="150">
        <v>72.024999999999991</v>
      </c>
      <c r="F87" s="150">
        <v>49.198757763975173</v>
      </c>
      <c r="G87" s="150">
        <v>50.466981132075475</v>
      </c>
      <c r="H87" s="150">
        <v>71.554502369668285</v>
      </c>
      <c r="I87" s="150">
        <v>37.340101522842637</v>
      </c>
      <c r="J87" s="156">
        <v>-34.214400846825647</v>
      </c>
      <c r="K87" s="156">
        <v>-26.51704133430021</v>
      </c>
      <c r="L87" s="147"/>
      <c r="M87" s="178">
        <v>3.6501463780825745</v>
      </c>
      <c r="N87" s="178">
        <v>-1.8378672658036521</v>
      </c>
      <c r="P87" s="169" t="s">
        <v>11</v>
      </c>
      <c r="Q87" s="150">
        <v>48.781424706943191</v>
      </c>
      <c r="R87" s="150">
        <v>42.672503883632245</v>
      </c>
      <c r="S87" s="150">
        <v>32.102260685270238</v>
      </c>
      <c r="T87" s="150">
        <v>35.714786264891387</v>
      </c>
      <c r="U87" s="150">
        <v>30.122921699587888</v>
      </c>
      <c r="V87" s="150">
        <v>28.453517198636504</v>
      </c>
      <c r="W87" s="150">
        <v>39.50453433136606</v>
      </c>
      <c r="X87" s="150">
        <v>33.689955144760063</v>
      </c>
      <c r="Y87" s="177">
        <v>-5.8145791866059966</v>
      </c>
      <c r="Z87" s="177">
        <v>-2.9561266844698082</v>
      </c>
      <c r="AA87" s="147"/>
      <c r="AB87" s="178">
        <v>-0.45758218383834048</v>
      </c>
      <c r="AC87" s="144"/>
      <c r="AD87" s="147">
        <v>63.857142857142847</v>
      </c>
      <c r="AE87" s="147">
        <v>36.646081829229871</v>
      </c>
      <c r="AF87" s="144"/>
    </row>
    <row r="88" spans="1:32" outlineLevel="2" x14ac:dyDescent="0.25">
      <c r="A88" s="169" t="s">
        <v>263</v>
      </c>
      <c r="B88" s="150">
        <v>80.030092592592553</v>
      </c>
      <c r="C88" s="150">
        <v>77.903737259343188</v>
      </c>
      <c r="D88" s="150">
        <v>57.837209302325576</v>
      </c>
      <c r="E88" s="150">
        <v>58.062937062937053</v>
      </c>
      <c r="F88" s="150">
        <v>58.451951951951905</v>
      </c>
      <c r="G88" s="150">
        <v>43.792270531400959</v>
      </c>
      <c r="H88" s="150">
        <v>54.866564417177912</v>
      </c>
      <c r="I88" s="150">
        <v>57.726272352132028</v>
      </c>
      <c r="J88" s="156">
        <v>2.8597079349541161</v>
      </c>
      <c r="K88" s="156">
        <v>-5.2480473105739804</v>
      </c>
      <c r="L88" s="147"/>
      <c r="M88" s="178">
        <v>-4.3321640365947474</v>
      </c>
      <c r="N88" s="178">
        <v>0.20043262211864032</v>
      </c>
      <c r="P88" s="169" t="s">
        <v>263</v>
      </c>
      <c r="Q88" s="150">
        <v>73.18140825528971</v>
      </c>
      <c r="R88" s="150">
        <v>77.267727930535528</v>
      </c>
      <c r="S88" s="150">
        <v>59.765674027588709</v>
      </c>
      <c r="T88" s="150">
        <v>61.998838488812801</v>
      </c>
      <c r="U88" s="150">
        <v>64.927358646079526</v>
      </c>
      <c r="V88" s="150">
        <v>56.439502827521139</v>
      </c>
      <c r="W88" s="150">
        <v>58.512035783650113</v>
      </c>
      <c r="X88" s="150">
        <v>62.058436388726776</v>
      </c>
      <c r="Y88" s="177">
        <v>3.5464006050766628</v>
      </c>
      <c r="Z88" s="177">
        <v>-2.8842692291043335</v>
      </c>
      <c r="AA88" s="147"/>
      <c r="AB88" s="178">
        <v>0.55713508853688865</v>
      </c>
      <c r="AC88" s="144"/>
      <c r="AD88" s="147">
        <v>62.974319662706009</v>
      </c>
      <c r="AE88" s="147">
        <v>64.942705617831109</v>
      </c>
      <c r="AF88" s="144"/>
    </row>
    <row r="89" spans="1:32" outlineLevel="2" x14ac:dyDescent="0.25">
      <c r="A89" s="169" t="s">
        <v>264</v>
      </c>
      <c r="B89" s="150">
        <v>69.950000000000017</v>
      </c>
      <c r="C89" s="150">
        <v>56.139646869983963</v>
      </c>
      <c r="D89" s="150">
        <v>48.059866962305968</v>
      </c>
      <c r="E89" s="150">
        <v>48.462081128747791</v>
      </c>
      <c r="F89" s="150">
        <v>38.093558282208605</v>
      </c>
      <c r="G89" s="150">
        <v>29.310708898944188</v>
      </c>
      <c r="H89" s="150">
        <v>82.469553450608927</v>
      </c>
      <c r="I89" s="150">
        <v>33.87555555555555</v>
      </c>
      <c r="J89" s="156">
        <v>-48.593997895053377</v>
      </c>
      <c r="K89" s="156">
        <v>-20.275073015873019</v>
      </c>
      <c r="L89" s="147"/>
      <c r="M89" s="178">
        <v>8.0234804934322312</v>
      </c>
      <c r="N89" s="178">
        <v>-9.013367017226912</v>
      </c>
      <c r="P89" s="169" t="s">
        <v>264</v>
      </c>
      <c r="Q89" s="150">
        <v>39.56960193815403</v>
      </c>
      <c r="R89" s="150">
        <v>45.819712092762785</v>
      </c>
      <c r="S89" s="150">
        <v>37.223392070484572</v>
      </c>
      <c r="T89" s="150">
        <v>28.835968871042258</v>
      </c>
      <c r="U89" s="150">
        <v>26.790326979605457</v>
      </c>
      <c r="V89" s="150">
        <v>25.345080640660758</v>
      </c>
      <c r="W89" s="150">
        <v>26.828224795123802</v>
      </c>
      <c r="X89" s="150">
        <v>25.852075062123319</v>
      </c>
      <c r="Y89" s="177">
        <v>-0.97614973300048291</v>
      </c>
      <c r="Z89" s="177">
        <v>-6.5509747923451727</v>
      </c>
      <c r="AA89" s="147"/>
      <c r="AB89" s="178">
        <v>-0.52358929231549922</v>
      </c>
      <c r="AC89" s="144"/>
      <c r="AD89" s="147">
        <v>54.15062857142857</v>
      </c>
      <c r="AE89" s="147">
        <v>32.403049854468492</v>
      </c>
      <c r="AF89" s="144"/>
    </row>
    <row r="90" spans="1:32" outlineLevel="2" x14ac:dyDescent="0.25">
      <c r="A90" s="169" t="s">
        <v>265</v>
      </c>
      <c r="B90" s="150">
        <v>138.04658385093154</v>
      </c>
      <c r="C90" s="150">
        <v>134.20545746388436</v>
      </c>
      <c r="D90" s="150">
        <v>105.46788990825691</v>
      </c>
      <c r="E90" s="150">
        <v>116.48774509803947</v>
      </c>
      <c r="F90" s="150">
        <v>105.07482993197277</v>
      </c>
      <c r="G90" s="150">
        <v>85.423857868020264</v>
      </c>
      <c r="H90" s="150">
        <v>107.48771266540642</v>
      </c>
      <c r="I90" s="150">
        <v>122.24675324675337</v>
      </c>
      <c r="J90" s="156">
        <v>14.759040581346952</v>
      </c>
      <c r="K90" s="156">
        <v>6.3103503690555272</v>
      </c>
      <c r="L90" s="147"/>
      <c r="M90" s="178">
        <v>0.17606931056617725</v>
      </c>
      <c r="N90" s="178">
        <v>1.2163990584074469</v>
      </c>
      <c r="P90" s="169" t="s">
        <v>265</v>
      </c>
      <c r="Q90" s="150">
        <v>128.89774168992636</v>
      </c>
      <c r="R90" s="150">
        <v>138.8627421307506</v>
      </c>
      <c r="S90" s="150">
        <v>112.37018134433688</v>
      </c>
      <c r="T90" s="150">
        <v>106.56615691489354</v>
      </c>
      <c r="U90" s="150">
        <v>110.9886474501108</v>
      </c>
      <c r="V90" s="150">
        <v>103.0278028525005</v>
      </c>
      <c r="W90" s="150">
        <v>113.3531244590618</v>
      </c>
      <c r="X90" s="150">
        <v>122.07068393618719</v>
      </c>
      <c r="Y90" s="177">
        <v>8.7175594771253913</v>
      </c>
      <c r="Z90" s="177">
        <v>4.7063879489367935</v>
      </c>
      <c r="AA90" s="147"/>
      <c r="AB90" s="178">
        <v>1.5009340633166488</v>
      </c>
      <c r="AC90" s="144"/>
      <c r="AD90" s="147">
        <v>115.93640287769784</v>
      </c>
      <c r="AE90" s="147">
        <v>117.3642959872504</v>
      </c>
      <c r="AF90" s="144"/>
    </row>
    <row r="91" spans="1:32" outlineLevel="2" x14ac:dyDescent="0.25">
      <c r="A91" s="169" t="s">
        <v>266</v>
      </c>
      <c r="B91" s="150">
        <v>104.82464454976304</v>
      </c>
      <c r="C91" s="150">
        <v>154.08013937282223</v>
      </c>
      <c r="D91" s="150">
        <v>120.64689265536744</v>
      </c>
      <c r="E91" s="150">
        <v>119.19806763285001</v>
      </c>
      <c r="F91" s="150">
        <v>166.39552238805973</v>
      </c>
      <c r="G91" s="150">
        <v>55.22514619883043</v>
      </c>
      <c r="H91" s="150">
        <v>116.78163265306119</v>
      </c>
      <c r="I91" s="150">
        <v>50.846590909090928</v>
      </c>
      <c r="J91" s="156">
        <v>-65.93504174397026</v>
      </c>
      <c r="K91" s="156">
        <v>-66.997781485536194</v>
      </c>
      <c r="L91" s="147"/>
      <c r="M91" s="178">
        <v>2.3761425395257376</v>
      </c>
      <c r="N91" s="178">
        <v>-9.1986835360795709</v>
      </c>
      <c r="P91" s="169" t="s">
        <v>266</v>
      </c>
      <c r="Q91" s="150">
        <v>95.520936515083264</v>
      </c>
      <c r="R91" s="150">
        <v>113.1671278908875</v>
      </c>
      <c r="S91" s="150">
        <v>92.405111274150173</v>
      </c>
      <c r="T91" s="150">
        <v>89.461144539751658</v>
      </c>
      <c r="U91" s="150">
        <v>94.689697238549471</v>
      </c>
      <c r="V91" s="150">
        <v>55.770522223203997</v>
      </c>
      <c r="W91" s="150">
        <v>57.970843615757225</v>
      </c>
      <c r="X91" s="150">
        <v>48.47044836956519</v>
      </c>
      <c r="Y91" s="177">
        <v>-9.5003952461920349</v>
      </c>
      <c r="Z91" s="177">
        <v>-35.544491418561449</v>
      </c>
      <c r="AA91" s="147"/>
      <c r="AB91" s="178">
        <v>-1.3852078307520514</v>
      </c>
      <c r="AC91" s="144"/>
      <c r="AD91" s="147">
        <v>117.84437239462713</v>
      </c>
      <c r="AE91" s="147">
        <v>84.01493978812664</v>
      </c>
      <c r="AF91" s="144"/>
    </row>
    <row r="92" spans="1:32" outlineLevel="2" x14ac:dyDescent="0.25">
      <c r="A92" s="168" t="s">
        <v>267</v>
      </c>
      <c r="B92" s="170">
        <v>101.81454816285995</v>
      </c>
      <c r="C92" s="170">
        <v>107.98546927108144</v>
      </c>
      <c r="D92" s="170">
        <v>79.582408198121286</v>
      </c>
      <c r="E92" s="170">
        <v>83.54682159945321</v>
      </c>
      <c r="F92" s="170">
        <v>81.229615133724707</v>
      </c>
      <c r="G92" s="170">
        <v>62.883549528301863</v>
      </c>
      <c r="H92" s="170">
        <v>89.159556786703575</v>
      </c>
      <c r="I92" s="170">
        <v>73.054091158704026</v>
      </c>
      <c r="J92" s="208">
        <v>-16.10546562799955</v>
      </c>
      <c r="K92" s="208">
        <v>-14.750865781416465</v>
      </c>
      <c r="L92" s="147"/>
      <c r="M92" s="178">
        <v>11.968109916320955</v>
      </c>
      <c r="N92" s="178">
        <v>-15.909277586843245</v>
      </c>
      <c r="P92" s="168" t="s">
        <v>267</v>
      </c>
      <c r="Q92" s="170">
        <v>81.930345334313031</v>
      </c>
      <c r="R92" s="170">
        <v>89.007456451627391</v>
      </c>
      <c r="S92" s="170">
        <v>69.819615872979554</v>
      </c>
      <c r="T92" s="170">
        <v>64.360081317526664</v>
      </c>
      <c r="U92" s="170">
        <v>63.788734475184931</v>
      </c>
      <c r="V92" s="170">
        <v>53.668310247202101</v>
      </c>
      <c r="W92" s="170">
        <v>59.952566507913588</v>
      </c>
      <c r="X92" s="170">
        <v>61.08598124238307</v>
      </c>
      <c r="Y92" s="179">
        <v>1.1334147344694827</v>
      </c>
      <c r="Z92" s="179">
        <v>-8.0987019667648354</v>
      </c>
      <c r="AA92" s="147"/>
      <c r="AB92" s="178">
        <v>1.0207044977768618</v>
      </c>
      <c r="AC92" s="144"/>
      <c r="AD92" s="180">
        <v>87.804956940120491</v>
      </c>
      <c r="AE92" s="180">
        <v>69.184683209147906</v>
      </c>
      <c r="AF92" s="144"/>
    </row>
    <row r="93" spans="1:32" outlineLevel="2" x14ac:dyDescent="0.25">
      <c r="A93" s="163" t="s">
        <v>289</v>
      </c>
      <c r="B93" s="163"/>
      <c r="C93" s="163"/>
      <c r="D93" s="163"/>
      <c r="E93" s="144"/>
      <c r="F93" s="144"/>
      <c r="G93" s="144"/>
      <c r="H93" s="144"/>
      <c r="I93" s="162"/>
      <c r="J93" s="162"/>
      <c r="K93" s="162"/>
      <c r="L93" s="162"/>
      <c r="M93" s="144"/>
      <c r="N93" s="144"/>
      <c r="O93" s="144"/>
      <c r="P93" s="163" t="s">
        <v>268</v>
      </c>
      <c r="Q93" s="163"/>
      <c r="R93" s="163"/>
      <c r="S93" s="163"/>
      <c r="T93" s="144"/>
      <c r="U93" s="144"/>
      <c r="V93" s="144"/>
      <c r="W93" s="144"/>
      <c r="X93" s="162"/>
      <c r="Y93" s="162"/>
      <c r="Z93" s="162"/>
      <c r="AA93" s="162"/>
      <c r="AB93" s="144"/>
      <c r="AC93" s="144"/>
      <c r="AD93" s="144"/>
      <c r="AE93" s="144"/>
      <c r="AF93" s="144"/>
    </row>
    <row r="94" spans="1:32" x14ac:dyDescent="0.25">
      <c r="A94" s="204"/>
      <c r="B94" s="204"/>
      <c r="C94" s="204"/>
      <c r="D94" s="20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row>
    <row r="95" spans="1:32" x14ac:dyDescent="0.25">
      <c r="A95" s="204"/>
      <c r="B95" s="204"/>
      <c r="C95" s="204"/>
      <c r="D95" s="20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row>
    <row r="96" spans="1:32" x14ac:dyDescent="0.25">
      <c r="A96" s="165" t="s">
        <v>248</v>
      </c>
      <c r="B96" s="165"/>
      <c r="C96" s="165"/>
      <c r="D96" s="165"/>
      <c r="E96" s="181"/>
      <c r="F96" s="144"/>
      <c r="G96" s="144"/>
      <c r="H96" s="144"/>
      <c r="I96" s="144"/>
      <c r="J96" s="144"/>
      <c r="K96" s="144"/>
      <c r="L96" s="144"/>
      <c r="M96" s="144"/>
      <c r="N96" s="144"/>
      <c r="O96" s="204"/>
      <c r="P96" s="165" t="s">
        <v>248</v>
      </c>
      <c r="Q96" s="165"/>
      <c r="R96" s="165"/>
      <c r="S96" s="165"/>
      <c r="T96" s="181"/>
      <c r="U96" s="144"/>
      <c r="V96" s="144"/>
      <c r="W96" s="144"/>
      <c r="X96" s="144"/>
      <c r="Y96" s="144"/>
      <c r="Z96" s="144"/>
      <c r="AA96" s="144"/>
      <c r="AB96" s="144"/>
      <c r="AC96" s="144"/>
      <c r="AD96" s="144"/>
      <c r="AE96" s="144"/>
      <c r="AF96" s="144"/>
    </row>
    <row r="97" spans="1:32" outlineLevel="1" x14ac:dyDescent="0.25">
      <c r="A97" s="166" t="s">
        <v>319</v>
      </c>
      <c r="B97" s="166"/>
      <c r="C97" s="166"/>
      <c r="D97" s="166"/>
      <c r="E97" s="167"/>
      <c r="F97" s="167"/>
      <c r="G97" s="167"/>
      <c r="H97" s="167"/>
      <c r="I97" s="167"/>
      <c r="J97" s="167"/>
      <c r="K97" s="167"/>
      <c r="L97" s="167"/>
      <c r="M97" s="144"/>
      <c r="N97" s="144"/>
      <c r="P97" s="166" t="s">
        <v>231</v>
      </c>
      <c r="Q97" s="166"/>
      <c r="R97" s="166"/>
      <c r="S97" s="166"/>
      <c r="T97" s="167"/>
      <c r="U97" s="167"/>
      <c r="V97" s="167"/>
      <c r="W97" s="167"/>
      <c r="X97" s="167"/>
      <c r="Y97" s="167"/>
      <c r="Z97" s="167"/>
      <c r="AA97" s="167"/>
      <c r="AB97" s="144"/>
      <c r="AC97" s="144"/>
      <c r="AD97" s="144"/>
      <c r="AE97" s="144"/>
      <c r="AF97" s="144"/>
    </row>
    <row r="98" spans="1:32" ht="31.5" outlineLevel="1" x14ac:dyDescent="0.25">
      <c r="A98" s="168" t="s">
        <v>257</v>
      </c>
      <c r="B98" s="141">
        <v>2019</v>
      </c>
      <c r="C98" s="141">
        <v>2020</v>
      </c>
      <c r="D98" s="141">
        <v>2021</v>
      </c>
      <c r="E98" s="141">
        <v>2022</v>
      </c>
      <c r="F98" s="141">
        <v>2023</v>
      </c>
      <c r="G98" s="141">
        <v>2024</v>
      </c>
      <c r="H98" s="141">
        <v>2025</v>
      </c>
      <c r="I98" s="141">
        <v>2026</v>
      </c>
      <c r="J98" s="142" t="s">
        <v>232</v>
      </c>
      <c r="K98" s="142" t="s">
        <v>258</v>
      </c>
      <c r="L98" s="143" t="s">
        <v>234</v>
      </c>
      <c r="M98" s="142" t="s">
        <v>290</v>
      </c>
      <c r="N98" s="144"/>
      <c r="P98" s="168" t="s">
        <v>257</v>
      </c>
      <c r="Q98" s="141">
        <v>2019</v>
      </c>
      <c r="R98" s="141">
        <v>2020</v>
      </c>
      <c r="S98" s="141">
        <v>2021</v>
      </c>
      <c r="T98" s="141">
        <v>2022</v>
      </c>
      <c r="U98" s="141">
        <v>2023</v>
      </c>
      <c r="V98" s="141">
        <v>2024</v>
      </c>
      <c r="W98" s="141">
        <v>2025</v>
      </c>
      <c r="X98" s="141">
        <v>2026</v>
      </c>
      <c r="Y98" s="142" t="s">
        <v>232</v>
      </c>
      <c r="Z98" s="142" t="s">
        <v>258</v>
      </c>
      <c r="AA98" s="143" t="s">
        <v>234</v>
      </c>
      <c r="AB98" s="144"/>
      <c r="AC98" s="144"/>
      <c r="AD98" s="145" t="s">
        <v>320</v>
      </c>
      <c r="AE98" s="145" t="s">
        <v>235</v>
      </c>
      <c r="AF98" s="144"/>
    </row>
    <row r="99" spans="1:32" outlineLevel="1" x14ac:dyDescent="0.25">
      <c r="A99" s="169" t="s">
        <v>259</v>
      </c>
      <c r="B99" s="150">
        <v>95.846153846153896</v>
      </c>
      <c r="C99" s="150">
        <v>112.07070707070703</v>
      </c>
      <c r="D99" s="150">
        <v>83.73431734317343</v>
      </c>
      <c r="E99" s="150">
        <v>103.89024390243907</v>
      </c>
      <c r="F99" s="150">
        <v>95.798319327731036</v>
      </c>
      <c r="G99" s="150">
        <v>74.790983606557361</v>
      </c>
      <c r="H99" s="150">
        <v>95.068000000000012</v>
      </c>
      <c r="I99" s="150">
        <v>82.078717201166285</v>
      </c>
      <c r="J99" s="177">
        <v>-12.989282798833727</v>
      </c>
      <c r="K99" s="177">
        <v>-13.658383535934448</v>
      </c>
      <c r="L99" s="147"/>
      <c r="M99" s="178">
        <v>-11.239679025248819</v>
      </c>
      <c r="N99" s="144"/>
      <c r="P99" s="169" t="s">
        <v>259</v>
      </c>
      <c r="Q99" s="150">
        <v>94.126720747295934</v>
      </c>
      <c r="R99" s="150">
        <v>112.11691259931891</v>
      </c>
      <c r="S99" s="150">
        <v>90.335746606334865</v>
      </c>
      <c r="T99" s="150">
        <v>86.461854367398558</v>
      </c>
      <c r="U99" s="150">
        <v>90.520205626160177</v>
      </c>
      <c r="V99" s="150">
        <v>76.420136370230651</v>
      </c>
      <c r="W99" s="150">
        <v>93.68827249209545</v>
      </c>
      <c r="X99" s="150">
        <v>93.318396226415103</v>
      </c>
      <c r="Y99" s="177">
        <v>-0.36987626568034671</v>
      </c>
      <c r="Z99" s="177">
        <v>0.4825379887917336</v>
      </c>
      <c r="AA99" s="147"/>
      <c r="AB99" s="144"/>
      <c r="AC99" s="144"/>
      <c r="AD99" s="147">
        <v>95.737100737100732</v>
      </c>
      <c r="AE99" s="147">
        <v>92.83585823762337</v>
      </c>
      <c r="AF99" s="144"/>
    </row>
    <row r="100" spans="1:32" outlineLevel="1" x14ac:dyDescent="0.25">
      <c r="A100" s="169" t="s">
        <v>260</v>
      </c>
      <c r="B100" s="150">
        <v>573</v>
      </c>
      <c r="C100" s="150">
        <v>293.18750000000023</v>
      </c>
      <c r="D100" s="150">
        <v>313</v>
      </c>
      <c r="E100" s="150">
        <v>362.5625</v>
      </c>
      <c r="F100" s="150">
        <v>228.2</v>
      </c>
      <c r="G100" s="150">
        <v>120</v>
      </c>
      <c r="H100" s="150" t="e">
        <v>#DIV/0!</v>
      </c>
      <c r="I100" s="150">
        <v>111</v>
      </c>
      <c r="J100" s="177" t="e">
        <v>#DIV/0!</v>
      </c>
      <c r="K100" s="177">
        <v>-225.65306122448987</v>
      </c>
      <c r="L100" s="147"/>
      <c r="M100" s="178">
        <v>-447.21428571428567</v>
      </c>
      <c r="N100" s="144"/>
      <c r="P100" s="169" t="s">
        <v>260</v>
      </c>
      <c r="Q100" s="150">
        <v>334.16935483870969</v>
      </c>
      <c r="R100" s="150">
        <v>317.7157894736842</v>
      </c>
      <c r="S100" s="150">
        <v>361.81914893617022</v>
      </c>
      <c r="T100" s="150">
        <v>257.74999999999994</v>
      </c>
      <c r="U100" s="150">
        <v>202.03389830508496</v>
      </c>
      <c r="V100" s="150">
        <v>193.8846153846151</v>
      </c>
      <c r="W100" s="150">
        <v>188.22222222222206</v>
      </c>
      <c r="X100" s="150">
        <v>558.21428571428567</v>
      </c>
      <c r="Y100" s="177">
        <v>369.99206349206361</v>
      </c>
      <c r="Z100" s="177">
        <v>272.3344335885925</v>
      </c>
      <c r="AA100" s="147"/>
      <c r="AB100" s="144"/>
      <c r="AC100" s="144"/>
      <c r="AD100" s="147">
        <v>336.65306122448987</v>
      </c>
      <c r="AE100" s="147">
        <v>285.87985212569316</v>
      </c>
      <c r="AF100" s="144"/>
    </row>
    <row r="101" spans="1:32" outlineLevel="1" x14ac:dyDescent="0.25">
      <c r="A101" s="169" t="s">
        <v>261</v>
      </c>
      <c r="B101" s="150">
        <v>106.41379310344831</v>
      </c>
      <c r="C101" s="150">
        <v>110.17948717948718</v>
      </c>
      <c r="D101" s="150">
        <v>85.923076923076891</v>
      </c>
      <c r="E101" s="150">
        <v>121.36363636363636</v>
      </c>
      <c r="F101" s="150">
        <v>77.533333333333331</v>
      </c>
      <c r="G101" s="150">
        <v>125.55813953488372</v>
      </c>
      <c r="H101" s="150">
        <v>87.047619047619051</v>
      </c>
      <c r="I101" s="150">
        <v>88.25</v>
      </c>
      <c r="J101" s="177">
        <v>1.202380952380949</v>
      </c>
      <c r="K101" s="177">
        <v>-12.918674698795172</v>
      </c>
      <c r="L101" s="147"/>
      <c r="M101" s="178">
        <v>-42.093949044585884</v>
      </c>
      <c r="N101" s="144"/>
      <c r="P101" s="169" t="s">
        <v>261</v>
      </c>
      <c r="Q101" s="150">
        <v>142.28871391076117</v>
      </c>
      <c r="R101" s="150">
        <v>146.20074349442379</v>
      </c>
      <c r="S101" s="150">
        <v>105.18433931484505</v>
      </c>
      <c r="T101" s="150">
        <v>147.61475409836069</v>
      </c>
      <c r="U101" s="150">
        <v>127.59637188208617</v>
      </c>
      <c r="V101" s="150">
        <v>116.76027397260277</v>
      </c>
      <c r="W101" s="150">
        <v>135.18873239436616</v>
      </c>
      <c r="X101" s="150">
        <v>130.34394904458588</v>
      </c>
      <c r="Y101" s="177">
        <v>-4.8447833497802719</v>
      </c>
      <c r="Z101" s="177">
        <v>0.46655440857054487</v>
      </c>
      <c r="AA101" s="147"/>
      <c r="AB101" s="144"/>
      <c r="AC101" s="144"/>
      <c r="AD101" s="147">
        <v>101.16867469879517</v>
      </c>
      <c r="AE101" s="147">
        <v>129.87739463601534</v>
      </c>
      <c r="AF101" s="144"/>
    </row>
    <row r="102" spans="1:32" outlineLevel="1" x14ac:dyDescent="0.25">
      <c r="A102" s="169" t="s">
        <v>262</v>
      </c>
      <c r="B102" s="150">
        <v>100.77701149425295</v>
      </c>
      <c r="C102" s="150">
        <v>122.63705103969767</v>
      </c>
      <c r="D102" s="150">
        <v>84.57434402332359</v>
      </c>
      <c r="E102" s="150">
        <v>151.89108910891071</v>
      </c>
      <c r="F102" s="150">
        <v>98.777777777777743</v>
      </c>
      <c r="G102" s="150">
        <v>79.440476190476176</v>
      </c>
      <c r="H102" s="150">
        <v>145.38613861386148</v>
      </c>
      <c r="I102" s="150">
        <v>162.09638554216858</v>
      </c>
      <c r="J102" s="177">
        <v>16.7102469283071</v>
      </c>
      <c r="K102" s="177">
        <v>53.231728331766647</v>
      </c>
      <c r="L102" s="147"/>
      <c r="M102" s="178">
        <v>50.540892743523983</v>
      </c>
      <c r="N102" s="144"/>
      <c r="P102" s="169" t="s">
        <v>262</v>
      </c>
      <c r="Q102" s="150">
        <v>105.49169542709214</v>
      </c>
      <c r="R102" s="150">
        <v>124.77134380837273</v>
      </c>
      <c r="S102" s="150">
        <v>92.658012671920758</v>
      </c>
      <c r="T102" s="150">
        <v>114.94492254733218</v>
      </c>
      <c r="U102" s="150">
        <v>102.5003998933618</v>
      </c>
      <c r="V102" s="150">
        <v>85.496655518394647</v>
      </c>
      <c r="W102" s="150">
        <v>100.22075826835149</v>
      </c>
      <c r="X102" s="150">
        <v>111.55549279864459</v>
      </c>
      <c r="Y102" s="177">
        <v>11.334734530293105</v>
      </c>
      <c r="Z102" s="177">
        <v>5.3557880274469909</v>
      </c>
      <c r="AA102" s="147"/>
      <c r="AB102" s="144"/>
      <c r="AC102" s="144"/>
      <c r="AD102" s="147">
        <v>108.86465721040193</v>
      </c>
      <c r="AE102" s="147">
        <v>106.1997047711976</v>
      </c>
      <c r="AF102" s="144"/>
    </row>
    <row r="103" spans="1:32" outlineLevel="1" x14ac:dyDescent="0.25">
      <c r="A103" s="169" t="s">
        <v>53</v>
      </c>
      <c r="B103" s="150">
        <v>298.21153846153845</v>
      </c>
      <c r="C103" s="150">
        <v>231.31250000000003</v>
      </c>
      <c r="D103" s="150">
        <v>158.45631067961168</v>
      </c>
      <c r="E103" s="150">
        <v>165.53846153846143</v>
      </c>
      <c r="F103" s="150">
        <v>198.60294117647064</v>
      </c>
      <c r="G103" s="150">
        <v>138.69696969696994</v>
      </c>
      <c r="H103" s="150">
        <v>228.62903225806463</v>
      </c>
      <c r="I103" s="150">
        <v>322.77272727272725</v>
      </c>
      <c r="J103" s="177">
        <v>94.143695014662626</v>
      </c>
      <c r="K103" s="177">
        <v>133.81082251082242</v>
      </c>
      <c r="L103" s="147"/>
      <c r="M103" s="178">
        <v>92.851774891774994</v>
      </c>
      <c r="N103" s="144"/>
      <c r="P103" s="169" t="s">
        <v>53</v>
      </c>
      <c r="Q103" s="150">
        <v>241.47624132407904</v>
      </c>
      <c r="R103" s="150">
        <v>232.33529411764701</v>
      </c>
      <c r="S103" s="150">
        <v>144.02360655737709</v>
      </c>
      <c r="T103" s="150">
        <v>176.84889643463512</v>
      </c>
      <c r="U103" s="150">
        <v>207.6575107296137</v>
      </c>
      <c r="V103" s="150">
        <v>184.12704598597037</v>
      </c>
      <c r="W103" s="150">
        <v>209.15182357930445</v>
      </c>
      <c r="X103" s="150">
        <v>229.92095238095226</v>
      </c>
      <c r="Y103" s="177">
        <v>20.76912880164781</v>
      </c>
      <c r="Z103" s="177">
        <v>28.496109064400343</v>
      </c>
      <c r="AA103" s="147"/>
      <c r="AB103" s="144"/>
      <c r="AC103" s="144"/>
      <c r="AD103" s="147">
        <v>188.96190476190483</v>
      </c>
      <c r="AE103" s="147">
        <v>201.42484331655191</v>
      </c>
      <c r="AF103" s="144"/>
    </row>
    <row r="104" spans="1:32" outlineLevel="1" x14ac:dyDescent="0.25">
      <c r="A104" s="169" t="s">
        <v>11</v>
      </c>
      <c r="B104" s="150">
        <v>102.85897435897441</v>
      </c>
      <c r="C104" s="150">
        <v>112.6600000000002</v>
      </c>
      <c r="D104" s="150">
        <v>119.19672131147541</v>
      </c>
      <c r="E104" s="150">
        <v>148.61290322580638</v>
      </c>
      <c r="F104" s="150">
        <v>140.00000000000003</v>
      </c>
      <c r="G104" s="150">
        <v>110.5344827586208</v>
      </c>
      <c r="H104" s="150">
        <v>195.13953488372093</v>
      </c>
      <c r="I104" s="150">
        <v>74.826086956521721</v>
      </c>
      <c r="J104" s="177">
        <v>-120.31344792719921</v>
      </c>
      <c r="K104" s="177">
        <v>-51.815599226148123</v>
      </c>
      <c r="L104" s="147"/>
      <c r="M104" s="178">
        <v>-37.691184200645665</v>
      </c>
      <c r="N104" s="144"/>
      <c r="P104" s="169" t="s">
        <v>11</v>
      </c>
      <c r="Q104" s="150">
        <v>121.71661237785004</v>
      </c>
      <c r="R104" s="150">
        <v>120.71276595744671</v>
      </c>
      <c r="S104" s="150">
        <v>95.372763419483235</v>
      </c>
      <c r="T104" s="150">
        <v>109.57632398753876</v>
      </c>
      <c r="U104" s="150">
        <v>106.75683317624876</v>
      </c>
      <c r="V104" s="150">
        <v>92.769716088328082</v>
      </c>
      <c r="W104" s="150">
        <v>117.40218470705076</v>
      </c>
      <c r="X104" s="150">
        <v>112.51727115716739</v>
      </c>
      <c r="Y104" s="177">
        <v>-4.8849135498833789</v>
      </c>
      <c r="Z104" s="177">
        <v>2.2554038610750951</v>
      </c>
      <c r="AA104" s="147"/>
      <c r="AB104" s="144"/>
      <c r="AC104" s="144"/>
      <c r="AD104" s="147">
        <v>126.64168618266984</v>
      </c>
      <c r="AE104" s="147">
        <v>110.26186729609229</v>
      </c>
      <c r="AF104" s="144"/>
    </row>
    <row r="105" spans="1:32" outlineLevel="1" x14ac:dyDescent="0.25">
      <c r="A105" s="169" t="s">
        <v>263</v>
      </c>
      <c r="B105" s="150">
        <v>77.760055478502181</v>
      </c>
      <c r="C105" s="150">
        <v>77.355585831062754</v>
      </c>
      <c r="D105" s="150">
        <v>58.356534090909093</v>
      </c>
      <c r="E105" s="150">
        <v>57.332775919732455</v>
      </c>
      <c r="F105" s="150">
        <v>56.080152671755712</v>
      </c>
      <c r="G105" s="150">
        <v>44.024340770791063</v>
      </c>
      <c r="H105" s="150">
        <v>56.878000000000014</v>
      </c>
      <c r="I105" s="150">
        <v>60.064285714285688</v>
      </c>
      <c r="J105" s="177">
        <v>3.186285714285674</v>
      </c>
      <c r="K105" s="177">
        <v>-2.5798415669497174</v>
      </c>
      <c r="L105" s="147"/>
      <c r="M105" s="178">
        <v>-4.3527386061721529</v>
      </c>
      <c r="N105" s="144"/>
      <c r="P105" s="169" t="s">
        <v>263</v>
      </c>
      <c r="Q105" s="150">
        <v>72.290563428966465</v>
      </c>
      <c r="R105" s="150">
        <v>78.092233303112749</v>
      </c>
      <c r="S105" s="150">
        <v>60.310089951886127</v>
      </c>
      <c r="T105" s="150">
        <v>62.863296703296768</v>
      </c>
      <c r="U105" s="150">
        <v>66.752627324171442</v>
      </c>
      <c r="V105" s="150">
        <v>57.263469985358739</v>
      </c>
      <c r="W105" s="150">
        <v>60.340813970269799</v>
      </c>
      <c r="X105" s="150">
        <v>64.417024320457841</v>
      </c>
      <c r="Y105" s="177">
        <v>4.0762103501880418</v>
      </c>
      <c r="Z105" s="177">
        <v>-1.3861583004196092</v>
      </c>
      <c r="AA105" s="147"/>
      <c r="AB105" s="144"/>
      <c r="AC105" s="144"/>
      <c r="AD105" s="147">
        <v>62.644127281235406</v>
      </c>
      <c r="AE105" s="147">
        <v>65.80318262087745</v>
      </c>
      <c r="AF105" s="144"/>
    </row>
    <row r="106" spans="1:32" outlineLevel="1" x14ac:dyDescent="0.25">
      <c r="A106" s="169" t="s">
        <v>264</v>
      </c>
      <c r="B106" s="150">
        <v>131.34234234234233</v>
      </c>
      <c r="C106" s="150">
        <v>87.037383177570078</v>
      </c>
      <c r="D106" s="150">
        <v>107.74436090225564</v>
      </c>
      <c r="E106" s="150">
        <v>116.09395973154368</v>
      </c>
      <c r="F106" s="150">
        <v>57.816091954023008</v>
      </c>
      <c r="G106" s="150">
        <v>74.830985915492931</v>
      </c>
      <c r="H106" s="150">
        <v>189.60588235294122</v>
      </c>
      <c r="I106" s="150">
        <v>99.131782945736461</v>
      </c>
      <c r="J106" s="177">
        <v>-90.474099407204761</v>
      </c>
      <c r="K106" s="177">
        <v>-10.777685492801751</v>
      </c>
      <c r="L106" s="147"/>
      <c r="M106" s="178">
        <v>17.259290596195427</v>
      </c>
      <c r="N106" s="144"/>
      <c r="P106" s="169" t="s">
        <v>264</v>
      </c>
      <c r="Q106" s="150">
        <v>85.649861878453024</v>
      </c>
      <c r="R106" s="150">
        <v>107.04158228702578</v>
      </c>
      <c r="S106" s="150">
        <v>85.66011854360714</v>
      </c>
      <c r="T106" s="150">
        <v>64.540003232584468</v>
      </c>
      <c r="U106" s="150">
        <v>68.260584283705683</v>
      </c>
      <c r="V106" s="150">
        <v>76.472487850760302</v>
      </c>
      <c r="W106" s="150">
        <v>93.711420612813328</v>
      </c>
      <c r="X106" s="150">
        <v>81.872492349541034</v>
      </c>
      <c r="Y106" s="177">
        <v>-11.838928263272294</v>
      </c>
      <c r="Z106" s="177">
        <v>-1.5829681884956699</v>
      </c>
      <c r="AA106" s="147"/>
      <c r="AB106" s="144"/>
      <c r="AC106" s="144"/>
      <c r="AD106" s="147">
        <v>109.90946843853821</v>
      </c>
      <c r="AE106" s="147">
        <v>83.455460538036704</v>
      </c>
      <c r="AF106" s="144"/>
    </row>
    <row r="107" spans="1:32" outlineLevel="1" x14ac:dyDescent="0.25">
      <c r="A107" s="169" t="s">
        <v>265</v>
      </c>
      <c r="B107" s="150">
        <v>139.80062305295971</v>
      </c>
      <c r="C107" s="150">
        <v>133.38805970149272</v>
      </c>
      <c r="D107" s="150">
        <v>112.15102040816329</v>
      </c>
      <c r="E107" s="150">
        <v>127.53669724770643</v>
      </c>
      <c r="F107" s="150">
        <v>107.32019704433502</v>
      </c>
      <c r="G107" s="150">
        <v>96.461139896373169</v>
      </c>
      <c r="H107" s="150">
        <v>130.14691943127963</v>
      </c>
      <c r="I107" s="150">
        <v>123.91959798994978</v>
      </c>
      <c r="J107" s="177">
        <v>-6.227321441329849</v>
      </c>
      <c r="K107" s="177">
        <v>0.68379265970635572</v>
      </c>
      <c r="L107" s="147"/>
      <c r="M107" s="178">
        <v>-12.176334737010933</v>
      </c>
      <c r="N107" s="144"/>
      <c r="P107" s="169" t="s">
        <v>265</v>
      </c>
      <c r="Q107" s="150">
        <v>127.56359614473045</v>
      </c>
      <c r="R107" s="150">
        <v>146.92865497076031</v>
      </c>
      <c r="S107" s="150">
        <v>116.11489817792086</v>
      </c>
      <c r="T107" s="150">
        <v>116.3077092027234</v>
      </c>
      <c r="U107" s="150">
        <v>124.35455585207767</v>
      </c>
      <c r="V107" s="150">
        <v>116.62752258312526</v>
      </c>
      <c r="W107" s="150">
        <v>129.1222179585572</v>
      </c>
      <c r="X107" s="150">
        <v>136.09593272696071</v>
      </c>
      <c r="Y107" s="177">
        <v>6.9737147684035108</v>
      </c>
      <c r="Z107" s="177">
        <v>9.5260998842357338</v>
      </c>
      <c r="AA107" s="147"/>
      <c r="AB107" s="144"/>
      <c r="AC107" s="144"/>
      <c r="AD107" s="147">
        <v>123.23580533024342</v>
      </c>
      <c r="AE107" s="147">
        <v>126.56983284272498</v>
      </c>
      <c r="AF107" s="144"/>
    </row>
    <row r="108" spans="1:32" outlineLevel="1" x14ac:dyDescent="0.25">
      <c r="A108" s="169" t="s">
        <v>266</v>
      </c>
      <c r="B108" s="150">
        <v>178.56060606060609</v>
      </c>
      <c r="C108" s="150">
        <v>194.48062015503879</v>
      </c>
      <c r="D108" s="150">
        <v>185.53448275862075</v>
      </c>
      <c r="E108" s="150">
        <v>222.43421052631604</v>
      </c>
      <c r="F108" s="150">
        <v>292.93243243243228</v>
      </c>
      <c r="G108" s="150">
        <v>242.53333333333333</v>
      </c>
      <c r="H108" s="150">
        <v>257.14035087719299</v>
      </c>
      <c r="I108" s="150">
        <v>170.33783783783784</v>
      </c>
      <c r="J108" s="177">
        <v>-86.802513039355148</v>
      </c>
      <c r="K108" s="177">
        <v>-47.901100215259504</v>
      </c>
      <c r="L108" s="147"/>
      <c r="M108" s="178">
        <v>24.86699119247038</v>
      </c>
      <c r="N108" s="144"/>
      <c r="P108" s="169" t="s">
        <v>266</v>
      </c>
      <c r="Q108" s="150">
        <v>204.81065857885625</v>
      </c>
      <c r="R108" s="150">
        <v>196.03550295857994</v>
      </c>
      <c r="S108" s="150">
        <v>198.61832669322712</v>
      </c>
      <c r="T108" s="150">
        <v>183.95169775227191</v>
      </c>
      <c r="U108" s="150">
        <v>214.74809160305352</v>
      </c>
      <c r="V108" s="150">
        <v>172.65210267613321</v>
      </c>
      <c r="W108" s="150">
        <v>188.1079096045197</v>
      </c>
      <c r="X108" s="150">
        <v>145.47084664536746</v>
      </c>
      <c r="Y108" s="177">
        <v>-42.637062959152246</v>
      </c>
      <c r="Z108" s="177">
        <v>-49.553987584583837</v>
      </c>
      <c r="AA108" s="147"/>
      <c r="AB108" s="144"/>
      <c r="AC108" s="144"/>
      <c r="AD108" s="147">
        <v>218.23893805309734</v>
      </c>
      <c r="AE108" s="147">
        <v>195.0248342299513</v>
      </c>
      <c r="AF108" s="144"/>
    </row>
    <row r="109" spans="1:32" outlineLevel="1" x14ac:dyDescent="0.25">
      <c r="A109" s="168" t="s">
        <v>267</v>
      </c>
      <c r="B109" s="170">
        <v>113.07043441585836</v>
      </c>
      <c r="C109" s="170">
        <v>116.14312977099242</v>
      </c>
      <c r="D109" s="170">
        <v>94.028028503562965</v>
      </c>
      <c r="E109" s="170">
        <v>107.14303959131546</v>
      </c>
      <c r="F109" s="170">
        <v>94.416666666666643</v>
      </c>
      <c r="G109" s="170">
        <v>87.441250000000053</v>
      </c>
      <c r="H109" s="170">
        <v>122.48097826086959</v>
      </c>
      <c r="I109" s="170">
        <v>99.932236842105269</v>
      </c>
      <c r="J109" s="179">
        <v>-22.548741418764322</v>
      </c>
      <c r="K109" s="179">
        <v>-5.9018302597620647</v>
      </c>
      <c r="L109" s="147"/>
      <c r="M109" s="178">
        <v>3.3539936641011536</v>
      </c>
      <c r="N109" s="144"/>
      <c r="P109" s="168" t="s">
        <v>267</v>
      </c>
      <c r="Q109" s="170">
        <v>104.8986875924916</v>
      </c>
      <c r="R109" s="170">
        <v>116.97383929854823</v>
      </c>
      <c r="S109" s="170">
        <v>91.945246800731255</v>
      </c>
      <c r="T109" s="170">
        <v>90.549216888843887</v>
      </c>
      <c r="U109" s="170">
        <v>94.422231202605388</v>
      </c>
      <c r="V109" s="170">
        <v>84.71582501613787</v>
      </c>
      <c r="W109" s="170">
        <v>96.045760737439167</v>
      </c>
      <c r="X109" s="170">
        <v>96.578243178004115</v>
      </c>
      <c r="Y109" s="179">
        <v>0.53248244056494798</v>
      </c>
      <c r="Z109" s="179">
        <v>-1.7057155098249268</v>
      </c>
      <c r="AA109" s="147"/>
      <c r="AB109" s="144"/>
      <c r="AC109" s="144"/>
      <c r="AD109" s="180">
        <v>105.83406710186733</v>
      </c>
      <c r="AE109" s="180">
        <v>98.283958687829042</v>
      </c>
      <c r="AF109" s="144"/>
    </row>
    <row r="110" spans="1:32" outlineLevel="1" x14ac:dyDescent="0.25">
      <c r="A110" s="163" t="s">
        <v>289</v>
      </c>
      <c r="B110" s="163"/>
      <c r="C110" s="163"/>
      <c r="D110" s="163"/>
      <c r="E110" s="144"/>
      <c r="F110" s="144"/>
      <c r="G110" s="144"/>
      <c r="H110" s="144"/>
      <c r="I110" s="162"/>
      <c r="J110" s="162"/>
      <c r="K110" s="162"/>
      <c r="L110" s="162"/>
      <c r="M110" s="144"/>
      <c r="N110" s="144"/>
      <c r="O110" s="144"/>
      <c r="P110" s="163" t="s">
        <v>268</v>
      </c>
      <c r="Q110" s="163"/>
      <c r="R110" s="163"/>
      <c r="S110" s="163"/>
      <c r="T110" s="144"/>
      <c r="U110" s="144"/>
      <c r="V110" s="144"/>
      <c r="W110" s="144"/>
      <c r="X110" s="162"/>
      <c r="Y110" s="162"/>
      <c r="Z110" s="162"/>
      <c r="AA110" s="162"/>
      <c r="AB110" s="144"/>
      <c r="AC110" s="144"/>
      <c r="AD110" s="144"/>
      <c r="AE110" s="144"/>
      <c r="AF110" s="144"/>
    </row>
    <row r="111" spans="1:32" x14ac:dyDescent="0.25">
      <c r="A111" s="204"/>
      <c r="B111" s="204"/>
      <c r="C111" s="204"/>
      <c r="D111" s="20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row>
    <row r="112" spans="1:32" x14ac:dyDescent="0.25">
      <c r="A112" s="204"/>
      <c r="B112" s="204"/>
      <c r="C112" s="204"/>
      <c r="D112" s="20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row>
    <row r="113" spans="1:32" x14ac:dyDescent="0.25">
      <c r="A113" s="165" t="s">
        <v>249</v>
      </c>
      <c r="B113" s="165"/>
      <c r="C113" s="165"/>
      <c r="D113" s="165"/>
      <c r="E113" s="182"/>
      <c r="F113" s="144"/>
      <c r="G113" s="144"/>
      <c r="H113" s="144"/>
      <c r="I113" s="144"/>
      <c r="J113" s="144"/>
      <c r="K113" s="144"/>
      <c r="L113" s="144"/>
      <c r="M113" s="144"/>
      <c r="N113" s="144"/>
      <c r="O113" s="204"/>
      <c r="P113" s="165" t="s">
        <v>249</v>
      </c>
      <c r="Q113" s="165"/>
      <c r="R113" s="165"/>
      <c r="S113" s="165"/>
      <c r="T113" s="181"/>
      <c r="U113" s="144"/>
      <c r="V113" s="144"/>
      <c r="W113" s="144"/>
      <c r="X113" s="144"/>
      <c r="Y113" s="144"/>
      <c r="Z113" s="144"/>
      <c r="AA113" s="144"/>
      <c r="AB113" s="144"/>
      <c r="AC113" s="144"/>
      <c r="AD113" s="144"/>
      <c r="AE113" s="144"/>
      <c r="AF113" s="144"/>
    </row>
    <row r="114" spans="1:32" outlineLevel="1" x14ac:dyDescent="0.25">
      <c r="A114" s="166" t="s">
        <v>319</v>
      </c>
      <c r="B114" s="166"/>
      <c r="C114" s="166"/>
      <c r="D114" s="166"/>
      <c r="E114" s="167"/>
      <c r="F114" s="167"/>
      <c r="G114" s="167"/>
      <c r="H114" s="167"/>
      <c r="I114" s="167"/>
      <c r="J114" s="167"/>
      <c r="K114" s="167"/>
      <c r="L114" s="167"/>
      <c r="M114" s="144"/>
      <c r="N114" s="144"/>
      <c r="P114" s="166" t="s">
        <v>231</v>
      </c>
      <c r="Q114" s="166"/>
      <c r="R114" s="166"/>
      <c r="S114" s="166"/>
      <c r="T114" s="167"/>
      <c r="U114" s="167"/>
      <c r="V114" s="167"/>
      <c r="W114" s="167"/>
      <c r="X114" s="167"/>
      <c r="Y114" s="167"/>
      <c r="Z114" s="167"/>
      <c r="AA114" s="167"/>
      <c r="AB114" s="144"/>
      <c r="AC114" s="144"/>
      <c r="AD114" s="144"/>
      <c r="AE114" s="144"/>
      <c r="AF114" s="144"/>
    </row>
    <row r="115" spans="1:32" ht="31.5" outlineLevel="1" x14ac:dyDescent="0.25">
      <c r="A115" s="168" t="s">
        <v>257</v>
      </c>
      <c r="B115" s="141">
        <v>2019</v>
      </c>
      <c r="C115" s="141">
        <v>2020</v>
      </c>
      <c r="D115" s="141">
        <v>2021</v>
      </c>
      <c r="E115" s="141">
        <v>2022</v>
      </c>
      <c r="F115" s="141">
        <v>2023</v>
      </c>
      <c r="G115" s="141">
        <v>2024</v>
      </c>
      <c r="H115" s="141">
        <v>2025</v>
      </c>
      <c r="I115" s="141">
        <v>2026</v>
      </c>
      <c r="J115" s="142" t="s">
        <v>232</v>
      </c>
      <c r="K115" s="142" t="s">
        <v>258</v>
      </c>
      <c r="L115" s="143" t="s">
        <v>234</v>
      </c>
      <c r="M115" s="145" t="s">
        <v>287</v>
      </c>
      <c r="N115" s="144"/>
      <c r="P115" s="168" t="s">
        <v>257</v>
      </c>
      <c r="Q115" s="141">
        <v>2019</v>
      </c>
      <c r="R115" s="141">
        <v>2020</v>
      </c>
      <c r="S115" s="141">
        <v>2021</v>
      </c>
      <c r="T115" s="141">
        <v>2022</v>
      </c>
      <c r="U115" s="141">
        <v>2023</v>
      </c>
      <c r="V115" s="141">
        <v>2024</v>
      </c>
      <c r="W115" s="141">
        <v>2025</v>
      </c>
      <c r="X115" s="141">
        <v>2026</v>
      </c>
      <c r="Y115" s="142" t="s">
        <v>232</v>
      </c>
      <c r="Z115" s="142" t="s">
        <v>258</v>
      </c>
      <c r="AA115" s="143" t="s">
        <v>234</v>
      </c>
      <c r="AB115" s="144"/>
      <c r="AC115" s="144"/>
      <c r="AD115" s="145" t="s">
        <v>320</v>
      </c>
      <c r="AE115" s="145" t="s">
        <v>235</v>
      </c>
      <c r="AF115" s="144"/>
    </row>
    <row r="116" spans="1:32" outlineLevel="1" x14ac:dyDescent="0.25">
      <c r="A116" s="169" t="s">
        <v>259</v>
      </c>
      <c r="B116" s="150">
        <v>176</v>
      </c>
      <c r="C116" s="150">
        <v>129</v>
      </c>
      <c r="D116" s="150">
        <v>125</v>
      </c>
      <c r="E116" s="150">
        <v>153</v>
      </c>
      <c r="F116" s="150">
        <v>153</v>
      </c>
      <c r="G116" s="150">
        <v>174</v>
      </c>
      <c r="H116" s="150">
        <v>214</v>
      </c>
      <c r="I116" s="150">
        <v>249</v>
      </c>
      <c r="J116" s="148">
        <v>0.16355140186915887</v>
      </c>
      <c r="K116" s="148">
        <v>0.55071174377224186</v>
      </c>
      <c r="L116" s="147"/>
      <c r="M116" s="155">
        <v>5.3663793103448279E-2</v>
      </c>
      <c r="N116" s="144"/>
      <c r="P116" s="169" t="s">
        <v>259</v>
      </c>
      <c r="Q116" s="150">
        <v>4782</v>
      </c>
      <c r="R116" s="150">
        <v>3850</v>
      </c>
      <c r="S116" s="150">
        <v>3973</v>
      </c>
      <c r="T116" s="150">
        <v>4063</v>
      </c>
      <c r="U116" s="150">
        <v>3768</v>
      </c>
      <c r="V116" s="150">
        <v>3768</v>
      </c>
      <c r="W116" s="150">
        <v>4257</v>
      </c>
      <c r="X116" s="150">
        <v>4640</v>
      </c>
      <c r="Y116" s="148">
        <v>8.9969462062485323E-2</v>
      </c>
      <c r="Z116" s="148">
        <v>0.14121077966339909</v>
      </c>
      <c r="AA116" s="147"/>
      <c r="AB116" s="144"/>
      <c r="AC116" s="144"/>
      <c r="AD116" s="147">
        <v>160.57142857142858</v>
      </c>
      <c r="AE116" s="147">
        <v>4065.8571428571427</v>
      </c>
      <c r="AF116" s="144"/>
    </row>
    <row r="117" spans="1:32" outlineLevel="1" x14ac:dyDescent="0.25">
      <c r="A117" s="169" t="s">
        <v>260</v>
      </c>
      <c r="B117" s="150">
        <v>48</v>
      </c>
      <c r="C117" s="150">
        <v>22</v>
      </c>
      <c r="D117" s="150">
        <v>35</v>
      </c>
      <c r="E117" s="150">
        <v>20</v>
      </c>
      <c r="F117" s="150">
        <v>18</v>
      </c>
      <c r="G117" s="150">
        <v>19</v>
      </c>
      <c r="H117" s="150">
        <v>12</v>
      </c>
      <c r="I117" s="150">
        <v>10</v>
      </c>
      <c r="J117" s="148">
        <v>-0.16666666666666666</v>
      </c>
      <c r="K117" s="148">
        <v>-0.5977011494252874</v>
      </c>
      <c r="L117" s="147"/>
      <c r="M117" s="155">
        <v>7.575757575757576E-2</v>
      </c>
      <c r="N117" s="144"/>
      <c r="P117" s="169" t="s">
        <v>260</v>
      </c>
      <c r="Q117" s="150">
        <v>322</v>
      </c>
      <c r="R117" s="150">
        <v>238</v>
      </c>
      <c r="S117" s="150">
        <v>193</v>
      </c>
      <c r="T117" s="150">
        <v>170</v>
      </c>
      <c r="U117" s="150">
        <v>173</v>
      </c>
      <c r="V117" s="150">
        <v>216</v>
      </c>
      <c r="W117" s="150">
        <v>163</v>
      </c>
      <c r="X117" s="150">
        <v>132</v>
      </c>
      <c r="Y117" s="148">
        <v>-0.19018404907975461</v>
      </c>
      <c r="Z117" s="148">
        <v>-0.37355932203389836</v>
      </c>
      <c r="AA117" s="147"/>
      <c r="AB117" s="144"/>
      <c r="AC117" s="144"/>
      <c r="AD117" s="147">
        <v>24.857142857142858</v>
      </c>
      <c r="AE117" s="147">
        <v>210.71428571428572</v>
      </c>
      <c r="AF117" s="144"/>
    </row>
    <row r="118" spans="1:32" outlineLevel="1" x14ac:dyDescent="0.25">
      <c r="A118" s="169" t="s">
        <v>261</v>
      </c>
      <c r="B118" s="150">
        <v>33</v>
      </c>
      <c r="C118" s="150">
        <v>26</v>
      </c>
      <c r="D118" s="150">
        <v>38</v>
      </c>
      <c r="E118" s="150">
        <v>19</v>
      </c>
      <c r="F118" s="150">
        <v>22</v>
      </c>
      <c r="G118" s="150">
        <v>17</v>
      </c>
      <c r="H118" s="150">
        <v>23</v>
      </c>
      <c r="I118" s="150">
        <v>34</v>
      </c>
      <c r="J118" s="148">
        <v>0.47826086956521741</v>
      </c>
      <c r="K118" s="148">
        <v>0.33707865168539336</v>
      </c>
      <c r="L118" s="147"/>
      <c r="M118" s="155">
        <v>8.1927710843373497E-2</v>
      </c>
      <c r="N118" s="144"/>
      <c r="P118" s="169" t="s">
        <v>261</v>
      </c>
      <c r="Q118" s="150">
        <v>602</v>
      </c>
      <c r="R118" s="150">
        <v>446</v>
      </c>
      <c r="S118" s="150">
        <v>467</v>
      </c>
      <c r="T118" s="150">
        <v>374</v>
      </c>
      <c r="U118" s="150">
        <v>356</v>
      </c>
      <c r="V118" s="150">
        <v>335</v>
      </c>
      <c r="W118" s="150">
        <v>379</v>
      </c>
      <c r="X118" s="150">
        <v>415</v>
      </c>
      <c r="Y118" s="148">
        <v>9.498680738786279E-2</v>
      </c>
      <c r="Z118" s="148">
        <v>-1.8249408583981094E-2</v>
      </c>
      <c r="AA118" s="147"/>
      <c r="AB118" s="144"/>
      <c r="AC118" s="144"/>
      <c r="AD118" s="147">
        <v>25.428571428571427</v>
      </c>
      <c r="AE118" s="147">
        <v>422.71428571428572</v>
      </c>
      <c r="AF118" s="144"/>
    </row>
    <row r="119" spans="1:32" outlineLevel="1" x14ac:dyDescent="0.25">
      <c r="A119" s="169" t="s">
        <v>262</v>
      </c>
      <c r="B119" s="150">
        <v>279</v>
      </c>
      <c r="C119" s="150">
        <v>141</v>
      </c>
      <c r="D119" s="150">
        <v>167</v>
      </c>
      <c r="E119" s="150">
        <v>97</v>
      </c>
      <c r="F119" s="150">
        <v>69</v>
      </c>
      <c r="G119" s="150">
        <v>100</v>
      </c>
      <c r="H119" s="150">
        <v>160</v>
      </c>
      <c r="I119" s="150">
        <v>171</v>
      </c>
      <c r="J119" s="148">
        <v>6.8750000000000006E-2</v>
      </c>
      <c r="K119" s="148">
        <v>0.18163869693978277</v>
      </c>
      <c r="L119" s="147"/>
      <c r="M119" s="155">
        <v>6.9995906672124436E-2</v>
      </c>
      <c r="N119" s="144"/>
      <c r="P119" s="169" t="s">
        <v>262</v>
      </c>
      <c r="Q119" s="150">
        <v>5037</v>
      </c>
      <c r="R119" s="150">
        <v>3463</v>
      </c>
      <c r="S119" s="150">
        <v>4106</v>
      </c>
      <c r="T119" s="150">
        <v>2627</v>
      </c>
      <c r="U119" s="150">
        <v>1933</v>
      </c>
      <c r="V119" s="150">
        <v>1999</v>
      </c>
      <c r="W119" s="150">
        <v>2487</v>
      </c>
      <c r="X119" s="150">
        <v>2443</v>
      </c>
      <c r="Y119" s="148">
        <v>-1.7691998391636508E-2</v>
      </c>
      <c r="Z119" s="148">
        <v>-0.21018843524847594</v>
      </c>
      <c r="AA119" s="147"/>
      <c r="AB119" s="144"/>
      <c r="AC119" s="144"/>
      <c r="AD119" s="147">
        <v>144.71428571428572</v>
      </c>
      <c r="AE119" s="147">
        <v>3093.1428571428573</v>
      </c>
      <c r="AF119" s="144"/>
    </row>
    <row r="120" spans="1:32" outlineLevel="1" x14ac:dyDescent="0.25">
      <c r="A120" s="169" t="s">
        <v>53</v>
      </c>
      <c r="B120" s="150">
        <v>155</v>
      </c>
      <c r="C120" s="150">
        <v>134</v>
      </c>
      <c r="D120" s="150">
        <v>92</v>
      </c>
      <c r="E120" s="150">
        <v>172</v>
      </c>
      <c r="F120" s="150">
        <v>146</v>
      </c>
      <c r="G120" s="150">
        <v>154</v>
      </c>
      <c r="H120" s="150">
        <v>162</v>
      </c>
      <c r="I120" s="150">
        <v>151</v>
      </c>
      <c r="J120" s="148">
        <v>-6.7901234567901231E-2</v>
      </c>
      <c r="K120" s="148">
        <v>4.1379310344827586E-2</v>
      </c>
      <c r="L120" s="147"/>
      <c r="M120" s="155">
        <v>4.5799211404306948E-2</v>
      </c>
      <c r="N120" s="144"/>
      <c r="P120" s="169" t="s">
        <v>53</v>
      </c>
      <c r="Q120" s="150">
        <v>2997</v>
      </c>
      <c r="R120" s="150">
        <v>1934</v>
      </c>
      <c r="S120" s="150">
        <v>1865</v>
      </c>
      <c r="T120" s="150">
        <v>2214</v>
      </c>
      <c r="U120" s="150">
        <v>2438</v>
      </c>
      <c r="V120" s="150">
        <v>2578</v>
      </c>
      <c r="W120" s="150">
        <v>2733</v>
      </c>
      <c r="X120" s="150">
        <v>3297</v>
      </c>
      <c r="Y120" s="148">
        <v>0.20636663007683864</v>
      </c>
      <c r="Z120" s="148">
        <v>0.37711080613401743</v>
      </c>
      <c r="AA120" s="147"/>
      <c r="AB120" s="144"/>
      <c r="AC120" s="144"/>
      <c r="AD120" s="147">
        <v>145</v>
      </c>
      <c r="AE120" s="147">
        <v>2394.1428571428573</v>
      </c>
      <c r="AF120" s="144"/>
    </row>
    <row r="121" spans="1:32" outlineLevel="1" x14ac:dyDescent="0.25">
      <c r="A121" s="169" t="s">
        <v>11</v>
      </c>
      <c r="B121" s="150">
        <v>34</v>
      </c>
      <c r="C121" s="150">
        <v>37</v>
      </c>
      <c r="D121" s="150">
        <v>41</v>
      </c>
      <c r="E121" s="150">
        <v>53</v>
      </c>
      <c r="F121" s="150">
        <v>58</v>
      </c>
      <c r="G121" s="150">
        <v>44</v>
      </c>
      <c r="H121" s="150">
        <v>41</v>
      </c>
      <c r="I121" s="150">
        <v>47</v>
      </c>
      <c r="J121" s="148">
        <v>0.14634146341463414</v>
      </c>
      <c r="K121" s="148">
        <v>6.8181818181818177E-2</v>
      </c>
      <c r="L121" s="147"/>
      <c r="M121" s="155">
        <v>5.053763440860215E-2</v>
      </c>
      <c r="N121" s="144"/>
      <c r="P121" s="169" t="s">
        <v>11</v>
      </c>
      <c r="Q121" s="150">
        <v>909</v>
      </c>
      <c r="R121" s="150">
        <v>741</v>
      </c>
      <c r="S121" s="150">
        <v>838</v>
      </c>
      <c r="T121" s="150">
        <v>793</v>
      </c>
      <c r="U121" s="150">
        <v>873</v>
      </c>
      <c r="V121" s="150">
        <v>775</v>
      </c>
      <c r="W121" s="150">
        <v>1044</v>
      </c>
      <c r="X121" s="150">
        <v>930</v>
      </c>
      <c r="Y121" s="148">
        <v>-0.10919540229885058</v>
      </c>
      <c r="Z121" s="148">
        <v>8.9904570567553937E-2</v>
      </c>
      <c r="AA121" s="147"/>
      <c r="AB121" s="144"/>
      <c r="AC121" s="144"/>
      <c r="AD121" s="147">
        <v>44</v>
      </c>
      <c r="AE121" s="147">
        <v>853.28571428571433</v>
      </c>
      <c r="AF121" s="144"/>
    </row>
    <row r="122" spans="1:32" outlineLevel="1" x14ac:dyDescent="0.25">
      <c r="A122" s="169" t="s">
        <v>263</v>
      </c>
      <c r="B122" s="150">
        <v>202</v>
      </c>
      <c r="C122" s="150">
        <v>94</v>
      </c>
      <c r="D122" s="150">
        <v>139</v>
      </c>
      <c r="E122" s="150">
        <v>143</v>
      </c>
      <c r="F122" s="150">
        <v>114</v>
      </c>
      <c r="G122" s="150">
        <v>161</v>
      </c>
      <c r="H122" s="150">
        <v>168</v>
      </c>
      <c r="I122" s="150">
        <v>216</v>
      </c>
      <c r="J122" s="148">
        <v>0.2857142857142857</v>
      </c>
      <c r="K122" s="148">
        <v>0.48090107737512239</v>
      </c>
      <c r="L122" s="147"/>
      <c r="M122" s="155">
        <v>6.5079843326303108E-2</v>
      </c>
      <c r="N122" s="144"/>
      <c r="P122" s="169" t="s">
        <v>263</v>
      </c>
      <c r="Q122" s="150">
        <v>4405</v>
      </c>
      <c r="R122" s="150">
        <v>3399</v>
      </c>
      <c r="S122" s="150">
        <v>4248</v>
      </c>
      <c r="T122" s="150">
        <v>4120</v>
      </c>
      <c r="U122" s="150">
        <v>3527</v>
      </c>
      <c r="V122" s="150">
        <v>3393</v>
      </c>
      <c r="W122" s="150">
        <v>3695</v>
      </c>
      <c r="X122" s="150">
        <v>3319</v>
      </c>
      <c r="Y122" s="148">
        <v>-0.10175913396481732</v>
      </c>
      <c r="Z122" s="148">
        <v>-0.13267629820435287</v>
      </c>
      <c r="AA122" s="147"/>
      <c r="AB122" s="144"/>
      <c r="AC122" s="144"/>
      <c r="AD122" s="147">
        <v>145.85714285714286</v>
      </c>
      <c r="AE122" s="147">
        <v>3826.7142857142858</v>
      </c>
      <c r="AF122" s="144"/>
    </row>
    <row r="123" spans="1:32" outlineLevel="1" x14ac:dyDescent="0.25">
      <c r="A123" s="169" t="s">
        <v>264</v>
      </c>
      <c r="B123" s="150">
        <v>135</v>
      </c>
      <c r="C123" s="150">
        <v>122</v>
      </c>
      <c r="D123" s="150">
        <v>169</v>
      </c>
      <c r="E123" s="150">
        <v>80</v>
      </c>
      <c r="F123" s="150">
        <v>131</v>
      </c>
      <c r="G123" s="150">
        <v>143</v>
      </c>
      <c r="H123" s="150">
        <v>154</v>
      </c>
      <c r="I123" s="150">
        <v>110</v>
      </c>
      <c r="J123" s="148">
        <v>-0.2857142857142857</v>
      </c>
      <c r="K123" s="148">
        <v>-0.17558886509635968</v>
      </c>
      <c r="L123" s="147"/>
      <c r="M123" s="155">
        <v>3.0547070258261595E-2</v>
      </c>
      <c r="N123" s="144"/>
      <c r="P123" s="169" t="s">
        <v>264</v>
      </c>
      <c r="Q123" s="150">
        <v>4528</v>
      </c>
      <c r="R123" s="150">
        <v>3695</v>
      </c>
      <c r="S123" s="150">
        <v>3949</v>
      </c>
      <c r="T123" s="150">
        <v>3775</v>
      </c>
      <c r="U123" s="150">
        <v>3494</v>
      </c>
      <c r="V123" s="150">
        <v>3397</v>
      </c>
      <c r="W123" s="150">
        <v>3849</v>
      </c>
      <c r="X123" s="150">
        <v>3601</v>
      </c>
      <c r="Y123" s="148">
        <v>-6.4432320083138483E-2</v>
      </c>
      <c r="Z123" s="148">
        <v>-5.5457713493461271E-2</v>
      </c>
      <c r="AA123" s="147"/>
      <c r="AB123" s="144"/>
      <c r="AC123" s="144"/>
      <c r="AD123" s="147">
        <v>133.42857142857142</v>
      </c>
      <c r="AE123" s="147">
        <v>3812.4285714285716</v>
      </c>
      <c r="AF123" s="144"/>
    </row>
    <row r="124" spans="1:32" outlineLevel="1" x14ac:dyDescent="0.25">
      <c r="A124" s="169" t="s">
        <v>265</v>
      </c>
      <c r="B124" s="150">
        <v>321</v>
      </c>
      <c r="C124" s="150">
        <v>230</v>
      </c>
      <c r="D124" s="150">
        <v>157</v>
      </c>
      <c r="E124" s="150">
        <v>192</v>
      </c>
      <c r="F124" s="150">
        <v>220</v>
      </c>
      <c r="G124" s="150">
        <v>237</v>
      </c>
      <c r="H124" s="150">
        <v>287</v>
      </c>
      <c r="I124" s="150">
        <v>335</v>
      </c>
      <c r="J124" s="148">
        <v>0.1672473867595819</v>
      </c>
      <c r="K124" s="148">
        <v>0.42639902676399022</v>
      </c>
      <c r="L124" s="147"/>
      <c r="M124" s="155">
        <v>4.8270893371757925E-2</v>
      </c>
      <c r="N124" s="144"/>
      <c r="P124" s="169" t="s">
        <v>265</v>
      </c>
      <c r="Q124" s="150">
        <v>6517</v>
      </c>
      <c r="R124" s="150">
        <v>5572</v>
      </c>
      <c r="S124" s="150">
        <v>4744</v>
      </c>
      <c r="T124" s="150">
        <v>4965</v>
      </c>
      <c r="U124" s="150">
        <v>5614</v>
      </c>
      <c r="V124" s="150">
        <v>5973</v>
      </c>
      <c r="W124" s="150">
        <v>7161</v>
      </c>
      <c r="X124" s="150">
        <v>6940</v>
      </c>
      <c r="Y124" s="148">
        <v>-3.0861611506772798E-2</v>
      </c>
      <c r="Z124" s="148">
        <v>0.19814531643072059</v>
      </c>
      <c r="AA124" s="147"/>
      <c r="AB124" s="144"/>
      <c r="AC124" s="144"/>
      <c r="AD124" s="147">
        <v>234.85714285714286</v>
      </c>
      <c r="AE124" s="147">
        <v>5792.2857142857147</v>
      </c>
      <c r="AF124" s="144"/>
    </row>
    <row r="125" spans="1:32" outlineLevel="1" x14ac:dyDescent="0.25">
      <c r="A125" s="169" t="s">
        <v>266</v>
      </c>
      <c r="B125" s="150">
        <v>140</v>
      </c>
      <c r="C125" s="150">
        <v>184</v>
      </c>
      <c r="D125" s="150">
        <v>207</v>
      </c>
      <c r="E125" s="150">
        <v>119</v>
      </c>
      <c r="F125" s="150">
        <v>276</v>
      </c>
      <c r="G125" s="150">
        <v>263</v>
      </c>
      <c r="H125" s="150">
        <v>175</v>
      </c>
      <c r="I125" s="150">
        <v>159</v>
      </c>
      <c r="J125" s="148">
        <v>-9.1428571428571428E-2</v>
      </c>
      <c r="K125" s="148">
        <v>-0.18401759530791792</v>
      </c>
      <c r="L125" s="147"/>
      <c r="M125" s="155">
        <v>4.5157625674524283E-2</v>
      </c>
      <c r="N125" s="144"/>
      <c r="P125" s="169" t="s">
        <v>266</v>
      </c>
      <c r="Q125" s="150">
        <v>5240</v>
      </c>
      <c r="R125" s="150">
        <v>4002</v>
      </c>
      <c r="S125" s="150">
        <v>4090</v>
      </c>
      <c r="T125" s="150">
        <v>4034</v>
      </c>
      <c r="U125" s="150">
        <v>3629</v>
      </c>
      <c r="V125" s="150">
        <v>3662</v>
      </c>
      <c r="W125" s="150">
        <v>3670</v>
      </c>
      <c r="X125" s="150">
        <v>3521</v>
      </c>
      <c r="Y125" s="148">
        <v>-4.0599455040871937E-2</v>
      </c>
      <c r="Z125" s="148">
        <v>-0.12991139195820245</v>
      </c>
      <c r="AA125" s="147"/>
      <c r="AB125" s="144"/>
      <c r="AC125" s="144"/>
      <c r="AD125" s="147">
        <v>194.85714285714286</v>
      </c>
      <c r="AE125" s="147">
        <v>4046.7142857142858</v>
      </c>
      <c r="AF125" s="144"/>
    </row>
    <row r="126" spans="1:32" outlineLevel="1" x14ac:dyDescent="0.25">
      <c r="A126" s="168" t="s">
        <v>272</v>
      </c>
      <c r="B126" s="170">
        <v>1592</v>
      </c>
      <c r="C126" s="170">
        <v>1162</v>
      </c>
      <c r="D126" s="170">
        <v>1209</v>
      </c>
      <c r="E126" s="170">
        <v>1081</v>
      </c>
      <c r="F126" s="170">
        <v>1266</v>
      </c>
      <c r="G126" s="170">
        <v>1352</v>
      </c>
      <c r="H126" s="170">
        <v>1461</v>
      </c>
      <c r="I126" s="170">
        <v>1520</v>
      </c>
      <c r="J126" s="171">
        <v>4.0383299110198494E-2</v>
      </c>
      <c r="K126" s="171">
        <v>0.16628302093609565</v>
      </c>
      <c r="L126" s="147"/>
      <c r="M126" s="206">
        <v>5.029615168260481E-2</v>
      </c>
      <c r="N126" s="144"/>
      <c r="P126" s="168" t="s">
        <v>272</v>
      </c>
      <c r="Q126" s="170">
        <v>36464</v>
      </c>
      <c r="R126" s="170">
        <v>28208</v>
      </c>
      <c r="S126" s="170">
        <v>29286</v>
      </c>
      <c r="T126" s="170">
        <v>27959</v>
      </c>
      <c r="U126" s="170">
        <v>26902</v>
      </c>
      <c r="V126" s="170">
        <v>27118</v>
      </c>
      <c r="W126" s="170">
        <v>30582</v>
      </c>
      <c r="X126" s="170">
        <v>30221</v>
      </c>
      <c r="Y126" s="171">
        <v>-1.1804329344058596E-2</v>
      </c>
      <c r="Z126" s="171">
        <v>2.4346428173678918E-2</v>
      </c>
      <c r="AA126" s="147"/>
      <c r="AB126" s="144"/>
      <c r="AC126" s="144"/>
      <c r="AD126" s="180">
        <v>1303.2857142857142</v>
      </c>
      <c r="AE126" s="180">
        <v>29502.714285714286</v>
      </c>
      <c r="AF126" s="144"/>
    </row>
    <row r="127" spans="1:32" outlineLevel="1" x14ac:dyDescent="0.25">
      <c r="A127" s="163" t="s">
        <v>273</v>
      </c>
      <c r="B127" s="163"/>
      <c r="C127" s="163"/>
      <c r="D127" s="163"/>
      <c r="E127" s="144"/>
      <c r="F127" s="144"/>
      <c r="G127" s="144"/>
      <c r="H127" s="144"/>
      <c r="I127" s="162"/>
      <c r="J127" s="162"/>
      <c r="K127" s="162"/>
      <c r="L127" s="162"/>
      <c r="M127" s="144"/>
      <c r="N127" s="144"/>
      <c r="O127" s="144"/>
      <c r="P127" s="163" t="s">
        <v>273</v>
      </c>
      <c r="Q127" s="163"/>
      <c r="R127" s="163"/>
      <c r="S127" s="163"/>
      <c r="T127" s="144"/>
      <c r="U127" s="144"/>
      <c r="V127" s="144"/>
      <c r="W127" s="144"/>
      <c r="X127" s="162"/>
      <c r="Y127" s="162"/>
      <c r="Z127" s="162"/>
      <c r="AA127" s="162"/>
      <c r="AB127" s="144"/>
      <c r="AC127" s="144"/>
      <c r="AD127" s="144"/>
      <c r="AE127" s="144"/>
      <c r="AF127" s="144"/>
    </row>
    <row r="128" spans="1:32" x14ac:dyDescent="0.25">
      <c r="A128" s="204"/>
      <c r="B128" s="204"/>
      <c r="C128" s="204"/>
      <c r="D128" s="20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row>
    <row r="129" spans="1:32" x14ac:dyDescent="0.25">
      <c r="A129" s="204"/>
      <c r="B129" s="204"/>
      <c r="C129" s="204"/>
      <c r="D129" s="20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row>
    <row r="130" spans="1:32" x14ac:dyDescent="0.25">
      <c r="A130" s="165" t="s">
        <v>250</v>
      </c>
      <c r="B130" s="165"/>
      <c r="C130" s="165"/>
      <c r="D130" s="165"/>
      <c r="E130" s="182"/>
      <c r="F130" s="144"/>
      <c r="G130" s="144"/>
      <c r="H130" s="144"/>
      <c r="I130" s="144"/>
      <c r="J130" s="144"/>
      <c r="K130" s="144"/>
      <c r="L130" s="144"/>
      <c r="M130" s="144"/>
      <c r="N130" s="144"/>
      <c r="O130" s="204"/>
      <c r="P130" s="165" t="s">
        <v>250</v>
      </c>
      <c r="Q130" s="165"/>
      <c r="R130" s="165"/>
      <c r="S130" s="165"/>
      <c r="T130" s="182"/>
      <c r="U130" s="144"/>
      <c r="V130" s="144"/>
      <c r="W130" s="144"/>
      <c r="X130" s="144"/>
      <c r="Y130" s="144"/>
      <c r="Z130" s="144"/>
      <c r="AA130" s="144"/>
      <c r="AB130" s="144"/>
      <c r="AC130" s="144"/>
      <c r="AD130" s="144"/>
      <c r="AE130" s="144"/>
      <c r="AF130" s="144"/>
    </row>
    <row r="131" spans="1:32" outlineLevel="1" x14ac:dyDescent="0.25">
      <c r="A131" s="166" t="s">
        <v>319</v>
      </c>
      <c r="B131" s="166"/>
      <c r="C131" s="166"/>
      <c r="D131" s="166"/>
      <c r="E131" s="167"/>
      <c r="F131" s="167"/>
      <c r="G131" s="167"/>
      <c r="H131" s="167"/>
      <c r="I131" s="167"/>
      <c r="J131" s="167"/>
      <c r="K131" s="167"/>
      <c r="L131" s="167"/>
      <c r="M131" s="144"/>
      <c r="N131" s="144"/>
      <c r="P131" s="166" t="s">
        <v>231</v>
      </c>
      <c r="Q131" s="166"/>
      <c r="R131" s="166"/>
      <c r="S131" s="166"/>
      <c r="T131" s="167"/>
      <c r="U131" s="167"/>
      <c r="V131" s="167"/>
      <c r="W131" s="167"/>
      <c r="X131" s="167"/>
      <c r="Y131" s="167"/>
      <c r="Z131" s="167"/>
      <c r="AA131" s="167"/>
      <c r="AB131" s="144"/>
      <c r="AC131" s="144"/>
      <c r="AD131" s="144"/>
      <c r="AE131" s="144"/>
      <c r="AF131" s="144"/>
    </row>
    <row r="132" spans="1:32" ht="31.5" outlineLevel="1" x14ac:dyDescent="0.25">
      <c r="A132" s="168" t="s">
        <v>257</v>
      </c>
      <c r="B132" s="141">
        <v>2019</v>
      </c>
      <c r="C132" s="141">
        <v>2020</v>
      </c>
      <c r="D132" s="141">
        <v>2021</v>
      </c>
      <c r="E132" s="141">
        <v>2022</v>
      </c>
      <c r="F132" s="141">
        <v>2023</v>
      </c>
      <c r="G132" s="141">
        <v>2024</v>
      </c>
      <c r="H132" s="141">
        <v>2025</v>
      </c>
      <c r="I132" s="141">
        <v>2026</v>
      </c>
      <c r="J132" s="142" t="s">
        <v>232</v>
      </c>
      <c r="K132" s="142" t="s">
        <v>258</v>
      </c>
      <c r="L132" s="143" t="s">
        <v>234</v>
      </c>
      <c r="M132" s="145" t="s">
        <v>287</v>
      </c>
      <c r="N132" s="144"/>
      <c r="P132" s="168" t="s">
        <v>257</v>
      </c>
      <c r="Q132" s="141">
        <v>2019</v>
      </c>
      <c r="R132" s="141">
        <v>2020</v>
      </c>
      <c r="S132" s="141">
        <v>2021</v>
      </c>
      <c r="T132" s="141">
        <v>2022</v>
      </c>
      <c r="U132" s="141">
        <v>2023</v>
      </c>
      <c r="V132" s="141">
        <v>2024</v>
      </c>
      <c r="W132" s="141">
        <v>2025</v>
      </c>
      <c r="X132" s="141">
        <v>2026</v>
      </c>
      <c r="Y132" s="142" t="s">
        <v>232</v>
      </c>
      <c r="Z132" s="142" t="s">
        <v>258</v>
      </c>
      <c r="AA132" s="143" t="s">
        <v>234</v>
      </c>
      <c r="AB132" s="144"/>
      <c r="AC132" s="144"/>
      <c r="AD132" s="145" t="s">
        <v>320</v>
      </c>
      <c r="AE132" s="145" t="s">
        <v>235</v>
      </c>
      <c r="AF132" s="144"/>
    </row>
    <row r="133" spans="1:32" outlineLevel="1" x14ac:dyDescent="0.25">
      <c r="A133" s="169" t="s">
        <v>259</v>
      </c>
      <c r="B133" s="150">
        <v>31</v>
      </c>
      <c r="C133" s="150">
        <v>25</v>
      </c>
      <c r="D133" s="150">
        <v>34</v>
      </c>
      <c r="E133" s="150">
        <v>18</v>
      </c>
      <c r="F133" s="150">
        <v>34</v>
      </c>
      <c r="G133" s="150">
        <v>27</v>
      </c>
      <c r="H133" s="150">
        <v>65</v>
      </c>
      <c r="I133" s="150">
        <v>44</v>
      </c>
      <c r="J133" s="148">
        <v>-0.32307692307692309</v>
      </c>
      <c r="K133" s="148">
        <v>0.31623931623931617</v>
      </c>
      <c r="L133" s="147"/>
      <c r="M133" s="155">
        <v>4.11599625818522E-2</v>
      </c>
      <c r="N133" s="144"/>
      <c r="P133" s="169" t="s">
        <v>259</v>
      </c>
      <c r="Q133" s="150">
        <v>915</v>
      </c>
      <c r="R133" s="150">
        <v>732</v>
      </c>
      <c r="S133" s="150">
        <v>758</v>
      </c>
      <c r="T133" s="150">
        <v>741</v>
      </c>
      <c r="U133" s="150">
        <v>668</v>
      </c>
      <c r="V133" s="150">
        <v>678</v>
      </c>
      <c r="W133" s="150">
        <v>760</v>
      </c>
      <c r="X133" s="150">
        <v>1069</v>
      </c>
      <c r="Y133" s="148">
        <v>0.40657894736842104</v>
      </c>
      <c r="Z133" s="148">
        <v>0.42479055597867471</v>
      </c>
      <c r="AA133" s="147"/>
      <c r="AB133" s="144"/>
      <c r="AC133" s="144"/>
      <c r="AD133" s="147">
        <v>33.428571428571431</v>
      </c>
      <c r="AE133" s="147">
        <v>750.28571428571433</v>
      </c>
      <c r="AF133" s="144"/>
    </row>
    <row r="134" spans="1:32" outlineLevel="1" x14ac:dyDescent="0.25">
      <c r="A134" s="169" t="s">
        <v>260</v>
      </c>
      <c r="B134" s="150">
        <v>23</v>
      </c>
      <c r="C134" s="150">
        <v>7</v>
      </c>
      <c r="D134" s="150">
        <v>15</v>
      </c>
      <c r="E134" s="150">
        <v>6</v>
      </c>
      <c r="F134" s="150">
        <v>3</v>
      </c>
      <c r="G134" s="150">
        <v>7</v>
      </c>
      <c r="H134" s="150">
        <v>3</v>
      </c>
      <c r="I134" s="150">
        <v>1</v>
      </c>
      <c r="J134" s="148">
        <v>-0.66666666666666663</v>
      </c>
      <c r="K134" s="148">
        <v>-0.890625</v>
      </c>
      <c r="L134" s="147"/>
      <c r="M134" s="155">
        <v>2.7777777777777776E-2</v>
      </c>
      <c r="N134" s="144"/>
      <c r="P134" s="169" t="s">
        <v>260</v>
      </c>
      <c r="Q134" s="150">
        <v>111</v>
      </c>
      <c r="R134" s="150">
        <v>96</v>
      </c>
      <c r="S134" s="150">
        <v>61</v>
      </c>
      <c r="T134" s="150">
        <v>57</v>
      </c>
      <c r="U134" s="150">
        <v>51</v>
      </c>
      <c r="V134" s="150">
        <v>60</v>
      </c>
      <c r="W134" s="150">
        <v>71</v>
      </c>
      <c r="X134" s="150">
        <v>36</v>
      </c>
      <c r="Y134" s="148">
        <v>-0.49295774647887325</v>
      </c>
      <c r="Z134" s="148">
        <v>-0.50295857988165682</v>
      </c>
      <c r="AA134" s="147"/>
      <c r="AB134" s="144"/>
      <c r="AC134" s="144"/>
      <c r="AD134" s="147">
        <v>9.1428571428571423</v>
      </c>
      <c r="AE134" s="147">
        <v>72.428571428571431</v>
      </c>
      <c r="AF134" s="144"/>
    </row>
    <row r="135" spans="1:32" outlineLevel="1" x14ac:dyDescent="0.25">
      <c r="A135" s="169" t="s">
        <v>261</v>
      </c>
      <c r="B135" s="150">
        <v>11</v>
      </c>
      <c r="C135" s="150">
        <v>2</v>
      </c>
      <c r="D135" s="150">
        <v>9</v>
      </c>
      <c r="E135" s="150">
        <v>3</v>
      </c>
      <c r="F135" s="150">
        <v>3</v>
      </c>
      <c r="G135" s="150">
        <v>3</v>
      </c>
      <c r="H135" s="150">
        <v>8</v>
      </c>
      <c r="I135" s="150">
        <v>7</v>
      </c>
      <c r="J135" s="148">
        <v>-0.125</v>
      </c>
      <c r="K135" s="148">
        <v>0.25641025641025644</v>
      </c>
      <c r="L135" s="147"/>
      <c r="M135" s="155">
        <v>4.72972972972973E-2</v>
      </c>
      <c r="N135" s="144"/>
      <c r="P135" s="169" t="s">
        <v>261</v>
      </c>
      <c r="Q135" s="150">
        <v>180</v>
      </c>
      <c r="R135" s="150">
        <v>125</v>
      </c>
      <c r="S135" s="150">
        <v>102</v>
      </c>
      <c r="T135" s="150">
        <v>104</v>
      </c>
      <c r="U135" s="150">
        <v>116</v>
      </c>
      <c r="V135" s="150">
        <v>75</v>
      </c>
      <c r="W135" s="150">
        <v>132</v>
      </c>
      <c r="X135" s="150">
        <v>148</v>
      </c>
      <c r="Y135" s="148">
        <v>0.12121212121212122</v>
      </c>
      <c r="Z135" s="148">
        <v>0.24220623501199046</v>
      </c>
      <c r="AA135" s="147"/>
      <c r="AB135" s="144"/>
      <c r="AC135" s="144"/>
      <c r="AD135" s="147">
        <v>5.5714285714285712</v>
      </c>
      <c r="AE135" s="147">
        <v>119.14285714285714</v>
      </c>
      <c r="AF135" s="144"/>
    </row>
    <row r="136" spans="1:32" outlineLevel="1" x14ac:dyDescent="0.25">
      <c r="A136" s="169" t="s">
        <v>262</v>
      </c>
      <c r="B136" s="150">
        <v>25</v>
      </c>
      <c r="C136" s="150">
        <v>30</v>
      </c>
      <c r="D136" s="150">
        <v>13</v>
      </c>
      <c r="E136" s="150">
        <v>19</v>
      </c>
      <c r="F136" s="150">
        <v>13</v>
      </c>
      <c r="G136" s="150">
        <v>10</v>
      </c>
      <c r="H136" s="150">
        <v>33</v>
      </c>
      <c r="I136" s="150">
        <v>76</v>
      </c>
      <c r="J136" s="148">
        <v>1.303030303030303</v>
      </c>
      <c r="K136" s="148">
        <v>2.7202797202797204</v>
      </c>
      <c r="L136" s="147"/>
      <c r="M136" s="155">
        <v>0.13036020583190394</v>
      </c>
      <c r="N136" s="144"/>
      <c r="P136" s="169" t="s">
        <v>262</v>
      </c>
      <c r="Q136" s="150">
        <v>728</v>
      </c>
      <c r="R136" s="150">
        <v>609</v>
      </c>
      <c r="S136" s="150">
        <v>609</v>
      </c>
      <c r="T136" s="150">
        <v>565</v>
      </c>
      <c r="U136" s="150">
        <v>410</v>
      </c>
      <c r="V136" s="150">
        <v>391</v>
      </c>
      <c r="W136" s="150">
        <v>493</v>
      </c>
      <c r="X136" s="150">
        <v>583</v>
      </c>
      <c r="Y136" s="148">
        <v>0.18255578093306288</v>
      </c>
      <c r="Z136" s="148">
        <v>7.2536136662286491E-2</v>
      </c>
      <c r="AA136" s="147"/>
      <c r="AB136" s="144"/>
      <c r="AC136" s="144"/>
      <c r="AD136" s="147">
        <v>20.428571428571427</v>
      </c>
      <c r="AE136" s="147">
        <v>543.57142857142856</v>
      </c>
      <c r="AF136" s="144"/>
    </row>
    <row r="137" spans="1:32" outlineLevel="1" x14ac:dyDescent="0.25">
      <c r="A137" s="169" t="s">
        <v>53</v>
      </c>
      <c r="B137" s="150">
        <v>47</v>
      </c>
      <c r="C137" s="150">
        <v>32</v>
      </c>
      <c r="D137" s="150">
        <v>23</v>
      </c>
      <c r="E137" s="150">
        <v>29</v>
      </c>
      <c r="F137" s="150">
        <v>32</v>
      </c>
      <c r="G137" s="150">
        <v>52</v>
      </c>
      <c r="H137" s="150">
        <v>62</v>
      </c>
      <c r="I137" s="150">
        <v>55</v>
      </c>
      <c r="J137" s="148">
        <v>-0.11290322580645161</v>
      </c>
      <c r="K137" s="148">
        <v>0.38989169675090257</v>
      </c>
      <c r="L137" s="147"/>
      <c r="M137" s="155">
        <v>5.1162790697674418E-2</v>
      </c>
      <c r="N137" s="144"/>
      <c r="P137" s="169" t="s">
        <v>53</v>
      </c>
      <c r="Q137" s="150">
        <v>980</v>
      </c>
      <c r="R137" s="150">
        <v>515</v>
      </c>
      <c r="S137" s="150">
        <v>326</v>
      </c>
      <c r="T137" s="150">
        <v>444</v>
      </c>
      <c r="U137" s="150">
        <v>590</v>
      </c>
      <c r="V137" s="150">
        <v>741</v>
      </c>
      <c r="W137" s="150">
        <v>807</v>
      </c>
      <c r="X137" s="150">
        <v>1075</v>
      </c>
      <c r="Y137" s="148">
        <v>0.33209417596034696</v>
      </c>
      <c r="Z137" s="148">
        <v>0.70906200317965029</v>
      </c>
      <c r="AA137" s="147"/>
      <c r="AB137" s="144"/>
      <c r="AC137" s="144"/>
      <c r="AD137" s="147">
        <v>39.571428571428569</v>
      </c>
      <c r="AE137" s="147">
        <v>629</v>
      </c>
      <c r="AF137" s="144"/>
    </row>
    <row r="138" spans="1:32" outlineLevel="1" x14ac:dyDescent="0.25">
      <c r="A138" s="169" t="s">
        <v>11</v>
      </c>
      <c r="B138" s="150">
        <v>3</v>
      </c>
      <c r="C138" s="150">
        <v>3</v>
      </c>
      <c r="D138" s="150">
        <v>4</v>
      </c>
      <c r="E138" s="150">
        <v>7</v>
      </c>
      <c r="F138" s="150">
        <v>9</v>
      </c>
      <c r="G138" s="150">
        <v>17</v>
      </c>
      <c r="H138" s="150">
        <v>5</v>
      </c>
      <c r="I138" s="150">
        <v>9</v>
      </c>
      <c r="J138" s="148">
        <v>0.8</v>
      </c>
      <c r="K138" s="148">
        <v>0.31250000000000006</v>
      </c>
      <c r="L138" s="147"/>
      <c r="M138" s="155">
        <v>4.6153846153846156E-2</v>
      </c>
      <c r="N138" s="144"/>
      <c r="P138" s="169" t="s">
        <v>11</v>
      </c>
      <c r="Q138" s="150">
        <v>141</v>
      </c>
      <c r="R138" s="150">
        <v>95</v>
      </c>
      <c r="S138" s="150">
        <v>119</v>
      </c>
      <c r="T138" s="150">
        <v>101</v>
      </c>
      <c r="U138" s="150">
        <v>117</v>
      </c>
      <c r="V138" s="150">
        <v>118</v>
      </c>
      <c r="W138" s="150">
        <v>145</v>
      </c>
      <c r="X138" s="150">
        <v>195</v>
      </c>
      <c r="Y138" s="148">
        <v>0.34482758620689657</v>
      </c>
      <c r="Z138" s="148">
        <v>0.63277511961722488</v>
      </c>
      <c r="AA138" s="147"/>
      <c r="AB138" s="144"/>
      <c r="AC138" s="144"/>
      <c r="AD138" s="147">
        <v>6.8571428571428568</v>
      </c>
      <c r="AE138" s="147">
        <v>119.42857142857143</v>
      </c>
      <c r="AF138" s="144"/>
    </row>
    <row r="139" spans="1:32" outlineLevel="1" x14ac:dyDescent="0.25">
      <c r="A139" s="169" t="s">
        <v>263</v>
      </c>
      <c r="B139" s="150">
        <v>4</v>
      </c>
      <c r="C139" s="150">
        <v>7</v>
      </c>
      <c r="D139" s="150">
        <v>7</v>
      </c>
      <c r="E139" s="150">
        <v>12</v>
      </c>
      <c r="F139" s="150">
        <v>8</v>
      </c>
      <c r="G139" s="150">
        <v>6</v>
      </c>
      <c r="H139" s="150">
        <v>28</v>
      </c>
      <c r="I139" s="150">
        <v>37</v>
      </c>
      <c r="J139" s="148">
        <v>0.32142857142857145</v>
      </c>
      <c r="K139" s="148">
        <v>2.5972222222222223</v>
      </c>
      <c r="L139" s="147"/>
      <c r="M139" s="155">
        <v>8.4668192219679639E-2</v>
      </c>
      <c r="N139" s="144"/>
      <c r="P139" s="169" t="s">
        <v>263</v>
      </c>
      <c r="Q139" s="150">
        <v>449</v>
      </c>
      <c r="R139" s="150">
        <v>349</v>
      </c>
      <c r="S139" s="150">
        <v>479</v>
      </c>
      <c r="T139" s="150">
        <v>370</v>
      </c>
      <c r="U139" s="150">
        <v>324</v>
      </c>
      <c r="V139" s="150">
        <v>367</v>
      </c>
      <c r="W139" s="150">
        <v>395</v>
      </c>
      <c r="X139" s="150">
        <v>437</v>
      </c>
      <c r="Y139" s="148">
        <v>0.10632911392405063</v>
      </c>
      <c r="Z139" s="148">
        <v>0.11928283937065491</v>
      </c>
      <c r="AA139" s="147"/>
      <c r="AB139" s="144"/>
      <c r="AC139" s="144"/>
      <c r="AD139" s="147">
        <v>10.285714285714286</v>
      </c>
      <c r="AE139" s="147">
        <v>390.42857142857144</v>
      </c>
      <c r="AF139" s="144"/>
    </row>
    <row r="140" spans="1:32" outlineLevel="1" x14ac:dyDescent="0.25">
      <c r="A140" s="169" t="s">
        <v>264</v>
      </c>
      <c r="B140" s="150">
        <v>22</v>
      </c>
      <c r="C140" s="150">
        <v>12</v>
      </c>
      <c r="D140" s="150">
        <v>53</v>
      </c>
      <c r="E140" s="150">
        <v>12</v>
      </c>
      <c r="F140" s="150">
        <v>20</v>
      </c>
      <c r="G140" s="150">
        <v>38</v>
      </c>
      <c r="H140" s="150">
        <v>41</v>
      </c>
      <c r="I140" s="150">
        <v>32</v>
      </c>
      <c r="J140" s="148">
        <v>-0.21951219512195122</v>
      </c>
      <c r="K140" s="148">
        <v>0.13131313131313135</v>
      </c>
      <c r="L140" s="147"/>
      <c r="M140" s="155">
        <v>3.9457459926017263E-2</v>
      </c>
      <c r="N140" s="144"/>
      <c r="P140" s="169" t="s">
        <v>264</v>
      </c>
      <c r="Q140" s="150">
        <v>859</v>
      </c>
      <c r="R140" s="150">
        <v>744</v>
      </c>
      <c r="S140" s="150">
        <v>781</v>
      </c>
      <c r="T140" s="150">
        <v>774</v>
      </c>
      <c r="U140" s="150">
        <v>605</v>
      </c>
      <c r="V140" s="150">
        <v>656</v>
      </c>
      <c r="W140" s="150">
        <v>798</v>
      </c>
      <c r="X140" s="150">
        <v>811</v>
      </c>
      <c r="Y140" s="148">
        <v>1.6290726817042606E-2</v>
      </c>
      <c r="Z140" s="148">
        <v>8.8173279662641296E-2</v>
      </c>
      <c r="AA140" s="147"/>
      <c r="AB140" s="144"/>
      <c r="AC140" s="144"/>
      <c r="AD140" s="147">
        <v>28.285714285714285</v>
      </c>
      <c r="AE140" s="147">
        <v>745.28571428571433</v>
      </c>
      <c r="AF140" s="144"/>
    </row>
    <row r="141" spans="1:32" outlineLevel="1" x14ac:dyDescent="0.25">
      <c r="A141" s="169" t="s">
        <v>265</v>
      </c>
      <c r="B141" s="150">
        <v>38</v>
      </c>
      <c r="C141" s="150">
        <v>39</v>
      </c>
      <c r="D141" s="150">
        <v>26</v>
      </c>
      <c r="E141" s="150">
        <v>22</v>
      </c>
      <c r="F141" s="150">
        <v>23</v>
      </c>
      <c r="G141" s="150">
        <v>24</v>
      </c>
      <c r="H141" s="150">
        <v>79</v>
      </c>
      <c r="I141" s="150">
        <v>73</v>
      </c>
      <c r="J141" s="148">
        <v>-7.5949367088607597E-2</v>
      </c>
      <c r="K141" s="148">
        <v>1.0358565737051795</v>
      </c>
      <c r="L141" s="147"/>
      <c r="M141" s="155">
        <v>4.5796737766624844E-2</v>
      </c>
      <c r="N141" s="144"/>
      <c r="P141" s="169" t="s">
        <v>265</v>
      </c>
      <c r="Q141" s="150">
        <v>1230</v>
      </c>
      <c r="R141" s="150">
        <v>987</v>
      </c>
      <c r="S141" s="150">
        <v>816</v>
      </c>
      <c r="T141" s="150">
        <v>711</v>
      </c>
      <c r="U141" s="150">
        <v>846</v>
      </c>
      <c r="V141" s="150">
        <v>928</v>
      </c>
      <c r="W141" s="150">
        <v>1406</v>
      </c>
      <c r="X141" s="150">
        <v>1594</v>
      </c>
      <c r="Y141" s="148">
        <v>0.1337126600284495</v>
      </c>
      <c r="Z141" s="148">
        <v>0.61149624494511845</v>
      </c>
      <c r="AA141" s="147"/>
      <c r="AB141" s="144"/>
      <c r="AC141" s="144"/>
      <c r="AD141" s="147">
        <v>35.857142857142854</v>
      </c>
      <c r="AE141" s="147">
        <v>989.14285714285711</v>
      </c>
      <c r="AF141" s="144"/>
    </row>
    <row r="142" spans="1:32" outlineLevel="1" x14ac:dyDescent="0.25">
      <c r="A142" s="169" t="s">
        <v>266</v>
      </c>
      <c r="B142" s="150">
        <v>33</v>
      </c>
      <c r="C142" s="150">
        <v>27</v>
      </c>
      <c r="D142" s="150">
        <v>78</v>
      </c>
      <c r="E142" s="150">
        <v>22</v>
      </c>
      <c r="F142" s="150">
        <v>73</v>
      </c>
      <c r="G142" s="150">
        <v>151</v>
      </c>
      <c r="H142" s="150">
        <v>91</v>
      </c>
      <c r="I142" s="150">
        <v>65</v>
      </c>
      <c r="J142" s="148">
        <v>-0.2857142857142857</v>
      </c>
      <c r="K142" s="148">
        <v>-4.2105263157894791E-2</v>
      </c>
      <c r="L142" s="147"/>
      <c r="M142" s="155">
        <v>4.939209726443769E-2</v>
      </c>
      <c r="N142" s="144"/>
      <c r="P142" s="169" t="s">
        <v>266</v>
      </c>
      <c r="Q142" s="150">
        <v>1779</v>
      </c>
      <c r="R142" s="150">
        <v>1296</v>
      </c>
      <c r="S142" s="150">
        <v>1342</v>
      </c>
      <c r="T142" s="150">
        <v>1343</v>
      </c>
      <c r="U142" s="150">
        <v>1104</v>
      </c>
      <c r="V142" s="150">
        <v>1281</v>
      </c>
      <c r="W142" s="150">
        <v>1214</v>
      </c>
      <c r="X142" s="150">
        <v>1316</v>
      </c>
      <c r="Y142" s="148">
        <v>8.4019769357495888E-2</v>
      </c>
      <c r="Z142" s="148">
        <v>-1.5706806282722512E-2</v>
      </c>
      <c r="AA142" s="147"/>
      <c r="AB142" s="144"/>
      <c r="AC142" s="144"/>
      <c r="AD142" s="147">
        <v>67.857142857142861</v>
      </c>
      <c r="AE142" s="147">
        <v>1337</v>
      </c>
      <c r="AF142" s="144"/>
    </row>
    <row r="143" spans="1:32" outlineLevel="1" x14ac:dyDescent="0.25">
      <c r="A143" s="168" t="s">
        <v>272</v>
      </c>
      <c r="B143" s="170">
        <v>244</v>
      </c>
      <c r="C143" s="170">
        <v>186</v>
      </c>
      <c r="D143" s="170">
        <v>266</v>
      </c>
      <c r="E143" s="170">
        <v>152</v>
      </c>
      <c r="F143" s="170">
        <v>221</v>
      </c>
      <c r="G143" s="170">
        <v>337</v>
      </c>
      <c r="H143" s="170">
        <v>422</v>
      </c>
      <c r="I143" s="170">
        <v>405</v>
      </c>
      <c r="J143" s="171">
        <v>-4.0284360189573459E-2</v>
      </c>
      <c r="K143" s="171">
        <v>0.55087527352297583</v>
      </c>
      <c r="L143" s="147"/>
      <c r="M143" s="206">
        <v>5.4582210242587602E-2</v>
      </c>
      <c r="N143" s="144"/>
      <c r="P143" s="168" t="s">
        <v>272</v>
      </c>
      <c r="Q143" s="170">
        <v>7584</v>
      </c>
      <c r="R143" s="170">
        <v>5676</v>
      </c>
      <c r="S143" s="170">
        <v>5517</v>
      </c>
      <c r="T143" s="170">
        <v>5325</v>
      </c>
      <c r="U143" s="170">
        <v>4926</v>
      </c>
      <c r="V143" s="170">
        <v>5420</v>
      </c>
      <c r="W143" s="170">
        <v>6381</v>
      </c>
      <c r="X143" s="170">
        <v>7420</v>
      </c>
      <c r="Y143" s="171">
        <v>0.16282714308102178</v>
      </c>
      <c r="Z143" s="171">
        <v>0.27213500208185365</v>
      </c>
      <c r="AA143" s="147"/>
      <c r="AB143" s="144"/>
      <c r="AC143" s="144"/>
      <c r="AD143" s="180">
        <v>261.14285714285717</v>
      </c>
      <c r="AE143" s="180">
        <v>5832.7142857142853</v>
      </c>
      <c r="AF143" s="144"/>
    </row>
    <row r="144" spans="1:32" outlineLevel="1" x14ac:dyDescent="0.25">
      <c r="A144" s="163" t="s">
        <v>273</v>
      </c>
      <c r="B144" s="163"/>
      <c r="C144" s="163"/>
      <c r="D144" s="163"/>
      <c r="E144" s="144"/>
      <c r="F144" s="144"/>
      <c r="G144" s="144"/>
      <c r="H144" s="144"/>
      <c r="I144" s="162"/>
      <c r="J144" s="162"/>
      <c r="K144" s="162"/>
      <c r="L144" s="162"/>
      <c r="M144" s="144"/>
      <c r="N144" s="144"/>
      <c r="O144" s="144"/>
      <c r="P144" s="163" t="s">
        <v>273</v>
      </c>
      <c r="Q144" s="163"/>
      <c r="R144" s="163"/>
      <c r="S144" s="163"/>
      <c r="T144" s="144"/>
      <c r="U144" s="144"/>
      <c r="V144" s="144"/>
      <c r="W144" s="144"/>
      <c r="X144" s="162"/>
      <c r="Y144" s="162"/>
      <c r="Z144" s="162"/>
      <c r="AA144" s="162"/>
      <c r="AB144" s="144"/>
      <c r="AC144" s="144"/>
      <c r="AD144" s="144"/>
      <c r="AE144" s="144"/>
      <c r="AF144" s="144"/>
    </row>
    <row r="145" spans="1:32" x14ac:dyDescent="0.25">
      <c r="A145" s="204"/>
      <c r="B145" s="204"/>
      <c r="C145" s="204"/>
      <c r="D145" s="20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row>
    <row r="146" spans="1:32" x14ac:dyDescent="0.25">
      <c r="A146" s="204"/>
      <c r="B146" s="204"/>
      <c r="C146" s="204"/>
      <c r="D146" s="20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row>
    <row r="147" spans="1:32" x14ac:dyDescent="0.25">
      <c r="A147" s="165" t="s">
        <v>251</v>
      </c>
      <c r="B147" s="165"/>
      <c r="C147" s="165"/>
      <c r="D147" s="165"/>
      <c r="E147" s="182"/>
      <c r="F147" s="144"/>
      <c r="G147" s="144"/>
      <c r="H147" s="144"/>
      <c r="I147" s="144"/>
      <c r="J147" s="144"/>
      <c r="K147" s="144"/>
      <c r="L147" s="144"/>
      <c r="M147" s="144"/>
      <c r="N147" s="144"/>
      <c r="O147" s="204"/>
      <c r="P147" s="165" t="s">
        <v>251</v>
      </c>
      <c r="Q147" s="165"/>
      <c r="R147" s="165"/>
      <c r="S147" s="165"/>
      <c r="T147" s="182"/>
      <c r="U147" s="144"/>
      <c r="V147" s="144"/>
      <c r="W147" s="144"/>
      <c r="X147" s="144"/>
      <c r="Y147" s="144"/>
      <c r="Z147" s="144"/>
      <c r="AA147" s="144"/>
      <c r="AB147" s="144"/>
      <c r="AC147" s="144"/>
      <c r="AD147" s="144"/>
      <c r="AE147" s="144"/>
      <c r="AF147" s="144"/>
    </row>
    <row r="148" spans="1:32" outlineLevel="1" x14ac:dyDescent="0.25">
      <c r="A148" s="166" t="s">
        <v>319</v>
      </c>
      <c r="B148" s="166"/>
      <c r="C148" s="166"/>
      <c r="D148" s="166"/>
      <c r="E148" s="167"/>
      <c r="F148" s="167"/>
      <c r="G148" s="167"/>
      <c r="H148" s="167"/>
      <c r="I148" s="167"/>
      <c r="J148" s="167"/>
      <c r="K148" s="167"/>
      <c r="L148" s="167"/>
      <c r="M148" s="144"/>
      <c r="N148" s="144"/>
      <c r="P148" s="166" t="s">
        <v>231</v>
      </c>
      <c r="Q148" s="166"/>
      <c r="R148" s="166"/>
      <c r="S148" s="166"/>
      <c r="T148" s="167"/>
      <c r="U148" s="167"/>
      <c r="V148" s="167"/>
      <c r="W148" s="167"/>
      <c r="X148" s="167"/>
      <c r="Y148" s="167"/>
      <c r="Z148" s="167"/>
      <c r="AA148" s="167"/>
      <c r="AB148" s="144"/>
      <c r="AC148" s="144"/>
      <c r="AD148" s="144"/>
      <c r="AE148" s="144"/>
      <c r="AF148" s="144"/>
    </row>
    <row r="149" spans="1:32" ht="31.5" outlineLevel="1" x14ac:dyDescent="0.25">
      <c r="A149" s="168" t="s">
        <v>257</v>
      </c>
      <c r="B149" s="141">
        <v>2019</v>
      </c>
      <c r="C149" s="141">
        <v>2020</v>
      </c>
      <c r="D149" s="141">
        <v>2021</v>
      </c>
      <c r="E149" s="141">
        <v>2022</v>
      </c>
      <c r="F149" s="141">
        <v>2023</v>
      </c>
      <c r="G149" s="141">
        <v>2024</v>
      </c>
      <c r="H149" s="141">
        <v>2025</v>
      </c>
      <c r="I149" s="141">
        <v>2026</v>
      </c>
      <c r="J149" s="142" t="s">
        <v>232</v>
      </c>
      <c r="K149" s="142" t="s">
        <v>274</v>
      </c>
      <c r="L149" s="143" t="s">
        <v>234</v>
      </c>
      <c r="M149" s="145" t="s">
        <v>287</v>
      </c>
      <c r="N149" s="144"/>
      <c r="P149" s="168" t="s">
        <v>257</v>
      </c>
      <c r="Q149" s="141">
        <v>2019</v>
      </c>
      <c r="R149" s="141">
        <v>2020</v>
      </c>
      <c r="S149" s="141">
        <v>2021</v>
      </c>
      <c r="T149" s="141">
        <v>2022</v>
      </c>
      <c r="U149" s="141">
        <v>2023</v>
      </c>
      <c r="V149" s="141">
        <v>2024</v>
      </c>
      <c r="W149" s="141">
        <v>2025</v>
      </c>
      <c r="X149" s="141">
        <v>2026</v>
      </c>
      <c r="Y149" s="142" t="s">
        <v>232</v>
      </c>
      <c r="Z149" s="142" t="s">
        <v>274</v>
      </c>
      <c r="AA149" s="143" t="s">
        <v>234</v>
      </c>
      <c r="AB149" s="144"/>
      <c r="AC149" s="144"/>
      <c r="AD149" s="183" t="s">
        <v>321</v>
      </c>
      <c r="AE149" s="183" t="s">
        <v>275</v>
      </c>
      <c r="AF149" s="144"/>
    </row>
    <row r="150" spans="1:32" outlineLevel="1" x14ac:dyDescent="0.25">
      <c r="A150" s="169" t="s">
        <v>259</v>
      </c>
      <c r="B150" s="150">
        <v>0</v>
      </c>
      <c r="C150" s="150">
        <v>434</v>
      </c>
      <c r="D150" s="150">
        <v>308</v>
      </c>
      <c r="E150" s="150">
        <v>346</v>
      </c>
      <c r="F150" s="150">
        <v>338</v>
      </c>
      <c r="G150" s="150">
        <v>254</v>
      </c>
      <c r="H150" s="150">
        <v>257</v>
      </c>
      <c r="I150" s="150">
        <v>284</v>
      </c>
      <c r="J150" s="148">
        <v>0.10505836575875487</v>
      </c>
      <c r="K150" s="148">
        <v>-0.12028910686628802</v>
      </c>
      <c r="L150" s="147"/>
      <c r="M150" s="155">
        <v>2.9164099404395152E-2</v>
      </c>
      <c r="N150" s="144"/>
      <c r="P150" s="169" t="s">
        <v>259</v>
      </c>
      <c r="Q150" s="150">
        <v>0</v>
      </c>
      <c r="R150" s="150">
        <v>11806</v>
      </c>
      <c r="S150" s="150">
        <v>9626</v>
      </c>
      <c r="T150" s="150">
        <v>8678</v>
      </c>
      <c r="U150" s="150">
        <v>8521</v>
      </c>
      <c r="V150" s="150">
        <v>8308</v>
      </c>
      <c r="W150" s="150">
        <v>8613</v>
      </c>
      <c r="X150" s="150">
        <v>9738</v>
      </c>
      <c r="Y150" s="148">
        <v>0.13061650992685475</v>
      </c>
      <c r="Z150" s="148">
        <v>5.1771313364055369E-2</v>
      </c>
      <c r="AA150" s="147"/>
      <c r="AB150" s="144"/>
      <c r="AC150" s="144"/>
      <c r="AD150" s="147">
        <v>322.83333333333331</v>
      </c>
      <c r="AE150" s="147">
        <v>9258.6666666666661</v>
      </c>
      <c r="AF150" s="144"/>
    </row>
    <row r="151" spans="1:32" outlineLevel="1" x14ac:dyDescent="0.25">
      <c r="A151" s="169" t="s">
        <v>260</v>
      </c>
      <c r="B151" s="150">
        <v>0</v>
      </c>
      <c r="C151" s="150">
        <v>13</v>
      </c>
      <c r="D151" s="150">
        <v>10</v>
      </c>
      <c r="E151" s="150">
        <v>10</v>
      </c>
      <c r="F151" s="150">
        <v>3</v>
      </c>
      <c r="G151" s="150">
        <v>0</v>
      </c>
      <c r="H151" s="150">
        <v>0</v>
      </c>
      <c r="I151" s="150">
        <v>4</v>
      </c>
      <c r="J151" s="148" t="e">
        <v>#DIV/0!</v>
      </c>
      <c r="K151" s="148">
        <v>-0.33333333333333331</v>
      </c>
      <c r="L151" s="147"/>
      <c r="M151" s="155">
        <v>4.3956043956043959E-2</v>
      </c>
      <c r="N151" s="144"/>
      <c r="P151" s="169" t="s">
        <v>260</v>
      </c>
      <c r="Q151" s="150">
        <v>0</v>
      </c>
      <c r="R151" s="150">
        <v>125</v>
      </c>
      <c r="S151" s="150">
        <v>100</v>
      </c>
      <c r="T151" s="150">
        <v>102</v>
      </c>
      <c r="U151" s="150">
        <v>55</v>
      </c>
      <c r="V151" s="150">
        <v>60</v>
      </c>
      <c r="W151" s="150">
        <v>73</v>
      </c>
      <c r="X151" s="150">
        <v>91</v>
      </c>
      <c r="Y151" s="148">
        <v>0.24657534246575341</v>
      </c>
      <c r="Z151" s="148">
        <v>6.0194174757281609E-2</v>
      </c>
      <c r="AA151" s="147"/>
      <c r="AB151" s="144"/>
      <c r="AC151" s="144"/>
      <c r="AD151" s="147">
        <v>6</v>
      </c>
      <c r="AE151" s="147">
        <v>85.833333333333329</v>
      </c>
      <c r="AF151" s="144"/>
    </row>
    <row r="152" spans="1:32" outlineLevel="1" x14ac:dyDescent="0.25">
      <c r="A152" s="169" t="s">
        <v>261</v>
      </c>
      <c r="B152" s="150">
        <v>0</v>
      </c>
      <c r="C152" s="150">
        <v>37</v>
      </c>
      <c r="D152" s="150">
        <v>39</v>
      </c>
      <c r="E152" s="150">
        <v>17</v>
      </c>
      <c r="F152" s="150">
        <v>20</v>
      </c>
      <c r="G152" s="150">
        <v>23</v>
      </c>
      <c r="H152" s="150">
        <v>20</v>
      </c>
      <c r="I152" s="150">
        <v>20</v>
      </c>
      <c r="J152" s="148">
        <v>0</v>
      </c>
      <c r="K152" s="148">
        <v>-0.23076923076923078</v>
      </c>
      <c r="L152" s="147"/>
      <c r="M152" s="155">
        <v>4.784688995215311E-2</v>
      </c>
      <c r="N152" s="144"/>
      <c r="P152" s="169" t="s">
        <v>261</v>
      </c>
      <c r="Q152" s="150">
        <v>0</v>
      </c>
      <c r="R152" s="150">
        <v>655</v>
      </c>
      <c r="S152" s="150">
        <v>558</v>
      </c>
      <c r="T152" s="150">
        <v>427</v>
      </c>
      <c r="U152" s="150">
        <v>379</v>
      </c>
      <c r="V152" s="150">
        <v>353</v>
      </c>
      <c r="W152" s="150">
        <v>342</v>
      </c>
      <c r="X152" s="150">
        <v>418</v>
      </c>
      <c r="Y152" s="148">
        <v>0.22222222222222221</v>
      </c>
      <c r="Z152" s="148">
        <v>-7.5902726602800258E-2</v>
      </c>
      <c r="AA152" s="147"/>
      <c r="AB152" s="144"/>
      <c r="AC152" s="144"/>
      <c r="AD152" s="147">
        <v>26</v>
      </c>
      <c r="AE152" s="147">
        <v>452.33333333333331</v>
      </c>
      <c r="AF152" s="144"/>
    </row>
    <row r="153" spans="1:32" outlineLevel="1" x14ac:dyDescent="0.25">
      <c r="A153" s="169" t="s">
        <v>262</v>
      </c>
      <c r="B153" s="150">
        <v>0</v>
      </c>
      <c r="C153" s="150">
        <v>608</v>
      </c>
      <c r="D153" s="150">
        <v>381</v>
      </c>
      <c r="E153" s="150">
        <v>191</v>
      </c>
      <c r="F153" s="150">
        <v>115</v>
      </c>
      <c r="G153" s="150">
        <v>109</v>
      </c>
      <c r="H153" s="150">
        <v>92</v>
      </c>
      <c r="I153" s="150">
        <v>94</v>
      </c>
      <c r="J153" s="148">
        <v>2.1739130434782608E-2</v>
      </c>
      <c r="K153" s="148">
        <v>-0.62299465240641716</v>
      </c>
      <c r="L153" s="147"/>
      <c r="M153" s="155">
        <v>1.820999612553274E-2</v>
      </c>
      <c r="N153" s="144"/>
      <c r="P153" s="169" t="s">
        <v>262</v>
      </c>
      <c r="Q153" s="150">
        <v>0</v>
      </c>
      <c r="R153" s="150">
        <v>13250</v>
      </c>
      <c r="S153" s="150">
        <v>9227</v>
      </c>
      <c r="T153" s="150">
        <v>6827</v>
      </c>
      <c r="U153" s="150">
        <v>5191</v>
      </c>
      <c r="V153" s="150">
        <v>4671</v>
      </c>
      <c r="W153" s="150">
        <v>4825</v>
      </c>
      <c r="X153" s="150">
        <v>5162</v>
      </c>
      <c r="Y153" s="148">
        <v>6.9844559585492225E-2</v>
      </c>
      <c r="Z153" s="148">
        <v>-0.29594689822918319</v>
      </c>
      <c r="AA153" s="147"/>
      <c r="AB153" s="144"/>
      <c r="AC153" s="144"/>
      <c r="AD153" s="147">
        <v>249.33333333333334</v>
      </c>
      <c r="AE153" s="147">
        <v>7331.833333333333</v>
      </c>
      <c r="AF153" s="144"/>
    </row>
    <row r="154" spans="1:32" outlineLevel="1" x14ac:dyDescent="0.25">
      <c r="A154" s="169" t="s">
        <v>53</v>
      </c>
      <c r="B154" s="150">
        <v>0</v>
      </c>
      <c r="C154" s="150">
        <v>178</v>
      </c>
      <c r="D154" s="150">
        <v>199</v>
      </c>
      <c r="E154" s="150">
        <v>131</v>
      </c>
      <c r="F154" s="150">
        <v>142</v>
      </c>
      <c r="G154" s="150">
        <v>336</v>
      </c>
      <c r="H154" s="150">
        <v>68</v>
      </c>
      <c r="I154" s="150">
        <v>73</v>
      </c>
      <c r="J154" s="148">
        <v>7.3529411764705885E-2</v>
      </c>
      <c r="K154" s="148">
        <v>-0.58444022770398485</v>
      </c>
      <c r="L154" s="147"/>
      <c r="M154" s="155">
        <v>3.9163090128755365E-2</v>
      </c>
      <c r="N154" s="144"/>
      <c r="P154" s="169" t="s">
        <v>53</v>
      </c>
      <c r="Q154" s="150">
        <v>0</v>
      </c>
      <c r="R154" s="150">
        <v>4211</v>
      </c>
      <c r="S154" s="150">
        <v>4163</v>
      </c>
      <c r="T154" s="150">
        <v>3111</v>
      </c>
      <c r="U154" s="150">
        <v>2033</v>
      </c>
      <c r="V154" s="150">
        <v>2167</v>
      </c>
      <c r="W154" s="150">
        <v>2357</v>
      </c>
      <c r="X154" s="150">
        <v>1864</v>
      </c>
      <c r="Y154" s="148">
        <v>-0.20916419176919812</v>
      </c>
      <c r="Z154" s="148">
        <v>-0.38011306950448953</v>
      </c>
      <c r="AA154" s="147"/>
      <c r="AB154" s="144"/>
      <c r="AC154" s="144"/>
      <c r="AD154" s="147">
        <v>175.66666666666666</v>
      </c>
      <c r="AE154" s="147">
        <v>3007</v>
      </c>
      <c r="AF154" s="144"/>
    </row>
    <row r="155" spans="1:32" outlineLevel="1" x14ac:dyDescent="0.25">
      <c r="A155" s="169" t="s">
        <v>11</v>
      </c>
      <c r="B155" s="150">
        <v>0</v>
      </c>
      <c r="C155" s="150">
        <v>137</v>
      </c>
      <c r="D155" s="150">
        <v>87</v>
      </c>
      <c r="E155" s="150">
        <v>90</v>
      </c>
      <c r="F155" s="150">
        <v>76</v>
      </c>
      <c r="G155" s="150">
        <v>54</v>
      </c>
      <c r="H155" s="150">
        <v>45</v>
      </c>
      <c r="I155" s="150">
        <v>70</v>
      </c>
      <c r="J155" s="148">
        <v>0.55555555555555558</v>
      </c>
      <c r="K155" s="148">
        <v>-0.1411042944785276</v>
      </c>
      <c r="L155" s="147"/>
      <c r="M155" s="155">
        <v>5.2356020942408377E-2</v>
      </c>
      <c r="N155" s="144"/>
      <c r="P155" s="169" t="s">
        <v>11</v>
      </c>
      <c r="Q155" s="150">
        <v>0</v>
      </c>
      <c r="R155" s="150">
        <v>1675</v>
      </c>
      <c r="S155" s="150">
        <v>1371</v>
      </c>
      <c r="T155" s="150">
        <v>1252</v>
      </c>
      <c r="U155" s="150">
        <v>1150</v>
      </c>
      <c r="V155" s="150">
        <v>1140</v>
      </c>
      <c r="W155" s="150">
        <v>1246</v>
      </c>
      <c r="X155" s="150">
        <v>1337</v>
      </c>
      <c r="Y155" s="148">
        <v>7.3033707865168537E-2</v>
      </c>
      <c r="Z155" s="148">
        <v>2.3997957620627973E-2</v>
      </c>
      <c r="AA155" s="147"/>
      <c r="AB155" s="144"/>
      <c r="AC155" s="144"/>
      <c r="AD155" s="147">
        <v>81.5</v>
      </c>
      <c r="AE155" s="147">
        <v>1305.6666666666667</v>
      </c>
      <c r="AF155" s="144"/>
    </row>
    <row r="156" spans="1:32" outlineLevel="1" x14ac:dyDescent="0.25">
      <c r="A156" s="169" t="s">
        <v>263</v>
      </c>
      <c r="B156" s="150">
        <v>0</v>
      </c>
      <c r="C156" s="150">
        <v>647</v>
      </c>
      <c r="D156" s="150">
        <v>532</v>
      </c>
      <c r="E156" s="150">
        <v>539</v>
      </c>
      <c r="F156" s="150">
        <v>478</v>
      </c>
      <c r="G156" s="150">
        <v>458</v>
      </c>
      <c r="H156" s="150">
        <v>328</v>
      </c>
      <c r="I156" s="150">
        <v>386</v>
      </c>
      <c r="J156" s="148">
        <v>0.17682926829268292</v>
      </c>
      <c r="K156" s="148">
        <v>-0.22334004024144868</v>
      </c>
      <c r="L156" s="147"/>
      <c r="M156" s="155">
        <v>2.5778015226392413E-2</v>
      </c>
      <c r="N156" s="144"/>
      <c r="P156" s="169" t="s">
        <v>263</v>
      </c>
      <c r="Q156" s="150">
        <v>0</v>
      </c>
      <c r="R156" s="150">
        <v>18754</v>
      </c>
      <c r="S156" s="150">
        <v>15246</v>
      </c>
      <c r="T156" s="150">
        <v>13944</v>
      </c>
      <c r="U156" s="150">
        <v>13737</v>
      </c>
      <c r="V156" s="150">
        <v>12767</v>
      </c>
      <c r="W156" s="150">
        <v>12983</v>
      </c>
      <c r="X156" s="150">
        <v>14974</v>
      </c>
      <c r="Y156" s="148">
        <v>0.15335438650543018</v>
      </c>
      <c r="Z156" s="148">
        <v>2.7598906566320826E-2</v>
      </c>
      <c r="AA156" s="147"/>
      <c r="AB156" s="144"/>
      <c r="AC156" s="144"/>
      <c r="AD156" s="147">
        <v>497</v>
      </c>
      <c r="AE156" s="147">
        <v>14571.833333333334</v>
      </c>
      <c r="AF156" s="144"/>
    </row>
    <row r="157" spans="1:32" outlineLevel="1" x14ac:dyDescent="0.25">
      <c r="A157" s="169" t="s">
        <v>264</v>
      </c>
      <c r="B157" s="150">
        <v>0</v>
      </c>
      <c r="C157" s="150">
        <v>257</v>
      </c>
      <c r="D157" s="150">
        <v>226</v>
      </c>
      <c r="E157" s="150">
        <v>219</v>
      </c>
      <c r="F157" s="150">
        <v>247</v>
      </c>
      <c r="G157" s="150">
        <v>243</v>
      </c>
      <c r="H157" s="150">
        <v>236</v>
      </c>
      <c r="I157" s="150">
        <v>215</v>
      </c>
      <c r="J157" s="148">
        <v>-8.8983050847457626E-2</v>
      </c>
      <c r="K157" s="148">
        <v>-9.6638655462184878E-2</v>
      </c>
      <c r="L157" s="147"/>
      <c r="M157" s="155">
        <v>3.0583214793741108E-2</v>
      </c>
      <c r="N157" s="144"/>
      <c r="P157" s="169" t="s">
        <v>264</v>
      </c>
      <c r="Q157" s="150">
        <v>0</v>
      </c>
      <c r="R157" s="150">
        <v>10740</v>
      </c>
      <c r="S157" s="150">
        <v>8328</v>
      </c>
      <c r="T157" s="150">
        <v>7400</v>
      </c>
      <c r="U157" s="150">
        <v>6638</v>
      </c>
      <c r="V157" s="150">
        <v>6901</v>
      </c>
      <c r="W157" s="150">
        <v>6408</v>
      </c>
      <c r="X157" s="150">
        <v>7030</v>
      </c>
      <c r="Y157" s="148">
        <v>9.7066167290886393E-2</v>
      </c>
      <c r="Z157" s="148">
        <v>-9.1242055370031203E-2</v>
      </c>
      <c r="AA157" s="147"/>
      <c r="AB157" s="144"/>
      <c r="AC157" s="144"/>
      <c r="AD157" s="147">
        <v>238</v>
      </c>
      <c r="AE157" s="147">
        <v>7735.833333333333</v>
      </c>
      <c r="AF157" s="144"/>
    </row>
    <row r="158" spans="1:32" outlineLevel="1" x14ac:dyDescent="0.25">
      <c r="A158" s="169" t="s">
        <v>265</v>
      </c>
      <c r="B158" s="150">
        <v>0</v>
      </c>
      <c r="C158" s="150">
        <v>520</v>
      </c>
      <c r="D158" s="150">
        <v>401</v>
      </c>
      <c r="E158" s="150">
        <v>332</v>
      </c>
      <c r="F158" s="150">
        <v>319</v>
      </c>
      <c r="G158" s="150">
        <v>218</v>
      </c>
      <c r="H158" s="150">
        <v>207</v>
      </c>
      <c r="I158" s="150">
        <v>262</v>
      </c>
      <c r="J158" s="148">
        <v>0.26570048309178745</v>
      </c>
      <c r="K158" s="148">
        <v>-0.21281922884326485</v>
      </c>
      <c r="L158" s="147"/>
      <c r="M158" s="155">
        <v>3.0918102430965305E-2</v>
      </c>
      <c r="N158" s="144"/>
      <c r="P158" s="169" t="s">
        <v>265</v>
      </c>
      <c r="Q158" s="150">
        <v>0</v>
      </c>
      <c r="R158" s="150">
        <v>10263</v>
      </c>
      <c r="S158" s="150">
        <v>8342</v>
      </c>
      <c r="T158" s="150">
        <v>7606</v>
      </c>
      <c r="U158" s="150">
        <v>7137</v>
      </c>
      <c r="V158" s="150">
        <v>7368</v>
      </c>
      <c r="W158" s="150">
        <v>7866</v>
      </c>
      <c r="X158" s="150">
        <v>8474</v>
      </c>
      <c r="Y158" s="148">
        <v>7.7294685990338161E-2</v>
      </c>
      <c r="Z158" s="148">
        <v>4.6560454489317032E-2</v>
      </c>
      <c r="AA158" s="147"/>
      <c r="AB158" s="144"/>
      <c r="AC158" s="144"/>
      <c r="AD158" s="147">
        <v>332.83333333333331</v>
      </c>
      <c r="AE158" s="147">
        <v>8097</v>
      </c>
      <c r="AF158" s="144"/>
    </row>
    <row r="159" spans="1:32" outlineLevel="1" x14ac:dyDescent="0.25">
      <c r="A159" s="169" t="s">
        <v>266</v>
      </c>
      <c r="B159" s="150">
        <v>0</v>
      </c>
      <c r="C159" s="150">
        <v>151</v>
      </c>
      <c r="D159" s="150">
        <v>343</v>
      </c>
      <c r="E159" s="150">
        <v>337</v>
      </c>
      <c r="F159" s="150">
        <v>264</v>
      </c>
      <c r="G159" s="150">
        <v>287</v>
      </c>
      <c r="H159" s="150">
        <v>350</v>
      </c>
      <c r="I159" s="150">
        <v>262</v>
      </c>
      <c r="J159" s="148">
        <v>-0.25142857142857145</v>
      </c>
      <c r="K159" s="148">
        <v>-9.2378752886836085E-2</v>
      </c>
      <c r="L159" s="147"/>
      <c r="M159" s="155">
        <v>5.5227655986509278E-2</v>
      </c>
      <c r="N159" s="144"/>
      <c r="P159" s="169" t="s">
        <v>266</v>
      </c>
      <c r="Q159" s="150">
        <v>0</v>
      </c>
      <c r="R159" s="150">
        <v>7221</v>
      </c>
      <c r="S159" s="150">
        <v>6045</v>
      </c>
      <c r="T159" s="150">
        <v>4850</v>
      </c>
      <c r="U159" s="150">
        <v>4541</v>
      </c>
      <c r="V159" s="150">
        <v>4166</v>
      </c>
      <c r="W159" s="150">
        <v>4230</v>
      </c>
      <c r="X159" s="150">
        <v>4744</v>
      </c>
      <c r="Y159" s="148">
        <v>0.12151300236406619</v>
      </c>
      <c r="Z159" s="148">
        <v>-8.3373587093034496E-2</v>
      </c>
      <c r="AA159" s="147"/>
      <c r="AB159" s="144"/>
      <c r="AC159" s="144"/>
      <c r="AD159" s="147">
        <v>288.66666666666669</v>
      </c>
      <c r="AE159" s="147">
        <v>5175.5</v>
      </c>
      <c r="AF159" s="144"/>
    </row>
    <row r="160" spans="1:32" outlineLevel="1" x14ac:dyDescent="0.25">
      <c r="A160" s="168" t="s">
        <v>267</v>
      </c>
      <c r="B160" s="170">
        <v>0</v>
      </c>
      <c r="C160" s="170">
        <v>2982</v>
      </c>
      <c r="D160" s="170">
        <v>2526</v>
      </c>
      <c r="E160" s="170">
        <v>2212</v>
      </c>
      <c r="F160" s="170">
        <v>2002</v>
      </c>
      <c r="G160" s="170">
        <v>1982</v>
      </c>
      <c r="H160" s="170">
        <v>1603</v>
      </c>
      <c r="I160" s="170">
        <v>1670</v>
      </c>
      <c r="J160" s="171">
        <v>4.1796631316281974E-2</v>
      </c>
      <c r="K160" s="171">
        <v>-0.24701285037949958</v>
      </c>
      <c r="L160" s="147"/>
      <c r="M160" s="206">
        <v>3.1022440184277009E-2</v>
      </c>
      <c r="N160" s="144"/>
      <c r="P160" s="168" t="s">
        <v>267</v>
      </c>
      <c r="Q160" s="170">
        <v>0</v>
      </c>
      <c r="R160" s="170">
        <v>78700</v>
      </c>
      <c r="S160" s="170">
        <v>63006</v>
      </c>
      <c r="T160" s="170">
        <v>54197</v>
      </c>
      <c r="U160" s="170">
        <v>49382</v>
      </c>
      <c r="V160" s="170">
        <v>47901</v>
      </c>
      <c r="W160" s="170">
        <v>48943</v>
      </c>
      <c r="X160" s="170">
        <v>53832</v>
      </c>
      <c r="Y160" s="171">
        <v>9.9891710765584452E-2</v>
      </c>
      <c r="Z160" s="171">
        <v>-5.5935042045544225E-2</v>
      </c>
      <c r="AA160" s="147"/>
      <c r="AB160" s="144"/>
      <c r="AC160" s="144"/>
      <c r="AD160" s="180">
        <v>2217.8333333333335</v>
      </c>
      <c r="AE160" s="180">
        <v>57021.5</v>
      </c>
      <c r="AF160" s="144"/>
    </row>
    <row r="161" spans="1:32" outlineLevel="1" x14ac:dyDescent="0.25">
      <c r="A161" s="163" t="s">
        <v>273</v>
      </c>
      <c r="B161" s="163"/>
      <c r="C161" s="163"/>
      <c r="D161" s="163"/>
      <c r="E161" s="144"/>
      <c r="F161" s="144"/>
      <c r="G161" s="144"/>
      <c r="H161" s="144"/>
      <c r="I161" s="162"/>
      <c r="J161" s="162"/>
      <c r="K161" s="162"/>
      <c r="L161" s="162"/>
      <c r="M161" s="144"/>
      <c r="N161" s="144"/>
      <c r="O161" s="144"/>
      <c r="P161" s="163" t="s">
        <v>273</v>
      </c>
      <c r="Q161" s="163"/>
      <c r="R161" s="163"/>
      <c r="S161" s="163"/>
      <c r="T161" s="144"/>
      <c r="U161" s="144"/>
      <c r="V161" s="144"/>
      <c r="W161" s="144"/>
      <c r="X161" s="162"/>
      <c r="Y161" s="162"/>
      <c r="Z161" s="162"/>
      <c r="AA161" s="162"/>
      <c r="AB161" s="144"/>
      <c r="AC161" s="144"/>
      <c r="AD161" s="144"/>
      <c r="AE161" s="144"/>
      <c r="AF161" s="144"/>
    </row>
    <row r="162" spans="1:32" x14ac:dyDescent="0.25">
      <c r="A162" s="204"/>
      <c r="B162" s="204"/>
      <c r="C162" s="204"/>
      <c r="D162" s="20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row>
    <row r="163" spans="1:32" x14ac:dyDescent="0.25">
      <c r="A163" s="209"/>
      <c r="B163" s="209"/>
      <c r="C163" s="209"/>
      <c r="D163" s="209"/>
      <c r="E163" s="167"/>
      <c r="F163" s="167"/>
      <c r="G163" s="167"/>
      <c r="H163" s="167"/>
      <c r="I163" s="167"/>
      <c r="J163" s="144"/>
      <c r="K163" s="144"/>
      <c r="L163" s="144"/>
      <c r="M163" s="144"/>
      <c r="N163" s="144"/>
      <c r="O163" s="144"/>
      <c r="P163" s="163"/>
      <c r="Q163" s="163"/>
      <c r="R163" s="163"/>
      <c r="S163" s="163"/>
      <c r="T163" s="144"/>
      <c r="U163" s="144"/>
      <c r="V163" s="144"/>
      <c r="W163" s="144"/>
      <c r="X163" s="162"/>
      <c r="Y163" s="162"/>
      <c r="Z163" s="162"/>
      <c r="AA163" s="162"/>
      <c r="AB163" s="144"/>
      <c r="AC163" s="144"/>
      <c r="AD163" s="144"/>
      <c r="AE163" s="144"/>
      <c r="AF163" s="144"/>
    </row>
    <row r="164" spans="1:32" x14ac:dyDescent="0.25">
      <c r="A164" s="204"/>
      <c r="B164" s="204"/>
      <c r="C164" s="204"/>
      <c r="D164" s="20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row>
    <row r="165" spans="1:32" x14ac:dyDescent="0.25">
      <c r="A165" s="210"/>
      <c r="B165" s="210"/>
      <c r="C165" s="210"/>
      <c r="D165" s="210"/>
      <c r="E165" s="184"/>
      <c r="F165" s="184"/>
      <c r="G165" s="184"/>
      <c r="H165" s="184"/>
      <c r="I165" s="184"/>
      <c r="J165" s="184"/>
      <c r="K165" s="184"/>
      <c r="L165" s="184"/>
      <c r="M165" s="184"/>
      <c r="N165" s="144"/>
      <c r="O165" s="184"/>
      <c r="P165" s="184"/>
      <c r="Q165" s="184"/>
      <c r="R165" s="184"/>
      <c r="S165" s="184"/>
      <c r="T165" s="184"/>
      <c r="U165" s="184"/>
      <c r="V165" s="184"/>
      <c r="W165" s="184"/>
      <c r="X165" s="184"/>
      <c r="Y165" s="184"/>
      <c r="Z165" s="185"/>
      <c r="AA165" s="184"/>
      <c r="AB165" s="144"/>
      <c r="AC165" s="144"/>
      <c r="AD165" s="144"/>
      <c r="AE165" s="144"/>
      <c r="AF165" s="144"/>
    </row>
    <row r="166" spans="1:32" x14ac:dyDescent="0.25">
      <c r="A166" s="186" t="s">
        <v>276</v>
      </c>
      <c r="B166" s="186"/>
      <c r="C166" s="186"/>
      <c r="D166" s="186"/>
      <c r="E166" s="144"/>
      <c r="F166" s="144"/>
      <c r="G166" s="144"/>
      <c r="H166" s="144"/>
      <c r="I166" s="144"/>
      <c r="J166" s="144"/>
      <c r="K166" s="144"/>
      <c r="L166" s="144"/>
      <c r="M166" s="144"/>
      <c r="N166" s="144"/>
      <c r="O166" s="204"/>
      <c r="P166" s="186" t="s">
        <v>276</v>
      </c>
      <c r="Q166" s="186"/>
      <c r="R166" s="186"/>
      <c r="S166" s="186"/>
      <c r="T166" s="144"/>
      <c r="U166" s="144"/>
      <c r="V166" s="144"/>
      <c r="W166" s="144"/>
      <c r="X166" s="144"/>
      <c r="Y166" s="144"/>
      <c r="Z166" s="144"/>
      <c r="AA166" s="144"/>
      <c r="AB166" s="144"/>
      <c r="AC166" s="144"/>
      <c r="AD166" s="144"/>
      <c r="AE166" s="144"/>
      <c r="AF166" s="144"/>
    </row>
    <row r="167" spans="1:32" x14ac:dyDescent="0.25">
      <c r="A167" s="187"/>
      <c r="B167" s="187"/>
      <c r="C167" s="187"/>
      <c r="D167" s="187"/>
      <c r="E167" s="167"/>
      <c r="F167" s="167"/>
      <c r="G167" s="167"/>
      <c r="H167" s="167"/>
      <c r="I167" s="167"/>
      <c r="J167" s="167"/>
      <c r="K167" s="167"/>
      <c r="L167" s="188"/>
      <c r="M167" s="211"/>
      <c r="N167" s="144"/>
      <c r="P167" s="187"/>
      <c r="Q167" s="187"/>
      <c r="R167" s="187"/>
      <c r="S167" s="187"/>
      <c r="T167" s="167"/>
      <c r="U167" s="144"/>
      <c r="V167" s="144"/>
      <c r="W167" s="144"/>
      <c r="X167" s="144"/>
      <c r="Y167" s="144"/>
      <c r="Z167" s="144"/>
      <c r="AA167" s="188"/>
      <c r="AB167" s="144"/>
      <c r="AC167" s="144"/>
      <c r="AD167" s="144"/>
      <c r="AE167" s="144"/>
      <c r="AF167" s="144"/>
    </row>
    <row r="168" spans="1:32" x14ac:dyDescent="0.25">
      <c r="A168" s="189" t="s">
        <v>277</v>
      </c>
      <c r="B168" s="189"/>
      <c r="C168" s="189"/>
      <c r="D168" s="189"/>
      <c r="E168" s="212" t="s">
        <v>294</v>
      </c>
      <c r="F168" s="167"/>
      <c r="G168" s="167"/>
      <c r="H168" s="167"/>
      <c r="I168" s="167"/>
      <c r="J168" s="167"/>
      <c r="K168" s="167"/>
      <c r="L168" s="188"/>
      <c r="M168" s="211"/>
      <c r="N168" s="144"/>
      <c r="O168" s="211"/>
      <c r="P168" s="189" t="s">
        <v>277</v>
      </c>
      <c r="Q168" s="189"/>
      <c r="R168" s="189"/>
      <c r="S168" s="189"/>
      <c r="T168" s="181"/>
      <c r="U168" s="144"/>
      <c r="V168" s="144"/>
      <c r="W168" s="144"/>
      <c r="X168" s="144"/>
      <c r="Y168" s="144"/>
      <c r="Z168" s="144"/>
      <c r="AA168" s="188"/>
      <c r="AB168" s="144"/>
      <c r="AC168" s="144"/>
      <c r="AD168" s="144"/>
      <c r="AE168" s="144"/>
      <c r="AF168" s="144"/>
    </row>
    <row r="169" spans="1:32" x14ac:dyDescent="0.25">
      <c r="A169" s="166" t="s">
        <v>319</v>
      </c>
      <c r="B169" s="166"/>
      <c r="C169" s="166"/>
      <c r="D169" s="166"/>
      <c r="E169" s="213"/>
      <c r="F169" s="167"/>
      <c r="G169" s="167"/>
      <c r="H169" s="167"/>
      <c r="I169" s="167"/>
      <c r="J169" s="167"/>
      <c r="K169" s="167"/>
      <c r="L169" s="167"/>
      <c r="M169" s="144"/>
      <c r="N169" s="144"/>
      <c r="P169" s="166" t="s">
        <v>231</v>
      </c>
      <c r="Q169" s="166"/>
      <c r="R169" s="166"/>
      <c r="S169" s="166"/>
      <c r="T169" s="162"/>
      <c r="U169" s="144"/>
      <c r="V169" s="144"/>
      <c r="W169" s="144"/>
      <c r="X169" s="144"/>
      <c r="Y169" s="144"/>
      <c r="Z169" s="144"/>
      <c r="AA169" s="167"/>
      <c r="AB169" s="144"/>
      <c r="AC169" s="144"/>
      <c r="AD169" s="144"/>
      <c r="AE169" s="144"/>
      <c r="AF169" s="144"/>
    </row>
    <row r="170" spans="1:32" ht="31.5" x14ac:dyDescent="0.25">
      <c r="A170" s="190"/>
      <c r="B170" s="141">
        <v>2019</v>
      </c>
      <c r="C170" s="141">
        <v>2020</v>
      </c>
      <c r="D170" s="141">
        <v>2021</v>
      </c>
      <c r="E170" s="141">
        <v>2022</v>
      </c>
      <c r="F170" s="141">
        <v>2023</v>
      </c>
      <c r="G170" s="141">
        <v>2024</v>
      </c>
      <c r="H170" s="141">
        <v>2025</v>
      </c>
      <c r="I170" s="141">
        <v>2026</v>
      </c>
      <c r="J170" s="142" t="s">
        <v>232</v>
      </c>
      <c r="K170" s="142" t="s">
        <v>233</v>
      </c>
      <c r="L170" s="143" t="s">
        <v>234</v>
      </c>
      <c r="M170" s="145" t="s">
        <v>287</v>
      </c>
      <c r="N170" s="144"/>
      <c r="P170" s="190"/>
      <c r="Q170" s="141">
        <v>2019</v>
      </c>
      <c r="R170" s="141">
        <v>2020</v>
      </c>
      <c r="S170" s="141">
        <v>2021</v>
      </c>
      <c r="T170" s="141">
        <v>2022</v>
      </c>
      <c r="U170" s="141">
        <v>2023</v>
      </c>
      <c r="V170" s="141">
        <v>2024</v>
      </c>
      <c r="W170" s="141">
        <v>2025</v>
      </c>
      <c r="X170" s="141">
        <v>2026</v>
      </c>
      <c r="Y170" s="142" t="s">
        <v>232</v>
      </c>
      <c r="Z170" s="142" t="s">
        <v>233</v>
      </c>
      <c r="AA170" s="143" t="s">
        <v>234</v>
      </c>
      <c r="AB170" s="144"/>
      <c r="AC170" s="144"/>
      <c r="AD170" s="145" t="s">
        <v>320</v>
      </c>
      <c r="AE170" s="145" t="s">
        <v>235</v>
      </c>
      <c r="AF170" s="144"/>
    </row>
    <row r="171" spans="1:32" x14ac:dyDescent="0.25">
      <c r="A171" s="146" t="s">
        <v>236</v>
      </c>
      <c r="B171" s="147">
        <v>163</v>
      </c>
      <c r="C171" s="147">
        <v>227</v>
      </c>
      <c r="D171" s="147">
        <v>162</v>
      </c>
      <c r="E171" s="147">
        <v>117</v>
      </c>
      <c r="F171" s="147">
        <v>111</v>
      </c>
      <c r="G171" s="147">
        <v>342</v>
      </c>
      <c r="H171" s="147">
        <v>128</v>
      </c>
      <c r="I171" s="147">
        <v>123</v>
      </c>
      <c r="J171" s="148">
        <v>-3.90625E-2</v>
      </c>
      <c r="K171" s="148">
        <v>-0.31120000000000003</v>
      </c>
      <c r="L171" s="147"/>
      <c r="M171" s="155">
        <v>4.5353982300884957E-2</v>
      </c>
      <c r="N171" s="144"/>
      <c r="P171" s="146" t="s">
        <v>236</v>
      </c>
      <c r="Q171" s="147">
        <v>3408</v>
      </c>
      <c r="R171" s="147">
        <v>3414</v>
      </c>
      <c r="S171" s="147">
        <v>3046</v>
      </c>
      <c r="T171" s="147">
        <v>2495</v>
      </c>
      <c r="U171" s="147">
        <v>2573</v>
      </c>
      <c r="V171" s="147">
        <v>2634</v>
      </c>
      <c r="W171" s="147">
        <v>2813</v>
      </c>
      <c r="X171" s="147">
        <v>2712</v>
      </c>
      <c r="Y171" s="148">
        <v>-3.5904728048346962E-2</v>
      </c>
      <c r="Z171" s="148">
        <v>-6.8635627728989776E-2</v>
      </c>
      <c r="AA171" s="147"/>
      <c r="AB171" s="144"/>
      <c r="AC171" s="144"/>
      <c r="AD171" s="147">
        <v>178.57142857142858</v>
      </c>
      <c r="AE171" s="147">
        <v>2911.8571428571427</v>
      </c>
      <c r="AF171" s="144"/>
    </row>
    <row r="172" spans="1:32" x14ac:dyDescent="0.25">
      <c r="A172" s="149" t="s">
        <v>237</v>
      </c>
      <c r="B172" s="150">
        <v>84</v>
      </c>
      <c r="C172" s="150">
        <v>113</v>
      </c>
      <c r="D172" s="150">
        <v>92</v>
      </c>
      <c r="E172" s="150">
        <v>46</v>
      </c>
      <c r="F172" s="150">
        <v>46</v>
      </c>
      <c r="G172" s="150">
        <v>278</v>
      </c>
      <c r="H172" s="150">
        <v>50</v>
      </c>
      <c r="I172" s="150">
        <v>54</v>
      </c>
      <c r="J172" s="148">
        <v>0.08</v>
      </c>
      <c r="K172" s="148">
        <v>-0.46685472496473912</v>
      </c>
      <c r="L172" s="147"/>
      <c r="M172" s="155">
        <v>5.7022175290390706E-2</v>
      </c>
      <c r="N172" s="144"/>
      <c r="P172" s="149" t="s">
        <v>237</v>
      </c>
      <c r="Q172" s="150">
        <v>1636</v>
      </c>
      <c r="R172" s="150">
        <v>1526</v>
      </c>
      <c r="S172" s="150">
        <v>1414</v>
      </c>
      <c r="T172" s="150">
        <v>1147</v>
      </c>
      <c r="U172" s="150">
        <v>1032</v>
      </c>
      <c r="V172" s="150">
        <v>1285</v>
      </c>
      <c r="W172" s="150">
        <v>1169</v>
      </c>
      <c r="X172" s="150">
        <v>947</v>
      </c>
      <c r="Y172" s="148">
        <v>-0.18990590248075279</v>
      </c>
      <c r="Z172" s="148">
        <v>-0.28016071234661749</v>
      </c>
      <c r="AA172" s="147"/>
      <c r="AB172" s="144"/>
      <c r="AC172" s="144"/>
      <c r="AD172" s="150">
        <v>101.28571428571429</v>
      </c>
      <c r="AE172" s="150">
        <v>1315.5714285714287</v>
      </c>
      <c r="AF172" s="144"/>
    </row>
    <row r="173" spans="1:32" x14ac:dyDescent="0.25">
      <c r="A173" s="146" t="s">
        <v>90</v>
      </c>
      <c r="B173" s="151">
        <v>0.53503184713375795</v>
      </c>
      <c r="C173" s="151">
        <v>0.51363636363636367</v>
      </c>
      <c r="D173" s="151">
        <v>0.58227848101265822</v>
      </c>
      <c r="E173" s="151">
        <v>0.41818181818181815</v>
      </c>
      <c r="F173" s="151">
        <v>0.43809523809523809</v>
      </c>
      <c r="G173" s="151">
        <v>0.83987915407854985</v>
      </c>
      <c r="H173" s="151">
        <v>0.42372881355932202</v>
      </c>
      <c r="I173" s="151">
        <v>0.47368421052631576</v>
      </c>
      <c r="J173" s="172">
        <v>4.9955396966993746</v>
      </c>
      <c r="K173" s="172">
        <v>-11.764189456125724</v>
      </c>
      <c r="L173" s="147"/>
      <c r="M173" s="203">
        <v>8.7940829670918603</v>
      </c>
      <c r="N173" s="144"/>
      <c r="P173" s="146" t="s">
        <v>90</v>
      </c>
      <c r="Q173" s="151">
        <v>0.52101910828025477</v>
      </c>
      <c r="R173" s="151">
        <v>0.47972335743476896</v>
      </c>
      <c r="S173" s="151">
        <v>0.49319846529473316</v>
      </c>
      <c r="T173" s="151">
        <v>0.48539991536182819</v>
      </c>
      <c r="U173" s="151">
        <v>0.44406196213425131</v>
      </c>
      <c r="V173" s="151">
        <v>0.518354175070593</v>
      </c>
      <c r="W173" s="151">
        <v>0.45257452574525747</v>
      </c>
      <c r="X173" s="151">
        <v>0.38574338085539717</v>
      </c>
      <c r="Y173" s="172">
        <v>-6.6831144889860301</v>
      </c>
      <c r="Z173" s="172">
        <v>-10.055328704342525</v>
      </c>
      <c r="AA173" s="147"/>
      <c r="AB173" s="144"/>
      <c r="AC173" s="144"/>
      <c r="AD173" s="151">
        <v>0.591326105087573</v>
      </c>
      <c r="AE173" s="151">
        <v>0.48629666789882242</v>
      </c>
      <c r="AF173" s="144"/>
    </row>
    <row r="174" spans="1:32" x14ac:dyDescent="0.25">
      <c r="A174" s="149" t="s">
        <v>238</v>
      </c>
      <c r="B174" s="150">
        <v>55</v>
      </c>
      <c r="C174" s="150">
        <v>80</v>
      </c>
      <c r="D174" s="150">
        <v>48</v>
      </c>
      <c r="E174" s="150">
        <v>24</v>
      </c>
      <c r="F174" s="150">
        <v>29</v>
      </c>
      <c r="G174" s="150">
        <v>266</v>
      </c>
      <c r="H174" s="150">
        <v>34</v>
      </c>
      <c r="I174" s="150">
        <v>35</v>
      </c>
      <c r="J174" s="148">
        <v>2.9411764705882353E-2</v>
      </c>
      <c r="K174" s="148">
        <v>-0.54291044776119401</v>
      </c>
      <c r="L174" s="147"/>
      <c r="M174" s="155">
        <v>5.737704918032787E-2</v>
      </c>
      <c r="N174" s="144"/>
      <c r="P174" s="149" t="s">
        <v>238</v>
      </c>
      <c r="Q174" s="150">
        <v>1157</v>
      </c>
      <c r="R174" s="150">
        <v>1031</v>
      </c>
      <c r="S174" s="150">
        <v>955</v>
      </c>
      <c r="T174" s="150">
        <v>781</v>
      </c>
      <c r="U174" s="150">
        <v>691</v>
      </c>
      <c r="V174" s="150">
        <v>974</v>
      </c>
      <c r="W174" s="150">
        <v>794</v>
      </c>
      <c r="X174" s="150">
        <v>610</v>
      </c>
      <c r="Y174" s="148">
        <v>-0.23173803526448364</v>
      </c>
      <c r="Z174" s="148">
        <v>-0.33103556321478933</v>
      </c>
      <c r="AA174" s="147"/>
      <c r="AB174" s="144"/>
      <c r="AC174" s="144"/>
      <c r="AD174" s="150">
        <v>76.571428571428569</v>
      </c>
      <c r="AE174" s="150">
        <v>911.85714285714289</v>
      </c>
      <c r="AF174" s="144"/>
    </row>
    <row r="175" spans="1:32" x14ac:dyDescent="0.25">
      <c r="A175" s="149" t="s">
        <v>239</v>
      </c>
      <c r="B175" s="153">
        <v>0.33742331288343558</v>
      </c>
      <c r="C175" s="153">
        <v>0.3524229074889868</v>
      </c>
      <c r="D175" s="153">
        <v>0.29629629629629628</v>
      </c>
      <c r="E175" s="153">
        <v>0.20512820512820512</v>
      </c>
      <c r="F175" s="153">
        <v>0.26126126126126126</v>
      </c>
      <c r="G175" s="153">
        <v>0.77777777777777779</v>
      </c>
      <c r="H175" s="153">
        <v>0.265625</v>
      </c>
      <c r="I175" s="153">
        <v>0.28455284552845528</v>
      </c>
      <c r="J175" s="172">
        <v>1.8927845528455278</v>
      </c>
      <c r="K175" s="172">
        <v>-14.424715447154469</v>
      </c>
      <c r="L175" s="147"/>
      <c r="M175" s="203">
        <v>5.9626591841139636</v>
      </c>
      <c r="N175" s="144"/>
      <c r="P175" s="149" t="s">
        <v>239</v>
      </c>
      <c r="Q175" s="153">
        <v>0.33949530516431925</v>
      </c>
      <c r="R175" s="153">
        <v>0.30199179847685997</v>
      </c>
      <c r="S175" s="153">
        <v>0.31352593565331582</v>
      </c>
      <c r="T175" s="153">
        <v>0.31302605210420842</v>
      </c>
      <c r="U175" s="153">
        <v>0.26855810338126701</v>
      </c>
      <c r="V175" s="153">
        <v>0.36977980258162491</v>
      </c>
      <c r="W175" s="153">
        <v>0.2822609313899751</v>
      </c>
      <c r="X175" s="153">
        <v>0.22492625368731564</v>
      </c>
      <c r="Y175" s="172">
        <v>-5.7334677702659462</v>
      </c>
      <c r="Z175" s="172">
        <v>-8.8226864106924676</v>
      </c>
      <c r="AA175" s="147"/>
      <c r="AB175" s="144"/>
      <c r="AC175" s="144"/>
      <c r="AD175" s="153">
        <v>0.42879999999999996</v>
      </c>
      <c r="AE175" s="153">
        <v>0.31315311779424032</v>
      </c>
      <c r="AF175" s="144"/>
    </row>
    <row r="176" spans="1:32" x14ac:dyDescent="0.25">
      <c r="A176" s="149" t="s">
        <v>240</v>
      </c>
      <c r="B176" s="153">
        <v>0.65476190476190477</v>
      </c>
      <c r="C176" s="153">
        <v>0.70796460176991149</v>
      </c>
      <c r="D176" s="153">
        <v>0.52173913043478259</v>
      </c>
      <c r="E176" s="153">
        <v>0.52173913043478259</v>
      </c>
      <c r="F176" s="153">
        <v>0.63043478260869568</v>
      </c>
      <c r="G176" s="153">
        <v>0.95683453237410077</v>
      </c>
      <c r="H176" s="153">
        <v>0.68</v>
      </c>
      <c r="I176" s="153">
        <v>0.64814814814814814</v>
      </c>
      <c r="J176" s="172">
        <v>-3.1851851851851909</v>
      </c>
      <c r="K176" s="172">
        <v>-10.784621010290962</v>
      </c>
      <c r="L176" s="147"/>
      <c r="M176" s="203">
        <v>0.40087606085493777</v>
      </c>
      <c r="N176" s="144"/>
      <c r="P176" s="149" t="s">
        <v>240</v>
      </c>
      <c r="Q176" s="153">
        <v>0.70721271393643037</v>
      </c>
      <c r="R176" s="153">
        <v>0.67562254259501964</v>
      </c>
      <c r="S176" s="153">
        <v>0.67538896746817534</v>
      </c>
      <c r="T176" s="153">
        <v>0.68090671316477769</v>
      </c>
      <c r="U176" s="153">
        <v>0.66957364341085268</v>
      </c>
      <c r="V176" s="153">
        <v>0.75797665369649803</v>
      </c>
      <c r="W176" s="153">
        <v>0.67921300256629602</v>
      </c>
      <c r="X176" s="153">
        <v>0.64413938753959876</v>
      </c>
      <c r="Y176" s="172">
        <v>-3.5073615026697258</v>
      </c>
      <c r="Z176" s="172">
        <v>-4.898690195980393</v>
      </c>
      <c r="AA176" s="147"/>
      <c r="AB176" s="144"/>
      <c r="AC176" s="144"/>
      <c r="AD176" s="153">
        <v>0.75599435825105776</v>
      </c>
      <c r="AE176" s="153">
        <v>0.69312628949940269</v>
      </c>
      <c r="AF176" s="144"/>
    </row>
    <row r="177" spans="1:32" ht="22.15" customHeight="1" x14ac:dyDescent="0.25">
      <c r="A177" s="154" t="s">
        <v>241</v>
      </c>
      <c r="B177" s="155">
        <v>0.16666666666666666</v>
      </c>
      <c r="C177" s="155">
        <v>9.7345132743362831E-2</v>
      </c>
      <c r="D177" s="155">
        <v>0.16304347826086957</v>
      </c>
      <c r="E177" s="155">
        <v>0.21739130434782608</v>
      </c>
      <c r="F177" s="155">
        <v>0.19565217391304349</v>
      </c>
      <c r="G177" s="155">
        <v>2.8776978417266189E-2</v>
      </c>
      <c r="H177" s="155">
        <v>0.04</v>
      </c>
      <c r="I177" s="155">
        <v>0.18518518518518517</v>
      </c>
      <c r="J177" s="172">
        <v>14.518518518518517</v>
      </c>
      <c r="K177" s="172">
        <v>8.7865015932716908</v>
      </c>
      <c r="L177" s="147"/>
      <c r="M177" s="203">
        <v>2.3622355195744849</v>
      </c>
      <c r="N177" s="144"/>
      <c r="P177" s="154" t="s">
        <v>241</v>
      </c>
      <c r="Q177" s="155">
        <v>0.14303178484107579</v>
      </c>
      <c r="R177" s="155">
        <v>0.15203145478374835</v>
      </c>
      <c r="S177" s="155">
        <v>0.14144271570014144</v>
      </c>
      <c r="T177" s="155">
        <v>0.16739319965126417</v>
      </c>
      <c r="U177" s="155">
        <v>0.15988372093023256</v>
      </c>
      <c r="V177" s="155">
        <v>0.11517509727626458</v>
      </c>
      <c r="W177" s="155">
        <v>0.1377245508982036</v>
      </c>
      <c r="X177" s="155">
        <v>0.16156282998944033</v>
      </c>
      <c r="Y177" s="172">
        <v>2.3838279091236729</v>
      </c>
      <c r="Z177" s="172">
        <v>1.6921718033744815</v>
      </c>
      <c r="AA177" s="147"/>
      <c r="AB177" s="144"/>
      <c r="AC177" s="144"/>
      <c r="AD177" s="151">
        <v>9.7320169252468267E-2</v>
      </c>
      <c r="AE177" s="151">
        <v>0.14464111195569551</v>
      </c>
      <c r="AF177" s="144"/>
    </row>
    <row r="178" spans="1:32" ht="22.15" customHeight="1" x14ac:dyDescent="0.25">
      <c r="A178" s="154" t="s">
        <v>242</v>
      </c>
      <c r="B178" s="155">
        <v>8.5889570552147243E-2</v>
      </c>
      <c r="C178" s="155">
        <v>4.8458149779735685E-2</v>
      </c>
      <c r="D178" s="155">
        <v>9.2592592592592587E-2</v>
      </c>
      <c r="E178" s="155">
        <v>8.5470085470085472E-2</v>
      </c>
      <c r="F178" s="155">
        <v>8.1081081081081086E-2</v>
      </c>
      <c r="G178" s="155">
        <v>2.3391812865497075E-2</v>
      </c>
      <c r="H178" s="155">
        <v>1.5625E-2</v>
      </c>
      <c r="I178" s="155">
        <v>8.1300813008130079E-2</v>
      </c>
      <c r="J178" s="172">
        <v>6.5675813008130079</v>
      </c>
      <c r="K178" s="172">
        <v>2.6100813008130079</v>
      </c>
      <c r="L178" s="147"/>
      <c r="M178" s="203">
        <v>2.4884883804590259</v>
      </c>
      <c r="N178" s="144"/>
      <c r="P178" s="154" t="s">
        <v>242</v>
      </c>
      <c r="Q178" s="155">
        <v>6.8661971830985921E-2</v>
      </c>
      <c r="R178" s="155">
        <v>6.795547744581136E-2</v>
      </c>
      <c r="S178" s="155">
        <v>6.5659881812212745E-2</v>
      </c>
      <c r="T178" s="155">
        <v>7.6953907815631259E-2</v>
      </c>
      <c r="U178" s="155">
        <v>6.4127477652545672E-2</v>
      </c>
      <c r="V178" s="155">
        <v>5.6188306757782837E-2</v>
      </c>
      <c r="W178" s="155">
        <v>5.723426946320654E-2</v>
      </c>
      <c r="X178" s="155">
        <v>5.641592920353982E-2</v>
      </c>
      <c r="Y178" s="172">
        <v>-8.1834025966671942E-2</v>
      </c>
      <c r="Z178" s="172">
        <v>-0.89326455891796042</v>
      </c>
      <c r="AA178" s="147"/>
      <c r="AB178" s="144"/>
      <c r="AC178" s="144"/>
      <c r="AD178" s="151">
        <v>5.5199999999999999E-2</v>
      </c>
      <c r="AE178" s="151">
        <v>6.5348574792719424E-2</v>
      </c>
      <c r="AF178" s="144"/>
    </row>
    <row r="179" spans="1:32" ht="22.15" customHeight="1" x14ac:dyDescent="0.25">
      <c r="A179" s="154" t="s">
        <v>243</v>
      </c>
      <c r="B179" s="155">
        <v>0.41104294478527609</v>
      </c>
      <c r="C179" s="155">
        <v>0.46696035242290751</v>
      </c>
      <c r="D179" s="155">
        <v>0.3888888888888889</v>
      </c>
      <c r="E179" s="155">
        <v>0.49572649572649574</v>
      </c>
      <c r="F179" s="155">
        <v>0.50450450450450446</v>
      </c>
      <c r="G179" s="155">
        <v>0.16081871345029239</v>
      </c>
      <c r="H179" s="155">
        <v>0.5078125</v>
      </c>
      <c r="I179" s="155">
        <v>0.44715447154471544</v>
      </c>
      <c r="J179" s="172">
        <v>-6.0658028455284558</v>
      </c>
      <c r="K179" s="172">
        <v>7.1154471544715436</v>
      </c>
      <c r="L179" s="147"/>
      <c r="M179" s="203">
        <v>-6.9069717245844986</v>
      </c>
      <c r="N179" s="144"/>
      <c r="P179" s="154" t="s">
        <v>243</v>
      </c>
      <c r="Q179" s="155">
        <v>0.40933098591549294</v>
      </c>
      <c r="R179" s="155">
        <v>0.44961921499707086</v>
      </c>
      <c r="S179" s="155">
        <v>0.44550229809586345</v>
      </c>
      <c r="T179" s="155">
        <v>0.46012024048096195</v>
      </c>
      <c r="U179" s="155">
        <v>0.46638165565487755</v>
      </c>
      <c r="V179" s="155">
        <v>0.41571753986332571</v>
      </c>
      <c r="W179" s="155">
        <v>0.47458229648062566</v>
      </c>
      <c r="X179" s="155">
        <v>0.51622418879056042</v>
      </c>
      <c r="Y179" s="172">
        <v>4.1641892309934754</v>
      </c>
      <c r="Z179" s="172">
        <v>7.1490832562331015</v>
      </c>
      <c r="AA179" s="147"/>
      <c r="AB179" s="144"/>
      <c r="AC179" s="144"/>
      <c r="AD179" s="151">
        <v>0.376</v>
      </c>
      <c r="AE179" s="151">
        <v>0.4447333562282294</v>
      </c>
      <c r="AF179" s="144"/>
    </row>
    <row r="180" spans="1:32" ht="22.15" customHeight="1" x14ac:dyDescent="0.25">
      <c r="A180" s="154" t="s">
        <v>244</v>
      </c>
      <c r="B180" s="155">
        <v>4.2944785276073622E-2</v>
      </c>
      <c r="C180" s="155">
        <v>8.8105726872246704E-3</v>
      </c>
      <c r="D180" s="155">
        <v>6.1728395061728392E-3</v>
      </c>
      <c r="E180" s="155">
        <v>8.5470085470085479E-3</v>
      </c>
      <c r="F180" s="155">
        <v>3.6036036036036036E-2</v>
      </c>
      <c r="G180" s="155">
        <v>8.771929824561403E-3</v>
      </c>
      <c r="H180" s="155">
        <v>1.5625E-2</v>
      </c>
      <c r="I180" s="155">
        <v>2.4390243902439025E-2</v>
      </c>
      <c r="J180" s="172">
        <v>0.8765243902439025</v>
      </c>
      <c r="K180" s="172">
        <v>0.83902439024390252</v>
      </c>
      <c r="L180" s="147"/>
      <c r="M180" s="203">
        <v>1.0378444492409526</v>
      </c>
      <c r="N180" s="144"/>
      <c r="P180" s="154" t="s">
        <v>244</v>
      </c>
      <c r="Q180" s="155">
        <v>2.7582159624413145E-2</v>
      </c>
      <c r="R180" s="155">
        <v>2.5483304042179262E-2</v>
      </c>
      <c r="S180" s="155">
        <v>2.8562048588312541E-2</v>
      </c>
      <c r="T180" s="155">
        <v>2.525050100200401E-2</v>
      </c>
      <c r="U180" s="155">
        <v>2.7982899339292655E-2</v>
      </c>
      <c r="V180" s="155">
        <v>3.0372057706909643E-2</v>
      </c>
      <c r="W180" s="155">
        <v>1.5997156061144685E-2</v>
      </c>
      <c r="X180" s="155">
        <v>1.4011799410029498E-2</v>
      </c>
      <c r="Y180" s="172">
        <v>-0.19853566511151866</v>
      </c>
      <c r="Z180" s="172">
        <v>-1.1892140147444867</v>
      </c>
      <c r="AA180" s="147"/>
      <c r="AB180" s="144"/>
      <c r="AC180" s="144"/>
      <c r="AD180" s="151">
        <v>1.6E-2</v>
      </c>
      <c r="AE180" s="151">
        <v>2.5903939557474366E-2</v>
      </c>
      <c r="AF180" s="144"/>
    </row>
    <row r="181" spans="1:32" ht="22.15" customHeight="1" x14ac:dyDescent="0.25">
      <c r="A181" s="154" t="s">
        <v>245</v>
      </c>
      <c r="B181" s="155">
        <v>0</v>
      </c>
      <c r="C181" s="155">
        <v>0</v>
      </c>
      <c r="D181" s="155">
        <v>0</v>
      </c>
      <c r="E181" s="155">
        <v>0</v>
      </c>
      <c r="F181" s="155">
        <v>0</v>
      </c>
      <c r="G181" s="155">
        <v>0</v>
      </c>
      <c r="H181" s="155">
        <v>7.8125E-3</v>
      </c>
      <c r="I181" s="155">
        <v>0</v>
      </c>
      <c r="J181" s="172">
        <v>-0.78125</v>
      </c>
      <c r="K181" s="172">
        <v>-0.08</v>
      </c>
      <c r="L181" s="147"/>
      <c r="M181" s="203">
        <v>-0.55309734513274333</v>
      </c>
      <c r="N181" s="144"/>
      <c r="P181" s="154" t="s">
        <v>245</v>
      </c>
      <c r="Q181" s="155">
        <v>1.1737089201877935E-3</v>
      </c>
      <c r="R181" s="155">
        <v>1.7574692442882249E-3</v>
      </c>
      <c r="S181" s="155">
        <v>1.969796454366382E-3</v>
      </c>
      <c r="T181" s="155">
        <v>8.0160320641282565E-4</v>
      </c>
      <c r="U181" s="155">
        <v>1.5546055188495919E-3</v>
      </c>
      <c r="V181" s="155">
        <v>1.5186028853454822E-3</v>
      </c>
      <c r="W181" s="155">
        <v>2.1329541414859582E-3</v>
      </c>
      <c r="X181" s="155">
        <v>5.5309734513274336E-3</v>
      </c>
      <c r="Y181" s="172">
        <v>0.33980193098414752</v>
      </c>
      <c r="Z181" s="172">
        <v>0.39610377205714115</v>
      </c>
      <c r="AA181" s="147"/>
      <c r="AB181" s="144"/>
      <c r="AC181" s="144"/>
      <c r="AD181" s="151">
        <v>8.0000000000000004E-4</v>
      </c>
      <c r="AE181" s="151">
        <v>1.5699357307560223E-3</v>
      </c>
      <c r="AF181" s="144"/>
    </row>
    <row r="182" spans="1:32" ht="22.15" customHeight="1" x14ac:dyDescent="0.25">
      <c r="A182" s="154" t="s">
        <v>246</v>
      </c>
      <c r="B182" s="155">
        <v>3.0674846625766871E-2</v>
      </c>
      <c r="C182" s="155">
        <v>2.2026431718061675E-2</v>
      </c>
      <c r="D182" s="155">
        <v>2.4691358024691357E-2</v>
      </c>
      <c r="E182" s="155">
        <v>3.4188034188034191E-2</v>
      </c>
      <c r="F182" s="155">
        <v>3.6036036036036036E-2</v>
      </c>
      <c r="G182" s="155">
        <v>1.4619883040935672E-2</v>
      </c>
      <c r="H182" s="155">
        <v>5.46875E-2</v>
      </c>
      <c r="I182" s="155">
        <v>5.6910569105691054E-2</v>
      </c>
      <c r="J182" s="172">
        <v>0.22230691056910543</v>
      </c>
      <c r="K182" s="172">
        <v>2.9710569105691054</v>
      </c>
      <c r="L182" s="147"/>
      <c r="M182" s="203">
        <v>-0.83549176199726671</v>
      </c>
      <c r="N182" s="144"/>
      <c r="P182" s="154" t="s">
        <v>246</v>
      </c>
      <c r="Q182" s="155">
        <v>4.3720657276995305E-2</v>
      </c>
      <c r="R182" s="155">
        <v>4.3057996485061513E-2</v>
      </c>
      <c r="S182" s="155">
        <v>3.7754432042022328E-2</v>
      </c>
      <c r="T182" s="155">
        <v>3.0460921843687375E-2</v>
      </c>
      <c r="U182" s="155">
        <v>5.7909055577147296E-2</v>
      </c>
      <c r="V182" s="155">
        <v>3.9104024297646166E-2</v>
      </c>
      <c r="W182" s="155">
        <v>5.6167792392463563E-2</v>
      </c>
      <c r="X182" s="155">
        <v>6.5265486725663721E-2</v>
      </c>
      <c r="Y182" s="172">
        <v>0.90976943332001581</v>
      </c>
      <c r="Z182" s="172">
        <v>2.1258225772908972</v>
      </c>
      <c r="AA182" s="147"/>
      <c r="AB182" s="144"/>
      <c r="AC182" s="144"/>
      <c r="AD182" s="151">
        <v>2.7199999999999998E-2</v>
      </c>
      <c r="AE182" s="151">
        <v>4.400726095275475E-2</v>
      </c>
      <c r="AF182" s="144"/>
    </row>
    <row r="183" spans="1:32" x14ac:dyDescent="0.25">
      <c r="A183" s="149" t="s">
        <v>247</v>
      </c>
      <c r="B183" s="150">
        <v>235.97546012269939</v>
      </c>
      <c r="C183" s="150">
        <v>208.58149779735695</v>
      </c>
      <c r="D183" s="150">
        <v>161.24691358024697</v>
      </c>
      <c r="E183" s="150">
        <v>156.26495726495719</v>
      </c>
      <c r="F183" s="150">
        <v>188.42342342342329</v>
      </c>
      <c r="G183" s="150">
        <v>134.97368421052624</v>
      </c>
      <c r="H183" s="150">
        <v>193.67968749999989</v>
      </c>
      <c r="I183" s="150">
        <v>292.58536585365852</v>
      </c>
      <c r="J183" s="177">
        <v>98.905678353658629</v>
      </c>
      <c r="K183" s="177">
        <v>114.91816585365845</v>
      </c>
      <c r="L183" s="147"/>
      <c r="M183" s="203">
        <v>68.795542844808921</v>
      </c>
      <c r="N183" s="144"/>
      <c r="P183" s="149" t="s">
        <v>247</v>
      </c>
      <c r="Q183" s="150">
        <v>224.91754694835672</v>
      </c>
      <c r="R183" s="150">
        <v>226.89425893380192</v>
      </c>
      <c r="S183" s="150">
        <v>162.87655942219291</v>
      </c>
      <c r="T183" s="150">
        <v>180.81242484969951</v>
      </c>
      <c r="U183" s="150">
        <v>186.23902059852298</v>
      </c>
      <c r="V183" s="150">
        <v>168.43394077448755</v>
      </c>
      <c r="W183" s="150">
        <v>201.25346605047994</v>
      </c>
      <c r="X183" s="150">
        <v>223.78982300884959</v>
      </c>
      <c r="Y183" s="177">
        <v>22.536356958369652</v>
      </c>
      <c r="Z183" s="177">
        <v>28.658635254348354</v>
      </c>
      <c r="AA183" s="147"/>
      <c r="AB183" s="144"/>
      <c r="AC183" s="144"/>
      <c r="AD183" s="150">
        <v>177.66720000000007</v>
      </c>
      <c r="AE183" s="150">
        <v>195.13118775450124</v>
      </c>
      <c r="AF183" s="144"/>
    </row>
    <row r="184" spans="1:32" x14ac:dyDescent="0.25">
      <c r="A184" s="149" t="s">
        <v>248</v>
      </c>
      <c r="B184" s="150">
        <v>262.51190476190465</v>
      </c>
      <c r="C184" s="150">
        <v>232.32743362831872</v>
      </c>
      <c r="D184" s="150">
        <v>170.90217391304353</v>
      </c>
      <c r="E184" s="150">
        <v>168.95652173913041</v>
      </c>
      <c r="F184" s="150">
        <v>200.97826086956513</v>
      </c>
      <c r="G184" s="150">
        <v>131.30575539568372</v>
      </c>
      <c r="H184" s="150">
        <v>213.2</v>
      </c>
      <c r="I184" s="150">
        <v>347.59259259259267</v>
      </c>
      <c r="J184" s="177">
        <v>134.39259259259268</v>
      </c>
      <c r="K184" s="177">
        <v>166.76466593532882</v>
      </c>
      <c r="L184" s="147"/>
      <c r="M184" s="203">
        <v>101.67918182173744</v>
      </c>
      <c r="N184" s="144"/>
      <c r="P184" s="149" t="s">
        <v>248</v>
      </c>
      <c r="Q184" s="150">
        <v>239.69376528117357</v>
      </c>
      <c r="R184" s="150">
        <v>237.69134993446929</v>
      </c>
      <c r="S184" s="150">
        <v>172.63366336633663</v>
      </c>
      <c r="T184" s="150">
        <v>205.86137750653876</v>
      </c>
      <c r="U184" s="150">
        <v>206.87500000000003</v>
      </c>
      <c r="V184" s="150">
        <v>180.24435797665379</v>
      </c>
      <c r="W184" s="150">
        <v>215.81094952951236</v>
      </c>
      <c r="X184" s="150">
        <v>245.91341077085522</v>
      </c>
      <c r="Y184" s="177">
        <v>30.102461241342866</v>
      </c>
      <c r="Z184" s="177">
        <v>36.067064804952281</v>
      </c>
      <c r="AA184" s="147"/>
      <c r="AB184" s="144"/>
      <c r="AC184" s="144"/>
      <c r="AD184" s="150">
        <v>180.82792665726384</v>
      </c>
      <c r="AE184" s="150">
        <v>209.84634596590294</v>
      </c>
      <c r="AF184" s="144"/>
    </row>
    <row r="185" spans="1:32" x14ac:dyDescent="0.25">
      <c r="A185" s="146" t="s">
        <v>249</v>
      </c>
      <c r="B185" s="147">
        <v>191</v>
      </c>
      <c r="C185" s="147">
        <v>171</v>
      </c>
      <c r="D185" s="147">
        <v>106</v>
      </c>
      <c r="E185" s="147">
        <v>123</v>
      </c>
      <c r="F185" s="147">
        <v>126</v>
      </c>
      <c r="G185" s="147">
        <v>161</v>
      </c>
      <c r="H185" s="147">
        <v>197</v>
      </c>
      <c r="I185" s="147">
        <v>199</v>
      </c>
      <c r="J185" s="148">
        <v>1.015228426395939E-2</v>
      </c>
      <c r="K185" s="148">
        <v>0.29581395348837197</v>
      </c>
      <c r="L185" s="147"/>
      <c r="M185" s="155">
        <v>4.6257554625755461E-2</v>
      </c>
      <c r="N185" s="144"/>
      <c r="P185" s="146" t="s">
        <v>249</v>
      </c>
      <c r="Q185" s="147">
        <v>4051</v>
      </c>
      <c r="R185" s="147">
        <v>3134</v>
      </c>
      <c r="S185" s="147">
        <v>2826</v>
      </c>
      <c r="T185" s="147">
        <v>2849</v>
      </c>
      <c r="U185" s="147">
        <v>2880</v>
      </c>
      <c r="V185" s="147">
        <v>3256</v>
      </c>
      <c r="W185" s="147">
        <v>3869</v>
      </c>
      <c r="X185" s="147">
        <v>4302</v>
      </c>
      <c r="Y185" s="148">
        <v>0.11191522357198243</v>
      </c>
      <c r="Z185" s="148">
        <v>0.31703476929805374</v>
      </c>
      <c r="AA185" s="147"/>
      <c r="AB185" s="144"/>
      <c r="AC185" s="144"/>
      <c r="AD185" s="147">
        <v>153.57142857142858</v>
      </c>
      <c r="AE185" s="147">
        <v>3266.4285714285716</v>
      </c>
      <c r="AF185" s="144"/>
    </row>
    <row r="186" spans="1:32" x14ac:dyDescent="0.25">
      <c r="A186" s="146" t="s">
        <v>250</v>
      </c>
      <c r="B186" s="150">
        <v>45</v>
      </c>
      <c r="C186" s="150">
        <v>51</v>
      </c>
      <c r="D186" s="150">
        <v>24</v>
      </c>
      <c r="E186" s="150">
        <v>18</v>
      </c>
      <c r="F186" s="150">
        <v>25</v>
      </c>
      <c r="G186" s="150">
        <v>44</v>
      </c>
      <c r="H186" s="150">
        <v>68</v>
      </c>
      <c r="I186" s="150">
        <v>77</v>
      </c>
      <c r="J186" s="148">
        <v>0.13235294117647059</v>
      </c>
      <c r="K186" s="148">
        <v>0.96000000000000008</v>
      </c>
      <c r="L186" s="147"/>
      <c r="M186" s="155">
        <v>5.6286549707602336E-2</v>
      </c>
      <c r="N186" s="144"/>
      <c r="P186" s="146" t="s">
        <v>250</v>
      </c>
      <c r="Q186" s="150">
        <v>1234</v>
      </c>
      <c r="R186" s="150">
        <v>837</v>
      </c>
      <c r="S186" s="150">
        <v>564</v>
      </c>
      <c r="T186" s="150">
        <v>626</v>
      </c>
      <c r="U186" s="150">
        <v>657</v>
      </c>
      <c r="V186" s="150">
        <v>829</v>
      </c>
      <c r="W186" s="150">
        <v>1091</v>
      </c>
      <c r="X186" s="150">
        <v>1368</v>
      </c>
      <c r="Y186" s="148">
        <v>0.25389550870760769</v>
      </c>
      <c r="Z186" s="148">
        <v>0.64028776978417268</v>
      </c>
      <c r="AA186" s="147"/>
      <c r="AB186" s="144"/>
      <c r="AC186" s="144"/>
      <c r="AD186" s="150">
        <v>39.285714285714285</v>
      </c>
      <c r="AE186" s="150">
        <v>834</v>
      </c>
      <c r="AF186" s="144"/>
    </row>
    <row r="187" spans="1:32" x14ac:dyDescent="0.25">
      <c r="A187" s="149" t="s">
        <v>251</v>
      </c>
      <c r="B187" s="147">
        <v>0</v>
      </c>
      <c r="C187" s="147">
        <v>214</v>
      </c>
      <c r="D187" s="147">
        <v>227</v>
      </c>
      <c r="E187" s="147">
        <v>135</v>
      </c>
      <c r="F187" s="147">
        <v>134</v>
      </c>
      <c r="G187" s="147">
        <v>334</v>
      </c>
      <c r="H187" s="147">
        <v>87</v>
      </c>
      <c r="I187" s="147">
        <v>91</v>
      </c>
      <c r="J187" s="148">
        <v>4.5977011494252873E-2</v>
      </c>
      <c r="K187" s="157">
        <v>-0.51724137931034486</v>
      </c>
      <c r="L187" s="147"/>
      <c r="M187" s="155">
        <v>3.0868385345997285E-2</v>
      </c>
      <c r="N187" s="144"/>
      <c r="P187" s="149" t="s">
        <v>251</v>
      </c>
      <c r="Q187" s="147">
        <v>0</v>
      </c>
      <c r="R187" s="147">
        <v>4678</v>
      </c>
      <c r="S187" s="147">
        <v>4720</v>
      </c>
      <c r="T187" s="147">
        <v>3769</v>
      </c>
      <c r="U187" s="147">
        <v>3055</v>
      </c>
      <c r="V187" s="147">
        <v>3238</v>
      </c>
      <c r="W187" s="147">
        <v>3433</v>
      </c>
      <c r="X187" s="147">
        <v>2948</v>
      </c>
      <c r="Y187" s="148">
        <v>-0.14127585202446841</v>
      </c>
      <c r="Z187" s="157">
        <v>-0.22736207574367712</v>
      </c>
      <c r="AA187" s="147"/>
      <c r="AB187" s="144"/>
      <c r="AC187" s="144"/>
      <c r="AD187" s="158">
        <v>188.5</v>
      </c>
      <c r="AE187" s="158">
        <v>3815.5</v>
      </c>
      <c r="AF187" s="144"/>
    </row>
    <row r="188" spans="1:32" x14ac:dyDescent="0.25">
      <c r="A188" s="159" t="s">
        <v>252</v>
      </c>
      <c r="B188" s="150">
        <v>42</v>
      </c>
      <c r="C188" s="150">
        <v>59</v>
      </c>
      <c r="D188" s="150">
        <v>38</v>
      </c>
      <c r="E188" s="150">
        <v>43</v>
      </c>
      <c r="F188" s="150">
        <v>28</v>
      </c>
      <c r="G188" s="150">
        <v>30</v>
      </c>
      <c r="H188" s="150">
        <v>25</v>
      </c>
      <c r="I188" s="150">
        <v>24</v>
      </c>
      <c r="J188" s="148">
        <v>-0.04</v>
      </c>
      <c r="K188" s="148">
        <v>-0.36603773584905658</v>
      </c>
      <c r="L188" s="147"/>
      <c r="M188" s="155">
        <v>2.5945945945945945E-2</v>
      </c>
      <c r="N188" s="144"/>
      <c r="P188" s="159" t="s">
        <v>252</v>
      </c>
      <c r="Q188" s="150">
        <v>936</v>
      </c>
      <c r="R188" s="150">
        <v>830</v>
      </c>
      <c r="S188" s="150">
        <v>990</v>
      </c>
      <c r="T188" s="150">
        <v>1095</v>
      </c>
      <c r="U188" s="150">
        <v>764</v>
      </c>
      <c r="V188" s="150">
        <v>850</v>
      </c>
      <c r="W188" s="150">
        <v>795</v>
      </c>
      <c r="X188" s="150">
        <v>925</v>
      </c>
      <c r="Y188" s="148">
        <v>0.16352201257861634</v>
      </c>
      <c r="Z188" s="148">
        <v>3.434504792332263E-2</v>
      </c>
      <c r="AA188" s="147"/>
      <c r="AB188" s="144"/>
      <c r="AC188" s="144"/>
      <c r="AD188" s="150">
        <v>37.857142857142854</v>
      </c>
      <c r="AE188" s="150">
        <v>894.28571428571433</v>
      </c>
      <c r="AF188" s="144"/>
    </row>
    <row r="189" spans="1:32" x14ac:dyDescent="0.25">
      <c r="A189" s="159" t="s">
        <v>253</v>
      </c>
      <c r="B189" s="150">
        <v>9</v>
      </c>
      <c r="C189" s="150">
        <v>8</v>
      </c>
      <c r="D189" s="150">
        <v>5</v>
      </c>
      <c r="E189" s="150">
        <v>9</v>
      </c>
      <c r="F189" s="150">
        <v>11</v>
      </c>
      <c r="G189" s="150">
        <v>14</v>
      </c>
      <c r="H189" s="150">
        <v>3</v>
      </c>
      <c r="I189" s="150">
        <v>0</v>
      </c>
      <c r="J189" s="148">
        <v>-1</v>
      </c>
      <c r="K189" s="148">
        <v>-1</v>
      </c>
      <c r="L189" s="147"/>
      <c r="M189" s="155">
        <v>0</v>
      </c>
      <c r="N189" s="144"/>
      <c r="P189" s="159" t="s">
        <v>253</v>
      </c>
      <c r="Q189" s="150">
        <v>81</v>
      </c>
      <c r="R189" s="150">
        <v>104</v>
      </c>
      <c r="S189" s="150">
        <v>130</v>
      </c>
      <c r="T189" s="150">
        <v>115</v>
      </c>
      <c r="U189" s="150">
        <v>90</v>
      </c>
      <c r="V189" s="150">
        <v>81</v>
      </c>
      <c r="W189" s="150">
        <v>106</v>
      </c>
      <c r="X189" s="150">
        <v>88</v>
      </c>
      <c r="Y189" s="148">
        <v>-0.16981132075471697</v>
      </c>
      <c r="Z189" s="148">
        <v>-0.12871287128712872</v>
      </c>
      <c r="AA189" s="147"/>
      <c r="AB189" s="144"/>
      <c r="AC189" s="144"/>
      <c r="AD189" s="150">
        <v>8.4285714285714288</v>
      </c>
      <c r="AE189" s="150">
        <v>101</v>
      </c>
      <c r="AF189" s="144"/>
    </row>
    <row r="190" spans="1:32" x14ac:dyDescent="0.25">
      <c r="A190" s="159" t="s">
        <v>254</v>
      </c>
      <c r="B190" s="191">
        <v>0.17647058823529413</v>
      </c>
      <c r="C190" s="191">
        <v>0.11940298507462686</v>
      </c>
      <c r="D190" s="191">
        <v>0.11627906976744186</v>
      </c>
      <c r="E190" s="191">
        <v>0.17307692307692307</v>
      </c>
      <c r="F190" s="191">
        <v>0.28205128205128205</v>
      </c>
      <c r="G190" s="191">
        <v>0.31818181818181818</v>
      </c>
      <c r="H190" s="191">
        <v>0.10714285714285714</v>
      </c>
      <c r="I190" s="191">
        <v>0</v>
      </c>
      <c r="J190" s="172">
        <v>-10.714285714285714</v>
      </c>
      <c r="K190" s="172">
        <v>-18.209876543209877</v>
      </c>
      <c r="L190" s="147"/>
      <c r="M190" s="203">
        <v>-8.6870681145113515</v>
      </c>
      <c r="N190" s="144"/>
      <c r="P190" s="159" t="s">
        <v>254</v>
      </c>
      <c r="Q190" s="191">
        <v>7.9646017699115043E-2</v>
      </c>
      <c r="R190" s="191">
        <v>0.11134903640256959</v>
      </c>
      <c r="S190" s="191">
        <v>0.11607142857142858</v>
      </c>
      <c r="T190" s="191">
        <v>9.5041322314049589E-2</v>
      </c>
      <c r="U190" s="191">
        <v>0.1053864168618267</v>
      </c>
      <c r="V190" s="191">
        <v>8.7003222341568209E-2</v>
      </c>
      <c r="W190" s="191">
        <v>0.11764705882352941</v>
      </c>
      <c r="X190" s="191">
        <v>8.6870681145113524E-2</v>
      </c>
      <c r="Y190" s="172">
        <v>-3.0776377678415887</v>
      </c>
      <c r="Z190" s="172">
        <v>-1.4607717017653801</v>
      </c>
      <c r="AA190" s="147"/>
      <c r="AB190" s="144"/>
      <c r="AC190" s="144"/>
      <c r="AD190" s="191">
        <v>0.18209876543209877</v>
      </c>
      <c r="AE190" s="191">
        <v>0.10147839816276732</v>
      </c>
      <c r="AF190" s="144"/>
    </row>
    <row r="191" spans="1:32" x14ac:dyDescent="0.25">
      <c r="A191" s="161" t="s">
        <v>255</v>
      </c>
      <c r="B191" s="161"/>
      <c r="C191" s="161"/>
      <c r="D191" s="161"/>
      <c r="E191" s="144"/>
      <c r="F191" s="144"/>
      <c r="G191" s="144"/>
      <c r="H191" s="144"/>
      <c r="I191" s="144"/>
      <c r="J191" s="144"/>
      <c r="K191" s="144"/>
      <c r="L191" s="144"/>
      <c r="M191" s="144"/>
      <c r="N191" s="144"/>
      <c r="O191" s="204"/>
      <c r="P191" s="161" t="s">
        <v>255</v>
      </c>
      <c r="Q191" s="161"/>
      <c r="R191" s="161"/>
      <c r="S191" s="161"/>
      <c r="T191" s="144"/>
      <c r="U191" s="144"/>
      <c r="V191" s="144"/>
      <c r="W191" s="144"/>
      <c r="X191" s="144"/>
      <c r="Y191" s="144"/>
      <c r="Z191" s="144"/>
      <c r="AA191" s="144"/>
      <c r="AB191" s="144"/>
      <c r="AC191" s="144"/>
      <c r="AD191" s="144"/>
      <c r="AE191" s="144"/>
      <c r="AF191" s="144"/>
    </row>
    <row r="192" spans="1:32" x14ac:dyDescent="0.25">
      <c r="A192" s="187"/>
      <c r="B192" s="187"/>
      <c r="C192" s="187"/>
      <c r="D192" s="187"/>
      <c r="E192" s="167"/>
      <c r="F192" s="167"/>
      <c r="G192" s="167"/>
      <c r="H192" s="167"/>
      <c r="I192" s="167"/>
      <c r="J192" s="167"/>
      <c r="K192" s="167"/>
      <c r="L192" s="188"/>
      <c r="M192" s="211"/>
      <c r="N192" s="144"/>
      <c r="P192" s="187"/>
      <c r="Q192" s="187"/>
      <c r="R192" s="187"/>
      <c r="S192" s="187"/>
      <c r="T192" s="167"/>
      <c r="U192" s="144"/>
      <c r="V192" s="144"/>
      <c r="W192" s="144"/>
      <c r="X192" s="144"/>
      <c r="Y192" s="144"/>
      <c r="Z192" s="144"/>
      <c r="AA192" s="188"/>
      <c r="AB192" s="144"/>
      <c r="AC192" s="144"/>
      <c r="AD192" s="144"/>
      <c r="AE192" s="144"/>
      <c r="AF192" s="144"/>
    </row>
    <row r="193" spans="1:32" x14ac:dyDescent="0.25">
      <c r="A193" s="187"/>
      <c r="B193" s="187"/>
      <c r="C193" s="187"/>
      <c r="D193" s="187"/>
      <c r="E193" s="167"/>
      <c r="F193" s="167"/>
      <c r="G193" s="167"/>
      <c r="H193" s="167"/>
      <c r="I193" s="167"/>
      <c r="J193" s="167"/>
      <c r="K193" s="167"/>
      <c r="L193" s="188"/>
      <c r="M193" s="211"/>
      <c r="N193" s="144"/>
      <c r="P193" s="187"/>
      <c r="Q193" s="187"/>
      <c r="R193" s="187"/>
      <c r="S193" s="187"/>
      <c r="T193" s="167"/>
      <c r="U193" s="144"/>
      <c r="V193" s="144"/>
      <c r="W193" s="144"/>
      <c r="X193" s="144"/>
      <c r="Y193" s="144"/>
      <c r="Z193" s="144"/>
      <c r="AA193" s="188"/>
      <c r="AB193" s="144"/>
      <c r="AC193" s="144"/>
      <c r="AD193" s="144"/>
      <c r="AE193" s="144"/>
      <c r="AF193" s="144"/>
    </row>
    <row r="194" spans="1:32" x14ac:dyDescent="0.25">
      <c r="A194" s="189" t="s">
        <v>278</v>
      </c>
      <c r="B194" s="189"/>
      <c r="C194" s="189"/>
      <c r="D194" s="189"/>
      <c r="E194" s="212" t="s">
        <v>294</v>
      </c>
      <c r="F194" s="167"/>
      <c r="G194" s="167"/>
      <c r="H194" s="167"/>
      <c r="I194" s="167"/>
      <c r="J194" s="167"/>
      <c r="K194" s="167"/>
      <c r="L194" s="188"/>
      <c r="M194" s="211"/>
      <c r="N194" s="144"/>
      <c r="O194" s="211"/>
      <c r="P194" s="189" t="s">
        <v>278</v>
      </c>
      <c r="Q194" s="189"/>
      <c r="R194" s="189"/>
      <c r="S194" s="189"/>
      <c r="T194" s="181"/>
      <c r="U194" s="144"/>
      <c r="V194" s="144"/>
      <c r="W194" s="144"/>
      <c r="X194" s="144"/>
      <c r="Y194" s="144"/>
      <c r="Z194" s="144"/>
      <c r="AA194" s="188"/>
      <c r="AB194" s="144"/>
      <c r="AC194" s="144"/>
      <c r="AD194" s="144"/>
      <c r="AE194" s="144"/>
      <c r="AF194" s="144"/>
    </row>
    <row r="195" spans="1:32" x14ac:dyDescent="0.25">
      <c r="A195" s="166" t="s">
        <v>319</v>
      </c>
      <c r="B195" s="166"/>
      <c r="C195" s="166"/>
      <c r="D195" s="166"/>
      <c r="E195" s="213"/>
      <c r="F195" s="167"/>
      <c r="G195" s="167"/>
      <c r="H195" s="167"/>
      <c r="I195" s="167"/>
      <c r="J195" s="167"/>
      <c r="K195" s="167"/>
      <c r="L195" s="167"/>
      <c r="M195" s="144"/>
      <c r="N195" s="144"/>
      <c r="P195" s="166" t="s">
        <v>231</v>
      </c>
      <c r="Q195" s="166"/>
      <c r="R195" s="166"/>
      <c r="S195" s="166"/>
      <c r="T195" s="162"/>
      <c r="U195" s="144"/>
      <c r="V195" s="144"/>
      <c r="W195" s="144"/>
      <c r="X195" s="144"/>
      <c r="Y195" s="144"/>
      <c r="Z195" s="144"/>
      <c r="AA195" s="167"/>
      <c r="AB195" s="144"/>
      <c r="AC195" s="144"/>
      <c r="AD195" s="144"/>
      <c r="AE195" s="144"/>
      <c r="AF195" s="144"/>
    </row>
    <row r="196" spans="1:32" ht="31.5" x14ac:dyDescent="0.25">
      <c r="A196" s="190"/>
      <c r="B196" s="141">
        <v>2019</v>
      </c>
      <c r="C196" s="141">
        <v>2020</v>
      </c>
      <c r="D196" s="141">
        <v>2021</v>
      </c>
      <c r="E196" s="141">
        <v>2022</v>
      </c>
      <c r="F196" s="141">
        <v>2023</v>
      </c>
      <c r="G196" s="141">
        <v>2024</v>
      </c>
      <c r="H196" s="141">
        <v>2025</v>
      </c>
      <c r="I196" s="141">
        <v>2026</v>
      </c>
      <c r="J196" s="142" t="s">
        <v>232</v>
      </c>
      <c r="K196" s="142" t="s">
        <v>233</v>
      </c>
      <c r="L196" s="143" t="s">
        <v>234</v>
      </c>
      <c r="M196" s="145" t="s">
        <v>287</v>
      </c>
      <c r="N196" s="144"/>
      <c r="P196" s="190"/>
      <c r="Q196" s="141">
        <v>2019</v>
      </c>
      <c r="R196" s="141">
        <v>2020</v>
      </c>
      <c r="S196" s="141">
        <v>2021</v>
      </c>
      <c r="T196" s="141">
        <v>2022</v>
      </c>
      <c r="U196" s="141">
        <v>2023</v>
      </c>
      <c r="V196" s="141">
        <v>2024</v>
      </c>
      <c r="W196" s="141">
        <v>2025</v>
      </c>
      <c r="X196" s="141">
        <v>2026</v>
      </c>
      <c r="Y196" s="142" t="s">
        <v>232</v>
      </c>
      <c r="Z196" s="142" t="s">
        <v>233</v>
      </c>
      <c r="AA196" s="143" t="s">
        <v>234</v>
      </c>
      <c r="AB196" s="144"/>
      <c r="AC196" s="144"/>
      <c r="AD196" s="145" t="s">
        <v>320</v>
      </c>
      <c r="AE196" s="145" t="s">
        <v>235</v>
      </c>
      <c r="AF196" s="144"/>
    </row>
    <row r="197" spans="1:32" x14ac:dyDescent="0.25">
      <c r="A197" s="146" t="s">
        <v>236</v>
      </c>
      <c r="B197" s="147">
        <v>822</v>
      </c>
      <c r="C197" s="147">
        <v>849</v>
      </c>
      <c r="D197" s="147">
        <v>635</v>
      </c>
      <c r="E197" s="147">
        <v>549</v>
      </c>
      <c r="F197" s="147">
        <v>640</v>
      </c>
      <c r="G197" s="147">
        <v>543</v>
      </c>
      <c r="H197" s="147">
        <v>744</v>
      </c>
      <c r="I197" s="147">
        <v>621</v>
      </c>
      <c r="J197" s="148">
        <v>-0.16532258064516128</v>
      </c>
      <c r="K197" s="148">
        <v>-9.0966122961104096E-2</v>
      </c>
      <c r="L197" s="147"/>
      <c r="M197" s="155">
        <v>3.4948505824750974E-2</v>
      </c>
      <c r="N197" s="144"/>
      <c r="P197" s="146" t="s">
        <v>236</v>
      </c>
      <c r="Q197" s="147">
        <v>16735</v>
      </c>
      <c r="R197" s="147">
        <v>19029</v>
      </c>
      <c r="S197" s="147">
        <v>13322</v>
      </c>
      <c r="T197" s="147">
        <v>12750</v>
      </c>
      <c r="U197" s="147">
        <v>15781</v>
      </c>
      <c r="V197" s="147">
        <v>15805</v>
      </c>
      <c r="W197" s="147">
        <v>15726</v>
      </c>
      <c r="X197" s="147">
        <v>17769</v>
      </c>
      <c r="Y197" s="148">
        <v>0.1299122472338802</v>
      </c>
      <c r="Z197" s="148">
        <v>0.13958111921427779</v>
      </c>
      <c r="AA197" s="147"/>
      <c r="AB197" s="144"/>
      <c r="AC197" s="144"/>
      <c r="AD197" s="147">
        <v>683.14285714285711</v>
      </c>
      <c r="AE197" s="147">
        <v>15592.571428571429</v>
      </c>
      <c r="AF197" s="144"/>
    </row>
    <row r="198" spans="1:32" x14ac:dyDescent="0.25">
      <c r="A198" s="149" t="s">
        <v>237</v>
      </c>
      <c r="B198" s="150">
        <v>428</v>
      </c>
      <c r="C198" s="150">
        <v>496</v>
      </c>
      <c r="D198" s="150">
        <v>352</v>
      </c>
      <c r="E198" s="150">
        <v>309</v>
      </c>
      <c r="F198" s="150">
        <v>313</v>
      </c>
      <c r="G198" s="150">
        <v>284</v>
      </c>
      <c r="H198" s="150">
        <v>298</v>
      </c>
      <c r="I198" s="150">
        <v>264</v>
      </c>
      <c r="J198" s="148">
        <v>-0.11409395973154363</v>
      </c>
      <c r="K198" s="148">
        <v>-0.25483870967741934</v>
      </c>
      <c r="L198" s="147"/>
      <c r="M198" s="155">
        <v>3.2077764277035237E-2</v>
      </c>
      <c r="N198" s="144"/>
      <c r="P198" s="149" t="s">
        <v>237</v>
      </c>
      <c r="Q198" s="150">
        <v>8673</v>
      </c>
      <c r="R198" s="150">
        <v>9750</v>
      </c>
      <c r="S198" s="150">
        <v>7000</v>
      </c>
      <c r="T198" s="150">
        <v>6230</v>
      </c>
      <c r="U198" s="150">
        <v>7138</v>
      </c>
      <c r="V198" s="150">
        <v>6969</v>
      </c>
      <c r="W198" s="150">
        <v>6934</v>
      </c>
      <c r="X198" s="150">
        <v>8230</v>
      </c>
      <c r="Y198" s="148">
        <v>0.18690510527833862</v>
      </c>
      <c r="Z198" s="148">
        <v>9.329335408205873E-2</v>
      </c>
      <c r="AA198" s="147"/>
      <c r="AB198" s="144"/>
      <c r="AC198" s="144"/>
      <c r="AD198" s="150">
        <v>354.28571428571428</v>
      </c>
      <c r="AE198" s="150">
        <v>7527.7142857142853</v>
      </c>
      <c r="AF198" s="144"/>
    </row>
    <row r="199" spans="1:32" x14ac:dyDescent="0.25">
      <c r="A199" s="146" t="s">
        <v>90</v>
      </c>
      <c r="B199" s="151">
        <v>0.56094364351245085</v>
      </c>
      <c r="C199" s="151">
        <v>0.62864385297845371</v>
      </c>
      <c r="D199" s="151">
        <v>0.60273972602739723</v>
      </c>
      <c r="E199" s="151">
        <v>0.6155378486055777</v>
      </c>
      <c r="F199" s="151">
        <v>0.55595026642984013</v>
      </c>
      <c r="G199" s="151">
        <v>0.56237623762376243</v>
      </c>
      <c r="H199" s="151">
        <v>0.45426829268292684</v>
      </c>
      <c r="I199" s="151">
        <v>0.4731182795698925</v>
      </c>
      <c r="J199" s="172">
        <v>1.8849986886965653</v>
      </c>
      <c r="K199" s="172">
        <v>-9.5428258715297805</v>
      </c>
      <c r="L199" s="147"/>
      <c r="M199" s="203">
        <v>-3.8443132662827506</v>
      </c>
      <c r="N199" s="144"/>
      <c r="P199" s="146" t="s">
        <v>90</v>
      </c>
      <c r="Q199" s="151">
        <v>0.55800038602586377</v>
      </c>
      <c r="R199" s="151">
        <v>0.55081633805999664</v>
      </c>
      <c r="S199" s="151">
        <v>0.56887444128403086</v>
      </c>
      <c r="T199" s="151">
        <v>0.52904211956521741</v>
      </c>
      <c r="U199" s="151">
        <v>0.50038555906063797</v>
      </c>
      <c r="V199" s="151">
        <v>0.48953357684742904</v>
      </c>
      <c r="W199" s="151">
        <v>0.48663064074671908</v>
      </c>
      <c r="X199" s="151">
        <v>0.51156141223272</v>
      </c>
      <c r="Y199" s="172">
        <v>2.4930771486000927</v>
      </c>
      <c r="Z199" s="172">
        <v>-1.4983678948893742</v>
      </c>
      <c r="AA199" s="147"/>
      <c r="AB199" s="144"/>
      <c r="AC199" s="144"/>
      <c r="AD199" s="151">
        <v>0.56854653828519031</v>
      </c>
      <c r="AE199" s="151">
        <v>0.52654509118161374</v>
      </c>
      <c r="AF199" s="144"/>
    </row>
    <row r="200" spans="1:32" x14ac:dyDescent="0.25">
      <c r="A200" s="149" t="s">
        <v>238</v>
      </c>
      <c r="B200" s="150">
        <v>318</v>
      </c>
      <c r="C200" s="150">
        <v>412</v>
      </c>
      <c r="D200" s="150">
        <v>281</v>
      </c>
      <c r="E200" s="150">
        <v>219</v>
      </c>
      <c r="F200" s="150">
        <v>243</v>
      </c>
      <c r="G200" s="150">
        <v>221</v>
      </c>
      <c r="H200" s="150">
        <v>225</v>
      </c>
      <c r="I200" s="150">
        <v>214</v>
      </c>
      <c r="J200" s="148">
        <v>-4.8888888888888891E-2</v>
      </c>
      <c r="K200" s="148">
        <v>-0.21938509640437734</v>
      </c>
      <c r="L200" s="147"/>
      <c r="M200" s="155">
        <v>3.1596043112357891E-2</v>
      </c>
      <c r="N200" s="144"/>
      <c r="P200" s="149" t="s">
        <v>238</v>
      </c>
      <c r="Q200" s="150">
        <v>6924</v>
      </c>
      <c r="R200" s="150">
        <v>7996</v>
      </c>
      <c r="S200" s="150">
        <v>5546</v>
      </c>
      <c r="T200" s="150">
        <v>4869</v>
      </c>
      <c r="U200" s="150">
        <v>5503</v>
      </c>
      <c r="V200" s="150">
        <v>5333</v>
      </c>
      <c r="W200" s="150">
        <v>5415</v>
      </c>
      <c r="X200" s="150">
        <v>6773</v>
      </c>
      <c r="Y200" s="148">
        <v>0.25078485687903973</v>
      </c>
      <c r="Z200" s="148">
        <v>0.14007117780022119</v>
      </c>
      <c r="AA200" s="147"/>
      <c r="AB200" s="144"/>
      <c r="AC200" s="144"/>
      <c r="AD200" s="150">
        <v>274.14285714285717</v>
      </c>
      <c r="AE200" s="150">
        <v>5940.8571428571431</v>
      </c>
      <c r="AF200" s="144"/>
    </row>
    <row r="201" spans="1:32" x14ac:dyDescent="0.25">
      <c r="A201" s="149" t="s">
        <v>239</v>
      </c>
      <c r="B201" s="153">
        <v>0.38686131386861317</v>
      </c>
      <c r="C201" s="153">
        <v>0.48527679623085984</v>
      </c>
      <c r="D201" s="153">
        <v>0.44251968503937006</v>
      </c>
      <c r="E201" s="153">
        <v>0.39890710382513661</v>
      </c>
      <c r="F201" s="153">
        <v>0.37968750000000001</v>
      </c>
      <c r="G201" s="153">
        <v>0.40699815837937386</v>
      </c>
      <c r="H201" s="153">
        <v>0.30241935483870969</v>
      </c>
      <c r="I201" s="153">
        <v>0.34460547504025762</v>
      </c>
      <c r="J201" s="172">
        <v>4.2186120201547936</v>
      </c>
      <c r="K201" s="172">
        <v>-5.6691053608843243</v>
      </c>
      <c r="L201" s="147"/>
      <c r="M201" s="203">
        <v>-3.6563977376873336</v>
      </c>
      <c r="N201" s="144"/>
      <c r="P201" s="149" t="s">
        <v>239</v>
      </c>
      <c r="Q201" s="153">
        <v>0.41374365103077382</v>
      </c>
      <c r="R201" s="153">
        <v>0.42020074622943926</v>
      </c>
      <c r="S201" s="153">
        <v>0.41630385827953759</v>
      </c>
      <c r="T201" s="153">
        <v>0.38188235294117645</v>
      </c>
      <c r="U201" s="153">
        <v>0.34871047462138016</v>
      </c>
      <c r="V201" s="153">
        <v>0.33742486554887696</v>
      </c>
      <c r="W201" s="153">
        <v>0.34433422357878674</v>
      </c>
      <c r="X201" s="153">
        <v>0.38116945241713096</v>
      </c>
      <c r="Y201" s="172">
        <v>3.6835228838344225</v>
      </c>
      <c r="Z201" s="172">
        <v>1.6384535149532864E-2</v>
      </c>
      <c r="AA201" s="147"/>
      <c r="AB201" s="144"/>
      <c r="AC201" s="144"/>
      <c r="AD201" s="153">
        <v>0.40129652864910087</v>
      </c>
      <c r="AE201" s="153">
        <v>0.38100560706563563</v>
      </c>
      <c r="AF201" s="144"/>
    </row>
    <row r="202" spans="1:32" x14ac:dyDescent="0.25">
      <c r="A202" s="149" t="s">
        <v>240</v>
      </c>
      <c r="B202" s="153">
        <v>0.7429906542056075</v>
      </c>
      <c r="C202" s="153">
        <v>0.83064516129032262</v>
      </c>
      <c r="D202" s="153">
        <v>0.79829545454545459</v>
      </c>
      <c r="E202" s="153">
        <v>0.70873786407766992</v>
      </c>
      <c r="F202" s="153">
        <v>0.77635782747603832</v>
      </c>
      <c r="G202" s="153">
        <v>0.778169014084507</v>
      </c>
      <c r="H202" s="153">
        <v>0.75503355704697983</v>
      </c>
      <c r="I202" s="153">
        <v>0.81060606060606055</v>
      </c>
      <c r="J202" s="172">
        <v>5.5572503559080726</v>
      </c>
      <c r="K202" s="172">
        <v>3.6815738025415268</v>
      </c>
      <c r="L202" s="147"/>
      <c r="M202" s="203">
        <v>-1.2358702455907866</v>
      </c>
      <c r="N202" s="144"/>
      <c r="P202" s="149" t="s">
        <v>240</v>
      </c>
      <c r="Q202" s="153">
        <v>0.79833967485299207</v>
      </c>
      <c r="R202" s="153">
        <v>0.8201025641025641</v>
      </c>
      <c r="S202" s="153">
        <v>0.79228571428571426</v>
      </c>
      <c r="T202" s="153">
        <v>0.78154093097913324</v>
      </c>
      <c r="U202" s="153">
        <v>0.77094424208461754</v>
      </c>
      <c r="V202" s="153">
        <v>0.76524608982637399</v>
      </c>
      <c r="W202" s="153">
        <v>0.78093452552639164</v>
      </c>
      <c r="X202" s="153">
        <v>0.82296476306196842</v>
      </c>
      <c r="Y202" s="172">
        <v>4.2030237535576775</v>
      </c>
      <c r="Z202" s="172">
        <v>3.3766751903202663</v>
      </c>
      <c r="AA202" s="147"/>
      <c r="AB202" s="144"/>
      <c r="AC202" s="144"/>
      <c r="AD202" s="153">
        <v>0.77379032258064528</v>
      </c>
      <c r="AE202" s="153">
        <v>0.78919801115876576</v>
      </c>
      <c r="AF202" s="144"/>
    </row>
    <row r="203" spans="1:32" ht="22.15" customHeight="1" x14ac:dyDescent="0.25">
      <c r="A203" s="154" t="s">
        <v>241</v>
      </c>
      <c r="B203" s="155">
        <v>6.0747663551401869E-2</v>
      </c>
      <c r="C203" s="155">
        <v>3.2258064516129031E-2</v>
      </c>
      <c r="D203" s="155">
        <v>3.125E-2</v>
      </c>
      <c r="E203" s="155">
        <v>5.5016181229773461E-2</v>
      </c>
      <c r="F203" s="155">
        <v>3.1948881789137379E-2</v>
      </c>
      <c r="G203" s="155">
        <v>5.2816901408450703E-2</v>
      </c>
      <c r="H203" s="155">
        <v>5.3691275167785234E-2</v>
      </c>
      <c r="I203" s="155">
        <v>3.4090909090909088E-2</v>
      </c>
      <c r="J203" s="172">
        <v>-1.9600366076876146</v>
      </c>
      <c r="K203" s="172">
        <v>-1.0667155425219947</v>
      </c>
      <c r="L203" s="147"/>
      <c r="M203" s="203">
        <v>-0.41836960123715905</v>
      </c>
      <c r="N203" s="144"/>
      <c r="P203" s="154" t="s">
        <v>241</v>
      </c>
      <c r="Q203" s="155">
        <v>3.8971520811714518E-2</v>
      </c>
      <c r="R203" s="155">
        <v>4.0717948717948718E-2</v>
      </c>
      <c r="S203" s="155">
        <v>4.7857142857142855E-2</v>
      </c>
      <c r="T203" s="155">
        <v>5.0561797752808987E-2</v>
      </c>
      <c r="U203" s="155">
        <v>5.0714485850378258E-2</v>
      </c>
      <c r="V203" s="155">
        <v>4.8213517003874301E-2</v>
      </c>
      <c r="W203" s="155">
        <v>5.2494952408422266E-2</v>
      </c>
      <c r="X203" s="155">
        <v>3.8274605103280679E-2</v>
      </c>
      <c r="Y203" s="172">
        <v>-1.4220347305141587</v>
      </c>
      <c r="Z203" s="172">
        <v>-0.81633195181183416</v>
      </c>
      <c r="AA203" s="147"/>
      <c r="AB203" s="144"/>
      <c r="AC203" s="144"/>
      <c r="AD203" s="151">
        <v>4.4758064516129036E-2</v>
      </c>
      <c r="AE203" s="151">
        <v>4.6437924621399021E-2</v>
      </c>
      <c r="AF203" s="144"/>
    </row>
    <row r="204" spans="1:32" ht="22.15" customHeight="1" x14ac:dyDescent="0.25">
      <c r="A204" s="154" t="s">
        <v>242</v>
      </c>
      <c r="B204" s="155">
        <v>3.1630170316301706E-2</v>
      </c>
      <c r="C204" s="155">
        <v>1.884570082449941E-2</v>
      </c>
      <c r="D204" s="155">
        <v>1.7322834645669291E-2</v>
      </c>
      <c r="E204" s="155">
        <v>3.0965391621129327E-2</v>
      </c>
      <c r="F204" s="155">
        <v>1.5625E-2</v>
      </c>
      <c r="G204" s="155">
        <v>2.7624309392265192E-2</v>
      </c>
      <c r="H204" s="155">
        <v>2.1505376344086023E-2</v>
      </c>
      <c r="I204" s="155">
        <v>1.4492753623188406E-2</v>
      </c>
      <c r="J204" s="172">
        <v>-0.70126227208976177</v>
      </c>
      <c r="K204" s="172">
        <v>-0.87192915461967879</v>
      </c>
      <c r="L204" s="147"/>
      <c r="M204" s="203">
        <v>-0.32347493313954184</v>
      </c>
      <c r="N204" s="144"/>
      <c r="P204" s="154" t="s">
        <v>242</v>
      </c>
      <c r="Q204" s="155">
        <v>2.0197191514789364E-2</v>
      </c>
      <c r="R204" s="155">
        <v>2.0862893478375111E-2</v>
      </c>
      <c r="S204" s="155">
        <v>2.5146374418255516E-2</v>
      </c>
      <c r="T204" s="155">
        <v>2.4705882352941175E-2</v>
      </c>
      <c r="U204" s="155">
        <v>2.293897725112477E-2</v>
      </c>
      <c r="V204" s="155">
        <v>2.1259095223030686E-2</v>
      </c>
      <c r="W204" s="155">
        <v>2.3146381788121582E-2</v>
      </c>
      <c r="X204" s="155">
        <v>1.7727502954583824E-2</v>
      </c>
      <c r="Y204" s="172">
        <v>-0.5418878833537758</v>
      </c>
      <c r="Z204" s="172">
        <v>-0.46915977160652023</v>
      </c>
      <c r="AA204" s="147"/>
      <c r="AB204" s="144"/>
      <c r="AC204" s="144"/>
      <c r="AD204" s="151">
        <v>2.3212045169385194E-2</v>
      </c>
      <c r="AE204" s="151">
        <v>2.2419100670649027E-2</v>
      </c>
      <c r="AF204" s="144"/>
    </row>
    <row r="205" spans="1:32" ht="22.15" customHeight="1" x14ac:dyDescent="0.25">
      <c r="A205" s="154" t="s">
        <v>243</v>
      </c>
      <c r="B205" s="155">
        <v>0.3515815085158151</v>
      </c>
      <c r="C205" s="155">
        <v>0.29681978798586572</v>
      </c>
      <c r="D205" s="155">
        <v>0.31496062992125984</v>
      </c>
      <c r="E205" s="155">
        <v>0.30601092896174864</v>
      </c>
      <c r="F205" s="155">
        <v>0.35312500000000002</v>
      </c>
      <c r="G205" s="155">
        <v>0.33333333333333331</v>
      </c>
      <c r="H205" s="155">
        <v>0.32392473118279569</v>
      </c>
      <c r="I205" s="155">
        <v>0.3687600644122383</v>
      </c>
      <c r="J205" s="172">
        <v>4.4835333229442611</v>
      </c>
      <c r="K205" s="172">
        <v>4.3164079468700045</v>
      </c>
      <c r="L205" s="147"/>
      <c r="M205" s="203">
        <v>10.262240894485124</v>
      </c>
      <c r="N205" s="144"/>
      <c r="P205" s="154" t="s">
        <v>243</v>
      </c>
      <c r="Q205" s="155">
        <v>0.24625037346877801</v>
      </c>
      <c r="R205" s="155">
        <v>0.25003941352672238</v>
      </c>
      <c r="S205" s="155">
        <v>0.27540909773307309</v>
      </c>
      <c r="T205" s="155">
        <v>0.28094117647058825</v>
      </c>
      <c r="U205" s="155">
        <v>0.2975096635194221</v>
      </c>
      <c r="V205" s="155">
        <v>0.28149319835495096</v>
      </c>
      <c r="W205" s="155">
        <v>0.28258934249014372</v>
      </c>
      <c r="X205" s="155">
        <v>0.26613765546738705</v>
      </c>
      <c r="Y205" s="172">
        <v>-1.6451687022756678</v>
      </c>
      <c r="Z205" s="172">
        <v>-0.61348552520031352</v>
      </c>
      <c r="AA205" s="147"/>
      <c r="AB205" s="144"/>
      <c r="AC205" s="144"/>
      <c r="AD205" s="151">
        <v>0.32559598494353825</v>
      </c>
      <c r="AE205" s="151">
        <v>0.27227251071939018</v>
      </c>
      <c r="AF205" s="144"/>
    </row>
    <row r="206" spans="1:32" ht="22.15" customHeight="1" x14ac:dyDescent="0.25">
      <c r="A206" s="154" t="s">
        <v>244</v>
      </c>
      <c r="B206" s="155">
        <v>6.0827250608272508E-2</v>
      </c>
      <c r="C206" s="155">
        <v>4.47585394581861E-2</v>
      </c>
      <c r="D206" s="155">
        <v>5.5118110236220472E-2</v>
      </c>
      <c r="E206" s="155">
        <v>5.6466302367941715E-2</v>
      </c>
      <c r="F206" s="155">
        <v>3.7499999999999999E-2</v>
      </c>
      <c r="G206" s="155">
        <v>6.2615101289134445E-2</v>
      </c>
      <c r="H206" s="155">
        <v>8.0645161290322578E-2</v>
      </c>
      <c r="I206" s="155">
        <v>4.3478260869565216E-2</v>
      </c>
      <c r="J206" s="172">
        <v>-3.7166900420757361</v>
      </c>
      <c r="K206" s="172">
        <v>-1.3401705671630939</v>
      </c>
      <c r="L206" s="147"/>
      <c r="M206" s="203">
        <v>-5.6696200270622752</v>
      </c>
      <c r="N206" s="144"/>
      <c r="P206" s="154" t="s">
        <v>244</v>
      </c>
      <c r="Q206" s="155">
        <v>0.13803406035255453</v>
      </c>
      <c r="R206" s="155">
        <v>0.12995953544589836</v>
      </c>
      <c r="S206" s="155">
        <v>9.8783966371415705E-2</v>
      </c>
      <c r="T206" s="155">
        <v>0.12901960784313726</v>
      </c>
      <c r="U206" s="155">
        <v>0.12147519168620494</v>
      </c>
      <c r="V206" s="155">
        <v>0.13565327428029106</v>
      </c>
      <c r="W206" s="155">
        <v>0.12450718555258806</v>
      </c>
      <c r="X206" s="155">
        <v>0.10017446114018796</v>
      </c>
      <c r="Y206" s="172">
        <v>-2.43327244124001</v>
      </c>
      <c r="Z206" s="172">
        <v>-2.5920382558276502</v>
      </c>
      <c r="AA206" s="147"/>
      <c r="AB206" s="144"/>
      <c r="AC206" s="144"/>
      <c r="AD206" s="151">
        <v>5.6879966541196154E-2</v>
      </c>
      <c r="AE206" s="151">
        <v>0.12609484369846446</v>
      </c>
      <c r="AF206" s="144"/>
    </row>
    <row r="207" spans="1:32" ht="22.15" customHeight="1" x14ac:dyDescent="0.25">
      <c r="A207" s="154" t="s">
        <v>245</v>
      </c>
      <c r="B207" s="155">
        <v>0</v>
      </c>
      <c r="C207" s="155">
        <v>1.1778563015312131E-3</v>
      </c>
      <c r="D207" s="155">
        <v>0</v>
      </c>
      <c r="E207" s="155">
        <v>0</v>
      </c>
      <c r="F207" s="155">
        <v>0</v>
      </c>
      <c r="G207" s="155">
        <v>9.2081031307550652E-3</v>
      </c>
      <c r="H207" s="155">
        <v>6.9892473118279563E-2</v>
      </c>
      <c r="I207" s="155">
        <v>2.4154589371980676E-2</v>
      </c>
      <c r="J207" s="172">
        <v>-4.5737883746298893</v>
      </c>
      <c r="K207" s="172">
        <v>1.2025772977166791</v>
      </c>
      <c r="L207" s="147"/>
      <c r="M207" s="203">
        <v>-1.4958472702418557</v>
      </c>
      <c r="N207" s="144"/>
      <c r="P207" s="154" t="s">
        <v>245</v>
      </c>
      <c r="Q207" s="155">
        <v>2.7547057066029279E-2</v>
      </c>
      <c r="R207" s="155">
        <v>3.809974249829208E-2</v>
      </c>
      <c r="S207" s="155">
        <v>2.5897012460591503E-2</v>
      </c>
      <c r="T207" s="155">
        <v>2.3529411764705882E-2</v>
      </c>
      <c r="U207" s="155">
        <v>2.9782650022178569E-2</v>
      </c>
      <c r="V207" s="155">
        <v>4.1252768111357169E-2</v>
      </c>
      <c r="W207" s="155">
        <v>5.0871168765102379E-2</v>
      </c>
      <c r="X207" s="155">
        <v>3.9113062074399234E-2</v>
      </c>
      <c r="Y207" s="172">
        <v>-1.1758106690703145</v>
      </c>
      <c r="Z207" s="172">
        <v>0.47285566322472911</v>
      </c>
      <c r="AA207" s="147"/>
      <c r="AB207" s="144"/>
      <c r="AC207" s="144"/>
      <c r="AD207" s="151">
        <v>1.2128816394813885E-2</v>
      </c>
      <c r="AE207" s="151">
        <v>3.4384505442151943E-2</v>
      </c>
      <c r="AF207" s="144"/>
    </row>
    <row r="208" spans="1:32" ht="22.15" customHeight="1" x14ac:dyDescent="0.25">
      <c r="A208" s="154" t="s">
        <v>246</v>
      </c>
      <c r="B208" s="155">
        <v>5.5961070559610707E-2</v>
      </c>
      <c r="C208" s="155">
        <v>5.418138987043581E-2</v>
      </c>
      <c r="D208" s="155">
        <v>6.4566929133858267E-2</v>
      </c>
      <c r="E208" s="155">
        <v>5.6466302367941715E-2</v>
      </c>
      <c r="F208" s="155">
        <v>9.2187500000000006E-2</v>
      </c>
      <c r="G208" s="155">
        <v>5.5248618784530384E-2</v>
      </c>
      <c r="H208" s="155">
        <v>9.8118279569892469E-2</v>
      </c>
      <c r="I208" s="155">
        <v>7.5684380032206122E-2</v>
      </c>
      <c r="J208" s="172">
        <v>-2.2433899537686348</v>
      </c>
      <c r="K208" s="172">
        <v>0.75120671923901428</v>
      </c>
      <c r="L208" s="147"/>
      <c r="M208" s="203">
        <v>0.13414231972688762</v>
      </c>
      <c r="N208" s="144"/>
      <c r="P208" s="154" t="s">
        <v>246</v>
      </c>
      <c r="Q208" s="155">
        <v>4.3382133253659992E-2</v>
      </c>
      <c r="R208" s="155">
        <v>4.5982447842766304E-2</v>
      </c>
      <c r="S208" s="155">
        <v>4.9542110794175045E-2</v>
      </c>
      <c r="T208" s="155">
        <v>5.6627450980392159E-2</v>
      </c>
      <c r="U208" s="155">
        <v>6.7739686965338067E-2</v>
      </c>
      <c r="V208" s="155">
        <v>7.2951597595697568E-2</v>
      </c>
      <c r="W208" s="155">
        <v>6.8612488871931832E-2</v>
      </c>
      <c r="X208" s="155">
        <v>7.4342956834937246E-2</v>
      </c>
      <c r="Y208" s="172">
        <v>0.57304679630054145</v>
      </c>
      <c r="Z208" s="172">
        <v>1.6769753478027358</v>
      </c>
      <c r="AA208" s="147"/>
      <c r="AB208" s="144"/>
      <c r="AC208" s="144"/>
      <c r="AD208" s="151">
        <v>6.8172312839815979E-2</v>
      </c>
      <c r="AE208" s="151">
        <v>5.7573203356909887E-2</v>
      </c>
      <c r="AF208" s="144"/>
    </row>
    <row r="209" spans="1:32" x14ac:dyDescent="0.25">
      <c r="A209" s="149" t="s">
        <v>247</v>
      </c>
      <c r="B209" s="150">
        <v>146.99513381995126</v>
      </c>
      <c r="C209" s="150">
        <v>157.44758539458178</v>
      </c>
      <c r="D209" s="150">
        <v>108.57795275590556</v>
      </c>
      <c r="E209" s="150">
        <v>127.56284153005488</v>
      </c>
      <c r="F209" s="150">
        <v>142.01875000000001</v>
      </c>
      <c r="G209" s="150">
        <v>108.37569060773478</v>
      </c>
      <c r="H209" s="150">
        <v>149.29166666666666</v>
      </c>
      <c r="I209" s="150">
        <v>130.18840579710155</v>
      </c>
      <c r="J209" s="177">
        <v>-19.103260869565105</v>
      </c>
      <c r="K209" s="177">
        <v>-6.6361446002217122</v>
      </c>
      <c r="L209" s="147"/>
      <c r="M209" s="203">
        <v>11.926376420096545</v>
      </c>
      <c r="N209" s="144"/>
      <c r="P209" s="149" t="s">
        <v>247</v>
      </c>
      <c r="Q209" s="150">
        <v>136.63955781296684</v>
      </c>
      <c r="R209" s="150">
        <v>137.42535078038782</v>
      </c>
      <c r="S209" s="150">
        <v>122.26535054796568</v>
      </c>
      <c r="T209" s="150">
        <v>113.39380392156859</v>
      </c>
      <c r="U209" s="150">
        <v>120.71636778404408</v>
      </c>
      <c r="V209" s="150">
        <v>104.92812401138879</v>
      </c>
      <c r="W209" s="150">
        <v>114.88038916444103</v>
      </c>
      <c r="X209" s="150">
        <v>118.26202937700501</v>
      </c>
      <c r="Y209" s="177">
        <v>3.3816402125639797</v>
      </c>
      <c r="Z209" s="177">
        <v>-4.0154562388560038</v>
      </c>
      <c r="AA209" s="147"/>
      <c r="AB209" s="144"/>
      <c r="AC209" s="144"/>
      <c r="AD209" s="150">
        <v>136.82455039732326</v>
      </c>
      <c r="AE209" s="150">
        <v>122.27748561586101</v>
      </c>
      <c r="AF209" s="144"/>
    </row>
    <row r="210" spans="1:32" x14ac:dyDescent="0.25">
      <c r="A210" s="149" t="s">
        <v>248</v>
      </c>
      <c r="B210" s="150">
        <v>163.07242990654223</v>
      </c>
      <c r="C210" s="150">
        <v>159.55040322580658</v>
      </c>
      <c r="D210" s="150">
        <v>119.03125</v>
      </c>
      <c r="E210" s="150">
        <v>145.74433656957925</v>
      </c>
      <c r="F210" s="150">
        <v>143.88817891373807</v>
      </c>
      <c r="G210" s="150">
        <v>130.48943661971839</v>
      </c>
      <c r="H210" s="150">
        <v>182.7818791946309</v>
      </c>
      <c r="I210" s="150">
        <v>147.56060606060606</v>
      </c>
      <c r="J210" s="177">
        <v>-35.221273134024841</v>
      </c>
      <c r="K210" s="177">
        <v>-2.6131842619746237</v>
      </c>
      <c r="L210" s="147"/>
      <c r="M210" s="203">
        <v>-2.7093817887256932</v>
      </c>
      <c r="N210" s="144"/>
      <c r="P210" s="149" t="s">
        <v>248</v>
      </c>
      <c r="Q210" s="150">
        <v>156.48599100657202</v>
      </c>
      <c r="R210" s="150">
        <v>160.12953846153849</v>
      </c>
      <c r="S210" s="150">
        <v>142.65557142857156</v>
      </c>
      <c r="T210" s="150">
        <v>137.39133226324236</v>
      </c>
      <c r="U210" s="150">
        <v>147.16615298402908</v>
      </c>
      <c r="V210" s="150">
        <v>131.93987659635533</v>
      </c>
      <c r="W210" s="150">
        <v>148.52797807903087</v>
      </c>
      <c r="X210" s="150">
        <v>150.26998784933176</v>
      </c>
      <c r="Y210" s="177">
        <v>1.7420097703008821</v>
      </c>
      <c r="Z210" s="177">
        <v>2.7606509229264589</v>
      </c>
      <c r="AA210" s="147"/>
      <c r="AB210" s="144"/>
      <c r="AC210" s="144"/>
      <c r="AD210" s="150">
        <v>150.17379032258069</v>
      </c>
      <c r="AE210" s="150">
        <v>147.5093369264053</v>
      </c>
      <c r="AF210" s="144"/>
    </row>
    <row r="211" spans="1:32" x14ac:dyDescent="0.25">
      <c r="A211" s="146" t="s">
        <v>249</v>
      </c>
      <c r="B211" s="147">
        <v>481</v>
      </c>
      <c r="C211" s="147">
        <v>345</v>
      </c>
      <c r="D211" s="147">
        <v>288</v>
      </c>
      <c r="E211" s="147">
        <v>360</v>
      </c>
      <c r="F211" s="147">
        <v>477</v>
      </c>
      <c r="G211" s="147">
        <v>517</v>
      </c>
      <c r="H211" s="147">
        <v>466</v>
      </c>
      <c r="I211" s="147">
        <v>478</v>
      </c>
      <c r="J211" s="148">
        <v>2.575107296137339E-2</v>
      </c>
      <c r="K211" s="148">
        <v>0.14042263122017717</v>
      </c>
      <c r="L211" s="147"/>
      <c r="M211" s="155">
        <v>5.0284031138228484E-2</v>
      </c>
      <c r="N211" s="144"/>
      <c r="P211" s="146" t="s">
        <v>249</v>
      </c>
      <c r="Q211" s="147">
        <v>10070</v>
      </c>
      <c r="R211" s="147">
        <v>8083</v>
      </c>
      <c r="S211" s="147">
        <v>7267</v>
      </c>
      <c r="T211" s="147">
        <v>7783</v>
      </c>
      <c r="U211" s="147">
        <v>8570</v>
      </c>
      <c r="V211" s="147">
        <v>8858</v>
      </c>
      <c r="W211" s="147">
        <v>9768</v>
      </c>
      <c r="X211" s="147">
        <v>9506</v>
      </c>
      <c r="Y211" s="148">
        <v>-2.6822276822276822E-2</v>
      </c>
      <c r="Z211" s="148">
        <v>0.101706981903674</v>
      </c>
      <c r="AA211" s="147"/>
      <c r="AB211" s="144"/>
      <c r="AC211" s="144"/>
      <c r="AD211" s="147">
        <v>419.14285714285717</v>
      </c>
      <c r="AE211" s="147">
        <v>8628.4285714285706</v>
      </c>
      <c r="AF211" s="144"/>
    </row>
    <row r="212" spans="1:32" x14ac:dyDescent="0.25">
      <c r="A212" s="146" t="s">
        <v>250</v>
      </c>
      <c r="B212" s="150">
        <v>105</v>
      </c>
      <c r="C212" s="150">
        <v>58</v>
      </c>
      <c r="D212" s="150">
        <v>68</v>
      </c>
      <c r="E212" s="150">
        <v>67</v>
      </c>
      <c r="F212" s="150">
        <v>108</v>
      </c>
      <c r="G212" s="150">
        <v>187</v>
      </c>
      <c r="H212" s="150">
        <v>179</v>
      </c>
      <c r="I212" s="150">
        <v>136</v>
      </c>
      <c r="J212" s="148">
        <v>-0.24022346368715083</v>
      </c>
      <c r="K212" s="148">
        <v>0.23316062176165797</v>
      </c>
      <c r="L212" s="147"/>
      <c r="M212" s="155">
        <v>5.0557620817843867E-2</v>
      </c>
      <c r="N212" s="144"/>
      <c r="P212" s="146" t="s">
        <v>250</v>
      </c>
      <c r="Q212" s="150">
        <v>2624</v>
      </c>
      <c r="R212" s="150">
        <v>1956</v>
      </c>
      <c r="S212" s="150">
        <v>1793</v>
      </c>
      <c r="T212" s="150">
        <v>1765</v>
      </c>
      <c r="U212" s="150">
        <v>1929</v>
      </c>
      <c r="V212" s="150">
        <v>2088</v>
      </c>
      <c r="W212" s="150">
        <v>2414</v>
      </c>
      <c r="X212" s="150">
        <v>2690</v>
      </c>
      <c r="Y212" s="148">
        <v>0.11433305716652858</v>
      </c>
      <c r="Z212" s="148">
        <v>0.29247031367973098</v>
      </c>
      <c r="AA212" s="147"/>
      <c r="AB212" s="144"/>
      <c r="AC212" s="144"/>
      <c r="AD212" s="150">
        <v>110.28571428571429</v>
      </c>
      <c r="AE212" s="150">
        <v>2081.2857142857142</v>
      </c>
      <c r="AF212" s="144"/>
    </row>
    <row r="213" spans="1:32" x14ac:dyDescent="0.25">
      <c r="A213" s="149" t="s">
        <v>251</v>
      </c>
      <c r="B213" s="147">
        <v>0</v>
      </c>
      <c r="C213" s="147">
        <v>666</v>
      </c>
      <c r="D213" s="147">
        <v>598</v>
      </c>
      <c r="E213" s="147">
        <v>533</v>
      </c>
      <c r="F213" s="147">
        <v>568</v>
      </c>
      <c r="G213" s="147">
        <v>428</v>
      </c>
      <c r="H213" s="147">
        <v>508</v>
      </c>
      <c r="I213" s="147">
        <v>499</v>
      </c>
      <c r="J213" s="148">
        <v>-1.7716535433070866E-2</v>
      </c>
      <c r="K213" s="157">
        <v>-9.3002120569524324E-2</v>
      </c>
      <c r="L213" s="147"/>
      <c r="M213" s="155">
        <v>3.9143395042359586E-2</v>
      </c>
      <c r="N213" s="144"/>
      <c r="P213" s="149" t="s">
        <v>251</v>
      </c>
      <c r="Q213" s="147">
        <v>0</v>
      </c>
      <c r="R213" s="147">
        <v>16781</v>
      </c>
      <c r="S213" s="147">
        <v>13899</v>
      </c>
      <c r="T213" s="147">
        <v>11837</v>
      </c>
      <c r="U213" s="147">
        <v>10650</v>
      </c>
      <c r="V213" s="147">
        <v>10681</v>
      </c>
      <c r="W213" s="147">
        <v>11677</v>
      </c>
      <c r="X213" s="147">
        <v>12748</v>
      </c>
      <c r="Y213" s="148">
        <v>9.1718763381005389E-2</v>
      </c>
      <c r="Z213" s="157">
        <v>1.2750744786494538E-2</v>
      </c>
      <c r="AA213" s="147"/>
      <c r="AB213" s="144"/>
      <c r="AC213" s="144"/>
      <c r="AD213" s="158">
        <v>550.16666666666663</v>
      </c>
      <c r="AE213" s="158">
        <v>12587.5</v>
      </c>
      <c r="AF213" s="144"/>
    </row>
    <row r="214" spans="1:32" x14ac:dyDescent="0.25">
      <c r="A214" s="159" t="s">
        <v>252</v>
      </c>
      <c r="B214" s="150">
        <v>140</v>
      </c>
      <c r="C214" s="150">
        <v>140</v>
      </c>
      <c r="D214" s="150">
        <v>173</v>
      </c>
      <c r="E214" s="150">
        <v>101</v>
      </c>
      <c r="F214" s="150">
        <v>127</v>
      </c>
      <c r="G214" s="150">
        <v>130</v>
      </c>
      <c r="H214" s="150">
        <v>158</v>
      </c>
      <c r="I214" s="150">
        <v>134</v>
      </c>
      <c r="J214" s="148">
        <v>-0.15189873417721519</v>
      </c>
      <c r="K214" s="148">
        <v>-3.1991744066047385E-2</v>
      </c>
      <c r="L214" s="147"/>
      <c r="M214" s="155">
        <v>3.3094591257100521E-2</v>
      </c>
      <c r="N214" s="144"/>
      <c r="P214" s="159" t="s">
        <v>252</v>
      </c>
      <c r="Q214" s="150">
        <v>4971</v>
      </c>
      <c r="R214" s="150">
        <v>4800</v>
      </c>
      <c r="S214" s="150">
        <v>4665</v>
      </c>
      <c r="T214" s="150">
        <v>3585</v>
      </c>
      <c r="U214" s="150">
        <v>3820</v>
      </c>
      <c r="V214" s="150">
        <v>4011</v>
      </c>
      <c r="W214" s="150">
        <v>3788</v>
      </c>
      <c r="X214" s="150">
        <v>4049</v>
      </c>
      <c r="Y214" s="148">
        <v>6.8901795142555441E-2</v>
      </c>
      <c r="Z214" s="148">
        <v>-4.3758434547908322E-2</v>
      </c>
      <c r="AA214" s="147"/>
      <c r="AB214" s="144"/>
      <c r="AC214" s="144"/>
      <c r="AD214" s="150">
        <v>138.42857142857142</v>
      </c>
      <c r="AE214" s="150">
        <v>4234.2857142857147</v>
      </c>
      <c r="AF214" s="144"/>
    </row>
    <row r="215" spans="1:32" x14ac:dyDescent="0.25">
      <c r="A215" s="159" t="s">
        <v>253</v>
      </c>
      <c r="B215" s="150">
        <v>27</v>
      </c>
      <c r="C215" s="150">
        <v>26</v>
      </c>
      <c r="D215" s="150">
        <v>23</v>
      </c>
      <c r="E215" s="150">
        <v>10</v>
      </c>
      <c r="F215" s="150">
        <v>19</v>
      </c>
      <c r="G215" s="150">
        <v>28</v>
      </c>
      <c r="H215" s="150">
        <v>24</v>
      </c>
      <c r="I215" s="150">
        <v>19</v>
      </c>
      <c r="J215" s="148">
        <v>-0.20833333333333334</v>
      </c>
      <c r="K215" s="148">
        <v>-0.1528662420382165</v>
      </c>
      <c r="L215" s="147"/>
      <c r="M215" s="155">
        <v>4.702970297029703E-2</v>
      </c>
      <c r="N215" s="144"/>
      <c r="P215" s="159" t="s">
        <v>253</v>
      </c>
      <c r="Q215" s="150">
        <v>465</v>
      </c>
      <c r="R215" s="150">
        <v>449</v>
      </c>
      <c r="S215" s="150">
        <v>586</v>
      </c>
      <c r="T215" s="150">
        <v>429</v>
      </c>
      <c r="U215" s="150">
        <v>415</v>
      </c>
      <c r="V215" s="150">
        <v>472</v>
      </c>
      <c r="W215" s="150">
        <v>409</v>
      </c>
      <c r="X215" s="150">
        <v>404</v>
      </c>
      <c r="Y215" s="148">
        <v>-1.2224938875305624E-2</v>
      </c>
      <c r="Z215" s="148">
        <v>-0.12310077519379846</v>
      </c>
      <c r="AA215" s="147"/>
      <c r="AB215" s="144"/>
      <c r="AC215" s="144"/>
      <c r="AD215" s="150">
        <v>22.428571428571427</v>
      </c>
      <c r="AE215" s="150">
        <v>460.71428571428572</v>
      </c>
      <c r="AF215" s="144"/>
    </row>
    <row r="216" spans="1:32" x14ac:dyDescent="0.25">
      <c r="A216" s="159" t="s">
        <v>254</v>
      </c>
      <c r="B216" s="191">
        <v>0.16167664670658682</v>
      </c>
      <c r="C216" s="191">
        <v>0.15662650602409639</v>
      </c>
      <c r="D216" s="191">
        <v>0.11734693877551021</v>
      </c>
      <c r="E216" s="191">
        <v>9.0090090090090086E-2</v>
      </c>
      <c r="F216" s="191">
        <v>0.13013698630136986</v>
      </c>
      <c r="G216" s="191">
        <v>0.17721518987341772</v>
      </c>
      <c r="H216" s="191">
        <v>0.13186813186813187</v>
      </c>
      <c r="I216" s="191">
        <v>0.12418300653594772</v>
      </c>
      <c r="J216" s="172">
        <v>-0.76851253321841562</v>
      </c>
      <c r="K216" s="172">
        <v>-1.5248609805082496</v>
      </c>
      <c r="L216" s="147"/>
      <c r="M216" s="203">
        <v>3.3457652841808931</v>
      </c>
      <c r="N216" s="144"/>
      <c r="P216" s="159" t="s">
        <v>254</v>
      </c>
      <c r="Q216" s="191">
        <v>8.5540838852097137E-2</v>
      </c>
      <c r="R216" s="191">
        <v>8.5540102876738425E-2</v>
      </c>
      <c r="S216" s="191">
        <v>0.111597790896972</v>
      </c>
      <c r="T216" s="191">
        <v>0.10687593423019431</v>
      </c>
      <c r="U216" s="191">
        <v>9.7992916174734351E-2</v>
      </c>
      <c r="V216" s="191">
        <v>0.10528663841177782</v>
      </c>
      <c r="W216" s="191">
        <v>9.7450559923755065E-2</v>
      </c>
      <c r="X216" s="191">
        <v>9.0725353694138783E-2</v>
      </c>
      <c r="Y216" s="172">
        <v>-0.67252062296162818</v>
      </c>
      <c r="Z216" s="172">
        <v>-0.74033546582117493</v>
      </c>
      <c r="AA216" s="147"/>
      <c r="AB216" s="144"/>
      <c r="AC216" s="144"/>
      <c r="AD216" s="191">
        <v>0.13943161634103021</v>
      </c>
      <c r="AE216" s="191">
        <v>9.8128708352350533E-2</v>
      </c>
      <c r="AF216" s="144"/>
    </row>
    <row r="217" spans="1:32" x14ac:dyDescent="0.25">
      <c r="A217" s="161" t="s">
        <v>255</v>
      </c>
      <c r="B217" s="161"/>
      <c r="C217" s="161"/>
      <c r="D217" s="161"/>
      <c r="E217" s="144"/>
      <c r="F217" s="144"/>
      <c r="G217" s="144"/>
      <c r="H217" s="144"/>
      <c r="I217" s="144"/>
      <c r="J217" s="144"/>
      <c r="K217" s="144"/>
      <c r="L217" s="144"/>
      <c r="M217" s="144"/>
      <c r="N217" s="144"/>
      <c r="O217" s="204"/>
      <c r="P217" s="161" t="s">
        <v>255</v>
      </c>
      <c r="Q217" s="161"/>
      <c r="R217" s="161"/>
      <c r="S217" s="161"/>
      <c r="T217" s="144"/>
      <c r="U217" s="144"/>
      <c r="V217" s="144"/>
      <c r="W217" s="144"/>
      <c r="X217" s="144"/>
      <c r="Y217" s="144"/>
      <c r="Z217" s="144"/>
      <c r="AA217" s="144"/>
      <c r="AB217" s="144"/>
      <c r="AC217" s="144"/>
      <c r="AD217" s="144"/>
      <c r="AE217" s="144"/>
      <c r="AF217" s="144"/>
    </row>
    <row r="218" spans="1:32" x14ac:dyDescent="0.25">
      <c r="A218" s="187"/>
      <c r="B218" s="187"/>
      <c r="C218" s="187"/>
      <c r="D218" s="187"/>
      <c r="E218" s="192"/>
      <c r="F218" s="192"/>
      <c r="G218" s="192"/>
      <c r="H218" s="192"/>
      <c r="I218" s="192"/>
      <c r="J218" s="167"/>
      <c r="K218" s="167"/>
      <c r="L218" s="188"/>
      <c r="M218" s="211"/>
      <c r="N218" s="144"/>
      <c r="P218" s="187"/>
      <c r="Q218" s="187"/>
      <c r="R218" s="187"/>
      <c r="S218" s="187"/>
      <c r="T218" s="192"/>
      <c r="U218" s="192"/>
      <c r="V218" s="192"/>
      <c r="W218" s="192"/>
      <c r="X218" s="192"/>
      <c r="Y218" s="144"/>
      <c r="Z218" s="144"/>
      <c r="AA218" s="188"/>
      <c r="AB218" s="144"/>
      <c r="AC218" s="144"/>
      <c r="AD218" s="144"/>
      <c r="AE218" s="144"/>
      <c r="AF218" s="144"/>
    </row>
    <row r="219" spans="1:32" x14ac:dyDescent="0.25">
      <c r="A219" s="187"/>
      <c r="B219" s="187"/>
      <c r="C219" s="187"/>
      <c r="D219" s="187"/>
      <c r="E219" s="167"/>
      <c r="F219" s="167"/>
      <c r="G219" s="167"/>
      <c r="H219" s="167"/>
      <c r="I219" s="167"/>
      <c r="J219" s="167"/>
      <c r="K219" s="167"/>
      <c r="L219" s="188"/>
      <c r="M219" s="211"/>
      <c r="N219" s="144"/>
      <c r="P219" s="187"/>
      <c r="Q219" s="187"/>
      <c r="R219" s="187"/>
      <c r="S219" s="187"/>
      <c r="T219" s="167"/>
      <c r="U219" s="144"/>
      <c r="V219" s="144"/>
      <c r="W219" s="144"/>
      <c r="X219" s="144"/>
      <c r="Y219" s="144"/>
      <c r="Z219" s="144"/>
      <c r="AA219" s="188"/>
      <c r="AB219" s="144"/>
      <c r="AC219" s="144"/>
      <c r="AD219" s="144"/>
      <c r="AE219" s="144"/>
      <c r="AF219" s="144"/>
    </row>
    <row r="220" spans="1:32" x14ac:dyDescent="0.25">
      <c r="A220" s="193" t="s">
        <v>279</v>
      </c>
      <c r="B220" s="193"/>
      <c r="C220" s="193"/>
      <c r="D220" s="193"/>
      <c r="E220" s="212" t="s">
        <v>294</v>
      </c>
      <c r="F220" s="167"/>
      <c r="G220" s="167"/>
      <c r="H220" s="167"/>
      <c r="I220" s="167"/>
      <c r="J220" s="167"/>
      <c r="K220" s="167"/>
      <c r="L220" s="188"/>
      <c r="M220" s="211"/>
      <c r="N220" s="144"/>
      <c r="O220" s="211"/>
      <c r="P220" s="193" t="s">
        <v>279</v>
      </c>
      <c r="Q220" s="193"/>
      <c r="R220" s="193"/>
      <c r="S220" s="193"/>
      <c r="T220" s="181"/>
      <c r="U220" s="144"/>
      <c r="V220" s="144"/>
      <c r="W220" s="144"/>
      <c r="X220" s="144"/>
      <c r="Y220" s="144"/>
      <c r="Z220" s="144"/>
      <c r="AA220" s="188"/>
      <c r="AB220" s="144"/>
      <c r="AC220" s="144"/>
      <c r="AD220" s="144"/>
      <c r="AE220" s="144"/>
      <c r="AF220" s="144"/>
    </row>
    <row r="221" spans="1:32" x14ac:dyDescent="0.25">
      <c r="A221" s="166" t="s">
        <v>319</v>
      </c>
      <c r="B221" s="166"/>
      <c r="C221" s="166"/>
      <c r="D221" s="166"/>
      <c r="E221" s="194" t="s">
        <v>280</v>
      </c>
      <c r="F221" s="167"/>
      <c r="G221" s="167"/>
      <c r="H221" s="167"/>
      <c r="I221" s="167"/>
      <c r="J221" s="167"/>
      <c r="K221" s="167"/>
      <c r="L221" s="167"/>
      <c r="M221" s="144"/>
      <c r="N221" s="144"/>
      <c r="P221" s="166" t="s">
        <v>231</v>
      </c>
      <c r="Q221" s="166"/>
      <c r="R221" s="166"/>
      <c r="S221" s="166"/>
      <c r="T221" s="194" t="s">
        <v>280</v>
      </c>
      <c r="U221" s="144"/>
      <c r="V221" s="144"/>
      <c r="W221" s="144"/>
      <c r="X221" s="144"/>
      <c r="Y221" s="144"/>
      <c r="Z221" s="144"/>
      <c r="AA221" s="167"/>
      <c r="AB221" s="144"/>
      <c r="AC221" s="144"/>
      <c r="AD221" s="144"/>
      <c r="AE221" s="144"/>
      <c r="AF221" s="144"/>
    </row>
    <row r="222" spans="1:32" ht="31.5" x14ac:dyDescent="0.25">
      <c r="A222" s="190"/>
      <c r="B222" s="141">
        <v>2019</v>
      </c>
      <c r="C222" s="141">
        <v>2020</v>
      </c>
      <c r="D222" s="141">
        <v>2021</v>
      </c>
      <c r="E222" s="141">
        <v>2022</v>
      </c>
      <c r="F222" s="141">
        <v>2023</v>
      </c>
      <c r="G222" s="141">
        <v>2024</v>
      </c>
      <c r="H222" s="141">
        <v>2025</v>
      </c>
      <c r="I222" s="141">
        <v>2026</v>
      </c>
      <c r="J222" s="142" t="s">
        <v>232</v>
      </c>
      <c r="K222" s="142" t="s">
        <v>233</v>
      </c>
      <c r="L222" s="143" t="s">
        <v>234</v>
      </c>
      <c r="M222" s="145" t="s">
        <v>287</v>
      </c>
      <c r="N222" s="144"/>
      <c r="P222" s="190"/>
      <c r="Q222" s="141">
        <v>2019</v>
      </c>
      <c r="R222" s="141">
        <v>2020</v>
      </c>
      <c r="S222" s="141">
        <v>2021</v>
      </c>
      <c r="T222" s="141">
        <v>2022</v>
      </c>
      <c r="U222" s="141">
        <v>2023</v>
      </c>
      <c r="V222" s="141">
        <v>2024</v>
      </c>
      <c r="W222" s="141">
        <v>2025</v>
      </c>
      <c r="X222" s="141">
        <v>2026</v>
      </c>
      <c r="Y222" s="142" t="s">
        <v>232</v>
      </c>
      <c r="Z222" s="142" t="s">
        <v>233</v>
      </c>
      <c r="AA222" s="143" t="s">
        <v>234</v>
      </c>
      <c r="AB222" s="144"/>
      <c r="AC222" s="144"/>
      <c r="AD222" s="145" t="s">
        <v>320</v>
      </c>
      <c r="AE222" s="145" t="s">
        <v>235</v>
      </c>
      <c r="AF222" s="144"/>
    </row>
    <row r="223" spans="1:32" x14ac:dyDescent="0.25">
      <c r="A223" s="146" t="s">
        <v>236</v>
      </c>
      <c r="B223" s="147">
        <v>3042</v>
      </c>
      <c r="C223" s="147">
        <v>3122</v>
      </c>
      <c r="D223" s="147">
        <v>2715</v>
      </c>
      <c r="E223" s="147">
        <v>2260</v>
      </c>
      <c r="F223" s="147">
        <v>2315</v>
      </c>
      <c r="G223" s="147">
        <v>2507</v>
      </c>
      <c r="H223" s="147">
        <v>2737</v>
      </c>
      <c r="I223" s="147">
        <v>2895</v>
      </c>
      <c r="J223" s="148">
        <v>5.7727438801607599E-2</v>
      </c>
      <c r="K223" s="148">
        <v>8.3805754626163145E-2</v>
      </c>
      <c r="L223" s="147"/>
      <c r="M223" s="155">
        <v>3.1314901349948077E-2</v>
      </c>
      <c r="N223" s="144"/>
      <c r="P223" s="146" t="s">
        <v>236</v>
      </c>
      <c r="Q223" s="147">
        <v>81692</v>
      </c>
      <c r="R223" s="147">
        <v>88641</v>
      </c>
      <c r="S223" s="147">
        <v>70790</v>
      </c>
      <c r="T223" s="147">
        <v>72069</v>
      </c>
      <c r="U223" s="147">
        <v>82950</v>
      </c>
      <c r="V223" s="147">
        <v>86655</v>
      </c>
      <c r="W223" s="147">
        <v>85141</v>
      </c>
      <c r="X223" s="147">
        <v>92448</v>
      </c>
      <c r="Y223" s="148">
        <v>8.5822341762488111E-2</v>
      </c>
      <c r="Z223" s="148">
        <v>0.13944832006310548</v>
      </c>
      <c r="AA223" s="147"/>
      <c r="AB223" s="144"/>
      <c r="AC223" s="144"/>
      <c r="AD223" s="147">
        <v>2671.1428571428573</v>
      </c>
      <c r="AE223" s="147">
        <v>81134</v>
      </c>
      <c r="AF223" s="144"/>
    </row>
    <row r="224" spans="1:32" x14ac:dyDescent="0.25">
      <c r="A224" s="149" t="s">
        <v>237</v>
      </c>
      <c r="B224" s="150">
        <v>1858</v>
      </c>
      <c r="C224" s="150">
        <v>2011</v>
      </c>
      <c r="D224" s="150">
        <v>1661</v>
      </c>
      <c r="E224" s="150">
        <v>1211</v>
      </c>
      <c r="F224" s="150">
        <v>1081</v>
      </c>
      <c r="G224" s="150">
        <v>1038</v>
      </c>
      <c r="H224" s="150">
        <v>1124</v>
      </c>
      <c r="I224" s="150">
        <v>1202</v>
      </c>
      <c r="J224" s="148">
        <v>6.9395017793594305E-2</v>
      </c>
      <c r="K224" s="148">
        <v>-0.15725160256410253</v>
      </c>
      <c r="L224" s="147"/>
      <c r="M224" s="155">
        <v>3.5067246258424015E-2</v>
      </c>
      <c r="N224" s="144"/>
      <c r="P224" s="149" t="s">
        <v>237</v>
      </c>
      <c r="Q224" s="150">
        <v>40989</v>
      </c>
      <c r="R224" s="150">
        <v>44315</v>
      </c>
      <c r="S224" s="150">
        <v>35281</v>
      </c>
      <c r="T224" s="150">
        <v>32035</v>
      </c>
      <c r="U224" s="150">
        <v>33839</v>
      </c>
      <c r="V224" s="150">
        <v>31999</v>
      </c>
      <c r="W224" s="150">
        <v>31326</v>
      </c>
      <c r="X224" s="150">
        <v>34277</v>
      </c>
      <c r="Y224" s="148">
        <v>9.420289855072464E-2</v>
      </c>
      <c r="Z224" s="148">
        <v>-3.9414053742433487E-2</v>
      </c>
      <c r="AA224" s="147"/>
      <c r="AB224" s="144"/>
      <c r="AC224" s="144"/>
      <c r="AD224" s="150">
        <v>1426.2857142857142</v>
      </c>
      <c r="AE224" s="150">
        <v>35683.428571428572</v>
      </c>
      <c r="AF224" s="144"/>
    </row>
    <row r="225" spans="1:32" x14ac:dyDescent="0.25">
      <c r="A225" s="146" t="s">
        <v>90</v>
      </c>
      <c r="B225" s="151">
        <v>0.65078809106830127</v>
      </c>
      <c r="C225" s="151">
        <v>0.68331634386680262</v>
      </c>
      <c r="D225" s="151">
        <v>0.65009784735812137</v>
      </c>
      <c r="E225" s="151">
        <v>0.57149598867390283</v>
      </c>
      <c r="F225" s="151">
        <v>0.5084666039510819</v>
      </c>
      <c r="G225" s="151">
        <v>0.45686619718309857</v>
      </c>
      <c r="H225" s="151">
        <v>0.43397683397683395</v>
      </c>
      <c r="I225" s="151">
        <v>0.4686159844054581</v>
      </c>
      <c r="J225" s="172">
        <v>3.4639150428624141</v>
      </c>
      <c r="K225" s="172">
        <v>-10.317257295093613</v>
      </c>
      <c r="L225" s="147"/>
      <c r="M225" s="203">
        <v>5.4597552450293909</v>
      </c>
      <c r="N225" s="144"/>
      <c r="P225" s="146" t="s">
        <v>90</v>
      </c>
      <c r="Q225" s="151">
        <v>0.53871934390032328</v>
      </c>
      <c r="R225" s="151">
        <v>0.53200557036183338</v>
      </c>
      <c r="S225" s="151">
        <v>0.52912504874171395</v>
      </c>
      <c r="T225" s="151">
        <v>0.47674678175459484</v>
      </c>
      <c r="U225" s="151">
        <v>0.44496896696823057</v>
      </c>
      <c r="V225" s="151">
        <v>0.40753712524516672</v>
      </c>
      <c r="W225" s="151">
        <v>0.40137867411526534</v>
      </c>
      <c r="X225" s="151">
        <v>0.41401843195516419</v>
      </c>
      <c r="Y225" s="172">
        <v>1.2639757839898846</v>
      </c>
      <c r="Z225" s="172">
        <v>-6.0974389450927422</v>
      </c>
      <c r="AA225" s="147"/>
      <c r="AB225" s="144"/>
      <c r="AC225" s="144"/>
      <c r="AD225" s="151">
        <v>0.57178855735639422</v>
      </c>
      <c r="AE225" s="151">
        <v>0.47499282140609161</v>
      </c>
      <c r="AF225" s="144"/>
    </row>
    <row r="226" spans="1:32" x14ac:dyDescent="0.25">
      <c r="A226" s="149" t="s">
        <v>238</v>
      </c>
      <c r="B226" s="150">
        <v>1649</v>
      </c>
      <c r="C226" s="150">
        <v>1776</v>
      </c>
      <c r="D226" s="150">
        <v>1414</v>
      </c>
      <c r="E226" s="150">
        <v>1028</v>
      </c>
      <c r="F226" s="150">
        <v>929</v>
      </c>
      <c r="G226" s="150">
        <v>867</v>
      </c>
      <c r="H226" s="150">
        <v>969</v>
      </c>
      <c r="I226" s="150">
        <v>1057</v>
      </c>
      <c r="J226" s="148">
        <v>9.0815273477812181E-2</v>
      </c>
      <c r="K226" s="148">
        <v>-0.14284059314179795</v>
      </c>
      <c r="L226" s="147"/>
      <c r="M226" s="155">
        <v>3.4664830119375573E-2</v>
      </c>
      <c r="N226" s="144"/>
      <c r="P226" s="149" t="s">
        <v>238</v>
      </c>
      <c r="Q226" s="150">
        <v>36446</v>
      </c>
      <c r="R226" s="150">
        <v>39336</v>
      </c>
      <c r="S226" s="150">
        <v>30921</v>
      </c>
      <c r="T226" s="150">
        <v>27729</v>
      </c>
      <c r="U226" s="150">
        <v>29351</v>
      </c>
      <c r="V226" s="150">
        <v>27825</v>
      </c>
      <c r="W226" s="150">
        <v>27315</v>
      </c>
      <c r="X226" s="150">
        <v>30492</v>
      </c>
      <c r="Y226" s="148">
        <v>0.11630971993410213</v>
      </c>
      <c r="Z226" s="148">
        <v>-2.5027064310282628E-2</v>
      </c>
      <c r="AA226" s="147"/>
      <c r="AB226" s="144"/>
      <c r="AC226" s="144"/>
      <c r="AD226" s="150">
        <v>1233.1428571428571</v>
      </c>
      <c r="AE226" s="150">
        <v>31274.714285714286</v>
      </c>
      <c r="AF226" s="144"/>
    </row>
    <row r="227" spans="1:32" x14ac:dyDescent="0.25">
      <c r="A227" s="149" t="s">
        <v>239</v>
      </c>
      <c r="B227" s="153">
        <v>0.54207758053911903</v>
      </c>
      <c r="C227" s="153">
        <v>0.56886611146700827</v>
      </c>
      <c r="D227" s="153">
        <v>0.5208103130755064</v>
      </c>
      <c r="E227" s="153">
        <v>0.45486725663716815</v>
      </c>
      <c r="F227" s="153">
        <v>0.40129589632829371</v>
      </c>
      <c r="G227" s="153">
        <v>0.34583167132030312</v>
      </c>
      <c r="H227" s="153">
        <v>0.35403726708074534</v>
      </c>
      <c r="I227" s="153">
        <v>0.36511226252158896</v>
      </c>
      <c r="J227" s="172">
        <v>1.1074995440843616</v>
      </c>
      <c r="K227" s="172">
        <v>-9.6541390275501566</v>
      </c>
      <c r="L227" s="147"/>
      <c r="M227" s="203">
        <v>3.5283602085451893</v>
      </c>
      <c r="N227" s="144"/>
      <c r="P227" s="149" t="s">
        <v>239</v>
      </c>
      <c r="Q227" s="153">
        <v>0.44613915683298244</v>
      </c>
      <c r="R227" s="153">
        <v>0.44376755677395335</v>
      </c>
      <c r="S227" s="153">
        <v>0.43679898290719027</v>
      </c>
      <c r="T227" s="153">
        <v>0.38475627523623196</v>
      </c>
      <c r="U227" s="153">
        <v>0.3538396624472574</v>
      </c>
      <c r="V227" s="153">
        <v>0.32110091743119268</v>
      </c>
      <c r="W227" s="153">
        <v>0.32082075615743294</v>
      </c>
      <c r="X227" s="153">
        <v>0.32982866043613707</v>
      </c>
      <c r="Y227" s="172">
        <v>0.90079042787041264</v>
      </c>
      <c r="Z227" s="172">
        <v>-5.5641232404278593</v>
      </c>
      <c r="AA227" s="147"/>
      <c r="AB227" s="144"/>
      <c r="AC227" s="144"/>
      <c r="AD227" s="153">
        <v>0.46165365279709053</v>
      </c>
      <c r="AE227" s="153">
        <v>0.38546989284041566</v>
      </c>
      <c r="AF227" s="144"/>
    </row>
    <row r="228" spans="1:32" x14ac:dyDescent="0.25">
      <c r="A228" s="149" t="s">
        <v>240</v>
      </c>
      <c r="B228" s="153">
        <v>0.88751345532831005</v>
      </c>
      <c r="C228" s="153">
        <v>0.88314271506713082</v>
      </c>
      <c r="D228" s="153">
        <v>0.85129440096327513</v>
      </c>
      <c r="E228" s="153">
        <v>0.84888521882741541</v>
      </c>
      <c r="F228" s="153">
        <v>0.85938945420906565</v>
      </c>
      <c r="G228" s="153">
        <v>0.83526011560693647</v>
      </c>
      <c r="H228" s="153">
        <v>0.86209964412811391</v>
      </c>
      <c r="I228" s="153">
        <v>0.87936772046589018</v>
      </c>
      <c r="J228" s="172">
        <v>1.7268076337776272</v>
      </c>
      <c r="K228" s="172">
        <v>1.4784387132556809</v>
      </c>
      <c r="L228" s="147"/>
      <c r="M228" s="203">
        <v>-1.020838012634373</v>
      </c>
      <c r="N228" s="144"/>
      <c r="P228" s="149" t="s">
        <v>240</v>
      </c>
      <c r="Q228" s="153">
        <v>0.88916538583522409</v>
      </c>
      <c r="R228" s="153">
        <v>0.88764526683967049</v>
      </c>
      <c r="S228" s="153">
        <v>0.87642073637368556</v>
      </c>
      <c r="T228" s="153">
        <v>0.86558451693460281</v>
      </c>
      <c r="U228" s="153">
        <v>0.86737196725671561</v>
      </c>
      <c r="V228" s="153">
        <v>0.86955842370074066</v>
      </c>
      <c r="W228" s="153">
        <v>0.87195939475196327</v>
      </c>
      <c r="X228" s="153">
        <v>0.88957610059223391</v>
      </c>
      <c r="Y228" s="172">
        <v>1.7616705840270641</v>
      </c>
      <c r="Z228" s="172">
        <v>1.3126848438372973</v>
      </c>
      <c r="AA228" s="147"/>
      <c r="AB228" s="144"/>
      <c r="AC228" s="144"/>
      <c r="AD228" s="153">
        <v>0.86458333333333337</v>
      </c>
      <c r="AE228" s="153">
        <v>0.87644925215386094</v>
      </c>
      <c r="AF228" s="144"/>
    </row>
    <row r="229" spans="1:32" ht="22.15" customHeight="1" x14ac:dyDescent="0.25">
      <c r="A229" s="154" t="s">
        <v>241</v>
      </c>
      <c r="B229" s="155">
        <v>5.9741657696447792E-2</v>
      </c>
      <c r="C229" s="155">
        <v>5.5693684733963203E-2</v>
      </c>
      <c r="D229" s="155">
        <v>7.3449729078868153E-2</v>
      </c>
      <c r="E229" s="155">
        <v>7.1841453344343512E-2</v>
      </c>
      <c r="F229" s="155">
        <v>8.4181313598519894E-2</v>
      </c>
      <c r="G229" s="155">
        <v>7.3217726396917149E-2</v>
      </c>
      <c r="H229" s="155">
        <v>6.3167259786476873E-2</v>
      </c>
      <c r="I229" s="155">
        <v>6.156405990016639E-2</v>
      </c>
      <c r="J229" s="172">
        <v>-0.16031998863104829</v>
      </c>
      <c r="K229" s="172">
        <v>-0.55433118947054028</v>
      </c>
      <c r="L229" s="147"/>
      <c r="M229" s="203">
        <v>1.2784995221227162</v>
      </c>
      <c r="N229" s="144"/>
      <c r="P229" s="154" t="s">
        <v>241</v>
      </c>
      <c r="Q229" s="155">
        <v>4.2182048842372345E-2</v>
      </c>
      <c r="R229" s="155">
        <v>3.9693106171725147E-2</v>
      </c>
      <c r="S229" s="155">
        <v>5.1784246478274426E-2</v>
      </c>
      <c r="T229" s="155">
        <v>5.0476041829249259E-2</v>
      </c>
      <c r="U229" s="155">
        <v>5.434557758799019E-2</v>
      </c>
      <c r="V229" s="155">
        <v>4.7813994187318354E-2</v>
      </c>
      <c r="W229" s="155">
        <v>4.6638574985634937E-2</v>
      </c>
      <c r="X229" s="155">
        <v>4.8779064678939228E-2</v>
      </c>
      <c r="Y229" s="172">
        <v>0.21404896933042913</v>
      </c>
      <c r="Z229" s="172">
        <v>0.16863765964359456</v>
      </c>
      <c r="AA229" s="147"/>
      <c r="AB229" s="144"/>
      <c r="AC229" s="144"/>
      <c r="AD229" s="151">
        <v>6.7107371794871792E-2</v>
      </c>
      <c r="AE229" s="151">
        <v>4.7092688082503283E-2</v>
      </c>
      <c r="AF229" s="144"/>
    </row>
    <row r="230" spans="1:32" ht="22.15" customHeight="1" x14ac:dyDescent="0.25">
      <c r="A230" s="154" t="s">
        <v>242</v>
      </c>
      <c r="B230" s="155">
        <v>3.6489151873767257E-2</v>
      </c>
      <c r="C230" s="155">
        <v>3.5874439461883408E-2</v>
      </c>
      <c r="D230" s="155">
        <v>4.4935543278084716E-2</v>
      </c>
      <c r="E230" s="155">
        <v>3.8495575221238941E-2</v>
      </c>
      <c r="F230" s="155">
        <v>3.9308855291576676E-2</v>
      </c>
      <c r="G230" s="155">
        <v>3.0315117670522536E-2</v>
      </c>
      <c r="H230" s="155">
        <v>2.5940811107051515E-2</v>
      </c>
      <c r="I230" s="155">
        <v>2.5561312607944732E-2</v>
      </c>
      <c r="J230" s="172">
        <v>-3.7949849910678263E-2</v>
      </c>
      <c r="K230" s="172">
        <v>-1.0271396772737695</v>
      </c>
      <c r="L230" s="147"/>
      <c r="M230" s="203">
        <v>0.74754697557467376</v>
      </c>
      <c r="N230" s="144"/>
      <c r="P230" s="154" t="s">
        <v>242</v>
      </c>
      <c r="Q230" s="155">
        <v>2.1164863144493954E-2</v>
      </c>
      <c r="R230" s="155">
        <v>1.9844090206563553E-2</v>
      </c>
      <c r="S230" s="155">
        <v>2.5808730046616754E-2</v>
      </c>
      <c r="T230" s="155">
        <v>2.2436831369937144E-2</v>
      </c>
      <c r="U230" s="155">
        <v>2.216998191681736E-2</v>
      </c>
      <c r="V230" s="155">
        <v>1.7656222953089839E-2</v>
      </c>
      <c r="W230" s="155">
        <v>1.7159770263445343E-2</v>
      </c>
      <c r="X230" s="155">
        <v>1.8085842852197994E-2</v>
      </c>
      <c r="Y230" s="172">
        <v>9.260725887526508E-2</v>
      </c>
      <c r="Z230" s="172">
        <v>-0.262592498161485</v>
      </c>
      <c r="AA230" s="147"/>
      <c r="AB230" s="144"/>
      <c r="AC230" s="144"/>
      <c r="AD230" s="151">
        <v>3.5832709380682427E-2</v>
      </c>
      <c r="AE230" s="151">
        <v>2.0711767833812844E-2</v>
      </c>
      <c r="AF230" s="144"/>
    </row>
    <row r="231" spans="1:32" ht="22.15" customHeight="1" x14ac:dyDescent="0.25">
      <c r="A231" s="154" t="s">
        <v>243</v>
      </c>
      <c r="B231" s="155">
        <v>0.16535174227481919</v>
      </c>
      <c r="C231" s="155">
        <v>0.1521460602178091</v>
      </c>
      <c r="D231" s="155">
        <v>0.16611418047882137</v>
      </c>
      <c r="E231" s="155">
        <v>0.16814159292035399</v>
      </c>
      <c r="F231" s="155">
        <v>0.1978401727861771</v>
      </c>
      <c r="G231" s="155">
        <v>0.1834862385321101</v>
      </c>
      <c r="H231" s="155">
        <v>0.15601023017902813</v>
      </c>
      <c r="I231" s="155">
        <v>0.13540587219343697</v>
      </c>
      <c r="J231" s="172">
        <v>-2.0604357985591153</v>
      </c>
      <c r="K231" s="172">
        <v>-3.3275270174730753</v>
      </c>
      <c r="L231" s="147"/>
      <c r="M231" s="203">
        <v>5.020121660326736</v>
      </c>
      <c r="N231" s="144"/>
      <c r="P231" s="154" t="s">
        <v>243</v>
      </c>
      <c r="Q231" s="155">
        <v>0.10433090143465701</v>
      </c>
      <c r="R231" s="155">
        <v>0.10806511659390124</v>
      </c>
      <c r="S231" s="155">
        <v>0.11710693600791072</v>
      </c>
      <c r="T231" s="155">
        <v>0.11082434888787135</v>
      </c>
      <c r="U231" s="155">
        <v>0.10341169379144062</v>
      </c>
      <c r="V231" s="155">
        <v>9.8840228492297039E-2</v>
      </c>
      <c r="W231" s="155">
        <v>8.7454927708154703E-2</v>
      </c>
      <c r="X231" s="155">
        <v>8.5204655590169612E-2</v>
      </c>
      <c r="Y231" s="172">
        <v>-0.22502721179850915</v>
      </c>
      <c r="Z231" s="172">
        <v>-1.8628861448662091</v>
      </c>
      <c r="AA231" s="147"/>
      <c r="AB231" s="144"/>
      <c r="AC231" s="144"/>
      <c r="AD231" s="151">
        <v>0.16868114236816772</v>
      </c>
      <c r="AE231" s="151">
        <v>0.1038335170388317</v>
      </c>
      <c r="AF231" s="144"/>
    </row>
    <row r="232" spans="1:32" ht="22.15" customHeight="1" x14ac:dyDescent="0.25">
      <c r="A232" s="154" t="s">
        <v>244</v>
      </c>
      <c r="B232" s="155">
        <v>0.16995397764628534</v>
      </c>
      <c r="C232" s="155">
        <v>0.14798206278026907</v>
      </c>
      <c r="D232" s="155">
        <v>0.16243093922651933</v>
      </c>
      <c r="E232" s="155">
        <v>0.23805309734513275</v>
      </c>
      <c r="F232" s="155">
        <v>0.24838012958963282</v>
      </c>
      <c r="G232" s="155">
        <v>0.30275229357798167</v>
      </c>
      <c r="H232" s="155">
        <v>0.28206065034709538</v>
      </c>
      <c r="I232" s="155">
        <v>0.24697754749568221</v>
      </c>
      <c r="J232" s="172">
        <v>-3.5083102851413166</v>
      </c>
      <c r="K232" s="172">
        <v>2.9574616700944798</v>
      </c>
      <c r="L232" s="147"/>
      <c r="M232" s="203">
        <v>-8.9892909409821442</v>
      </c>
      <c r="N232" s="144"/>
      <c r="P232" s="154" t="s">
        <v>244</v>
      </c>
      <c r="Q232" s="155">
        <v>0.29351711305880623</v>
      </c>
      <c r="R232" s="155">
        <v>0.27286470143613001</v>
      </c>
      <c r="S232" s="155">
        <v>0.27385223901681027</v>
      </c>
      <c r="T232" s="155">
        <v>0.33125199461627053</v>
      </c>
      <c r="U232" s="155">
        <v>0.34103676913803493</v>
      </c>
      <c r="V232" s="155">
        <v>0.34407708730021347</v>
      </c>
      <c r="W232" s="155">
        <v>0.35952126472557289</v>
      </c>
      <c r="X232" s="155">
        <v>0.33687045690550366</v>
      </c>
      <c r="Y232" s="172">
        <v>-2.265080782006923</v>
      </c>
      <c r="Z232" s="172">
        <v>1.9673861502484291</v>
      </c>
      <c r="AA232" s="147"/>
      <c r="AB232" s="144"/>
      <c r="AC232" s="144"/>
      <c r="AD232" s="151">
        <v>0.21740293079473741</v>
      </c>
      <c r="AE232" s="151">
        <v>0.31719659540301937</v>
      </c>
      <c r="AF232" s="144"/>
    </row>
    <row r="233" spans="1:32" ht="22.15" customHeight="1" x14ac:dyDescent="0.25">
      <c r="A233" s="154" t="s">
        <v>245</v>
      </c>
      <c r="B233" s="155">
        <v>0</v>
      </c>
      <c r="C233" s="155">
        <v>1.2812299807815502E-3</v>
      </c>
      <c r="D233" s="155">
        <v>0</v>
      </c>
      <c r="E233" s="155">
        <v>0</v>
      </c>
      <c r="F233" s="155">
        <v>8.6393088552915766E-4</v>
      </c>
      <c r="G233" s="155">
        <v>3.9888312724371757E-4</v>
      </c>
      <c r="H233" s="155">
        <v>9.2802338326634995E-2</v>
      </c>
      <c r="I233" s="155">
        <v>6.0794473229706388E-2</v>
      </c>
      <c r="J233" s="172">
        <v>-3.2007865096928607</v>
      </c>
      <c r="K233" s="172">
        <v>4.6835761067977861</v>
      </c>
      <c r="L233" s="147"/>
      <c r="M233" s="203">
        <v>-2.7244207974862662</v>
      </c>
      <c r="N233" s="144"/>
      <c r="P233" s="154" t="s">
        <v>245</v>
      </c>
      <c r="Q233" s="155">
        <v>4.1680947950839736E-2</v>
      </c>
      <c r="R233" s="155">
        <v>6.1359867330016582E-2</v>
      </c>
      <c r="S233" s="155">
        <v>5.4075434383387487E-2</v>
      </c>
      <c r="T233" s="155">
        <v>5.0632033190414739E-2</v>
      </c>
      <c r="U233" s="155">
        <v>6.6606389391199519E-2</v>
      </c>
      <c r="V233" s="155">
        <v>9.7155386302002197E-2</v>
      </c>
      <c r="W233" s="155">
        <v>0.10013976814930527</v>
      </c>
      <c r="X233" s="155">
        <v>8.803868120456905E-2</v>
      </c>
      <c r="Y233" s="172">
        <v>-1.2101086944736217</v>
      </c>
      <c r="Z233" s="172">
        <v>1.97372116779658</v>
      </c>
      <c r="AA233" s="147"/>
      <c r="AB233" s="144"/>
      <c r="AC233" s="144"/>
      <c r="AD233" s="151">
        <v>1.3958712161728526E-2</v>
      </c>
      <c r="AE233" s="151">
        <v>6.8301469526603251E-2</v>
      </c>
      <c r="AF233" s="144"/>
    </row>
    <row r="234" spans="1:32" ht="22.15" customHeight="1" x14ac:dyDescent="0.25">
      <c r="A234" s="154" t="s">
        <v>246</v>
      </c>
      <c r="B234" s="155">
        <v>5.3254437869822487E-2</v>
      </c>
      <c r="C234" s="155">
        <v>4.2921204356181936E-2</v>
      </c>
      <c r="D234" s="155">
        <v>5.009208103130755E-2</v>
      </c>
      <c r="E234" s="155">
        <v>4.9115044247787613E-2</v>
      </c>
      <c r="F234" s="155">
        <v>6.8682505399568036E-2</v>
      </c>
      <c r="G234" s="155">
        <v>8.0175508575987237E-2</v>
      </c>
      <c r="H234" s="155">
        <v>4.8227986846912679E-2</v>
      </c>
      <c r="I234" s="155">
        <v>9.9827288428324695E-2</v>
      </c>
      <c r="J234" s="172">
        <v>5.1599301581412016</v>
      </c>
      <c r="K234" s="172">
        <v>4.4366811371955031</v>
      </c>
      <c r="L234" s="147"/>
      <c r="M234" s="203">
        <v>0.79377937935029563</v>
      </c>
      <c r="N234" s="144"/>
      <c r="P234" s="154" t="s">
        <v>246</v>
      </c>
      <c r="Q234" s="155">
        <v>5.5586838368506093E-2</v>
      </c>
      <c r="R234" s="155">
        <v>4.7179070633228418E-2</v>
      </c>
      <c r="S234" s="155">
        <v>4.4582568159344541E-2</v>
      </c>
      <c r="T234" s="155">
        <v>5.2685620724583389E-2</v>
      </c>
      <c r="U234" s="155">
        <v>6.6751054852320676E-2</v>
      </c>
      <c r="V234" s="155">
        <v>7.8933702613813397E-2</v>
      </c>
      <c r="W234" s="155">
        <v>7.0565297565215346E-2</v>
      </c>
      <c r="X234" s="155">
        <v>9.1889494634821739E-2</v>
      </c>
      <c r="Y234" s="172">
        <v>2.1324197069606394</v>
      </c>
      <c r="Z234" s="172">
        <v>3.1905834446561752</v>
      </c>
      <c r="AA234" s="147"/>
      <c r="AB234" s="144"/>
      <c r="AC234" s="144"/>
      <c r="AD234" s="151">
        <v>5.5460477056369667E-2</v>
      </c>
      <c r="AE234" s="151">
        <v>5.9983660188259985E-2</v>
      </c>
      <c r="AF234" s="144"/>
    </row>
    <row r="235" spans="1:32" x14ac:dyDescent="0.25">
      <c r="A235" s="149" t="s">
        <v>247</v>
      </c>
      <c r="B235" s="150">
        <v>82.352071005917153</v>
      </c>
      <c r="C235" s="150">
        <v>87.220371556694388</v>
      </c>
      <c r="D235" s="150">
        <v>67.942173112338878</v>
      </c>
      <c r="E235" s="150">
        <v>69.089823008849535</v>
      </c>
      <c r="F235" s="150">
        <v>59.284233261339082</v>
      </c>
      <c r="G235" s="150">
        <v>43.195851615476663</v>
      </c>
      <c r="H235" s="150">
        <v>67.854950675922524</v>
      </c>
      <c r="I235" s="150">
        <v>51.54093264248705</v>
      </c>
      <c r="J235" s="177">
        <v>-16.314018033435474</v>
      </c>
      <c r="K235" s="177">
        <v>-22.746263849116332</v>
      </c>
      <c r="L235" s="147"/>
      <c r="M235" s="203">
        <v>6.4710771561595877</v>
      </c>
      <c r="N235" s="144"/>
      <c r="P235" s="149" t="s">
        <v>247</v>
      </c>
      <c r="Q235" s="150">
        <v>64.22778240219364</v>
      </c>
      <c r="R235" s="150">
        <v>72.985864329147915</v>
      </c>
      <c r="S235" s="150">
        <v>55.599110043791512</v>
      </c>
      <c r="T235" s="150">
        <v>51.469619392526603</v>
      </c>
      <c r="U235" s="150">
        <v>49.012019288728169</v>
      </c>
      <c r="V235" s="150">
        <v>40.740349662454548</v>
      </c>
      <c r="W235" s="150">
        <v>44.883722295956112</v>
      </c>
      <c r="X235" s="150">
        <v>45.069855486327462</v>
      </c>
      <c r="Y235" s="177">
        <v>0.18613319037135057</v>
      </c>
      <c r="Z235" s="177">
        <v>-9.1244544559549823</v>
      </c>
      <c r="AA235" s="147"/>
      <c r="AB235" s="144"/>
      <c r="AC235" s="144"/>
      <c r="AD235" s="150">
        <v>74.287196491603382</v>
      </c>
      <c r="AE235" s="150">
        <v>54.194309942282445</v>
      </c>
      <c r="AF235" s="144"/>
    </row>
    <row r="236" spans="1:32" x14ac:dyDescent="0.25">
      <c r="A236" s="149" t="s">
        <v>248</v>
      </c>
      <c r="B236" s="150">
        <v>94.695371367061398</v>
      </c>
      <c r="C236" s="150">
        <v>98.908503232222841</v>
      </c>
      <c r="D236" s="150">
        <v>84.471402769416031</v>
      </c>
      <c r="E236" s="150">
        <v>94.945499587118093</v>
      </c>
      <c r="F236" s="150">
        <v>75.557816836262688</v>
      </c>
      <c r="G236" s="150">
        <v>63.915221579961454</v>
      </c>
      <c r="H236" s="150">
        <v>102.4581850533808</v>
      </c>
      <c r="I236" s="150">
        <v>78.3452579034942</v>
      </c>
      <c r="J236" s="177">
        <v>-24.112927149886602</v>
      </c>
      <c r="K236" s="177">
        <v>-11.129902352916076</v>
      </c>
      <c r="L236" s="147"/>
      <c r="M236" s="203">
        <v>-1.0017969729535849</v>
      </c>
      <c r="N236" s="144"/>
      <c r="P236" s="149" t="s">
        <v>248</v>
      </c>
      <c r="Q236" s="150">
        <v>88.376784015223564</v>
      </c>
      <c r="R236" s="150">
        <v>103.08444093422092</v>
      </c>
      <c r="S236" s="150">
        <v>78.35444006689147</v>
      </c>
      <c r="T236" s="150">
        <v>77.118495395661029</v>
      </c>
      <c r="U236" s="150">
        <v>79.564348828275115</v>
      </c>
      <c r="V236" s="150">
        <v>70.45182661958188</v>
      </c>
      <c r="W236" s="150">
        <v>79.595990550979934</v>
      </c>
      <c r="X236" s="150">
        <v>79.347054876447785</v>
      </c>
      <c r="Y236" s="177">
        <v>-0.24893567453214871</v>
      </c>
      <c r="Z236" s="177">
        <v>-4.1881875730285429</v>
      </c>
      <c r="AA236" s="147"/>
      <c r="AB236" s="144"/>
      <c r="AC236" s="144"/>
      <c r="AD236" s="150">
        <v>89.475160256410277</v>
      </c>
      <c r="AE236" s="150">
        <v>83.535242449476328</v>
      </c>
      <c r="AF236" s="144"/>
    </row>
    <row r="237" spans="1:32" x14ac:dyDescent="0.25">
      <c r="A237" s="146" t="s">
        <v>249</v>
      </c>
      <c r="B237" s="147">
        <v>920</v>
      </c>
      <c r="C237" s="147">
        <v>646</v>
      </c>
      <c r="D237" s="147">
        <v>815</v>
      </c>
      <c r="E237" s="147">
        <v>598</v>
      </c>
      <c r="F237" s="147">
        <v>662</v>
      </c>
      <c r="G237" s="147">
        <v>672</v>
      </c>
      <c r="H237" s="147">
        <v>798</v>
      </c>
      <c r="I237" s="147">
        <v>843</v>
      </c>
      <c r="J237" s="148">
        <v>5.6390977443609019E-2</v>
      </c>
      <c r="K237" s="148">
        <v>0.15456857757777348</v>
      </c>
      <c r="L237" s="147"/>
      <c r="M237" s="155">
        <v>5.1377376889322285E-2</v>
      </c>
      <c r="N237" s="144"/>
      <c r="P237" s="146" t="s">
        <v>249</v>
      </c>
      <c r="Q237" s="147">
        <v>22324</v>
      </c>
      <c r="R237" s="147">
        <v>16983</v>
      </c>
      <c r="S237" s="147">
        <v>19184</v>
      </c>
      <c r="T237" s="147">
        <v>17322</v>
      </c>
      <c r="U237" s="147">
        <v>15445</v>
      </c>
      <c r="V237" s="147">
        <v>14996</v>
      </c>
      <c r="W237" s="147">
        <v>16937</v>
      </c>
      <c r="X237" s="147">
        <v>16408</v>
      </c>
      <c r="Y237" s="148">
        <v>-3.1233394343744465E-2</v>
      </c>
      <c r="Z237" s="148">
        <v>-6.7659163412911685E-2</v>
      </c>
      <c r="AA237" s="147"/>
      <c r="AB237" s="144"/>
      <c r="AC237" s="144"/>
      <c r="AD237" s="147">
        <v>730.14285714285711</v>
      </c>
      <c r="AE237" s="147">
        <v>17598.714285714286</v>
      </c>
      <c r="AF237" s="144"/>
    </row>
    <row r="238" spans="1:32" x14ac:dyDescent="0.25">
      <c r="A238" s="146" t="s">
        <v>250</v>
      </c>
      <c r="B238" s="150">
        <v>94</v>
      </c>
      <c r="C238" s="150">
        <v>77</v>
      </c>
      <c r="D238" s="150">
        <v>174</v>
      </c>
      <c r="E238" s="150">
        <v>67</v>
      </c>
      <c r="F238" s="150">
        <v>88</v>
      </c>
      <c r="G238" s="150">
        <v>105</v>
      </c>
      <c r="H238" s="150">
        <v>175</v>
      </c>
      <c r="I238" s="150">
        <v>192</v>
      </c>
      <c r="J238" s="148">
        <v>9.7142857142857142E-2</v>
      </c>
      <c r="K238" s="148">
        <v>0.72307692307692306</v>
      </c>
      <c r="L238" s="147"/>
      <c r="M238" s="155">
        <v>5.7176891006551517E-2</v>
      </c>
      <c r="N238" s="144"/>
      <c r="P238" s="146" t="s">
        <v>250</v>
      </c>
      <c r="Q238" s="150">
        <v>3712</v>
      </c>
      <c r="R238" s="150">
        <v>2876</v>
      </c>
      <c r="S238" s="150">
        <v>3154</v>
      </c>
      <c r="T238" s="150">
        <v>2931</v>
      </c>
      <c r="U238" s="150">
        <v>2336</v>
      </c>
      <c r="V238" s="150">
        <v>2499</v>
      </c>
      <c r="W238" s="150">
        <v>2873</v>
      </c>
      <c r="X238" s="150">
        <v>3358</v>
      </c>
      <c r="Y238" s="148">
        <v>0.16881308736512357</v>
      </c>
      <c r="Z238" s="148">
        <v>0.15332908100682013</v>
      </c>
      <c r="AA238" s="147"/>
      <c r="AB238" s="144"/>
      <c r="AC238" s="144"/>
      <c r="AD238" s="150">
        <v>111.42857142857143</v>
      </c>
      <c r="AE238" s="150">
        <v>2911.5714285714284</v>
      </c>
      <c r="AF238" s="144"/>
    </row>
    <row r="239" spans="1:32" x14ac:dyDescent="0.25">
      <c r="A239" s="149" t="s">
        <v>251</v>
      </c>
      <c r="B239" s="147">
        <v>0</v>
      </c>
      <c r="C239" s="147">
        <v>2102</v>
      </c>
      <c r="D239" s="147">
        <v>1701</v>
      </c>
      <c r="E239" s="147">
        <v>1544</v>
      </c>
      <c r="F239" s="147">
        <v>1300</v>
      </c>
      <c r="G239" s="147">
        <v>1220</v>
      </c>
      <c r="H239" s="147">
        <v>1008</v>
      </c>
      <c r="I239" s="147">
        <v>1080</v>
      </c>
      <c r="J239" s="148">
        <v>7.1428571428571425E-2</v>
      </c>
      <c r="K239" s="157">
        <v>-0.26985915492957752</v>
      </c>
      <c r="L239" s="147"/>
      <c r="M239" s="155">
        <v>2.8332327710590518E-2</v>
      </c>
      <c r="N239" s="144"/>
      <c r="P239" s="149" t="s">
        <v>251</v>
      </c>
      <c r="Q239" s="147">
        <v>0</v>
      </c>
      <c r="R239" s="147">
        <v>57225</v>
      </c>
      <c r="S239" s="147">
        <v>44353</v>
      </c>
      <c r="T239" s="147">
        <v>38574</v>
      </c>
      <c r="U239" s="147">
        <v>35656</v>
      </c>
      <c r="V239" s="147">
        <v>33969</v>
      </c>
      <c r="W239" s="147">
        <v>33799</v>
      </c>
      <c r="X239" s="147">
        <v>38119</v>
      </c>
      <c r="Y239" s="148">
        <v>0.1278144323796562</v>
      </c>
      <c r="Z239" s="157">
        <v>-6.1015863631884916E-2</v>
      </c>
      <c r="AA239" s="147"/>
      <c r="AB239" s="144"/>
      <c r="AC239" s="144"/>
      <c r="AD239" s="158">
        <v>1479.1666666666667</v>
      </c>
      <c r="AE239" s="158">
        <v>40596</v>
      </c>
      <c r="AF239" s="144"/>
    </row>
    <row r="240" spans="1:32" x14ac:dyDescent="0.25">
      <c r="A240" s="159" t="s">
        <v>252</v>
      </c>
      <c r="B240" s="150">
        <v>786</v>
      </c>
      <c r="C240" s="150">
        <v>569</v>
      </c>
      <c r="D240" s="150">
        <v>672</v>
      </c>
      <c r="E240" s="150">
        <v>378</v>
      </c>
      <c r="F240" s="150">
        <v>303</v>
      </c>
      <c r="G240" s="150">
        <v>411</v>
      </c>
      <c r="H240" s="150">
        <v>527</v>
      </c>
      <c r="I240" s="150">
        <v>469</v>
      </c>
      <c r="J240" s="148">
        <v>-0.11005692599620494</v>
      </c>
      <c r="K240" s="148">
        <v>-9.9561162918266652E-2</v>
      </c>
      <c r="L240" s="147"/>
      <c r="M240" s="155">
        <v>4.0047818290496112E-2</v>
      </c>
      <c r="N240" s="144"/>
      <c r="P240" s="159" t="s">
        <v>252</v>
      </c>
      <c r="Q240" s="150">
        <v>16137</v>
      </c>
      <c r="R240" s="150">
        <v>14829</v>
      </c>
      <c r="S240" s="150">
        <v>14987</v>
      </c>
      <c r="T240" s="150">
        <v>12305</v>
      </c>
      <c r="U240" s="150">
        <v>12073</v>
      </c>
      <c r="V240" s="150">
        <v>11874</v>
      </c>
      <c r="W240" s="150">
        <v>11144</v>
      </c>
      <c r="X240" s="150">
        <v>11711</v>
      </c>
      <c r="Y240" s="148">
        <v>5.0879396984924621E-2</v>
      </c>
      <c r="Z240" s="148">
        <v>-0.12182240838145031</v>
      </c>
      <c r="AA240" s="147"/>
      <c r="AB240" s="144"/>
      <c r="AC240" s="144"/>
      <c r="AD240" s="150">
        <v>520.85714285714289</v>
      </c>
      <c r="AE240" s="150">
        <v>13335.571428571429</v>
      </c>
      <c r="AF240" s="144"/>
    </row>
    <row r="241" spans="1:32" x14ac:dyDescent="0.25">
      <c r="A241" s="159" t="s">
        <v>253</v>
      </c>
      <c r="B241" s="150">
        <v>55</v>
      </c>
      <c r="C241" s="150">
        <v>82</v>
      </c>
      <c r="D241" s="150">
        <v>66</v>
      </c>
      <c r="E241" s="150">
        <v>34</v>
      </c>
      <c r="F241" s="150">
        <v>36</v>
      </c>
      <c r="G241" s="150">
        <v>44</v>
      </c>
      <c r="H241" s="150">
        <v>58</v>
      </c>
      <c r="I241" s="150">
        <v>23</v>
      </c>
      <c r="J241" s="148">
        <v>-0.60344827586206895</v>
      </c>
      <c r="K241" s="148">
        <v>-0.57066666666666666</v>
      </c>
      <c r="L241" s="147"/>
      <c r="M241" s="155">
        <v>2.7027027027027029E-2</v>
      </c>
      <c r="N241" s="144"/>
      <c r="P241" s="159" t="s">
        <v>253</v>
      </c>
      <c r="Q241" s="150">
        <v>907</v>
      </c>
      <c r="R241" s="150">
        <v>922</v>
      </c>
      <c r="S241" s="150">
        <v>1125</v>
      </c>
      <c r="T241" s="150">
        <v>961</v>
      </c>
      <c r="U241" s="150">
        <v>769</v>
      </c>
      <c r="V241" s="150">
        <v>746</v>
      </c>
      <c r="W241" s="150">
        <v>686</v>
      </c>
      <c r="X241" s="150">
        <v>851</v>
      </c>
      <c r="Y241" s="148">
        <v>0.24052478134110788</v>
      </c>
      <c r="Z241" s="148">
        <v>-2.5997383911052923E-2</v>
      </c>
      <c r="AA241" s="147"/>
      <c r="AB241" s="144"/>
      <c r="AC241" s="144"/>
      <c r="AD241" s="150">
        <v>53.571428571428569</v>
      </c>
      <c r="AE241" s="150">
        <v>873.71428571428567</v>
      </c>
      <c r="AF241" s="144"/>
    </row>
    <row r="242" spans="1:32" x14ac:dyDescent="0.25">
      <c r="A242" s="159" t="s">
        <v>254</v>
      </c>
      <c r="B242" s="191">
        <v>6.5398335315101072E-2</v>
      </c>
      <c r="C242" s="191">
        <v>0.1259600614439324</v>
      </c>
      <c r="D242" s="191">
        <v>8.943089430894309E-2</v>
      </c>
      <c r="E242" s="191">
        <v>8.2524271844660199E-2</v>
      </c>
      <c r="F242" s="191">
        <v>0.10619469026548672</v>
      </c>
      <c r="G242" s="191">
        <v>9.6703296703296707E-2</v>
      </c>
      <c r="H242" s="191">
        <v>9.914529914529914E-2</v>
      </c>
      <c r="I242" s="191">
        <v>4.6747967479674794E-2</v>
      </c>
      <c r="J242" s="172">
        <v>-5.2397331665624343</v>
      </c>
      <c r="K242" s="172">
        <v>-4.6512415509631344</v>
      </c>
      <c r="L242" s="147"/>
      <c r="M242" s="203">
        <v>-2.0996022330864927</v>
      </c>
      <c r="N242" s="144"/>
      <c r="P242" s="159" t="s">
        <v>254</v>
      </c>
      <c r="Q242" s="191">
        <v>5.3215207697723539E-2</v>
      </c>
      <c r="R242" s="191">
        <v>5.8535965970414577E-2</v>
      </c>
      <c r="S242" s="191">
        <v>6.9823733862959286E-2</v>
      </c>
      <c r="T242" s="191">
        <v>7.2440826172169459E-2</v>
      </c>
      <c r="U242" s="191">
        <v>5.9881638374085035E-2</v>
      </c>
      <c r="V242" s="191">
        <v>5.9112519809825674E-2</v>
      </c>
      <c r="W242" s="191">
        <v>5.7988165680473373E-2</v>
      </c>
      <c r="X242" s="191">
        <v>6.7743989810539723E-2</v>
      </c>
      <c r="Y242" s="172">
        <v>0.97558241300663495</v>
      </c>
      <c r="Z242" s="172">
        <v>0.62550238426113125</v>
      </c>
      <c r="AA242" s="147"/>
      <c r="AB242" s="144"/>
      <c r="AC242" s="144"/>
      <c r="AD242" s="191">
        <v>9.326038298930614E-2</v>
      </c>
      <c r="AE242" s="191">
        <v>6.1488965967928411E-2</v>
      </c>
      <c r="AF242" s="144"/>
    </row>
    <row r="243" spans="1:32" x14ac:dyDescent="0.25">
      <c r="A243" s="161" t="s">
        <v>255</v>
      </c>
      <c r="B243" s="161"/>
      <c r="C243" s="161"/>
      <c r="D243" s="161"/>
      <c r="E243" s="144"/>
      <c r="F243" s="144"/>
      <c r="G243" s="144"/>
      <c r="H243" s="144"/>
      <c r="I243" s="144"/>
      <c r="J243" s="144"/>
      <c r="K243" s="144"/>
      <c r="L243" s="144"/>
      <c r="M243" s="144"/>
      <c r="N243" s="144"/>
      <c r="O243" s="204"/>
      <c r="P243" s="161" t="s">
        <v>255</v>
      </c>
      <c r="Q243" s="161"/>
      <c r="R243" s="161"/>
      <c r="S243" s="161"/>
      <c r="T243" s="144"/>
      <c r="U243" s="144"/>
      <c r="V243" s="144"/>
      <c r="W243" s="144"/>
      <c r="X243" s="144"/>
      <c r="Y243" s="144"/>
      <c r="Z243" s="144"/>
      <c r="AA243" s="144"/>
      <c r="AB243" s="144"/>
      <c r="AC243" s="144"/>
      <c r="AD243" s="144"/>
      <c r="AE243" s="144"/>
      <c r="AF243" s="144"/>
    </row>
    <row r="244" spans="1:32" x14ac:dyDescent="0.25">
      <c r="A244" s="161"/>
      <c r="B244" s="161"/>
      <c r="C244" s="161"/>
      <c r="D244" s="161"/>
      <c r="E244" s="144"/>
      <c r="F244" s="144"/>
      <c r="G244" s="144"/>
      <c r="H244" s="144"/>
      <c r="I244" s="144"/>
      <c r="J244" s="144"/>
      <c r="K244" s="144"/>
      <c r="L244" s="144"/>
      <c r="M244" s="144"/>
      <c r="N244" s="144"/>
      <c r="O244" s="204"/>
      <c r="P244" s="161"/>
      <c r="Q244" s="161"/>
      <c r="R244" s="161"/>
      <c r="S244" s="161"/>
      <c r="T244" s="144"/>
      <c r="U244" s="144"/>
      <c r="V244" s="144"/>
      <c r="W244" s="144"/>
      <c r="X244" s="144"/>
      <c r="Y244" s="144"/>
      <c r="Z244" s="144"/>
      <c r="AA244" s="144"/>
      <c r="AB244" s="144"/>
      <c r="AC244" s="144"/>
      <c r="AD244" s="144"/>
      <c r="AE244" s="144"/>
      <c r="AF244" s="144"/>
    </row>
    <row r="245" spans="1:32" x14ac:dyDescent="0.25">
      <c r="A245" s="204"/>
      <c r="B245" s="204"/>
      <c r="C245" s="204"/>
      <c r="D245" s="20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row>
    <row r="246" spans="1:32" x14ac:dyDescent="0.25">
      <c r="A246" s="189" t="s">
        <v>281</v>
      </c>
      <c r="B246" s="189"/>
      <c r="C246" s="189"/>
      <c r="D246" s="189"/>
      <c r="E246" s="181"/>
      <c r="F246" s="167"/>
      <c r="G246" s="167"/>
      <c r="H246" s="167"/>
      <c r="I246" s="167"/>
      <c r="J246" s="167"/>
      <c r="K246" s="167"/>
      <c r="L246" s="188"/>
      <c r="M246" s="211"/>
      <c r="N246" s="144"/>
      <c r="O246" s="211"/>
      <c r="P246" s="189" t="s">
        <v>281</v>
      </c>
      <c r="Q246" s="189"/>
      <c r="R246" s="189"/>
      <c r="S246" s="189"/>
      <c r="T246" s="181"/>
      <c r="U246" s="144"/>
      <c r="V246" s="144"/>
      <c r="W246" s="144"/>
      <c r="X246" s="144"/>
      <c r="Y246" s="144"/>
      <c r="Z246" s="144"/>
      <c r="AA246" s="188"/>
      <c r="AB246" s="144"/>
      <c r="AC246" s="144"/>
      <c r="AD246" s="144"/>
      <c r="AE246" s="144"/>
      <c r="AF246" s="144"/>
    </row>
    <row r="247" spans="1:32" x14ac:dyDescent="0.25">
      <c r="A247" s="166" t="s">
        <v>319</v>
      </c>
      <c r="B247" s="166"/>
      <c r="C247" s="166"/>
      <c r="D247" s="166"/>
      <c r="E247" s="213"/>
      <c r="F247" s="167"/>
      <c r="G247" s="167"/>
      <c r="H247" s="167"/>
      <c r="I247" s="167"/>
      <c r="J247" s="167"/>
      <c r="K247" s="167"/>
      <c r="L247" s="167"/>
      <c r="M247" s="144"/>
      <c r="N247" s="144"/>
      <c r="P247" s="166" t="s">
        <v>231</v>
      </c>
      <c r="Q247" s="166"/>
      <c r="R247" s="166"/>
      <c r="S247" s="166"/>
      <c r="T247" s="162"/>
      <c r="U247" s="144"/>
      <c r="V247" s="144"/>
      <c r="W247" s="144"/>
      <c r="X247" s="144"/>
      <c r="Y247" s="144"/>
      <c r="Z247" s="144"/>
      <c r="AA247" s="167"/>
      <c r="AB247" s="144"/>
      <c r="AC247" s="144"/>
      <c r="AD247" s="144"/>
      <c r="AE247" s="144"/>
      <c r="AF247" s="144"/>
    </row>
    <row r="248" spans="1:32" ht="31.5" x14ac:dyDescent="0.25">
      <c r="A248" s="190"/>
      <c r="B248" s="141">
        <v>2019</v>
      </c>
      <c r="C248" s="141">
        <v>2020</v>
      </c>
      <c r="D248" s="141">
        <v>2021</v>
      </c>
      <c r="E248" s="141">
        <v>2022</v>
      </c>
      <c r="F248" s="141">
        <v>2023</v>
      </c>
      <c r="G248" s="141">
        <v>2024</v>
      </c>
      <c r="H248" s="141">
        <v>2025</v>
      </c>
      <c r="I248" s="141">
        <v>2026</v>
      </c>
      <c r="J248" s="142" t="s">
        <v>232</v>
      </c>
      <c r="K248" s="142" t="s">
        <v>233</v>
      </c>
      <c r="L248" s="143" t="s">
        <v>234</v>
      </c>
      <c r="M248" s="145" t="s">
        <v>287</v>
      </c>
      <c r="N248" s="144"/>
      <c r="P248" s="190"/>
      <c r="Q248" s="141">
        <v>2019</v>
      </c>
      <c r="R248" s="141">
        <v>2020</v>
      </c>
      <c r="S248" s="141">
        <v>2021</v>
      </c>
      <c r="T248" s="141">
        <v>2022</v>
      </c>
      <c r="U248" s="141">
        <v>2023</v>
      </c>
      <c r="V248" s="141">
        <v>2024</v>
      </c>
      <c r="W248" s="141">
        <v>2025</v>
      </c>
      <c r="X248" s="141">
        <v>2026</v>
      </c>
      <c r="Y248" s="142" t="s">
        <v>232</v>
      </c>
      <c r="Z248" s="142" t="s">
        <v>233</v>
      </c>
      <c r="AA248" s="143" t="s">
        <v>234</v>
      </c>
      <c r="AB248" s="144"/>
      <c r="AC248" s="144"/>
      <c r="AD248" s="145" t="s">
        <v>320</v>
      </c>
      <c r="AE248" s="145" t="s">
        <v>235</v>
      </c>
      <c r="AF248" s="144"/>
    </row>
    <row r="249" spans="1:32" x14ac:dyDescent="0.25">
      <c r="A249" s="146" t="s">
        <v>236</v>
      </c>
      <c r="B249" s="147">
        <v>47</v>
      </c>
      <c r="C249" s="147">
        <v>73</v>
      </c>
      <c r="D249" s="147">
        <v>34</v>
      </c>
      <c r="E249" s="147">
        <v>34</v>
      </c>
      <c r="F249" s="147">
        <v>32</v>
      </c>
      <c r="G249" s="147">
        <v>21</v>
      </c>
      <c r="H249" s="147">
        <v>50</v>
      </c>
      <c r="I249" s="147">
        <v>32</v>
      </c>
      <c r="J249" s="148">
        <v>-0.36</v>
      </c>
      <c r="K249" s="148">
        <v>-0.23024054982817865</v>
      </c>
      <c r="L249" s="147"/>
      <c r="M249" s="155">
        <v>2.960222016651249E-2</v>
      </c>
      <c r="N249" s="144"/>
      <c r="P249" s="146" t="s">
        <v>236</v>
      </c>
      <c r="Q249" s="147">
        <v>1195</v>
      </c>
      <c r="R249" s="147">
        <v>1342</v>
      </c>
      <c r="S249" s="147">
        <v>1044</v>
      </c>
      <c r="T249" s="147">
        <v>812</v>
      </c>
      <c r="U249" s="147">
        <v>923</v>
      </c>
      <c r="V249" s="147">
        <v>872</v>
      </c>
      <c r="W249" s="147">
        <v>1126</v>
      </c>
      <c r="X249" s="147">
        <v>1081</v>
      </c>
      <c r="Y249" s="148">
        <v>-3.9964476021314387E-2</v>
      </c>
      <c r="Z249" s="148">
        <v>3.4591194968553424E-2</v>
      </c>
      <c r="AA249" s="147"/>
      <c r="AB249" s="144"/>
      <c r="AC249" s="144"/>
      <c r="AD249" s="147">
        <v>41.571428571428569</v>
      </c>
      <c r="AE249" s="147">
        <v>1044.8571428571429</v>
      </c>
      <c r="AF249" s="144"/>
    </row>
    <row r="250" spans="1:32" x14ac:dyDescent="0.25">
      <c r="A250" s="149" t="s">
        <v>237</v>
      </c>
      <c r="B250" s="150">
        <v>12</v>
      </c>
      <c r="C250" s="150">
        <v>17</v>
      </c>
      <c r="D250" s="150">
        <v>10</v>
      </c>
      <c r="E250" s="150">
        <v>2</v>
      </c>
      <c r="F250" s="150">
        <v>8</v>
      </c>
      <c r="G250" s="150">
        <v>4</v>
      </c>
      <c r="H250" s="150">
        <v>10</v>
      </c>
      <c r="I250" s="150">
        <v>9</v>
      </c>
      <c r="J250" s="148">
        <v>-0.1</v>
      </c>
      <c r="K250" s="148">
        <v>0</v>
      </c>
      <c r="L250" s="147"/>
      <c r="M250" s="155">
        <v>5.7324840764331211E-2</v>
      </c>
      <c r="N250" s="144"/>
      <c r="P250" s="149" t="s">
        <v>237</v>
      </c>
      <c r="Q250" s="150">
        <v>304</v>
      </c>
      <c r="R250" s="150">
        <v>346</v>
      </c>
      <c r="S250" s="150">
        <v>217</v>
      </c>
      <c r="T250" s="150">
        <v>177</v>
      </c>
      <c r="U250" s="150">
        <v>164</v>
      </c>
      <c r="V250" s="150">
        <v>203</v>
      </c>
      <c r="W250" s="150">
        <v>252</v>
      </c>
      <c r="X250" s="150">
        <v>157</v>
      </c>
      <c r="Y250" s="148">
        <v>-0.37698412698412698</v>
      </c>
      <c r="Z250" s="148">
        <v>-0.33914612146722795</v>
      </c>
      <c r="AA250" s="147"/>
      <c r="AB250" s="144"/>
      <c r="AC250" s="144"/>
      <c r="AD250" s="150">
        <v>9</v>
      </c>
      <c r="AE250" s="150">
        <v>237.57142857142858</v>
      </c>
      <c r="AF250" s="144"/>
    </row>
    <row r="251" spans="1:32" x14ac:dyDescent="0.25">
      <c r="A251" s="146" t="s">
        <v>90</v>
      </c>
      <c r="B251" s="151">
        <v>0.27906976744186046</v>
      </c>
      <c r="C251" s="151">
        <v>0.23943661971830985</v>
      </c>
      <c r="D251" s="151">
        <v>0.30303030303030304</v>
      </c>
      <c r="E251" s="151">
        <v>6.25E-2</v>
      </c>
      <c r="F251" s="151">
        <v>0.27586206896551724</v>
      </c>
      <c r="G251" s="151">
        <v>0.23529411764705882</v>
      </c>
      <c r="H251" s="151">
        <v>0.21739130434782608</v>
      </c>
      <c r="I251" s="151">
        <v>0.3</v>
      </c>
      <c r="J251" s="172">
        <v>8.2608695652173907</v>
      </c>
      <c r="K251" s="172">
        <v>6.7527675276752772</v>
      </c>
      <c r="L251" s="147"/>
      <c r="M251" s="203">
        <v>13.438818565400842</v>
      </c>
      <c r="N251" s="144"/>
      <c r="P251" s="146" t="s">
        <v>90</v>
      </c>
      <c r="Q251" s="151">
        <v>0.28760643330179753</v>
      </c>
      <c r="R251" s="151">
        <v>0.28061638280616386</v>
      </c>
      <c r="S251" s="151">
        <v>0.22627737226277372</v>
      </c>
      <c r="T251" s="151">
        <v>0.23381770145310435</v>
      </c>
      <c r="U251" s="151">
        <v>0.20398009950248755</v>
      </c>
      <c r="V251" s="151">
        <v>0.25343320848938827</v>
      </c>
      <c r="W251" s="151">
        <v>0.24778761061946902</v>
      </c>
      <c r="X251" s="151">
        <v>0.16561181434599156</v>
      </c>
      <c r="Y251" s="172">
        <v>-8.2175796273477459</v>
      </c>
      <c r="Z251" s="172">
        <v>-8.5293436106633678</v>
      </c>
      <c r="AA251" s="147"/>
      <c r="AB251" s="144"/>
      <c r="AC251" s="144"/>
      <c r="AD251" s="151">
        <v>0.23247232472324722</v>
      </c>
      <c r="AE251" s="151">
        <v>0.25090525045262524</v>
      </c>
      <c r="AF251" s="144"/>
    </row>
    <row r="252" spans="1:32" x14ac:dyDescent="0.25">
      <c r="A252" s="149" t="s">
        <v>238</v>
      </c>
      <c r="B252" s="150">
        <v>4</v>
      </c>
      <c r="C252" s="150">
        <v>15</v>
      </c>
      <c r="D252" s="150">
        <v>3</v>
      </c>
      <c r="E252" s="150">
        <v>2</v>
      </c>
      <c r="F252" s="150">
        <v>6</v>
      </c>
      <c r="G252" s="150">
        <v>0</v>
      </c>
      <c r="H252" s="150">
        <v>4</v>
      </c>
      <c r="I252" s="150">
        <v>7</v>
      </c>
      <c r="J252" s="148">
        <v>0.75</v>
      </c>
      <c r="K252" s="148">
        <v>0.44117647058823539</v>
      </c>
      <c r="L252" s="147"/>
      <c r="M252" s="155">
        <v>7.9545454545454544E-2</v>
      </c>
      <c r="N252" s="144"/>
      <c r="P252" s="149" t="s">
        <v>238</v>
      </c>
      <c r="Q252" s="150">
        <v>189</v>
      </c>
      <c r="R252" s="150">
        <v>211</v>
      </c>
      <c r="S252" s="150">
        <v>126</v>
      </c>
      <c r="T252" s="150">
        <v>98</v>
      </c>
      <c r="U252" s="150">
        <v>94</v>
      </c>
      <c r="V252" s="150">
        <v>117</v>
      </c>
      <c r="W252" s="150">
        <v>135</v>
      </c>
      <c r="X252" s="150">
        <v>88</v>
      </c>
      <c r="Y252" s="148">
        <v>-0.34814814814814815</v>
      </c>
      <c r="Z252" s="148">
        <v>-0.36494845360824746</v>
      </c>
      <c r="AA252" s="147"/>
      <c r="AB252" s="144"/>
      <c r="AC252" s="144"/>
      <c r="AD252" s="150">
        <v>4.8571428571428568</v>
      </c>
      <c r="AE252" s="150">
        <v>138.57142857142858</v>
      </c>
      <c r="AF252" s="144"/>
    </row>
    <row r="253" spans="1:32" x14ac:dyDescent="0.25">
      <c r="A253" s="149" t="s">
        <v>239</v>
      </c>
      <c r="B253" s="153">
        <v>8.5106382978723402E-2</v>
      </c>
      <c r="C253" s="153">
        <v>0.20547945205479451</v>
      </c>
      <c r="D253" s="153">
        <v>8.8235294117647065E-2</v>
      </c>
      <c r="E253" s="153">
        <v>5.8823529411764705E-2</v>
      </c>
      <c r="F253" s="153">
        <v>0.1875</v>
      </c>
      <c r="G253" s="153">
        <v>0</v>
      </c>
      <c r="H253" s="153">
        <v>0.08</v>
      </c>
      <c r="I253" s="153">
        <v>0.21875</v>
      </c>
      <c r="J253" s="172">
        <v>13.874999999999998</v>
      </c>
      <c r="K253" s="172">
        <v>10.191151202749142</v>
      </c>
      <c r="L253" s="147"/>
      <c r="M253" s="203">
        <v>13.734389454209067</v>
      </c>
      <c r="N253" s="144"/>
      <c r="P253" s="149" t="s">
        <v>239</v>
      </c>
      <c r="Q253" s="153">
        <v>0.15815899581589959</v>
      </c>
      <c r="R253" s="153">
        <v>0.15722801788375559</v>
      </c>
      <c r="S253" s="153">
        <v>0.1206896551724138</v>
      </c>
      <c r="T253" s="153">
        <v>0.1206896551724138</v>
      </c>
      <c r="U253" s="153">
        <v>0.10184182015167931</v>
      </c>
      <c r="V253" s="153">
        <v>0.13417431192660551</v>
      </c>
      <c r="W253" s="153">
        <v>0.11989342806394317</v>
      </c>
      <c r="X253" s="153">
        <v>8.1406105457909342E-2</v>
      </c>
      <c r="Y253" s="172">
        <v>-3.8487322606033825</v>
      </c>
      <c r="Z253" s="172">
        <v>-5.121626260334307</v>
      </c>
      <c r="AA253" s="147"/>
      <c r="AB253" s="144"/>
      <c r="AC253" s="144"/>
      <c r="AD253" s="153">
        <v>0.11683848797250859</v>
      </c>
      <c r="AE253" s="153">
        <v>0.13262236806125241</v>
      </c>
      <c r="AF253" s="144"/>
    </row>
    <row r="254" spans="1:32" x14ac:dyDescent="0.25">
      <c r="A254" s="149" t="s">
        <v>240</v>
      </c>
      <c r="B254" s="153">
        <v>0.33333333333333331</v>
      </c>
      <c r="C254" s="153">
        <v>0.88235294117647056</v>
      </c>
      <c r="D254" s="153">
        <v>0.3</v>
      </c>
      <c r="E254" s="153">
        <v>1</v>
      </c>
      <c r="F254" s="153">
        <v>0.75</v>
      </c>
      <c r="G254" s="153">
        <v>0</v>
      </c>
      <c r="H254" s="153">
        <v>0.4</v>
      </c>
      <c r="I254" s="153">
        <v>0.77777777777777779</v>
      </c>
      <c r="J254" s="172">
        <v>37.777777777777779</v>
      </c>
      <c r="K254" s="172">
        <v>23.809523809523814</v>
      </c>
      <c r="L254" s="147"/>
      <c r="M254" s="203">
        <v>21.726822363765042</v>
      </c>
      <c r="N254" s="144"/>
      <c r="P254" s="149" t="s">
        <v>240</v>
      </c>
      <c r="Q254" s="153">
        <v>0.62171052631578949</v>
      </c>
      <c r="R254" s="153">
        <v>0.60982658959537572</v>
      </c>
      <c r="S254" s="153">
        <v>0.58064516129032262</v>
      </c>
      <c r="T254" s="153">
        <v>0.5536723163841808</v>
      </c>
      <c r="U254" s="153">
        <v>0.57317073170731703</v>
      </c>
      <c r="V254" s="153">
        <v>0.57635467980295563</v>
      </c>
      <c r="W254" s="153">
        <v>0.5357142857142857</v>
      </c>
      <c r="X254" s="153">
        <v>0.56050955414012738</v>
      </c>
      <c r="Y254" s="172">
        <v>2.4795268425841677</v>
      </c>
      <c r="Z254" s="172">
        <v>-2.2773668950672454</v>
      </c>
      <c r="AA254" s="147"/>
      <c r="AB254" s="144"/>
      <c r="AC254" s="144"/>
      <c r="AD254" s="153">
        <v>0.53968253968253965</v>
      </c>
      <c r="AE254" s="153">
        <v>0.58328322309079983</v>
      </c>
      <c r="AF254" s="144"/>
    </row>
    <row r="255" spans="1:32" ht="22.15" customHeight="1" x14ac:dyDescent="0.25">
      <c r="A255" s="154" t="s">
        <v>241</v>
      </c>
      <c r="B255" s="155">
        <v>0.33333333333333331</v>
      </c>
      <c r="C255" s="155">
        <v>5.8823529411764705E-2</v>
      </c>
      <c r="D255" s="155">
        <v>0.6</v>
      </c>
      <c r="E255" s="155">
        <v>0.5</v>
      </c>
      <c r="F255" s="155">
        <v>0.25</v>
      </c>
      <c r="G255" s="155">
        <v>0.25</v>
      </c>
      <c r="H255" s="155">
        <v>0.1</v>
      </c>
      <c r="I255" s="155">
        <v>0.1111111111111111</v>
      </c>
      <c r="J255" s="172">
        <v>1.1111111111111098</v>
      </c>
      <c r="K255" s="172">
        <v>-14.285714285714285</v>
      </c>
      <c r="L255" s="147"/>
      <c r="M255" s="203">
        <v>-13.092710544939845</v>
      </c>
      <c r="N255" s="144"/>
      <c r="P255" s="154" t="s">
        <v>241</v>
      </c>
      <c r="Q255" s="155">
        <v>0.21710526315789475</v>
      </c>
      <c r="R255" s="155">
        <v>0.18497109826589594</v>
      </c>
      <c r="S255" s="155">
        <v>0.24423963133640553</v>
      </c>
      <c r="T255" s="155">
        <v>0.25988700564971751</v>
      </c>
      <c r="U255" s="155">
        <v>0.27439024390243905</v>
      </c>
      <c r="V255" s="155">
        <v>0.23645320197044334</v>
      </c>
      <c r="W255" s="155">
        <v>0.23809523809523808</v>
      </c>
      <c r="X255" s="155">
        <v>0.24203821656050956</v>
      </c>
      <c r="Y255" s="172">
        <v>0.39429784652714739</v>
      </c>
      <c r="Z255" s="172">
        <v>1.2332864786606974</v>
      </c>
      <c r="AA255" s="147"/>
      <c r="AB255" s="144"/>
      <c r="AC255" s="144"/>
      <c r="AD255" s="151">
        <v>0.25396825396825395</v>
      </c>
      <c r="AE255" s="151">
        <v>0.22970535177390258</v>
      </c>
      <c r="AF255" s="144"/>
    </row>
    <row r="256" spans="1:32" ht="22.15" customHeight="1" x14ac:dyDescent="0.25">
      <c r="A256" s="154" t="s">
        <v>242</v>
      </c>
      <c r="B256" s="155">
        <v>8.5106382978723402E-2</v>
      </c>
      <c r="C256" s="155">
        <v>1.3698630136986301E-2</v>
      </c>
      <c r="D256" s="155">
        <v>0.17647058823529413</v>
      </c>
      <c r="E256" s="155">
        <v>2.9411764705882353E-2</v>
      </c>
      <c r="F256" s="155">
        <v>6.25E-2</v>
      </c>
      <c r="G256" s="155">
        <v>4.7619047619047616E-2</v>
      </c>
      <c r="H256" s="155">
        <v>0.02</v>
      </c>
      <c r="I256" s="155">
        <v>3.125E-2</v>
      </c>
      <c r="J256" s="172">
        <v>1.125</v>
      </c>
      <c r="K256" s="172">
        <v>-2.3732817869415808</v>
      </c>
      <c r="L256" s="147"/>
      <c r="M256" s="203">
        <v>-0.39026364477335806</v>
      </c>
      <c r="N256" s="144"/>
      <c r="P256" s="154" t="s">
        <v>242</v>
      </c>
      <c r="Q256" s="155">
        <v>5.5230125523012555E-2</v>
      </c>
      <c r="R256" s="155">
        <v>4.7690014903129657E-2</v>
      </c>
      <c r="S256" s="155">
        <v>5.0766283524904213E-2</v>
      </c>
      <c r="T256" s="155">
        <v>5.6650246305418719E-2</v>
      </c>
      <c r="U256" s="155">
        <v>4.8754062838569881E-2</v>
      </c>
      <c r="V256" s="155">
        <v>5.5045871559633031E-2</v>
      </c>
      <c r="W256" s="155">
        <v>5.328596802841918E-2</v>
      </c>
      <c r="X256" s="155">
        <v>3.515263644773358E-2</v>
      </c>
      <c r="Y256" s="172">
        <v>-1.8133331580685599</v>
      </c>
      <c r="Z256" s="172">
        <v>-1.7075966232058599</v>
      </c>
      <c r="AA256" s="147"/>
      <c r="AB256" s="144"/>
      <c r="AC256" s="144"/>
      <c r="AD256" s="151">
        <v>5.4982817869415807E-2</v>
      </c>
      <c r="AE256" s="151">
        <v>5.222860267979218E-2</v>
      </c>
      <c r="AF256" s="144"/>
    </row>
    <row r="257" spans="1:32" ht="22.15" customHeight="1" x14ac:dyDescent="0.25">
      <c r="A257" s="154" t="s">
        <v>243</v>
      </c>
      <c r="B257" s="155">
        <v>0.65957446808510634</v>
      </c>
      <c r="C257" s="155">
        <v>0.72602739726027399</v>
      </c>
      <c r="D257" s="155">
        <v>0.6470588235294118</v>
      </c>
      <c r="E257" s="155">
        <v>0.8529411764705882</v>
      </c>
      <c r="F257" s="155">
        <v>0.65625</v>
      </c>
      <c r="G257" s="155">
        <v>0.76190476190476186</v>
      </c>
      <c r="H257" s="155">
        <v>0.7</v>
      </c>
      <c r="I257" s="155">
        <v>0.625</v>
      </c>
      <c r="J257" s="172">
        <v>-7.4999999999999956</v>
      </c>
      <c r="K257" s="172">
        <v>-8.6340206185567041</v>
      </c>
      <c r="L257" s="147"/>
      <c r="M257" s="203">
        <v>-10.025439407955595</v>
      </c>
      <c r="N257" s="144"/>
      <c r="P257" s="154" t="s">
        <v>243</v>
      </c>
      <c r="Q257" s="155">
        <v>0.63933054393305444</v>
      </c>
      <c r="R257" s="155">
        <v>0.65946348733233984</v>
      </c>
      <c r="S257" s="155">
        <v>0.71455938697318011</v>
      </c>
      <c r="T257" s="155">
        <v>0.73029556650246308</v>
      </c>
      <c r="U257" s="155">
        <v>0.68905742145178761</v>
      </c>
      <c r="V257" s="155">
        <v>0.67087155963302747</v>
      </c>
      <c r="W257" s="155">
        <v>0.67673179396092364</v>
      </c>
      <c r="X257" s="155">
        <v>0.72525439407955594</v>
      </c>
      <c r="Y257" s="172">
        <v>4.8522600118632297</v>
      </c>
      <c r="Z257" s="172">
        <v>4.5598938788333658</v>
      </c>
      <c r="AA257" s="147"/>
      <c r="AB257" s="144"/>
      <c r="AC257" s="144"/>
      <c r="AD257" s="151">
        <v>0.71134020618556704</v>
      </c>
      <c r="AE257" s="151">
        <v>0.67965545529122229</v>
      </c>
      <c r="AF257" s="144"/>
    </row>
    <row r="258" spans="1:32" ht="22.15" customHeight="1" x14ac:dyDescent="0.25">
      <c r="A258" s="154" t="s">
        <v>244</v>
      </c>
      <c r="B258" s="155">
        <v>0</v>
      </c>
      <c r="C258" s="155">
        <v>0</v>
      </c>
      <c r="D258" s="155">
        <v>0</v>
      </c>
      <c r="E258" s="155">
        <v>0</v>
      </c>
      <c r="F258" s="155">
        <v>0</v>
      </c>
      <c r="G258" s="155">
        <v>0</v>
      </c>
      <c r="H258" s="155">
        <v>0</v>
      </c>
      <c r="I258" s="155">
        <v>0</v>
      </c>
      <c r="J258" s="172">
        <v>0</v>
      </c>
      <c r="K258" s="172">
        <v>0</v>
      </c>
      <c r="L258" s="147"/>
      <c r="M258" s="203">
        <v>-9.2506938020351537E-2</v>
      </c>
      <c r="N258" s="144"/>
      <c r="P258" s="154" t="s">
        <v>244</v>
      </c>
      <c r="Q258" s="155">
        <v>0</v>
      </c>
      <c r="R258" s="155">
        <v>0</v>
      </c>
      <c r="S258" s="155">
        <v>0</v>
      </c>
      <c r="T258" s="155">
        <v>0</v>
      </c>
      <c r="U258" s="155">
        <v>2.1668472372697724E-3</v>
      </c>
      <c r="V258" s="155">
        <v>0</v>
      </c>
      <c r="W258" s="155">
        <v>0</v>
      </c>
      <c r="X258" s="155">
        <v>9.2506938020351531E-4</v>
      </c>
      <c r="Y258" s="172">
        <v>9.2506938020351537E-2</v>
      </c>
      <c r="Z258" s="172">
        <v>6.5162119863392265E-2</v>
      </c>
      <c r="AA258" s="147"/>
      <c r="AB258" s="144"/>
      <c r="AC258" s="144"/>
      <c r="AD258" s="151">
        <v>0</v>
      </c>
      <c r="AE258" s="151">
        <v>2.7344818156959256E-4</v>
      </c>
      <c r="AF258" s="144"/>
    </row>
    <row r="259" spans="1:32" ht="22.15" customHeight="1" x14ac:dyDescent="0.25">
      <c r="A259" s="154" t="s">
        <v>245</v>
      </c>
      <c r="B259" s="155">
        <v>0</v>
      </c>
      <c r="C259" s="155">
        <v>0</v>
      </c>
      <c r="D259" s="155">
        <v>0</v>
      </c>
      <c r="E259" s="155">
        <v>0</v>
      </c>
      <c r="F259" s="155">
        <v>0</v>
      </c>
      <c r="G259" s="155">
        <v>0</v>
      </c>
      <c r="H259" s="155">
        <v>0.02</v>
      </c>
      <c r="I259" s="155">
        <v>0</v>
      </c>
      <c r="J259" s="172">
        <v>-2</v>
      </c>
      <c r="K259" s="172">
        <v>-0.3436426116838488</v>
      </c>
      <c r="L259" s="147"/>
      <c r="M259" s="203">
        <v>-0.18501387604070307</v>
      </c>
      <c r="N259" s="144"/>
      <c r="P259" s="154" t="s">
        <v>245</v>
      </c>
      <c r="Q259" s="155">
        <v>0</v>
      </c>
      <c r="R259" s="155">
        <v>7.4515648286140089E-4</v>
      </c>
      <c r="S259" s="155">
        <v>9.5785440613026815E-4</v>
      </c>
      <c r="T259" s="155">
        <v>0</v>
      </c>
      <c r="U259" s="155">
        <v>1.0834236186348862E-3</v>
      </c>
      <c r="V259" s="155">
        <v>0</v>
      </c>
      <c r="W259" s="155">
        <v>1.7761989342806395E-3</v>
      </c>
      <c r="X259" s="155">
        <v>1.8501387604070306E-3</v>
      </c>
      <c r="Y259" s="172">
        <v>7.3939826126391116E-3</v>
      </c>
      <c r="Z259" s="172">
        <v>0.11665183064830491</v>
      </c>
      <c r="AA259" s="147"/>
      <c r="AB259" s="144"/>
      <c r="AC259" s="144"/>
      <c r="AD259" s="151">
        <v>3.4364261168384879E-3</v>
      </c>
      <c r="AE259" s="151">
        <v>6.8362045392398143E-4</v>
      </c>
      <c r="AF259" s="144"/>
    </row>
    <row r="260" spans="1:32" ht="22.15" customHeight="1" x14ac:dyDescent="0.25">
      <c r="A260" s="154" t="s">
        <v>246</v>
      </c>
      <c r="B260" s="155">
        <v>8.5106382978723402E-2</v>
      </c>
      <c r="C260" s="155">
        <v>2.7397260273972601E-2</v>
      </c>
      <c r="D260" s="155">
        <v>2.9411764705882353E-2</v>
      </c>
      <c r="E260" s="155">
        <v>5.8823529411764705E-2</v>
      </c>
      <c r="F260" s="155">
        <v>9.375E-2</v>
      </c>
      <c r="G260" s="155">
        <v>0.14285714285714285</v>
      </c>
      <c r="H260" s="155">
        <v>0.04</v>
      </c>
      <c r="I260" s="155">
        <v>6.25E-2</v>
      </c>
      <c r="J260" s="172">
        <v>2.25</v>
      </c>
      <c r="K260" s="172">
        <v>0.40807560137457038</v>
      </c>
      <c r="L260" s="147"/>
      <c r="M260" s="203">
        <v>-3.6482423681776135</v>
      </c>
      <c r="N260" s="144"/>
      <c r="P260" s="154" t="s">
        <v>246</v>
      </c>
      <c r="Q260" s="155">
        <v>9.0376569037656909E-2</v>
      </c>
      <c r="R260" s="155">
        <v>6.7064083457526083E-2</v>
      </c>
      <c r="S260" s="155">
        <v>6.0344827586206899E-2</v>
      </c>
      <c r="T260" s="155">
        <v>5.5418719211822662E-2</v>
      </c>
      <c r="U260" s="155">
        <v>7.5839653304442034E-2</v>
      </c>
      <c r="V260" s="155">
        <v>6.5366972477064217E-2</v>
      </c>
      <c r="W260" s="155">
        <v>7.8152753108348141E-2</v>
      </c>
      <c r="X260" s="155">
        <v>9.8982423681776135E-2</v>
      </c>
      <c r="Y260" s="172">
        <v>2.0829670573427994</v>
      </c>
      <c r="Z260" s="172">
        <v>2.7749172382897274</v>
      </c>
      <c r="AA260" s="147"/>
      <c r="AB260" s="144"/>
      <c r="AC260" s="144"/>
      <c r="AD260" s="151">
        <v>5.8419243986254296E-2</v>
      </c>
      <c r="AE260" s="151">
        <v>7.1233251298878864E-2</v>
      </c>
      <c r="AF260" s="144"/>
    </row>
    <row r="261" spans="1:32" x14ac:dyDescent="0.25">
      <c r="A261" s="149" t="s">
        <v>247</v>
      </c>
      <c r="B261" s="150">
        <v>233.63829787234039</v>
      </c>
      <c r="C261" s="150">
        <v>204.60273972602761</v>
      </c>
      <c r="D261" s="150">
        <v>167.85294117647049</v>
      </c>
      <c r="E261" s="150">
        <v>161.52941176470551</v>
      </c>
      <c r="F261" s="150">
        <v>167.81249999999957</v>
      </c>
      <c r="G261" s="150">
        <v>146.28571428571408</v>
      </c>
      <c r="H261" s="150">
        <v>176.4199999999999</v>
      </c>
      <c r="I261" s="150">
        <v>267.68750000000006</v>
      </c>
      <c r="J261" s="177">
        <v>91.267500000000155</v>
      </c>
      <c r="K261" s="177">
        <v>80.818084192440011</v>
      </c>
      <c r="L261" s="147"/>
      <c r="M261" s="203">
        <v>32.932643385753948</v>
      </c>
      <c r="N261" s="144"/>
      <c r="P261" s="149" t="s">
        <v>247</v>
      </c>
      <c r="Q261" s="150">
        <v>210.08870292887039</v>
      </c>
      <c r="R261" s="150">
        <v>232.27943368107282</v>
      </c>
      <c r="S261" s="150">
        <v>162.34195402298843</v>
      </c>
      <c r="T261" s="150">
        <v>163.39655172413785</v>
      </c>
      <c r="U261" s="150">
        <v>163.72697724810362</v>
      </c>
      <c r="V261" s="150">
        <v>170.53211009174339</v>
      </c>
      <c r="W261" s="150">
        <v>184.31793960923625</v>
      </c>
      <c r="X261" s="150">
        <v>234.75485661424611</v>
      </c>
      <c r="Y261" s="177">
        <v>50.43691700500986</v>
      </c>
      <c r="Z261" s="177">
        <v>47.127839933907097</v>
      </c>
      <c r="AA261" s="147"/>
      <c r="AB261" s="144"/>
      <c r="AC261" s="144"/>
      <c r="AD261" s="150">
        <v>186.86941580756005</v>
      </c>
      <c r="AE261" s="150">
        <v>187.62701668033901</v>
      </c>
      <c r="AF261" s="144"/>
    </row>
    <row r="262" spans="1:32" x14ac:dyDescent="0.25">
      <c r="A262" s="149" t="s">
        <v>248</v>
      </c>
      <c r="B262" s="150">
        <v>246.41666666666652</v>
      </c>
      <c r="C262" s="150">
        <v>261.70588235294133</v>
      </c>
      <c r="D262" s="150">
        <v>237.30000000000018</v>
      </c>
      <c r="E262" s="150">
        <v>207</v>
      </c>
      <c r="F262" s="150">
        <v>190.25</v>
      </c>
      <c r="G262" s="150">
        <v>100.75</v>
      </c>
      <c r="H262" s="150">
        <v>202.1</v>
      </c>
      <c r="I262" s="150">
        <v>348.33333333333371</v>
      </c>
      <c r="J262" s="177">
        <v>146.23333333333372</v>
      </c>
      <c r="K262" s="177">
        <v>123.90476190476224</v>
      </c>
      <c r="L262" s="147"/>
      <c r="M262" s="203">
        <v>80.250530785563171</v>
      </c>
      <c r="N262" s="144"/>
      <c r="P262" s="149" t="s">
        <v>248</v>
      </c>
      <c r="Q262" s="150">
        <v>220.50986842105286</v>
      </c>
      <c r="R262" s="150">
        <v>260.85260115606934</v>
      </c>
      <c r="S262" s="150">
        <v>186.2903225806453</v>
      </c>
      <c r="T262" s="150">
        <v>197.71751412429344</v>
      </c>
      <c r="U262" s="150">
        <v>188.24390243902454</v>
      </c>
      <c r="V262" s="150">
        <v>194.5221674876851</v>
      </c>
      <c r="W262" s="150">
        <v>191.9285714285713</v>
      </c>
      <c r="X262" s="150">
        <v>268.08280254777054</v>
      </c>
      <c r="Y262" s="177">
        <v>76.154231119199238</v>
      </c>
      <c r="Z262" s="177">
        <v>56.755682884511259</v>
      </c>
      <c r="AA262" s="147"/>
      <c r="AB262" s="144"/>
      <c r="AC262" s="144"/>
      <c r="AD262" s="150">
        <v>224.42857142857147</v>
      </c>
      <c r="AE262" s="150">
        <v>211.32711966325928</v>
      </c>
      <c r="AF262" s="144"/>
    </row>
    <row r="263" spans="1:32" x14ac:dyDescent="0.25">
      <c r="A263" s="146" t="s">
        <v>249</v>
      </c>
      <c r="B263" s="147">
        <v>55</v>
      </c>
      <c r="C263" s="147">
        <v>47</v>
      </c>
      <c r="D263" s="147">
        <v>34</v>
      </c>
      <c r="E263" s="147">
        <v>32</v>
      </c>
      <c r="F263" s="147">
        <v>42</v>
      </c>
      <c r="G263" s="147">
        <v>54</v>
      </c>
      <c r="H263" s="147">
        <v>67</v>
      </c>
      <c r="I263" s="147">
        <v>55</v>
      </c>
      <c r="J263" s="148">
        <v>-0.17910447761194029</v>
      </c>
      <c r="K263" s="148">
        <v>0.16314199395770396</v>
      </c>
      <c r="L263" s="147"/>
      <c r="M263" s="155">
        <v>2.9923830250272034E-2</v>
      </c>
      <c r="N263" s="144"/>
      <c r="P263" s="146" t="s">
        <v>249</v>
      </c>
      <c r="Q263" s="147">
        <v>1639</v>
      </c>
      <c r="R263" s="147">
        <v>1291</v>
      </c>
      <c r="S263" s="147">
        <v>1020</v>
      </c>
      <c r="T263" s="147">
        <v>1036</v>
      </c>
      <c r="U263" s="147">
        <v>1091</v>
      </c>
      <c r="V263" s="147">
        <v>1277</v>
      </c>
      <c r="W263" s="147">
        <v>1682</v>
      </c>
      <c r="X263" s="147">
        <v>1838</v>
      </c>
      <c r="Y263" s="148">
        <v>9.2746730083234238E-2</v>
      </c>
      <c r="Z263" s="148">
        <v>0.42386011509517479</v>
      </c>
      <c r="AA263" s="147"/>
      <c r="AB263" s="144"/>
      <c r="AC263" s="144"/>
      <c r="AD263" s="147">
        <v>47.285714285714285</v>
      </c>
      <c r="AE263" s="147">
        <v>1290.8571428571429</v>
      </c>
      <c r="AF263" s="144"/>
    </row>
    <row r="264" spans="1:32" x14ac:dyDescent="0.25">
      <c r="A264" s="146" t="s">
        <v>250</v>
      </c>
      <c r="B264" s="150">
        <v>12</v>
      </c>
      <c r="C264" s="150">
        <v>14</v>
      </c>
      <c r="D264" s="150">
        <v>3</v>
      </c>
      <c r="E264" s="150">
        <v>3</v>
      </c>
      <c r="F264" s="150">
        <v>7</v>
      </c>
      <c r="G264" s="150">
        <v>8</v>
      </c>
      <c r="H264" s="150">
        <v>25</v>
      </c>
      <c r="I264" s="150">
        <v>22</v>
      </c>
      <c r="J264" s="148">
        <v>-0.12</v>
      </c>
      <c r="K264" s="148">
        <v>1.1388888888888888</v>
      </c>
      <c r="L264" s="147"/>
      <c r="M264" s="155">
        <v>3.7542662116040959E-2</v>
      </c>
      <c r="N264" s="144"/>
      <c r="P264" s="146" t="s">
        <v>250</v>
      </c>
      <c r="Q264" s="150">
        <v>532</v>
      </c>
      <c r="R264" s="150">
        <v>339</v>
      </c>
      <c r="S264" s="150">
        <v>206</v>
      </c>
      <c r="T264" s="150">
        <v>219</v>
      </c>
      <c r="U264" s="150">
        <v>204</v>
      </c>
      <c r="V264" s="150">
        <v>286</v>
      </c>
      <c r="W264" s="150">
        <v>487</v>
      </c>
      <c r="X264" s="150">
        <v>586</v>
      </c>
      <c r="Y264" s="148">
        <v>0.20328542094455851</v>
      </c>
      <c r="Z264" s="148">
        <v>0.80466344038715354</v>
      </c>
      <c r="AA264" s="147"/>
      <c r="AB264" s="144"/>
      <c r="AC264" s="144"/>
      <c r="AD264" s="150">
        <v>10.285714285714286</v>
      </c>
      <c r="AE264" s="150">
        <v>324.71428571428572</v>
      </c>
      <c r="AF264" s="144"/>
    </row>
    <row r="265" spans="1:32" x14ac:dyDescent="0.25">
      <c r="A265" s="149" t="s">
        <v>251</v>
      </c>
      <c r="B265" s="147">
        <v>0</v>
      </c>
      <c r="C265" s="147">
        <v>31</v>
      </c>
      <c r="D265" s="147">
        <v>36</v>
      </c>
      <c r="E265" s="147">
        <v>19</v>
      </c>
      <c r="F265" s="147">
        <v>22</v>
      </c>
      <c r="G265" s="147">
        <v>14</v>
      </c>
      <c r="H265" s="147">
        <v>17</v>
      </c>
      <c r="I265" s="147">
        <v>22</v>
      </c>
      <c r="J265" s="148">
        <v>0.29411764705882354</v>
      </c>
      <c r="K265" s="157">
        <v>-5.0359712230215875E-2</v>
      </c>
      <c r="L265" s="147"/>
      <c r="M265" s="155">
        <v>4.2718446601941747E-2</v>
      </c>
      <c r="N265" s="144"/>
      <c r="P265" s="149" t="s">
        <v>251</v>
      </c>
      <c r="Q265" s="147">
        <v>0</v>
      </c>
      <c r="R265" s="147">
        <v>828</v>
      </c>
      <c r="S265" s="147">
        <v>857</v>
      </c>
      <c r="T265" s="147">
        <v>661</v>
      </c>
      <c r="U265" s="147">
        <v>530</v>
      </c>
      <c r="V265" s="147">
        <v>582</v>
      </c>
      <c r="W265" s="147">
        <v>648</v>
      </c>
      <c r="X265" s="147">
        <v>515</v>
      </c>
      <c r="Y265" s="148">
        <v>-0.20524691358024691</v>
      </c>
      <c r="Z265" s="157">
        <v>-0.2474427666829031</v>
      </c>
      <c r="AA265" s="147"/>
      <c r="AB265" s="144"/>
      <c r="AC265" s="144"/>
      <c r="AD265" s="158">
        <v>23.166666666666668</v>
      </c>
      <c r="AE265" s="158">
        <v>684.33333333333337</v>
      </c>
      <c r="AF265" s="167"/>
    </row>
    <row r="266" spans="1:32" x14ac:dyDescent="0.25">
      <c r="A266" s="159" t="s">
        <v>252</v>
      </c>
      <c r="B266" s="150">
        <v>20</v>
      </c>
      <c r="C266" s="150">
        <v>7</v>
      </c>
      <c r="D266" s="150">
        <v>2</v>
      </c>
      <c r="E266" s="150">
        <v>5</v>
      </c>
      <c r="F266" s="150">
        <v>1</v>
      </c>
      <c r="G266" s="150">
        <v>3</v>
      </c>
      <c r="H266" s="150">
        <v>1</v>
      </c>
      <c r="I266" s="150">
        <v>5</v>
      </c>
      <c r="J266" s="148">
        <v>4</v>
      </c>
      <c r="K266" s="148">
        <v>-0.10256410256410252</v>
      </c>
      <c r="L266" s="147"/>
      <c r="M266" s="155">
        <v>3.4482758620689655E-2</v>
      </c>
      <c r="N266" s="144"/>
      <c r="P266" s="159" t="s">
        <v>252</v>
      </c>
      <c r="Q266" s="150">
        <v>171</v>
      </c>
      <c r="R266" s="150">
        <v>160</v>
      </c>
      <c r="S266" s="150">
        <v>196</v>
      </c>
      <c r="T266" s="150">
        <v>117</v>
      </c>
      <c r="U266" s="150">
        <v>131</v>
      </c>
      <c r="V266" s="150">
        <v>112</v>
      </c>
      <c r="W266" s="150">
        <v>123</v>
      </c>
      <c r="X266" s="150">
        <v>145</v>
      </c>
      <c r="Y266" s="148">
        <v>0.17886178861788618</v>
      </c>
      <c r="Z266" s="148">
        <v>4.9504950495050069E-3</v>
      </c>
      <c r="AA266" s="147"/>
      <c r="AB266" s="144"/>
      <c r="AC266" s="144"/>
      <c r="AD266" s="150">
        <v>5.5714285714285712</v>
      </c>
      <c r="AE266" s="150">
        <v>144.28571428571428</v>
      </c>
      <c r="AF266" s="144"/>
    </row>
    <row r="267" spans="1:32" x14ac:dyDescent="0.25">
      <c r="A267" s="159" t="s">
        <v>253</v>
      </c>
      <c r="B267" s="150">
        <v>3</v>
      </c>
      <c r="C267" s="150">
        <v>1</v>
      </c>
      <c r="D267" s="150">
        <v>2</v>
      </c>
      <c r="E267" s="150">
        <v>2</v>
      </c>
      <c r="F267" s="150">
        <v>0</v>
      </c>
      <c r="G267" s="150">
        <v>4</v>
      </c>
      <c r="H267" s="150">
        <v>0</v>
      </c>
      <c r="I267" s="150">
        <v>0</v>
      </c>
      <c r="J267" s="148" t="e">
        <v>#DIV/0!</v>
      </c>
      <c r="K267" s="148">
        <v>-1</v>
      </c>
      <c r="L267" s="147"/>
      <c r="M267" s="155">
        <v>0</v>
      </c>
      <c r="N267" s="144"/>
      <c r="P267" s="159" t="s">
        <v>253</v>
      </c>
      <c r="Q267" s="150">
        <v>19</v>
      </c>
      <c r="R267" s="150">
        <v>32</v>
      </c>
      <c r="S267" s="150">
        <v>49</v>
      </c>
      <c r="T267" s="150">
        <v>29</v>
      </c>
      <c r="U267" s="150">
        <v>36</v>
      </c>
      <c r="V267" s="150">
        <v>15</v>
      </c>
      <c r="W267" s="150">
        <v>25</v>
      </c>
      <c r="X267" s="150">
        <v>26</v>
      </c>
      <c r="Y267" s="148">
        <v>0.04</v>
      </c>
      <c r="Z267" s="148">
        <v>-0.11219512195121949</v>
      </c>
      <c r="AA267" s="147"/>
      <c r="AB267" s="144"/>
      <c r="AC267" s="144"/>
      <c r="AD267" s="150">
        <v>1.7142857142857142</v>
      </c>
      <c r="AE267" s="150">
        <v>29.285714285714285</v>
      </c>
      <c r="AF267" s="144"/>
    </row>
    <row r="268" spans="1:32" x14ac:dyDescent="0.25">
      <c r="A268" s="159" t="s">
        <v>254</v>
      </c>
      <c r="B268" s="191">
        <v>0.13043478260869565</v>
      </c>
      <c r="C268" s="191">
        <v>0.125</v>
      </c>
      <c r="D268" s="191">
        <v>0.5</v>
      </c>
      <c r="E268" s="191">
        <v>0.2857142857142857</v>
      </c>
      <c r="F268" s="191">
        <v>0</v>
      </c>
      <c r="G268" s="191">
        <v>0.5714285714285714</v>
      </c>
      <c r="H268" s="191">
        <v>0</v>
      </c>
      <c r="I268" s="191">
        <v>0</v>
      </c>
      <c r="J268" s="172">
        <v>0</v>
      </c>
      <c r="K268" s="172">
        <v>-23.52941176470588</v>
      </c>
      <c r="L268" s="147"/>
      <c r="M268" s="203">
        <v>-15.204678362573098</v>
      </c>
      <c r="N268" s="144"/>
      <c r="P268" s="159" t="s">
        <v>254</v>
      </c>
      <c r="Q268" s="191">
        <v>0.1</v>
      </c>
      <c r="R268" s="191">
        <v>0.16666666666666666</v>
      </c>
      <c r="S268" s="191">
        <v>0.2</v>
      </c>
      <c r="T268" s="191">
        <v>0.19863013698630136</v>
      </c>
      <c r="U268" s="191">
        <v>0.21556886227544911</v>
      </c>
      <c r="V268" s="191">
        <v>0.11811023622047244</v>
      </c>
      <c r="W268" s="191">
        <v>0.16891891891891891</v>
      </c>
      <c r="X268" s="191">
        <v>0.15204678362573099</v>
      </c>
      <c r="Y268" s="172">
        <v>-1.6872135293187929</v>
      </c>
      <c r="Z268" s="172">
        <v>-1.667749620965997</v>
      </c>
      <c r="AA268" s="147"/>
      <c r="AB268" s="144"/>
      <c r="AC268" s="144"/>
      <c r="AD268" s="191">
        <v>0.23529411764705882</v>
      </c>
      <c r="AE268" s="191">
        <v>0.16872427983539096</v>
      </c>
      <c r="AF268" s="144"/>
    </row>
    <row r="269" spans="1:32" x14ac:dyDescent="0.25">
      <c r="A269" s="161" t="s">
        <v>255</v>
      </c>
      <c r="B269" s="161"/>
      <c r="C269" s="161"/>
      <c r="D269" s="161"/>
      <c r="E269" s="144"/>
      <c r="F269" s="144"/>
      <c r="G269" s="144"/>
      <c r="H269" s="144"/>
      <c r="I269" s="144"/>
      <c r="J269" s="144"/>
      <c r="K269" s="144"/>
      <c r="L269" s="144"/>
      <c r="M269" s="144"/>
      <c r="N269" s="144"/>
      <c r="O269" s="204"/>
      <c r="P269" s="161" t="s">
        <v>255</v>
      </c>
      <c r="Q269" s="161"/>
      <c r="R269" s="161"/>
      <c r="S269" s="161"/>
      <c r="T269" s="144"/>
      <c r="U269" s="144"/>
      <c r="V269" s="144"/>
      <c r="W269" s="144"/>
      <c r="X269" s="144"/>
      <c r="Y269" s="144"/>
      <c r="Z269" s="144"/>
      <c r="AA269" s="144"/>
      <c r="AB269" s="144"/>
      <c r="AC269" s="144"/>
      <c r="AD269" s="144"/>
      <c r="AE269" s="144"/>
      <c r="AF269" s="144"/>
    </row>
    <row r="270" spans="1:32" x14ac:dyDescent="0.25">
      <c r="A270" s="161"/>
      <c r="B270" s="161"/>
      <c r="C270" s="161"/>
      <c r="D270" s="161"/>
      <c r="E270" s="144"/>
      <c r="F270" s="144"/>
      <c r="G270" s="144"/>
      <c r="H270" s="144"/>
      <c r="I270" s="144"/>
      <c r="J270" s="144"/>
      <c r="K270" s="144"/>
      <c r="L270" s="144"/>
      <c r="M270" s="144"/>
      <c r="N270" s="144"/>
      <c r="O270" s="204"/>
      <c r="P270" s="161"/>
      <c r="Q270" s="161"/>
      <c r="R270" s="161"/>
      <c r="S270" s="161"/>
      <c r="T270" s="144"/>
      <c r="U270" s="144"/>
      <c r="V270" s="144"/>
      <c r="W270" s="144"/>
      <c r="X270" s="144"/>
      <c r="Y270" s="144"/>
      <c r="Z270" s="144"/>
      <c r="AA270" s="144"/>
      <c r="AB270" s="144"/>
      <c r="AC270" s="144"/>
      <c r="AD270" s="144"/>
      <c r="AE270" s="144"/>
      <c r="AF270" s="144"/>
    </row>
    <row r="271" spans="1:32" x14ac:dyDescent="0.25">
      <c r="A271" s="161"/>
      <c r="B271" s="161"/>
      <c r="C271" s="161"/>
      <c r="D271" s="161"/>
      <c r="E271" s="144"/>
      <c r="F271" s="144"/>
      <c r="G271" s="144"/>
      <c r="H271" s="144"/>
      <c r="I271" s="144"/>
      <c r="J271" s="144"/>
      <c r="K271" s="144"/>
      <c r="L271" s="144"/>
      <c r="M271" s="144"/>
      <c r="N271" s="144"/>
      <c r="O271" s="204"/>
      <c r="P271" s="161"/>
      <c r="Q271" s="161"/>
      <c r="R271" s="161"/>
      <c r="S271" s="161"/>
      <c r="T271" s="144"/>
      <c r="U271" s="144"/>
      <c r="V271" s="144"/>
      <c r="W271" s="144"/>
      <c r="X271" s="144"/>
      <c r="Y271" s="144"/>
      <c r="Z271" s="144"/>
      <c r="AA271" s="144"/>
      <c r="AB271" s="144"/>
      <c r="AC271" s="144"/>
      <c r="AD271" s="144"/>
      <c r="AE271" s="144"/>
      <c r="AF271" s="144"/>
    </row>
    <row r="272" spans="1:32" x14ac:dyDescent="0.25">
      <c r="A272" s="189" t="s">
        <v>282</v>
      </c>
      <c r="B272" s="189"/>
      <c r="C272" s="189"/>
      <c r="D272" s="189"/>
      <c r="E272" s="181"/>
      <c r="F272" s="167"/>
      <c r="G272" s="167"/>
      <c r="H272" s="167"/>
      <c r="I272" s="167"/>
      <c r="J272" s="167"/>
      <c r="K272" s="167"/>
      <c r="L272" s="188"/>
      <c r="M272" s="211"/>
      <c r="N272" s="144"/>
      <c r="O272" s="211"/>
      <c r="P272" s="189" t="s">
        <v>282</v>
      </c>
      <c r="Q272" s="189"/>
      <c r="R272" s="189"/>
      <c r="S272" s="189"/>
      <c r="T272" s="181"/>
      <c r="U272" s="144"/>
      <c r="V272" s="144"/>
      <c r="W272" s="144"/>
      <c r="X272" s="144"/>
      <c r="Y272" s="144"/>
      <c r="Z272" s="144"/>
      <c r="AA272" s="188"/>
      <c r="AB272" s="144"/>
      <c r="AC272" s="144"/>
      <c r="AD272" s="144"/>
      <c r="AE272" s="144"/>
      <c r="AF272" s="144"/>
    </row>
    <row r="273" spans="1:32" x14ac:dyDescent="0.25">
      <c r="A273" s="166" t="s">
        <v>319</v>
      </c>
      <c r="B273" s="166"/>
      <c r="C273" s="166"/>
      <c r="D273" s="166"/>
      <c r="E273" s="213"/>
      <c r="F273" s="167"/>
      <c r="G273" s="167"/>
      <c r="H273" s="167"/>
      <c r="I273" s="167"/>
      <c r="J273" s="167"/>
      <c r="K273" s="167"/>
      <c r="L273" s="167"/>
      <c r="M273" s="144"/>
      <c r="N273" s="144"/>
      <c r="P273" s="166" t="s">
        <v>231</v>
      </c>
      <c r="Q273" s="166"/>
      <c r="R273" s="166"/>
      <c r="S273" s="166"/>
      <c r="T273" s="162"/>
      <c r="U273" s="144"/>
      <c r="V273" s="144"/>
      <c r="W273" s="144"/>
      <c r="X273" s="144"/>
      <c r="Y273" s="144"/>
      <c r="Z273" s="144"/>
      <c r="AA273" s="167"/>
      <c r="AB273" s="144"/>
      <c r="AC273" s="144"/>
      <c r="AD273" s="144"/>
      <c r="AE273" s="144"/>
      <c r="AF273" s="144"/>
    </row>
    <row r="274" spans="1:32" ht="31.5" x14ac:dyDescent="0.25">
      <c r="A274" s="190"/>
      <c r="B274" s="141">
        <v>2019</v>
      </c>
      <c r="C274" s="141">
        <v>2020</v>
      </c>
      <c r="D274" s="141">
        <v>2021</v>
      </c>
      <c r="E274" s="141">
        <v>2022</v>
      </c>
      <c r="F274" s="141">
        <v>2023</v>
      </c>
      <c r="G274" s="141">
        <v>2024</v>
      </c>
      <c r="H274" s="141">
        <v>2025</v>
      </c>
      <c r="I274" s="141">
        <v>2026</v>
      </c>
      <c r="J274" s="142" t="s">
        <v>232</v>
      </c>
      <c r="K274" s="142" t="s">
        <v>233</v>
      </c>
      <c r="L274" s="143" t="s">
        <v>234</v>
      </c>
      <c r="M274" s="145" t="s">
        <v>287</v>
      </c>
      <c r="N274" s="144"/>
      <c r="P274" s="190"/>
      <c r="Q274" s="141">
        <v>2019</v>
      </c>
      <c r="R274" s="141">
        <v>2020</v>
      </c>
      <c r="S274" s="141">
        <v>2021</v>
      </c>
      <c r="T274" s="141">
        <v>2022</v>
      </c>
      <c r="U274" s="141">
        <v>2023</v>
      </c>
      <c r="V274" s="141">
        <v>2024</v>
      </c>
      <c r="W274" s="141">
        <v>2025</v>
      </c>
      <c r="X274" s="141">
        <v>2026</v>
      </c>
      <c r="Y274" s="142" t="s">
        <v>232</v>
      </c>
      <c r="Z274" s="142" t="s">
        <v>233</v>
      </c>
      <c r="AA274" s="143" t="s">
        <v>234</v>
      </c>
      <c r="AB274" s="144"/>
      <c r="AC274" s="144"/>
      <c r="AD274" s="145" t="s">
        <v>320</v>
      </c>
      <c r="AE274" s="145" t="s">
        <v>235</v>
      </c>
      <c r="AF274" s="144"/>
    </row>
    <row r="275" spans="1:32" x14ac:dyDescent="0.25">
      <c r="A275" s="146" t="s">
        <v>236</v>
      </c>
      <c r="B275" s="147">
        <v>7</v>
      </c>
      <c r="C275" s="147">
        <v>19</v>
      </c>
      <c r="D275" s="147">
        <v>10</v>
      </c>
      <c r="E275" s="147">
        <v>8</v>
      </c>
      <c r="F275" s="147">
        <v>10</v>
      </c>
      <c r="G275" s="147">
        <v>6</v>
      </c>
      <c r="H275" s="147">
        <v>14</v>
      </c>
      <c r="I275" s="147">
        <v>14</v>
      </c>
      <c r="J275" s="148">
        <v>0</v>
      </c>
      <c r="K275" s="148">
        <v>0.32432432432432434</v>
      </c>
      <c r="L275" s="147"/>
      <c r="M275" s="155">
        <v>3.7135278514588858E-2</v>
      </c>
      <c r="N275" s="144"/>
      <c r="P275" s="146" t="s">
        <v>236</v>
      </c>
      <c r="Q275" s="147">
        <v>359</v>
      </c>
      <c r="R275" s="147">
        <v>377</v>
      </c>
      <c r="S275" s="147">
        <v>301</v>
      </c>
      <c r="T275" s="147">
        <v>319</v>
      </c>
      <c r="U275" s="147">
        <v>306</v>
      </c>
      <c r="V275" s="147">
        <v>311</v>
      </c>
      <c r="W275" s="147">
        <v>394</v>
      </c>
      <c r="X275" s="147">
        <v>377</v>
      </c>
      <c r="Y275" s="148">
        <v>-4.3147208121827409E-2</v>
      </c>
      <c r="Z275" s="148">
        <v>0.11491339247993232</v>
      </c>
      <c r="AA275" s="147"/>
      <c r="AB275" s="144"/>
      <c r="AC275" s="144"/>
      <c r="AD275" s="147">
        <v>10.571428571428571</v>
      </c>
      <c r="AE275" s="147">
        <v>338.14285714285717</v>
      </c>
      <c r="AF275" s="144"/>
    </row>
    <row r="276" spans="1:32" x14ac:dyDescent="0.25">
      <c r="A276" s="149" t="s">
        <v>237</v>
      </c>
      <c r="B276" s="150">
        <v>6</v>
      </c>
      <c r="C276" s="150">
        <v>15</v>
      </c>
      <c r="D276" s="150">
        <v>8</v>
      </c>
      <c r="E276" s="150">
        <v>6</v>
      </c>
      <c r="F276" s="150">
        <v>6</v>
      </c>
      <c r="G276" s="150">
        <v>3</v>
      </c>
      <c r="H276" s="150">
        <v>8</v>
      </c>
      <c r="I276" s="150">
        <v>5</v>
      </c>
      <c r="J276" s="148">
        <v>-0.375</v>
      </c>
      <c r="K276" s="148">
        <v>-0.32692307692307693</v>
      </c>
      <c r="L276" s="147"/>
      <c r="M276" s="155">
        <v>1.968503937007874E-2</v>
      </c>
      <c r="N276" s="144"/>
      <c r="P276" s="149" t="s">
        <v>237</v>
      </c>
      <c r="Q276" s="150">
        <v>278</v>
      </c>
      <c r="R276" s="150">
        <v>286</v>
      </c>
      <c r="S276" s="150">
        <v>230</v>
      </c>
      <c r="T276" s="150">
        <v>245</v>
      </c>
      <c r="U276" s="150">
        <v>229</v>
      </c>
      <c r="V276" s="150">
        <v>235</v>
      </c>
      <c r="W276" s="150">
        <v>274</v>
      </c>
      <c r="X276" s="150">
        <v>254</v>
      </c>
      <c r="Y276" s="148">
        <v>-7.2992700729927001E-2</v>
      </c>
      <c r="Z276" s="148">
        <v>5.6274620146312411E-4</v>
      </c>
      <c r="AA276" s="147"/>
      <c r="AB276" s="144"/>
      <c r="AC276" s="144"/>
      <c r="AD276" s="150">
        <v>7.4285714285714288</v>
      </c>
      <c r="AE276" s="150">
        <v>253.85714285714286</v>
      </c>
      <c r="AF276" s="144"/>
    </row>
    <row r="277" spans="1:32" x14ac:dyDescent="0.25">
      <c r="A277" s="146" t="s">
        <v>90</v>
      </c>
      <c r="B277" s="151">
        <v>0.8571428571428571</v>
      </c>
      <c r="C277" s="151">
        <v>0.78947368421052633</v>
      </c>
      <c r="D277" s="151">
        <v>0.8</v>
      </c>
      <c r="E277" s="151">
        <v>0.75</v>
      </c>
      <c r="F277" s="151">
        <v>0.6</v>
      </c>
      <c r="G277" s="151">
        <v>0.5</v>
      </c>
      <c r="H277" s="151">
        <v>0.5714285714285714</v>
      </c>
      <c r="I277" s="151">
        <v>0.35714285714285715</v>
      </c>
      <c r="J277" s="172">
        <v>-21.428571428571423</v>
      </c>
      <c r="K277" s="172">
        <v>-34.555984555984558</v>
      </c>
      <c r="L277" s="147"/>
      <c r="M277" s="203">
        <v>-34.841269841269842</v>
      </c>
      <c r="N277" s="144"/>
      <c r="P277" s="146" t="s">
        <v>90</v>
      </c>
      <c r="Q277" s="151">
        <v>0.80813953488372092</v>
      </c>
      <c r="R277" s="151">
        <v>0.79224376731301938</v>
      </c>
      <c r="S277" s="151">
        <v>0.7931034482758621</v>
      </c>
      <c r="T277" s="151">
        <v>0.78778135048231512</v>
      </c>
      <c r="U277" s="151">
        <v>0.77891156462585032</v>
      </c>
      <c r="V277" s="151">
        <v>0.77814569536423839</v>
      </c>
      <c r="W277" s="151">
        <v>0.72295514511873349</v>
      </c>
      <c r="X277" s="151">
        <v>0.7055555555555556</v>
      </c>
      <c r="Y277" s="172">
        <v>-1.7399589563177886</v>
      </c>
      <c r="Z277" s="172">
        <v>-7.3488723269521161</v>
      </c>
      <c r="AA277" s="147"/>
      <c r="AB277" s="144"/>
      <c r="AC277" s="144"/>
      <c r="AD277" s="151">
        <v>0.70270270270270274</v>
      </c>
      <c r="AE277" s="151">
        <v>0.77904427882507676</v>
      </c>
      <c r="AF277" s="144"/>
    </row>
    <row r="278" spans="1:32" x14ac:dyDescent="0.25">
      <c r="A278" s="149" t="s">
        <v>238</v>
      </c>
      <c r="B278" s="150">
        <v>5</v>
      </c>
      <c r="C278" s="150">
        <v>14</v>
      </c>
      <c r="D278" s="150">
        <v>7</v>
      </c>
      <c r="E278" s="150">
        <v>7</v>
      </c>
      <c r="F278" s="150">
        <v>6</v>
      </c>
      <c r="G278" s="150">
        <v>3</v>
      </c>
      <c r="H278" s="150">
        <v>7</v>
      </c>
      <c r="I278" s="150">
        <v>3</v>
      </c>
      <c r="J278" s="148">
        <v>-0.5714285714285714</v>
      </c>
      <c r="K278" s="148">
        <v>-0.5714285714285714</v>
      </c>
      <c r="L278" s="147"/>
      <c r="M278" s="155">
        <v>1.3215859030837005E-2</v>
      </c>
      <c r="N278" s="144"/>
      <c r="P278" s="149" t="s">
        <v>238</v>
      </c>
      <c r="Q278" s="150">
        <v>261</v>
      </c>
      <c r="R278" s="150">
        <v>277</v>
      </c>
      <c r="S278" s="150">
        <v>220</v>
      </c>
      <c r="T278" s="150">
        <v>241</v>
      </c>
      <c r="U278" s="150">
        <v>214</v>
      </c>
      <c r="V278" s="150">
        <v>228</v>
      </c>
      <c r="W278" s="150">
        <v>253</v>
      </c>
      <c r="X278" s="150">
        <v>227</v>
      </c>
      <c r="Y278" s="148">
        <v>-0.10276679841897234</v>
      </c>
      <c r="Z278" s="148">
        <v>-6.1983471074380167E-2</v>
      </c>
      <c r="AA278" s="147"/>
      <c r="AB278" s="144"/>
      <c r="AC278" s="144"/>
      <c r="AD278" s="150">
        <v>7</v>
      </c>
      <c r="AE278" s="150">
        <v>242</v>
      </c>
      <c r="AF278" s="144"/>
    </row>
    <row r="279" spans="1:32" x14ac:dyDescent="0.25">
      <c r="A279" s="149" t="s">
        <v>239</v>
      </c>
      <c r="B279" s="153">
        <v>0.7142857142857143</v>
      </c>
      <c r="C279" s="153">
        <v>0.73684210526315785</v>
      </c>
      <c r="D279" s="153">
        <v>0.7</v>
      </c>
      <c r="E279" s="153">
        <v>0.875</v>
      </c>
      <c r="F279" s="153">
        <v>0.6</v>
      </c>
      <c r="G279" s="153">
        <v>0.5</v>
      </c>
      <c r="H279" s="153">
        <v>0.5</v>
      </c>
      <c r="I279" s="153">
        <v>0.21428571428571427</v>
      </c>
      <c r="J279" s="172">
        <v>-28.571428571428569</v>
      </c>
      <c r="K279" s="172">
        <v>-44.787644787644787</v>
      </c>
      <c r="L279" s="147"/>
      <c r="M279" s="203">
        <v>-38.783630162940511</v>
      </c>
      <c r="N279" s="144"/>
      <c r="P279" s="149" t="s">
        <v>239</v>
      </c>
      <c r="Q279" s="153">
        <v>0.72701949860724235</v>
      </c>
      <c r="R279" s="153">
        <v>0.73474801061007955</v>
      </c>
      <c r="S279" s="153">
        <v>0.73089700996677742</v>
      </c>
      <c r="T279" s="153">
        <v>0.75548589341692785</v>
      </c>
      <c r="U279" s="153">
        <v>0.69934640522875813</v>
      </c>
      <c r="V279" s="153">
        <v>0.73311897106109325</v>
      </c>
      <c r="W279" s="153">
        <v>0.64213197969543145</v>
      </c>
      <c r="X279" s="153">
        <v>0.60212201591511938</v>
      </c>
      <c r="Y279" s="172">
        <v>-4.000996378031207</v>
      </c>
      <c r="Z279" s="172">
        <v>-11.355183283857729</v>
      </c>
      <c r="AA279" s="147"/>
      <c r="AB279" s="144"/>
      <c r="AC279" s="144"/>
      <c r="AD279" s="153">
        <v>0.66216216216216217</v>
      </c>
      <c r="AE279" s="153">
        <v>0.71567384875369666</v>
      </c>
      <c r="AF279" s="144"/>
    </row>
    <row r="280" spans="1:32" x14ac:dyDescent="0.25">
      <c r="A280" s="149" t="s">
        <v>240</v>
      </c>
      <c r="B280" s="153">
        <v>0.83333333333333337</v>
      </c>
      <c r="C280" s="153">
        <v>0.93333333333333335</v>
      </c>
      <c r="D280" s="153">
        <v>0.875</v>
      </c>
      <c r="E280" s="153">
        <v>1.1666666666666667</v>
      </c>
      <c r="F280" s="153">
        <v>1</v>
      </c>
      <c r="G280" s="153">
        <v>1</v>
      </c>
      <c r="H280" s="153">
        <v>0.875</v>
      </c>
      <c r="I280" s="153">
        <v>0.6</v>
      </c>
      <c r="J280" s="172">
        <v>-27.500000000000004</v>
      </c>
      <c r="K280" s="172">
        <v>-34.230769230769234</v>
      </c>
      <c r="L280" s="147"/>
      <c r="M280" s="203">
        <v>-29.370078740157478</v>
      </c>
      <c r="N280" s="144"/>
      <c r="P280" s="149" t="s">
        <v>240</v>
      </c>
      <c r="Q280" s="153">
        <v>0.9388489208633094</v>
      </c>
      <c r="R280" s="153">
        <v>0.96853146853146854</v>
      </c>
      <c r="S280" s="153">
        <v>0.95652173913043481</v>
      </c>
      <c r="T280" s="153">
        <v>0.98367346938775513</v>
      </c>
      <c r="U280" s="153">
        <v>0.93449781659388642</v>
      </c>
      <c r="V280" s="153">
        <v>0.97021276595744677</v>
      </c>
      <c r="W280" s="153">
        <v>0.92335766423357668</v>
      </c>
      <c r="X280" s="153">
        <v>0.89370078740157477</v>
      </c>
      <c r="Y280" s="172">
        <v>-2.965687683200191</v>
      </c>
      <c r="Z280" s="172">
        <v>-5.9591277876984599</v>
      </c>
      <c r="AA280" s="147"/>
      <c r="AB280" s="144"/>
      <c r="AC280" s="144"/>
      <c r="AD280" s="153">
        <v>0.94230769230769229</v>
      </c>
      <c r="AE280" s="153">
        <v>0.95329206527855936</v>
      </c>
      <c r="AF280" s="144"/>
    </row>
    <row r="281" spans="1:32" ht="22.15" customHeight="1" x14ac:dyDescent="0.25">
      <c r="A281" s="154" t="s">
        <v>241</v>
      </c>
      <c r="B281" s="155">
        <v>0.16666666666666666</v>
      </c>
      <c r="C281" s="155">
        <v>0</v>
      </c>
      <c r="D281" s="155">
        <v>0</v>
      </c>
      <c r="E281" s="155">
        <v>0</v>
      </c>
      <c r="F281" s="155">
        <v>0</v>
      </c>
      <c r="G281" s="155">
        <v>0</v>
      </c>
      <c r="H281" s="155">
        <v>0</v>
      </c>
      <c r="I281" s="155">
        <v>0.2</v>
      </c>
      <c r="J281" s="172">
        <v>20</v>
      </c>
      <c r="K281" s="172">
        <v>18.07692307692308</v>
      </c>
      <c r="L281" s="147"/>
      <c r="M281" s="203">
        <v>15.669291338582678</v>
      </c>
      <c r="N281" s="144"/>
      <c r="P281" s="154" t="s">
        <v>241</v>
      </c>
      <c r="Q281" s="155">
        <v>2.8776978417266189E-2</v>
      </c>
      <c r="R281" s="155">
        <v>3.4965034965034968E-2</v>
      </c>
      <c r="S281" s="155">
        <v>5.2173913043478258E-2</v>
      </c>
      <c r="T281" s="155">
        <v>6.1224489795918366E-2</v>
      </c>
      <c r="U281" s="155">
        <v>3.9301310043668124E-2</v>
      </c>
      <c r="V281" s="155">
        <v>2.1276595744680851E-2</v>
      </c>
      <c r="W281" s="155">
        <v>3.2846715328467155E-2</v>
      </c>
      <c r="X281" s="155">
        <v>4.3307086614173228E-2</v>
      </c>
      <c r="Y281" s="172">
        <v>1.0460371285706074</v>
      </c>
      <c r="Z281" s="172">
        <v>0.50403449146797019</v>
      </c>
      <c r="AA281" s="147"/>
      <c r="AB281" s="144"/>
      <c r="AC281" s="144"/>
      <c r="AD281" s="151">
        <v>1.9230769230769232E-2</v>
      </c>
      <c r="AE281" s="151">
        <v>3.8266741699493526E-2</v>
      </c>
      <c r="AF281" s="144"/>
    </row>
    <row r="282" spans="1:32" ht="22.15" customHeight="1" x14ac:dyDescent="0.25">
      <c r="A282" s="154" t="s">
        <v>242</v>
      </c>
      <c r="B282" s="155">
        <v>0.14285714285714285</v>
      </c>
      <c r="C282" s="155">
        <v>0</v>
      </c>
      <c r="D282" s="155">
        <v>0</v>
      </c>
      <c r="E282" s="155">
        <v>0</v>
      </c>
      <c r="F282" s="155">
        <v>0</v>
      </c>
      <c r="G282" s="155">
        <v>0</v>
      </c>
      <c r="H282" s="155">
        <v>0</v>
      </c>
      <c r="I282" s="155">
        <v>7.1428571428571425E-2</v>
      </c>
      <c r="J282" s="172">
        <v>7.1428571428571423</v>
      </c>
      <c r="K282" s="172">
        <v>5.7915057915057915</v>
      </c>
      <c r="L282" s="147"/>
      <c r="M282" s="203">
        <v>4.2250852595680177</v>
      </c>
      <c r="N282" s="144"/>
      <c r="P282" s="154" t="s">
        <v>242</v>
      </c>
      <c r="Q282" s="155">
        <v>2.2284122562674095E-2</v>
      </c>
      <c r="R282" s="155">
        <v>2.6525198938992044E-2</v>
      </c>
      <c r="S282" s="155">
        <v>3.9867109634551492E-2</v>
      </c>
      <c r="T282" s="155">
        <v>4.7021943573667714E-2</v>
      </c>
      <c r="U282" s="155">
        <v>2.9411764705882353E-2</v>
      </c>
      <c r="V282" s="155">
        <v>1.607717041800643E-2</v>
      </c>
      <c r="W282" s="155">
        <v>2.2842639593908629E-2</v>
      </c>
      <c r="X282" s="155">
        <v>2.9177718832891247E-2</v>
      </c>
      <c r="Y282" s="172">
        <v>0.63350792389826194</v>
      </c>
      <c r="Z282" s="172">
        <v>4.4937071290814673E-2</v>
      </c>
      <c r="AA282" s="147"/>
      <c r="AB282" s="144"/>
      <c r="AC282" s="144"/>
      <c r="AD282" s="151">
        <v>1.3513513513513514E-2</v>
      </c>
      <c r="AE282" s="151">
        <v>2.8728348119983101E-2</v>
      </c>
      <c r="AF282" s="144"/>
    </row>
    <row r="283" spans="1:32" ht="22.15" customHeight="1" x14ac:dyDescent="0.25">
      <c r="A283" s="154" t="s">
        <v>243</v>
      </c>
      <c r="B283" s="155">
        <v>0</v>
      </c>
      <c r="C283" s="155">
        <v>0.21052631578947367</v>
      </c>
      <c r="D283" s="155">
        <v>0.2</v>
      </c>
      <c r="E283" s="155">
        <v>0.25</v>
      </c>
      <c r="F283" s="155">
        <v>0.3</v>
      </c>
      <c r="G283" s="155">
        <v>0.5</v>
      </c>
      <c r="H283" s="155">
        <v>0.2857142857142857</v>
      </c>
      <c r="I283" s="155">
        <v>0.5714285714285714</v>
      </c>
      <c r="J283" s="172">
        <v>28.571428571428569</v>
      </c>
      <c r="K283" s="172">
        <v>32.818532818532816</v>
      </c>
      <c r="L283" s="147"/>
      <c r="M283" s="203">
        <v>35.392194012883664</v>
      </c>
      <c r="N283" s="144"/>
      <c r="P283" s="154" t="s">
        <v>243</v>
      </c>
      <c r="Q283" s="155">
        <v>0.12534818941504178</v>
      </c>
      <c r="R283" s="155">
        <v>0.15649867374005305</v>
      </c>
      <c r="S283" s="155">
        <v>0.15614617940199335</v>
      </c>
      <c r="T283" s="155">
        <v>0.14420062695924765</v>
      </c>
      <c r="U283" s="155">
        <v>0.16993464052287582</v>
      </c>
      <c r="V283" s="155">
        <v>0.16077170418006431</v>
      </c>
      <c r="W283" s="155">
        <v>0.23096446700507614</v>
      </c>
      <c r="X283" s="155">
        <v>0.21750663129973474</v>
      </c>
      <c r="Y283" s="172">
        <v>-1.3457835705341399</v>
      </c>
      <c r="Z283" s="172">
        <v>5.2741105317478718</v>
      </c>
      <c r="AA283" s="147"/>
      <c r="AB283" s="144"/>
      <c r="AC283" s="144"/>
      <c r="AD283" s="151">
        <v>0.24324324324324326</v>
      </c>
      <c r="AE283" s="151">
        <v>0.16476552598225602</v>
      </c>
      <c r="AF283" s="144"/>
    </row>
    <row r="284" spans="1:32" ht="22.15" customHeight="1" x14ac:dyDescent="0.25">
      <c r="A284" s="154" t="s">
        <v>244</v>
      </c>
      <c r="B284" s="155">
        <v>0.14285714285714285</v>
      </c>
      <c r="C284" s="155">
        <v>0</v>
      </c>
      <c r="D284" s="155">
        <v>0</v>
      </c>
      <c r="E284" s="155">
        <v>0</v>
      </c>
      <c r="F284" s="155">
        <v>0</v>
      </c>
      <c r="G284" s="155">
        <v>0</v>
      </c>
      <c r="H284" s="155">
        <v>0.14285714285714285</v>
      </c>
      <c r="I284" s="155">
        <v>7.1428571428571425E-2</v>
      </c>
      <c r="J284" s="172">
        <v>-7.1428571428571423</v>
      </c>
      <c r="K284" s="172">
        <v>3.088803088803088</v>
      </c>
      <c r="L284" s="147"/>
      <c r="M284" s="203">
        <v>4.7555892383478584</v>
      </c>
      <c r="N284" s="144"/>
      <c r="P284" s="154" t="s">
        <v>244</v>
      </c>
      <c r="Q284" s="155">
        <v>3.8997214484679667E-2</v>
      </c>
      <c r="R284" s="155">
        <v>2.6525198938992044E-2</v>
      </c>
      <c r="S284" s="155">
        <v>3.3222591362126247E-3</v>
      </c>
      <c r="T284" s="155">
        <v>2.5078369905956112E-2</v>
      </c>
      <c r="U284" s="155">
        <v>2.6143790849673203E-2</v>
      </c>
      <c r="V284" s="155">
        <v>3.8585209003215437E-2</v>
      </c>
      <c r="W284" s="155">
        <v>2.7918781725888325E-2</v>
      </c>
      <c r="X284" s="155">
        <v>2.3872679045092837E-2</v>
      </c>
      <c r="Y284" s="172">
        <v>-0.40461026807954886</v>
      </c>
      <c r="Z284" s="172">
        <v>-0.31657662443030227</v>
      </c>
      <c r="AA284" s="147"/>
      <c r="AB284" s="144"/>
      <c r="AC284" s="144"/>
      <c r="AD284" s="151">
        <v>4.0540540540540543E-2</v>
      </c>
      <c r="AE284" s="151">
        <v>2.7038445289395859E-2</v>
      </c>
      <c r="AF284" s="144"/>
    </row>
    <row r="285" spans="1:32" ht="22.15" customHeight="1" x14ac:dyDescent="0.25">
      <c r="A285" s="154" t="s">
        <v>245</v>
      </c>
      <c r="B285" s="155">
        <v>0</v>
      </c>
      <c r="C285" s="155">
        <v>0</v>
      </c>
      <c r="D285" s="155">
        <v>0</v>
      </c>
      <c r="E285" s="155">
        <v>0</v>
      </c>
      <c r="F285" s="155">
        <v>0</v>
      </c>
      <c r="G285" s="155">
        <v>0</v>
      </c>
      <c r="H285" s="155">
        <v>0</v>
      </c>
      <c r="I285" s="155">
        <v>0</v>
      </c>
      <c r="J285" s="172">
        <v>0</v>
      </c>
      <c r="K285" s="172">
        <v>0</v>
      </c>
      <c r="L285" s="147"/>
      <c r="M285" s="203">
        <v>-2.3872679045092835</v>
      </c>
      <c r="N285" s="144"/>
      <c r="P285" s="154" t="s">
        <v>245</v>
      </c>
      <c r="Q285" s="155">
        <v>2.7855153203342618E-3</v>
      </c>
      <c r="R285" s="155">
        <v>0</v>
      </c>
      <c r="S285" s="155">
        <v>9.9667774086378731E-3</v>
      </c>
      <c r="T285" s="155">
        <v>0</v>
      </c>
      <c r="U285" s="155">
        <v>0</v>
      </c>
      <c r="V285" s="155">
        <v>1.2861736334405145E-2</v>
      </c>
      <c r="W285" s="155">
        <v>7.6142131979695434E-3</v>
      </c>
      <c r="X285" s="155">
        <v>2.3872679045092837E-2</v>
      </c>
      <c r="Y285" s="172">
        <v>1.6258465847123296</v>
      </c>
      <c r="Z285" s="172">
        <v>1.9225446260977923</v>
      </c>
      <c r="AA285" s="147"/>
      <c r="AB285" s="144"/>
      <c r="AC285" s="144"/>
      <c r="AD285" s="151">
        <v>0</v>
      </c>
      <c r="AE285" s="151">
        <v>4.647232784114913E-3</v>
      </c>
      <c r="AF285" s="144"/>
    </row>
    <row r="286" spans="1:32" ht="22.15" customHeight="1" x14ac:dyDescent="0.25">
      <c r="A286" s="154" t="s">
        <v>246</v>
      </c>
      <c r="B286" s="155">
        <v>0</v>
      </c>
      <c r="C286" s="155">
        <v>0</v>
      </c>
      <c r="D286" s="155">
        <v>0</v>
      </c>
      <c r="E286" s="155">
        <v>0</v>
      </c>
      <c r="F286" s="155">
        <v>0</v>
      </c>
      <c r="G286" s="155">
        <v>0</v>
      </c>
      <c r="H286" s="155">
        <v>0</v>
      </c>
      <c r="I286" s="155">
        <v>0</v>
      </c>
      <c r="J286" s="172">
        <v>0</v>
      </c>
      <c r="K286" s="172">
        <v>0</v>
      </c>
      <c r="L286" s="147"/>
      <c r="M286" s="203">
        <v>-0.2652519893899204</v>
      </c>
      <c r="N286" s="144"/>
      <c r="P286" s="154" t="s">
        <v>246</v>
      </c>
      <c r="Q286" s="155">
        <v>2.7855153203342618E-3</v>
      </c>
      <c r="R286" s="155">
        <v>0</v>
      </c>
      <c r="S286" s="155">
        <v>0</v>
      </c>
      <c r="T286" s="155">
        <v>0</v>
      </c>
      <c r="U286" s="155">
        <v>3.2679738562091504E-3</v>
      </c>
      <c r="V286" s="155">
        <v>3.2154340836012861E-3</v>
      </c>
      <c r="W286" s="155">
        <v>0</v>
      </c>
      <c r="X286" s="155">
        <v>2.6525198938992041E-3</v>
      </c>
      <c r="Y286" s="172">
        <v>0.2652519893899204</v>
      </c>
      <c r="Z286" s="172">
        <v>0.13850927709587732</v>
      </c>
      <c r="AA286" s="147"/>
      <c r="AB286" s="144"/>
      <c r="AC286" s="144"/>
      <c r="AD286" s="151">
        <v>0</v>
      </c>
      <c r="AE286" s="151">
        <v>1.2674271229404308E-3</v>
      </c>
      <c r="AF286" s="144"/>
    </row>
    <row r="287" spans="1:32" x14ac:dyDescent="0.25">
      <c r="A287" s="149" t="s">
        <v>247</v>
      </c>
      <c r="B287" s="150">
        <v>176.28571428571428</v>
      </c>
      <c r="C287" s="150">
        <v>338.8947368421056</v>
      </c>
      <c r="D287" s="150">
        <v>411.3</v>
      </c>
      <c r="E287" s="150">
        <v>340.5</v>
      </c>
      <c r="F287" s="150">
        <v>288.5</v>
      </c>
      <c r="G287" s="150">
        <v>157.5</v>
      </c>
      <c r="H287" s="150">
        <v>281.78571428571399</v>
      </c>
      <c r="I287" s="150">
        <v>332.71428571428595</v>
      </c>
      <c r="J287" s="177">
        <v>50.928571428571956</v>
      </c>
      <c r="K287" s="177">
        <v>31.565637065637247</v>
      </c>
      <c r="L287" s="147"/>
      <c r="M287" s="203">
        <v>86.032588101554239</v>
      </c>
      <c r="N287" s="144"/>
      <c r="P287" s="149" t="s">
        <v>247</v>
      </c>
      <c r="Q287" s="150">
        <v>275.66016713091898</v>
      </c>
      <c r="R287" s="150">
        <v>278.43766578249324</v>
      </c>
      <c r="S287" s="150">
        <v>232.61794019933546</v>
      </c>
      <c r="T287" s="150">
        <v>254.35423197492196</v>
      </c>
      <c r="U287" s="150">
        <v>233.90849673202587</v>
      </c>
      <c r="V287" s="150">
        <v>192.23151125401907</v>
      </c>
      <c r="W287" s="150">
        <v>265.36548223350241</v>
      </c>
      <c r="X287" s="150">
        <v>246.68169761273171</v>
      </c>
      <c r="Y287" s="177">
        <v>-18.683784620770695</v>
      </c>
      <c r="Z287" s="177">
        <v>-3.0031355093636591</v>
      </c>
      <c r="AA287" s="147"/>
      <c r="AB287" s="144"/>
      <c r="AC287" s="144"/>
      <c r="AD287" s="150">
        <v>301.1486486486487</v>
      </c>
      <c r="AE287" s="150">
        <v>249.68483312209537</v>
      </c>
      <c r="AF287" s="144"/>
    </row>
    <row r="288" spans="1:32" x14ac:dyDescent="0.25">
      <c r="A288" s="149" t="s">
        <v>248</v>
      </c>
      <c r="B288" s="150">
        <v>205.33333333333334</v>
      </c>
      <c r="C288" s="150">
        <v>326.13333333333378</v>
      </c>
      <c r="D288" s="150">
        <v>452</v>
      </c>
      <c r="E288" s="150">
        <v>309.33333333333297</v>
      </c>
      <c r="F288" s="150">
        <v>238.833333333333</v>
      </c>
      <c r="G288" s="150">
        <v>235</v>
      </c>
      <c r="H288" s="150">
        <v>291.375</v>
      </c>
      <c r="I288" s="150">
        <v>360.6</v>
      </c>
      <c r="J288" s="177">
        <v>69.225000000000023</v>
      </c>
      <c r="K288" s="177">
        <v>51.657692307692287</v>
      </c>
      <c r="L288" s="147"/>
      <c r="M288" s="203">
        <v>85.733858267716812</v>
      </c>
      <c r="N288" s="144"/>
      <c r="P288" s="149" t="s">
        <v>248</v>
      </c>
      <c r="Q288" s="150">
        <v>280.37050359712208</v>
      </c>
      <c r="R288" s="150">
        <v>279.73076923076962</v>
      </c>
      <c r="S288" s="150">
        <v>251.59130434782628</v>
      </c>
      <c r="T288" s="150">
        <v>265.89387755102064</v>
      </c>
      <c r="U288" s="150">
        <v>244.61572052401721</v>
      </c>
      <c r="V288" s="150">
        <v>197.19574468085125</v>
      </c>
      <c r="W288" s="150">
        <v>261.18978102189772</v>
      </c>
      <c r="X288" s="150">
        <v>274.86614173228321</v>
      </c>
      <c r="Y288" s="177">
        <v>13.676360710385495</v>
      </c>
      <c r="Z288" s="177">
        <v>18.884149610729963</v>
      </c>
      <c r="AA288" s="147"/>
      <c r="AB288" s="144"/>
      <c r="AC288" s="144"/>
      <c r="AD288" s="150">
        <v>308.94230769230774</v>
      </c>
      <c r="AE288" s="150">
        <v>255.98199212155325</v>
      </c>
      <c r="AF288" s="144"/>
    </row>
    <row r="289" spans="1:32" x14ac:dyDescent="0.25">
      <c r="A289" s="146" t="s">
        <v>249</v>
      </c>
      <c r="B289" s="147">
        <v>32</v>
      </c>
      <c r="C289" s="147">
        <v>28</v>
      </c>
      <c r="D289" s="147">
        <v>15</v>
      </c>
      <c r="E289" s="147">
        <v>8</v>
      </c>
      <c r="F289" s="147">
        <v>10</v>
      </c>
      <c r="G289" s="147">
        <v>22</v>
      </c>
      <c r="H289" s="147">
        <v>37</v>
      </c>
      <c r="I289" s="147">
        <v>60</v>
      </c>
      <c r="J289" s="148">
        <v>0.6216216216216216</v>
      </c>
      <c r="K289" s="148">
        <v>1.763157894736842</v>
      </c>
      <c r="L289" s="147"/>
      <c r="M289" s="155">
        <v>9.6930533117932149E-2</v>
      </c>
      <c r="N289" s="144"/>
      <c r="P289" s="146" t="s">
        <v>249</v>
      </c>
      <c r="Q289" s="147">
        <v>484</v>
      </c>
      <c r="R289" s="147">
        <v>448</v>
      </c>
      <c r="S289" s="147">
        <v>526</v>
      </c>
      <c r="T289" s="147">
        <v>485</v>
      </c>
      <c r="U289" s="147">
        <v>358</v>
      </c>
      <c r="V289" s="147">
        <v>439</v>
      </c>
      <c r="W289" s="147">
        <v>566</v>
      </c>
      <c r="X289" s="147">
        <v>619</v>
      </c>
      <c r="Y289" s="148">
        <v>9.3639575971731448E-2</v>
      </c>
      <c r="Z289" s="148">
        <v>0.31064730792498491</v>
      </c>
      <c r="AA289" s="147"/>
      <c r="AB289" s="144"/>
      <c r="AC289" s="144"/>
      <c r="AD289" s="147">
        <v>21.714285714285715</v>
      </c>
      <c r="AE289" s="147">
        <v>472.28571428571428</v>
      </c>
      <c r="AF289" s="144"/>
    </row>
    <row r="290" spans="1:32" x14ac:dyDescent="0.25">
      <c r="A290" s="146" t="s">
        <v>250</v>
      </c>
      <c r="B290" s="150">
        <v>4</v>
      </c>
      <c r="C290" s="150">
        <v>13</v>
      </c>
      <c r="D290" s="150">
        <v>4</v>
      </c>
      <c r="E290" s="150">
        <v>2</v>
      </c>
      <c r="F290" s="150">
        <v>6</v>
      </c>
      <c r="G290" s="150">
        <v>3</v>
      </c>
      <c r="H290" s="150">
        <v>11</v>
      </c>
      <c r="I290" s="150">
        <v>32</v>
      </c>
      <c r="J290" s="148">
        <v>1.9090909090909092</v>
      </c>
      <c r="K290" s="148">
        <v>4.2093023255813948</v>
      </c>
      <c r="L290" s="147"/>
      <c r="M290" s="155">
        <v>0.14545454545454545</v>
      </c>
      <c r="N290" s="144"/>
      <c r="P290" s="146" t="s">
        <v>250</v>
      </c>
      <c r="Q290" s="150">
        <v>135</v>
      </c>
      <c r="R290" s="150">
        <v>115</v>
      </c>
      <c r="S290" s="150">
        <v>129</v>
      </c>
      <c r="T290" s="150">
        <v>146</v>
      </c>
      <c r="U290" s="150">
        <v>133</v>
      </c>
      <c r="V290" s="150">
        <v>124</v>
      </c>
      <c r="W290" s="150">
        <v>175</v>
      </c>
      <c r="X290" s="150">
        <v>220</v>
      </c>
      <c r="Y290" s="148">
        <v>0.25714285714285712</v>
      </c>
      <c r="Z290" s="148">
        <v>0.6091954022988505</v>
      </c>
      <c r="AA290" s="147"/>
      <c r="AB290" s="144"/>
      <c r="AC290" s="144"/>
      <c r="AD290" s="150">
        <v>6.1428571428571432</v>
      </c>
      <c r="AE290" s="150">
        <v>136.71428571428572</v>
      </c>
      <c r="AF290" s="144"/>
    </row>
    <row r="291" spans="1:32" x14ac:dyDescent="0.25">
      <c r="A291" s="149" t="s">
        <v>251</v>
      </c>
      <c r="B291" s="147">
        <v>0</v>
      </c>
      <c r="C291" s="147">
        <v>48</v>
      </c>
      <c r="D291" s="147">
        <v>32</v>
      </c>
      <c r="E291" s="147">
        <v>22</v>
      </c>
      <c r="F291" s="147">
        <v>18</v>
      </c>
      <c r="G291" s="147">
        <v>25</v>
      </c>
      <c r="H291" s="147">
        <v>23</v>
      </c>
      <c r="I291" s="147">
        <v>20</v>
      </c>
      <c r="J291" s="148">
        <v>-0.13043478260869565</v>
      </c>
      <c r="K291" s="157">
        <v>-0.2857142857142857</v>
      </c>
      <c r="L291" s="147"/>
      <c r="M291" s="155">
        <v>1.8099547511312219E-2</v>
      </c>
      <c r="N291" s="144"/>
      <c r="P291" s="149" t="s">
        <v>251</v>
      </c>
      <c r="Q291" s="147">
        <v>0</v>
      </c>
      <c r="R291" s="147">
        <v>1107</v>
      </c>
      <c r="S291" s="147">
        <v>1016</v>
      </c>
      <c r="T291" s="147">
        <v>979</v>
      </c>
      <c r="U291" s="147">
        <v>975</v>
      </c>
      <c r="V291" s="147">
        <v>1016</v>
      </c>
      <c r="W291" s="147">
        <v>1035</v>
      </c>
      <c r="X291" s="147">
        <v>1105</v>
      </c>
      <c r="Y291" s="148">
        <v>6.7632850241545889E-2</v>
      </c>
      <c r="Z291" s="157">
        <v>8.1919060052219286E-2</v>
      </c>
      <c r="AA291" s="147"/>
      <c r="AB291" s="144"/>
      <c r="AC291" s="144"/>
      <c r="AD291" s="158">
        <v>28</v>
      </c>
      <c r="AE291" s="158">
        <v>1021.3333333333334</v>
      </c>
      <c r="AF291" s="144"/>
    </row>
    <row r="292" spans="1:32" x14ac:dyDescent="0.25">
      <c r="A292" s="159" t="s">
        <v>252</v>
      </c>
      <c r="B292" s="150">
        <v>9</v>
      </c>
      <c r="C292" s="150">
        <v>8</v>
      </c>
      <c r="D292" s="150">
        <v>17</v>
      </c>
      <c r="E292" s="150">
        <v>8</v>
      </c>
      <c r="F292" s="150">
        <v>6</v>
      </c>
      <c r="G292" s="150">
        <v>9</v>
      </c>
      <c r="H292" s="150">
        <v>11</v>
      </c>
      <c r="I292" s="150">
        <v>9</v>
      </c>
      <c r="J292" s="148">
        <v>-0.18181818181818182</v>
      </c>
      <c r="K292" s="148">
        <v>-7.3529411764705815E-2</v>
      </c>
      <c r="L292" s="147"/>
      <c r="M292" s="155">
        <v>2.0881670533642691E-2</v>
      </c>
      <c r="N292" s="144"/>
      <c r="P292" s="159" t="s">
        <v>252</v>
      </c>
      <c r="Q292" s="150">
        <v>311</v>
      </c>
      <c r="R292" s="150">
        <v>310</v>
      </c>
      <c r="S292" s="150">
        <v>329</v>
      </c>
      <c r="T292" s="150">
        <v>288</v>
      </c>
      <c r="U292" s="150">
        <v>250</v>
      </c>
      <c r="V292" s="150">
        <v>370</v>
      </c>
      <c r="W292" s="150">
        <v>299</v>
      </c>
      <c r="X292" s="150">
        <v>431</v>
      </c>
      <c r="Y292" s="148">
        <v>0.4414715719063545</v>
      </c>
      <c r="Z292" s="148">
        <v>0.39870190078813156</v>
      </c>
      <c r="AA292" s="147"/>
      <c r="AB292" s="144"/>
      <c r="AC292" s="144"/>
      <c r="AD292" s="150">
        <v>9.7142857142857135</v>
      </c>
      <c r="AE292" s="150">
        <v>308.14285714285717</v>
      </c>
      <c r="AF292" s="144"/>
    </row>
    <row r="293" spans="1:32" x14ac:dyDescent="0.25">
      <c r="A293" s="159" t="s">
        <v>253</v>
      </c>
      <c r="B293" s="150">
        <v>2</v>
      </c>
      <c r="C293" s="150">
        <v>0</v>
      </c>
      <c r="D293" s="150">
        <v>0</v>
      </c>
      <c r="E293" s="150">
        <v>3</v>
      </c>
      <c r="F293" s="150">
        <v>1</v>
      </c>
      <c r="G293" s="150">
        <v>0</v>
      </c>
      <c r="H293" s="150">
        <v>0</v>
      </c>
      <c r="I293" s="150">
        <v>0</v>
      </c>
      <c r="J293" s="148" t="e">
        <v>#DIV/0!</v>
      </c>
      <c r="K293" s="148">
        <v>-1</v>
      </c>
      <c r="L293" s="147"/>
      <c r="M293" s="155">
        <v>0</v>
      </c>
      <c r="N293" s="144"/>
      <c r="P293" s="159" t="s">
        <v>253</v>
      </c>
      <c r="Q293" s="150">
        <v>24</v>
      </c>
      <c r="R293" s="150">
        <v>23</v>
      </c>
      <c r="S293" s="150">
        <v>20</v>
      </c>
      <c r="T293" s="150">
        <v>22</v>
      </c>
      <c r="U293" s="150">
        <v>7</v>
      </c>
      <c r="V293" s="150">
        <v>13</v>
      </c>
      <c r="W293" s="150">
        <v>15</v>
      </c>
      <c r="X293" s="150">
        <v>21</v>
      </c>
      <c r="Y293" s="148">
        <v>0.4</v>
      </c>
      <c r="Z293" s="148">
        <v>0.18548387096774185</v>
      </c>
      <c r="AA293" s="147"/>
      <c r="AB293" s="144"/>
      <c r="AC293" s="144"/>
      <c r="AD293" s="150">
        <v>0.8571428571428571</v>
      </c>
      <c r="AE293" s="150">
        <v>17.714285714285715</v>
      </c>
      <c r="AF293" s="144"/>
    </row>
    <row r="294" spans="1:32" x14ac:dyDescent="0.25">
      <c r="A294" s="159" t="s">
        <v>254</v>
      </c>
      <c r="B294" s="191">
        <v>0.18181818181818182</v>
      </c>
      <c r="C294" s="191">
        <v>0</v>
      </c>
      <c r="D294" s="191">
        <v>0</v>
      </c>
      <c r="E294" s="191">
        <v>0.27272727272727271</v>
      </c>
      <c r="F294" s="191">
        <v>0.14285714285714285</v>
      </c>
      <c r="G294" s="191">
        <v>0</v>
      </c>
      <c r="H294" s="191">
        <v>0</v>
      </c>
      <c r="I294" s="191">
        <v>0</v>
      </c>
      <c r="J294" s="172">
        <v>0</v>
      </c>
      <c r="K294" s="172">
        <v>-8.108108108108107</v>
      </c>
      <c r="L294" s="147"/>
      <c r="M294" s="203">
        <v>-4.6460176991150446</v>
      </c>
      <c r="N294" s="144"/>
      <c r="P294" s="159" t="s">
        <v>254</v>
      </c>
      <c r="Q294" s="191">
        <v>7.1641791044776124E-2</v>
      </c>
      <c r="R294" s="191">
        <v>6.9069069069069067E-2</v>
      </c>
      <c r="S294" s="191">
        <v>5.730659025787966E-2</v>
      </c>
      <c r="T294" s="191">
        <v>7.0967741935483872E-2</v>
      </c>
      <c r="U294" s="191">
        <v>2.7237354085603113E-2</v>
      </c>
      <c r="V294" s="191">
        <v>3.3942558746736295E-2</v>
      </c>
      <c r="W294" s="191">
        <v>4.7770700636942678E-2</v>
      </c>
      <c r="X294" s="191">
        <v>4.6460176991150445E-2</v>
      </c>
      <c r="Y294" s="172">
        <v>-0.13105236457922331</v>
      </c>
      <c r="Z294" s="172">
        <v>-0.79019448852195651</v>
      </c>
      <c r="AA294" s="147"/>
      <c r="AB294" s="144"/>
      <c r="AC294" s="144"/>
      <c r="AD294" s="191">
        <v>8.1081081081081072E-2</v>
      </c>
      <c r="AE294" s="191">
        <v>5.4362121876370011E-2</v>
      </c>
      <c r="AF294" s="144"/>
    </row>
    <row r="295" spans="1:32" x14ac:dyDescent="0.25">
      <c r="A295" s="161" t="s">
        <v>255</v>
      </c>
      <c r="B295" s="161"/>
      <c r="C295" s="161"/>
      <c r="D295" s="161"/>
      <c r="E295" s="144"/>
      <c r="F295" s="144"/>
      <c r="G295" s="144"/>
      <c r="H295" s="144"/>
      <c r="I295" s="144"/>
      <c r="J295" s="144"/>
      <c r="K295" s="144"/>
      <c r="L295" s="144"/>
      <c r="M295" s="144"/>
      <c r="N295" s="144"/>
      <c r="O295" s="204"/>
      <c r="P295" s="161" t="s">
        <v>255</v>
      </c>
      <c r="Q295" s="161"/>
      <c r="R295" s="161"/>
      <c r="S295" s="161"/>
      <c r="T295" s="144"/>
      <c r="U295" s="144"/>
      <c r="V295" s="144"/>
      <c r="W295" s="144"/>
      <c r="X295" s="144"/>
      <c r="Y295" s="144"/>
      <c r="Z295" s="144"/>
      <c r="AA295" s="144"/>
      <c r="AB295" s="144"/>
      <c r="AC295" s="144"/>
      <c r="AD295" s="144"/>
      <c r="AE295" s="144"/>
      <c r="AF295" s="144"/>
    </row>
    <row r="296" spans="1:32" x14ac:dyDescent="0.25">
      <c r="N296" s="144"/>
      <c r="AB296" s="144"/>
    </row>
    <row r="297" spans="1:32" x14ac:dyDescent="0.25">
      <c r="N297" s="144"/>
      <c r="AB297" s="144"/>
    </row>
    <row r="298" spans="1:32" x14ac:dyDescent="0.25">
      <c r="A298" s="195" t="s">
        <v>283</v>
      </c>
      <c r="B298" s="189" t="s">
        <v>284</v>
      </c>
      <c r="C298" s="189"/>
      <c r="D298" s="181"/>
      <c r="E298" s="181"/>
      <c r="F298" s="167"/>
      <c r="G298" s="167"/>
      <c r="H298" s="167"/>
      <c r="I298" s="167"/>
      <c r="J298" s="167"/>
      <c r="K298" s="167"/>
      <c r="L298" s="188"/>
      <c r="M298" s="211"/>
      <c r="N298" s="144"/>
      <c r="O298" s="211"/>
      <c r="P298" s="195" t="s">
        <v>283</v>
      </c>
      <c r="Q298" s="189" t="s">
        <v>284</v>
      </c>
      <c r="R298" s="189"/>
      <c r="S298" s="181"/>
      <c r="T298" s="181"/>
      <c r="U298" s="144"/>
      <c r="V298" s="144"/>
      <c r="W298" s="144"/>
      <c r="X298" s="144"/>
      <c r="Y298" s="144"/>
      <c r="Z298" s="144"/>
      <c r="AA298" s="188"/>
      <c r="AB298" s="144"/>
      <c r="AC298" s="144"/>
      <c r="AD298" s="144"/>
      <c r="AE298" s="144"/>
      <c r="AF298" s="144"/>
    </row>
    <row r="299" spans="1:32" x14ac:dyDescent="0.25">
      <c r="A299" s="166" t="s">
        <v>319</v>
      </c>
      <c r="B299" s="166"/>
      <c r="C299" s="166"/>
      <c r="D299" s="166"/>
      <c r="E299" s="213"/>
      <c r="F299" s="167"/>
      <c r="G299" s="167"/>
      <c r="H299" s="167"/>
      <c r="I299" s="167"/>
      <c r="J299" s="167"/>
      <c r="K299" s="167"/>
      <c r="L299" s="167"/>
      <c r="M299" s="144"/>
      <c r="N299" s="144"/>
      <c r="P299" s="166" t="s">
        <v>231</v>
      </c>
      <c r="Q299" s="166"/>
      <c r="R299" s="166"/>
      <c r="S299" s="166"/>
      <c r="T299" s="162"/>
      <c r="U299" s="144"/>
      <c r="V299" s="144"/>
      <c r="W299" s="144"/>
      <c r="X299" s="144"/>
      <c r="Y299" s="144"/>
      <c r="Z299" s="144"/>
      <c r="AA299" s="167"/>
      <c r="AB299" s="144"/>
      <c r="AC299" s="144"/>
      <c r="AD299" s="144"/>
      <c r="AE299" s="144"/>
      <c r="AF299" s="144"/>
    </row>
    <row r="300" spans="1:32" ht="31.5" x14ac:dyDescent="0.25">
      <c r="A300" s="190"/>
      <c r="B300" s="141">
        <v>2019</v>
      </c>
      <c r="C300" s="141">
        <v>2020</v>
      </c>
      <c r="D300" s="141">
        <v>2021</v>
      </c>
      <c r="E300" s="141">
        <v>2022</v>
      </c>
      <c r="F300" s="141">
        <v>2023</v>
      </c>
      <c r="G300" s="141">
        <v>2024</v>
      </c>
      <c r="H300" s="141">
        <v>2025</v>
      </c>
      <c r="I300" s="141">
        <v>2026</v>
      </c>
      <c r="J300" s="142" t="s">
        <v>232</v>
      </c>
      <c r="K300" s="142" t="s">
        <v>233</v>
      </c>
      <c r="L300" s="143" t="s">
        <v>234</v>
      </c>
      <c r="M300" s="145" t="s">
        <v>287</v>
      </c>
      <c r="N300" s="144"/>
      <c r="P300" s="190"/>
      <c r="Q300" s="141">
        <v>2019</v>
      </c>
      <c r="R300" s="141">
        <v>2020</v>
      </c>
      <c r="S300" s="141">
        <v>2021</v>
      </c>
      <c r="T300" s="141">
        <v>2022</v>
      </c>
      <c r="U300" s="141">
        <v>2023</v>
      </c>
      <c r="V300" s="141">
        <v>2024</v>
      </c>
      <c r="W300" s="141">
        <v>2025</v>
      </c>
      <c r="X300" s="141">
        <v>2026</v>
      </c>
      <c r="Y300" s="142" t="s">
        <v>232</v>
      </c>
      <c r="Z300" s="142" t="s">
        <v>233</v>
      </c>
      <c r="AA300" s="143" t="s">
        <v>234</v>
      </c>
      <c r="AB300" s="144"/>
      <c r="AC300" s="144"/>
      <c r="AD300" s="145" t="s">
        <v>320</v>
      </c>
      <c r="AE300" s="145" t="s">
        <v>235</v>
      </c>
      <c r="AF300" s="144"/>
    </row>
    <row r="301" spans="1:32" x14ac:dyDescent="0.25">
      <c r="A301" s="146" t="s">
        <v>236</v>
      </c>
      <c r="B301" s="147">
        <v>62</v>
      </c>
      <c r="C301" s="147">
        <v>108</v>
      </c>
      <c r="D301" s="147">
        <v>42</v>
      </c>
      <c r="E301" s="147">
        <v>30</v>
      </c>
      <c r="F301" s="147">
        <v>66</v>
      </c>
      <c r="G301" s="147">
        <v>48</v>
      </c>
      <c r="H301" s="147">
        <v>101</v>
      </c>
      <c r="I301" s="147">
        <v>65</v>
      </c>
      <c r="J301" s="148">
        <v>-0.35643564356435642</v>
      </c>
      <c r="K301" s="148">
        <v>-4.3763676148797425E-3</v>
      </c>
      <c r="L301" s="147"/>
      <c r="M301" s="155">
        <v>3.013444598980065E-2</v>
      </c>
      <c r="N301" s="144"/>
      <c r="P301" s="146" t="s">
        <v>236</v>
      </c>
      <c r="Q301" s="147">
        <v>1612</v>
      </c>
      <c r="R301" s="147">
        <v>2505</v>
      </c>
      <c r="S301" s="147">
        <v>1610</v>
      </c>
      <c r="T301" s="147">
        <v>1370</v>
      </c>
      <c r="U301" s="147">
        <v>1591</v>
      </c>
      <c r="V301" s="147">
        <v>1674</v>
      </c>
      <c r="W301" s="147">
        <v>1545</v>
      </c>
      <c r="X301" s="147">
        <v>2157</v>
      </c>
      <c r="Y301" s="148">
        <v>0.39611650485436894</v>
      </c>
      <c r="Z301" s="148">
        <v>0.26807760141093473</v>
      </c>
      <c r="AA301" s="147"/>
      <c r="AB301" s="144"/>
      <c r="AC301" s="144"/>
      <c r="AD301" s="147">
        <v>65.285714285714292</v>
      </c>
      <c r="AE301" s="147">
        <v>1701</v>
      </c>
      <c r="AF301" s="144"/>
    </row>
    <row r="302" spans="1:32" x14ac:dyDescent="0.25">
      <c r="A302" s="149" t="s">
        <v>237</v>
      </c>
      <c r="B302" s="150">
        <v>33</v>
      </c>
      <c r="C302" s="150">
        <v>66</v>
      </c>
      <c r="D302" s="150">
        <v>15</v>
      </c>
      <c r="E302" s="150">
        <v>10</v>
      </c>
      <c r="F302" s="150">
        <v>25</v>
      </c>
      <c r="G302" s="150">
        <v>24</v>
      </c>
      <c r="H302" s="150">
        <v>35</v>
      </c>
      <c r="I302" s="150">
        <v>24</v>
      </c>
      <c r="J302" s="148">
        <v>-0.31428571428571428</v>
      </c>
      <c r="K302" s="148">
        <v>-0.19230769230769235</v>
      </c>
      <c r="L302" s="147"/>
      <c r="M302" s="155">
        <v>2.0833333333333332E-2</v>
      </c>
      <c r="N302" s="144"/>
      <c r="P302" s="149" t="s">
        <v>237</v>
      </c>
      <c r="Q302" s="150">
        <v>887</v>
      </c>
      <c r="R302" s="150">
        <v>1510</v>
      </c>
      <c r="S302" s="150">
        <v>936</v>
      </c>
      <c r="T302" s="150">
        <v>743</v>
      </c>
      <c r="U302" s="150">
        <v>680</v>
      </c>
      <c r="V302" s="150">
        <v>629</v>
      </c>
      <c r="W302" s="150">
        <v>635</v>
      </c>
      <c r="X302" s="150">
        <v>1152</v>
      </c>
      <c r="Y302" s="148">
        <v>0.81417322834645667</v>
      </c>
      <c r="Z302" s="148">
        <v>0.33953488372093021</v>
      </c>
      <c r="AA302" s="147"/>
      <c r="AB302" s="144"/>
      <c r="AC302" s="144"/>
      <c r="AD302" s="150">
        <v>29.714285714285715</v>
      </c>
      <c r="AE302" s="150">
        <v>860</v>
      </c>
      <c r="AF302" s="144"/>
    </row>
    <row r="303" spans="1:32" x14ac:dyDescent="0.25">
      <c r="A303" s="146" t="s">
        <v>90</v>
      </c>
      <c r="B303" s="151">
        <v>0.75</v>
      </c>
      <c r="C303" s="151">
        <v>0.65346534653465349</v>
      </c>
      <c r="D303" s="151">
        <v>0.4838709677419355</v>
      </c>
      <c r="E303" s="151">
        <v>0.43478260869565216</v>
      </c>
      <c r="F303" s="151">
        <v>0.5</v>
      </c>
      <c r="G303" s="151">
        <v>0.55813953488372092</v>
      </c>
      <c r="H303" s="151">
        <v>0.40697674418604651</v>
      </c>
      <c r="I303" s="151">
        <v>0.46153846153846156</v>
      </c>
      <c r="J303" s="172">
        <v>5.4561717352415053</v>
      </c>
      <c r="K303" s="172">
        <v>-8.8726088726088665</v>
      </c>
      <c r="L303" s="147"/>
      <c r="M303" s="203">
        <v>-16.5229764794509</v>
      </c>
      <c r="N303" s="144"/>
      <c r="P303" s="146" t="s">
        <v>90</v>
      </c>
      <c r="Q303" s="151">
        <v>0.65124816446402345</v>
      </c>
      <c r="R303" s="151">
        <v>0.69266055045871555</v>
      </c>
      <c r="S303" s="151">
        <v>0.67144906743185084</v>
      </c>
      <c r="T303" s="151">
        <v>0.64273356401384085</v>
      </c>
      <c r="U303" s="151">
        <v>0.53501180173092056</v>
      </c>
      <c r="V303" s="151">
        <v>0.45945945945945948</v>
      </c>
      <c r="W303" s="151">
        <v>0.4945482866043614</v>
      </c>
      <c r="X303" s="151">
        <v>0.62676822633297058</v>
      </c>
      <c r="Y303" s="172">
        <v>13.221993972860918</v>
      </c>
      <c r="Z303" s="172">
        <v>2.5729887674823648</v>
      </c>
      <c r="AA303" s="147"/>
      <c r="AB303" s="144"/>
      <c r="AC303" s="144"/>
      <c r="AD303" s="151">
        <v>0.55026455026455023</v>
      </c>
      <c r="AE303" s="151">
        <v>0.60103833865814693</v>
      </c>
      <c r="AF303" s="144"/>
    </row>
    <row r="304" spans="1:32" x14ac:dyDescent="0.25">
      <c r="A304" s="149" t="s">
        <v>238</v>
      </c>
      <c r="B304" s="150">
        <v>32</v>
      </c>
      <c r="C304" s="150">
        <v>56</v>
      </c>
      <c r="D304" s="150">
        <v>13</v>
      </c>
      <c r="E304" s="150">
        <v>8</v>
      </c>
      <c r="F304" s="150">
        <v>12</v>
      </c>
      <c r="G304" s="150">
        <v>20</v>
      </c>
      <c r="H304" s="150">
        <v>32</v>
      </c>
      <c r="I304" s="150">
        <v>17</v>
      </c>
      <c r="J304" s="148">
        <v>-0.46875</v>
      </c>
      <c r="K304" s="148">
        <v>-0.31213872832369943</v>
      </c>
      <c r="L304" s="147"/>
      <c r="M304" s="155">
        <v>1.5342960288808664E-2</v>
      </c>
      <c r="N304" s="144"/>
      <c r="P304" s="149" t="s">
        <v>238</v>
      </c>
      <c r="Q304" s="150">
        <v>807</v>
      </c>
      <c r="R304" s="150">
        <v>1436</v>
      </c>
      <c r="S304" s="150">
        <v>903</v>
      </c>
      <c r="T304" s="150">
        <v>673</v>
      </c>
      <c r="U304" s="150">
        <v>552</v>
      </c>
      <c r="V304" s="150">
        <v>558</v>
      </c>
      <c r="W304" s="150">
        <v>602</v>
      </c>
      <c r="X304" s="150">
        <v>1108</v>
      </c>
      <c r="Y304" s="148">
        <v>0.84053156146179397</v>
      </c>
      <c r="Z304" s="148">
        <v>0.40227806906526853</v>
      </c>
      <c r="AA304" s="147"/>
      <c r="AB304" s="144"/>
      <c r="AC304" s="144"/>
      <c r="AD304" s="150">
        <v>24.714285714285715</v>
      </c>
      <c r="AE304" s="150">
        <v>790.14285714285711</v>
      </c>
      <c r="AF304" s="144"/>
    </row>
    <row r="305" spans="1:32" x14ac:dyDescent="0.25">
      <c r="A305" s="149" t="s">
        <v>239</v>
      </c>
      <c r="B305" s="153">
        <v>0.5161290322580645</v>
      </c>
      <c r="C305" s="153">
        <v>0.51851851851851849</v>
      </c>
      <c r="D305" s="153">
        <v>0.30952380952380953</v>
      </c>
      <c r="E305" s="153">
        <v>0.26666666666666666</v>
      </c>
      <c r="F305" s="153">
        <v>0.18181818181818182</v>
      </c>
      <c r="G305" s="153">
        <v>0.41666666666666669</v>
      </c>
      <c r="H305" s="153">
        <v>0.31683168316831684</v>
      </c>
      <c r="I305" s="153">
        <v>0.26153846153846155</v>
      </c>
      <c r="J305" s="172">
        <v>-5.5293221629855278</v>
      </c>
      <c r="K305" s="172">
        <v>-11.701733714862817</v>
      </c>
      <c r="L305" s="147"/>
      <c r="M305" s="203">
        <v>-25.213794087229406</v>
      </c>
      <c r="N305" s="144"/>
      <c r="P305" s="149" t="s">
        <v>239</v>
      </c>
      <c r="Q305" s="153">
        <v>0.50062034739454098</v>
      </c>
      <c r="R305" s="153">
        <v>0.5732534930139721</v>
      </c>
      <c r="S305" s="153">
        <v>0.56086956521739129</v>
      </c>
      <c r="T305" s="153">
        <v>0.49124087591240878</v>
      </c>
      <c r="U305" s="153">
        <v>0.34695160276555626</v>
      </c>
      <c r="V305" s="153">
        <v>0.33333333333333331</v>
      </c>
      <c r="W305" s="153">
        <v>0.3896440129449838</v>
      </c>
      <c r="X305" s="153">
        <v>0.51367640241075563</v>
      </c>
      <c r="Y305" s="172">
        <v>12.403238946577183</v>
      </c>
      <c r="Z305" s="172">
        <v>4.9159731544878404</v>
      </c>
      <c r="AA305" s="147"/>
      <c r="AB305" s="144"/>
      <c r="AC305" s="144"/>
      <c r="AD305" s="153">
        <v>0.37855579868708972</v>
      </c>
      <c r="AE305" s="153">
        <v>0.46451667086587722</v>
      </c>
      <c r="AF305" s="144"/>
    </row>
    <row r="306" spans="1:32" x14ac:dyDescent="0.25">
      <c r="A306" s="149" t="s">
        <v>240</v>
      </c>
      <c r="B306" s="153">
        <v>0.96969696969696972</v>
      </c>
      <c r="C306" s="153">
        <v>0.84848484848484851</v>
      </c>
      <c r="D306" s="153">
        <v>0.8666666666666667</v>
      </c>
      <c r="E306" s="153">
        <v>0.8</v>
      </c>
      <c r="F306" s="153">
        <v>0.48</v>
      </c>
      <c r="G306" s="153">
        <v>0.83333333333333337</v>
      </c>
      <c r="H306" s="153">
        <v>0.91428571428571426</v>
      </c>
      <c r="I306" s="153">
        <v>0.70833333333333337</v>
      </c>
      <c r="J306" s="172">
        <v>-20.595238095238088</v>
      </c>
      <c r="K306" s="172">
        <v>-12.339743589743591</v>
      </c>
      <c r="L306" s="147"/>
      <c r="M306" s="203">
        <v>-25.347222222222221</v>
      </c>
      <c r="N306" s="144"/>
      <c r="P306" s="149" t="s">
        <v>240</v>
      </c>
      <c r="Q306" s="153">
        <v>0.90980834272829758</v>
      </c>
      <c r="R306" s="153">
        <v>0.9509933774834437</v>
      </c>
      <c r="S306" s="153">
        <v>0.96474358974358976</v>
      </c>
      <c r="T306" s="153">
        <v>0.9057873485868102</v>
      </c>
      <c r="U306" s="153">
        <v>0.81176470588235294</v>
      </c>
      <c r="V306" s="153">
        <v>0.88712241653418122</v>
      </c>
      <c r="W306" s="153">
        <v>0.94803149606299209</v>
      </c>
      <c r="X306" s="153">
        <v>0.96180555555555558</v>
      </c>
      <c r="Y306" s="172">
        <v>1.3774059492563495</v>
      </c>
      <c r="Z306" s="172">
        <v>4.3034791435954229</v>
      </c>
      <c r="AA306" s="147"/>
      <c r="AB306" s="144"/>
      <c r="AC306" s="144"/>
      <c r="AD306" s="153">
        <v>0.83173076923076927</v>
      </c>
      <c r="AE306" s="153">
        <v>0.91877076411960135</v>
      </c>
      <c r="AF306" s="144"/>
    </row>
    <row r="307" spans="1:32" ht="22.15" customHeight="1" x14ac:dyDescent="0.25">
      <c r="A307" s="154" t="s">
        <v>241</v>
      </c>
      <c r="B307" s="155">
        <v>0</v>
      </c>
      <c r="C307" s="155">
        <v>0</v>
      </c>
      <c r="D307" s="155">
        <v>6.6666666666666666E-2</v>
      </c>
      <c r="E307" s="155">
        <v>0</v>
      </c>
      <c r="F307" s="155">
        <v>0</v>
      </c>
      <c r="G307" s="155">
        <v>8.3333333333333329E-2</v>
      </c>
      <c r="H307" s="155">
        <v>2.8571428571428571E-2</v>
      </c>
      <c r="I307" s="155">
        <v>4.1666666666666664E-2</v>
      </c>
      <c r="J307" s="172">
        <v>1.3095238095238093</v>
      </c>
      <c r="K307" s="172">
        <v>2.2435897435897432</v>
      </c>
      <c r="L307" s="147"/>
      <c r="M307" s="203">
        <v>2.2569444444444442</v>
      </c>
      <c r="N307" s="144"/>
      <c r="P307" s="154" t="s">
        <v>241</v>
      </c>
      <c r="Q307" s="155">
        <v>1.5783540022547914E-2</v>
      </c>
      <c r="R307" s="155">
        <v>2.4503311258278145E-2</v>
      </c>
      <c r="S307" s="155">
        <v>2.7777777777777776E-2</v>
      </c>
      <c r="T307" s="155">
        <v>3.4993270524899055E-2</v>
      </c>
      <c r="U307" s="155">
        <v>3.6764705882352942E-2</v>
      </c>
      <c r="V307" s="155">
        <v>7.472178060413355E-2</v>
      </c>
      <c r="W307" s="155">
        <v>2.6771653543307086E-2</v>
      </c>
      <c r="X307" s="155">
        <v>1.9097222222222224E-2</v>
      </c>
      <c r="Y307" s="172">
        <v>-0.76744313210848625</v>
      </c>
      <c r="Z307" s="172">
        <v>-1.2796465485418969</v>
      </c>
      <c r="AA307" s="147"/>
      <c r="AB307" s="144"/>
      <c r="AC307" s="144"/>
      <c r="AD307" s="151">
        <v>1.9230769230769232E-2</v>
      </c>
      <c r="AE307" s="151">
        <v>3.1893687707641193E-2</v>
      </c>
      <c r="AF307" s="144"/>
    </row>
    <row r="308" spans="1:32" ht="22.15" customHeight="1" x14ac:dyDescent="0.25">
      <c r="A308" s="154" t="s">
        <v>242</v>
      </c>
      <c r="B308" s="155">
        <v>0</v>
      </c>
      <c r="C308" s="155">
        <v>0</v>
      </c>
      <c r="D308" s="155">
        <v>2.3809523809523808E-2</v>
      </c>
      <c r="E308" s="155">
        <v>0</v>
      </c>
      <c r="F308" s="155">
        <v>0</v>
      </c>
      <c r="G308" s="155">
        <v>4.1666666666666664E-2</v>
      </c>
      <c r="H308" s="155">
        <v>9.9009900990099011E-3</v>
      </c>
      <c r="I308" s="155">
        <v>1.5384615384615385E-2</v>
      </c>
      <c r="J308" s="172">
        <v>0.54836252856054846</v>
      </c>
      <c r="K308" s="172">
        <v>0.66318801548560857</v>
      </c>
      <c r="L308" s="147"/>
      <c r="M308" s="203">
        <v>0.51852644342213183</v>
      </c>
      <c r="N308" s="144"/>
      <c r="P308" s="154" t="s">
        <v>242</v>
      </c>
      <c r="Q308" s="155">
        <v>8.6848635235732014E-3</v>
      </c>
      <c r="R308" s="155">
        <v>1.4770459081836327E-2</v>
      </c>
      <c r="S308" s="155">
        <v>1.6149068322981366E-2</v>
      </c>
      <c r="T308" s="155">
        <v>1.8978102189781021E-2</v>
      </c>
      <c r="U308" s="155">
        <v>1.5713387806411062E-2</v>
      </c>
      <c r="V308" s="155">
        <v>2.8076463560334528E-2</v>
      </c>
      <c r="W308" s="155">
        <v>1.1003236245954692E-2</v>
      </c>
      <c r="X308" s="155">
        <v>1.0199350950394067E-2</v>
      </c>
      <c r="Y308" s="172">
        <v>-8.038852955606253E-2</v>
      </c>
      <c r="Z308" s="172">
        <v>-0.5925617555526822</v>
      </c>
      <c r="AA308" s="147"/>
      <c r="AB308" s="144"/>
      <c r="AC308" s="144"/>
      <c r="AD308" s="151">
        <v>8.7527352297592995E-3</v>
      </c>
      <c r="AE308" s="151">
        <v>1.6124968505920888E-2</v>
      </c>
      <c r="AF308" s="144"/>
    </row>
    <row r="309" spans="1:32" ht="22.15" customHeight="1" x14ac:dyDescent="0.25">
      <c r="A309" s="154" t="s">
        <v>243</v>
      </c>
      <c r="B309" s="155">
        <v>0.14516129032258066</v>
      </c>
      <c r="C309" s="155">
        <v>0.22222222222222221</v>
      </c>
      <c r="D309" s="155">
        <v>0.30952380952380953</v>
      </c>
      <c r="E309" s="155">
        <v>0.23333333333333334</v>
      </c>
      <c r="F309" s="155">
        <v>0.2878787878787879</v>
      </c>
      <c r="G309" s="155">
        <v>0.125</v>
      </c>
      <c r="H309" s="155">
        <v>0.19801980198019803</v>
      </c>
      <c r="I309" s="155">
        <v>6.1538461538461542E-2</v>
      </c>
      <c r="J309" s="172">
        <v>-13.648134044173649</v>
      </c>
      <c r="K309" s="172">
        <v>-15.290355159064131</v>
      </c>
      <c r="L309" s="147"/>
      <c r="M309" s="203">
        <v>-2.0519952926072533</v>
      </c>
      <c r="N309" s="144"/>
      <c r="P309" s="154" t="s">
        <v>243</v>
      </c>
      <c r="Q309" s="155">
        <v>0.13399503722084366</v>
      </c>
      <c r="R309" s="155">
        <v>0.10978043912175649</v>
      </c>
      <c r="S309" s="155">
        <v>0.11739130434782609</v>
      </c>
      <c r="T309" s="155">
        <v>0.11167883211678832</v>
      </c>
      <c r="U309" s="155">
        <v>0.14707730986800754</v>
      </c>
      <c r="V309" s="155">
        <v>0.13201911589008364</v>
      </c>
      <c r="W309" s="155">
        <v>0.13333333333333333</v>
      </c>
      <c r="X309" s="155">
        <v>8.2058414464534074E-2</v>
      </c>
      <c r="Y309" s="172">
        <v>-5.127491886879926</v>
      </c>
      <c r="Z309" s="172">
        <v>-4.3413996722162835</v>
      </c>
      <c r="AA309" s="147"/>
      <c r="AB309" s="144"/>
      <c r="AC309" s="144"/>
      <c r="AD309" s="151">
        <v>0.21444201312910285</v>
      </c>
      <c r="AE309" s="151">
        <v>0.12547241118669691</v>
      </c>
      <c r="AF309" s="144"/>
    </row>
    <row r="310" spans="1:32" ht="22.15" customHeight="1" x14ac:dyDescent="0.25">
      <c r="A310" s="154" t="s">
        <v>244</v>
      </c>
      <c r="B310" s="155">
        <v>4.8387096774193547E-2</v>
      </c>
      <c r="C310" s="155">
        <v>8.3333333333333329E-2</v>
      </c>
      <c r="D310" s="155">
        <v>9.5238095238095233E-2</v>
      </c>
      <c r="E310" s="155">
        <v>0.2</v>
      </c>
      <c r="F310" s="155">
        <v>9.0909090909090912E-2</v>
      </c>
      <c r="G310" s="155">
        <v>0.27083333333333331</v>
      </c>
      <c r="H310" s="155">
        <v>0.15841584158415842</v>
      </c>
      <c r="I310" s="155">
        <v>7.6923076923076927E-2</v>
      </c>
      <c r="J310" s="172">
        <v>-8.1492764661081498</v>
      </c>
      <c r="K310" s="172">
        <v>-4.7803400100993096</v>
      </c>
      <c r="L310" s="147"/>
      <c r="M310" s="203">
        <v>0.97000820227523965</v>
      </c>
      <c r="N310" s="144"/>
      <c r="P310" s="154" t="s">
        <v>244</v>
      </c>
      <c r="Q310" s="155">
        <v>6.699751861042183E-2</v>
      </c>
      <c r="R310" s="155">
        <v>4.7105788423153695E-2</v>
      </c>
      <c r="S310" s="155">
        <v>6.273291925465839E-2</v>
      </c>
      <c r="T310" s="155">
        <v>0.10145985401459855</v>
      </c>
      <c r="U310" s="155">
        <v>0.10622250157133878</v>
      </c>
      <c r="V310" s="155">
        <v>0.12843488649940263</v>
      </c>
      <c r="W310" s="155">
        <v>0.1087378640776699</v>
      </c>
      <c r="X310" s="155">
        <v>6.7222994900324531E-2</v>
      </c>
      <c r="Y310" s="172">
        <v>-4.1514869177345375</v>
      </c>
      <c r="Z310" s="172">
        <v>-1.82729318654435</v>
      </c>
      <c r="AA310" s="147"/>
      <c r="AB310" s="144"/>
      <c r="AC310" s="144"/>
      <c r="AD310" s="151">
        <v>0.12472647702407003</v>
      </c>
      <c r="AE310" s="151">
        <v>8.5495926765768032E-2</v>
      </c>
      <c r="AF310" s="144"/>
    </row>
    <row r="311" spans="1:32" ht="22.15" customHeight="1" x14ac:dyDescent="0.25">
      <c r="A311" s="154" t="s">
        <v>245</v>
      </c>
      <c r="B311" s="155">
        <v>0</v>
      </c>
      <c r="C311" s="155">
        <v>0</v>
      </c>
      <c r="D311" s="155">
        <v>0</v>
      </c>
      <c r="E311" s="155">
        <v>0</v>
      </c>
      <c r="F311" s="155">
        <v>0</v>
      </c>
      <c r="G311" s="155">
        <v>0</v>
      </c>
      <c r="H311" s="155">
        <v>0.12871287128712872</v>
      </c>
      <c r="I311" s="155">
        <v>0.18461538461538463</v>
      </c>
      <c r="J311" s="172">
        <v>5.5902513328255914</v>
      </c>
      <c r="K311" s="172">
        <v>15.616899511866688</v>
      </c>
      <c r="L311" s="147"/>
      <c r="M311" s="203">
        <v>4.599693306230165</v>
      </c>
      <c r="N311" s="144"/>
      <c r="P311" s="154" t="s">
        <v>245</v>
      </c>
      <c r="Q311" s="155">
        <v>0.10421836228287841</v>
      </c>
      <c r="R311" s="155">
        <v>0.1125748502994012</v>
      </c>
      <c r="S311" s="155">
        <v>0.10745341614906832</v>
      </c>
      <c r="T311" s="155">
        <v>9.0510948905109495E-2</v>
      </c>
      <c r="U311" s="155">
        <v>0.11627906976744186</v>
      </c>
      <c r="V311" s="155">
        <v>0.17443249701314217</v>
      </c>
      <c r="W311" s="155">
        <v>0.17346278317152103</v>
      </c>
      <c r="X311" s="155">
        <v>0.13861845155308297</v>
      </c>
      <c r="Y311" s="172">
        <v>-3.4844331618438056</v>
      </c>
      <c r="Z311" s="172">
        <v>1.3314008788322758</v>
      </c>
      <c r="AA311" s="147"/>
      <c r="AB311" s="144"/>
      <c r="AC311" s="144"/>
      <c r="AD311" s="151">
        <v>2.8446389496717725E-2</v>
      </c>
      <c r="AE311" s="151">
        <v>0.12530444276476022</v>
      </c>
      <c r="AF311" s="144"/>
    </row>
    <row r="312" spans="1:32" ht="22.15" customHeight="1" x14ac:dyDescent="0.25">
      <c r="A312" s="154" t="s">
        <v>246</v>
      </c>
      <c r="B312" s="155">
        <v>0.27419354838709675</v>
      </c>
      <c r="C312" s="155">
        <v>6.4814814814814811E-2</v>
      </c>
      <c r="D312" s="155">
        <v>0.26190476190476192</v>
      </c>
      <c r="E312" s="155">
        <v>0.16666666666666666</v>
      </c>
      <c r="F312" s="155">
        <v>0.15151515151515152</v>
      </c>
      <c r="G312" s="155">
        <v>8.3333333333333329E-2</v>
      </c>
      <c r="H312" s="155">
        <v>0.13861386138613863</v>
      </c>
      <c r="I312" s="155">
        <v>0.16923076923076924</v>
      </c>
      <c r="J312" s="172">
        <v>3.0616907844630612</v>
      </c>
      <c r="K312" s="172">
        <v>2.0434270324861141</v>
      </c>
      <c r="L312" s="147"/>
      <c r="M312" s="203">
        <v>5.6574301915052967</v>
      </c>
      <c r="N312" s="144"/>
      <c r="P312" s="154" t="s">
        <v>246</v>
      </c>
      <c r="Q312" s="155">
        <v>0.11662531017369727</v>
      </c>
      <c r="R312" s="155">
        <v>9.9401197604790423E-2</v>
      </c>
      <c r="S312" s="155">
        <v>0.115527950310559</v>
      </c>
      <c r="T312" s="155">
        <v>0.13211678832116788</v>
      </c>
      <c r="U312" s="155">
        <v>0.14707730986800754</v>
      </c>
      <c r="V312" s="155">
        <v>0.13201911589008364</v>
      </c>
      <c r="W312" s="155">
        <v>0.13851132686084142</v>
      </c>
      <c r="X312" s="155">
        <v>0.11265646731571627</v>
      </c>
      <c r="Y312" s="172">
        <v>-2.5854859545125146</v>
      </c>
      <c r="Z312" s="172">
        <v>-1.1052275440645534</v>
      </c>
      <c r="AA312" s="147"/>
      <c r="AB312" s="144"/>
      <c r="AC312" s="144"/>
      <c r="AD312" s="151">
        <v>0.1487964989059081</v>
      </c>
      <c r="AE312" s="151">
        <v>0.1237087427563618</v>
      </c>
      <c r="AF312" s="144"/>
    </row>
    <row r="313" spans="1:32" x14ac:dyDescent="0.25">
      <c r="A313" s="149" t="s">
        <v>247</v>
      </c>
      <c r="B313" s="150">
        <v>181.03225806451604</v>
      </c>
      <c r="C313" s="150">
        <v>247.84259259259267</v>
      </c>
      <c r="D313" s="150">
        <v>182.04761904761901</v>
      </c>
      <c r="E313" s="150">
        <v>121.26666666666662</v>
      </c>
      <c r="F313" s="150">
        <v>430.84848484848487</v>
      </c>
      <c r="G313" s="150">
        <v>215.54166666666683</v>
      </c>
      <c r="H313" s="150">
        <v>371.57425742574259</v>
      </c>
      <c r="I313" s="150">
        <v>232.66153846153858</v>
      </c>
      <c r="J313" s="177">
        <v>-138.912718964204</v>
      </c>
      <c r="K313" s="177">
        <v>-42.143713179599246</v>
      </c>
      <c r="L313" s="147"/>
      <c r="M313" s="203">
        <v>69.825191683606334</v>
      </c>
      <c r="N313" s="144"/>
      <c r="P313" s="149" t="s">
        <v>247</v>
      </c>
      <c r="Q313" s="150">
        <v>250.0403225806451</v>
      </c>
      <c r="R313" s="150">
        <v>200.0087824351296</v>
      </c>
      <c r="S313" s="150">
        <v>229.53043478260878</v>
      </c>
      <c r="T313" s="150">
        <v>216.9540145985402</v>
      </c>
      <c r="U313" s="150">
        <v>260.23004399748618</v>
      </c>
      <c r="V313" s="150">
        <v>181.36439665471903</v>
      </c>
      <c r="W313" s="150">
        <v>194.37605177993504</v>
      </c>
      <c r="X313" s="150">
        <v>162.83634677793225</v>
      </c>
      <c r="Y313" s="177">
        <v>-31.53970500200279</v>
      </c>
      <c r="Z313" s="177">
        <v>-54.581894592690048</v>
      </c>
      <c r="AA313" s="147"/>
      <c r="AB313" s="144"/>
      <c r="AC313" s="144"/>
      <c r="AD313" s="150">
        <v>274.80525164113783</v>
      </c>
      <c r="AE313" s="150">
        <v>217.4182413706223</v>
      </c>
      <c r="AF313" s="144"/>
    </row>
    <row r="314" spans="1:32" x14ac:dyDescent="0.25">
      <c r="A314" s="149" t="s">
        <v>248</v>
      </c>
      <c r="B314" s="150">
        <v>197.03030303030309</v>
      </c>
      <c r="C314" s="150">
        <v>226.66666666666674</v>
      </c>
      <c r="D314" s="150">
        <v>224.79999999999993</v>
      </c>
      <c r="E314" s="150">
        <v>138.90000000000009</v>
      </c>
      <c r="F314" s="150">
        <v>540.28</v>
      </c>
      <c r="G314" s="150">
        <v>342.54166666666669</v>
      </c>
      <c r="H314" s="150">
        <v>500.65714285714284</v>
      </c>
      <c r="I314" s="150">
        <v>349.70833333333326</v>
      </c>
      <c r="J314" s="177">
        <v>-150.94880952380959</v>
      </c>
      <c r="K314" s="177">
        <v>34.929487179487126</v>
      </c>
      <c r="L314" s="147"/>
      <c r="M314" s="203">
        <v>165.70052083333314</v>
      </c>
      <c r="N314" s="144"/>
      <c r="P314" s="149" t="s">
        <v>248</v>
      </c>
      <c r="Q314" s="150">
        <v>272.12965050732799</v>
      </c>
      <c r="R314" s="150">
        <v>201.6278145695365</v>
      </c>
      <c r="S314" s="150">
        <v>283.61004273504273</v>
      </c>
      <c r="T314" s="150">
        <v>251.37685060565306</v>
      </c>
      <c r="U314" s="150">
        <v>309.88235294117641</v>
      </c>
      <c r="V314" s="150">
        <v>253.8060413354529</v>
      </c>
      <c r="W314" s="150">
        <v>280.96535433070864</v>
      </c>
      <c r="X314" s="150">
        <v>184.00781250000011</v>
      </c>
      <c r="Y314" s="177">
        <v>-96.957541830708522</v>
      </c>
      <c r="Z314" s="177">
        <v>-72.943350290697595</v>
      </c>
      <c r="AA314" s="147"/>
      <c r="AB314" s="144"/>
      <c r="AC314" s="144"/>
      <c r="AD314" s="150">
        <v>314.77884615384613</v>
      </c>
      <c r="AE314" s="150">
        <v>256.95116279069771</v>
      </c>
      <c r="AF314" s="144"/>
    </row>
    <row r="315" spans="1:32" x14ac:dyDescent="0.25">
      <c r="A315" s="146" t="s">
        <v>249</v>
      </c>
      <c r="B315" s="147">
        <v>73</v>
      </c>
      <c r="C315" s="147">
        <v>64</v>
      </c>
      <c r="D315" s="147">
        <v>41</v>
      </c>
      <c r="E315" s="147">
        <v>68</v>
      </c>
      <c r="F315" s="147">
        <v>183</v>
      </c>
      <c r="G315" s="147">
        <v>219</v>
      </c>
      <c r="H315" s="147">
        <v>128</v>
      </c>
      <c r="I315" s="147">
        <v>88</v>
      </c>
      <c r="J315" s="148">
        <v>-0.3125</v>
      </c>
      <c r="K315" s="148">
        <v>-0.2061855670103093</v>
      </c>
      <c r="L315" s="147"/>
      <c r="M315" s="155">
        <v>4.6808510638297871E-2</v>
      </c>
      <c r="N315" s="144"/>
      <c r="P315" s="146" t="s">
        <v>249</v>
      </c>
      <c r="Q315" s="147">
        <v>2494</v>
      </c>
      <c r="R315" s="147">
        <v>2005</v>
      </c>
      <c r="S315" s="147">
        <v>1768</v>
      </c>
      <c r="T315" s="147">
        <v>1804</v>
      </c>
      <c r="U315" s="147">
        <v>1888</v>
      </c>
      <c r="V315" s="147">
        <v>2008</v>
      </c>
      <c r="W315" s="147">
        <v>1972</v>
      </c>
      <c r="X315" s="147">
        <v>1880</v>
      </c>
      <c r="Y315" s="148">
        <v>-4.665314401622718E-2</v>
      </c>
      <c r="Z315" s="148">
        <v>-5.5886362005882748E-2</v>
      </c>
      <c r="AA315" s="147"/>
      <c r="AB315" s="144"/>
      <c r="AC315" s="144"/>
      <c r="AD315" s="147">
        <v>110.85714285714286</v>
      </c>
      <c r="AE315" s="147">
        <v>1991.2857142857142</v>
      </c>
      <c r="AF315" s="144"/>
    </row>
    <row r="316" spans="1:32" x14ac:dyDescent="0.25">
      <c r="A316" s="146" t="s">
        <v>250</v>
      </c>
      <c r="B316" s="150">
        <v>24</v>
      </c>
      <c r="C316" s="150">
        <v>16</v>
      </c>
      <c r="D316" s="150">
        <v>16</v>
      </c>
      <c r="E316" s="150">
        <v>22</v>
      </c>
      <c r="F316" s="150">
        <v>65</v>
      </c>
      <c r="G316" s="150">
        <v>144</v>
      </c>
      <c r="H316" s="150">
        <v>78</v>
      </c>
      <c r="I316" s="150">
        <v>47</v>
      </c>
      <c r="J316" s="148">
        <v>-0.39743589743589741</v>
      </c>
      <c r="K316" s="148">
        <v>-9.8630136986301423E-2</v>
      </c>
      <c r="L316" s="147"/>
      <c r="M316" s="155">
        <v>5.2987598647125142E-2</v>
      </c>
      <c r="N316" s="144"/>
      <c r="P316" s="146" t="s">
        <v>250</v>
      </c>
      <c r="Q316" s="150">
        <v>1095</v>
      </c>
      <c r="R316" s="150">
        <v>884</v>
      </c>
      <c r="S316" s="150">
        <v>815</v>
      </c>
      <c r="T316" s="150">
        <v>797</v>
      </c>
      <c r="U316" s="150">
        <v>786</v>
      </c>
      <c r="V316" s="150">
        <v>888</v>
      </c>
      <c r="W316" s="150">
        <v>818</v>
      </c>
      <c r="X316" s="150">
        <v>887</v>
      </c>
      <c r="Y316" s="148">
        <v>8.4352078239608802E-2</v>
      </c>
      <c r="Z316" s="148">
        <v>2.0713463751438434E-2</v>
      </c>
      <c r="AA316" s="147"/>
      <c r="AB316" s="144"/>
      <c r="AC316" s="144"/>
      <c r="AD316" s="150">
        <v>52.142857142857146</v>
      </c>
      <c r="AE316" s="150">
        <v>869</v>
      </c>
      <c r="AF316" s="144"/>
    </row>
    <row r="317" spans="1:32" x14ac:dyDescent="0.25">
      <c r="A317" s="149" t="s">
        <v>251</v>
      </c>
      <c r="B317" s="147">
        <v>0</v>
      </c>
      <c r="C317" s="147">
        <v>54</v>
      </c>
      <c r="D317" s="147">
        <v>125</v>
      </c>
      <c r="E317" s="147">
        <v>142</v>
      </c>
      <c r="F317" s="147">
        <v>173</v>
      </c>
      <c r="G317" s="147">
        <v>154</v>
      </c>
      <c r="H317" s="147">
        <v>268</v>
      </c>
      <c r="I317" s="147">
        <v>198</v>
      </c>
      <c r="J317" s="148">
        <v>-0.26119402985074625</v>
      </c>
      <c r="K317" s="157">
        <v>0.29694323144104812</v>
      </c>
      <c r="L317" s="147"/>
      <c r="M317" s="155">
        <v>6.7947838023335622E-2</v>
      </c>
      <c r="N317" s="144"/>
      <c r="P317" s="149" t="s">
        <v>251</v>
      </c>
      <c r="Q317" s="147">
        <v>0</v>
      </c>
      <c r="R317" s="147">
        <v>3781</v>
      </c>
      <c r="S317" s="147">
        <v>3391</v>
      </c>
      <c r="T317" s="147">
        <v>2566</v>
      </c>
      <c r="U317" s="147">
        <v>2191</v>
      </c>
      <c r="V317" s="147">
        <v>2117</v>
      </c>
      <c r="W317" s="147">
        <v>2602</v>
      </c>
      <c r="X317" s="147">
        <v>2914</v>
      </c>
      <c r="Y317" s="148">
        <v>0.11990776325903152</v>
      </c>
      <c r="Z317" s="157">
        <v>5.0216242191254264E-2</v>
      </c>
      <c r="AA317" s="147"/>
      <c r="AB317" s="144"/>
      <c r="AC317" s="144"/>
      <c r="AD317" s="158">
        <v>152.66666666666666</v>
      </c>
      <c r="AE317" s="158">
        <v>2774.6666666666665</v>
      </c>
      <c r="AF317" s="144"/>
    </row>
    <row r="318" spans="1:32" x14ac:dyDescent="0.25">
      <c r="A318" s="159" t="s">
        <v>252</v>
      </c>
      <c r="B318" s="150">
        <v>10</v>
      </c>
      <c r="C318" s="150">
        <v>19</v>
      </c>
      <c r="D318" s="150">
        <v>22</v>
      </c>
      <c r="E318" s="150">
        <v>6</v>
      </c>
      <c r="F318" s="150">
        <v>10</v>
      </c>
      <c r="G318" s="150">
        <v>8</v>
      </c>
      <c r="H318" s="150">
        <v>9</v>
      </c>
      <c r="I318" s="150">
        <v>22</v>
      </c>
      <c r="J318" s="148">
        <v>1.4444444444444444</v>
      </c>
      <c r="K318" s="148">
        <v>0.83333333333333337</v>
      </c>
      <c r="L318" s="147"/>
      <c r="M318" s="155">
        <v>5.0925925925925923E-2</v>
      </c>
      <c r="N318" s="144"/>
      <c r="P318" s="159" t="s">
        <v>252</v>
      </c>
      <c r="Q318" s="150">
        <v>848</v>
      </c>
      <c r="R318" s="150">
        <v>672</v>
      </c>
      <c r="S318" s="150">
        <v>927</v>
      </c>
      <c r="T318" s="150">
        <v>544</v>
      </c>
      <c r="U318" s="150">
        <v>839</v>
      </c>
      <c r="V318" s="150">
        <v>617</v>
      </c>
      <c r="W318" s="150">
        <v>659</v>
      </c>
      <c r="X318" s="150">
        <v>432</v>
      </c>
      <c r="Y318" s="148">
        <v>-0.34446130500758726</v>
      </c>
      <c r="Z318" s="148">
        <v>-0.40775558166862513</v>
      </c>
      <c r="AA318" s="147"/>
      <c r="AB318" s="144"/>
      <c r="AC318" s="144"/>
      <c r="AD318" s="150">
        <v>12</v>
      </c>
      <c r="AE318" s="150">
        <v>729.42857142857144</v>
      </c>
      <c r="AF318" s="144"/>
    </row>
    <row r="319" spans="1:32" x14ac:dyDescent="0.25">
      <c r="A319" s="159" t="s">
        <v>253</v>
      </c>
      <c r="B319" s="150">
        <v>0</v>
      </c>
      <c r="C319" s="150">
        <v>2</v>
      </c>
      <c r="D319" s="150">
        <v>0</v>
      </c>
      <c r="E319" s="150">
        <v>0</v>
      </c>
      <c r="F319" s="150">
        <v>0</v>
      </c>
      <c r="G319" s="150">
        <v>0</v>
      </c>
      <c r="H319" s="150">
        <v>0</v>
      </c>
      <c r="I319" s="150">
        <v>3</v>
      </c>
      <c r="J319" s="148" t="e">
        <v>#DIV/0!</v>
      </c>
      <c r="K319" s="148">
        <v>9.5000000000000018</v>
      </c>
      <c r="L319" s="147"/>
      <c r="M319" s="155">
        <v>7.6923076923076927E-2</v>
      </c>
      <c r="N319" s="144"/>
      <c r="P319" s="159" t="s">
        <v>253</v>
      </c>
      <c r="Q319" s="150">
        <v>49</v>
      </c>
      <c r="R319" s="150">
        <v>44</v>
      </c>
      <c r="S319" s="150">
        <v>83</v>
      </c>
      <c r="T319" s="150">
        <v>27</v>
      </c>
      <c r="U319" s="150">
        <v>38</v>
      </c>
      <c r="V319" s="150">
        <v>69</v>
      </c>
      <c r="W319" s="150">
        <v>21</v>
      </c>
      <c r="X319" s="150">
        <v>39</v>
      </c>
      <c r="Y319" s="148">
        <v>0.8571428571428571</v>
      </c>
      <c r="Z319" s="148">
        <v>-0.17522658610271902</v>
      </c>
      <c r="AA319" s="147"/>
      <c r="AB319" s="144"/>
      <c r="AC319" s="144"/>
      <c r="AD319" s="150">
        <v>0.2857142857142857</v>
      </c>
      <c r="AE319" s="150">
        <v>47.285714285714285</v>
      </c>
      <c r="AF319" s="144"/>
    </row>
    <row r="320" spans="1:32" x14ac:dyDescent="0.25">
      <c r="A320" s="159" t="s">
        <v>254</v>
      </c>
      <c r="B320" s="191">
        <v>0</v>
      </c>
      <c r="C320" s="191">
        <v>9.5238095238095233E-2</v>
      </c>
      <c r="D320" s="191">
        <v>0</v>
      </c>
      <c r="E320" s="191">
        <v>0</v>
      </c>
      <c r="F320" s="191">
        <v>0</v>
      </c>
      <c r="G320" s="191">
        <v>0</v>
      </c>
      <c r="H320" s="191">
        <v>0</v>
      </c>
      <c r="I320" s="191">
        <v>0.12</v>
      </c>
      <c r="J320" s="172">
        <v>12</v>
      </c>
      <c r="K320" s="172">
        <v>9.6744186046511622</v>
      </c>
      <c r="L320" s="147"/>
      <c r="M320" s="203">
        <v>3.7197452229299364</v>
      </c>
      <c r="N320" s="144"/>
      <c r="P320" s="159" t="s">
        <v>254</v>
      </c>
      <c r="Q320" s="191">
        <v>5.4626532887402456E-2</v>
      </c>
      <c r="R320" s="191">
        <v>6.1452513966480445E-2</v>
      </c>
      <c r="S320" s="191">
        <v>8.2178217821782182E-2</v>
      </c>
      <c r="T320" s="191">
        <v>4.7285464098073555E-2</v>
      </c>
      <c r="U320" s="191">
        <v>4.3329532497149374E-2</v>
      </c>
      <c r="V320" s="191">
        <v>0.10058309037900874</v>
      </c>
      <c r="W320" s="191">
        <v>3.0882352941176472E-2</v>
      </c>
      <c r="X320" s="191">
        <v>8.2802547770700632E-2</v>
      </c>
      <c r="Y320" s="172">
        <v>5.192019482952416</v>
      </c>
      <c r="Z320" s="172">
        <v>2.1923386468511934</v>
      </c>
      <c r="AA320" s="147"/>
      <c r="AB320" s="144"/>
      <c r="AC320" s="144"/>
      <c r="AD320" s="191">
        <v>2.3255813953488368E-2</v>
      </c>
      <c r="AE320" s="191">
        <v>6.0879161302188699E-2</v>
      </c>
      <c r="AF320" s="144"/>
    </row>
    <row r="321" spans="1:32" x14ac:dyDescent="0.25">
      <c r="A321" s="161" t="s">
        <v>255</v>
      </c>
      <c r="B321" s="161"/>
      <c r="C321" s="161"/>
      <c r="D321" s="161"/>
      <c r="E321" s="144"/>
      <c r="F321" s="144"/>
      <c r="G321" s="144"/>
      <c r="H321" s="144"/>
      <c r="I321" s="144"/>
      <c r="J321" s="144"/>
      <c r="K321" s="144"/>
      <c r="L321" s="144"/>
      <c r="M321" s="144"/>
      <c r="N321" s="144"/>
      <c r="O321" s="204"/>
      <c r="P321" s="161" t="s">
        <v>255</v>
      </c>
      <c r="Q321" s="161"/>
      <c r="R321" s="161"/>
      <c r="S321" s="161"/>
      <c r="T321" s="144"/>
      <c r="U321" s="144"/>
      <c r="V321" s="144"/>
      <c r="W321" s="144"/>
      <c r="X321" s="144"/>
      <c r="Y321" s="144"/>
      <c r="Z321" s="144"/>
      <c r="AA321" s="144"/>
      <c r="AB321" s="144"/>
      <c r="AC321" s="144"/>
      <c r="AD321" s="144"/>
      <c r="AE321" s="144"/>
      <c r="AF321" s="144"/>
    </row>
    <row r="322" spans="1:32" x14ac:dyDescent="0.25">
      <c r="N322" s="144"/>
      <c r="AB322" s="144"/>
    </row>
    <row r="323" spans="1:32" x14ac:dyDescent="0.25">
      <c r="N323" s="144"/>
      <c r="AB323" s="144"/>
    </row>
    <row r="324" spans="1:32" x14ac:dyDescent="0.25">
      <c r="N324" s="144"/>
      <c r="AB324" s="144"/>
    </row>
    <row r="325" spans="1:32" x14ac:dyDescent="0.25">
      <c r="N325" s="144"/>
      <c r="AB325" s="144"/>
    </row>
    <row r="326" spans="1:32" x14ac:dyDescent="0.25">
      <c r="N326" s="144"/>
      <c r="AB326" s="144"/>
    </row>
    <row r="327" spans="1:32" x14ac:dyDescent="0.25">
      <c r="N327" s="144"/>
      <c r="AB327" s="144"/>
    </row>
    <row r="328" spans="1:32" s="196" customFormat="1" x14ac:dyDescent="0.25">
      <c r="N328" s="197"/>
      <c r="O328" s="214"/>
      <c r="AB328" s="197"/>
    </row>
    <row r="329" spans="1:32" x14ac:dyDescent="0.25">
      <c r="N329" s="144"/>
      <c r="AB329" s="144"/>
    </row>
    <row r="330" spans="1:32" x14ac:dyDescent="0.25">
      <c r="N330" s="144"/>
      <c r="AB330" s="144"/>
    </row>
    <row r="331" spans="1:32" x14ac:dyDescent="0.25">
      <c r="A331" s="189" t="s">
        <v>259</v>
      </c>
      <c r="B331" s="189"/>
      <c r="C331" s="189"/>
      <c r="D331" s="189"/>
      <c r="E331" s="181"/>
      <c r="F331" s="167"/>
      <c r="G331" s="167"/>
      <c r="H331" s="167"/>
      <c r="I331" s="167"/>
      <c r="J331" s="167"/>
      <c r="K331" s="167"/>
      <c r="L331" s="188"/>
      <c r="M331" s="211"/>
      <c r="N331" s="144"/>
      <c r="O331" s="211"/>
      <c r="P331" s="189" t="s">
        <v>259</v>
      </c>
      <c r="Q331" s="189"/>
      <c r="R331" s="189"/>
      <c r="S331" s="189"/>
      <c r="T331" s="181"/>
      <c r="U331" s="144"/>
      <c r="V331" s="144"/>
      <c r="W331" s="144"/>
      <c r="X331" s="144"/>
      <c r="Y331" s="144"/>
      <c r="Z331" s="144"/>
      <c r="AA331" s="188"/>
      <c r="AB331" s="144"/>
      <c r="AC331" s="144"/>
      <c r="AD331" s="144"/>
      <c r="AE331" s="144"/>
      <c r="AF331" s="144"/>
    </row>
    <row r="332" spans="1:32" x14ac:dyDescent="0.25">
      <c r="A332" s="166" t="s">
        <v>319</v>
      </c>
      <c r="B332" s="166"/>
      <c r="C332" s="166"/>
      <c r="D332" s="166"/>
      <c r="E332" s="213"/>
      <c r="F332" s="167"/>
      <c r="G332" s="167"/>
      <c r="H332" s="167"/>
      <c r="I332" s="167"/>
      <c r="J332" s="167"/>
      <c r="K332" s="167"/>
      <c r="L332" s="167"/>
      <c r="M332" s="144"/>
      <c r="N332" s="144"/>
      <c r="P332" s="166" t="s">
        <v>231</v>
      </c>
      <c r="Q332" s="166"/>
      <c r="R332" s="166"/>
      <c r="S332" s="166"/>
      <c r="T332" s="162"/>
      <c r="U332" s="144"/>
      <c r="V332" s="144"/>
      <c r="W332" s="144"/>
      <c r="X332" s="144"/>
      <c r="Y332" s="144"/>
      <c r="Z332" s="144"/>
      <c r="AA332" s="167"/>
      <c r="AB332" s="144"/>
      <c r="AC332" s="144"/>
      <c r="AD332" s="144"/>
      <c r="AE332" s="144"/>
      <c r="AF332" s="144"/>
    </row>
    <row r="333" spans="1:32" ht="31.5" x14ac:dyDescent="0.25">
      <c r="A333" s="190"/>
      <c r="B333" s="141">
        <v>2019</v>
      </c>
      <c r="C333" s="141">
        <v>2020</v>
      </c>
      <c r="D333" s="141">
        <v>2021</v>
      </c>
      <c r="E333" s="141">
        <v>2022</v>
      </c>
      <c r="F333" s="141">
        <v>2023</v>
      </c>
      <c r="G333" s="141">
        <v>2024</v>
      </c>
      <c r="H333" s="141">
        <v>2025</v>
      </c>
      <c r="I333" s="141">
        <v>2026</v>
      </c>
      <c r="J333" s="142" t="s">
        <v>232</v>
      </c>
      <c r="K333" s="142" t="s">
        <v>233</v>
      </c>
      <c r="L333" s="143" t="s">
        <v>234</v>
      </c>
      <c r="M333" s="145" t="s">
        <v>287</v>
      </c>
      <c r="N333" s="144"/>
      <c r="P333" s="190"/>
      <c r="Q333" s="141">
        <v>2019</v>
      </c>
      <c r="R333" s="141">
        <v>2020</v>
      </c>
      <c r="S333" s="141">
        <v>2021</v>
      </c>
      <c r="T333" s="141">
        <v>2022</v>
      </c>
      <c r="U333" s="141">
        <v>2023</v>
      </c>
      <c r="V333" s="141">
        <v>2024</v>
      </c>
      <c r="W333" s="141">
        <v>2025</v>
      </c>
      <c r="X333" s="141">
        <v>2026</v>
      </c>
      <c r="Y333" s="142" t="s">
        <v>232</v>
      </c>
      <c r="Z333" s="142" t="s">
        <v>233</v>
      </c>
      <c r="AA333" s="143" t="s">
        <v>234</v>
      </c>
      <c r="AB333" s="144"/>
      <c r="AC333" s="144"/>
      <c r="AD333" s="145" t="s">
        <v>320</v>
      </c>
      <c r="AE333" s="145" t="s">
        <v>235</v>
      </c>
      <c r="AF333" s="144"/>
    </row>
    <row r="334" spans="1:32" x14ac:dyDescent="0.25">
      <c r="A334" s="146" t="s">
        <v>236</v>
      </c>
      <c r="B334" s="147">
        <v>595</v>
      </c>
      <c r="C334" s="147">
        <v>591</v>
      </c>
      <c r="D334" s="147">
        <v>457</v>
      </c>
      <c r="E334" s="147">
        <v>433</v>
      </c>
      <c r="F334" s="147">
        <v>465</v>
      </c>
      <c r="G334" s="147">
        <v>502</v>
      </c>
      <c r="H334" s="147">
        <v>551</v>
      </c>
      <c r="I334" s="147">
        <v>659</v>
      </c>
      <c r="J334" s="148">
        <v>0.19600725952813067</v>
      </c>
      <c r="K334" s="148">
        <v>0.28352810239287696</v>
      </c>
      <c r="L334" s="147"/>
      <c r="M334" s="155">
        <v>4.2931596091205212E-2</v>
      </c>
      <c r="N334" s="144"/>
      <c r="P334" s="146" t="s">
        <v>236</v>
      </c>
      <c r="Q334" s="147">
        <v>12909</v>
      </c>
      <c r="R334" s="147">
        <v>14576</v>
      </c>
      <c r="S334" s="147">
        <v>11804</v>
      </c>
      <c r="T334" s="147">
        <v>11312</v>
      </c>
      <c r="U334" s="147">
        <v>13326</v>
      </c>
      <c r="V334" s="147">
        <v>13708</v>
      </c>
      <c r="W334" s="147">
        <v>13724</v>
      </c>
      <c r="X334" s="147">
        <v>15350</v>
      </c>
      <c r="Y334" s="148">
        <v>0.11847857767414748</v>
      </c>
      <c r="Z334" s="148">
        <v>0.17612933591654906</v>
      </c>
      <c r="AA334" s="147"/>
      <c r="AB334" s="144"/>
      <c r="AC334" s="144"/>
      <c r="AD334" s="147">
        <v>513.42857142857144</v>
      </c>
      <c r="AE334" s="147">
        <v>13051.285714285714</v>
      </c>
      <c r="AF334" s="144"/>
    </row>
    <row r="335" spans="1:32" x14ac:dyDescent="0.25">
      <c r="A335" s="149" t="s">
        <v>237</v>
      </c>
      <c r="B335" s="150">
        <v>390</v>
      </c>
      <c r="C335" s="150">
        <v>396</v>
      </c>
      <c r="D335" s="150">
        <v>271</v>
      </c>
      <c r="E335" s="150">
        <v>246</v>
      </c>
      <c r="F335" s="150">
        <v>238</v>
      </c>
      <c r="G335" s="150">
        <v>244</v>
      </c>
      <c r="H335" s="150">
        <v>250</v>
      </c>
      <c r="I335" s="150">
        <v>343</v>
      </c>
      <c r="J335" s="148">
        <v>0.372</v>
      </c>
      <c r="K335" s="148">
        <v>0.17985257985257982</v>
      </c>
      <c r="L335" s="147"/>
      <c r="M335" s="155">
        <v>4.4942348008385744E-2</v>
      </c>
      <c r="N335" s="144"/>
      <c r="P335" s="149" t="s">
        <v>237</v>
      </c>
      <c r="Q335" s="150">
        <v>8136</v>
      </c>
      <c r="R335" s="150">
        <v>8810</v>
      </c>
      <c r="S335" s="150">
        <v>6630</v>
      </c>
      <c r="T335" s="150">
        <v>6331</v>
      </c>
      <c r="U335" s="150">
        <v>7003</v>
      </c>
      <c r="V335" s="150">
        <v>6893</v>
      </c>
      <c r="W335" s="150">
        <v>6958</v>
      </c>
      <c r="X335" s="150">
        <v>7632</v>
      </c>
      <c r="Y335" s="148">
        <v>9.6866915780396662E-2</v>
      </c>
      <c r="Z335" s="148">
        <v>5.2461535430744097E-2</v>
      </c>
      <c r="AA335" s="147"/>
      <c r="AB335" s="144"/>
      <c r="AC335" s="144"/>
      <c r="AD335" s="150">
        <v>290.71428571428572</v>
      </c>
      <c r="AE335" s="150">
        <v>7251.5714285714284</v>
      </c>
      <c r="AF335" s="144"/>
    </row>
    <row r="336" spans="1:32" x14ac:dyDescent="0.25">
      <c r="A336" s="146" t="s">
        <v>90</v>
      </c>
      <c r="B336" s="151">
        <v>0.7289719626168224</v>
      </c>
      <c r="C336" s="151">
        <v>0.75</v>
      </c>
      <c r="D336" s="151">
        <v>0.68956743002544529</v>
      </c>
      <c r="E336" s="151">
        <v>0.68715083798882681</v>
      </c>
      <c r="F336" s="151">
        <v>0.62140992167101827</v>
      </c>
      <c r="G336" s="151">
        <v>0.61772151898734173</v>
      </c>
      <c r="H336" s="151">
        <v>0.50607287449392713</v>
      </c>
      <c r="I336" s="151">
        <v>0.63284132841328411</v>
      </c>
      <c r="J336" s="172">
        <v>12.676845391935698</v>
      </c>
      <c r="K336" s="172">
        <v>-2.6588354023527327</v>
      </c>
      <c r="L336" s="147"/>
      <c r="M336" s="203">
        <v>1.8002047014750278</v>
      </c>
      <c r="N336" s="144"/>
      <c r="P336" s="146" t="s">
        <v>90</v>
      </c>
      <c r="Q336" s="151">
        <v>0.71362161213928599</v>
      </c>
      <c r="R336" s="151">
        <v>0.68774395003903199</v>
      </c>
      <c r="S336" s="151">
        <v>0.65963585712864392</v>
      </c>
      <c r="T336" s="151">
        <v>0.66663156786353583</v>
      </c>
      <c r="U336" s="151">
        <v>0.6427719137218908</v>
      </c>
      <c r="V336" s="151">
        <v>0.61189525077674212</v>
      </c>
      <c r="W336" s="151">
        <v>0.61569772586496774</v>
      </c>
      <c r="X336" s="151">
        <v>0.61483928139853383</v>
      </c>
      <c r="Y336" s="172">
        <v>-8.5844446643390526E-2</v>
      </c>
      <c r="Z336" s="172">
        <v>-4.2516325957073553</v>
      </c>
      <c r="AA336" s="147"/>
      <c r="AB336" s="144"/>
      <c r="AC336" s="144"/>
      <c r="AD336" s="151">
        <v>0.65942968243681144</v>
      </c>
      <c r="AE336" s="151">
        <v>0.65735560735560739</v>
      </c>
      <c r="AF336" s="144"/>
    </row>
    <row r="337" spans="1:32" x14ac:dyDescent="0.25">
      <c r="A337" s="149" t="s">
        <v>238</v>
      </c>
      <c r="B337" s="150">
        <v>352</v>
      </c>
      <c r="C337" s="150">
        <v>341</v>
      </c>
      <c r="D337" s="150">
        <v>198</v>
      </c>
      <c r="E337" s="150">
        <v>200</v>
      </c>
      <c r="F337" s="150">
        <v>189</v>
      </c>
      <c r="G337" s="150">
        <v>194</v>
      </c>
      <c r="H337" s="150">
        <v>201</v>
      </c>
      <c r="I337" s="150">
        <v>307</v>
      </c>
      <c r="J337" s="148">
        <v>0.52736318407960203</v>
      </c>
      <c r="K337" s="148">
        <v>0.28298507462686573</v>
      </c>
      <c r="L337" s="147"/>
      <c r="M337" s="155">
        <v>4.7303543913713407E-2</v>
      </c>
      <c r="N337" s="144"/>
      <c r="P337" s="149" t="s">
        <v>238</v>
      </c>
      <c r="Q337" s="150">
        <v>6771</v>
      </c>
      <c r="R337" s="150">
        <v>7220</v>
      </c>
      <c r="S337" s="150">
        <v>5097</v>
      </c>
      <c r="T337" s="150">
        <v>5099</v>
      </c>
      <c r="U337" s="150">
        <v>5802</v>
      </c>
      <c r="V337" s="150">
        <v>5799</v>
      </c>
      <c r="W337" s="150">
        <v>5703</v>
      </c>
      <c r="X337" s="150">
        <v>6490</v>
      </c>
      <c r="Y337" s="148">
        <v>0.13799754515167456</v>
      </c>
      <c r="Z337" s="148">
        <v>9.4936251235207561E-2</v>
      </c>
      <c r="AA337" s="147"/>
      <c r="AB337" s="144"/>
      <c r="AC337" s="144"/>
      <c r="AD337" s="150">
        <v>239.28571428571428</v>
      </c>
      <c r="AE337" s="150">
        <v>5927.2857142857147</v>
      </c>
      <c r="AF337" s="144"/>
    </row>
    <row r="338" spans="1:32" x14ac:dyDescent="0.25">
      <c r="A338" s="149" t="s">
        <v>239</v>
      </c>
      <c r="B338" s="153">
        <v>0.59159663865546219</v>
      </c>
      <c r="C338" s="153">
        <v>0.5769881556683587</v>
      </c>
      <c r="D338" s="153">
        <v>0.43326039387308535</v>
      </c>
      <c r="E338" s="153">
        <v>0.46189376443418012</v>
      </c>
      <c r="F338" s="153">
        <v>0.40645161290322579</v>
      </c>
      <c r="G338" s="153">
        <v>0.38645418326693226</v>
      </c>
      <c r="H338" s="153">
        <v>0.36479128856624321</v>
      </c>
      <c r="I338" s="153">
        <v>0.46585735963581182</v>
      </c>
      <c r="J338" s="172">
        <v>10.106607106956861</v>
      </c>
      <c r="K338" s="172">
        <v>-1.9717570086036362E-2</v>
      </c>
      <c r="L338" s="147"/>
      <c r="M338" s="203">
        <v>4.305605670421575</v>
      </c>
      <c r="N338" s="144"/>
      <c r="P338" s="149" t="s">
        <v>239</v>
      </c>
      <c r="Q338" s="153">
        <v>0.52451777829421331</v>
      </c>
      <c r="R338" s="153">
        <v>0.49533479692645443</v>
      </c>
      <c r="S338" s="153">
        <v>0.4318027787190783</v>
      </c>
      <c r="T338" s="153">
        <v>0.45076025459688829</v>
      </c>
      <c r="U338" s="153">
        <v>0.43538946420531294</v>
      </c>
      <c r="V338" s="153">
        <v>0.42303764225269913</v>
      </c>
      <c r="W338" s="153">
        <v>0.41554940250655786</v>
      </c>
      <c r="X338" s="153">
        <v>0.42280130293159607</v>
      </c>
      <c r="Y338" s="172">
        <v>0.72519004250382046</v>
      </c>
      <c r="Z338" s="172">
        <v>-3.135209191729682</v>
      </c>
      <c r="AA338" s="147"/>
      <c r="AB338" s="144"/>
      <c r="AC338" s="144"/>
      <c r="AD338" s="153">
        <v>0.46605453533667218</v>
      </c>
      <c r="AE338" s="153">
        <v>0.45415339484889289</v>
      </c>
      <c r="AF338" s="144"/>
    </row>
    <row r="339" spans="1:32" x14ac:dyDescent="0.25">
      <c r="A339" s="149" t="s">
        <v>240</v>
      </c>
      <c r="B339" s="153">
        <v>0.90256410256410258</v>
      </c>
      <c r="C339" s="153">
        <v>0.86111111111111116</v>
      </c>
      <c r="D339" s="153">
        <v>0.73062730627306272</v>
      </c>
      <c r="E339" s="153">
        <v>0.81300813008130079</v>
      </c>
      <c r="F339" s="153">
        <v>0.79411764705882348</v>
      </c>
      <c r="G339" s="153">
        <v>0.79508196721311475</v>
      </c>
      <c r="H339" s="153">
        <v>0.80400000000000005</v>
      </c>
      <c r="I339" s="153">
        <v>0.89504373177842567</v>
      </c>
      <c r="J339" s="172">
        <v>9.1043731778425609</v>
      </c>
      <c r="K339" s="172">
        <v>7.1947908682602595</v>
      </c>
      <c r="L339" s="147"/>
      <c r="M339" s="203">
        <v>4.4676855468153143</v>
      </c>
      <c r="N339" s="144"/>
      <c r="P339" s="149" t="s">
        <v>240</v>
      </c>
      <c r="Q339" s="153">
        <v>0.83222713864306785</v>
      </c>
      <c r="R339" s="153">
        <v>0.81952326901248584</v>
      </c>
      <c r="S339" s="153">
        <v>0.76877828054298647</v>
      </c>
      <c r="T339" s="153">
        <v>0.80540199020691838</v>
      </c>
      <c r="U339" s="153">
        <v>0.82850207054119662</v>
      </c>
      <c r="V339" s="153">
        <v>0.84128826345567964</v>
      </c>
      <c r="W339" s="153">
        <v>0.81963207818338601</v>
      </c>
      <c r="X339" s="153">
        <v>0.85036687631027252</v>
      </c>
      <c r="Y339" s="172">
        <v>3.0734798126886509</v>
      </c>
      <c r="Z339" s="172">
        <v>3.2987392060553233</v>
      </c>
      <c r="AA339" s="147"/>
      <c r="AB339" s="144"/>
      <c r="AC339" s="144"/>
      <c r="AD339" s="153">
        <v>0.82309582309582308</v>
      </c>
      <c r="AE339" s="153">
        <v>0.81737948424971929</v>
      </c>
      <c r="AF339" s="144"/>
    </row>
    <row r="340" spans="1:32" ht="22.15" customHeight="1" x14ac:dyDescent="0.25">
      <c r="A340" s="154" t="s">
        <v>241</v>
      </c>
      <c r="B340" s="155">
        <v>3.0769230769230771E-2</v>
      </c>
      <c r="C340" s="155">
        <v>3.2828282828282832E-2</v>
      </c>
      <c r="D340" s="155">
        <v>0.11070110701107011</v>
      </c>
      <c r="E340" s="155">
        <v>7.3170731707317069E-2</v>
      </c>
      <c r="F340" s="155">
        <v>0.10504201680672269</v>
      </c>
      <c r="G340" s="155">
        <v>0.12295081967213115</v>
      </c>
      <c r="H340" s="155">
        <v>7.5999999999999998E-2</v>
      </c>
      <c r="I340" s="155">
        <v>3.7900874635568516E-2</v>
      </c>
      <c r="J340" s="172">
        <v>-3.8099125364431483</v>
      </c>
      <c r="K340" s="172">
        <v>-3.4334997600303714</v>
      </c>
      <c r="L340" s="147"/>
      <c r="M340" s="203">
        <v>-2.8005833959819331</v>
      </c>
      <c r="N340" s="144"/>
      <c r="P340" s="154" t="s">
        <v>241</v>
      </c>
      <c r="Q340" s="155">
        <v>4.990167158308751E-2</v>
      </c>
      <c r="R340" s="155">
        <v>5.0737797956867198E-2</v>
      </c>
      <c r="S340" s="155">
        <v>8.1146304675716444E-2</v>
      </c>
      <c r="T340" s="155">
        <v>7.2026536092244506E-2</v>
      </c>
      <c r="U340" s="155">
        <v>6.9970012851635011E-2</v>
      </c>
      <c r="V340" s="155">
        <v>6.223705208182214E-2</v>
      </c>
      <c r="W340" s="155">
        <v>6.0074734118999711E-2</v>
      </c>
      <c r="X340" s="155">
        <v>6.5906708595387845E-2</v>
      </c>
      <c r="Y340" s="172">
        <v>0.58319744763881343</v>
      </c>
      <c r="Z340" s="172">
        <v>0.31813879752266988</v>
      </c>
      <c r="AA340" s="147"/>
      <c r="AB340" s="144"/>
      <c r="AC340" s="144"/>
      <c r="AD340" s="151">
        <v>7.2235872235872231E-2</v>
      </c>
      <c r="AE340" s="151">
        <v>6.2725320620161146E-2</v>
      </c>
      <c r="AF340" s="144"/>
    </row>
    <row r="341" spans="1:32" ht="22.15" customHeight="1" x14ac:dyDescent="0.25">
      <c r="A341" s="154" t="s">
        <v>242</v>
      </c>
      <c r="B341" s="155">
        <v>2.0168067226890758E-2</v>
      </c>
      <c r="C341" s="155">
        <v>2.1996615905245348E-2</v>
      </c>
      <c r="D341" s="155">
        <v>6.5645514223194742E-2</v>
      </c>
      <c r="E341" s="155">
        <v>4.1570438799076209E-2</v>
      </c>
      <c r="F341" s="155">
        <v>5.3763440860215055E-2</v>
      </c>
      <c r="G341" s="155">
        <v>5.9760956175298807E-2</v>
      </c>
      <c r="H341" s="155">
        <v>3.4482758620689655E-2</v>
      </c>
      <c r="I341" s="155">
        <v>1.9726858877086494E-2</v>
      </c>
      <c r="J341" s="172">
        <v>-1.475589974360316</v>
      </c>
      <c r="K341" s="172">
        <v>-2.1174643627087133</v>
      </c>
      <c r="L341" s="147"/>
      <c r="M341" s="203">
        <v>-1.304187076460732</v>
      </c>
      <c r="N341" s="144"/>
      <c r="P341" s="154" t="s">
        <v>242</v>
      </c>
      <c r="Q341" s="155">
        <v>3.145092571074444E-2</v>
      </c>
      <c r="R341" s="155">
        <v>3.0666849615806804E-2</v>
      </c>
      <c r="S341" s="155">
        <v>4.5577770247373771E-2</v>
      </c>
      <c r="T341" s="155">
        <v>4.0311173974540308E-2</v>
      </c>
      <c r="U341" s="155">
        <v>3.6770223622992648E-2</v>
      </c>
      <c r="V341" s="155">
        <v>3.1295593813831339E-2</v>
      </c>
      <c r="W341" s="155">
        <v>3.0457592538618478E-2</v>
      </c>
      <c r="X341" s="155">
        <v>3.2768729641693813E-2</v>
      </c>
      <c r="Y341" s="172">
        <v>0.23111371030753342</v>
      </c>
      <c r="Z341" s="172">
        <v>-0.20827901866755857</v>
      </c>
      <c r="AA341" s="147"/>
      <c r="AB341" s="144"/>
      <c r="AC341" s="144"/>
      <c r="AD341" s="151">
        <v>4.0901502504173626E-2</v>
      </c>
      <c r="AE341" s="151">
        <v>3.4851519828369398E-2</v>
      </c>
      <c r="AF341" s="144"/>
    </row>
    <row r="342" spans="1:32" ht="22.15" customHeight="1" x14ac:dyDescent="0.25">
      <c r="A342" s="154" t="s">
        <v>243</v>
      </c>
      <c r="B342" s="155">
        <v>0.23025210084033612</v>
      </c>
      <c r="C342" s="155">
        <v>0.1895093062605753</v>
      </c>
      <c r="D342" s="155">
        <v>0.2275711159737418</v>
      </c>
      <c r="E342" s="155">
        <v>0.22863741339491916</v>
      </c>
      <c r="F342" s="155">
        <v>0.26021505376344084</v>
      </c>
      <c r="G342" s="155">
        <v>0.25896414342629481</v>
      </c>
      <c r="H342" s="155">
        <v>0.25226860254083483</v>
      </c>
      <c r="I342" s="155">
        <v>0.20940819423368739</v>
      </c>
      <c r="J342" s="172">
        <v>-4.2860408307147431</v>
      </c>
      <c r="K342" s="172">
        <v>-2.4871160246000974</v>
      </c>
      <c r="L342" s="147"/>
      <c r="M342" s="203">
        <v>2.6476598142482182</v>
      </c>
      <c r="N342" s="144"/>
      <c r="P342" s="154" t="s">
        <v>243</v>
      </c>
      <c r="Q342" s="155">
        <v>0.17600123944534821</v>
      </c>
      <c r="R342" s="155">
        <v>0.18015916575192095</v>
      </c>
      <c r="S342" s="155">
        <v>0.2153507285665876</v>
      </c>
      <c r="T342" s="155">
        <v>0.20827439886845828</v>
      </c>
      <c r="U342" s="155">
        <v>0.20066036319975986</v>
      </c>
      <c r="V342" s="155">
        <v>0.20674058943682522</v>
      </c>
      <c r="W342" s="155">
        <v>0.1890119498688429</v>
      </c>
      <c r="X342" s="155">
        <v>0.18293159609120521</v>
      </c>
      <c r="Y342" s="172">
        <v>-0.6080353777637687</v>
      </c>
      <c r="Z342" s="172">
        <v>-1.297685299427076</v>
      </c>
      <c r="AA342" s="147"/>
      <c r="AB342" s="144"/>
      <c r="AC342" s="144"/>
      <c r="AD342" s="151">
        <v>0.23427935447968837</v>
      </c>
      <c r="AE342" s="151">
        <v>0.19590844908547597</v>
      </c>
      <c r="AF342" s="144"/>
    </row>
    <row r="343" spans="1:32" ht="22.15" customHeight="1" x14ac:dyDescent="0.25">
      <c r="A343" s="154" t="s">
        <v>244</v>
      </c>
      <c r="B343" s="155">
        <v>1.680672268907563E-2</v>
      </c>
      <c r="C343" s="155">
        <v>3.3840947546531303E-2</v>
      </c>
      <c r="D343" s="155">
        <v>3.7199124726477024E-2</v>
      </c>
      <c r="E343" s="155">
        <v>2.771362586605081E-2</v>
      </c>
      <c r="F343" s="155">
        <v>4.3010752688172046E-2</v>
      </c>
      <c r="G343" s="155">
        <v>4.1832669322709161E-2</v>
      </c>
      <c r="H343" s="155">
        <v>5.0816696914700546E-2</v>
      </c>
      <c r="I343" s="155">
        <v>5.007587253414264E-2</v>
      </c>
      <c r="J343" s="172">
        <v>-7.4082438055790567E-2</v>
      </c>
      <c r="K343" s="172">
        <v>1.4460958789011866</v>
      </c>
      <c r="L343" s="147"/>
      <c r="M343" s="203">
        <v>7.5991162209051999E-2</v>
      </c>
      <c r="N343" s="144"/>
      <c r="P343" s="154" t="s">
        <v>244</v>
      </c>
      <c r="Q343" s="155">
        <v>3.6563637772096987E-2</v>
      </c>
      <c r="R343" s="155">
        <v>2.9912184412733259E-2</v>
      </c>
      <c r="S343" s="155">
        <v>3.8546255506607931E-2</v>
      </c>
      <c r="T343" s="155">
        <v>4.2344413012729842E-2</v>
      </c>
      <c r="U343" s="155">
        <v>4.044724598529191E-2</v>
      </c>
      <c r="V343" s="155">
        <v>3.9028304639626497E-2</v>
      </c>
      <c r="W343" s="155">
        <v>4.2698921597201983E-2</v>
      </c>
      <c r="X343" s="155">
        <v>4.931596091205212E-2</v>
      </c>
      <c r="Y343" s="172">
        <v>0.66170393148501372</v>
      </c>
      <c r="Z343" s="172">
        <v>1.0983667432482511</v>
      </c>
      <c r="AA343" s="147"/>
      <c r="AB343" s="144"/>
      <c r="AC343" s="144"/>
      <c r="AD343" s="151">
        <v>3.5614913745130775E-2</v>
      </c>
      <c r="AE343" s="151">
        <v>3.833229347956961E-2</v>
      </c>
      <c r="AF343" s="144"/>
    </row>
    <row r="344" spans="1:32" ht="22.15" customHeight="1" x14ac:dyDescent="0.25">
      <c r="A344" s="154" t="s">
        <v>245</v>
      </c>
      <c r="B344" s="155">
        <v>0</v>
      </c>
      <c r="C344" s="155">
        <v>0</v>
      </c>
      <c r="D344" s="155">
        <v>0</v>
      </c>
      <c r="E344" s="155">
        <v>0</v>
      </c>
      <c r="F344" s="155">
        <v>2.1505376344086021E-3</v>
      </c>
      <c r="G344" s="155">
        <v>0</v>
      </c>
      <c r="H344" s="155">
        <v>0.13611615245009073</v>
      </c>
      <c r="I344" s="155">
        <v>1.3657056145675266E-2</v>
      </c>
      <c r="J344" s="172">
        <v>-12.245909630441547</v>
      </c>
      <c r="K344" s="172">
        <v>-0.74892988904961322</v>
      </c>
      <c r="L344" s="147"/>
      <c r="M344" s="203">
        <v>-4.5496038316865457</v>
      </c>
      <c r="N344" s="144"/>
      <c r="P344" s="154" t="s">
        <v>245</v>
      </c>
      <c r="Q344" s="155">
        <v>4.2296072507552872E-2</v>
      </c>
      <c r="R344" s="155">
        <v>6.7508232711306251E-2</v>
      </c>
      <c r="S344" s="155">
        <v>4.0325313453066759E-2</v>
      </c>
      <c r="T344" s="155">
        <v>3.4741867043847241E-2</v>
      </c>
      <c r="U344" s="155">
        <v>5.4705087798289059E-2</v>
      </c>
      <c r="V344" s="155">
        <v>8.0026262036766854E-2</v>
      </c>
      <c r="W344" s="155">
        <v>8.1317400174876125E-2</v>
      </c>
      <c r="X344" s="155">
        <v>5.9153094462540717E-2</v>
      </c>
      <c r="Y344" s="172">
        <v>-2.2164305712335408</v>
      </c>
      <c r="Z344" s="172">
        <v>6.9142128310573786E-2</v>
      </c>
      <c r="AA344" s="147"/>
      <c r="AB344" s="144"/>
      <c r="AC344" s="144"/>
      <c r="AD344" s="151">
        <v>2.1146355036171398E-2</v>
      </c>
      <c r="AE344" s="151">
        <v>5.8461673179434979E-2</v>
      </c>
      <c r="AF344" s="144"/>
    </row>
    <row r="345" spans="1:32" ht="22.15" customHeight="1" x14ac:dyDescent="0.25">
      <c r="A345" s="154" t="s">
        <v>246</v>
      </c>
      <c r="B345" s="155">
        <v>8.4033613445378158E-2</v>
      </c>
      <c r="C345" s="155">
        <v>7.2758037225042302E-2</v>
      </c>
      <c r="D345" s="155">
        <v>0.13347921225382933</v>
      </c>
      <c r="E345" s="155">
        <v>0.13163972286374134</v>
      </c>
      <c r="F345" s="155">
        <v>0.15698924731182795</v>
      </c>
      <c r="G345" s="155">
        <v>0.1852589641434263</v>
      </c>
      <c r="H345" s="155">
        <v>8.7114337568058073E-2</v>
      </c>
      <c r="I345" s="155">
        <v>0.14871016691957512</v>
      </c>
      <c r="J345" s="172">
        <v>6.159582935151704</v>
      </c>
      <c r="K345" s="172">
        <v>3.0457523625195591</v>
      </c>
      <c r="L345" s="147"/>
      <c r="M345" s="203">
        <v>-0.61432532758646241</v>
      </c>
      <c r="N345" s="144"/>
      <c r="P345" s="154" t="s">
        <v>246</v>
      </c>
      <c r="Q345" s="155">
        <v>6.7394840808738088E-2</v>
      </c>
      <c r="R345" s="155">
        <v>8.232711306256861E-2</v>
      </c>
      <c r="S345" s="155">
        <v>0.11089461199593358</v>
      </c>
      <c r="T345" s="155">
        <v>0.11271216407355021</v>
      </c>
      <c r="U345" s="155">
        <v>0.13169743358847366</v>
      </c>
      <c r="V345" s="155">
        <v>0.13488473883863436</v>
      </c>
      <c r="W345" s="155">
        <v>0.1409938793354707</v>
      </c>
      <c r="X345" s="155">
        <v>0.15485342019543974</v>
      </c>
      <c r="Y345" s="172">
        <v>1.3859540859969044</v>
      </c>
      <c r="Z345" s="172">
        <v>4.3282584262472001</v>
      </c>
      <c r="AA345" s="147"/>
      <c r="AB345" s="144"/>
      <c r="AC345" s="144"/>
      <c r="AD345" s="151">
        <v>0.11825264329437953</v>
      </c>
      <c r="AE345" s="151">
        <v>0.11157083593296774</v>
      </c>
      <c r="AF345" s="144"/>
    </row>
    <row r="346" spans="1:32" x14ac:dyDescent="0.25">
      <c r="A346" s="149" t="s">
        <v>247</v>
      </c>
      <c r="B346" s="150">
        <v>97.900840336134522</v>
      </c>
      <c r="C346" s="150">
        <v>108.16243654822337</v>
      </c>
      <c r="D346" s="150">
        <v>74.111597374179397</v>
      </c>
      <c r="E346" s="150">
        <v>82.995381062355577</v>
      </c>
      <c r="F346" s="150">
        <v>82.075268817204304</v>
      </c>
      <c r="G346" s="150">
        <v>67.633466135458164</v>
      </c>
      <c r="H346" s="150">
        <v>74.773139745916509</v>
      </c>
      <c r="I346" s="150">
        <v>76.707132018209421</v>
      </c>
      <c r="J346" s="177">
        <v>1.9339922722929117</v>
      </c>
      <c r="K346" s="177">
        <v>-8.2394456111728829</v>
      </c>
      <c r="L346" s="147"/>
      <c r="M346" s="203">
        <v>-1.5840731935169714</v>
      </c>
      <c r="N346" s="144"/>
      <c r="P346" s="149" t="s">
        <v>247</v>
      </c>
      <c r="Q346" s="150">
        <v>94.582461848322893</v>
      </c>
      <c r="R346" s="150">
        <v>103.59069703622383</v>
      </c>
      <c r="S346" s="150">
        <v>81.835055913249732</v>
      </c>
      <c r="T346" s="150">
        <v>77.125618811881182</v>
      </c>
      <c r="U346" s="150">
        <v>76.288908899894949</v>
      </c>
      <c r="V346" s="150">
        <v>66.627954479136264</v>
      </c>
      <c r="W346" s="150">
        <v>75.456718157971451</v>
      </c>
      <c r="X346" s="150">
        <v>78.291205211726393</v>
      </c>
      <c r="Y346" s="177">
        <v>2.8344870537549411</v>
      </c>
      <c r="Z346" s="177">
        <v>-4.1840736332697048</v>
      </c>
      <c r="AA346" s="147"/>
      <c r="AB346" s="144"/>
      <c r="AC346" s="144"/>
      <c r="AD346" s="150">
        <v>84.946577629382304</v>
      </c>
      <c r="AE346" s="150">
        <v>82.475278844996097</v>
      </c>
      <c r="AF346" s="144"/>
    </row>
    <row r="347" spans="1:32" x14ac:dyDescent="0.25">
      <c r="A347" s="149" t="s">
        <v>248</v>
      </c>
      <c r="B347" s="150">
        <v>95.846153846153896</v>
      </c>
      <c r="C347" s="150">
        <v>112.07070707070703</v>
      </c>
      <c r="D347" s="150">
        <v>83.73431734317343</v>
      </c>
      <c r="E347" s="150">
        <v>103.89024390243907</v>
      </c>
      <c r="F347" s="150">
        <v>95.798319327731036</v>
      </c>
      <c r="G347" s="150">
        <v>74.790983606557361</v>
      </c>
      <c r="H347" s="150">
        <v>95.068000000000012</v>
      </c>
      <c r="I347" s="150">
        <v>82.078717201166285</v>
      </c>
      <c r="J347" s="177">
        <v>-12.989282798833727</v>
      </c>
      <c r="K347" s="177">
        <v>-13.658383535934448</v>
      </c>
      <c r="L347" s="147"/>
      <c r="M347" s="203">
        <v>-11.239679025248819</v>
      </c>
      <c r="N347" s="144"/>
      <c r="P347" s="149" t="s">
        <v>248</v>
      </c>
      <c r="Q347" s="150">
        <v>94.126720747295934</v>
      </c>
      <c r="R347" s="150">
        <v>112.11691259931891</v>
      </c>
      <c r="S347" s="150">
        <v>90.335746606334865</v>
      </c>
      <c r="T347" s="150">
        <v>86.461854367398558</v>
      </c>
      <c r="U347" s="150">
        <v>90.520205626160177</v>
      </c>
      <c r="V347" s="150">
        <v>76.420136370230651</v>
      </c>
      <c r="W347" s="150">
        <v>93.68827249209545</v>
      </c>
      <c r="X347" s="150">
        <v>93.318396226415103</v>
      </c>
      <c r="Y347" s="177">
        <v>-0.36987626568034671</v>
      </c>
      <c r="Z347" s="177">
        <v>0.4825379887917336</v>
      </c>
      <c r="AA347" s="147"/>
      <c r="AB347" s="144"/>
      <c r="AC347" s="144"/>
      <c r="AD347" s="150">
        <v>95.737100737100732</v>
      </c>
      <c r="AE347" s="150">
        <v>92.83585823762337</v>
      </c>
      <c r="AF347" s="144"/>
    </row>
    <row r="348" spans="1:32" x14ac:dyDescent="0.25">
      <c r="A348" s="146" t="s">
        <v>249</v>
      </c>
      <c r="B348" s="147">
        <v>176</v>
      </c>
      <c r="C348" s="147">
        <v>129</v>
      </c>
      <c r="D348" s="147">
        <v>125</v>
      </c>
      <c r="E348" s="147">
        <v>153</v>
      </c>
      <c r="F348" s="147">
        <v>153</v>
      </c>
      <c r="G348" s="147">
        <v>174</v>
      </c>
      <c r="H348" s="147">
        <v>214</v>
      </c>
      <c r="I348" s="147">
        <v>249</v>
      </c>
      <c r="J348" s="148">
        <v>0.16355140186915887</v>
      </c>
      <c r="K348" s="148">
        <v>0.55071174377224186</v>
      </c>
      <c r="L348" s="147"/>
      <c r="M348" s="155">
        <v>5.3663793103448279E-2</v>
      </c>
      <c r="N348" s="144"/>
      <c r="P348" s="146" t="s">
        <v>249</v>
      </c>
      <c r="Q348" s="147">
        <v>4782</v>
      </c>
      <c r="R348" s="147">
        <v>3850</v>
      </c>
      <c r="S348" s="147">
        <v>3973</v>
      </c>
      <c r="T348" s="147">
        <v>4063</v>
      </c>
      <c r="U348" s="147">
        <v>3768</v>
      </c>
      <c r="V348" s="147">
        <v>3768</v>
      </c>
      <c r="W348" s="147">
        <v>4257</v>
      </c>
      <c r="X348" s="147">
        <v>4640</v>
      </c>
      <c r="Y348" s="148">
        <v>8.9969462062485323E-2</v>
      </c>
      <c r="Z348" s="148">
        <v>0.14121077966339909</v>
      </c>
      <c r="AA348" s="147"/>
      <c r="AB348" s="144"/>
      <c r="AC348" s="144"/>
      <c r="AD348" s="147">
        <v>160.57142857142858</v>
      </c>
      <c r="AE348" s="147">
        <v>4065.8571428571427</v>
      </c>
      <c r="AF348" s="144"/>
    </row>
    <row r="349" spans="1:32" x14ac:dyDescent="0.25">
      <c r="A349" s="146" t="s">
        <v>250</v>
      </c>
      <c r="B349" s="147">
        <v>31</v>
      </c>
      <c r="C349" s="147">
        <v>25</v>
      </c>
      <c r="D349" s="147">
        <v>34</v>
      </c>
      <c r="E349" s="147">
        <v>18</v>
      </c>
      <c r="F349" s="147">
        <v>34</v>
      </c>
      <c r="G349" s="147">
        <v>27</v>
      </c>
      <c r="H349" s="147">
        <v>65</v>
      </c>
      <c r="I349" s="147">
        <v>44</v>
      </c>
      <c r="J349" s="148">
        <v>-0.32307692307692309</v>
      </c>
      <c r="K349" s="148">
        <v>0.31623931623931617</v>
      </c>
      <c r="L349" s="147"/>
      <c r="M349" s="155">
        <v>4.11599625818522E-2</v>
      </c>
      <c r="N349" s="144"/>
      <c r="P349" s="146" t="s">
        <v>250</v>
      </c>
      <c r="Q349" s="147">
        <v>915</v>
      </c>
      <c r="R349" s="147">
        <v>732</v>
      </c>
      <c r="S349" s="147">
        <v>758</v>
      </c>
      <c r="T349" s="147">
        <v>741</v>
      </c>
      <c r="U349" s="147">
        <v>668</v>
      </c>
      <c r="V349" s="147">
        <v>678</v>
      </c>
      <c r="W349" s="147">
        <v>760</v>
      </c>
      <c r="X349" s="147">
        <v>1069</v>
      </c>
      <c r="Y349" s="148">
        <v>0.40657894736842104</v>
      </c>
      <c r="Z349" s="148">
        <v>0.42479055597867471</v>
      </c>
      <c r="AA349" s="147"/>
      <c r="AB349" s="144"/>
      <c r="AC349" s="144"/>
      <c r="AD349" s="150">
        <v>33.428571428571431</v>
      </c>
      <c r="AE349" s="150">
        <v>750.28571428571433</v>
      </c>
      <c r="AF349" s="144"/>
    </row>
    <row r="350" spans="1:32" x14ac:dyDescent="0.25">
      <c r="A350" s="149" t="s">
        <v>251</v>
      </c>
      <c r="B350" s="150">
        <v>0</v>
      </c>
      <c r="C350" s="150">
        <v>434</v>
      </c>
      <c r="D350" s="150">
        <v>308</v>
      </c>
      <c r="E350" s="150">
        <v>346</v>
      </c>
      <c r="F350" s="150">
        <v>338</v>
      </c>
      <c r="G350" s="150">
        <v>254</v>
      </c>
      <c r="H350" s="150">
        <v>257</v>
      </c>
      <c r="I350" s="150">
        <v>284</v>
      </c>
      <c r="J350" s="148">
        <v>0.10505836575875487</v>
      </c>
      <c r="K350" s="157">
        <v>-0.12028910686628802</v>
      </c>
      <c r="L350" s="147"/>
      <c r="M350" s="155">
        <v>2.9164099404395152E-2</v>
      </c>
      <c r="N350" s="144"/>
      <c r="P350" s="149" t="s">
        <v>251</v>
      </c>
      <c r="Q350" s="150">
        <v>0</v>
      </c>
      <c r="R350" s="150">
        <v>11806</v>
      </c>
      <c r="S350" s="150">
        <v>9626</v>
      </c>
      <c r="T350" s="150">
        <v>8678</v>
      </c>
      <c r="U350" s="150">
        <v>8521</v>
      </c>
      <c r="V350" s="150">
        <v>8308</v>
      </c>
      <c r="W350" s="150">
        <v>8613</v>
      </c>
      <c r="X350" s="150">
        <v>9738</v>
      </c>
      <c r="Y350" s="148">
        <v>0.13061650992685475</v>
      </c>
      <c r="Z350" s="157">
        <v>5.1771313364055369E-2</v>
      </c>
      <c r="AA350" s="147"/>
      <c r="AB350" s="144"/>
      <c r="AC350" s="144"/>
      <c r="AD350" s="158">
        <v>322.83333333333331</v>
      </c>
      <c r="AE350" s="158">
        <v>9258.6666666666661</v>
      </c>
      <c r="AF350" s="144"/>
    </row>
    <row r="351" spans="1:32" x14ac:dyDescent="0.25">
      <c r="A351" s="159" t="s">
        <v>252</v>
      </c>
      <c r="B351" s="147">
        <v>104</v>
      </c>
      <c r="C351" s="147">
        <v>66</v>
      </c>
      <c r="D351" s="147">
        <v>103</v>
      </c>
      <c r="E351" s="147">
        <v>46</v>
      </c>
      <c r="F351" s="147">
        <v>43</v>
      </c>
      <c r="G351" s="147">
        <v>78</v>
      </c>
      <c r="H351" s="147">
        <v>117</v>
      </c>
      <c r="I351" s="147">
        <v>140</v>
      </c>
      <c r="J351" s="148">
        <v>0.19658119658119658</v>
      </c>
      <c r="K351" s="148">
        <v>0.75942549371633761</v>
      </c>
      <c r="L351" s="147"/>
      <c r="M351" s="155">
        <v>5.3639846743295021E-2</v>
      </c>
      <c r="N351" s="144"/>
      <c r="P351" s="159" t="s">
        <v>252</v>
      </c>
      <c r="Q351" s="147">
        <v>2848</v>
      </c>
      <c r="R351" s="147">
        <v>2677</v>
      </c>
      <c r="S351" s="147">
        <v>2620</v>
      </c>
      <c r="T351" s="147">
        <v>2185</v>
      </c>
      <c r="U351" s="147">
        <v>2280</v>
      </c>
      <c r="V351" s="147">
        <v>2397</v>
      </c>
      <c r="W351" s="147">
        <v>2239</v>
      </c>
      <c r="X351" s="147">
        <v>2610</v>
      </c>
      <c r="Y351" s="148">
        <v>0.16569897275569451</v>
      </c>
      <c r="Z351" s="148">
        <v>5.937608720862806E-2</v>
      </c>
      <c r="AA351" s="147"/>
      <c r="AB351" s="144"/>
      <c r="AC351" s="144"/>
      <c r="AD351" s="150">
        <v>79.571428571428569</v>
      </c>
      <c r="AE351" s="150">
        <v>2463.7142857142858</v>
      </c>
      <c r="AF351" s="144"/>
    </row>
    <row r="352" spans="1:32" x14ac:dyDescent="0.25">
      <c r="A352" s="159" t="s">
        <v>253</v>
      </c>
      <c r="B352" s="147">
        <v>13</v>
      </c>
      <c r="C352" s="147">
        <v>48</v>
      </c>
      <c r="D352" s="147">
        <v>15</v>
      </c>
      <c r="E352" s="147">
        <v>8</v>
      </c>
      <c r="F352" s="147">
        <v>6</v>
      </c>
      <c r="G352" s="147">
        <v>17</v>
      </c>
      <c r="H352" s="147">
        <v>16</v>
      </c>
      <c r="I352" s="147">
        <v>15</v>
      </c>
      <c r="J352" s="148">
        <v>-6.25E-2</v>
      </c>
      <c r="K352" s="148">
        <v>-0.14634146341463422</v>
      </c>
      <c r="L352" s="147"/>
      <c r="M352" s="155">
        <v>5.3571428571428568E-2</v>
      </c>
      <c r="N352" s="144"/>
      <c r="P352" s="159" t="s">
        <v>253</v>
      </c>
      <c r="Q352" s="147">
        <v>259</v>
      </c>
      <c r="R352" s="147">
        <v>312</v>
      </c>
      <c r="S352" s="147">
        <v>362</v>
      </c>
      <c r="T352" s="147">
        <v>301</v>
      </c>
      <c r="U352" s="147">
        <v>253</v>
      </c>
      <c r="V352" s="147">
        <v>268</v>
      </c>
      <c r="W352" s="147">
        <v>261</v>
      </c>
      <c r="X352" s="147">
        <v>280</v>
      </c>
      <c r="Y352" s="148">
        <v>7.2796934865900387E-2</v>
      </c>
      <c r="Z352" s="148">
        <v>-2.7777777777777776E-2</v>
      </c>
      <c r="AA352" s="147"/>
      <c r="AB352" s="144"/>
      <c r="AC352" s="144"/>
      <c r="AD352" s="150">
        <v>17.571428571428573</v>
      </c>
      <c r="AE352" s="150">
        <v>288</v>
      </c>
      <c r="AF352" s="144"/>
    </row>
    <row r="353" spans="1:32" x14ac:dyDescent="0.25">
      <c r="A353" s="159" t="s">
        <v>254</v>
      </c>
      <c r="B353" s="160">
        <v>0.1111111111111111</v>
      </c>
      <c r="C353" s="160">
        <v>0.42105263157894735</v>
      </c>
      <c r="D353" s="160">
        <v>0.1271186440677966</v>
      </c>
      <c r="E353" s="160">
        <v>0.14814814814814814</v>
      </c>
      <c r="F353" s="160">
        <v>0.12244897959183673</v>
      </c>
      <c r="G353" s="160">
        <v>0.17894736842105263</v>
      </c>
      <c r="H353" s="160">
        <v>0.12030075187969924</v>
      </c>
      <c r="I353" s="160">
        <v>9.6774193548387094E-2</v>
      </c>
      <c r="J353" s="172">
        <v>-2.3526558331312146</v>
      </c>
      <c r="K353" s="172">
        <v>-8.4108159392789403</v>
      </c>
      <c r="L353" s="147"/>
      <c r="M353" s="203">
        <v>-1.1161960040183272E-2</v>
      </c>
      <c r="N353" s="144"/>
      <c r="P353" s="159" t="s">
        <v>254</v>
      </c>
      <c r="Q353" s="160">
        <v>8.3360154489861601E-2</v>
      </c>
      <c r="R353" s="160">
        <v>0.10438273670123788</v>
      </c>
      <c r="S353" s="160">
        <v>0.12139503688799463</v>
      </c>
      <c r="T353" s="160">
        <v>0.12107803700724054</v>
      </c>
      <c r="U353" s="160">
        <v>9.9881563363600476E-2</v>
      </c>
      <c r="V353" s="160">
        <v>0.10056285178236397</v>
      </c>
      <c r="W353" s="160">
        <v>0.10440000000000001</v>
      </c>
      <c r="X353" s="160">
        <v>9.6885813148788927E-2</v>
      </c>
      <c r="Y353" s="172">
        <v>-0.75141868512110799</v>
      </c>
      <c r="Z353" s="172">
        <v>-0.77762157163341061</v>
      </c>
      <c r="AA353" s="147"/>
      <c r="AB353" s="144"/>
      <c r="AC353" s="144"/>
      <c r="AD353" s="191">
        <v>0.18088235294117649</v>
      </c>
      <c r="AE353" s="191">
        <v>0.10466202886512303</v>
      </c>
      <c r="AF353" s="144"/>
    </row>
    <row r="354" spans="1:32" x14ac:dyDescent="0.25">
      <c r="A354" s="161" t="s">
        <v>255</v>
      </c>
      <c r="B354" s="161"/>
      <c r="C354" s="161"/>
      <c r="D354" s="161"/>
      <c r="E354" s="144"/>
      <c r="F354" s="144"/>
      <c r="G354" s="144"/>
      <c r="H354" s="144"/>
      <c r="I354" s="144"/>
      <c r="J354" s="144"/>
      <c r="K354" s="144"/>
      <c r="L354" s="144"/>
      <c r="M354" s="144"/>
      <c r="N354" s="144"/>
      <c r="O354" s="204"/>
      <c r="P354" s="161" t="s">
        <v>255</v>
      </c>
      <c r="Q354" s="161"/>
      <c r="R354" s="161"/>
      <c r="S354" s="161"/>
      <c r="T354" s="144"/>
      <c r="U354" s="144"/>
      <c r="V354" s="144"/>
      <c r="W354" s="144"/>
      <c r="X354" s="144"/>
      <c r="Y354" s="144"/>
      <c r="Z354" s="144"/>
      <c r="AA354" s="144"/>
      <c r="AB354" s="144"/>
      <c r="AC354" s="144"/>
      <c r="AD354" s="144"/>
      <c r="AE354" s="144"/>
      <c r="AF354" s="144"/>
    </row>
    <row r="357" spans="1:32" x14ac:dyDescent="0.25">
      <c r="A357" s="189" t="s">
        <v>260</v>
      </c>
      <c r="B357" s="189"/>
      <c r="C357" s="189"/>
      <c r="D357" s="189"/>
      <c r="E357" s="181"/>
      <c r="F357" s="167"/>
      <c r="G357" s="167"/>
      <c r="H357" s="167"/>
      <c r="I357" s="167"/>
      <c r="J357" s="167"/>
      <c r="K357" s="167"/>
      <c r="L357" s="188"/>
      <c r="M357" s="211"/>
      <c r="N357" s="144"/>
      <c r="O357" s="211"/>
      <c r="P357" s="189" t="s">
        <v>260</v>
      </c>
      <c r="Q357" s="189"/>
      <c r="R357" s="189"/>
      <c r="S357" s="189"/>
      <c r="T357" s="181"/>
      <c r="U357" s="144"/>
      <c r="V357" s="144"/>
      <c r="W357" s="144"/>
      <c r="X357" s="144"/>
      <c r="Y357" s="144"/>
      <c r="Z357" s="144"/>
      <c r="AA357" s="188"/>
      <c r="AB357" s="144"/>
      <c r="AC357" s="144"/>
      <c r="AD357" s="144"/>
      <c r="AE357" s="144"/>
      <c r="AF357" s="144"/>
    </row>
    <row r="358" spans="1:32" x14ac:dyDescent="0.25">
      <c r="A358" s="166" t="s">
        <v>319</v>
      </c>
      <c r="B358" s="166"/>
      <c r="C358" s="166"/>
      <c r="D358" s="166"/>
      <c r="E358" s="213"/>
      <c r="F358" s="167"/>
      <c r="G358" s="167"/>
      <c r="H358" s="167"/>
      <c r="I358" s="167"/>
      <c r="J358" s="167"/>
      <c r="K358" s="167"/>
      <c r="L358" s="167"/>
      <c r="M358" s="144"/>
      <c r="N358" s="144"/>
      <c r="P358" s="166" t="s">
        <v>231</v>
      </c>
      <c r="Q358" s="166"/>
      <c r="R358" s="166"/>
      <c r="S358" s="166"/>
      <c r="T358" s="162"/>
      <c r="U358" s="144"/>
      <c r="V358" s="144"/>
      <c r="W358" s="144"/>
      <c r="X358" s="144"/>
      <c r="Y358" s="144"/>
      <c r="Z358" s="144"/>
      <c r="AA358" s="167"/>
      <c r="AB358" s="144"/>
      <c r="AC358" s="144"/>
      <c r="AD358" s="144"/>
      <c r="AE358" s="144"/>
      <c r="AF358" s="144"/>
    </row>
    <row r="359" spans="1:32" ht="31.5" x14ac:dyDescent="0.25">
      <c r="A359" s="190"/>
      <c r="B359" s="141">
        <v>2019</v>
      </c>
      <c r="C359" s="141">
        <v>2020</v>
      </c>
      <c r="D359" s="141">
        <v>2021</v>
      </c>
      <c r="E359" s="141">
        <v>2022</v>
      </c>
      <c r="F359" s="141">
        <v>2023</v>
      </c>
      <c r="G359" s="141">
        <v>2024</v>
      </c>
      <c r="H359" s="141">
        <v>2025</v>
      </c>
      <c r="I359" s="141">
        <v>2026</v>
      </c>
      <c r="J359" s="142" t="s">
        <v>232</v>
      </c>
      <c r="K359" s="142" t="s">
        <v>233</v>
      </c>
      <c r="L359" s="143" t="s">
        <v>234</v>
      </c>
      <c r="M359" s="145" t="s">
        <v>287</v>
      </c>
      <c r="N359" s="144"/>
      <c r="P359" s="190"/>
      <c r="Q359" s="141">
        <v>2019</v>
      </c>
      <c r="R359" s="141">
        <v>2020</v>
      </c>
      <c r="S359" s="141">
        <v>2021</v>
      </c>
      <c r="T359" s="141">
        <v>2022</v>
      </c>
      <c r="U359" s="141">
        <v>2023</v>
      </c>
      <c r="V359" s="141">
        <v>2024</v>
      </c>
      <c r="W359" s="141">
        <v>2025</v>
      </c>
      <c r="X359" s="141">
        <v>2026</v>
      </c>
      <c r="Y359" s="142" t="s">
        <v>232</v>
      </c>
      <c r="Z359" s="142" t="s">
        <v>233</v>
      </c>
      <c r="AA359" s="143" t="s">
        <v>234</v>
      </c>
      <c r="AB359" s="144"/>
      <c r="AC359" s="144"/>
      <c r="AD359" s="145" t="s">
        <v>320</v>
      </c>
      <c r="AE359" s="145" t="s">
        <v>235</v>
      </c>
      <c r="AF359" s="144"/>
    </row>
    <row r="360" spans="1:32" x14ac:dyDescent="0.25">
      <c r="A360" s="146" t="s">
        <v>236</v>
      </c>
      <c r="B360" s="147">
        <v>8</v>
      </c>
      <c r="C360" s="147">
        <v>26</v>
      </c>
      <c r="D360" s="147">
        <v>15</v>
      </c>
      <c r="E360" s="147">
        <v>31</v>
      </c>
      <c r="F360" s="147">
        <v>17</v>
      </c>
      <c r="G360" s="147">
        <v>10</v>
      </c>
      <c r="H360" s="147">
        <v>20</v>
      </c>
      <c r="I360" s="147">
        <v>23</v>
      </c>
      <c r="J360" s="148">
        <v>0.15</v>
      </c>
      <c r="K360" s="148">
        <v>0.26771653543307089</v>
      </c>
      <c r="L360" s="147"/>
      <c r="M360" s="155">
        <v>7.1874999999999994E-2</v>
      </c>
      <c r="N360" s="144"/>
      <c r="P360" s="146" t="s">
        <v>236</v>
      </c>
      <c r="Q360" s="147">
        <v>335</v>
      </c>
      <c r="R360" s="147">
        <v>314</v>
      </c>
      <c r="S360" s="147">
        <v>298</v>
      </c>
      <c r="T360" s="147">
        <v>235</v>
      </c>
      <c r="U360" s="147">
        <v>305</v>
      </c>
      <c r="V360" s="147">
        <v>292</v>
      </c>
      <c r="W360" s="147">
        <v>283</v>
      </c>
      <c r="X360" s="147">
        <v>320</v>
      </c>
      <c r="Y360" s="148">
        <v>0.13074204946996468</v>
      </c>
      <c r="Z360" s="148">
        <v>8.6323957322987449E-2</v>
      </c>
      <c r="AA360" s="147"/>
      <c r="AB360" s="144"/>
      <c r="AC360" s="144"/>
      <c r="AD360" s="147">
        <v>18.142857142857142</v>
      </c>
      <c r="AE360" s="147">
        <v>294.57142857142856</v>
      </c>
      <c r="AF360" s="144"/>
    </row>
    <row r="361" spans="1:32" x14ac:dyDescent="0.25">
      <c r="A361" s="149" t="s">
        <v>237</v>
      </c>
      <c r="B361" s="150">
        <v>5</v>
      </c>
      <c r="C361" s="150">
        <v>16</v>
      </c>
      <c r="D361" s="150">
        <v>6</v>
      </c>
      <c r="E361" s="150">
        <v>16</v>
      </c>
      <c r="F361" s="150">
        <v>5</v>
      </c>
      <c r="G361" s="150">
        <v>1</v>
      </c>
      <c r="H361" s="150">
        <v>0</v>
      </c>
      <c r="I361" s="150">
        <v>4</v>
      </c>
      <c r="J361" s="148" t="e">
        <v>#DIV/0!</v>
      </c>
      <c r="K361" s="148">
        <v>-0.42857142857142855</v>
      </c>
      <c r="L361" s="147"/>
      <c r="M361" s="155">
        <v>7.1428571428571425E-2</v>
      </c>
      <c r="N361" s="144"/>
      <c r="P361" s="149" t="s">
        <v>237</v>
      </c>
      <c r="Q361" s="150">
        <v>124</v>
      </c>
      <c r="R361" s="150">
        <v>95</v>
      </c>
      <c r="S361" s="150">
        <v>94</v>
      </c>
      <c r="T361" s="150">
        <v>72</v>
      </c>
      <c r="U361" s="150">
        <v>59</v>
      </c>
      <c r="V361" s="150">
        <v>52</v>
      </c>
      <c r="W361" s="150">
        <v>45</v>
      </c>
      <c r="X361" s="150">
        <v>56</v>
      </c>
      <c r="Y361" s="148">
        <v>0.24444444444444444</v>
      </c>
      <c r="Z361" s="148">
        <v>-0.27541589648798526</v>
      </c>
      <c r="AA361" s="147"/>
      <c r="AB361" s="144"/>
      <c r="AC361" s="144"/>
      <c r="AD361" s="150">
        <v>7</v>
      </c>
      <c r="AE361" s="150">
        <v>77.285714285714292</v>
      </c>
      <c r="AF361" s="144"/>
    </row>
    <row r="362" spans="1:32" x14ac:dyDescent="0.25">
      <c r="A362" s="146" t="s">
        <v>90</v>
      </c>
      <c r="B362" s="151">
        <v>0.83333333333333337</v>
      </c>
      <c r="C362" s="151">
        <v>0.8</v>
      </c>
      <c r="D362" s="151">
        <v>0.6</v>
      </c>
      <c r="E362" s="151">
        <v>0.76190476190476186</v>
      </c>
      <c r="F362" s="151">
        <v>0.625</v>
      </c>
      <c r="G362" s="151">
        <v>0.25</v>
      </c>
      <c r="H362" s="151">
        <v>0</v>
      </c>
      <c r="I362" s="151">
        <v>0.5</v>
      </c>
      <c r="J362" s="172">
        <v>50</v>
      </c>
      <c r="K362" s="172">
        <v>-12.025316455696199</v>
      </c>
      <c r="L362" s="147"/>
      <c r="M362" s="203">
        <v>1.3043478260869545</v>
      </c>
      <c r="N362" s="144"/>
      <c r="P362" s="146" t="s">
        <v>90</v>
      </c>
      <c r="Q362" s="151">
        <v>0.72514619883040932</v>
      </c>
      <c r="R362" s="151">
        <v>0.62091503267973858</v>
      </c>
      <c r="S362" s="151">
        <v>0.67625899280575541</v>
      </c>
      <c r="T362" s="151">
        <v>0.62608695652173918</v>
      </c>
      <c r="U362" s="151">
        <v>0.50862068965517238</v>
      </c>
      <c r="V362" s="151">
        <v>0.46846846846846846</v>
      </c>
      <c r="W362" s="151">
        <v>0.39823008849557523</v>
      </c>
      <c r="X362" s="151">
        <v>0.48695652173913045</v>
      </c>
      <c r="Y362" s="172">
        <v>8.8726433243555221</v>
      </c>
      <c r="Z362" s="172">
        <v>-10.236809699725297</v>
      </c>
      <c r="AA362" s="147"/>
      <c r="AB362" s="144"/>
      <c r="AC362" s="144"/>
      <c r="AD362" s="151">
        <v>0.620253164556962</v>
      </c>
      <c r="AE362" s="151">
        <v>0.58932461873638342</v>
      </c>
      <c r="AF362" s="144"/>
    </row>
    <row r="363" spans="1:32" x14ac:dyDescent="0.25">
      <c r="A363" s="149" t="s">
        <v>238</v>
      </c>
      <c r="B363" s="150">
        <v>1</v>
      </c>
      <c r="C363" s="150">
        <v>6</v>
      </c>
      <c r="D363" s="150">
        <v>4</v>
      </c>
      <c r="E363" s="150">
        <v>7</v>
      </c>
      <c r="F363" s="150">
        <v>4</v>
      </c>
      <c r="G363" s="150">
        <v>0</v>
      </c>
      <c r="H363" s="150">
        <v>0</v>
      </c>
      <c r="I363" s="150">
        <v>4</v>
      </c>
      <c r="J363" s="148" t="e">
        <v>#DIV/0!</v>
      </c>
      <c r="K363" s="148">
        <v>0.27272727272727276</v>
      </c>
      <c r="L363" s="147"/>
      <c r="M363" s="155">
        <v>0.11428571428571428</v>
      </c>
      <c r="N363" s="144"/>
      <c r="P363" s="149" t="s">
        <v>238</v>
      </c>
      <c r="Q363" s="150">
        <v>62</v>
      </c>
      <c r="R363" s="150">
        <v>42</v>
      </c>
      <c r="S363" s="150">
        <v>53</v>
      </c>
      <c r="T363" s="150">
        <v>38</v>
      </c>
      <c r="U363" s="150">
        <v>37</v>
      </c>
      <c r="V363" s="150">
        <v>28</v>
      </c>
      <c r="W363" s="150">
        <v>25</v>
      </c>
      <c r="X363" s="150">
        <v>35</v>
      </c>
      <c r="Y363" s="148">
        <v>0.4</v>
      </c>
      <c r="Z363" s="148">
        <v>-0.14035087719298248</v>
      </c>
      <c r="AA363" s="147"/>
      <c r="AB363" s="144"/>
      <c r="AC363" s="144"/>
      <c r="AD363" s="150">
        <v>3.1428571428571428</v>
      </c>
      <c r="AE363" s="150">
        <v>40.714285714285715</v>
      </c>
      <c r="AF363" s="144"/>
    </row>
    <row r="364" spans="1:32" x14ac:dyDescent="0.25">
      <c r="A364" s="149" t="s">
        <v>239</v>
      </c>
      <c r="B364" s="153">
        <v>0.125</v>
      </c>
      <c r="C364" s="153">
        <v>0.23076923076923078</v>
      </c>
      <c r="D364" s="153">
        <v>0.26666666666666666</v>
      </c>
      <c r="E364" s="153">
        <v>0.22580645161290322</v>
      </c>
      <c r="F364" s="153">
        <v>0.23529411764705882</v>
      </c>
      <c r="G364" s="153">
        <v>0</v>
      </c>
      <c r="H364" s="153">
        <v>0</v>
      </c>
      <c r="I364" s="153">
        <v>0.17391304347826086</v>
      </c>
      <c r="J364" s="172">
        <v>17.391304347826086</v>
      </c>
      <c r="K364" s="172">
        <v>6.8469702156795376E-2</v>
      </c>
      <c r="L364" s="147"/>
      <c r="M364" s="203">
        <v>6.453804347826086</v>
      </c>
      <c r="N364" s="144"/>
      <c r="P364" s="149" t="s">
        <v>239</v>
      </c>
      <c r="Q364" s="153">
        <v>0.18507462686567164</v>
      </c>
      <c r="R364" s="153">
        <v>0.13375796178343949</v>
      </c>
      <c r="S364" s="153">
        <v>0.17785234899328858</v>
      </c>
      <c r="T364" s="153">
        <v>0.16170212765957448</v>
      </c>
      <c r="U364" s="153">
        <v>0.12131147540983607</v>
      </c>
      <c r="V364" s="153">
        <v>9.5890410958904104E-2</v>
      </c>
      <c r="W364" s="153">
        <v>8.8339222614840993E-2</v>
      </c>
      <c r="X364" s="153">
        <v>0.109375</v>
      </c>
      <c r="Y364" s="172">
        <v>2.1035777385159009</v>
      </c>
      <c r="Z364" s="172">
        <v>-2.8840324927255105</v>
      </c>
      <c r="AA364" s="147"/>
      <c r="AB364" s="144"/>
      <c r="AC364" s="144"/>
      <c r="AD364" s="153">
        <v>0.17322834645669291</v>
      </c>
      <c r="AE364" s="153">
        <v>0.13821532492725511</v>
      </c>
      <c r="AF364" s="144"/>
    </row>
    <row r="365" spans="1:32" x14ac:dyDescent="0.25">
      <c r="A365" s="149" t="s">
        <v>240</v>
      </c>
      <c r="B365" s="153">
        <v>0.2</v>
      </c>
      <c r="C365" s="153">
        <v>0.375</v>
      </c>
      <c r="D365" s="153">
        <v>0.66666666666666663</v>
      </c>
      <c r="E365" s="153">
        <v>0.4375</v>
      </c>
      <c r="F365" s="153">
        <v>0.8</v>
      </c>
      <c r="G365" s="153">
        <v>0</v>
      </c>
      <c r="H365" s="153" t="e">
        <v>#DIV/0!</v>
      </c>
      <c r="I365" s="153">
        <v>1</v>
      </c>
      <c r="J365" s="172" t="e">
        <v>#DIV/0!</v>
      </c>
      <c r="K365" s="172">
        <v>55.102040816326522</v>
      </c>
      <c r="L365" s="147"/>
      <c r="M365" s="203">
        <v>37.5</v>
      </c>
      <c r="N365" s="144"/>
      <c r="P365" s="149" t="s">
        <v>240</v>
      </c>
      <c r="Q365" s="153">
        <v>0.5</v>
      </c>
      <c r="R365" s="153">
        <v>0.44210526315789472</v>
      </c>
      <c r="S365" s="153">
        <v>0.56382978723404253</v>
      </c>
      <c r="T365" s="153">
        <v>0.52777777777777779</v>
      </c>
      <c r="U365" s="153">
        <v>0.6271186440677966</v>
      </c>
      <c r="V365" s="153">
        <v>0.53846153846153844</v>
      </c>
      <c r="W365" s="153">
        <v>0.55555555555555558</v>
      </c>
      <c r="X365" s="153">
        <v>0.625</v>
      </c>
      <c r="Y365" s="172">
        <v>6.944444444444442</v>
      </c>
      <c r="Z365" s="172">
        <v>9.8197781885397397</v>
      </c>
      <c r="AA365" s="147"/>
      <c r="AB365" s="144"/>
      <c r="AC365" s="144"/>
      <c r="AD365" s="153">
        <v>0.44897959183673469</v>
      </c>
      <c r="AE365" s="153">
        <v>0.52680221811460259</v>
      </c>
      <c r="AF365" s="144"/>
    </row>
    <row r="366" spans="1:32" ht="22.15" customHeight="1" x14ac:dyDescent="0.25">
      <c r="A366" s="154" t="s">
        <v>241</v>
      </c>
      <c r="B366" s="155">
        <v>0</v>
      </c>
      <c r="C366" s="155">
        <v>0.125</v>
      </c>
      <c r="D366" s="155">
        <v>0.16666666666666666</v>
      </c>
      <c r="E366" s="155">
        <v>0.1875</v>
      </c>
      <c r="F366" s="155">
        <v>0.2</v>
      </c>
      <c r="G366" s="155">
        <v>1</v>
      </c>
      <c r="H366" s="155" t="e">
        <v>#DIV/0!</v>
      </c>
      <c r="I366" s="155">
        <v>0</v>
      </c>
      <c r="J366" s="172" t="e">
        <v>#DIV/0!</v>
      </c>
      <c r="K366" s="172">
        <v>-16.326530612244898</v>
      </c>
      <c r="L366" s="147"/>
      <c r="M366" s="203">
        <v>-19.642857142857142</v>
      </c>
      <c r="N366" s="144"/>
      <c r="P366" s="154" t="s">
        <v>241</v>
      </c>
      <c r="Q366" s="155">
        <v>0.23387096774193547</v>
      </c>
      <c r="R366" s="155">
        <v>0.26315789473684209</v>
      </c>
      <c r="S366" s="155">
        <v>0.30851063829787234</v>
      </c>
      <c r="T366" s="155">
        <v>0.29166666666666669</v>
      </c>
      <c r="U366" s="155">
        <v>0.2711864406779661</v>
      </c>
      <c r="V366" s="155">
        <v>0.42307692307692307</v>
      </c>
      <c r="W366" s="155">
        <v>0.42222222222222222</v>
      </c>
      <c r="X366" s="155">
        <v>0.19642857142857142</v>
      </c>
      <c r="Y366" s="172">
        <v>-22.579365079365079</v>
      </c>
      <c r="Z366" s="172">
        <v>-10.116847108529178</v>
      </c>
      <c r="AA366" s="147"/>
      <c r="AB366" s="144"/>
      <c r="AC366" s="144"/>
      <c r="AD366" s="151">
        <v>0.16326530612244897</v>
      </c>
      <c r="AE366" s="151">
        <v>0.29759704251386321</v>
      </c>
      <c r="AF366" s="144"/>
    </row>
    <row r="367" spans="1:32" ht="22.15" customHeight="1" x14ac:dyDescent="0.25">
      <c r="A367" s="154" t="s">
        <v>242</v>
      </c>
      <c r="B367" s="155">
        <v>0</v>
      </c>
      <c r="C367" s="155">
        <v>7.6923076923076927E-2</v>
      </c>
      <c r="D367" s="155">
        <v>6.6666666666666666E-2</v>
      </c>
      <c r="E367" s="155">
        <v>9.6774193548387094E-2</v>
      </c>
      <c r="F367" s="155">
        <v>5.8823529411764705E-2</v>
      </c>
      <c r="G367" s="155">
        <v>0.1</v>
      </c>
      <c r="H367" s="155">
        <v>0</v>
      </c>
      <c r="I367" s="155">
        <v>0</v>
      </c>
      <c r="J367" s="172">
        <v>0</v>
      </c>
      <c r="K367" s="172">
        <v>-6.2992125984251963</v>
      </c>
      <c r="L367" s="147"/>
      <c r="M367" s="203">
        <v>-3.4375000000000004</v>
      </c>
      <c r="N367" s="144"/>
      <c r="P367" s="154" t="s">
        <v>242</v>
      </c>
      <c r="Q367" s="155">
        <v>8.6567164179104483E-2</v>
      </c>
      <c r="R367" s="155">
        <v>7.9617834394904455E-2</v>
      </c>
      <c r="S367" s="155">
        <v>9.7315436241610737E-2</v>
      </c>
      <c r="T367" s="155">
        <v>8.9361702127659579E-2</v>
      </c>
      <c r="U367" s="155">
        <v>5.2459016393442623E-2</v>
      </c>
      <c r="V367" s="155">
        <v>7.5342465753424653E-2</v>
      </c>
      <c r="W367" s="155">
        <v>6.7137809187279157E-2</v>
      </c>
      <c r="X367" s="155">
        <v>3.4375000000000003E-2</v>
      </c>
      <c r="Y367" s="172">
        <v>-3.2762809187279154</v>
      </c>
      <c r="Z367" s="172">
        <v>-4.3704534432589721</v>
      </c>
      <c r="AA367" s="147"/>
      <c r="AB367" s="144"/>
      <c r="AC367" s="144"/>
      <c r="AD367" s="151">
        <v>6.2992125984251968E-2</v>
      </c>
      <c r="AE367" s="151">
        <v>7.807953443258972E-2</v>
      </c>
      <c r="AF367" s="144"/>
    </row>
    <row r="368" spans="1:32" ht="22.15" customHeight="1" x14ac:dyDescent="0.25">
      <c r="A368" s="154" t="s">
        <v>243</v>
      </c>
      <c r="B368" s="155">
        <v>0.125</v>
      </c>
      <c r="C368" s="155">
        <v>7.6923076923076927E-2</v>
      </c>
      <c r="D368" s="155">
        <v>0.2</v>
      </c>
      <c r="E368" s="155">
        <v>0.12903225806451613</v>
      </c>
      <c r="F368" s="155">
        <v>0.17647058823529413</v>
      </c>
      <c r="G368" s="155">
        <v>0</v>
      </c>
      <c r="H368" s="155">
        <v>0.1</v>
      </c>
      <c r="I368" s="155">
        <v>0.17391304347826086</v>
      </c>
      <c r="J368" s="172">
        <v>7.391304347826086</v>
      </c>
      <c r="K368" s="172">
        <v>5.5802807257788425</v>
      </c>
      <c r="L368" s="147"/>
      <c r="M368" s="203">
        <v>7.703804347826086</v>
      </c>
      <c r="N368" s="144"/>
      <c r="P368" s="154" t="s">
        <v>243</v>
      </c>
      <c r="Q368" s="155">
        <v>9.8507462686567168E-2</v>
      </c>
      <c r="R368" s="155">
        <v>9.8726114649681534E-2</v>
      </c>
      <c r="S368" s="155">
        <v>0.11073825503355705</v>
      </c>
      <c r="T368" s="155">
        <v>0.11914893617021277</v>
      </c>
      <c r="U368" s="155">
        <v>0.10819672131147541</v>
      </c>
      <c r="V368" s="155">
        <v>9.9315068493150679E-2</v>
      </c>
      <c r="W368" s="155">
        <v>0.12014134275618374</v>
      </c>
      <c r="X368" s="155">
        <v>9.6875000000000003E-2</v>
      </c>
      <c r="Y368" s="172">
        <v>-2.3266342756183738</v>
      </c>
      <c r="Z368" s="172">
        <v>-1.030249757516974</v>
      </c>
      <c r="AA368" s="147"/>
      <c r="AB368" s="144"/>
      <c r="AC368" s="144"/>
      <c r="AD368" s="151">
        <v>0.11811023622047244</v>
      </c>
      <c r="AE368" s="151">
        <v>0.10717749757516974</v>
      </c>
      <c r="AF368" s="144"/>
    </row>
    <row r="369" spans="1:32" ht="22.15" customHeight="1" x14ac:dyDescent="0.25">
      <c r="A369" s="154" t="s">
        <v>244</v>
      </c>
      <c r="B369" s="155">
        <v>0</v>
      </c>
      <c r="C369" s="155">
        <v>0</v>
      </c>
      <c r="D369" s="155">
        <v>0</v>
      </c>
      <c r="E369" s="155">
        <v>0</v>
      </c>
      <c r="F369" s="155">
        <v>0</v>
      </c>
      <c r="G369" s="155">
        <v>0.1</v>
      </c>
      <c r="H369" s="155">
        <v>0</v>
      </c>
      <c r="I369" s="155">
        <v>0</v>
      </c>
      <c r="J369" s="172">
        <v>0</v>
      </c>
      <c r="K369" s="172">
        <v>-0.78740157480314954</v>
      </c>
      <c r="L369" s="147"/>
      <c r="M369" s="203">
        <v>0</v>
      </c>
      <c r="N369" s="144"/>
      <c r="P369" s="154" t="s">
        <v>244</v>
      </c>
      <c r="Q369" s="155">
        <v>0</v>
      </c>
      <c r="R369" s="155">
        <v>0</v>
      </c>
      <c r="S369" s="155">
        <v>6.7114093959731542E-3</v>
      </c>
      <c r="T369" s="155">
        <v>8.5106382978723406E-3</v>
      </c>
      <c r="U369" s="155">
        <v>3.2786885245901639E-3</v>
      </c>
      <c r="V369" s="155">
        <v>3.4246575342465752E-3</v>
      </c>
      <c r="W369" s="155">
        <v>3.5335689045936395E-3</v>
      </c>
      <c r="X369" s="155">
        <v>0</v>
      </c>
      <c r="Y369" s="172">
        <v>-0.35335689045936397</v>
      </c>
      <c r="Z369" s="172">
        <v>-0.33947623666343357</v>
      </c>
      <c r="AA369" s="147"/>
      <c r="AB369" s="144"/>
      <c r="AC369" s="144"/>
      <c r="AD369" s="151">
        <v>7.874015748031496E-3</v>
      </c>
      <c r="AE369" s="151">
        <v>3.3947623666343357E-3</v>
      </c>
      <c r="AF369" s="144"/>
    </row>
    <row r="370" spans="1:32" ht="22.15" customHeight="1" x14ac:dyDescent="0.25">
      <c r="A370" s="154" t="s">
        <v>245</v>
      </c>
      <c r="B370" s="155">
        <v>0</v>
      </c>
      <c r="C370" s="155">
        <v>0</v>
      </c>
      <c r="D370" s="155">
        <v>0</v>
      </c>
      <c r="E370" s="155">
        <v>0</v>
      </c>
      <c r="F370" s="155">
        <v>0</v>
      </c>
      <c r="G370" s="155">
        <v>0</v>
      </c>
      <c r="H370" s="155">
        <v>0.35</v>
      </c>
      <c r="I370" s="155">
        <v>0</v>
      </c>
      <c r="J370" s="172">
        <v>-35</v>
      </c>
      <c r="K370" s="172">
        <v>-5.5118110236220472</v>
      </c>
      <c r="L370" s="147"/>
      <c r="M370" s="203">
        <v>-5.9375</v>
      </c>
      <c r="N370" s="144"/>
      <c r="P370" s="154" t="s">
        <v>245</v>
      </c>
      <c r="Q370" s="155">
        <v>3.2835820895522387E-2</v>
      </c>
      <c r="R370" s="155">
        <v>4.4585987261146494E-2</v>
      </c>
      <c r="S370" s="155">
        <v>3.3557046979865771E-3</v>
      </c>
      <c r="T370" s="155">
        <v>1.7021276595744681E-2</v>
      </c>
      <c r="U370" s="155">
        <v>2.9508196721311476E-2</v>
      </c>
      <c r="V370" s="155">
        <v>7.8767123287671229E-2</v>
      </c>
      <c r="W370" s="155">
        <v>9.187279151943463E-2</v>
      </c>
      <c r="X370" s="155">
        <v>5.9374999999999997E-2</v>
      </c>
      <c r="Y370" s="172">
        <v>-3.2497791519434633</v>
      </c>
      <c r="Z370" s="172">
        <v>1.6697987390882636</v>
      </c>
      <c r="AA370" s="147"/>
      <c r="AB370" s="144"/>
      <c r="AC370" s="144"/>
      <c r="AD370" s="151">
        <v>5.5118110236220472E-2</v>
      </c>
      <c r="AE370" s="151">
        <v>4.2677012609117361E-2</v>
      </c>
      <c r="AF370" s="144"/>
    </row>
    <row r="371" spans="1:32" ht="22.15" customHeight="1" x14ac:dyDescent="0.25">
      <c r="A371" s="154" t="s">
        <v>246</v>
      </c>
      <c r="B371" s="155">
        <v>0.125</v>
      </c>
      <c r="C371" s="155">
        <v>0.15384615384615385</v>
      </c>
      <c r="D371" s="155">
        <v>6.6666666666666666E-2</v>
      </c>
      <c r="E371" s="155">
        <v>6.4516129032258063E-2</v>
      </c>
      <c r="F371" s="155">
        <v>5.8823529411764705E-2</v>
      </c>
      <c r="G371" s="155">
        <v>0.2</v>
      </c>
      <c r="H371" s="155">
        <v>0.25</v>
      </c>
      <c r="I371" s="155">
        <v>0.2608695652173913</v>
      </c>
      <c r="J371" s="172">
        <v>1.0869565217391297</v>
      </c>
      <c r="K371" s="172">
        <v>13.488531324888736</v>
      </c>
      <c r="L371" s="147"/>
      <c r="M371" s="203">
        <v>-6.7255434782608701</v>
      </c>
      <c r="N371" s="144"/>
      <c r="P371" s="154" t="s">
        <v>246</v>
      </c>
      <c r="Q371" s="155">
        <v>0.17910447761194029</v>
      </c>
      <c r="R371" s="155">
        <v>0.16878980891719744</v>
      </c>
      <c r="S371" s="155">
        <v>0.21140939597315436</v>
      </c>
      <c r="T371" s="155">
        <v>0.26382978723404255</v>
      </c>
      <c r="U371" s="155">
        <v>0.24590163934426229</v>
      </c>
      <c r="V371" s="155">
        <v>0.25684931506849318</v>
      </c>
      <c r="W371" s="155">
        <v>0.28621908127208479</v>
      </c>
      <c r="X371" s="155">
        <v>0.328125</v>
      </c>
      <c r="Y371" s="172">
        <v>4.1905918727915212</v>
      </c>
      <c r="Z371" s="172">
        <v>10.067592143549952</v>
      </c>
      <c r="AA371" s="147"/>
      <c r="AB371" s="144"/>
      <c r="AC371" s="144"/>
      <c r="AD371" s="151">
        <v>0.12598425196850394</v>
      </c>
      <c r="AE371" s="151">
        <v>0.22744907856450047</v>
      </c>
      <c r="AF371" s="144"/>
    </row>
    <row r="372" spans="1:32" x14ac:dyDescent="0.25">
      <c r="A372" s="149" t="s">
        <v>247</v>
      </c>
      <c r="B372" s="150">
        <v>427</v>
      </c>
      <c r="C372" s="150">
        <v>324.03846153846177</v>
      </c>
      <c r="D372" s="150">
        <v>194.2000000000003</v>
      </c>
      <c r="E372" s="150">
        <v>283.19354838709677</v>
      </c>
      <c r="F372" s="150">
        <v>183.82352941176441</v>
      </c>
      <c r="G372" s="150">
        <v>204</v>
      </c>
      <c r="H372" s="150">
        <v>124.75000000000009</v>
      </c>
      <c r="I372" s="150">
        <v>103.43478260869547</v>
      </c>
      <c r="J372" s="177">
        <v>-21.315217391304614</v>
      </c>
      <c r="K372" s="177">
        <v>-142.17939061965109</v>
      </c>
      <c r="L372" s="147"/>
      <c r="M372" s="203">
        <v>-55.843342391304517</v>
      </c>
      <c r="N372" s="144"/>
      <c r="P372" s="149" t="s">
        <v>247</v>
      </c>
      <c r="Q372" s="150">
        <v>219.69850746268639</v>
      </c>
      <c r="R372" s="150">
        <v>183.33121019108307</v>
      </c>
      <c r="S372" s="150">
        <v>204.39597315436279</v>
      </c>
      <c r="T372" s="150">
        <v>151.44680851063836</v>
      </c>
      <c r="U372" s="150">
        <v>115.76721311475417</v>
      </c>
      <c r="V372" s="150">
        <v>92.869863013698591</v>
      </c>
      <c r="W372" s="150">
        <v>114.51943462897535</v>
      </c>
      <c r="X372" s="150">
        <v>159.27812499999999</v>
      </c>
      <c r="Y372" s="177">
        <v>44.758690371024642</v>
      </c>
      <c r="Z372" s="177">
        <v>2.8760881425799596</v>
      </c>
      <c r="AA372" s="147"/>
      <c r="AB372" s="144"/>
      <c r="AC372" s="144"/>
      <c r="AD372" s="150">
        <v>245.61417322834654</v>
      </c>
      <c r="AE372" s="150">
        <v>156.40203685742003</v>
      </c>
      <c r="AF372" s="144"/>
    </row>
    <row r="373" spans="1:32" x14ac:dyDescent="0.25">
      <c r="A373" s="149" t="s">
        <v>248</v>
      </c>
      <c r="B373" s="150">
        <v>573</v>
      </c>
      <c r="C373" s="150">
        <v>293.18750000000023</v>
      </c>
      <c r="D373" s="150">
        <v>313</v>
      </c>
      <c r="E373" s="150">
        <v>362.5625</v>
      </c>
      <c r="F373" s="150">
        <v>228.2</v>
      </c>
      <c r="G373" s="150">
        <v>120</v>
      </c>
      <c r="H373" s="150" t="e">
        <v>#DIV/0!</v>
      </c>
      <c r="I373" s="150">
        <v>111</v>
      </c>
      <c r="J373" s="177" t="e">
        <v>#DIV/0!</v>
      </c>
      <c r="K373" s="177">
        <v>-225.65306122448987</v>
      </c>
      <c r="L373" s="147"/>
      <c r="M373" s="203">
        <v>-447.21428571428567</v>
      </c>
      <c r="N373" s="144"/>
      <c r="P373" s="149" t="s">
        <v>248</v>
      </c>
      <c r="Q373" s="150">
        <v>334.16935483870969</v>
      </c>
      <c r="R373" s="150">
        <v>317.7157894736842</v>
      </c>
      <c r="S373" s="150">
        <v>361.81914893617022</v>
      </c>
      <c r="T373" s="150">
        <v>257.74999999999994</v>
      </c>
      <c r="U373" s="150">
        <v>202.03389830508496</v>
      </c>
      <c r="V373" s="150">
        <v>193.8846153846151</v>
      </c>
      <c r="W373" s="150">
        <v>188.22222222222206</v>
      </c>
      <c r="X373" s="150">
        <v>558.21428571428567</v>
      </c>
      <c r="Y373" s="177">
        <v>369.99206349206361</v>
      </c>
      <c r="Z373" s="177">
        <v>272.3344335885925</v>
      </c>
      <c r="AA373" s="147"/>
      <c r="AB373" s="144"/>
      <c r="AC373" s="144"/>
      <c r="AD373" s="150">
        <v>336.65306122448987</v>
      </c>
      <c r="AE373" s="150">
        <v>285.87985212569316</v>
      </c>
      <c r="AF373" s="144"/>
    </row>
    <row r="374" spans="1:32" x14ac:dyDescent="0.25">
      <c r="A374" s="146" t="s">
        <v>249</v>
      </c>
      <c r="B374" s="147">
        <v>48</v>
      </c>
      <c r="C374" s="147">
        <v>22</v>
      </c>
      <c r="D374" s="147">
        <v>35</v>
      </c>
      <c r="E374" s="147">
        <v>20</v>
      </c>
      <c r="F374" s="147">
        <v>18</v>
      </c>
      <c r="G374" s="147">
        <v>19</v>
      </c>
      <c r="H374" s="147">
        <v>12</v>
      </c>
      <c r="I374" s="147">
        <v>10</v>
      </c>
      <c r="J374" s="148">
        <v>-0.16666666666666666</v>
      </c>
      <c r="K374" s="148">
        <v>-0.5977011494252874</v>
      </c>
      <c r="L374" s="147"/>
      <c r="M374" s="155">
        <v>7.575757575757576E-2</v>
      </c>
      <c r="N374" s="144"/>
      <c r="P374" s="146" t="s">
        <v>249</v>
      </c>
      <c r="Q374" s="147">
        <v>322</v>
      </c>
      <c r="R374" s="147">
        <v>238</v>
      </c>
      <c r="S374" s="147">
        <v>193</v>
      </c>
      <c r="T374" s="147">
        <v>170</v>
      </c>
      <c r="U374" s="147">
        <v>173</v>
      </c>
      <c r="V374" s="147">
        <v>216</v>
      </c>
      <c r="W374" s="147">
        <v>163</v>
      </c>
      <c r="X374" s="147">
        <v>132</v>
      </c>
      <c r="Y374" s="148">
        <v>-0.19018404907975461</v>
      </c>
      <c r="Z374" s="148">
        <v>-0.37355932203389836</v>
      </c>
      <c r="AA374" s="147"/>
      <c r="AB374" s="144"/>
      <c r="AC374" s="144"/>
      <c r="AD374" s="147">
        <v>24.857142857142858</v>
      </c>
      <c r="AE374" s="147">
        <v>210.71428571428572</v>
      </c>
      <c r="AF374" s="144"/>
    </row>
    <row r="375" spans="1:32" x14ac:dyDescent="0.25">
      <c r="A375" s="146" t="s">
        <v>250</v>
      </c>
      <c r="B375" s="147">
        <v>23</v>
      </c>
      <c r="C375" s="147">
        <v>7</v>
      </c>
      <c r="D375" s="147">
        <v>15</v>
      </c>
      <c r="E375" s="147">
        <v>6</v>
      </c>
      <c r="F375" s="147">
        <v>3</v>
      </c>
      <c r="G375" s="147">
        <v>7</v>
      </c>
      <c r="H375" s="147">
        <v>3</v>
      </c>
      <c r="I375" s="147">
        <v>1</v>
      </c>
      <c r="J375" s="148">
        <v>-0.66666666666666663</v>
      </c>
      <c r="K375" s="148">
        <v>-0.890625</v>
      </c>
      <c r="L375" s="147"/>
      <c r="M375" s="155">
        <v>2.7777777777777776E-2</v>
      </c>
      <c r="N375" s="144"/>
      <c r="P375" s="146" t="s">
        <v>250</v>
      </c>
      <c r="Q375" s="147">
        <v>111</v>
      </c>
      <c r="R375" s="147">
        <v>96</v>
      </c>
      <c r="S375" s="147">
        <v>61</v>
      </c>
      <c r="T375" s="147">
        <v>57</v>
      </c>
      <c r="U375" s="147">
        <v>51</v>
      </c>
      <c r="V375" s="147">
        <v>60</v>
      </c>
      <c r="W375" s="147">
        <v>71</v>
      </c>
      <c r="X375" s="147">
        <v>36</v>
      </c>
      <c r="Y375" s="148">
        <v>-0.49295774647887325</v>
      </c>
      <c r="Z375" s="148">
        <v>-0.50295857988165682</v>
      </c>
      <c r="AA375" s="147"/>
      <c r="AB375" s="144"/>
      <c r="AC375" s="144"/>
      <c r="AD375" s="150">
        <v>9.1428571428571423</v>
      </c>
      <c r="AE375" s="150">
        <v>72.428571428571431</v>
      </c>
      <c r="AF375" s="144"/>
    </row>
    <row r="376" spans="1:32" x14ac:dyDescent="0.25">
      <c r="A376" s="149" t="s">
        <v>251</v>
      </c>
      <c r="B376" s="150">
        <v>0</v>
      </c>
      <c r="C376" s="150">
        <v>13</v>
      </c>
      <c r="D376" s="150">
        <v>10</v>
      </c>
      <c r="E376" s="150">
        <v>10</v>
      </c>
      <c r="F376" s="150">
        <v>3</v>
      </c>
      <c r="G376" s="150">
        <v>0</v>
      </c>
      <c r="H376" s="150">
        <v>0</v>
      </c>
      <c r="I376" s="150">
        <v>4</v>
      </c>
      <c r="J376" s="148" t="e">
        <v>#DIV/0!</v>
      </c>
      <c r="K376" s="157">
        <v>-0.33333333333333331</v>
      </c>
      <c r="L376" s="147"/>
      <c r="M376" s="155">
        <v>4.3956043956043959E-2</v>
      </c>
      <c r="N376" s="144"/>
      <c r="P376" s="149" t="s">
        <v>251</v>
      </c>
      <c r="Q376" s="150">
        <v>0</v>
      </c>
      <c r="R376" s="150">
        <v>125</v>
      </c>
      <c r="S376" s="150">
        <v>100</v>
      </c>
      <c r="T376" s="150">
        <v>102</v>
      </c>
      <c r="U376" s="150">
        <v>55</v>
      </c>
      <c r="V376" s="150">
        <v>60</v>
      </c>
      <c r="W376" s="150">
        <v>73</v>
      </c>
      <c r="X376" s="150">
        <v>91</v>
      </c>
      <c r="Y376" s="148">
        <v>0.24657534246575341</v>
      </c>
      <c r="Z376" s="157">
        <v>6.0194174757281609E-2</v>
      </c>
      <c r="AA376" s="147"/>
      <c r="AB376" s="144"/>
      <c r="AC376" s="144"/>
      <c r="AD376" s="158">
        <v>6</v>
      </c>
      <c r="AE376" s="158">
        <v>85.833333333333329</v>
      </c>
      <c r="AF376" s="144"/>
    </row>
    <row r="377" spans="1:32" x14ac:dyDescent="0.25">
      <c r="A377" s="159" t="s">
        <v>252</v>
      </c>
      <c r="B377" s="147">
        <v>0</v>
      </c>
      <c r="C377" s="147">
        <v>0</v>
      </c>
      <c r="D377" s="147">
        <v>0</v>
      </c>
      <c r="E377" s="147">
        <v>0</v>
      </c>
      <c r="F377" s="147">
        <v>0</v>
      </c>
      <c r="G377" s="147">
        <v>0</v>
      </c>
      <c r="H377" s="147">
        <v>0</v>
      </c>
      <c r="I377" s="147">
        <v>0</v>
      </c>
      <c r="J377" s="148" t="e">
        <v>#DIV/0!</v>
      </c>
      <c r="K377" s="148" t="e">
        <v>#DIV/0!</v>
      </c>
      <c r="L377" s="147"/>
      <c r="M377" s="155">
        <v>0</v>
      </c>
      <c r="N377" s="144"/>
      <c r="P377" s="159" t="s">
        <v>252</v>
      </c>
      <c r="Q377" s="147">
        <v>6</v>
      </c>
      <c r="R377" s="147">
        <v>31</v>
      </c>
      <c r="S377" s="147">
        <v>9</v>
      </c>
      <c r="T377" s="147">
        <v>6</v>
      </c>
      <c r="U377" s="147">
        <v>0</v>
      </c>
      <c r="V377" s="147">
        <v>1</v>
      </c>
      <c r="W377" s="147">
        <v>9</v>
      </c>
      <c r="X377" s="147">
        <v>4</v>
      </c>
      <c r="Y377" s="148">
        <v>-0.55555555555555558</v>
      </c>
      <c r="Z377" s="148">
        <v>-0.54838709677419362</v>
      </c>
      <c r="AA377" s="147"/>
      <c r="AB377" s="144"/>
      <c r="AC377" s="144"/>
      <c r="AD377" s="150">
        <v>0</v>
      </c>
      <c r="AE377" s="150">
        <v>8.8571428571428577</v>
      </c>
      <c r="AF377" s="144"/>
    </row>
    <row r="378" spans="1:32" x14ac:dyDescent="0.25">
      <c r="A378" s="159" t="s">
        <v>253</v>
      </c>
      <c r="B378" s="147">
        <v>0</v>
      </c>
      <c r="C378" s="147">
        <v>0</v>
      </c>
      <c r="D378" s="147">
        <v>0</v>
      </c>
      <c r="E378" s="147">
        <v>0</v>
      </c>
      <c r="F378" s="147">
        <v>0</v>
      </c>
      <c r="G378" s="147">
        <v>0</v>
      </c>
      <c r="H378" s="147">
        <v>0</v>
      </c>
      <c r="I378" s="147">
        <v>2</v>
      </c>
      <c r="J378" s="148" t="e">
        <v>#DIV/0!</v>
      </c>
      <c r="K378" s="148" t="e">
        <v>#DIV/0!</v>
      </c>
      <c r="L378" s="147"/>
      <c r="M378" s="155">
        <v>1</v>
      </c>
      <c r="N378" s="144"/>
      <c r="P378" s="159" t="s">
        <v>253</v>
      </c>
      <c r="Q378" s="147">
        <v>3</v>
      </c>
      <c r="R378" s="147">
        <v>14</v>
      </c>
      <c r="S378" s="147">
        <v>0</v>
      </c>
      <c r="T378" s="147">
        <v>1</v>
      </c>
      <c r="U378" s="147">
        <v>0</v>
      </c>
      <c r="V378" s="147">
        <v>1</v>
      </c>
      <c r="W378" s="147">
        <v>6</v>
      </c>
      <c r="X378" s="147">
        <v>2</v>
      </c>
      <c r="Y378" s="148">
        <v>-0.66666666666666663</v>
      </c>
      <c r="Z378" s="148">
        <v>-0.44</v>
      </c>
      <c r="AA378" s="147"/>
      <c r="AB378" s="144"/>
      <c r="AC378" s="144"/>
      <c r="AD378" s="150">
        <v>0</v>
      </c>
      <c r="AE378" s="150">
        <v>3.5714285714285716</v>
      </c>
      <c r="AF378" s="144"/>
    </row>
    <row r="379" spans="1:32" x14ac:dyDescent="0.25">
      <c r="A379" s="159" t="s">
        <v>254</v>
      </c>
      <c r="B379" s="160" t="s">
        <v>285</v>
      </c>
      <c r="C379" s="160" t="s">
        <v>285</v>
      </c>
      <c r="D379" s="160" t="s">
        <v>285</v>
      </c>
      <c r="E379" s="160" t="s">
        <v>285</v>
      </c>
      <c r="F379" s="160" t="s">
        <v>285</v>
      </c>
      <c r="G379" s="160" t="s">
        <v>285</v>
      </c>
      <c r="H379" s="160" t="s">
        <v>285</v>
      </c>
      <c r="I379" s="160">
        <v>1</v>
      </c>
      <c r="J379" s="172" t="e">
        <v>#VALUE!</v>
      </c>
      <c r="K379" s="172" t="e">
        <v>#VALUE!</v>
      </c>
      <c r="L379" s="147"/>
      <c r="M379" s="203">
        <v>66.666666666666671</v>
      </c>
      <c r="N379" s="144"/>
      <c r="P379" s="159" t="s">
        <v>254</v>
      </c>
      <c r="Q379" s="160">
        <v>0.33333333333333331</v>
      </c>
      <c r="R379" s="160">
        <v>0.31111111111111112</v>
      </c>
      <c r="S379" s="160">
        <v>0</v>
      </c>
      <c r="T379" s="160">
        <v>0.14285714285714285</v>
      </c>
      <c r="U379" s="160" t="s">
        <v>285</v>
      </c>
      <c r="V379" s="160">
        <v>0.5</v>
      </c>
      <c r="W379" s="160">
        <v>0.4</v>
      </c>
      <c r="X379" s="160">
        <v>0.33333333333333331</v>
      </c>
      <c r="Y379" s="172">
        <v>-6.6666666666666705</v>
      </c>
      <c r="Z379" s="172">
        <v>4.5977011494252871</v>
      </c>
      <c r="AA379" s="147"/>
      <c r="AB379" s="144"/>
      <c r="AC379" s="144"/>
      <c r="AD379" s="191" t="s">
        <v>285</v>
      </c>
      <c r="AE379" s="191">
        <v>0.28735632183908044</v>
      </c>
      <c r="AF379" s="144"/>
    </row>
    <row r="380" spans="1:32" x14ac:dyDescent="0.25">
      <c r="A380" s="161" t="s">
        <v>255</v>
      </c>
      <c r="B380" s="161"/>
      <c r="C380" s="161"/>
      <c r="D380" s="161"/>
      <c r="E380" s="144"/>
      <c r="F380" s="144"/>
      <c r="G380" s="144"/>
      <c r="H380" s="144"/>
      <c r="I380" s="144"/>
      <c r="J380" s="144"/>
      <c r="K380" s="144"/>
      <c r="L380" s="144"/>
      <c r="M380" s="144"/>
      <c r="N380" s="144"/>
      <c r="O380" s="204"/>
      <c r="P380" s="161" t="s">
        <v>255</v>
      </c>
      <c r="Q380" s="161"/>
      <c r="R380" s="161"/>
      <c r="S380" s="161"/>
      <c r="T380" s="144"/>
      <c r="U380" s="144"/>
      <c r="V380" s="144"/>
      <c r="W380" s="144"/>
      <c r="X380" s="144"/>
      <c r="Y380" s="144"/>
      <c r="Z380" s="144"/>
      <c r="AA380" s="144"/>
      <c r="AB380" s="144"/>
      <c r="AC380" s="144"/>
      <c r="AD380" s="144"/>
      <c r="AE380" s="144"/>
      <c r="AF380" s="144"/>
    </row>
    <row r="383" spans="1:32" x14ac:dyDescent="0.25">
      <c r="A383" s="189" t="s">
        <v>261</v>
      </c>
      <c r="B383" s="189"/>
      <c r="C383" s="189"/>
      <c r="D383" s="189"/>
      <c r="E383" s="181"/>
      <c r="F383" s="167"/>
      <c r="G383" s="167"/>
      <c r="H383" s="167"/>
      <c r="I383" s="167"/>
      <c r="J383" s="167"/>
      <c r="K383" s="167"/>
      <c r="L383" s="188"/>
      <c r="M383" s="211"/>
      <c r="N383" s="144"/>
      <c r="O383" s="211"/>
      <c r="P383" s="189" t="s">
        <v>261</v>
      </c>
      <c r="Q383" s="189"/>
      <c r="R383" s="189"/>
      <c r="S383" s="189"/>
      <c r="T383" s="181"/>
      <c r="U383" s="144"/>
      <c r="V383" s="144"/>
      <c r="W383" s="144"/>
      <c r="X383" s="144"/>
      <c r="Y383" s="144"/>
      <c r="Z383" s="144"/>
      <c r="AA383" s="188"/>
      <c r="AB383" s="144"/>
      <c r="AC383" s="144"/>
      <c r="AD383" s="144"/>
      <c r="AE383" s="144"/>
      <c r="AF383" s="144"/>
    </row>
    <row r="384" spans="1:32" x14ac:dyDescent="0.25">
      <c r="A384" s="166" t="s">
        <v>319</v>
      </c>
      <c r="B384" s="166"/>
      <c r="C384" s="166"/>
      <c r="D384" s="166"/>
      <c r="E384" s="213"/>
      <c r="F384" s="167"/>
      <c r="G384" s="167"/>
      <c r="H384" s="167"/>
      <c r="I384" s="167"/>
      <c r="J384" s="167"/>
      <c r="K384" s="167"/>
      <c r="L384" s="167"/>
      <c r="M384" s="144"/>
      <c r="N384" s="144"/>
      <c r="P384" s="166" t="s">
        <v>231</v>
      </c>
      <c r="Q384" s="166"/>
      <c r="R384" s="166"/>
      <c r="S384" s="166"/>
      <c r="T384" s="162"/>
      <c r="U384" s="144"/>
      <c r="V384" s="144"/>
      <c r="W384" s="144"/>
      <c r="X384" s="144"/>
      <c r="Y384" s="144"/>
      <c r="Z384" s="144"/>
      <c r="AA384" s="167"/>
      <c r="AB384" s="144"/>
      <c r="AC384" s="144"/>
      <c r="AD384" s="144"/>
      <c r="AE384" s="144"/>
      <c r="AF384" s="144"/>
    </row>
    <row r="385" spans="1:32" ht="31.5" x14ac:dyDescent="0.25">
      <c r="A385" s="190"/>
      <c r="B385" s="141">
        <v>2019</v>
      </c>
      <c r="C385" s="141">
        <v>2020</v>
      </c>
      <c r="D385" s="141">
        <v>2021</v>
      </c>
      <c r="E385" s="141">
        <v>2022</v>
      </c>
      <c r="F385" s="141">
        <v>2023</v>
      </c>
      <c r="G385" s="141">
        <v>2024</v>
      </c>
      <c r="H385" s="141">
        <v>2025</v>
      </c>
      <c r="I385" s="141">
        <v>2026</v>
      </c>
      <c r="J385" s="142" t="s">
        <v>232</v>
      </c>
      <c r="K385" s="142" t="s">
        <v>233</v>
      </c>
      <c r="L385" s="143" t="s">
        <v>234</v>
      </c>
      <c r="M385" s="145" t="s">
        <v>287</v>
      </c>
      <c r="N385" s="144"/>
      <c r="P385" s="190"/>
      <c r="Q385" s="141">
        <v>2019</v>
      </c>
      <c r="R385" s="141">
        <v>2020</v>
      </c>
      <c r="S385" s="141">
        <v>2021</v>
      </c>
      <c r="T385" s="141">
        <v>2022</v>
      </c>
      <c r="U385" s="141">
        <v>2023</v>
      </c>
      <c r="V385" s="141">
        <v>2024</v>
      </c>
      <c r="W385" s="141">
        <v>2025</v>
      </c>
      <c r="X385" s="141">
        <v>2026</v>
      </c>
      <c r="Y385" s="142" t="s">
        <v>232</v>
      </c>
      <c r="Z385" s="142" t="s">
        <v>233</v>
      </c>
      <c r="AA385" s="143" t="s">
        <v>234</v>
      </c>
      <c r="AB385" s="144"/>
      <c r="AC385" s="144"/>
      <c r="AD385" s="145" t="s">
        <v>320</v>
      </c>
      <c r="AE385" s="145" t="s">
        <v>235</v>
      </c>
      <c r="AF385" s="144"/>
    </row>
    <row r="386" spans="1:32" x14ac:dyDescent="0.25">
      <c r="A386" s="146" t="s">
        <v>236</v>
      </c>
      <c r="B386" s="147">
        <v>54</v>
      </c>
      <c r="C386" s="147">
        <v>58</v>
      </c>
      <c r="D386" s="147">
        <v>111</v>
      </c>
      <c r="E386" s="147">
        <v>39</v>
      </c>
      <c r="F386" s="147">
        <v>50</v>
      </c>
      <c r="G386" s="147">
        <v>55</v>
      </c>
      <c r="H386" s="147">
        <v>42</v>
      </c>
      <c r="I386" s="147">
        <v>41</v>
      </c>
      <c r="J386" s="148">
        <v>-2.3809523809523808E-2</v>
      </c>
      <c r="K386" s="148">
        <v>-0.29828850855745725</v>
      </c>
      <c r="L386" s="147"/>
      <c r="M386" s="155">
        <v>5.0430504305043047E-2</v>
      </c>
      <c r="N386" s="144"/>
      <c r="P386" s="146" t="s">
        <v>236</v>
      </c>
      <c r="Q386" s="147">
        <v>648</v>
      </c>
      <c r="R386" s="147">
        <v>849</v>
      </c>
      <c r="S386" s="147">
        <v>1022</v>
      </c>
      <c r="T386" s="147">
        <v>685</v>
      </c>
      <c r="U386" s="147">
        <v>809</v>
      </c>
      <c r="V386" s="147">
        <v>743</v>
      </c>
      <c r="W386" s="147">
        <v>677</v>
      </c>
      <c r="X386" s="147">
        <v>813</v>
      </c>
      <c r="Y386" s="148">
        <v>0.20088626292466766</v>
      </c>
      <c r="Z386" s="148">
        <v>4.7487575924903415E-2</v>
      </c>
      <c r="AA386" s="147"/>
      <c r="AB386" s="144"/>
      <c r="AC386" s="144"/>
      <c r="AD386" s="147">
        <v>58.428571428571431</v>
      </c>
      <c r="AE386" s="147">
        <v>776.14285714285711</v>
      </c>
      <c r="AF386" s="144"/>
    </row>
    <row r="387" spans="1:32" x14ac:dyDescent="0.25">
      <c r="A387" s="149" t="s">
        <v>237</v>
      </c>
      <c r="B387" s="150">
        <v>29</v>
      </c>
      <c r="C387" s="150">
        <v>39</v>
      </c>
      <c r="D387" s="150">
        <v>65</v>
      </c>
      <c r="E387" s="150">
        <v>22</v>
      </c>
      <c r="F387" s="150">
        <v>30</v>
      </c>
      <c r="G387" s="150">
        <v>43</v>
      </c>
      <c r="H387" s="150">
        <v>21</v>
      </c>
      <c r="I387" s="150">
        <v>16</v>
      </c>
      <c r="J387" s="148">
        <v>-0.23809523809523808</v>
      </c>
      <c r="K387" s="148">
        <v>-0.55020080321285136</v>
      </c>
      <c r="L387" s="147"/>
      <c r="M387" s="155">
        <v>3.3970276008492568E-2</v>
      </c>
      <c r="N387" s="144"/>
      <c r="P387" s="149" t="s">
        <v>237</v>
      </c>
      <c r="Q387" s="150">
        <v>381</v>
      </c>
      <c r="R387" s="150">
        <v>538</v>
      </c>
      <c r="S387" s="150">
        <v>613</v>
      </c>
      <c r="T387" s="150">
        <v>366</v>
      </c>
      <c r="U387" s="150">
        <v>441</v>
      </c>
      <c r="V387" s="150">
        <v>438</v>
      </c>
      <c r="W387" s="150">
        <v>355</v>
      </c>
      <c r="X387" s="150">
        <v>471</v>
      </c>
      <c r="Y387" s="148">
        <v>0.3267605633802817</v>
      </c>
      <c r="Z387" s="148">
        <v>5.268199233716471E-2</v>
      </c>
      <c r="AA387" s="147"/>
      <c r="AB387" s="144"/>
      <c r="AC387" s="144"/>
      <c r="AD387" s="150">
        <v>35.571428571428569</v>
      </c>
      <c r="AE387" s="150">
        <v>447.42857142857144</v>
      </c>
      <c r="AF387" s="144"/>
    </row>
    <row r="388" spans="1:32" x14ac:dyDescent="0.25">
      <c r="A388" s="146" t="s">
        <v>90</v>
      </c>
      <c r="B388" s="151">
        <v>0.60416666666666663</v>
      </c>
      <c r="C388" s="151">
        <v>0.70909090909090911</v>
      </c>
      <c r="D388" s="151">
        <v>0.65</v>
      </c>
      <c r="E388" s="151">
        <v>0.66666666666666663</v>
      </c>
      <c r="F388" s="151">
        <v>0.69767441860465118</v>
      </c>
      <c r="G388" s="151">
        <v>0.78181818181818186</v>
      </c>
      <c r="H388" s="151">
        <v>0.51219512195121952</v>
      </c>
      <c r="I388" s="151">
        <v>0.47058823529411764</v>
      </c>
      <c r="J388" s="172">
        <v>-4.1606886657101878</v>
      </c>
      <c r="K388" s="172">
        <v>-19.341176470588238</v>
      </c>
      <c r="L388" s="147"/>
      <c r="M388" s="203">
        <v>-17.906693711967549</v>
      </c>
      <c r="N388" s="144"/>
      <c r="P388" s="146" t="s">
        <v>90</v>
      </c>
      <c r="Q388" s="151">
        <v>0.62254901960784315</v>
      </c>
      <c r="R388" s="151">
        <v>0.68710089399744567</v>
      </c>
      <c r="S388" s="151">
        <v>0.64526315789473687</v>
      </c>
      <c r="T388" s="151">
        <v>0.5903225806451613</v>
      </c>
      <c r="U388" s="151">
        <v>0.62376237623762376</v>
      </c>
      <c r="V388" s="151">
        <v>0.64506627393225335</v>
      </c>
      <c r="W388" s="151">
        <v>0.58872305140961856</v>
      </c>
      <c r="X388" s="151">
        <v>0.64965517241379311</v>
      </c>
      <c r="Y388" s="172">
        <v>6.0932121004174551</v>
      </c>
      <c r="Z388" s="172">
        <v>1.7438781618476229</v>
      </c>
      <c r="AA388" s="147"/>
      <c r="AB388" s="144"/>
      <c r="AC388" s="144"/>
      <c r="AD388" s="151">
        <v>0.66400000000000003</v>
      </c>
      <c r="AE388" s="151">
        <v>0.63221639079531688</v>
      </c>
      <c r="AF388" s="144"/>
    </row>
    <row r="389" spans="1:32" x14ac:dyDescent="0.25">
      <c r="A389" s="149" t="s">
        <v>238</v>
      </c>
      <c r="B389" s="150">
        <v>26</v>
      </c>
      <c r="C389" s="150">
        <v>32</v>
      </c>
      <c r="D389" s="150">
        <v>59</v>
      </c>
      <c r="E389" s="150">
        <v>17</v>
      </c>
      <c r="F389" s="150">
        <v>29</v>
      </c>
      <c r="G389" s="150">
        <v>42</v>
      </c>
      <c r="H389" s="150">
        <v>20</v>
      </c>
      <c r="I389" s="150">
        <v>11</v>
      </c>
      <c r="J389" s="148">
        <v>-0.45</v>
      </c>
      <c r="K389" s="148">
        <v>-0.65777777777777779</v>
      </c>
      <c r="L389" s="147"/>
      <c r="M389" s="155">
        <v>2.5404157043879907E-2</v>
      </c>
      <c r="N389" s="144"/>
      <c r="P389" s="149" t="s">
        <v>238</v>
      </c>
      <c r="Q389" s="150">
        <v>324</v>
      </c>
      <c r="R389" s="150">
        <v>458</v>
      </c>
      <c r="S389" s="150">
        <v>549</v>
      </c>
      <c r="T389" s="150">
        <v>305</v>
      </c>
      <c r="U389" s="150">
        <v>408</v>
      </c>
      <c r="V389" s="150">
        <v>405</v>
      </c>
      <c r="W389" s="150">
        <v>314</v>
      </c>
      <c r="X389" s="150">
        <v>433</v>
      </c>
      <c r="Y389" s="148">
        <v>0.37898089171974525</v>
      </c>
      <c r="Z389" s="148">
        <v>9.6996018820123028E-2</v>
      </c>
      <c r="AA389" s="147"/>
      <c r="AB389" s="144"/>
      <c r="AC389" s="144"/>
      <c r="AD389" s="150">
        <v>32.142857142857146</v>
      </c>
      <c r="AE389" s="150">
        <v>394.71428571428572</v>
      </c>
      <c r="AF389" s="144"/>
    </row>
    <row r="390" spans="1:32" x14ac:dyDescent="0.25">
      <c r="A390" s="149" t="s">
        <v>239</v>
      </c>
      <c r="B390" s="153">
        <v>0.48148148148148145</v>
      </c>
      <c r="C390" s="153">
        <v>0.55172413793103448</v>
      </c>
      <c r="D390" s="153">
        <v>0.53153153153153154</v>
      </c>
      <c r="E390" s="153">
        <v>0.4358974358974359</v>
      </c>
      <c r="F390" s="153">
        <v>0.57999999999999996</v>
      </c>
      <c r="G390" s="153">
        <v>0.76363636363636367</v>
      </c>
      <c r="H390" s="153">
        <v>0.47619047619047616</v>
      </c>
      <c r="I390" s="153">
        <v>0.26829268292682928</v>
      </c>
      <c r="J390" s="172">
        <v>-20.789779326364688</v>
      </c>
      <c r="K390" s="172">
        <v>-28.18295664619238</v>
      </c>
      <c r="L390" s="147"/>
      <c r="M390" s="203">
        <v>-26.430264302643025</v>
      </c>
      <c r="N390" s="144"/>
      <c r="P390" s="149" t="s">
        <v>239</v>
      </c>
      <c r="Q390" s="153">
        <v>0.5</v>
      </c>
      <c r="R390" s="153">
        <v>0.53945818610129559</v>
      </c>
      <c r="S390" s="153">
        <v>0.53718199608610573</v>
      </c>
      <c r="T390" s="153">
        <v>0.44525547445255476</v>
      </c>
      <c r="U390" s="153">
        <v>0.50432632880098882</v>
      </c>
      <c r="V390" s="153">
        <v>0.54508748317631228</v>
      </c>
      <c r="W390" s="153">
        <v>0.46381093057607092</v>
      </c>
      <c r="X390" s="153">
        <v>0.53259532595325954</v>
      </c>
      <c r="Y390" s="172">
        <v>6.8784395377188616</v>
      </c>
      <c r="Z390" s="172">
        <v>2.4036518664468765</v>
      </c>
      <c r="AA390" s="147"/>
      <c r="AB390" s="144"/>
      <c r="AC390" s="144"/>
      <c r="AD390" s="153">
        <v>0.55012224938875309</v>
      </c>
      <c r="AE390" s="153">
        <v>0.50855880728879077</v>
      </c>
      <c r="AF390" s="144"/>
    </row>
    <row r="391" spans="1:32" x14ac:dyDescent="0.25">
      <c r="A391" s="149" t="s">
        <v>240</v>
      </c>
      <c r="B391" s="153">
        <v>0.89655172413793105</v>
      </c>
      <c r="C391" s="153">
        <v>0.82051282051282048</v>
      </c>
      <c r="D391" s="153">
        <v>0.90769230769230769</v>
      </c>
      <c r="E391" s="153">
        <v>0.77272727272727271</v>
      </c>
      <c r="F391" s="153">
        <v>0.96666666666666667</v>
      </c>
      <c r="G391" s="153">
        <v>0.97674418604651159</v>
      </c>
      <c r="H391" s="153">
        <v>0.95238095238095233</v>
      </c>
      <c r="I391" s="153">
        <v>0.6875</v>
      </c>
      <c r="J391" s="172">
        <v>-26.488095238095234</v>
      </c>
      <c r="K391" s="172">
        <v>-21.611445783132545</v>
      </c>
      <c r="L391" s="147"/>
      <c r="M391" s="203">
        <v>-23.182059447983015</v>
      </c>
      <c r="N391" s="144"/>
      <c r="P391" s="149" t="s">
        <v>240</v>
      </c>
      <c r="Q391" s="153">
        <v>0.85039370078740162</v>
      </c>
      <c r="R391" s="153">
        <v>0.85130111524163565</v>
      </c>
      <c r="S391" s="153">
        <v>0.89559543230016314</v>
      </c>
      <c r="T391" s="153">
        <v>0.83333333333333337</v>
      </c>
      <c r="U391" s="153">
        <v>0.92517006802721091</v>
      </c>
      <c r="V391" s="153">
        <v>0.92465753424657537</v>
      </c>
      <c r="W391" s="153">
        <v>0.88450704225352117</v>
      </c>
      <c r="X391" s="153">
        <v>0.91932059447983017</v>
      </c>
      <c r="Y391" s="172">
        <v>3.4813552226308997</v>
      </c>
      <c r="Z391" s="172">
        <v>3.713668643385315</v>
      </c>
      <c r="AA391" s="147"/>
      <c r="AB391" s="144"/>
      <c r="AC391" s="144"/>
      <c r="AD391" s="153">
        <v>0.90361445783132543</v>
      </c>
      <c r="AE391" s="153">
        <v>0.88218390804597702</v>
      </c>
      <c r="AF391" s="144"/>
    </row>
    <row r="392" spans="1:32" ht="22.15" customHeight="1" x14ac:dyDescent="0.25">
      <c r="A392" s="154" t="s">
        <v>241</v>
      </c>
      <c r="B392" s="155">
        <v>3.4482758620689655E-2</v>
      </c>
      <c r="C392" s="155">
        <v>2.564102564102564E-2</v>
      </c>
      <c r="D392" s="155">
        <v>0</v>
      </c>
      <c r="E392" s="155">
        <v>0</v>
      </c>
      <c r="F392" s="155">
        <v>0</v>
      </c>
      <c r="G392" s="155">
        <v>0</v>
      </c>
      <c r="H392" s="155">
        <v>4.7619047619047616E-2</v>
      </c>
      <c r="I392" s="155">
        <v>0.125</v>
      </c>
      <c r="J392" s="172">
        <v>7.7380952380952381</v>
      </c>
      <c r="K392" s="172">
        <v>11.295180722891567</v>
      </c>
      <c r="L392" s="147"/>
      <c r="M392" s="203">
        <v>8.8906581740976662</v>
      </c>
      <c r="N392" s="144"/>
      <c r="P392" s="154" t="s">
        <v>241</v>
      </c>
      <c r="Q392" s="155">
        <v>8.6614173228346455E-2</v>
      </c>
      <c r="R392" s="155">
        <v>5.3903345724907063E-2</v>
      </c>
      <c r="S392" s="155">
        <v>4.730831973898858E-2</v>
      </c>
      <c r="T392" s="155">
        <v>9.2896174863387984E-2</v>
      </c>
      <c r="U392" s="155">
        <v>3.8548752834467119E-2</v>
      </c>
      <c r="V392" s="155">
        <v>3.8812785388127852E-2</v>
      </c>
      <c r="W392" s="155">
        <v>5.0704225352112678E-2</v>
      </c>
      <c r="X392" s="155">
        <v>3.6093418259023353E-2</v>
      </c>
      <c r="Y392" s="172">
        <v>-1.4610807093089324</v>
      </c>
      <c r="Z392" s="172">
        <v>-2.041999170266247</v>
      </c>
      <c r="AA392" s="147"/>
      <c r="AB392" s="144"/>
      <c r="AC392" s="144"/>
      <c r="AD392" s="151">
        <v>1.2048192771084338E-2</v>
      </c>
      <c r="AE392" s="151">
        <v>5.6513409961685822E-2</v>
      </c>
      <c r="AF392" s="144"/>
    </row>
    <row r="393" spans="1:32" ht="22.15" customHeight="1" x14ac:dyDescent="0.25">
      <c r="A393" s="154" t="s">
        <v>242</v>
      </c>
      <c r="B393" s="155">
        <v>1.8518518518518517E-2</v>
      </c>
      <c r="C393" s="155">
        <v>1.7241379310344827E-2</v>
      </c>
      <c r="D393" s="155">
        <v>0</v>
      </c>
      <c r="E393" s="155">
        <v>0</v>
      </c>
      <c r="F393" s="155">
        <v>0</v>
      </c>
      <c r="G393" s="155">
        <v>0</v>
      </c>
      <c r="H393" s="155">
        <v>2.3809523809523808E-2</v>
      </c>
      <c r="I393" s="155">
        <v>4.878048780487805E-2</v>
      </c>
      <c r="J393" s="172">
        <v>2.4970963995354243</v>
      </c>
      <c r="K393" s="172">
        <v>4.1445524479694678</v>
      </c>
      <c r="L393" s="147"/>
      <c r="M393" s="203">
        <v>2.787027870278703</v>
      </c>
      <c r="N393" s="144"/>
      <c r="P393" s="154" t="s">
        <v>242</v>
      </c>
      <c r="Q393" s="155">
        <v>5.0925925925925923E-2</v>
      </c>
      <c r="R393" s="155">
        <v>3.4157832744405182E-2</v>
      </c>
      <c r="S393" s="155">
        <v>2.8375733855185908E-2</v>
      </c>
      <c r="T393" s="155">
        <v>4.9635036496350364E-2</v>
      </c>
      <c r="U393" s="155">
        <v>2.1013597033374538E-2</v>
      </c>
      <c r="V393" s="155">
        <v>2.2880215343203229E-2</v>
      </c>
      <c r="W393" s="155">
        <v>2.6587887740029542E-2</v>
      </c>
      <c r="X393" s="155">
        <v>2.0910209102091022E-2</v>
      </c>
      <c r="Y393" s="172">
        <v>-0.56776786379385202</v>
      </c>
      <c r="Z393" s="172">
        <v>-1.1668476706854316</v>
      </c>
      <c r="AA393" s="147"/>
      <c r="AB393" s="144"/>
      <c r="AC393" s="144"/>
      <c r="AD393" s="151">
        <v>7.3349633251833741E-3</v>
      </c>
      <c r="AE393" s="151">
        <v>3.2578685808945337E-2</v>
      </c>
      <c r="AF393" s="144"/>
    </row>
    <row r="394" spans="1:32" ht="22.15" customHeight="1" x14ac:dyDescent="0.25">
      <c r="A394" s="154" t="s">
        <v>243</v>
      </c>
      <c r="B394" s="155">
        <v>0.20370370370370369</v>
      </c>
      <c r="C394" s="155">
        <v>0.18965517241379309</v>
      </c>
      <c r="D394" s="155">
        <v>0.17117117117117117</v>
      </c>
      <c r="E394" s="155">
        <v>0.17948717948717949</v>
      </c>
      <c r="F394" s="155">
        <v>0.26</v>
      </c>
      <c r="G394" s="155">
        <v>0.10909090909090909</v>
      </c>
      <c r="H394" s="155">
        <v>0.16666666666666666</v>
      </c>
      <c r="I394" s="155">
        <v>0.14634146341463414</v>
      </c>
      <c r="J394" s="172">
        <v>-2.0325203252032518</v>
      </c>
      <c r="K394" s="172">
        <v>-3.4587631939889092</v>
      </c>
      <c r="L394" s="147"/>
      <c r="M394" s="203">
        <v>3.0720307203072021</v>
      </c>
      <c r="N394" s="144"/>
      <c r="P394" s="154" t="s">
        <v>243</v>
      </c>
      <c r="Q394" s="155">
        <v>0.18055555555555555</v>
      </c>
      <c r="R394" s="155">
        <v>0.14840989399293286</v>
      </c>
      <c r="S394" s="155">
        <v>0.17318982387475537</v>
      </c>
      <c r="T394" s="155">
        <v>0.17372262773722627</v>
      </c>
      <c r="U394" s="155">
        <v>0.21384425216316441</v>
      </c>
      <c r="V394" s="155">
        <v>0.17496635262449528</v>
      </c>
      <c r="W394" s="155">
        <v>0.15952732644017725</v>
      </c>
      <c r="X394" s="155">
        <v>0.11562115621156212</v>
      </c>
      <c r="Y394" s="172">
        <v>-4.3906170228615133</v>
      </c>
      <c r="Z394" s="172">
        <v>-5.9236197000291382</v>
      </c>
      <c r="AA394" s="147"/>
      <c r="AB394" s="144"/>
      <c r="AC394" s="144"/>
      <c r="AD394" s="151">
        <v>0.18092909535452323</v>
      </c>
      <c r="AE394" s="151">
        <v>0.1748573532118535</v>
      </c>
      <c r="AF394" s="144"/>
    </row>
    <row r="395" spans="1:32" ht="22.15" customHeight="1" x14ac:dyDescent="0.25">
      <c r="A395" s="154" t="s">
        <v>244</v>
      </c>
      <c r="B395" s="155">
        <v>0.14814814814814814</v>
      </c>
      <c r="C395" s="155">
        <v>6.8965517241379309E-2</v>
      </c>
      <c r="D395" s="155">
        <v>0.14414414414414414</v>
      </c>
      <c r="E395" s="155">
        <v>0.10256410256410256</v>
      </c>
      <c r="F395" s="155">
        <v>0.02</v>
      </c>
      <c r="G395" s="155">
        <v>9.0909090909090912E-2</v>
      </c>
      <c r="H395" s="155">
        <v>0.19047619047619047</v>
      </c>
      <c r="I395" s="155">
        <v>0.26829268292682928</v>
      </c>
      <c r="J395" s="172">
        <v>7.7816492450638819</v>
      </c>
      <c r="K395" s="172">
        <v>15.582324527401752</v>
      </c>
      <c r="L395" s="147"/>
      <c r="M395" s="203">
        <v>14.037140371403718</v>
      </c>
      <c r="N395" s="144"/>
      <c r="P395" s="154" t="s">
        <v>244</v>
      </c>
      <c r="Q395" s="155">
        <v>0.15432098765432098</v>
      </c>
      <c r="R395" s="155">
        <v>0.11778563015312132</v>
      </c>
      <c r="S395" s="155">
        <v>0.12720156555772993</v>
      </c>
      <c r="T395" s="155">
        <v>0.14890510948905109</v>
      </c>
      <c r="U395" s="155">
        <v>9.7651421508034617E-2</v>
      </c>
      <c r="V395" s="155">
        <v>0.12382234185733512</v>
      </c>
      <c r="W395" s="155">
        <v>0.14623338257016247</v>
      </c>
      <c r="X395" s="155">
        <v>0.12792127921279212</v>
      </c>
      <c r="Y395" s="172">
        <v>-1.8312103357370351</v>
      </c>
      <c r="Z395" s="172">
        <v>-0.1289101792177505</v>
      </c>
      <c r="AA395" s="147"/>
      <c r="AB395" s="144"/>
      <c r="AC395" s="144"/>
      <c r="AD395" s="151">
        <v>0.11246943765281174</v>
      </c>
      <c r="AE395" s="151">
        <v>0.12921038100496962</v>
      </c>
      <c r="AF395" s="144"/>
    </row>
    <row r="396" spans="1:32" ht="22.15" customHeight="1" x14ac:dyDescent="0.25">
      <c r="A396" s="154" t="s">
        <v>245</v>
      </c>
      <c r="B396" s="155">
        <v>0</v>
      </c>
      <c r="C396" s="155">
        <v>0</v>
      </c>
      <c r="D396" s="155">
        <v>0</v>
      </c>
      <c r="E396" s="155">
        <v>0</v>
      </c>
      <c r="F396" s="155">
        <v>0</v>
      </c>
      <c r="G396" s="155">
        <v>9.0909090909090912E-2</v>
      </c>
      <c r="H396" s="155">
        <v>0.11904761904761904</v>
      </c>
      <c r="I396" s="155">
        <v>2.4390243902439025E-2</v>
      </c>
      <c r="J396" s="172">
        <v>-9.4657375145180023</v>
      </c>
      <c r="K396" s="172">
        <v>-5.9633848172223336E-3</v>
      </c>
      <c r="L396" s="147"/>
      <c r="M396" s="203">
        <v>-3.0960309603096028</v>
      </c>
      <c r="N396" s="144"/>
      <c r="P396" s="154" t="s">
        <v>245</v>
      </c>
      <c r="Q396" s="155">
        <v>2.3148148148148147E-2</v>
      </c>
      <c r="R396" s="155">
        <v>3.5335689045936397E-2</v>
      </c>
      <c r="S396" s="155">
        <v>3.131115459882583E-2</v>
      </c>
      <c r="T396" s="155">
        <v>4.8175182481751823E-2</v>
      </c>
      <c r="U396" s="155">
        <v>1.73053152039555E-2</v>
      </c>
      <c r="V396" s="155">
        <v>2.6917900403768506E-2</v>
      </c>
      <c r="W396" s="155">
        <v>5.3175775480059084E-2</v>
      </c>
      <c r="X396" s="155">
        <v>5.5350553505535055E-2</v>
      </c>
      <c r="Y396" s="172">
        <v>0.21747780254759708</v>
      </c>
      <c r="Z396" s="172">
        <v>2.2219686581183868</v>
      </c>
      <c r="AA396" s="147"/>
      <c r="AB396" s="144"/>
      <c r="AC396" s="144"/>
      <c r="AD396" s="151">
        <v>2.4449877750611249E-2</v>
      </c>
      <c r="AE396" s="151">
        <v>3.3130866924351188E-2</v>
      </c>
      <c r="AF396" s="144"/>
    </row>
    <row r="397" spans="1:32" ht="22.15" customHeight="1" x14ac:dyDescent="0.25">
      <c r="A397" s="154" t="s">
        <v>246</v>
      </c>
      <c r="B397" s="155">
        <v>9.2592592592592587E-2</v>
      </c>
      <c r="C397" s="155">
        <v>5.1724137931034482E-2</v>
      </c>
      <c r="D397" s="155">
        <v>9.90990990990991E-2</v>
      </c>
      <c r="E397" s="155">
        <v>0.12820512820512819</v>
      </c>
      <c r="F397" s="155">
        <v>0.08</v>
      </c>
      <c r="G397" s="155">
        <v>0</v>
      </c>
      <c r="H397" s="155">
        <v>2.3809523809523808E-2</v>
      </c>
      <c r="I397" s="155">
        <v>0.12195121951219512</v>
      </c>
      <c r="J397" s="172">
        <v>9.814169570267131</v>
      </c>
      <c r="K397" s="172">
        <v>5.1046574035422507</v>
      </c>
      <c r="L397" s="147"/>
      <c r="M397" s="203">
        <v>5.0610506105061042</v>
      </c>
      <c r="N397" s="144"/>
      <c r="P397" s="154" t="s">
        <v>246</v>
      </c>
      <c r="Q397" s="155">
        <v>4.3209876543209874E-2</v>
      </c>
      <c r="R397" s="155">
        <v>6.1248527679623084E-2</v>
      </c>
      <c r="S397" s="155">
        <v>5.0880626223091974E-2</v>
      </c>
      <c r="T397" s="155">
        <v>6.8613138686131392E-2</v>
      </c>
      <c r="U397" s="155">
        <v>6.1804697156983932E-2</v>
      </c>
      <c r="V397" s="155">
        <v>4.8452220726783311E-2</v>
      </c>
      <c r="W397" s="155">
        <v>7.5332348596750365E-2</v>
      </c>
      <c r="X397" s="155">
        <v>7.1340713407134076E-2</v>
      </c>
      <c r="Y397" s="172">
        <v>-0.39916351896162883</v>
      </c>
      <c r="Z397" s="172">
        <v>1.3177635917717547</v>
      </c>
      <c r="AA397" s="147"/>
      <c r="AB397" s="144"/>
      <c r="AC397" s="144"/>
      <c r="AD397" s="151">
        <v>7.090464547677261E-2</v>
      </c>
      <c r="AE397" s="151">
        <v>5.8163077489416529E-2</v>
      </c>
      <c r="AF397" s="144"/>
    </row>
    <row r="398" spans="1:32" x14ac:dyDescent="0.25">
      <c r="A398" s="149" t="s">
        <v>247</v>
      </c>
      <c r="B398" s="150">
        <v>107.27777777777777</v>
      </c>
      <c r="C398" s="150">
        <v>143.93103448275863</v>
      </c>
      <c r="D398" s="150">
        <v>82.720720720720692</v>
      </c>
      <c r="E398" s="150">
        <v>88.897435897435898</v>
      </c>
      <c r="F398" s="150">
        <v>94.14</v>
      </c>
      <c r="G398" s="150">
        <v>133.78181818181818</v>
      </c>
      <c r="H398" s="150">
        <v>83.238095238095255</v>
      </c>
      <c r="I398" s="150">
        <v>60.439024390243915</v>
      </c>
      <c r="J398" s="177">
        <v>-22.79907084785134</v>
      </c>
      <c r="K398" s="177">
        <v>-43.10865287136977</v>
      </c>
      <c r="L398" s="147"/>
      <c r="M398" s="203">
        <v>-53.899228992289807</v>
      </c>
      <c r="N398" s="144"/>
      <c r="P398" s="149" t="s">
        <v>247</v>
      </c>
      <c r="Q398" s="150">
        <v>145.89043209876544</v>
      </c>
      <c r="R398" s="150">
        <v>135.32862190812722</v>
      </c>
      <c r="S398" s="150">
        <v>104.62426614481413</v>
      </c>
      <c r="T398" s="150">
        <v>128.20583941605835</v>
      </c>
      <c r="U398" s="150">
        <v>116.71446229913469</v>
      </c>
      <c r="V398" s="150">
        <v>119.21803499327052</v>
      </c>
      <c r="W398" s="150">
        <v>115.47710487444608</v>
      </c>
      <c r="X398" s="150">
        <v>114.33825338253372</v>
      </c>
      <c r="Y398" s="177">
        <v>-1.1388514919123622</v>
      </c>
      <c r="Z398" s="177">
        <v>-8.1276034184970314</v>
      </c>
      <c r="AA398" s="147"/>
      <c r="AB398" s="144"/>
      <c r="AC398" s="144"/>
      <c r="AD398" s="150">
        <v>103.54767726161369</v>
      </c>
      <c r="AE398" s="150">
        <v>122.46585680103075</v>
      </c>
      <c r="AF398" s="144"/>
    </row>
    <row r="399" spans="1:32" x14ac:dyDescent="0.25">
      <c r="A399" s="149" t="s">
        <v>248</v>
      </c>
      <c r="B399" s="150">
        <v>106.41379310344831</v>
      </c>
      <c r="C399" s="150">
        <v>110.17948717948718</v>
      </c>
      <c r="D399" s="150">
        <v>85.923076923076891</v>
      </c>
      <c r="E399" s="150">
        <v>121.36363636363636</v>
      </c>
      <c r="F399" s="150">
        <v>77.533333333333331</v>
      </c>
      <c r="G399" s="150">
        <v>125.55813953488372</v>
      </c>
      <c r="H399" s="150">
        <v>87.047619047619051</v>
      </c>
      <c r="I399" s="150">
        <v>88.25</v>
      </c>
      <c r="J399" s="177">
        <v>1.202380952380949</v>
      </c>
      <c r="K399" s="177">
        <v>-12.918674698795172</v>
      </c>
      <c r="L399" s="147"/>
      <c r="M399" s="203">
        <v>-42.093949044585884</v>
      </c>
      <c r="N399" s="144"/>
      <c r="P399" s="149" t="s">
        <v>248</v>
      </c>
      <c r="Q399" s="150">
        <v>142.28871391076117</v>
      </c>
      <c r="R399" s="150">
        <v>146.20074349442379</v>
      </c>
      <c r="S399" s="150">
        <v>105.18433931484505</v>
      </c>
      <c r="T399" s="150">
        <v>147.61475409836069</v>
      </c>
      <c r="U399" s="150">
        <v>127.59637188208617</v>
      </c>
      <c r="V399" s="150">
        <v>116.76027397260277</v>
      </c>
      <c r="W399" s="150">
        <v>135.18873239436616</v>
      </c>
      <c r="X399" s="150">
        <v>130.34394904458588</v>
      </c>
      <c r="Y399" s="177">
        <v>-4.8447833497802719</v>
      </c>
      <c r="Z399" s="177">
        <v>0.46655440857054487</v>
      </c>
      <c r="AA399" s="147"/>
      <c r="AB399" s="144"/>
      <c r="AC399" s="144"/>
      <c r="AD399" s="150">
        <v>101.16867469879517</v>
      </c>
      <c r="AE399" s="150">
        <v>129.87739463601534</v>
      </c>
      <c r="AF399" s="144"/>
    </row>
    <row r="400" spans="1:32" x14ac:dyDescent="0.25">
      <c r="A400" s="146" t="s">
        <v>249</v>
      </c>
      <c r="B400" s="147">
        <v>33</v>
      </c>
      <c r="C400" s="147">
        <v>26</v>
      </c>
      <c r="D400" s="147">
        <v>38</v>
      </c>
      <c r="E400" s="147">
        <v>19</v>
      </c>
      <c r="F400" s="147">
        <v>22</v>
      </c>
      <c r="G400" s="147">
        <v>17</v>
      </c>
      <c r="H400" s="147">
        <v>23</v>
      </c>
      <c r="I400" s="147">
        <v>34</v>
      </c>
      <c r="J400" s="148">
        <v>0.47826086956521741</v>
      </c>
      <c r="K400" s="148">
        <v>0.33707865168539336</v>
      </c>
      <c r="L400" s="147"/>
      <c r="M400" s="155">
        <v>8.1927710843373497E-2</v>
      </c>
      <c r="N400" s="144"/>
      <c r="P400" s="146" t="s">
        <v>249</v>
      </c>
      <c r="Q400" s="147">
        <v>602</v>
      </c>
      <c r="R400" s="147">
        <v>446</v>
      </c>
      <c r="S400" s="147">
        <v>467</v>
      </c>
      <c r="T400" s="147">
        <v>374</v>
      </c>
      <c r="U400" s="147">
        <v>356</v>
      </c>
      <c r="V400" s="147">
        <v>335</v>
      </c>
      <c r="W400" s="147">
        <v>379</v>
      </c>
      <c r="X400" s="147">
        <v>415</v>
      </c>
      <c r="Y400" s="148">
        <v>9.498680738786279E-2</v>
      </c>
      <c r="Z400" s="148">
        <v>-1.8249408583981094E-2</v>
      </c>
      <c r="AA400" s="147"/>
      <c r="AB400" s="144"/>
      <c r="AC400" s="144"/>
      <c r="AD400" s="147">
        <v>25.428571428571427</v>
      </c>
      <c r="AE400" s="147">
        <v>422.71428571428572</v>
      </c>
      <c r="AF400" s="144"/>
    </row>
    <row r="401" spans="1:32" x14ac:dyDescent="0.25">
      <c r="A401" s="146" t="s">
        <v>250</v>
      </c>
      <c r="B401" s="147">
        <v>11</v>
      </c>
      <c r="C401" s="147">
        <v>2</v>
      </c>
      <c r="D401" s="147">
        <v>9</v>
      </c>
      <c r="E401" s="147">
        <v>3</v>
      </c>
      <c r="F401" s="147">
        <v>3</v>
      </c>
      <c r="G401" s="147">
        <v>3</v>
      </c>
      <c r="H401" s="147">
        <v>8</v>
      </c>
      <c r="I401" s="147">
        <v>7</v>
      </c>
      <c r="J401" s="148">
        <v>-0.125</v>
      </c>
      <c r="K401" s="148">
        <v>0.25641025641025644</v>
      </c>
      <c r="L401" s="147"/>
      <c r="M401" s="155">
        <v>4.72972972972973E-2</v>
      </c>
      <c r="N401" s="144"/>
      <c r="P401" s="146" t="s">
        <v>250</v>
      </c>
      <c r="Q401" s="147">
        <v>180</v>
      </c>
      <c r="R401" s="147">
        <v>125</v>
      </c>
      <c r="S401" s="147">
        <v>102</v>
      </c>
      <c r="T401" s="147">
        <v>104</v>
      </c>
      <c r="U401" s="147">
        <v>116</v>
      </c>
      <c r="V401" s="147">
        <v>75</v>
      </c>
      <c r="W401" s="147">
        <v>132</v>
      </c>
      <c r="X401" s="147">
        <v>148</v>
      </c>
      <c r="Y401" s="148">
        <v>0.12121212121212122</v>
      </c>
      <c r="Z401" s="148">
        <v>0.24220623501199046</v>
      </c>
      <c r="AA401" s="147"/>
      <c r="AB401" s="144"/>
      <c r="AC401" s="144"/>
      <c r="AD401" s="150">
        <v>5.5714285714285712</v>
      </c>
      <c r="AE401" s="150">
        <v>119.14285714285714</v>
      </c>
      <c r="AF401" s="144"/>
    </row>
    <row r="402" spans="1:32" x14ac:dyDescent="0.25">
      <c r="A402" s="149" t="s">
        <v>251</v>
      </c>
      <c r="B402" s="150">
        <v>0</v>
      </c>
      <c r="C402" s="150">
        <v>37</v>
      </c>
      <c r="D402" s="150">
        <v>39</v>
      </c>
      <c r="E402" s="150">
        <v>17</v>
      </c>
      <c r="F402" s="150">
        <v>20</v>
      </c>
      <c r="G402" s="150">
        <v>23</v>
      </c>
      <c r="H402" s="150">
        <v>20</v>
      </c>
      <c r="I402" s="150">
        <v>20</v>
      </c>
      <c r="J402" s="148">
        <v>0</v>
      </c>
      <c r="K402" s="157">
        <v>-0.23076923076923078</v>
      </c>
      <c r="L402" s="147"/>
      <c r="M402" s="155">
        <v>4.784688995215311E-2</v>
      </c>
      <c r="N402" s="144"/>
      <c r="P402" s="149" t="s">
        <v>251</v>
      </c>
      <c r="Q402" s="150">
        <v>0</v>
      </c>
      <c r="R402" s="150">
        <v>655</v>
      </c>
      <c r="S402" s="150">
        <v>558</v>
      </c>
      <c r="T402" s="150">
        <v>427</v>
      </c>
      <c r="U402" s="150">
        <v>379</v>
      </c>
      <c r="V402" s="150">
        <v>353</v>
      </c>
      <c r="W402" s="150">
        <v>342</v>
      </c>
      <c r="X402" s="150">
        <v>418</v>
      </c>
      <c r="Y402" s="148">
        <v>0.22222222222222221</v>
      </c>
      <c r="Z402" s="157">
        <v>-7.5902726602800258E-2</v>
      </c>
      <c r="AA402" s="147"/>
      <c r="AB402" s="144"/>
      <c r="AC402" s="144"/>
      <c r="AD402" s="158">
        <v>26</v>
      </c>
      <c r="AE402" s="158">
        <v>452.33333333333331</v>
      </c>
      <c r="AF402" s="144"/>
    </row>
    <row r="403" spans="1:32" x14ac:dyDescent="0.25">
      <c r="A403" s="159" t="s">
        <v>252</v>
      </c>
      <c r="B403" s="147">
        <v>3</v>
      </c>
      <c r="C403" s="147">
        <v>6</v>
      </c>
      <c r="D403" s="147">
        <v>1</v>
      </c>
      <c r="E403" s="147">
        <v>3</v>
      </c>
      <c r="F403" s="147">
        <v>1</v>
      </c>
      <c r="G403" s="147">
        <v>4</v>
      </c>
      <c r="H403" s="147">
        <v>16</v>
      </c>
      <c r="I403" s="147">
        <v>3</v>
      </c>
      <c r="J403" s="148">
        <v>-0.8125</v>
      </c>
      <c r="K403" s="148">
        <v>-0.38235294117647056</v>
      </c>
      <c r="L403" s="147"/>
      <c r="M403" s="155">
        <v>4.4776119402985072E-2</v>
      </c>
      <c r="N403" s="144"/>
      <c r="P403" s="159" t="s">
        <v>252</v>
      </c>
      <c r="Q403" s="147">
        <v>37</v>
      </c>
      <c r="R403" s="147">
        <v>71</v>
      </c>
      <c r="S403" s="147">
        <v>75</v>
      </c>
      <c r="T403" s="147">
        <v>63</v>
      </c>
      <c r="U403" s="147">
        <v>60</v>
      </c>
      <c r="V403" s="147">
        <v>61</v>
      </c>
      <c r="W403" s="147">
        <v>73</v>
      </c>
      <c r="X403" s="147">
        <v>67</v>
      </c>
      <c r="Y403" s="148">
        <v>-8.2191780821917804E-2</v>
      </c>
      <c r="Z403" s="148">
        <v>6.5909090909090959E-2</v>
      </c>
      <c r="AA403" s="147"/>
      <c r="AB403" s="144"/>
      <c r="AC403" s="144"/>
      <c r="AD403" s="150">
        <v>4.8571428571428568</v>
      </c>
      <c r="AE403" s="150">
        <v>62.857142857142854</v>
      </c>
      <c r="AF403" s="144"/>
    </row>
    <row r="404" spans="1:32" x14ac:dyDescent="0.25">
      <c r="A404" s="159" t="s">
        <v>253</v>
      </c>
      <c r="B404" s="147">
        <v>0</v>
      </c>
      <c r="C404" s="147">
        <v>1</v>
      </c>
      <c r="D404" s="147">
        <v>1</v>
      </c>
      <c r="E404" s="147">
        <v>0</v>
      </c>
      <c r="F404" s="147">
        <v>0</v>
      </c>
      <c r="G404" s="147">
        <v>0</v>
      </c>
      <c r="H404" s="147">
        <v>3</v>
      </c>
      <c r="I404" s="147">
        <v>0</v>
      </c>
      <c r="J404" s="148">
        <v>-1</v>
      </c>
      <c r="K404" s="148">
        <v>-1</v>
      </c>
      <c r="L404" s="147"/>
      <c r="M404" s="155">
        <v>0</v>
      </c>
      <c r="N404" s="144"/>
      <c r="P404" s="159" t="s">
        <v>253</v>
      </c>
      <c r="Q404" s="147">
        <v>3</v>
      </c>
      <c r="R404" s="147">
        <v>18</v>
      </c>
      <c r="S404" s="147">
        <v>15</v>
      </c>
      <c r="T404" s="147">
        <v>10</v>
      </c>
      <c r="U404" s="147">
        <v>13</v>
      </c>
      <c r="V404" s="147">
        <v>13</v>
      </c>
      <c r="W404" s="147">
        <v>9</v>
      </c>
      <c r="X404" s="147">
        <v>11</v>
      </c>
      <c r="Y404" s="148">
        <v>0.22222222222222221</v>
      </c>
      <c r="Z404" s="148">
        <v>-4.9382716049382692E-2</v>
      </c>
      <c r="AA404" s="147"/>
      <c r="AB404" s="144"/>
      <c r="AC404" s="144"/>
      <c r="AD404" s="150">
        <v>0.7142857142857143</v>
      </c>
      <c r="AE404" s="150">
        <v>11.571428571428571</v>
      </c>
      <c r="AF404" s="144"/>
    </row>
    <row r="405" spans="1:32" x14ac:dyDescent="0.25">
      <c r="A405" s="159" t="s">
        <v>254</v>
      </c>
      <c r="B405" s="160">
        <v>0</v>
      </c>
      <c r="C405" s="160">
        <v>0.14285714285714285</v>
      </c>
      <c r="D405" s="160">
        <v>0.5</v>
      </c>
      <c r="E405" s="160">
        <v>0</v>
      </c>
      <c r="F405" s="160">
        <v>0</v>
      </c>
      <c r="G405" s="160">
        <v>0</v>
      </c>
      <c r="H405" s="160">
        <v>0.15789473684210525</v>
      </c>
      <c r="I405" s="160">
        <v>0</v>
      </c>
      <c r="J405" s="172">
        <v>-15.789473684210526</v>
      </c>
      <c r="K405" s="172">
        <v>-12.820512820512823</v>
      </c>
      <c r="L405" s="147"/>
      <c r="M405" s="203">
        <v>-14.102564102564102</v>
      </c>
      <c r="N405" s="144"/>
      <c r="P405" s="159" t="s">
        <v>254</v>
      </c>
      <c r="Q405" s="160">
        <v>7.4999999999999997E-2</v>
      </c>
      <c r="R405" s="160">
        <v>0.20224719101123595</v>
      </c>
      <c r="S405" s="160">
        <v>0.16666666666666666</v>
      </c>
      <c r="T405" s="160">
        <v>0.13698630136986301</v>
      </c>
      <c r="U405" s="160">
        <v>0.17808219178082191</v>
      </c>
      <c r="V405" s="160">
        <v>0.17567567567567569</v>
      </c>
      <c r="W405" s="160">
        <v>0.10975609756097561</v>
      </c>
      <c r="X405" s="160">
        <v>0.14102564102564102</v>
      </c>
      <c r="Y405" s="172">
        <v>3.1269543464665412</v>
      </c>
      <c r="Z405" s="172">
        <v>-1.4444608494512512</v>
      </c>
      <c r="AA405" s="147"/>
      <c r="AB405" s="144"/>
      <c r="AC405" s="144"/>
      <c r="AD405" s="191">
        <v>0.12820512820512822</v>
      </c>
      <c r="AE405" s="191">
        <v>0.15547024952015354</v>
      </c>
      <c r="AF405" s="144"/>
    </row>
    <row r="406" spans="1:32" x14ac:dyDescent="0.25">
      <c r="A406" s="161" t="s">
        <v>255</v>
      </c>
      <c r="B406" s="161"/>
      <c r="C406" s="161"/>
      <c r="D406" s="161"/>
      <c r="E406" s="144"/>
      <c r="F406" s="144"/>
      <c r="G406" s="144"/>
      <c r="H406" s="144"/>
      <c r="I406" s="144"/>
      <c r="J406" s="144"/>
      <c r="K406" s="144"/>
      <c r="L406" s="144"/>
      <c r="M406" s="144"/>
      <c r="N406" s="144"/>
      <c r="O406" s="204"/>
      <c r="P406" s="161" t="s">
        <v>255</v>
      </c>
      <c r="Q406" s="161"/>
      <c r="R406" s="161"/>
      <c r="S406" s="161"/>
      <c r="T406" s="144"/>
      <c r="U406" s="144"/>
      <c r="V406" s="144"/>
      <c r="W406" s="144"/>
      <c r="X406" s="144"/>
      <c r="Y406" s="144"/>
      <c r="Z406" s="144"/>
      <c r="AA406" s="144"/>
      <c r="AB406" s="144"/>
      <c r="AC406" s="144"/>
      <c r="AD406" s="144"/>
      <c r="AE406" s="144"/>
      <c r="AF406" s="144"/>
    </row>
    <row r="409" spans="1:32" x14ac:dyDescent="0.25">
      <c r="A409" s="189" t="s">
        <v>262</v>
      </c>
      <c r="B409" s="189"/>
      <c r="C409" s="189"/>
      <c r="D409" s="189"/>
      <c r="E409" s="181"/>
      <c r="F409" s="167"/>
      <c r="G409" s="167"/>
      <c r="H409" s="167"/>
      <c r="I409" s="167"/>
      <c r="J409" s="167"/>
      <c r="K409" s="167"/>
      <c r="L409" s="188"/>
      <c r="M409" s="211"/>
      <c r="N409" s="144"/>
      <c r="O409" s="211"/>
      <c r="P409" s="189" t="s">
        <v>262</v>
      </c>
      <c r="Q409" s="189"/>
      <c r="R409" s="189"/>
      <c r="S409" s="189"/>
      <c r="T409" s="181"/>
      <c r="U409" s="144"/>
      <c r="V409" s="144"/>
      <c r="W409" s="144"/>
      <c r="X409" s="144"/>
      <c r="Y409" s="144"/>
      <c r="Z409" s="144"/>
      <c r="AA409" s="188"/>
      <c r="AB409" s="144"/>
      <c r="AC409" s="144"/>
      <c r="AD409" s="144"/>
      <c r="AE409" s="144"/>
      <c r="AF409" s="144"/>
    </row>
    <row r="410" spans="1:32" x14ac:dyDescent="0.25">
      <c r="A410" s="166" t="s">
        <v>319</v>
      </c>
      <c r="B410" s="166"/>
      <c r="C410" s="166"/>
      <c r="D410" s="166"/>
      <c r="E410" s="213"/>
      <c r="F410" s="167"/>
      <c r="G410" s="167"/>
      <c r="H410" s="167"/>
      <c r="I410" s="167"/>
      <c r="J410" s="167"/>
      <c r="K410" s="167"/>
      <c r="L410" s="167"/>
      <c r="M410" s="144"/>
      <c r="N410" s="144"/>
      <c r="P410" s="166" t="s">
        <v>231</v>
      </c>
      <c r="Q410" s="166"/>
      <c r="R410" s="166"/>
      <c r="S410" s="166"/>
      <c r="T410" s="162"/>
      <c r="U410" s="144"/>
      <c r="V410" s="144"/>
      <c r="W410" s="144"/>
      <c r="X410" s="144"/>
      <c r="Y410" s="144"/>
      <c r="Z410" s="144"/>
      <c r="AA410" s="167"/>
      <c r="AB410" s="144"/>
      <c r="AC410" s="144"/>
      <c r="AD410" s="144"/>
      <c r="AE410" s="144"/>
      <c r="AF410" s="144"/>
    </row>
    <row r="411" spans="1:32" ht="31.5" x14ac:dyDescent="0.25">
      <c r="A411" s="190"/>
      <c r="B411" s="141">
        <v>2019</v>
      </c>
      <c r="C411" s="141">
        <v>2020</v>
      </c>
      <c r="D411" s="141">
        <v>2021</v>
      </c>
      <c r="E411" s="141">
        <v>2022</v>
      </c>
      <c r="F411" s="141">
        <v>2023</v>
      </c>
      <c r="G411" s="141">
        <v>2024</v>
      </c>
      <c r="H411" s="141">
        <v>2025</v>
      </c>
      <c r="I411" s="141">
        <v>2026</v>
      </c>
      <c r="J411" s="142" t="s">
        <v>232</v>
      </c>
      <c r="K411" s="142" t="s">
        <v>233</v>
      </c>
      <c r="L411" s="143" t="s">
        <v>234</v>
      </c>
      <c r="M411" s="145" t="s">
        <v>287</v>
      </c>
      <c r="N411" s="144"/>
      <c r="P411" s="190"/>
      <c r="Q411" s="141">
        <v>2019</v>
      </c>
      <c r="R411" s="141">
        <v>2020</v>
      </c>
      <c r="S411" s="141">
        <v>2021</v>
      </c>
      <c r="T411" s="141">
        <v>2022</v>
      </c>
      <c r="U411" s="141">
        <v>2023</v>
      </c>
      <c r="V411" s="141">
        <v>2024</v>
      </c>
      <c r="W411" s="141">
        <v>2025</v>
      </c>
      <c r="X411" s="141">
        <v>2026</v>
      </c>
      <c r="Y411" s="142" t="s">
        <v>232</v>
      </c>
      <c r="Z411" s="142" t="s">
        <v>233</v>
      </c>
      <c r="AA411" s="143" t="s">
        <v>234</v>
      </c>
      <c r="AB411" s="144"/>
      <c r="AC411" s="144"/>
      <c r="AD411" s="145" t="s">
        <v>320</v>
      </c>
      <c r="AE411" s="145" t="s">
        <v>235</v>
      </c>
      <c r="AF411" s="144"/>
    </row>
    <row r="412" spans="1:32" x14ac:dyDescent="0.25">
      <c r="A412" s="146" t="s">
        <v>236</v>
      </c>
      <c r="B412" s="147">
        <v>583</v>
      </c>
      <c r="C412" s="147">
        <v>645</v>
      </c>
      <c r="D412" s="147">
        <v>502</v>
      </c>
      <c r="E412" s="147">
        <v>193</v>
      </c>
      <c r="F412" s="147">
        <v>214</v>
      </c>
      <c r="G412" s="147">
        <v>233</v>
      </c>
      <c r="H412" s="147">
        <v>243</v>
      </c>
      <c r="I412" s="147">
        <v>200</v>
      </c>
      <c r="J412" s="148">
        <v>-0.17695473251028807</v>
      </c>
      <c r="K412" s="148">
        <v>-0.46421737466513585</v>
      </c>
      <c r="L412" s="147"/>
      <c r="M412" s="155">
        <v>3.3829499323410013E-2</v>
      </c>
      <c r="N412" s="144"/>
      <c r="P412" s="146" t="s">
        <v>236</v>
      </c>
      <c r="Q412" s="147">
        <v>11856</v>
      </c>
      <c r="R412" s="147">
        <v>11965</v>
      </c>
      <c r="S412" s="147">
        <v>8987</v>
      </c>
      <c r="T412" s="147">
        <v>6063</v>
      </c>
      <c r="U412" s="147">
        <v>6174</v>
      </c>
      <c r="V412" s="147">
        <v>6520</v>
      </c>
      <c r="W412" s="147">
        <v>6169</v>
      </c>
      <c r="X412" s="147">
        <v>5912</v>
      </c>
      <c r="Y412" s="148">
        <v>-4.1659912465553575E-2</v>
      </c>
      <c r="Z412" s="148">
        <v>-0.28319534416461706</v>
      </c>
      <c r="AA412" s="147"/>
      <c r="AB412" s="144"/>
      <c r="AC412" s="144"/>
      <c r="AD412" s="147">
        <v>373.28571428571428</v>
      </c>
      <c r="AE412" s="147">
        <v>8247.7142857142862</v>
      </c>
      <c r="AF412" s="144"/>
    </row>
    <row r="413" spans="1:32" x14ac:dyDescent="0.25">
      <c r="A413" s="149" t="s">
        <v>237</v>
      </c>
      <c r="B413" s="150">
        <v>435</v>
      </c>
      <c r="C413" s="150">
        <v>529</v>
      </c>
      <c r="D413" s="150">
        <v>343</v>
      </c>
      <c r="E413" s="150">
        <v>101</v>
      </c>
      <c r="F413" s="150">
        <v>99</v>
      </c>
      <c r="G413" s="150">
        <v>84</v>
      </c>
      <c r="H413" s="150">
        <v>101</v>
      </c>
      <c r="I413" s="150">
        <v>83</v>
      </c>
      <c r="J413" s="148">
        <v>-0.17821782178217821</v>
      </c>
      <c r="K413" s="148">
        <v>-0.65661938534278963</v>
      </c>
      <c r="L413" s="147"/>
      <c r="M413" s="155">
        <v>2.3439706297656029E-2</v>
      </c>
      <c r="N413" s="144"/>
      <c r="P413" s="149" t="s">
        <v>237</v>
      </c>
      <c r="Q413" s="150">
        <v>9272</v>
      </c>
      <c r="R413" s="150">
        <v>9101</v>
      </c>
      <c r="S413" s="150">
        <v>6471</v>
      </c>
      <c r="T413" s="150">
        <v>4067</v>
      </c>
      <c r="U413" s="150">
        <v>3751</v>
      </c>
      <c r="V413" s="150">
        <v>3588</v>
      </c>
      <c r="W413" s="150">
        <v>3719</v>
      </c>
      <c r="X413" s="150">
        <v>3541</v>
      </c>
      <c r="Y413" s="148">
        <v>-4.7862328582952404E-2</v>
      </c>
      <c r="Z413" s="148">
        <v>-0.37984437939403043</v>
      </c>
      <c r="AA413" s="147"/>
      <c r="AB413" s="144"/>
      <c r="AC413" s="144"/>
      <c r="AD413" s="150">
        <v>241.71428571428572</v>
      </c>
      <c r="AE413" s="150">
        <v>5709.8571428571431</v>
      </c>
      <c r="AF413" s="144"/>
    </row>
    <row r="414" spans="1:32" x14ac:dyDescent="0.25">
      <c r="A414" s="146" t="s">
        <v>90</v>
      </c>
      <c r="B414" s="151">
        <v>0.75129533678756477</v>
      </c>
      <c r="C414" s="151">
        <v>0.82785602503912359</v>
      </c>
      <c r="D414" s="151">
        <v>0.6985743380855397</v>
      </c>
      <c r="E414" s="151">
        <v>0.53439153439153442</v>
      </c>
      <c r="F414" s="151">
        <v>0.47596153846153844</v>
      </c>
      <c r="G414" s="151">
        <v>0.375</v>
      </c>
      <c r="H414" s="151">
        <v>0.42796610169491528</v>
      </c>
      <c r="I414" s="151">
        <v>0.43684210526315792</v>
      </c>
      <c r="J414" s="172">
        <v>0.88760035682426408</v>
      </c>
      <c r="K414" s="172">
        <v>-22.254994461992862</v>
      </c>
      <c r="L414" s="147"/>
      <c r="M414" s="203">
        <v>-18.32979998156512</v>
      </c>
      <c r="N414" s="144"/>
      <c r="P414" s="146" t="s">
        <v>90</v>
      </c>
      <c r="Q414" s="151">
        <v>0.79254637148474227</v>
      </c>
      <c r="R414" s="151">
        <v>0.76912025690864527</v>
      </c>
      <c r="S414" s="151">
        <v>0.72797840026999661</v>
      </c>
      <c r="T414" s="151">
        <v>0.68375924680564892</v>
      </c>
      <c r="U414" s="151">
        <v>0.62673350041771092</v>
      </c>
      <c r="V414" s="151">
        <v>0.56512836667191679</v>
      </c>
      <c r="W414" s="151">
        <v>0.61828761429758938</v>
      </c>
      <c r="X414" s="151">
        <v>0.62014010507880912</v>
      </c>
      <c r="Y414" s="172">
        <v>0.185249078121974</v>
      </c>
      <c r="Z414" s="172">
        <v>-8.4556816533377432</v>
      </c>
      <c r="AA414" s="147"/>
      <c r="AB414" s="144"/>
      <c r="AC414" s="144"/>
      <c r="AD414" s="151">
        <v>0.65939204988308653</v>
      </c>
      <c r="AE414" s="151">
        <v>0.70469692161218656</v>
      </c>
      <c r="AF414" s="144"/>
    </row>
    <row r="415" spans="1:32" x14ac:dyDescent="0.25">
      <c r="A415" s="149" t="s">
        <v>238</v>
      </c>
      <c r="B415" s="150">
        <v>389</v>
      </c>
      <c r="C415" s="150">
        <v>482</v>
      </c>
      <c r="D415" s="150">
        <v>293</v>
      </c>
      <c r="E415" s="150">
        <v>84</v>
      </c>
      <c r="F415" s="150">
        <v>86</v>
      </c>
      <c r="G415" s="150">
        <v>66</v>
      </c>
      <c r="H415" s="150">
        <v>73</v>
      </c>
      <c r="I415" s="150">
        <v>69</v>
      </c>
      <c r="J415" s="148">
        <v>-5.4794520547945202E-2</v>
      </c>
      <c r="K415" s="148">
        <v>-0.67209775967413443</v>
      </c>
      <c r="L415" s="147"/>
      <c r="M415" s="155">
        <v>2.1549031855090568E-2</v>
      </c>
      <c r="N415" s="144"/>
      <c r="P415" s="149" t="s">
        <v>238</v>
      </c>
      <c r="Q415" s="150">
        <v>8501</v>
      </c>
      <c r="R415" s="150">
        <v>8397</v>
      </c>
      <c r="S415" s="150">
        <v>5831</v>
      </c>
      <c r="T415" s="150">
        <v>3672</v>
      </c>
      <c r="U415" s="150">
        <v>3365</v>
      </c>
      <c r="V415" s="150">
        <v>3219</v>
      </c>
      <c r="W415" s="150">
        <v>3310</v>
      </c>
      <c r="X415" s="150">
        <v>3202</v>
      </c>
      <c r="Y415" s="148">
        <v>-3.2628398791540787E-2</v>
      </c>
      <c r="Z415" s="148">
        <v>-0.3824493731918997</v>
      </c>
      <c r="AA415" s="147"/>
      <c r="AB415" s="144"/>
      <c r="AC415" s="144"/>
      <c r="AD415" s="150">
        <v>210.42857142857142</v>
      </c>
      <c r="AE415" s="150">
        <v>5185</v>
      </c>
      <c r="AF415" s="144"/>
    </row>
    <row r="416" spans="1:32" x14ac:dyDescent="0.25">
      <c r="A416" s="149" t="s">
        <v>239</v>
      </c>
      <c r="B416" s="153">
        <v>0.66723842195540306</v>
      </c>
      <c r="C416" s="153">
        <v>0.74728682170542637</v>
      </c>
      <c r="D416" s="153">
        <v>0.58366533864541836</v>
      </c>
      <c r="E416" s="153">
        <v>0.43523316062176165</v>
      </c>
      <c r="F416" s="153">
        <v>0.40186915887850466</v>
      </c>
      <c r="G416" s="153">
        <v>0.2832618025751073</v>
      </c>
      <c r="H416" s="153">
        <v>0.30041152263374488</v>
      </c>
      <c r="I416" s="153">
        <v>0.34499999999999997</v>
      </c>
      <c r="J416" s="172">
        <v>4.4588477366255095</v>
      </c>
      <c r="K416" s="172">
        <v>-21.871986222732488</v>
      </c>
      <c r="L416" s="147"/>
      <c r="M416" s="203">
        <v>-19.661028416779438</v>
      </c>
      <c r="N416" s="144"/>
      <c r="P416" s="149" t="s">
        <v>239</v>
      </c>
      <c r="Q416" s="153">
        <v>0.71702091767881238</v>
      </c>
      <c r="R416" s="153">
        <v>0.70179690764730462</v>
      </c>
      <c r="S416" s="153">
        <v>0.64882608211861581</v>
      </c>
      <c r="T416" s="153">
        <v>0.60564077189510146</v>
      </c>
      <c r="U416" s="153">
        <v>0.54502753482345323</v>
      </c>
      <c r="V416" s="153">
        <v>0.49371165644171777</v>
      </c>
      <c r="W416" s="153">
        <v>0.53655373642405579</v>
      </c>
      <c r="X416" s="153">
        <v>0.54161028416779433</v>
      </c>
      <c r="Y416" s="172">
        <v>0.50565477437385375</v>
      </c>
      <c r="Z416" s="172">
        <v>-8.7048738245341752</v>
      </c>
      <c r="AA416" s="147"/>
      <c r="AB416" s="144"/>
      <c r="AC416" s="144"/>
      <c r="AD416" s="153">
        <v>0.56371986222732484</v>
      </c>
      <c r="AE416" s="153">
        <v>0.62865902241313609</v>
      </c>
      <c r="AF416" s="144"/>
    </row>
    <row r="417" spans="1:32" x14ac:dyDescent="0.25">
      <c r="A417" s="149" t="s">
        <v>240</v>
      </c>
      <c r="B417" s="153">
        <v>0.89425287356321836</v>
      </c>
      <c r="C417" s="153">
        <v>0.91115311909262764</v>
      </c>
      <c r="D417" s="153">
        <v>0.85422740524781338</v>
      </c>
      <c r="E417" s="153">
        <v>0.83168316831683164</v>
      </c>
      <c r="F417" s="153">
        <v>0.86868686868686873</v>
      </c>
      <c r="G417" s="153">
        <v>0.7857142857142857</v>
      </c>
      <c r="H417" s="153">
        <v>0.72277227722772275</v>
      </c>
      <c r="I417" s="153">
        <v>0.83132530120481929</v>
      </c>
      <c r="J417" s="172">
        <v>10.855302397709654</v>
      </c>
      <c r="K417" s="172">
        <v>-3.9242074681705486</v>
      </c>
      <c r="L417" s="147"/>
      <c r="M417" s="203">
        <v>-7.2939030904754283</v>
      </c>
      <c r="N417" s="144"/>
      <c r="P417" s="149" t="s">
        <v>240</v>
      </c>
      <c r="Q417" s="153">
        <v>0.91684641932700606</v>
      </c>
      <c r="R417" s="153">
        <v>0.92264586309196794</v>
      </c>
      <c r="S417" s="153">
        <v>0.90109720290526962</v>
      </c>
      <c r="T417" s="153">
        <v>0.90287681337595282</v>
      </c>
      <c r="U417" s="153">
        <v>0.89709410823780322</v>
      </c>
      <c r="V417" s="153">
        <v>0.89715719063545152</v>
      </c>
      <c r="W417" s="153">
        <v>0.89002420005377791</v>
      </c>
      <c r="X417" s="153">
        <v>0.90426433210957358</v>
      </c>
      <c r="Y417" s="172">
        <v>1.4240132055795662</v>
      </c>
      <c r="Z417" s="172">
        <v>-0.38144289302322054</v>
      </c>
      <c r="AA417" s="147"/>
      <c r="AB417" s="144"/>
      <c r="AC417" s="144"/>
      <c r="AD417" s="153">
        <v>0.87056737588652477</v>
      </c>
      <c r="AE417" s="153">
        <v>0.90807876103980578</v>
      </c>
      <c r="AF417" s="144"/>
    </row>
    <row r="418" spans="1:32" ht="22.15" customHeight="1" x14ac:dyDescent="0.25">
      <c r="A418" s="154" t="s">
        <v>241</v>
      </c>
      <c r="B418" s="155">
        <v>7.8160919540229884E-2</v>
      </c>
      <c r="C418" s="155">
        <v>6.2381852551984876E-2</v>
      </c>
      <c r="D418" s="155">
        <v>7.8717201166180764E-2</v>
      </c>
      <c r="E418" s="155">
        <v>7.9207920792079209E-2</v>
      </c>
      <c r="F418" s="155">
        <v>5.0505050505050504E-2</v>
      </c>
      <c r="G418" s="155">
        <v>9.5238095238095233E-2</v>
      </c>
      <c r="H418" s="155">
        <v>0.14851485148514851</v>
      </c>
      <c r="I418" s="155">
        <v>8.4337349397590355E-2</v>
      </c>
      <c r="J418" s="172">
        <v>-6.4177502087558151</v>
      </c>
      <c r="K418" s="172">
        <v>0.75051980973539489</v>
      </c>
      <c r="L418" s="147"/>
      <c r="M418" s="203">
        <v>3.4351469702588942</v>
      </c>
      <c r="N418" s="144"/>
      <c r="P418" s="154" t="s">
        <v>241</v>
      </c>
      <c r="Q418" s="155">
        <v>4.885677308024159E-2</v>
      </c>
      <c r="R418" s="155">
        <v>4.0874629161630593E-2</v>
      </c>
      <c r="S418" s="155">
        <v>6.1041570081903876E-2</v>
      </c>
      <c r="T418" s="155">
        <v>5.261863781657241E-2</v>
      </c>
      <c r="U418" s="155">
        <v>4.9320181284990668E-2</v>
      </c>
      <c r="V418" s="155">
        <v>4.5707915273132664E-2</v>
      </c>
      <c r="W418" s="155">
        <v>5.8080129066953479E-2</v>
      </c>
      <c r="X418" s="155">
        <v>4.9985879695001414E-2</v>
      </c>
      <c r="Y418" s="172">
        <v>-0.80942493719520647</v>
      </c>
      <c r="Z418" s="172">
        <v>-2.7880969513581488E-3</v>
      </c>
      <c r="AA418" s="147"/>
      <c r="AB418" s="144"/>
      <c r="AC418" s="144"/>
      <c r="AD418" s="151">
        <v>7.6832151300236406E-2</v>
      </c>
      <c r="AE418" s="151">
        <v>5.0013760664514996E-2</v>
      </c>
      <c r="AF418" s="144"/>
    </row>
    <row r="419" spans="1:32" ht="22.15" customHeight="1" x14ac:dyDescent="0.25">
      <c r="A419" s="154" t="s">
        <v>242</v>
      </c>
      <c r="B419" s="155">
        <v>5.8319039451114926E-2</v>
      </c>
      <c r="C419" s="155">
        <v>5.1162790697674418E-2</v>
      </c>
      <c r="D419" s="155">
        <v>5.3784860557768925E-2</v>
      </c>
      <c r="E419" s="155">
        <v>4.145077720207254E-2</v>
      </c>
      <c r="F419" s="155">
        <v>2.336448598130841E-2</v>
      </c>
      <c r="G419" s="155">
        <v>3.4334763948497854E-2</v>
      </c>
      <c r="H419" s="155">
        <v>6.1728395061728392E-2</v>
      </c>
      <c r="I419" s="155">
        <v>3.5000000000000003E-2</v>
      </c>
      <c r="J419" s="172">
        <v>-2.6728395061728389</v>
      </c>
      <c r="K419" s="172">
        <v>-1.4751243781094527</v>
      </c>
      <c r="L419" s="147"/>
      <c r="M419" s="203">
        <v>0.50608930987821421</v>
      </c>
      <c r="N419" s="144"/>
      <c r="P419" s="154" t="s">
        <v>242</v>
      </c>
      <c r="Q419" s="155">
        <v>3.8208502024291498E-2</v>
      </c>
      <c r="R419" s="155">
        <v>3.109068115336398E-2</v>
      </c>
      <c r="S419" s="155">
        <v>4.3952375653722044E-2</v>
      </c>
      <c r="T419" s="155">
        <v>3.529605805706746E-2</v>
      </c>
      <c r="U419" s="155">
        <v>2.9964366699060576E-2</v>
      </c>
      <c r="V419" s="155">
        <v>2.5153374233128835E-2</v>
      </c>
      <c r="W419" s="155">
        <v>3.5013778570270708E-2</v>
      </c>
      <c r="X419" s="155">
        <v>2.9939106901217861E-2</v>
      </c>
      <c r="Y419" s="172">
        <v>-0.50746716690528471</v>
      </c>
      <c r="Z419" s="172">
        <v>-0.4685204596339903</v>
      </c>
      <c r="AA419" s="147"/>
      <c r="AB419" s="144"/>
      <c r="AC419" s="144"/>
      <c r="AD419" s="151">
        <v>4.975124378109453E-2</v>
      </c>
      <c r="AE419" s="151">
        <v>3.4624311497557764E-2</v>
      </c>
      <c r="AF419" s="144"/>
    </row>
    <row r="420" spans="1:32" ht="22.15" customHeight="1" x14ac:dyDescent="0.25">
      <c r="A420" s="154" t="s">
        <v>243</v>
      </c>
      <c r="B420" s="155">
        <v>0.19039451114922812</v>
      </c>
      <c r="C420" s="155">
        <v>0.14573643410852713</v>
      </c>
      <c r="D420" s="155">
        <v>0.25298804780876494</v>
      </c>
      <c r="E420" s="155">
        <v>0.32124352331606215</v>
      </c>
      <c r="F420" s="155">
        <v>0.37383177570093457</v>
      </c>
      <c r="G420" s="155">
        <v>0.45922746781115881</v>
      </c>
      <c r="H420" s="155">
        <v>0.35390946502057613</v>
      </c>
      <c r="I420" s="155">
        <v>0.32500000000000001</v>
      </c>
      <c r="J420" s="172">
        <v>-2.8909465020576119</v>
      </c>
      <c r="K420" s="172">
        <v>6.973784921546117</v>
      </c>
      <c r="L420" s="147"/>
      <c r="M420" s="203">
        <v>17.598105548037889</v>
      </c>
      <c r="N420" s="144"/>
      <c r="P420" s="154" t="s">
        <v>243</v>
      </c>
      <c r="Q420" s="155">
        <v>0.14456815114709851</v>
      </c>
      <c r="R420" s="155">
        <v>0.13781863769327204</v>
      </c>
      <c r="S420" s="155">
        <v>0.16457104706798709</v>
      </c>
      <c r="T420" s="155">
        <v>0.16707900379350157</v>
      </c>
      <c r="U420" s="155">
        <v>0.15808228053126011</v>
      </c>
      <c r="V420" s="155">
        <v>0.14877300613496933</v>
      </c>
      <c r="W420" s="155">
        <v>0.15010536553736423</v>
      </c>
      <c r="X420" s="155">
        <v>0.14901894451962111</v>
      </c>
      <c r="Y420" s="172">
        <v>-0.10864210177431166</v>
      </c>
      <c r="Z420" s="172">
        <v>-0.21398180812726431</v>
      </c>
      <c r="AA420" s="147"/>
      <c r="AB420" s="144"/>
      <c r="AC420" s="144"/>
      <c r="AD420" s="151">
        <v>0.25526215078453884</v>
      </c>
      <c r="AE420" s="151">
        <v>0.15115876260089375</v>
      </c>
      <c r="AF420" s="144"/>
    </row>
    <row r="421" spans="1:32" ht="22.15" customHeight="1" x14ac:dyDescent="0.25">
      <c r="A421" s="154" t="s">
        <v>244</v>
      </c>
      <c r="B421" s="155">
        <v>5.8319039451114926E-2</v>
      </c>
      <c r="C421" s="155">
        <v>3.1007751937984496E-2</v>
      </c>
      <c r="D421" s="155">
        <v>4.1832669322709161E-2</v>
      </c>
      <c r="E421" s="155">
        <v>0.12435233160621761</v>
      </c>
      <c r="F421" s="155">
        <v>0.13551401869158877</v>
      </c>
      <c r="G421" s="155">
        <v>0.12446351931330472</v>
      </c>
      <c r="H421" s="155">
        <v>0.15637860082304528</v>
      </c>
      <c r="I421" s="155">
        <v>0.17</v>
      </c>
      <c r="J421" s="172">
        <v>1.3621399176954734</v>
      </c>
      <c r="K421" s="172">
        <v>9.5373134328358233</v>
      </c>
      <c r="L421" s="147"/>
      <c r="M421" s="203">
        <v>5.3795669824086607</v>
      </c>
      <c r="N421" s="144"/>
      <c r="P421" s="154" t="s">
        <v>244</v>
      </c>
      <c r="Q421" s="155">
        <v>5.0775978407557355E-2</v>
      </c>
      <c r="R421" s="155">
        <v>5.2569995821145007E-2</v>
      </c>
      <c r="S421" s="155">
        <v>6.2979859797485258E-2</v>
      </c>
      <c r="T421" s="155">
        <v>9.0714167903678047E-2</v>
      </c>
      <c r="U421" s="155">
        <v>0.12196307094266277</v>
      </c>
      <c r="V421" s="155">
        <v>0.11779141104294479</v>
      </c>
      <c r="W421" s="155">
        <v>0.12903225806451613</v>
      </c>
      <c r="X421" s="155">
        <v>0.1162043301759134</v>
      </c>
      <c r="Y421" s="172">
        <v>-1.2827927888602721</v>
      </c>
      <c r="Z421" s="172">
        <v>3.542004362033091</v>
      </c>
      <c r="AA421" s="147"/>
      <c r="AB421" s="144"/>
      <c r="AC421" s="144"/>
      <c r="AD421" s="151">
        <v>7.4626865671641784E-2</v>
      </c>
      <c r="AE421" s="151">
        <v>8.0784286555582493E-2</v>
      </c>
      <c r="AF421" s="144"/>
    </row>
    <row r="422" spans="1:32" ht="22.15" customHeight="1" x14ac:dyDescent="0.25">
      <c r="A422" s="154" t="s">
        <v>245</v>
      </c>
      <c r="B422" s="155">
        <v>0</v>
      </c>
      <c r="C422" s="155">
        <v>0</v>
      </c>
      <c r="D422" s="155">
        <v>0</v>
      </c>
      <c r="E422" s="155">
        <v>0</v>
      </c>
      <c r="F422" s="155">
        <v>0</v>
      </c>
      <c r="G422" s="155">
        <v>0</v>
      </c>
      <c r="H422" s="155">
        <v>4.5267489711934158E-2</v>
      </c>
      <c r="I422" s="155">
        <v>0.01</v>
      </c>
      <c r="J422" s="172">
        <v>-3.5267489711934155</v>
      </c>
      <c r="K422" s="172">
        <v>0.5790279372368925</v>
      </c>
      <c r="L422" s="147"/>
      <c r="M422" s="203">
        <v>-8.032476319350474</v>
      </c>
      <c r="N422" s="144"/>
      <c r="P422" s="154" t="s">
        <v>245</v>
      </c>
      <c r="Q422" s="155">
        <v>1.6531713900134953E-2</v>
      </c>
      <c r="R422" s="155">
        <v>4.2206435436690344E-2</v>
      </c>
      <c r="S422" s="155">
        <v>4.2394569934349619E-2</v>
      </c>
      <c r="T422" s="155">
        <v>5.591291439881247E-2</v>
      </c>
      <c r="U422" s="155">
        <v>8.5843861354065437E-2</v>
      </c>
      <c r="V422" s="155">
        <v>0.15950920245398773</v>
      </c>
      <c r="W422" s="155">
        <v>9.2721672880531694E-2</v>
      </c>
      <c r="X422" s="155">
        <v>9.0324763193504742E-2</v>
      </c>
      <c r="Y422" s="172">
        <v>-0.23969096870269518</v>
      </c>
      <c r="Z422" s="172">
        <v>2.8610695226622145</v>
      </c>
      <c r="AA422" s="147"/>
      <c r="AB422" s="144"/>
      <c r="AC422" s="144"/>
      <c r="AD422" s="151">
        <v>4.2097206276310757E-3</v>
      </c>
      <c r="AE422" s="151">
        <v>6.1714067966882599E-2</v>
      </c>
      <c r="AF422" s="144"/>
    </row>
    <row r="423" spans="1:32" ht="22.15" customHeight="1" x14ac:dyDescent="0.25">
      <c r="A423" s="154" t="s">
        <v>246</v>
      </c>
      <c r="B423" s="155">
        <v>6.8610634648370496E-3</v>
      </c>
      <c r="C423" s="155">
        <v>4.6511627906976744E-3</v>
      </c>
      <c r="D423" s="155">
        <v>1.7928286852589643E-2</v>
      </c>
      <c r="E423" s="155">
        <v>1.5544041450777202E-2</v>
      </c>
      <c r="F423" s="155">
        <v>2.336448598130841E-2</v>
      </c>
      <c r="G423" s="155">
        <v>3.0042918454935622E-2</v>
      </c>
      <c r="H423" s="155">
        <v>2.8806584362139918E-2</v>
      </c>
      <c r="I423" s="155">
        <v>3.5000000000000003E-2</v>
      </c>
      <c r="J423" s="172">
        <v>0.61934156378600846</v>
      </c>
      <c r="K423" s="172">
        <v>2.0457328740910832</v>
      </c>
      <c r="L423" s="147"/>
      <c r="M423" s="203">
        <v>1.0473612990527743</v>
      </c>
      <c r="N423" s="144"/>
      <c r="P423" s="154" t="s">
        <v>246</v>
      </c>
      <c r="Q423" s="155">
        <v>4.9763832658569502E-3</v>
      </c>
      <c r="R423" s="155">
        <v>3.8445465942331799E-3</v>
      </c>
      <c r="S423" s="155">
        <v>5.1185045065094024E-3</v>
      </c>
      <c r="T423" s="155">
        <v>1.0720765297707406E-2</v>
      </c>
      <c r="U423" s="155">
        <v>1.6034985422740525E-2</v>
      </c>
      <c r="V423" s="155">
        <v>1.6257668711656442E-2</v>
      </c>
      <c r="W423" s="155">
        <v>1.3130166963851516E-2</v>
      </c>
      <c r="X423" s="155">
        <v>2.452638700947226E-2</v>
      </c>
      <c r="Y423" s="172">
        <v>1.1396220045620744</v>
      </c>
      <c r="Z423" s="172">
        <v>1.5831337298729888</v>
      </c>
      <c r="AA423" s="147"/>
      <c r="AB423" s="144"/>
      <c r="AC423" s="144"/>
      <c r="AD423" s="151">
        <v>1.454267125908917E-2</v>
      </c>
      <c r="AE423" s="151">
        <v>8.695049710742371E-3</v>
      </c>
      <c r="AF423" s="144"/>
    </row>
    <row r="424" spans="1:32" x14ac:dyDescent="0.25">
      <c r="A424" s="149" t="s">
        <v>247</v>
      </c>
      <c r="B424" s="150">
        <v>97.130360205831863</v>
      </c>
      <c r="C424" s="150">
        <v>124.01860465116259</v>
      </c>
      <c r="D424" s="150">
        <v>77.270916334661365</v>
      </c>
      <c r="E424" s="150">
        <v>107.47150259067367</v>
      </c>
      <c r="F424" s="150">
        <v>77</v>
      </c>
      <c r="G424" s="150">
        <v>39.218884120171666</v>
      </c>
      <c r="H424" s="150">
        <v>90.156378600822862</v>
      </c>
      <c r="I424" s="150">
        <v>104.91</v>
      </c>
      <c r="J424" s="177">
        <v>14.753621399177135</v>
      </c>
      <c r="K424" s="177">
        <v>11.655120551090747</v>
      </c>
      <c r="L424" s="147"/>
      <c r="M424" s="203">
        <v>14.494912043301781</v>
      </c>
      <c r="N424" s="144"/>
      <c r="P424" s="149" t="s">
        <v>247</v>
      </c>
      <c r="Q424" s="150">
        <v>102.16843792172757</v>
      </c>
      <c r="R424" s="150">
        <v>117.95904722106143</v>
      </c>
      <c r="S424" s="150">
        <v>85.59140981417606</v>
      </c>
      <c r="T424" s="150">
        <v>98.58304469734469</v>
      </c>
      <c r="U424" s="150">
        <v>83.267735665694843</v>
      </c>
      <c r="V424" s="150">
        <v>63.155674846625722</v>
      </c>
      <c r="W424" s="150">
        <v>83.532339114929471</v>
      </c>
      <c r="X424" s="150">
        <v>90.415087956698216</v>
      </c>
      <c r="Y424" s="177">
        <v>6.8827488417687448</v>
      </c>
      <c r="Z424" s="177">
        <v>-3.650609898984797</v>
      </c>
      <c r="AA424" s="147"/>
      <c r="AB424" s="144"/>
      <c r="AC424" s="144"/>
      <c r="AD424" s="150">
        <v>93.25487944890925</v>
      </c>
      <c r="AE424" s="150">
        <v>94.065697855683013</v>
      </c>
      <c r="AF424" s="144"/>
    </row>
    <row r="425" spans="1:32" x14ac:dyDescent="0.25">
      <c r="A425" s="149" t="s">
        <v>248</v>
      </c>
      <c r="B425" s="150">
        <v>100.77701149425295</v>
      </c>
      <c r="C425" s="150">
        <v>122.63705103969767</v>
      </c>
      <c r="D425" s="150">
        <v>84.57434402332359</v>
      </c>
      <c r="E425" s="150">
        <v>151.89108910891071</v>
      </c>
      <c r="F425" s="150">
        <v>98.777777777777743</v>
      </c>
      <c r="G425" s="150">
        <v>79.440476190476176</v>
      </c>
      <c r="H425" s="150">
        <v>145.38613861386148</v>
      </c>
      <c r="I425" s="150">
        <v>162.09638554216858</v>
      </c>
      <c r="J425" s="177">
        <v>16.7102469283071</v>
      </c>
      <c r="K425" s="177">
        <v>53.231728331766647</v>
      </c>
      <c r="L425" s="147"/>
      <c r="M425" s="203">
        <v>50.540892743523983</v>
      </c>
      <c r="N425" s="144"/>
      <c r="P425" s="149" t="s">
        <v>248</v>
      </c>
      <c r="Q425" s="150">
        <v>105.49169542709214</v>
      </c>
      <c r="R425" s="150">
        <v>124.77134380837273</v>
      </c>
      <c r="S425" s="150">
        <v>92.658012671920758</v>
      </c>
      <c r="T425" s="150">
        <v>114.94492254733218</v>
      </c>
      <c r="U425" s="150">
        <v>102.5003998933618</v>
      </c>
      <c r="V425" s="150">
        <v>85.496655518394647</v>
      </c>
      <c r="W425" s="150">
        <v>100.22075826835149</v>
      </c>
      <c r="X425" s="150">
        <v>111.55549279864459</v>
      </c>
      <c r="Y425" s="177">
        <v>11.334734530293105</v>
      </c>
      <c r="Z425" s="177">
        <v>5.3557880274469909</v>
      </c>
      <c r="AA425" s="147"/>
      <c r="AB425" s="144"/>
      <c r="AC425" s="144"/>
      <c r="AD425" s="150">
        <v>108.86465721040193</v>
      </c>
      <c r="AE425" s="150">
        <v>106.1997047711976</v>
      </c>
      <c r="AF425" s="144"/>
    </row>
    <row r="426" spans="1:32" x14ac:dyDescent="0.25">
      <c r="A426" s="146" t="s">
        <v>249</v>
      </c>
      <c r="B426" s="147">
        <v>279</v>
      </c>
      <c r="C426" s="147">
        <v>141</v>
      </c>
      <c r="D426" s="147">
        <v>167</v>
      </c>
      <c r="E426" s="147">
        <v>97</v>
      </c>
      <c r="F426" s="147">
        <v>69</v>
      </c>
      <c r="G426" s="147">
        <v>100</v>
      </c>
      <c r="H426" s="147">
        <v>160</v>
      </c>
      <c r="I426" s="147">
        <v>171</v>
      </c>
      <c r="J426" s="148">
        <v>6.8750000000000006E-2</v>
      </c>
      <c r="K426" s="148">
        <v>0.18163869693978277</v>
      </c>
      <c r="L426" s="147"/>
      <c r="M426" s="155">
        <v>6.9995906672124436E-2</v>
      </c>
      <c r="N426" s="144"/>
      <c r="P426" s="146" t="s">
        <v>249</v>
      </c>
      <c r="Q426" s="147">
        <v>5037</v>
      </c>
      <c r="R426" s="147">
        <v>3463</v>
      </c>
      <c r="S426" s="147">
        <v>4106</v>
      </c>
      <c r="T426" s="147">
        <v>2627</v>
      </c>
      <c r="U426" s="147">
        <v>1933</v>
      </c>
      <c r="V426" s="147">
        <v>1999</v>
      </c>
      <c r="W426" s="147">
        <v>2487</v>
      </c>
      <c r="X426" s="147">
        <v>2443</v>
      </c>
      <c r="Y426" s="148">
        <v>-1.7691998391636508E-2</v>
      </c>
      <c r="Z426" s="148">
        <v>-0.21018843524847594</v>
      </c>
      <c r="AA426" s="147"/>
      <c r="AB426" s="144"/>
      <c r="AC426" s="144"/>
      <c r="AD426" s="147">
        <v>144.71428571428572</v>
      </c>
      <c r="AE426" s="147">
        <v>3093.1428571428573</v>
      </c>
      <c r="AF426" s="144"/>
    </row>
    <row r="427" spans="1:32" x14ac:dyDescent="0.25">
      <c r="A427" s="146" t="s">
        <v>250</v>
      </c>
      <c r="B427" s="147">
        <v>25</v>
      </c>
      <c r="C427" s="147">
        <v>30</v>
      </c>
      <c r="D427" s="147">
        <v>13</v>
      </c>
      <c r="E427" s="147">
        <v>19</v>
      </c>
      <c r="F427" s="147">
        <v>13</v>
      </c>
      <c r="G427" s="147">
        <v>10</v>
      </c>
      <c r="H427" s="147">
        <v>33</v>
      </c>
      <c r="I427" s="147">
        <v>76</v>
      </c>
      <c r="J427" s="148">
        <v>1.303030303030303</v>
      </c>
      <c r="K427" s="148">
        <v>2.7202797202797204</v>
      </c>
      <c r="L427" s="147"/>
      <c r="M427" s="155">
        <v>0.13036020583190394</v>
      </c>
      <c r="N427" s="144"/>
      <c r="P427" s="146" t="s">
        <v>250</v>
      </c>
      <c r="Q427" s="147">
        <v>728</v>
      </c>
      <c r="R427" s="147">
        <v>609</v>
      </c>
      <c r="S427" s="147">
        <v>609</v>
      </c>
      <c r="T427" s="147">
        <v>565</v>
      </c>
      <c r="U427" s="147">
        <v>410</v>
      </c>
      <c r="V427" s="147">
        <v>391</v>
      </c>
      <c r="W427" s="147">
        <v>493</v>
      </c>
      <c r="X427" s="147">
        <v>583</v>
      </c>
      <c r="Y427" s="148">
        <v>0.18255578093306288</v>
      </c>
      <c r="Z427" s="148">
        <v>7.2536136662286491E-2</v>
      </c>
      <c r="AA427" s="147"/>
      <c r="AB427" s="144"/>
      <c r="AC427" s="144"/>
      <c r="AD427" s="150">
        <v>20.428571428571427</v>
      </c>
      <c r="AE427" s="150">
        <v>543.57142857142856</v>
      </c>
      <c r="AF427" s="144"/>
    </row>
    <row r="428" spans="1:32" x14ac:dyDescent="0.25">
      <c r="A428" s="149" t="s">
        <v>251</v>
      </c>
      <c r="B428" s="150">
        <v>0</v>
      </c>
      <c r="C428" s="150">
        <v>608</v>
      </c>
      <c r="D428" s="150">
        <v>381</v>
      </c>
      <c r="E428" s="150">
        <v>191</v>
      </c>
      <c r="F428" s="150">
        <v>115</v>
      </c>
      <c r="G428" s="150">
        <v>109</v>
      </c>
      <c r="H428" s="150">
        <v>92</v>
      </c>
      <c r="I428" s="150">
        <v>94</v>
      </c>
      <c r="J428" s="148">
        <v>2.1739130434782608E-2</v>
      </c>
      <c r="K428" s="157">
        <v>-0.62299465240641716</v>
      </c>
      <c r="L428" s="147"/>
      <c r="M428" s="155">
        <v>1.820999612553274E-2</v>
      </c>
      <c r="N428" s="144"/>
      <c r="P428" s="149" t="s">
        <v>251</v>
      </c>
      <c r="Q428" s="150">
        <v>0</v>
      </c>
      <c r="R428" s="150">
        <v>13250</v>
      </c>
      <c r="S428" s="150">
        <v>9227</v>
      </c>
      <c r="T428" s="150">
        <v>6827</v>
      </c>
      <c r="U428" s="150">
        <v>5191</v>
      </c>
      <c r="V428" s="150">
        <v>4671</v>
      </c>
      <c r="W428" s="150">
        <v>4825</v>
      </c>
      <c r="X428" s="150">
        <v>5162</v>
      </c>
      <c r="Y428" s="148">
        <v>6.9844559585492225E-2</v>
      </c>
      <c r="Z428" s="157">
        <v>-0.29594689822918319</v>
      </c>
      <c r="AA428" s="147"/>
      <c r="AB428" s="144"/>
      <c r="AC428" s="144"/>
      <c r="AD428" s="158">
        <v>249.33333333333334</v>
      </c>
      <c r="AE428" s="158">
        <v>7331.833333333333</v>
      </c>
      <c r="AF428" s="144"/>
    </row>
    <row r="429" spans="1:32" x14ac:dyDescent="0.25">
      <c r="A429" s="159" t="s">
        <v>252</v>
      </c>
      <c r="B429" s="147">
        <v>231</v>
      </c>
      <c r="C429" s="147">
        <v>178</v>
      </c>
      <c r="D429" s="147">
        <v>185</v>
      </c>
      <c r="E429" s="147">
        <v>90</v>
      </c>
      <c r="F429" s="147">
        <v>27</v>
      </c>
      <c r="G429" s="147">
        <v>33</v>
      </c>
      <c r="H429" s="147">
        <v>51</v>
      </c>
      <c r="I429" s="147">
        <v>29</v>
      </c>
      <c r="J429" s="148">
        <v>-0.43137254901960786</v>
      </c>
      <c r="K429" s="148">
        <v>-0.74465408805031441</v>
      </c>
      <c r="L429" s="147"/>
      <c r="M429" s="155">
        <v>1.68997668997669E-2</v>
      </c>
      <c r="N429" s="144"/>
      <c r="P429" s="159" t="s">
        <v>252</v>
      </c>
      <c r="Q429" s="147">
        <v>4536</v>
      </c>
      <c r="R429" s="147">
        <v>3956</v>
      </c>
      <c r="S429" s="147">
        <v>3540</v>
      </c>
      <c r="T429" s="147">
        <v>2505</v>
      </c>
      <c r="U429" s="147">
        <v>1717</v>
      </c>
      <c r="V429" s="147">
        <v>1746</v>
      </c>
      <c r="W429" s="147">
        <v>1594</v>
      </c>
      <c r="X429" s="147">
        <v>1716</v>
      </c>
      <c r="Y429" s="148">
        <v>7.6537013801756593E-2</v>
      </c>
      <c r="Z429" s="148">
        <v>-0.38695519036439729</v>
      </c>
      <c r="AA429" s="147"/>
      <c r="AB429" s="144"/>
      <c r="AC429" s="144"/>
      <c r="AD429" s="150">
        <v>113.57142857142857</v>
      </c>
      <c r="AE429" s="150">
        <v>2799.1428571428573</v>
      </c>
      <c r="AF429" s="144"/>
    </row>
    <row r="430" spans="1:32" x14ac:dyDescent="0.25">
      <c r="A430" s="159" t="s">
        <v>253</v>
      </c>
      <c r="B430" s="147">
        <v>11</v>
      </c>
      <c r="C430" s="147">
        <v>7</v>
      </c>
      <c r="D430" s="147">
        <v>11</v>
      </c>
      <c r="E430" s="147">
        <v>11</v>
      </c>
      <c r="F430" s="147">
        <v>2</v>
      </c>
      <c r="G430" s="147">
        <v>0</v>
      </c>
      <c r="H430" s="147">
        <v>0</v>
      </c>
      <c r="I430" s="147">
        <v>1</v>
      </c>
      <c r="J430" s="148" t="e">
        <v>#DIV/0!</v>
      </c>
      <c r="K430" s="148">
        <v>-0.83333333333333337</v>
      </c>
      <c r="L430" s="147"/>
      <c r="M430" s="155">
        <v>1.6949152542372881E-2</v>
      </c>
      <c r="N430" s="144"/>
      <c r="P430" s="159" t="s">
        <v>253</v>
      </c>
      <c r="Q430" s="147">
        <v>123</v>
      </c>
      <c r="R430" s="147">
        <v>134</v>
      </c>
      <c r="S430" s="147">
        <v>137</v>
      </c>
      <c r="T430" s="147">
        <v>132</v>
      </c>
      <c r="U430" s="147">
        <v>69</v>
      </c>
      <c r="V430" s="147">
        <v>73</v>
      </c>
      <c r="W430" s="147">
        <v>56</v>
      </c>
      <c r="X430" s="147">
        <v>59</v>
      </c>
      <c r="Y430" s="148">
        <v>5.3571428571428568E-2</v>
      </c>
      <c r="Z430" s="148">
        <v>-0.42955801104972374</v>
      </c>
      <c r="AA430" s="147"/>
      <c r="AB430" s="144"/>
      <c r="AC430" s="144"/>
      <c r="AD430" s="150">
        <v>6</v>
      </c>
      <c r="AE430" s="150">
        <v>103.42857142857143</v>
      </c>
      <c r="AF430" s="144"/>
    </row>
    <row r="431" spans="1:32" x14ac:dyDescent="0.25">
      <c r="A431" s="159" t="s">
        <v>254</v>
      </c>
      <c r="B431" s="160">
        <v>4.5454545454545456E-2</v>
      </c>
      <c r="C431" s="160">
        <v>3.783783783783784E-2</v>
      </c>
      <c r="D431" s="160">
        <v>5.6122448979591837E-2</v>
      </c>
      <c r="E431" s="160">
        <v>0.10891089108910891</v>
      </c>
      <c r="F431" s="160">
        <v>6.8965517241379309E-2</v>
      </c>
      <c r="G431" s="160">
        <v>0</v>
      </c>
      <c r="H431" s="160">
        <v>0</v>
      </c>
      <c r="I431" s="160">
        <v>3.3333333333333333E-2</v>
      </c>
      <c r="J431" s="172">
        <v>3.3333333333333335</v>
      </c>
      <c r="K431" s="172">
        <v>-1.6845878136200718</v>
      </c>
      <c r="L431" s="147"/>
      <c r="M431" s="203">
        <v>9.3896713615024274E-3</v>
      </c>
      <c r="N431" s="144"/>
      <c r="P431" s="159" t="s">
        <v>254</v>
      </c>
      <c r="Q431" s="160">
        <v>2.6400515132002575E-2</v>
      </c>
      <c r="R431" s="160">
        <v>3.2762836185819072E-2</v>
      </c>
      <c r="S431" s="160">
        <v>3.7258634756595049E-2</v>
      </c>
      <c r="T431" s="160">
        <v>5.0056882821387941E-2</v>
      </c>
      <c r="U431" s="160">
        <v>3.8633818589025759E-2</v>
      </c>
      <c r="V431" s="160">
        <v>4.0131940626717974E-2</v>
      </c>
      <c r="W431" s="160">
        <v>3.3939393939393943E-2</v>
      </c>
      <c r="X431" s="160">
        <v>3.3239436619718309E-2</v>
      </c>
      <c r="Y431" s="172">
        <v>-6.9995731967563424E-2</v>
      </c>
      <c r="Z431" s="172">
        <v>-0.23939918673374985</v>
      </c>
      <c r="AA431" s="147"/>
      <c r="AB431" s="144"/>
      <c r="AC431" s="144"/>
      <c r="AD431" s="191">
        <v>5.0179211469534052E-2</v>
      </c>
      <c r="AE431" s="191">
        <v>3.5633428487055807E-2</v>
      </c>
      <c r="AF431" s="144"/>
    </row>
    <row r="432" spans="1:32" x14ac:dyDescent="0.25">
      <c r="A432" s="161" t="s">
        <v>255</v>
      </c>
      <c r="B432" s="161"/>
      <c r="C432" s="161"/>
      <c r="D432" s="161"/>
      <c r="E432" s="144"/>
      <c r="F432" s="144"/>
      <c r="G432" s="144"/>
      <c r="H432" s="144"/>
      <c r="I432" s="144"/>
      <c r="J432" s="144"/>
      <c r="K432" s="144"/>
      <c r="L432" s="144"/>
      <c r="M432" s="144"/>
      <c r="N432" s="144"/>
      <c r="O432" s="204"/>
      <c r="P432" s="161" t="s">
        <v>255</v>
      </c>
      <c r="Q432" s="161"/>
      <c r="R432" s="161"/>
      <c r="S432" s="161"/>
      <c r="T432" s="144"/>
      <c r="U432" s="144"/>
      <c r="V432" s="144"/>
      <c r="W432" s="144"/>
      <c r="X432" s="144"/>
      <c r="Y432" s="144"/>
      <c r="Z432" s="144"/>
      <c r="AA432" s="144"/>
      <c r="AB432" s="144"/>
      <c r="AC432" s="144"/>
      <c r="AD432" s="144"/>
      <c r="AE432" s="144"/>
      <c r="AF432" s="144"/>
    </row>
    <row r="435" spans="1:32" x14ac:dyDescent="0.25">
      <c r="A435" s="189" t="s">
        <v>53</v>
      </c>
      <c r="B435" s="189"/>
      <c r="C435" s="189"/>
      <c r="D435" s="189"/>
      <c r="E435" s="181"/>
      <c r="F435" s="167"/>
      <c r="G435" s="167"/>
      <c r="H435" s="167"/>
      <c r="I435" s="167"/>
      <c r="J435" s="167"/>
      <c r="K435" s="167"/>
      <c r="L435" s="188"/>
      <c r="M435" s="211"/>
      <c r="N435" s="144"/>
      <c r="O435" s="211"/>
      <c r="P435" s="189" t="s">
        <v>53</v>
      </c>
      <c r="Q435" s="189"/>
      <c r="R435" s="189"/>
      <c r="S435" s="189"/>
      <c r="T435" s="181"/>
      <c r="U435" s="144"/>
      <c r="V435" s="144"/>
      <c r="W435" s="144"/>
      <c r="X435" s="144"/>
      <c r="Y435" s="144"/>
      <c r="Z435" s="144"/>
      <c r="AA435" s="188"/>
      <c r="AB435" s="144"/>
      <c r="AC435" s="144"/>
      <c r="AD435" s="144"/>
      <c r="AE435" s="144"/>
      <c r="AF435" s="144"/>
    </row>
    <row r="436" spans="1:32" x14ac:dyDescent="0.25">
      <c r="A436" s="166" t="s">
        <v>319</v>
      </c>
      <c r="B436" s="166"/>
      <c r="C436" s="166"/>
      <c r="D436" s="166"/>
      <c r="E436" s="213"/>
      <c r="F436" s="167"/>
      <c r="G436" s="167"/>
      <c r="H436" s="167"/>
      <c r="I436" s="167"/>
      <c r="J436" s="167"/>
      <c r="K436" s="167"/>
      <c r="L436" s="167"/>
      <c r="M436" s="144"/>
      <c r="N436" s="144"/>
      <c r="P436" s="166" t="s">
        <v>231</v>
      </c>
      <c r="Q436" s="166"/>
      <c r="R436" s="166"/>
      <c r="S436" s="166"/>
      <c r="T436" s="162"/>
      <c r="U436" s="144"/>
      <c r="V436" s="144"/>
      <c r="W436" s="144"/>
      <c r="X436" s="144"/>
      <c r="Y436" s="144"/>
      <c r="Z436" s="144"/>
      <c r="AA436" s="167"/>
      <c r="AB436" s="144"/>
      <c r="AC436" s="144"/>
      <c r="AD436" s="144"/>
      <c r="AE436" s="144"/>
      <c r="AF436" s="144"/>
    </row>
    <row r="437" spans="1:32" ht="31.5" x14ac:dyDescent="0.25">
      <c r="A437" s="190"/>
      <c r="B437" s="141">
        <v>2019</v>
      </c>
      <c r="C437" s="141">
        <v>2020</v>
      </c>
      <c r="D437" s="141">
        <v>2021</v>
      </c>
      <c r="E437" s="141">
        <v>2022</v>
      </c>
      <c r="F437" s="141">
        <v>2023</v>
      </c>
      <c r="G437" s="141">
        <v>2024</v>
      </c>
      <c r="H437" s="141">
        <v>2025</v>
      </c>
      <c r="I437" s="141">
        <v>2026</v>
      </c>
      <c r="J437" s="142" t="s">
        <v>232</v>
      </c>
      <c r="K437" s="142" t="s">
        <v>233</v>
      </c>
      <c r="L437" s="143" t="s">
        <v>234</v>
      </c>
      <c r="M437" s="145" t="s">
        <v>287</v>
      </c>
      <c r="N437" s="144"/>
      <c r="P437" s="190"/>
      <c r="Q437" s="141">
        <v>2019</v>
      </c>
      <c r="R437" s="141">
        <v>2020</v>
      </c>
      <c r="S437" s="141">
        <v>2021</v>
      </c>
      <c r="T437" s="141">
        <v>2022</v>
      </c>
      <c r="U437" s="141">
        <v>2023</v>
      </c>
      <c r="V437" s="141">
        <v>2024</v>
      </c>
      <c r="W437" s="141">
        <v>2025</v>
      </c>
      <c r="X437" s="141">
        <v>2026</v>
      </c>
      <c r="Y437" s="142" t="s">
        <v>232</v>
      </c>
      <c r="Z437" s="142" t="s">
        <v>233</v>
      </c>
      <c r="AA437" s="143" t="s">
        <v>234</v>
      </c>
      <c r="AB437" s="144"/>
      <c r="AC437" s="144"/>
      <c r="AD437" s="145" t="s">
        <v>320</v>
      </c>
      <c r="AE437" s="145" t="s">
        <v>235</v>
      </c>
      <c r="AF437" s="144"/>
    </row>
    <row r="438" spans="1:32" x14ac:dyDescent="0.25">
      <c r="A438" s="146" t="s">
        <v>236</v>
      </c>
      <c r="B438" s="147">
        <v>170</v>
      </c>
      <c r="C438" s="147">
        <v>208</v>
      </c>
      <c r="D438" s="147">
        <v>178</v>
      </c>
      <c r="E438" s="147">
        <v>133</v>
      </c>
      <c r="F438" s="147">
        <v>132</v>
      </c>
      <c r="G438" s="147">
        <v>360</v>
      </c>
      <c r="H438" s="147">
        <v>133</v>
      </c>
      <c r="I438" s="147">
        <v>130</v>
      </c>
      <c r="J438" s="148">
        <v>-2.2556390977443608E-2</v>
      </c>
      <c r="K438" s="148">
        <v>-0.30745814307458147</v>
      </c>
      <c r="L438" s="147"/>
      <c r="M438" s="155">
        <v>5.7829181494661923E-2</v>
      </c>
      <c r="N438" s="144"/>
      <c r="P438" s="146" t="s">
        <v>236</v>
      </c>
      <c r="Q438" s="147">
        <v>3058</v>
      </c>
      <c r="R438" s="147">
        <v>2798</v>
      </c>
      <c r="S438" s="147">
        <v>2668</v>
      </c>
      <c r="T438" s="147">
        <v>2221</v>
      </c>
      <c r="U438" s="147">
        <v>2390</v>
      </c>
      <c r="V438" s="147">
        <v>2332</v>
      </c>
      <c r="W438" s="147">
        <v>2360</v>
      </c>
      <c r="X438" s="147">
        <v>2248</v>
      </c>
      <c r="Y438" s="148">
        <v>-4.7457627118644069E-2</v>
      </c>
      <c r="Z438" s="148">
        <v>-0.1172939922589331</v>
      </c>
      <c r="AA438" s="147"/>
      <c r="AB438" s="144"/>
      <c r="AC438" s="144"/>
      <c r="AD438" s="147">
        <v>187.71428571428572</v>
      </c>
      <c r="AE438" s="147">
        <v>2546.7142857142858</v>
      </c>
      <c r="AF438" s="144"/>
    </row>
    <row r="439" spans="1:32" x14ac:dyDescent="0.25">
      <c r="A439" s="149" t="s">
        <v>237</v>
      </c>
      <c r="B439" s="150">
        <v>104</v>
      </c>
      <c r="C439" s="150">
        <v>128</v>
      </c>
      <c r="D439" s="150">
        <v>103</v>
      </c>
      <c r="E439" s="150">
        <v>78</v>
      </c>
      <c r="F439" s="150">
        <v>68</v>
      </c>
      <c r="G439" s="150">
        <v>297</v>
      </c>
      <c r="H439" s="150">
        <v>62</v>
      </c>
      <c r="I439" s="150">
        <v>66</v>
      </c>
      <c r="J439" s="148">
        <v>6.4516129032258063E-2</v>
      </c>
      <c r="K439" s="148">
        <v>-0.45</v>
      </c>
      <c r="L439" s="147"/>
      <c r="M439" s="155">
        <v>6.2857142857142861E-2</v>
      </c>
      <c r="N439" s="144"/>
      <c r="P439" s="149" t="s">
        <v>237</v>
      </c>
      <c r="Q439" s="150">
        <v>1873</v>
      </c>
      <c r="R439" s="150">
        <v>1530</v>
      </c>
      <c r="S439" s="150">
        <v>1525</v>
      </c>
      <c r="T439" s="150">
        <v>1178</v>
      </c>
      <c r="U439" s="150">
        <v>1165</v>
      </c>
      <c r="V439" s="150">
        <v>1283</v>
      </c>
      <c r="W439" s="150">
        <v>1179</v>
      </c>
      <c r="X439" s="150">
        <v>1050</v>
      </c>
      <c r="Y439" s="148">
        <v>-0.10941475826972011</v>
      </c>
      <c r="Z439" s="148">
        <v>-0.24483715195725875</v>
      </c>
      <c r="AA439" s="147"/>
      <c r="AB439" s="144"/>
      <c r="AC439" s="144"/>
      <c r="AD439" s="150">
        <v>120</v>
      </c>
      <c r="AE439" s="150">
        <v>1390.4285714285713</v>
      </c>
      <c r="AF439" s="144"/>
    </row>
    <row r="440" spans="1:32" x14ac:dyDescent="0.25">
      <c r="A440" s="146" t="s">
        <v>90</v>
      </c>
      <c r="B440" s="151">
        <v>0.62650602409638556</v>
      </c>
      <c r="C440" s="151">
        <v>0.66321243523316065</v>
      </c>
      <c r="D440" s="151">
        <v>0.61309523809523814</v>
      </c>
      <c r="E440" s="151">
        <v>0.61417322834645671</v>
      </c>
      <c r="F440" s="151">
        <v>0.5714285714285714</v>
      </c>
      <c r="G440" s="151">
        <v>0.85344827586206895</v>
      </c>
      <c r="H440" s="151">
        <v>0.51666666666666672</v>
      </c>
      <c r="I440" s="151">
        <v>0.55932203389830504</v>
      </c>
      <c r="J440" s="172">
        <v>4.2655367231638319</v>
      </c>
      <c r="K440" s="172">
        <v>-11.755145522337108</v>
      </c>
      <c r="L440" s="147"/>
      <c r="M440" s="203">
        <v>4.2080654587960176</v>
      </c>
      <c r="N440" s="144"/>
      <c r="P440" s="146" t="s">
        <v>90</v>
      </c>
      <c r="Q440" s="151">
        <v>0.6476486860304288</v>
      </c>
      <c r="R440" s="151">
        <v>0.5889145496535797</v>
      </c>
      <c r="S440" s="151">
        <v>0.60781187724192909</v>
      </c>
      <c r="T440" s="151">
        <v>0.5655304848775804</v>
      </c>
      <c r="U440" s="151">
        <v>0.53391384051329061</v>
      </c>
      <c r="V440" s="151">
        <v>0.59124423963133643</v>
      </c>
      <c r="W440" s="151">
        <v>0.54913833255705635</v>
      </c>
      <c r="X440" s="151">
        <v>0.51724137931034486</v>
      </c>
      <c r="Y440" s="172">
        <v>-3.189695324671149</v>
      </c>
      <c r="Z440" s="172">
        <v>-6.9755786119966912</v>
      </c>
      <c r="AA440" s="147"/>
      <c r="AB440" s="144"/>
      <c r="AC440" s="144"/>
      <c r="AD440" s="151">
        <v>0.67687348912167611</v>
      </c>
      <c r="AE440" s="151">
        <v>0.58699716543031177</v>
      </c>
      <c r="AF440" s="144"/>
    </row>
    <row r="441" spans="1:32" x14ac:dyDescent="0.25">
      <c r="A441" s="149" t="s">
        <v>238</v>
      </c>
      <c r="B441" s="150">
        <v>73</v>
      </c>
      <c r="C441" s="150">
        <v>92</v>
      </c>
      <c r="D441" s="150">
        <v>62</v>
      </c>
      <c r="E441" s="150">
        <v>37</v>
      </c>
      <c r="F441" s="150">
        <v>41</v>
      </c>
      <c r="G441" s="150">
        <v>283</v>
      </c>
      <c r="H441" s="150">
        <v>45</v>
      </c>
      <c r="I441" s="150">
        <v>46</v>
      </c>
      <c r="J441" s="148">
        <v>2.2222222222222223E-2</v>
      </c>
      <c r="K441" s="148">
        <v>-0.49131121642969983</v>
      </c>
      <c r="L441" s="147"/>
      <c r="M441" s="155">
        <v>6.488011283497884E-2</v>
      </c>
      <c r="N441" s="144"/>
      <c r="P441" s="149" t="s">
        <v>238</v>
      </c>
      <c r="Q441" s="150">
        <v>1380</v>
      </c>
      <c r="R441" s="150">
        <v>1053</v>
      </c>
      <c r="S441" s="150">
        <v>1043</v>
      </c>
      <c r="T441" s="150">
        <v>736</v>
      </c>
      <c r="U441" s="150">
        <v>774</v>
      </c>
      <c r="V441" s="150">
        <v>957</v>
      </c>
      <c r="W441" s="150">
        <v>829</v>
      </c>
      <c r="X441" s="150">
        <v>709</v>
      </c>
      <c r="Y441" s="148">
        <v>-0.14475271411338964</v>
      </c>
      <c r="Z441" s="148">
        <v>-0.26712935617247491</v>
      </c>
      <c r="AA441" s="147"/>
      <c r="AB441" s="144"/>
      <c r="AC441" s="144"/>
      <c r="AD441" s="150">
        <v>90.428571428571431</v>
      </c>
      <c r="AE441" s="150">
        <v>967.42857142857144</v>
      </c>
      <c r="AF441" s="144"/>
    </row>
    <row r="442" spans="1:32" x14ac:dyDescent="0.25">
      <c r="A442" s="149" t="s">
        <v>239</v>
      </c>
      <c r="B442" s="153">
        <v>0.42941176470588233</v>
      </c>
      <c r="C442" s="153">
        <v>0.44230769230769229</v>
      </c>
      <c r="D442" s="153">
        <v>0.34831460674157305</v>
      </c>
      <c r="E442" s="153">
        <v>0.2781954887218045</v>
      </c>
      <c r="F442" s="153">
        <v>0.31060606060606061</v>
      </c>
      <c r="G442" s="153">
        <v>0.78611111111111109</v>
      </c>
      <c r="H442" s="153">
        <v>0.33834586466165412</v>
      </c>
      <c r="I442" s="153">
        <v>0.35384615384615387</v>
      </c>
      <c r="J442" s="172">
        <v>1.5500289184499749</v>
      </c>
      <c r="K442" s="172">
        <v>-12.788900597119774</v>
      </c>
      <c r="L442" s="147"/>
      <c r="M442" s="203">
        <v>3.8454694771420774</v>
      </c>
      <c r="N442" s="144"/>
      <c r="P442" s="149" t="s">
        <v>239</v>
      </c>
      <c r="Q442" s="153">
        <v>0.4512753433616743</v>
      </c>
      <c r="R442" s="153">
        <v>0.37634024303073627</v>
      </c>
      <c r="S442" s="153">
        <v>0.39092953523238383</v>
      </c>
      <c r="T442" s="153">
        <v>0.33138226024313372</v>
      </c>
      <c r="U442" s="153">
        <v>0.32384937238493722</v>
      </c>
      <c r="V442" s="153">
        <v>0.41037735849056606</v>
      </c>
      <c r="W442" s="153">
        <v>0.35127118644067795</v>
      </c>
      <c r="X442" s="153">
        <v>0.31539145907473309</v>
      </c>
      <c r="Y442" s="172">
        <v>-3.5879727365944856</v>
      </c>
      <c r="Z442" s="172">
        <v>-6.4481766930764186</v>
      </c>
      <c r="AA442" s="147"/>
      <c r="AB442" s="144"/>
      <c r="AC442" s="144"/>
      <c r="AD442" s="153">
        <v>0.4817351598173516</v>
      </c>
      <c r="AE442" s="153">
        <v>0.37987322600549728</v>
      </c>
      <c r="AF442" s="144"/>
    </row>
    <row r="443" spans="1:32" x14ac:dyDescent="0.25">
      <c r="A443" s="149" t="s">
        <v>240</v>
      </c>
      <c r="B443" s="153">
        <v>0.70192307692307687</v>
      </c>
      <c r="C443" s="153">
        <v>0.71875</v>
      </c>
      <c r="D443" s="153">
        <v>0.60194174757281549</v>
      </c>
      <c r="E443" s="153">
        <v>0.47435897435897434</v>
      </c>
      <c r="F443" s="153">
        <v>0.6029411764705882</v>
      </c>
      <c r="G443" s="153">
        <v>0.95286195286195285</v>
      </c>
      <c r="H443" s="153">
        <v>0.72580645161290325</v>
      </c>
      <c r="I443" s="153">
        <v>0.69696969696969702</v>
      </c>
      <c r="J443" s="172">
        <v>-2.883675464320623</v>
      </c>
      <c r="K443" s="172">
        <v>-5.6601731601731542</v>
      </c>
      <c r="L443" s="147"/>
      <c r="M443" s="203">
        <v>2.1731601731601824</v>
      </c>
      <c r="N443" s="144"/>
      <c r="P443" s="149" t="s">
        <v>240</v>
      </c>
      <c r="Q443" s="153">
        <v>0.73678590496529628</v>
      </c>
      <c r="R443" s="153">
        <v>0.68823529411764706</v>
      </c>
      <c r="S443" s="153">
        <v>0.68393442622950817</v>
      </c>
      <c r="T443" s="153">
        <v>0.62478777589134127</v>
      </c>
      <c r="U443" s="153">
        <v>0.66437768240343342</v>
      </c>
      <c r="V443" s="153">
        <v>0.74590802805923617</v>
      </c>
      <c r="W443" s="153">
        <v>0.70313825275657338</v>
      </c>
      <c r="X443" s="153">
        <v>0.67523809523809519</v>
      </c>
      <c r="Y443" s="172">
        <v>-2.7900157518478186</v>
      </c>
      <c r="Z443" s="172">
        <v>-2.0539157407543418</v>
      </c>
      <c r="AA443" s="147"/>
      <c r="AB443" s="144"/>
      <c r="AC443" s="144"/>
      <c r="AD443" s="153">
        <v>0.75357142857142856</v>
      </c>
      <c r="AE443" s="153">
        <v>0.69577725264563861</v>
      </c>
      <c r="AF443" s="144"/>
    </row>
    <row r="444" spans="1:32" ht="22.15" customHeight="1" x14ac:dyDescent="0.25">
      <c r="A444" s="154" t="s">
        <v>241</v>
      </c>
      <c r="B444" s="155">
        <v>0.125</v>
      </c>
      <c r="C444" s="155">
        <v>9.375E-2</v>
      </c>
      <c r="D444" s="155">
        <v>0.11650485436893204</v>
      </c>
      <c r="E444" s="155">
        <v>0.19230769230769232</v>
      </c>
      <c r="F444" s="155">
        <v>0.10294117647058823</v>
      </c>
      <c r="G444" s="155">
        <v>3.0303030303030304E-2</v>
      </c>
      <c r="H444" s="155">
        <v>3.2258064516129031E-2</v>
      </c>
      <c r="I444" s="155">
        <v>0.15151515151515152</v>
      </c>
      <c r="J444" s="172">
        <v>11.925708699902248</v>
      </c>
      <c r="K444" s="172">
        <v>6.8181818181818192</v>
      </c>
      <c r="L444" s="147"/>
      <c r="M444" s="203">
        <v>2.3896103896103886</v>
      </c>
      <c r="N444" s="144"/>
      <c r="P444" s="154" t="s">
        <v>241</v>
      </c>
      <c r="Q444" s="155">
        <v>0.11372130272290443</v>
      </c>
      <c r="R444" s="155">
        <v>0.13398692810457516</v>
      </c>
      <c r="S444" s="155">
        <v>0.11803278688524591</v>
      </c>
      <c r="T444" s="155">
        <v>0.15110356536502548</v>
      </c>
      <c r="U444" s="155">
        <v>0.14163090128755365</v>
      </c>
      <c r="V444" s="155">
        <v>0.10911925175370225</v>
      </c>
      <c r="W444" s="155">
        <v>0.11874469889737066</v>
      </c>
      <c r="X444" s="155">
        <v>0.12761904761904763</v>
      </c>
      <c r="Y444" s="172">
        <v>0.88743487216769723</v>
      </c>
      <c r="Z444" s="172">
        <v>0.21695459237840997</v>
      </c>
      <c r="AA444" s="147"/>
      <c r="AB444" s="144"/>
      <c r="AC444" s="144"/>
      <c r="AD444" s="151">
        <v>8.3333333333333329E-2</v>
      </c>
      <c r="AE444" s="151">
        <v>0.12544950169526353</v>
      </c>
      <c r="AF444" s="144"/>
    </row>
    <row r="445" spans="1:32" ht="22.15" customHeight="1" x14ac:dyDescent="0.25">
      <c r="A445" s="154" t="s">
        <v>242</v>
      </c>
      <c r="B445" s="155">
        <v>7.6470588235294124E-2</v>
      </c>
      <c r="C445" s="155">
        <v>5.7692307692307696E-2</v>
      </c>
      <c r="D445" s="155">
        <v>6.741573033707865E-2</v>
      </c>
      <c r="E445" s="155">
        <v>0.11278195488721804</v>
      </c>
      <c r="F445" s="155">
        <v>5.3030303030303032E-2</v>
      </c>
      <c r="G445" s="155">
        <v>2.5000000000000001E-2</v>
      </c>
      <c r="H445" s="155">
        <v>1.5037593984962405E-2</v>
      </c>
      <c r="I445" s="155">
        <v>7.6923076923076927E-2</v>
      </c>
      <c r="J445" s="172">
        <v>6.1885482938114524</v>
      </c>
      <c r="K445" s="172">
        <v>2.3650626390352425</v>
      </c>
      <c r="L445" s="147"/>
      <c r="M445" s="203">
        <v>1.7314535997810021</v>
      </c>
      <c r="N445" s="144"/>
      <c r="P445" s="154" t="s">
        <v>242</v>
      </c>
      <c r="Q445" s="155">
        <v>6.9653368214519298E-2</v>
      </c>
      <c r="R445" s="155">
        <v>7.3266619013581127E-2</v>
      </c>
      <c r="S445" s="155">
        <v>6.7466266866566718E-2</v>
      </c>
      <c r="T445" s="155">
        <v>8.0144079243583966E-2</v>
      </c>
      <c r="U445" s="155">
        <v>6.903765690376569E-2</v>
      </c>
      <c r="V445" s="155">
        <v>6.0034305317324184E-2</v>
      </c>
      <c r="W445" s="155">
        <v>5.9322033898305086E-2</v>
      </c>
      <c r="X445" s="155">
        <v>5.9608540925266906E-2</v>
      </c>
      <c r="Y445" s="172">
        <v>2.8650702696182001E-2</v>
      </c>
      <c r="Z445" s="172">
        <v>-0.88830729189020574</v>
      </c>
      <c r="AA445" s="147"/>
      <c r="AB445" s="144"/>
      <c r="AC445" s="144"/>
      <c r="AD445" s="151">
        <v>5.3272450532724502E-2</v>
      </c>
      <c r="AE445" s="151">
        <v>6.8491613844168964E-2</v>
      </c>
      <c r="AF445" s="144"/>
    </row>
    <row r="446" spans="1:32" ht="22.15" customHeight="1" x14ac:dyDescent="0.25">
      <c r="A446" s="154" t="s">
        <v>243</v>
      </c>
      <c r="B446" s="155">
        <v>0.31176470588235294</v>
      </c>
      <c r="C446" s="155">
        <v>0.30288461538461536</v>
      </c>
      <c r="D446" s="155">
        <v>0.3146067415730337</v>
      </c>
      <c r="E446" s="155">
        <v>0.31578947368421051</v>
      </c>
      <c r="F446" s="155">
        <v>0.37121212121212122</v>
      </c>
      <c r="G446" s="155">
        <v>0.1361111111111111</v>
      </c>
      <c r="H446" s="155">
        <v>0.38345864661654133</v>
      </c>
      <c r="I446" s="155">
        <v>0.33846153846153848</v>
      </c>
      <c r="J446" s="172">
        <v>-4.4997108155002854</v>
      </c>
      <c r="K446" s="172">
        <v>6.2205830698981393</v>
      </c>
      <c r="L446" s="147"/>
      <c r="M446" s="203">
        <v>-2.1413906378319192</v>
      </c>
      <c r="N446" s="144"/>
      <c r="P446" s="154" t="s">
        <v>243</v>
      </c>
      <c r="Q446" s="155">
        <v>0.26684107259646828</v>
      </c>
      <c r="R446" s="155">
        <v>0.3041458184417441</v>
      </c>
      <c r="S446" s="155">
        <v>0.29910044977511246</v>
      </c>
      <c r="T446" s="155">
        <v>0.32913102206213418</v>
      </c>
      <c r="U446" s="155">
        <v>0.34435146443514647</v>
      </c>
      <c r="V446" s="155">
        <v>0.307032590051458</v>
      </c>
      <c r="W446" s="155">
        <v>0.33008474576271185</v>
      </c>
      <c r="X446" s="155">
        <v>0.35987544483985767</v>
      </c>
      <c r="Y446" s="172">
        <v>2.9790699077145821</v>
      </c>
      <c r="Z446" s="172">
        <v>5.0569336128352624</v>
      </c>
      <c r="AA446" s="147"/>
      <c r="AB446" s="144"/>
      <c r="AC446" s="144"/>
      <c r="AD446" s="151">
        <v>0.27625570776255709</v>
      </c>
      <c r="AE446" s="151">
        <v>0.30930610871150505</v>
      </c>
      <c r="AF446" s="144"/>
    </row>
    <row r="447" spans="1:32" ht="22.15" customHeight="1" x14ac:dyDescent="0.25">
      <c r="A447" s="154" t="s">
        <v>244</v>
      </c>
      <c r="B447" s="155">
        <v>5.2941176470588235E-2</v>
      </c>
      <c r="C447" s="155">
        <v>1.9230769230769232E-2</v>
      </c>
      <c r="D447" s="155">
        <v>2.8089887640449437E-2</v>
      </c>
      <c r="E447" s="155">
        <v>2.2556390977443608E-2</v>
      </c>
      <c r="F447" s="155">
        <v>4.5454545454545456E-2</v>
      </c>
      <c r="G447" s="155">
        <v>1.3888888888888888E-2</v>
      </c>
      <c r="H447" s="155">
        <v>3.007518796992481E-2</v>
      </c>
      <c r="I447" s="155">
        <v>3.0769230769230771E-2</v>
      </c>
      <c r="J447" s="172">
        <v>6.9404279930596058E-2</v>
      </c>
      <c r="K447" s="172">
        <v>0.33719704952581697</v>
      </c>
      <c r="L447" s="147"/>
      <c r="M447" s="203">
        <v>-0.48179578428688763</v>
      </c>
      <c r="N447" s="144"/>
      <c r="P447" s="154" t="s">
        <v>244</v>
      </c>
      <c r="Q447" s="155">
        <v>5.1667756703727925E-2</v>
      </c>
      <c r="R447" s="155">
        <v>5.5396711937097928E-2</v>
      </c>
      <c r="S447" s="155">
        <v>6.2593703148425786E-2</v>
      </c>
      <c r="T447" s="155">
        <v>5.8532192705988292E-2</v>
      </c>
      <c r="U447" s="155">
        <v>6.1506276150627613E-2</v>
      </c>
      <c r="V447" s="155">
        <v>5.6603773584905662E-2</v>
      </c>
      <c r="W447" s="155">
        <v>4.7457627118644069E-2</v>
      </c>
      <c r="X447" s="155">
        <v>3.5587188612099648E-2</v>
      </c>
      <c r="Y447" s="172">
        <v>-1.1870438506544421</v>
      </c>
      <c r="Z447" s="172">
        <v>-2.0563593908795625</v>
      </c>
      <c r="AA447" s="147"/>
      <c r="AB447" s="144"/>
      <c r="AC447" s="144"/>
      <c r="AD447" s="151">
        <v>2.7397260273972601E-2</v>
      </c>
      <c r="AE447" s="151">
        <v>5.6150782520895275E-2</v>
      </c>
      <c r="AF447" s="144"/>
    </row>
    <row r="448" spans="1:32" ht="22.15" customHeight="1" x14ac:dyDescent="0.25">
      <c r="A448" s="154" t="s">
        <v>245</v>
      </c>
      <c r="B448" s="155">
        <v>0</v>
      </c>
      <c r="C448" s="155">
        <v>0</v>
      </c>
      <c r="D448" s="155">
        <v>0</v>
      </c>
      <c r="E448" s="155">
        <v>0</v>
      </c>
      <c r="F448" s="155">
        <v>0</v>
      </c>
      <c r="G448" s="155">
        <v>0</v>
      </c>
      <c r="H448" s="155">
        <v>2.2556390977443608E-2</v>
      </c>
      <c r="I448" s="155">
        <v>7.6923076923076927E-3</v>
      </c>
      <c r="J448" s="172">
        <v>-1.4864083285135914</v>
      </c>
      <c r="K448" s="172">
        <v>0.54092026694766426</v>
      </c>
      <c r="L448" s="147"/>
      <c r="M448" s="203">
        <v>-0.52080481795784284</v>
      </c>
      <c r="N448" s="144"/>
      <c r="P448" s="154" t="s">
        <v>245</v>
      </c>
      <c r="Q448" s="155">
        <v>6.5402223675604968E-3</v>
      </c>
      <c r="R448" s="155">
        <v>1.143674052894925E-2</v>
      </c>
      <c r="S448" s="155">
        <v>5.2473763118440781E-3</v>
      </c>
      <c r="T448" s="155">
        <v>9.4552003601981096E-3</v>
      </c>
      <c r="U448" s="155">
        <v>1.00418410041841E-2</v>
      </c>
      <c r="V448" s="155">
        <v>1.4579759862778732E-2</v>
      </c>
      <c r="W448" s="155">
        <v>1.4406779661016949E-2</v>
      </c>
      <c r="X448" s="155">
        <v>1.2900355871886121E-2</v>
      </c>
      <c r="Y448" s="172">
        <v>-0.15064237891308283</v>
      </c>
      <c r="Z448" s="172">
        <v>0.28594067497679854</v>
      </c>
      <c r="AA448" s="147"/>
      <c r="AB448" s="144"/>
      <c r="AC448" s="144"/>
      <c r="AD448" s="151">
        <v>2.2831050228310501E-3</v>
      </c>
      <c r="AE448" s="151">
        <v>1.0040949122118135E-2</v>
      </c>
      <c r="AF448" s="144"/>
    </row>
    <row r="449" spans="1:32" ht="22.15" customHeight="1" x14ac:dyDescent="0.25">
      <c r="A449" s="154" t="s">
        <v>246</v>
      </c>
      <c r="B449" s="155">
        <v>1.1764705882352941E-2</v>
      </c>
      <c r="C449" s="155">
        <v>4.807692307692308E-2</v>
      </c>
      <c r="D449" s="155">
        <v>3.9325842696629212E-2</v>
      </c>
      <c r="E449" s="155">
        <v>2.2556390977443608E-2</v>
      </c>
      <c r="F449" s="155">
        <v>6.8181818181818177E-2</v>
      </c>
      <c r="G449" s="155">
        <v>1.6666666666666666E-2</v>
      </c>
      <c r="H449" s="155">
        <v>7.5187969924812026E-2</v>
      </c>
      <c r="I449" s="155">
        <v>8.461538461538462E-2</v>
      </c>
      <c r="J449" s="172">
        <v>0.94274146905725942</v>
      </c>
      <c r="K449" s="172">
        <v>4.8846739257698166</v>
      </c>
      <c r="L449" s="147"/>
      <c r="M449" s="203">
        <v>1.0327128387626616</v>
      </c>
      <c r="N449" s="144"/>
      <c r="P449" s="154" t="s">
        <v>246</v>
      </c>
      <c r="Q449" s="155">
        <v>2.4198822759973839E-2</v>
      </c>
      <c r="R449" s="155">
        <v>4.1458184417441028E-2</v>
      </c>
      <c r="S449" s="155">
        <v>3.823088455772114E-2</v>
      </c>
      <c r="T449" s="155">
        <v>3.7820801440792438E-2</v>
      </c>
      <c r="U449" s="155">
        <v>6.0251046025104602E-2</v>
      </c>
      <c r="V449" s="155">
        <v>4.8885077186963978E-2</v>
      </c>
      <c r="W449" s="155">
        <v>6.3983050847457631E-2</v>
      </c>
      <c r="X449" s="155">
        <v>7.4288256227758004E-2</v>
      </c>
      <c r="Y449" s="172">
        <v>1.0305205380300373</v>
      </c>
      <c r="Z449" s="172">
        <v>3.0253926278804166</v>
      </c>
      <c r="AA449" s="147"/>
      <c r="AB449" s="144"/>
      <c r="AC449" s="144"/>
      <c r="AD449" s="151">
        <v>3.5768645357686452E-2</v>
      </c>
      <c r="AE449" s="151">
        <v>4.4034329948953836E-2</v>
      </c>
      <c r="AF449" s="144"/>
    </row>
    <row r="450" spans="1:32" x14ac:dyDescent="0.25">
      <c r="A450" s="149" t="s">
        <v>247</v>
      </c>
      <c r="B450" s="150">
        <v>256.11764705882359</v>
      </c>
      <c r="C450" s="150">
        <v>206.78365384615387</v>
      </c>
      <c r="D450" s="150">
        <v>143.65168539325845</v>
      </c>
      <c r="E450" s="150">
        <v>149.87969924812052</v>
      </c>
      <c r="F450" s="150">
        <v>181.4848484848485</v>
      </c>
      <c r="G450" s="150">
        <v>141.50555555555547</v>
      </c>
      <c r="H450" s="150">
        <v>202.00751879699234</v>
      </c>
      <c r="I450" s="150">
        <v>262.76923076923072</v>
      </c>
      <c r="J450" s="177">
        <v>60.761711972238373</v>
      </c>
      <c r="K450" s="177">
        <v>84.824025289778604</v>
      </c>
      <c r="L450" s="147"/>
      <c r="M450" s="203">
        <v>60.176259238981601</v>
      </c>
      <c r="N450" s="144"/>
      <c r="P450" s="149" t="s">
        <v>247</v>
      </c>
      <c r="Q450" s="150">
        <v>221.61870503597115</v>
      </c>
      <c r="R450" s="150">
        <v>211.64867762687638</v>
      </c>
      <c r="S450" s="150">
        <v>140.10194902548716</v>
      </c>
      <c r="T450" s="150">
        <v>158.36605132823067</v>
      </c>
      <c r="U450" s="150">
        <v>181.26610878661072</v>
      </c>
      <c r="V450" s="150">
        <v>165.36921097770164</v>
      </c>
      <c r="W450" s="150">
        <v>185.2686440677966</v>
      </c>
      <c r="X450" s="150">
        <v>202.59297153024912</v>
      </c>
      <c r="Y450" s="177">
        <v>17.324327462452516</v>
      </c>
      <c r="Z450" s="177">
        <v>20.199579484475862</v>
      </c>
      <c r="AA450" s="147"/>
      <c r="AB450" s="144"/>
      <c r="AC450" s="144"/>
      <c r="AD450" s="150">
        <v>177.94520547945211</v>
      </c>
      <c r="AE450" s="150">
        <v>182.39339204577325</v>
      </c>
      <c r="AF450" s="144"/>
    </row>
    <row r="451" spans="1:32" x14ac:dyDescent="0.25">
      <c r="A451" s="149" t="s">
        <v>248</v>
      </c>
      <c r="B451" s="150">
        <v>298.21153846153845</v>
      </c>
      <c r="C451" s="150">
        <v>231.31250000000003</v>
      </c>
      <c r="D451" s="150">
        <v>158.45631067961168</v>
      </c>
      <c r="E451" s="150">
        <v>165.53846153846143</v>
      </c>
      <c r="F451" s="150">
        <v>198.60294117647064</v>
      </c>
      <c r="G451" s="150">
        <v>138.69696969696994</v>
      </c>
      <c r="H451" s="150">
        <v>228.62903225806463</v>
      </c>
      <c r="I451" s="150">
        <v>322.77272727272725</v>
      </c>
      <c r="J451" s="177">
        <v>94.143695014662626</v>
      </c>
      <c r="K451" s="177">
        <v>133.81082251082242</v>
      </c>
      <c r="L451" s="147"/>
      <c r="M451" s="203">
        <v>92.851774891774994</v>
      </c>
      <c r="N451" s="144"/>
      <c r="P451" s="149" t="s">
        <v>248</v>
      </c>
      <c r="Q451" s="150">
        <v>241.47624132407904</v>
      </c>
      <c r="R451" s="150">
        <v>232.33529411764701</v>
      </c>
      <c r="S451" s="150">
        <v>144.02360655737709</v>
      </c>
      <c r="T451" s="150">
        <v>176.84889643463512</v>
      </c>
      <c r="U451" s="150">
        <v>207.6575107296137</v>
      </c>
      <c r="V451" s="150">
        <v>184.12704598597037</v>
      </c>
      <c r="W451" s="150">
        <v>209.15182357930445</v>
      </c>
      <c r="X451" s="150">
        <v>229.92095238095226</v>
      </c>
      <c r="Y451" s="177">
        <v>20.76912880164781</v>
      </c>
      <c r="Z451" s="177">
        <v>28.496109064400343</v>
      </c>
      <c r="AA451" s="147"/>
      <c r="AB451" s="144"/>
      <c r="AC451" s="144"/>
      <c r="AD451" s="150">
        <v>188.96190476190483</v>
      </c>
      <c r="AE451" s="150">
        <v>201.42484331655191</v>
      </c>
      <c r="AF451" s="144"/>
    </row>
    <row r="452" spans="1:32" x14ac:dyDescent="0.25">
      <c r="A452" s="146" t="s">
        <v>249</v>
      </c>
      <c r="B452" s="147">
        <v>155</v>
      </c>
      <c r="C452" s="147">
        <v>134</v>
      </c>
      <c r="D452" s="147">
        <v>92</v>
      </c>
      <c r="E452" s="147">
        <v>172</v>
      </c>
      <c r="F452" s="147">
        <v>146</v>
      </c>
      <c r="G452" s="147">
        <v>154</v>
      </c>
      <c r="H452" s="147">
        <v>162</v>
      </c>
      <c r="I452" s="147">
        <v>151</v>
      </c>
      <c r="J452" s="148">
        <v>-6.7901234567901231E-2</v>
      </c>
      <c r="K452" s="148">
        <v>4.1379310344827586E-2</v>
      </c>
      <c r="L452" s="147"/>
      <c r="M452" s="155">
        <v>4.5799211404306948E-2</v>
      </c>
      <c r="N452" s="144"/>
      <c r="P452" s="146" t="s">
        <v>249</v>
      </c>
      <c r="Q452" s="147">
        <v>2997</v>
      </c>
      <c r="R452" s="147">
        <v>1934</v>
      </c>
      <c r="S452" s="147">
        <v>1865</v>
      </c>
      <c r="T452" s="147">
        <v>2214</v>
      </c>
      <c r="U452" s="147">
        <v>2438</v>
      </c>
      <c r="V452" s="147">
        <v>2578</v>
      </c>
      <c r="W452" s="147">
        <v>2733</v>
      </c>
      <c r="X452" s="147">
        <v>3297</v>
      </c>
      <c r="Y452" s="148">
        <v>0.20636663007683864</v>
      </c>
      <c r="Z452" s="148">
        <v>0.37711080613401743</v>
      </c>
      <c r="AA452" s="147"/>
      <c r="AB452" s="144"/>
      <c r="AC452" s="144"/>
      <c r="AD452" s="147">
        <v>145</v>
      </c>
      <c r="AE452" s="147">
        <v>2394.1428571428573</v>
      </c>
      <c r="AF452" s="144"/>
    </row>
    <row r="453" spans="1:32" x14ac:dyDescent="0.25">
      <c r="A453" s="146" t="s">
        <v>250</v>
      </c>
      <c r="B453" s="147">
        <v>47</v>
      </c>
      <c r="C453" s="147">
        <v>32</v>
      </c>
      <c r="D453" s="147">
        <v>23</v>
      </c>
      <c r="E453" s="147">
        <v>29</v>
      </c>
      <c r="F453" s="147">
        <v>32</v>
      </c>
      <c r="G453" s="147">
        <v>52</v>
      </c>
      <c r="H453" s="147">
        <v>62</v>
      </c>
      <c r="I453" s="147">
        <v>55</v>
      </c>
      <c r="J453" s="148">
        <v>-0.11290322580645161</v>
      </c>
      <c r="K453" s="148">
        <v>0.38989169675090257</v>
      </c>
      <c r="L453" s="147"/>
      <c r="M453" s="155">
        <v>5.1162790697674418E-2</v>
      </c>
      <c r="N453" s="144"/>
      <c r="P453" s="146" t="s">
        <v>250</v>
      </c>
      <c r="Q453" s="147">
        <v>980</v>
      </c>
      <c r="R453" s="147">
        <v>515</v>
      </c>
      <c r="S453" s="147">
        <v>326</v>
      </c>
      <c r="T453" s="147">
        <v>444</v>
      </c>
      <c r="U453" s="147">
        <v>590</v>
      </c>
      <c r="V453" s="147">
        <v>741</v>
      </c>
      <c r="W453" s="147">
        <v>807</v>
      </c>
      <c r="X453" s="147">
        <v>1075</v>
      </c>
      <c r="Y453" s="148">
        <v>0.33209417596034696</v>
      </c>
      <c r="Z453" s="148">
        <v>0.70906200317965029</v>
      </c>
      <c r="AA453" s="147"/>
      <c r="AB453" s="144"/>
      <c r="AC453" s="144"/>
      <c r="AD453" s="150">
        <v>39.571428571428569</v>
      </c>
      <c r="AE453" s="150">
        <v>629</v>
      </c>
      <c r="AF453" s="144"/>
    </row>
    <row r="454" spans="1:32" x14ac:dyDescent="0.25">
      <c r="A454" s="149" t="s">
        <v>251</v>
      </c>
      <c r="B454" s="150">
        <v>0</v>
      </c>
      <c r="C454" s="150">
        <v>178</v>
      </c>
      <c r="D454" s="150">
        <v>199</v>
      </c>
      <c r="E454" s="150">
        <v>131</v>
      </c>
      <c r="F454" s="150">
        <v>142</v>
      </c>
      <c r="G454" s="150">
        <v>336</v>
      </c>
      <c r="H454" s="150">
        <v>68</v>
      </c>
      <c r="I454" s="150">
        <v>73</v>
      </c>
      <c r="J454" s="148">
        <v>7.3529411764705885E-2</v>
      </c>
      <c r="K454" s="157">
        <v>-0.58444022770398485</v>
      </c>
      <c r="L454" s="147"/>
      <c r="M454" s="155">
        <v>3.9163090128755365E-2</v>
      </c>
      <c r="N454" s="144"/>
      <c r="P454" s="149" t="s">
        <v>251</v>
      </c>
      <c r="Q454" s="150">
        <v>0</v>
      </c>
      <c r="R454" s="150">
        <v>4211</v>
      </c>
      <c r="S454" s="150">
        <v>4163</v>
      </c>
      <c r="T454" s="150">
        <v>3111</v>
      </c>
      <c r="U454" s="150">
        <v>2033</v>
      </c>
      <c r="V454" s="150">
        <v>2167</v>
      </c>
      <c r="W454" s="150">
        <v>2357</v>
      </c>
      <c r="X454" s="150">
        <v>1864</v>
      </c>
      <c r="Y454" s="148">
        <v>-0.20916419176919812</v>
      </c>
      <c r="Z454" s="157">
        <v>-0.38011306950448953</v>
      </c>
      <c r="AA454" s="147"/>
      <c r="AB454" s="144"/>
      <c r="AC454" s="144"/>
      <c r="AD454" s="158">
        <v>175.66666666666666</v>
      </c>
      <c r="AE454" s="158">
        <v>3007</v>
      </c>
      <c r="AF454" s="144"/>
    </row>
    <row r="455" spans="1:32" x14ac:dyDescent="0.25">
      <c r="A455" s="159" t="s">
        <v>252</v>
      </c>
      <c r="B455" s="147">
        <v>20</v>
      </c>
      <c r="C455" s="147">
        <v>68</v>
      </c>
      <c r="D455" s="147">
        <v>37</v>
      </c>
      <c r="E455" s="147">
        <v>47</v>
      </c>
      <c r="F455" s="147">
        <v>33</v>
      </c>
      <c r="G455" s="147">
        <v>40</v>
      </c>
      <c r="H455" s="147">
        <v>19</v>
      </c>
      <c r="I455" s="147">
        <v>20</v>
      </c>
      <c r="J455" s="148">
        <v>5.2631578947368418E-2</v>
      </c>
      <c r="K455" s="148">
        <v>-0.46969696969696972</v>
      </c>
      <c r="L455" s="147"/>
      <c r="M455" s="155">
        <v>3.2000000000000001E-2</v>
      </c>
      <c r="N455" s="144"/>
      <c r="P455" s="159" t="s">
        <v>252</v>
      </c>
      <c r="Q455" s="147">
        <v>770</v>
      </c>
      <c r="R455" s="147">
        <v>837</v>
      </c>
      <c r="S455" s="147">
        <v>692</v>
      </c>
      <c r="T455" s="147">
        <v>1149</v>
      </c>
      <c r="U455" s="147">
        <v>602</v>
      </c>
      <c r="V455" s="147">
        <v>613</v>
      </c>
      <c r="W455" s="147">
        <v>629</v>
      </c>
      <c r="X455" s="147">
        <v>625</v>
      </c>
      <c r="Y455" s="148">
        <v>-6.3593004769475362E-3</v>
      </c>
      <c r="Z455" s="148">
        <v>-0.17328042328042328</v>
      </c>
      <c r="AA455" s="147"/>
      <c r="AB455" s="144"/>
      <c r="AC455" s="144"/>
      <c r="AD455" s="150">
        <v>37.714285714285715</v>
      </c>
      <c r="AE455" s="150">
        <v>756</v>
      </c>
      <c r="AF455" s="144"/>
    </row>
    <row r="456" spans="1:32" x14ac:dyDescent="0.25">
      <c r="A456" s="159" t="s">
        <v>253</v>
      </c>
      <c r="B456" s="147">
        <v>5</v>
      </c>
      <c r="C456" s="147">
        <v>8</v>
      </c>
      <c r="D456" s="147">
        <v>4</v>
      </c>
      <c r="E456" s="147">
        <v>5</v>
      </c>
      <c r="F456" s="147">
        <v>11</v>
      </c>
      <c r="G456" s="147">
        <v>10</v>
      </c>
      <c r="H456" s="147">
        <v>3</v>
      </c>
      <c r="I456" s="147">
        <v>0</v>
      </c>
      <c r="J456" s="148">
        <v>-1</v>
      </c>
      <c r="K456" s="148">
        <v>-1</v>
      </c>
      <c r="L456" s="147"/>
      <c r="M456" s="155">
        <v>0</v>
      </c>
      <c r="N456" s="144"/>
      <c r="P456" s="159" t="s">
        <v>253</v>
      </c>
      <c r="Q456" s="147">
        <v>46</v>
      </c>
      <c r="R456" s="147">
        <v>61</v>
      </c>
      <c r="S456" s="147">
        <v>76</v>
      </c>
      <c r="T456" s="147">
        <v>75</v>
      </c>
      <c r="U456" s="147">
        <v>61</v>
      </c>
      <c r="V456" s="147">
        <v>66</v>
      </c>
      <c r="W456" s="147">
        <v>80</v>
      </c>
      <c r="X456" s="147">
        <v>67</v>
      </c>
      <c r="Y456" s="148">
        <v>-0.16250000000000001</v>
      </c>
      <c r="Z456" s="148">
        <v>8.6021505376343774E-3</v>
      </c>
      <c r="AA456" s="147"/>
      <c r="AB456" s="144"/>
      <c r="AC456" s="144"/>
      <c r="AD456" s="150">
        <v>6.5714285714285712</v>
      </c>
      <c r="AE456" s="150">
        <v>66.428571428571431</v>
      </c>
      <c r="AF456" s="144"/>
    </row>
    <row r="457" spans="1:32" x14ac:dyDescent="0.25">
      <c r="A457" s="159" t="s">
        <v>254</v>
      </c>
      <c r="B457" s="160">
        <v>0.2</v>
      </c>
      <c r="C457" s="160">
        <v>0.10526315789473684</v>
      </c>
      <c r="D457" s="160">
        <v>9.7560975609756101E-2</v>
      </c>
      <c r="E457" s="160">
        <v>9.6153846153846159E-2</v>
      </c>
      <c r="F457" s="160">
        <v>0.25</v>
      </c>
      <c r="G457" s="160">
        <v>0.2</v>
      </c>
      <c r="H457" s="160">
        <v>0.13636363636363635</v>
      </c>
      <c r="I457" s="160">
        <v>0</v>
      </c>
      <c r="J457" s="172">
        <v>-13.636363636363635</v>
      </c>
      <c r="K457" s="172">
        <v>-14.838709677419354</v>
      </c>
      <c r="L457" s="147"/>
      <c r="M457" s="203">
        <v>-9.6820809248554909</v>
      </c>
      <c r="N457" s="144"/>
      <c r="P457" s="159" t="s">
        <v>254</v>
      </c>
      <c r="Q457" s="160">
        <v>5.6372549019607844E-2</v>
      </c>
      <c r="R457" s="160">
        <v>6.7928730512249444E-2</v>
      </c>
      <c r="S457" s="160">
        <v>9.8958333333333329E-2</v>
      </c>
      <c r="T457" s="160">
        <v>6.1274509803921566E-2</v>
      </c>
      <c r="U457" s="160">
        <v>9.2006033182503777E-2</v>
      </c>
      <c r="V457" s="160">
        <v>9.720176730486009E-2</v>
      </c>
      <c r="W457" s="160">
        <v>0.11283497884344147</v>
      </c>
      <c r="X457" s="160">
        <v>9.6820809248554907E-2</v>
      </c>
      <c r="Y457" s="172">
        <v>-1.6014169594886565</v>
      </c>
      <c r="Z457" s="172">
        <v>1.6049574230316235</v>
      </c>
      <c r="AA457" s="147"/>
      <c r="AB457" s="144"/>
      <c r="AC457" s="144"/>
      <c r="AD457" s="191">
        <v>0.14838709677419354</v>
      </c>
      <c r="AE457" s="191">
        <v>8.0771235018238671E-2</v>
      </c>
      <c r="AF457" s="144"/>
    </row>
    <row r="458" spans="1:32" x14ac:dyDescent="0.25">
      <c r="A458" s="161" t="s">
        <v>255</v>
      </c>
      <c r="B458" s="161"/>
      <c r="C458" s="161"/>
      <c r="D458" s="161"/>
      <c r="E458" s="144"/>
      <c r="F458" s="144"/>
      <c r="G458" s="144"/>
      <c r="H458" s="144"/>
      <c r="I458" s="144"/>
      <c r="J458" s="144"/>
      <c r="K458" s="144"/>
      <c r="L458" s="144"/>
      <c r="M458" s="144"/>
      <c r="N458" s="144"/>
      <c r="O458" s="204"/>
      <c r="P458" s="161" t="s">
        <v>255</v>
      </c>
      <c r="Q458" s="161"/>
      <c r="R458" s="161"/>
      <c r="S458" s="161"/>
      <c r="T458" s="144"/>
      <c r="U458" s="144"/>
      <c r="V458" s="144"/>
      <c r="W458" s="144"/>
      <c r="X458" s="144"/>
      <c r="Y458" s="144"/>
      <c r="Z458" s="144"/>
      <c r="AA458" s="144"/>
      <c r="AB458" s="144"/>
      <c r="AC458" s="144"/>
      <c r="AD458" s="144"/>
      <c r="AE458" s="144"/>
      <c r="AF458" s="144"/>
    </row>
    <row r="461" spans="1:32" x14ac:dyDescent="0.25">
      <c r="A461" s="189" t="s">
        <v>11</v>
      </c>
      <c r="B461" s="189"/>
      <c r="C461" s="189"/>
      <c r="D461" s="189"/>
      <c r="E461" s="181"/>
      <c r="F461" s="167"/>
      <c r="G461" s="167"/>
      <c r="H461" s="167"/>
      <c r="I461" s="167"/>
      <c r="J461" s="167"/>
      <c r="K461" s="167"/>
      <c r="L461" s="188"/>
      <c r="M461" s="211"/>
      <c r="N461" s="144"/>
      <c r="O461" s="211"/>
      <c r="P461" s="189" t="s">
        <v>11</v>
      </c>
      <c r="Q461" s="189"/>
      <c r="R461" s="189"/>
      <c r="S461" s="189"/>
      <c r="T461" s="181"/>
      <c r="U461" s="144"/>
      <c r="V461" s="144"/>
      <c r="W461" s="144"/>
      <c r="X461" s="144"/>
      <c r="Y461" s="144"/>
      <c r="Z461" s="144"/>
      <c r="AA461" s="188"/>
      <c r="AB461" s="144"/>
      <c r="AC461" s="144"/>
      <c r="AD461" s="144"/>
      <c r="AE461" s="144"/>
      <c r="AF461" s="144"/>
    </row>
    <row r="462" spans="1:32" x14ac:dyDescent="0.25">
      <c r="A462" s="166" t="s">
        <v>319</v>
      </c>
      <c r="B462" s="166"/>
      <c r="C462" s="166"/>
      <c r="D462" s="166"/>
      <c r="E462" s="213"/>
      <c r="F462" s="167"/>
      <c r="G462" s="167"/>
      <c r="H462" s="167"/>
      <c r="I462" s="167"/>
      <c r="J462" s="167"/>
      <c r="K462" s="167"/>
      <c r="L462" s="167"/>
      <c r="M462" s="144"/>
      <c r="N462" s="144"/>
      <c r="P462" s="166" t="s">
        <v>231</v>
      </c>
      <c r="Q462" s="166"/>
      <c r="R462" s="166"/>
      <c r="S462" s="166"/>
      <c r="T462" s="162"/>
      <c r="U462" s="144"/>
      <c r="V462" s="144"/>
      <c r="W462" s="144"/>
      <c r="X462" s="144"/>
      <c r="Y462" s="144"/>
      <c r="Z462" s="144"/>
      <c r="AA462" s="167"/>
      <c r="AB462" s="144"/>
      <c r="AC462" s="144"/>
      <c r="AD462" s="144"/>
      <c r="AE462" s="144"/>
      <c r="AF462" s="144"/>
    </row>
    <row r="463" spans="1:32" ht="31.5" x14ac:dyDescent="0.25">
      <c r="A463" s="190"/>
      <c r="B463" s="141">
        <v>2019</v>
      </c>
      <c r="C463" s="141">
        <v>2020</v>
      </c>
      <c r="D463" s="141">
        <v>2021</v>
      </c>
      <c r="E463" s="141">
        <v>2022</v>
      </c>
      <c r="F463" s="141">
        <v>2023</v>
      </c>
      <c r="G463" s="141">
        <v>2024</v>
      </c>
      <c r="H463" s="141">
        <v>2025</v>
      </c>
      <c r="I463" s="141">
        <v>2026</v>
      </c>
      <c r="J463" s="142" t="s">
        <v>232</v>
      </c>
      <c r="K463" s="142" t="s">
        <v>233</v>
      </c>
      <c r="L463" s="143" t="s">
        <v>234</v>
      </c>
      <c r="M463" s="145" t="s">
        <v>287</v>
      </c>
      <c r="N463" s="144"/>
      <c r="P463" s="190"/>
      <c r="Q463" s="141">
        <v>2019</v>
      </c>
      <c r="R463" s="141">
        <v>2020</v>
      </c>
      <c r="S463" s="141">
        <v>2021</v>
      </c>
      <c r="T463" s="141">
        <v>2022</v>
      </c>
      <c r="U463" s="141">
        <v>2023</v>
      </c>
      <c r="V463" s="141">
        <v>2024</v>
      </c>
      <c r="W463" s="141">
        <v>2025</v>
      </c>
      <c r="X463" s="141">
        <v>2026</v>
      </c>
      <c r="Y463" s="142" t="s">
        <v>232</v>
      </c>
      <c r="Z463" s="142" t="s">
        <v>233</v>
      </c>
      <c r="AA463" s="143" t="s">
        <v>234</v>
      </c>
      <c r="AB463" s="144"/>
      <c r="AC463" s="144"/>
      <c r="AD463" s="145" t="s">
        <v>320</v>
      </c>
      <c r="AE463" s="145" t="s">
        <v>235</v>
      </c>
      <c r="AF463" s="144"/>
    </row>
    <row r="464" spans="1:32" x14ac:dyDescent="0.25">
      <c r="A464" s="146" t="s">
        <v>236</v>
      </c>
      <c r="B464" s="147">
        <v>219</v>
      </c>
      <c r="C464" s="147">
        <v>254</v>
      </c>
      <c r="D464" s="147">
        <v>192</v>
      </c>
      <c r="E464" s="147">
        <v>200</v>
      </c>
      <c r="F464" s="147">
        <v>161</v>
      </c>
      <c r="G464" s="147">
        <v>212</v>
      </c>
      <c r="H464" s="147">
        <v>211</v>
      </c>
      <c r="I464" s="147">
        <v>197</v>
      </c>
      <c r="J464" s="148">
        <v>-6.6350710900473939E-2</v>
      </c>
      <c r="K464" s="148">
        <v>-4.8309178743961352E-2</v>
      </c>
      <c r="L464" s="147"/>
      <c r="M464" s="155">
        <v>2.6777218975125732E-2</v>
      </c>
      <c r="N464" s="144"/>
      <c r="P464" s="146" t="s">
        <v>236</v>
      </c>
      <c r="Q464" s="147">
        <v>5545</v>
      </c>
      <c r="R464" s="147">
        <v>7081</v>
      </c>
      <c r="S464" s="147">
        <v>5662</v>
      </c>
      <c r="T464" s="147">
        <v>5708</v>
      </c>
      <c r="U464" s="147">
        <v>7037</v>
      </c>
      <c r="V464" s="147">
        <v>6454</v>
      </c>
      <c r="W464" s="147">
        <v>6947</v>
      </c>
      <c r="X464" s="147">
        <v>7357</v>
      </c>
      <c r="Y464" s="148">
        <v>5.9018281272491722E-2</v>
      </c>
      <c r="Z464" s="148">
        <v>0.15899986496826762</v>
      </c>
      <c r="AA464" s="147"/>
      <c r="AB464" s="144"/>
      <c r="AC464" s="144"/>
      <c r="AD464" s="147">
        <v>207</v>
      </c>
      <c r="AE464" s="147">
        <v>6347.7142857142853</v>
      </c>
      <c r="AF464" s="144"/>
    </row>
    <row r="465" spans="1:32" x14ac:dyDescent="0.25">
      <c r="A465" s="149" t="s">
        <v>237</v>
      </c>
      <c r="B465" s="150">
        <v>78</v>
      </c>
      <c r="C465" s="150">
        <v>100</v>
      </c>
      <c r="D465" s="150">
        <v>61</v>
      </c>
      <c r="E465" s="150">
        <v>62</v>
      </c>
      <c r="F465" s="150">
        <v>25</v>
      </c>
      <c r="G465" s="150">
        <v>58</v>
      </c>
      <c r="H465" s="150">
        <v>43</v>
      </c>
      <c r="I465" s="150">
        <v>46</v>
      </c>
      <c r="J465" s="148">
        <v>6.9767441860465115E-2</v>
      </c>
      <c r="K465" s="148">
        <v>-0.24590163934426229</v>
      </c>
      <c r="L465" s="147"/>
      <c r="M465" s="155">
        <v>3.9723661485319514E-2</v>
      </c>
      <c r="N465" s="144"/>
      <c r="P465" s="149" t="s">
        <v>237</v>
      </c>
      <c r="Q465" s="150">
        <v>1228</v>
      </c>
      <c r="R465" s="150">
        <v>1410</v>
      </c>
      <c r="S465" s="150">
        <v>1006</v>
      </c>
      <c r="T465" s="150">
        <v>963</v>
      </c>
      <c r="U465" s="150">
        <v>1061</v>
      </c>
      <c r="V465" s="150">
        <v>951</v>
      </c>
      <c r="W465" s="150">
        <v>1007</v>
      </c>
      <c r="X465" s="150">
        <v>1158</v>
      </c>
      <c r="Y465" s="148">
        <v>0.1499503475670308</v>
      </c>
      <c r="Z465" s="148">
        <v>6.294256490952016E-2</v>
      </c>
      <c r="AA465" s="147"/>
      <c r="AB465" s="144"/>
      <c r="AC465" s="144"/>
      <c r="AD465" s="150">
        <v>61</v>
      </c>
      <c r="AE465" s="150">
        <v>1089.4285714285713</v>
      </c>
      <c r="AF465" s="144"/>
    </row>
    <row r="466" spans="1:32" x14ac:dyDescent="0.25">
      <c r="A466" s="146" t="s">
        <v>90</v>
      </c>
      <c r="B466" s="151">
        <v>0.38048780487804879</v>
      </c>
      <c r="C466" s="151">
        <v>0.41493775933609961</v>
      </c>
      <c r="D466" s="151">
        <v>0.34857142857142859</v>
      </c>
      <c r="E466" s="151">
        <v>0.33155080213903743</v>
      </c>
      <c r="F466" s="151">
        <v>0.18382352941176472</v>
      </c>
      <c r="G466" s="151">
        <v>0.29896907216494845</v>
      </c>
      <c r="H466" s="151">
        <v>0.21393034825870647</v>
      </c>
      <c r="I466" s="151">
        <v>0.2839506172839506</v>
      </c>
      <c r="J466" s="172">
        <v>7.0020269025244133</v>
      </c>
      <c r="K466" s="172">
        <v>-3.4944080251523624</v>
      </c>
      <c r="L466" s="147"/>
      <c r="M466" s="203">
        <v>11.322969733702445</v>
      </c>
      <c r="N466" s="144"/>
      <c r="P466" s="146" t="s">
        <v>90</v>
      </c>
      <c r="Q466" s="151">
        <v>0.23004870738104158</v>
      </c>
      <c r="R466" s="151">
        <v>0.20467411815938452</v>
      </c>
      <c r="S466" s="151">
        <v>0.18691936083240432</v>
      </c>
      <c r="T466" s="151">
        <v>0.17810245977436656</v>
      </c>
      <c r="U466" s="151">
        <v>0.15895131086142322</v>
      </c>
      <c r="V466" s="151">
        <v>0.16020889487870621</v>
      </c>
      <c r="W466" s="151">
        <v>0.15276092233009708</v>
      </c>
      <c r="X466" s="151">
        <v>0.17072091994692615</v>
      </c>
      <c r="Y466" s="172">
        <v>1.7959997616829066</v>
      </c>
      <c r="Z466" s="172">
        <v>-0.99086544153278167</v>
      </c>
      <c r="AA466" s="147"/>
      <c r="AB466" s="144"/>
      <c r="AC466" s="144"/>
      <c r="AD466" s="151">
        <v>0.31889469753547423</v>
      </c>
      <c r="AE466" s="151">
        <v>0.18062957436225396</v>
      </c>
      <c r="AF466" s="144"/>
    </row>
    <row r="467" spans="1:32" x14ac:dyDescent="0.25">
      <c r="A467" s="149" t="s">
        <v>238</v>
      </c>
      <c r="B467" s="150">
        <v>68</v>
      </c>
      <c r="C467" s="150">
        <v>88</v>
      </c>
      <c r="D467" s="150">
        <v>45</v>
      </c>
      <c r="E467" s="150">
        <v>48</v>
      </c>
      <c r="F467" s="150">
        <v>19</v>
      </c>
      <c r="G467" s="150">
        <v>40</v>
      </c>
      <c r="H467" s="150">
        <v>29</v>
      </c>
      <c r="I467" s="150">
        <v>37</v>
      </c>
      <c r="J467" s="148">
        <v>0.27586206896551724</v>
      </c>
      <c r="K467" s="148">
        <v>-0.23145400593471815</v>
      </c>
      <c r="L467" s="147"/>
      <c r="M467" s="155">
        <v>4.3274853801169591E-2</v>
      </c>
      <c r="N467" s="144"/>
      <c r="P467" s="149" t="s">
        <v>238</v>
      </c>
      <c r="Q467" s="150">
        <v>928</v>
      </c>
      <c r="R467" s="150">
        <v>1049</v>
      </c>
      <c r="S467" s="150">
        <v>707</v>
      </c>
      <c r="T467" s="150">
        <v>680</v>
      </c>
      <c r="U467" s="150">
        <v>763</v>
      </c>
      <c r="V467" s="150">
        <v>663</v>
      </c>
      <c r="W467" s="150">
        <v>759</v>
      </c>
      <c r="X467" s="150">
        <v>855</v>
      </c>
      <c r="Y467" s="148">
        <v>0.12648221343873517</v>
      </c>
      <c r="Z467" s="148">
        <v>7.8572715804649557E-2</v>
      </c>
      <c r="AA467" s="147"/>
      <c r="AB467" s="144"/>
      <c r="AC467" s="144"/>
      <c r="AD467" s="150">
        <v>48.142857142857146</v>
      </c>
      <c r="AE467" s="150">
        <v>792.71428571428567</v>
      </c>
      <c r="AF467" s="144"/>
    </row>
    <row r="468" spans="1:32" x14ac:dyDescent="0.25">
      <c r="A468" s="149" t="s">
        <v>239</v>
      </c>
      <c r="B468" s="153">
        <v>0.31050228310502281</v>
      </c>
      <c r="C468" s="153">
        <v>0.34645669291338582</v>
      </c>
      <c r="D468" s="153">
        <v>0.234375</v>
      </c>
      <c r="E468" s="153">
        <v>0.24</v>
      </c>
      <c r="F468" s="153">
        <v>0.11801242236024845</v>
      </c>
      <c r="G468" s="153">
        <v>0.18867924528301888</v>
      </c>
      <c r="H468" s="153">
        <v>0.13744075829383887</v>
      </c>
      <c r="I468" s="153">
        <v>0.18781725888324874</v>
      </c>
      <c r="J468" s="172">
        <v>5.0376500589409874</v>
      </c>
      <c r="K468" s="172">
        <v>-4.4756930212679515</v>
      </c>
      <c r="L468" s="147"/>
      <c r="M468" s="203">
        <v>7.1601410031814732</v>
      </c>
      <c r="N468" s="144"/>
      <c r="P468" s="149" t="s">
        <v>239</v>
      </c>
      <c r="Q468" s="153">
        <v>0.16735798016230838</v>
      </c>
      <c r="R468" s="153">
        <v>0.14814291766699619</v>
      </c>
      <c r="S468" s="153">
        <v>0.1248675379724479</v>
      </c>
      <c r="T468" s="153">
        <v>0.11913104414856342</v>
      </c>
      <c r="U468" s="153">
        <v>0.10842688645729714</v>
      </c>
      <c r="V468" s="153">
        <v>0.10272699101332507</v>
      </c>
      <c r="W468" s="153">
        <v>0.10925579386785662</v>
      </c>
      <c r="X468" s="153">
        <v>0.116215848851434</v>
      </c>
      <c r="Y468" s="172">
        <v>0.69600549835773795</v>
      </c>
      <c r="Z468" s="172">
        <v>-0.86659983826660048</v>
      </c>
      <c r="AA468" s="147"/>
      <c r="AB468" s="144"/>
      <c r="AC468" s="144"/>
      <c r="AD468" s="153">
        <v>0.23257418909592825</v>
      </c>
      <c r="AE468" s="153">
        <v>0.12488184723410001</v>
      </c>
      <c r="AF468" s="144"/>
    </row>
    <row r="469" spans="1:32" x14ac:dyDescent="0.25">
      <c r="A469" s="149" t="s">
        <v>240</v>
      </c>
      <c r="B469" s="153">
        <v>0.87179487179487181</v>
      </c>
      <c r="C469" s="153">
        <v>0.88</v>
      </c>
      <c r="D469" s="153">
        <v>0.73770491803278693</v>
      </c>
      <c r="E469" s="153">
        <v>0.77419354838709675</v>
      </c>
      <c r="F469" s="153">
        <v>0.76</v>
      </c>
      <c r="G469" s="153">
        <v>0.68965517241379315</v>
      </c>
      <c r="H469" s="153">
        <v>0.67441860465116277</v>
      </c>
      <c r="I469" s="153">
        <v>0.80434782608695654</v>
      </c>
      <c r="J469" s="172">
        <v>12.992922143579378</v>
      </c>
      <c r="K469" s="172">
        <v>1.5120659810609838</v>
      </c>
      <c r="L469" s="147"/>
      <c r="M469" s="203">
        <v>6.6005857175039484</v>
      </c>
      <c r="N469" s="144"/>
      <c r="P469" s="149" t="s">
        <v>240</v>
      </c>
      <c r="Q469" s="153">
        <v>0.75570032573289903</v>
      </c>
      <c r="R469" s="153">
        <v>0.74397163120567378</v>
      </c>
      <c r="S469" s="153">
        <v>0.70278330019880719</v>
      </c>
      <c r="T469" s="153">
        <v>0.70612668743509865</v>
      </c>
      <c r="U469" s="153">
        <v>0.71913289349670118</v>
      </c>
      <c r="V469" s="153">
        <v>0.69716088328075709</v>
      </c>
      <c r="W469" s="153">
        <v>0.7537239324726912</v>
      </c>
      <c r="X469" s="153">
        <v>0.73834196891191706</v>
      </c>
      <c r="Y469" s="172">
        <v>-1.5381963560774148</v>
      </c>
      <c r="Z469" s="172">
        <v>1.0699692489152812</v>
      </c>
      <c r="AA469" s="147"/>
      <c r="AB469" s="144"/>
      <c r="AC469" s="144"/>
      <c r="AD469" s="153">
        <v>0.7892271662763467</v>
      </c>
      <c r="AE469" s="153">
        <v>0.72764227642276424</v>
      </c>
      <c r="AF469" s="144"/>
    </row>
    <row r="470" spans="1:32" ht="22.15" customHeight="1" x14ac:dyDescent="0.25">
      <c r="A470" s="154" t="s">
        <v>241</v>
      </c>
      <c r="B470" s="155">
        <v>2.564102564102564E-2</v>
      </c>
      <c r="C470" s="155">
        <v>0.01</v>
      </c>
      <c r="D470" s="155">
        <v>9.8360655737704916E-2</v>
      </c>
      <c r="E470" s="155">
        <v>1.6129032258064516E-2</v>
      </c>
      <c r="F470" s="155">
        <v>0.04</v>
      </c>
      <c r="G470" s="155">
        <v>3.4482758620689655E-2</v>
      </c>
      <c r="H470" s="155">
        <v>0.11627906976744186</v>
      </c>
      <c r="I470" s="155">
        <v>8.6956521739130432E-2</v>
      </c>
      <c r="J470" s="172">
        <v>-2.9322548028311428</v>
      </c>
      <c r="K470" s="172">
        <v>4.4801954994399757</v>
      </c>
      <c r="L470" s="147"/>
      <c r="M470" s="203">
        <v>5.8459112412705556</v>
      </c>
      <c r="N470" s="144"/>
      <c r="P470" s="154" t="s">
        <v>241</v>
      </c>
      <c r="Q470" s="155">
        <v>3.2573289902280131E-2</v>
      </c>
      <c r="R470" s="155">
        <v>4.9645390070921988E-2</v>
      </c>
      <c r="S470" s="155">
        <v>5.4671968190854868E-2</v>
      </c>
      <c r="T470" s="155">
        <v>3.4267912772585667E-2</v>
      </c>
      <c r="U470" s="155">
        <v>4.429783223374175E-2</v>
      </c>
      <c r="V470" s="155">
        <v>3.1545741324921134E-2</v>
      </c>
      <c r="W470" s="155">
        <v>2.6812313803376366E-2</v>
      </c>
      <c r="X470" s="155">
        <v>2.8497409326424871E-2</v>
      </c>
      <c r="Y470" s="172">
        <v>0.16850955230485049</v>
      </c>
      <c r="Z470" s="172">
        <v>-1.1103954429148171</v>
      </c>
      <c r="AA470" s="147"/>
      <c r="AB470" s="144"/>
      <c r="AC470" s="144"/>
      <c r="AD470" s="151">
        <v>4.2154566744730677E-2</v>
      </c>
      <c r="AE470" s="151">
        <v>3.9601363755573042E-2</v>
      </c>
      <c r="AF470" s="144"/>
    </row>
    <row r="471" spans="1:32" ht="22.15" customHeight="1" x14ac:dyDescent="0.25">
      <c r="A471" s="154" t="s">
        <v>242</v>
      </c>
      <c r="B471" s="155">
        <v>9.1324200913242004E-3</v>
      </c>
      <c r="C471" s="155">
        <v>3.937007874015748E-3</v>
      </c>
      <c r="D471" s="155">
        <v>3.125E-2</v>
      </c>
      <c r="E471" s="155">
        <v>5.0000000000000001E-3</v>
      </c>
      <c r="F471" s="155">
        <v>6.2111801242236021E-3</v>
      </c>
      <c r="G471" s="155">
        <v>9.433962264150943E-3</v>
      </c>
      <c r="H471" s="155">
        <v>2.3696682464454975E-2</v>
      </c>
      <c r="I471" s="155">
        <v>2.030456852791878E-2</v>
      </c>
      <c r="J471" s="172">
        <v>-0.33921139365361946</v>
      </c>
      <c r="K471" s="172">
        <v>0.78822082794715764</v>
      </c>
      <c r="L471" s="147"/>
      <c r="M471" s="203">
        <v>1.5819044537161677</v>
      </c>
      <c r="N471" s="144"/>
      <c r="P471" s="154" t="s">
        <v>242</v>
      </c>
      <c r="Q471" s="155">
        <v>7.2137060414788094E-3</v>
      </c>
      <c r="R471" s="155">
        <v>9.8856093772066098E-3</v>
      </c>
      <c r="S471" s="155">
        <v>9.7138820204874608E-3</v>
      </c>
      <c r="T471" s="155">
        <v>5.7813594954449895E-3</v>
      </c>
      <c r="U471" s="155">
        <v>6.6789825209606366E-3</v>
      </c>
      <c r="V471" s="155">
        <v>4.6482801363495509E-3</v>
      </c>
      <c r="W471" s="155">
        <v>3.8865697423348207E-3</v>
      </c>
      <c r="X471" s="155">
        <v>4.4855239907571022E-3</v>
      </c>
      <c r="Y471" s="172">
        <v>5.9895424842228151E-2</v>
      </c>
      <c r="Z471" s="172">
        <v>-0.23110732095849781</v>
      </c>
      <c r="AA471" s="147"/>
      <c r="AB471" s="144"/>
      <c r="AC471" s="144"/>
      <c r="AD471" s="151">
        <v>1.2422360248447204E-2</v>
      </c>
      <c r="AE471" s="151">
        <v>6.7965972003420803E-3</v>
      </c>
      <c r="AF471" s="144"/>
    </row>
    <row r="472" spans="1:32" ht="22.15" customHeight="1" x14ac:dyDescent="0.25">
      <c r="A472" s="154" t="s">
        <v>243</v>
      </c>
      <c r="B472" s="155">
        <v>0.12785388127853881</v>
      </c>
      <c r="C472" s="155">
        <v>0.14173228346456693</v>
      </c>
      <c r="D472" s="155">
        <v>0.15104166666666666</v>
      </c>
      <c r="E472" s="155">
        <v>0.17499999999999999</v>
      </c>
      <c r="F472" s="155">
        <v>0.16770186335403728</v>
      </c>
      <c r="G472" s="155">
        <v>0.17452830188679244</v>
      </c>
      <c r="H472" s="155">
        <v>0.16587677725118483</v>
      </c>
      <c r="I472" s="155">
        <v>0.12690355329949238</v>
      </c>
      <c r="J472" s="172">
        <v>-3.8973223951692448</v>
      </c>
      <c r="K472" s="172">
        <v>-2.9756212055925158</v>
      </c>
      <c r="L472" s="147"/>
      <c r="M472" s="203">
        <v>6.0436243254637132</v>
      </c>
      <c r="N472" s="144"/>
      <c r="P472" s="154" t="s">
        <v>243</v>
      </c>
      <c r="Q472" s="155">
        <v>8.5662759242560865E-2</v>
      </c>
      <c r="R472" s="155">
        <v>7.9649766982064676E-2</v>
      </c>
      <c r="S472" s="155">
        <v>7.9653832567997171E-2</v>
      </c>
      <c r="T472" s="155">
        <v>8.2866152768044848E-2</v>
      </c>
      <c r="U472" s="155">
        <v>7.4179337785988342E-2</v>
      </c>
      <c r="V472" s="155">
        <v>8.0105361016423918E-2</v>
      </c>
      <c r="W472" s="155">
        <v>7.4564560241831002E-2</v>
      </c>
      <c r="X472" s="155">
        <v>6.6467310044855246E-2</v>
      </c>
      <c r="Y472" s="172">
        <v>-0.8097250196975756</v>
      </c>
      <c r="Z472" s="172">
        <v>-1.2751306329992842</v>
      </c>
      <c r="AA472" s="147"/>
      <c r="AB472" s="144"/>
      <c r="AC472" s="144"/>
      <c r="AD472" s="151">
        <v>0.15665976535541754</v>
      </c>
      <c r="AE472" s="151">
        <v>7.9218616374848089E-2</v>
      </c>
      <c r="AF472" s="144"/>
    </row>
    <row r="473" spans="1:32" ht="22.15" customHeight="1" x14ac:dyDescent="0.25">
      <c r="A473" s="154" t="s">
        <v>244</v>
      </c>
      <c r="B473" s="155">
        <v>0.44748858447488582</v>
      </c>
      <c r="C473" s="155">
        <v>0.40551181102362205</v>
      </c>
      <c r="D473" s="155">
        <v>0.43229166666666669</v>
      </c>
      <c r="E473" s="155">
        <v>0.44500000000000001</v>
      </c>
      <c r="F473" s="155">
        <v>0.50931677018633537</v>
      </c>
      <c r="G473" s="155">
        <v>0.44339622641509435</v>
      </c>
      <c r="H473" s="155">
        <v>0.4881516587677725</v>
      </c>
      <c r="I473" s="155">
        <v>0.39086294416243655</v>
      </c>
      <c r="J473" s="172">
        <v>-9.7288714605335951</v>
      </c>
      <c r="K473" s="172">
        <v>-5.9102549281317751</v>
      </c>
      <c r="L473" s="147"/>
      <c r="M473" s="203">
        <v>-21.604204428394109</v>
      </c>
      <c r="N473" s="144"/>
      <c r="P473" s="154" t="s">
        <v>244</v>
      </c>
      <c r="Q473" s="155">
        <v>0.64364292155094682</v>
      </c>
      <c r="R473" s="155">
        <v>0.65188532693122436</v>
      </c>
      <c r="S473" s="155">
        <v>0.65312610385022962</v>
      </c>
      <c r="T473" s="155">
        <v>0.66012613875262793</v>
      </c>
      <c r="U473" s="155">
        <v>0.67670882478328831</v>
      </c>
      <c r="V473" s="155">
        <v>0.61574217539510379</v>
      </c>
      <c r="W473" s="155">
        <v>0.64027637829278827</v>
      </c>
      <c r="X473" s="155">
        <v>0.60690498844637764</v>
      </c>
      <c r="Y473" s="172">
        <v>-3.3371389846410637</v>
      </c>
      <c r="Z473" s="172">
        <v>-4.2035012453833893</v>
      </c>
      <c r="AA473" s="147"/>
      <c r="AB473" s="144"/>
      <c r="AC473" s="144"/>
      <c r="AD473" s="151">
        <v>0.44996549344375431</v>
      </c>
      <c r="AE473" s="151">
        <v>0.64894000090021153</v>
      </c>
      <c r="AF473" s="144"/>
    </row>
    <row r="474" spans="1:32" ht="22.15" customHeight="1" x14ac:dyDescent="0.25">
      <c r="A474" s="154" t="s">
        <v>245</v>
      </c>
      <c r="B474" s="155">
        <v>0</v>
      </c>
      <c r="C474" s="155">
        <v>0</v>
      </c>
      <c r="D474" s="155">
        <v>0</v>
      </c>
      <c r="E474" s="155">
        <v>0</v>
      </c>
      <c r="F474" s="155">
        <v>0</v>
      </c>
      <c r="G474" s="155">
        <v>0</v>
      </c>
      <c r="H474" s="155">
        <v>8.0568720379146919E-2</v>
      </c>
      <c r="I474" s="155">
        <v>3.0456852791878174E-2</v>
      </c>
      <c r="J474" s="172">
        <v>-5.0111867587268746</v>
      </c>
      <c r="K474" s="172">
        <v>1.8724623668344702</v>
      </c>
      <c r="L474" s="147"/>
      <c r="M474" s="203">
        <v>-4.0767831182567926</v>
      </c>
      <c r="N474" s="144"/>
      <c r="P474" s="154" t="s">
        <v>245</v>
      </c>
      <c r="Q474" s="155">
        <v>2.7772768259693416E-2</v>
      </c>
      <c r="R474" s="155">
        <v>4.1519559384267761E-2</v>
      </c>
      <c r="S474" s="155">
        <v>3.6559519604380079E-2</v>
      </c>
      <c r="T474" s="155">
        <v>3.7491240364400838E-2</v>
      </c>
      <c r="U474" s="155">
        <v>4.6894983657808725E-2</v>
      </c>
      <c r="V474" s="155">
        <v>7.3597768825534551E-2</v>
      </c>
      <c r="W474" s="155">
        <v>8.6800057578810999E-2</v>
      </c>
      <c r="X474" s="155">
        <v>7.1224683974446104E-2</v>
      </c>
      <c r="Y474" s="172">
        <v>-1.5575373604364895</v>
      </c>
      <c r="Z474" s="172">
        <v>1.9980141506966247</v>
      </c>
      <c r="AA474" s="147"/>
      <c r="AB474" s="144"/>
      <c r="AC474" s="144"/>
      <c r="AD474" s="151">
        <v>1.1732229123533472E-2</v>
      </c>
      <c r="AE474" s="151">
        <v>5.1244542467479857E-2</v>
      </c>
      <c r="AF474" s="144"/>
    </row>
    <row r="475" spans="1:32" ht="22.15" customHeight="1" x14ac:dyDescent="0.25">
      <c r="A475" s="154" t="s">
        <v>246</v>
      </c>
      <c r="B475" s="155">
        <v>4.5662100456621002E-2</v>
      </c>
      <c r="C475" s="155">
        <v>4.3307086614173228E-2</v>
      </c>
      <c r="D475" s="155">
        <v>5.7291666666666664E-2</v>
      </c>
      <c r="E475" s="155">
        <v>0.06</v>
      </c>
      <c r="F475" s="155">
        <v>0.12422360248447205</v>
      </c>
      <c r="G475" s="155">
        <v>6.6037735849056603E-2</v>
      </c>
      <c r="H475" s="155">
        <v>4.2654028436018961E-2</v>
      </c>
      <c r="I475" s="155">
        <v>0.16243654822335024</v>
      </c>
      <c r="J475" s="172">
        <v>11.978251978733129</v>
      </c>
      <c r="K475" s="172">
        <v>10.239514035585543</v>
      </c>
      <c r="L475" s="147"/>
      <c r="M475" s="203">
        <v>9.1075939279487255</v>
      </c>
      <c r="N475" s="144"/>
      <c r="P475" s="154" t="s">
        <v>246</v>
      </c>
      <c r="Q475" s="155">
        <v>2.5969341749323714E-2</v>
      </c>
      <c r="R475" s="155">
        <v>2.0618556701030927E-2</v>
      </c>
      <c r="S475" s="155">
        <v>3.8855528081949843E-2</v>
      </c>
      <c r="T475" s="155">
        <v>4.3973370707778556E-2</v>
      </c>
      <c r="U475" s="155">
        <v>4.3058121358533465E-2</v>
      </c>
      <c r="V475" s="155">
        <v>6.9414316702819959E-2</v>
      </c>
      <c r="W475" s="155">
        <v>4.0880955808262558E-2</v>
      </c>
      <c r="X475" s="155">
        <v>7.1360608943862994E-2</v>
      </c>
      <c r="Y475" s="172">
        <v>3.0479653135600437</v>
      </c>
      <c r="Z475" s="172">
        <v>3.0941110361696187</v>
      </c>
      <c r="AA475" s="147"/>
      <c r="AB475" s="144"/>
      <c r="AC475" s="144"/>
      <c r="AD475" s="151">
        <v>6.0041407867494824E-2</v>
      </c>
      <c r="AE475" s="151">
        <v>4.0419498582166806E-2</v>
      </c>
      <c r="AF475" s="144"/>
    </row>
    <row r="476" spans="1:32" x14ac:dyDescent="0.25">
      <c r="A476" s="149" t="s">
        <v>247</v>
      </c>
      <c r="B476" s="150">
        <v>67.351598173515939</v>
      </c>
      <c r="C476" s="150">
        <v>70.976377952755911</v>
      </c>
      <c r="D476" s="150">
        <v>60.5625</v>
      </c>
      <c r="E476" s="150">
        <v>72.024999999999991</v>
      </c>
      <c r="F476" s="150">
        <v>49.198757763975173</v>
      </c>
      <c r="G476" s="150">
        <v>50.466981132075475</v>
      </c>
      <c r="H476" s="150">
        <v>71.554502369668285</v>
      </c>
      <c r="I476" s="150">
        <v>37.340101522842637</v>
      </c>
      <c r="J476" s="177">
        <v>-34.214400846825647</v>
      </c>
      <c r="K476" s="177">
        <v>-26.51704133430021</v>
      </c>
      <c r="L476" s="147"/>
      <c r="M476" s="203">
        <v>3.6501463780825745</v>
      </c>
      <c r="N476" s="144"/>
      <c r="P476" s="149" t="s">
        <v>247</v>
      </c>
      <c r="Q476" s="150">
        <v>48.781424706943191</v>
      </c>
      <c r="R476" s="150">
        <v>42.672503883632245</v>
      </c>
      <c r="S476" s="150">
        <v>32.102260685270238</v>
      </c>
      <c r="T476" s="150">
        <v>35.714786264891387</v>
      </c>
      <c r="U476" s="150">
        <v>30.122921699587888</v>
      </c>
      <c r="V476" s="150">
        <v>28.453517198636504</v>
      </c>
      <c r="W476" s="150">
        <v>39.50453433136606</v>
      </c>
      <c r="X476" s="150">
        <v>33.689955144760063</v>
      </c>
      <c r="Y476" s="177">
        <v>-5.8145791866059966</v>
      </c>
      <c r="Z476" s="177">
        <v>-2.9561266844698082</v>
      </c>
      <c r="AA476" s="147"/>
      <c r="AB476" s="144"/>
      <c r="AC476" s="144"/>
      <c r="AD476" s="150">
        <v>63.857142857142847</v>
      </c>
      <c r="AE476" s="150">
        <v>36.646081829229871</v>
      </c>
      <c r="AF476" s="144"/>
    </row>
    <row r="477" spans="1:32" x14ac:dyDescent="0.25">
      <c r="A477" s="149" t="s">
        <v>248</v>
      </c>
      <c r="B477" s="150">
        <v>102.85897435897441</v>
      </c>
      <c r="C477" s="150">
        <v>112.6600000000002</v>
      </c>
      <c r="D477" s="150">
        <v>119.19672131147541</v>
      </c>
      <c r="E477" s="150">
        <v>148.61290322580638</v>
      </c>
      <c r="F477" s="150">
        <v>140.00000000000003</v>
      </c>
      <c r="G477" s="150">
        <v>110.5344827586208</v>
      </c>
      <c r="H477" s="150">
        <v>195.13953488372093</v>
      </c>
      <c r="I477" s="150">
        <v>74.826086956521721</v>
      </c>
      <c r="J477" s="177">
        <v>-120.31344792719921</v>
      </c>
      <c r="K477" s="177">
        <v>-51.815599226148123</v>
      </c>
      <c r="L477" s="147"/>
      <c r="M477" s="203">
        <v>-37.691184200645665</v>
      </c>
      <c r="N477" s="144"/>
      <c r="P477" s="149" t="s">
        <v>248</v>
      </c>
      <c r="Q477" s="150">
        <v>121.71661237785004</v>
      </c>
      <c r="R477" s="150">
        <v>120.71276595744671</v>
      </c>
      <c r="S477" s="150">
        <v>95.372763419483235</v>
      </c>
      <c r="T477" s="150">
        <v>109.57632398753876</v>
      </c>
      <c r="U477" s="150">
        <v>106.75683317624876</v>
      </c>
      <c r="V477" s="150">
        <v>92.769716088328082</v>
      </c>
      <c r="W477" s="150">
        <v>117.40218470705076</v>
      </c>
      <c r="X477" s="150">
        <v>112.51727115716739</v>
      </c>
      <c r="Y477" s="177">
        <v>-4.8849135498833789</v>
      </c>
      <c r="Z477" s="177">
        <v>2.2554038610750951</v>
      </c>
      <c r="AA477" s="147"/>
      <c r="AB477" s="144"/>
      <c r="AC477" s="144"/>
      <c r="AD477" s="150">
        <v>126.64168618266984</v>
      </c>
      <c r="AE477" s="150">
        <v>110.26186729609229</v>
      </c>
      <c r="AF477" s="144"/>
    </row>
    <row r="478" spans="1:32" x14ac:dyDescent="0.25">
      <c r="A478" s="146" t="s">
        <v>249</v>
      </c>
      <c r="B478" s="147">
        <v>34</v>
      </c>
      <c r="C478" s="147">
        <v>37</v>
      </c>
      <c r="D478" s="147">
        <v>41</v>
      </c>
      <c r="E478" s="147">
        <v>53</v>
      </c>
      <c r="F478" s="147">
        <v>58</v>
      </c>
      <c r="G478" s="147">
        <v>44</v>
      </c>
      <c r="H478" s="147">
        <v>41</v>
      </c>
      <c r="I478" s="147">
        <v>47</v>
      </c>
      <c r="J478" s="148">
        <v>0.14634146341463414</v>
      </c>
      <c r="K478" s="148">
        <v>6.8181818181818177E-2</v>
      </c>
      <c r="L478" s="147"/>
      <c r="M478" s="155">
        <v>5.053763440860215E-2</v>
      </c>
      <c r="N478" s="144"/>
      <c r="P478" s="146" t="s">
        <v>249</v>
      </c>
      <c r="Q478" s="147">
        <v>909</v>
      </c>
      <c r="R478" s="147">
        <v>741</v>
      </c>
      <c r="S478" s="147">
        <v>838</v>
      </c>
      <c r="T478" s="147">
        <v>793</v>
      </c>
      <c r="U478" s="147">
        <v>873</v>
      </c>
      <c r="V478" s="147">
        <v>775</v>
      </c>
      <c r="W478" s="147">
        <v>1044</v>
      </c>
      <c r="X478" s="147">
        <v>930</v>
      </c>
      <c r="Y478" s="148">
        <v>-0.10919540229885058</v>
      </c>
      <c r="Z478" s="148">
        <v>8.9904570567553937E-2</v>
      </c>
      <c r="AA478" s="147"/>
      <c r="AB478" s="144"/>
      <c r="AC478" s="144"/>
      <c r="AD478" s="147">
        <v>44</v>
      </c>
      <c r="AE478" s="147">
        <v>853.28571428571433</v>
      </c>
      <c r="AF478" s="144"/>
    </row>
    <row r="479" spans="1:32" x14ac:dyDescent="0.25">
      <c r="A479" s="146" t="s">
        <v>250</v>
      </c>
      <c r="B479" s="147">
        <v>3</v>
      </c>
      <c r="C479" s="147">
        <v>3</v>
      </c>
      <c r="D479" s="147">
        <v>4</v>
      </c>
      <c r="E479" s="147">
        <v>7</v>
      </c>
      <c r="F479" s="147">
        <v>9</v>
      </c>
      <c r="G479" s="147">
        <v>17</v>
      </c>
      <c r="H479" s="147">
        <v>5</v>
      </c>
      <c r="I479" s="147">
        <v>9</v>
      </c>
      <c r="J479" s="148">
        <v>0.8</v>
      </c>
      <c r="K479" s="148">
        <v>0.31250000000000006</v>
      </c>
      <c r="L479" s="147"/>
      <c r="M479" s="155">
        <v>4.6153846153846156E-2</v>
      </c>
      <c r="N479" s="144"/>
      <c r="P479" s="146" t="s">
        <v>250</v>
      </c>
      <c r="Q479" s="147">
        <v>141</v>
      </c>
      <c r="R479" s="147">
        <v>95</v>
      </c>
      <c r="S479" s="147">
        <v>119</v>
      </c>
      <c r="T479" s="147">
        <v>101</v>
      </c>
      <c r="U479" s="147">
        <v>117</v>
      </c>
      <c r="V479" s="147">
        <v>118</v>
      </c>
      <c r="W479" s="147">
        <v>145</v>
      </c>
      <c r="X479" s="147">
        <v>195</v>
      </c>
      <c r="Y479" s="148">
        <v>0.34482758620689657</v>
      </c>
      <c r="Z479" s="148">
        <v>0.63277511961722488</v>
      </c>
      <c r="AA479" s="147"/>
      <c r="AB479" s="144"/>
      <c r="AC479" s="144"/>
      <c r="AD479" s="150">
        <v>6.8571428571428568</v>
      </c>
      <c r="AE479" s="150">
        <v>119.42857142857143</v>
      </c>
      <c r="AF479" s="144"/>
    </row>
    <row r="480" spans="1:32" x14ac:dyDescent="0.25">
      <c r="A480" s="149" t="s">
        <v>251</v>
      </c>
      <c r="B480" s="150">
        <v>0</v>
      </c>
      <c r="C480" s="150">
        <v>137</v>
      </c>
      <c r="D480" s="150">
        <v>87</v>
      </c>
      <c r="E480" s="150">
        <v>90</v>
      </c>
      <c r="F480" s="150">
        <v>76</v>
      </c>
      <c r="G480" s="150">
        <v>54</v>
      </c>
      <c r="H480" s="150">
        <v>45</v>
      </c>
      <c r="I480" s="150">
        <v>70</v>
      </c>
      <c r="J480" s="148">
        <v>0.55555555555555558</v>
      </c>
      <c r="K480" s="157">
        <v>-0.1411042944785276</v>
      </c>
      <c r="L480" s="147"/>
      <c r="M480" s="155">
        <v>5.2356020942408377E-2</v>
      </c>
      <c r="N480" s="144"/>
      <c r="P480" s="149" t="s">
        <v>251</v>
      </c>
      <c r="Q480" s="150">
        <v>0</v>
      </c>
      <c r="R480" s="150">
        <v>1675</v>
      </c>
      <c r="S480" s="150">
        <v>1371</v>
      </c>
      <c r="T480" s="150">
        <v>1252</v>
      </c>
      <c r="U480" s="150">
        <v>1150</v>
      </c>
      <c r="V480" s="150">
        <v>1140</v>
      </c>
      <c r="W480" s="150">
        <v>1246</v>
      </c>
      <c r="X480" s="150">
        <v>1337</v>
      </c>
      <c r="Y480" s="148">
        <v>7.3033707865168537E-2</v>
      </c>
      <c r="Z480" s="157">
        <v>2.3997957620627973E-2</v>
      </c>
      <c r="AA480" s="147"/>
      <c r="AB480" s="144"/>
      <c r="AC480" s="144"/>
      <c r="AD480" s="158">
        <v>81.5</v>
      </c>
      <c r="AE480" s="158">
        <v>1305.6666666666667</v>
      </c>
      <c r="AF480" s="144"/>
    </row>
    <row r="481" spans="1:32" x14ac:dyDescent="0.25">
      <c r="A481" s="159" t="s">
        <v>252</v>
      </c>
      <c r="B481" s="147">
        <v>20</v>
      </c>
      <c r="C481" s="147">
        <v>29</v>
      </c>
      <c r="D481" s="147">
        <v>38</v>
      </c>
      <c r="E481" s="147">
        <v>14</v>
      </c>
      <c r="F481" s="147">
        <v>15</v>
      </c>
      <c r="G481" s="147">
        <v>10</v>
      </c>
      <c r="H481" s="147">
        <v>17</v>
      </c>
      <c r="I481" s="147">
        <v>18</v>
      </c>
      <c r="J481" s="148">
        <v>5.8823529411764705E-2</v>
      </c>
      <c r="K481" s="148">
        <v>-0.11888111888111881</v>
      </c>
      <c r="L481" s="147"/>
      <c r="M481" s="155">
        <v>4.3269230769230768E-2</v>
      </c>
      <c r="N481" s="144"/>
      <c r="P481" s="159" t="s">
        <v>252</v>
      </c>
      <c r="Q481" s="147">
        <v>472</v>
      </c>
      <c r="R481" s="147">
        <v>445</v>
      </c>
      <c r="S481" s="147">
        <v>499</v>
      </c>
      <c r="T481" s="147">
        <v>345</v>
      </c>
      <c r="U481" s="147">
        <v>316</v>
      </c>
      <c r="V481" s="147">
        <v>354</v>
      </c>
      <c r="W481" s="147">
        <v>403</v>
      </c>
      <c r="X481" s="147">
        <v>416</v>
      </c>
      <c r="Y481" s="148">
        <v>3.2258064516129031E-2</v>
      </c>
      <c r="Z481" s="148">
        <v>2.7522935779816574E-2</v>
      </c>
      <c r="AA481" s="147"/>
      <c r="AB481" s="144"/>
      <c r="AC481" s="144"/>
      <c r="AD481" s="150">
        <v>20.428571428571427</v>
      </c>
      <c r="AE481" s="150">
        <v>404.85714285714283</v>
      </c>
      <c r="AF481" s="144"/>
    </row>
    <row r="482" spans="1:32" x14ac:dyDescent="0.25">
      <c r="A482" s="159" t="s">
        <v>253</v>
      </c>
      <c r="B482" s="147">
        <v>0</v>
      </c>
      <c r="C482" s="147">
        <v>2</v>
      </c>
      <c r="D482" s="147">
        <v>10</v>
      </c>
      <c r="E482" s="147">
        <v>3</v>
      </c>
      <c r="F482" s="147">
        <v>2</v>
      </c>
      <c r="G482" s="147">
        <v>1</v>
      </c>
      <c r="H482" s="147">
        <v>1</v>
      </c>
      <c r="I482" s="147">
        <v>1</v>
      </c>
      <c r="J482" s="148">
        <v>0</v>
      </c>
      <c r="K482" s="148">
        <v>-0.63157894736842102</v>
      </c>
      <c r="L482" s="147"/>
      <c r="M482" s="155">
        <v>6.993006993006993E-3</v>
      </c>
      <c r="N482" s="144"/>
      <c r="P482" s="159" t="s">
        <v>253</v>
      </c>
      <c r="Q482" s="147">
        <v>58</v>
      </c>
      <c r="R482" s="147">
        <v>56</v>
      </c>
      <c r="S482" s="147">
        <v>95</v>
      </c>
      <c r="T482" s="147">
        <v>73</v>
      </c>
      <c r="U482" s="147">
        <v>36</v>
      </c>
      <c r="V482" s="147">
        <v>41</v>
      </c>
      <c r="W482" s="147">
        <v>51</v>
      </c>
      <c r="X482" s="147">
        <v>143</v>
      </c>
      <c r="Y482" s="148">
        <v>1.803921568627451</v>
      </c>
      <c r="Z482" s="148">
        <v>1.4414634146341465</v>
      </c>
      <c r="AA482" s="147"/>
      <c r="AB482" s="144"/>
      <c r="AC482" s="144"/>
      <c r="AD482" s="150">
        <v>2.7142857142857144</v>
      </c>
      <c r="AE482" s="150">
        <v>58.571428571428569</v>
      </c>
      <c r="AF482" s="144"/>
    </row>
    <row r="483" spans="1:32" x14ac:dyDescent="0.25">
      <c r="A483" s="159" t="s">
        <v>254</v>
      </c>
      <c r="B483" s="160">
        <v>0</v>
      </c>
      <c r="C483" s="160">
        <v>6.4516129032258063E-2</v>
      </c>
      <c r="D483" s="160">
        <v>0.20833333333333334</v>
      </c>
      <c r="E483" s="160">
        <v>0.17647058823529413</v>
      </c>
      <c r="F483" s="160">
        <v>0.11764705882352941</v>
      </c>
      <c r="G483" s="160">
        <v>9.0909090909090912E-2</v>
      </c>
      <c r="H483" s="160">
        <v>5.5555555555555552E-2</v>
      </c>
      <c r="I483" s="160">
        <v>5.2631578947368418E-2</v>
      </c>
      <c r="J483" s="172">
        <v>-0.29239766081871343</v>
      </c>
      <c r="K483" s="172">
        <v>-6.465237166991554</v>
      </c>
      <c r="L483" s="147"/>
      <c r="M483" s="203">
        <v>-20.31823745410037</v>
      </c>
      <c r="N483" s="144"/>
      <c r="P483" s="159" t="s">
        <v>254</v>
      </c>
      <c r="Q483" s="160">
        <v>0.10943396226415095</v>
      </c>
      <c r="R483" s="160">
        <v>0.11177644710578842</v>
      </c>
      <c r="S483" s="160">
        <v>0.15993265993265993</v>
      </c>
      <c r="T483" s="160">
        <v>0.17464114832535885</v>
      </c>
      <c r="U483" s="160">
        <v>0.10227272727272728</v>
      </c>
      <c r="V483" s="160">
        <v>0.10379746835443038</v>
      </c>
      <c r="W483" s="160">
        <v>0.11233480176211454</v>
      </c>
      <c r="X483" s="160">
        <v>0.2558139534883721</v>
      </c>
      <c r="Y483" s="172">
        <v>14.347915172625758</v>
      </c>
      <c r="Z483" s="172">
        <v>12.942677716284805</v>
      </c>
      <c r="AA483" s="147"/>
      <c r="AB483" s="144"/>
      <c r="AC483" s="144"/>
      <c r="AD483" s="191">
        <v>0.11728395061728396</v>
      </c>
      <c r="AE483" s="191">
        <v>0.12638717632552404</v>
      </c>
      <c r="AF483" s="144"/>
    </row>
    <row r="484" spans="1:32" x14ac:dyDescent="0.25">
      <c r="A484" s="161" t="s">
        <v>255</v>
      </c>
      <c r="B484" s="161"/>
      <c r="C484" s="161"/>
      <c r="D484" s="161"/>
      <c r="E484" s="144"/>
      <c r="F484" s="144"/>
      <c r="G484" s="144"/>
      <c r="H484" s="144"/>
      <c r="I484" s="144"/>
      <c r="J484" s="144"/>
      <c r="K484" s="144"/>
      <c r="L484" s="144"/>
      <c r="M484" s="144"/>
      <c r="N484" s="144"/>
      <c r="O484" s="204"/>
      <c r="P484" s="161" t="s">
        <v>255</v>
      </c>
      <c r="Q484" s="161"/>
      <c r="R484" s="161"/>
      <c r="S484" s="161"/>
      <c r="T484" s="144"/>
      <c r="U484" s="144"/>
      <c r="V484" s="144"/>
      <c r="W484" s="144"/>
      <c r="X484" s="144"/>
      <c r="Y484" s="144"/>
      <c r="Z484" s="144"/>
      <c r="AA484" s="144"/>
      <c r="AB484" s="144"/>
      <c r="AC484" s="144"/>
      <c r="AD484" s="144"/>
      <c r="AE484" s="144"/>
      <c r="AF484" s="144"/>
    </row>
    <row r="487" spans="1:32" x14ac:dyDescent="0.25">
      <c r="A487" s="189" t="s">
        <v>263</v>
      </c>
      <c r="B487" s="189"/>
      <c r="C487" s="189"/>
      <c r="D487" s="189"/>
      <c r="E487" s="181"/>
      <c r="F487" s="167"/>
      <c r="G487" s="167"/>
      <c r="H487" s="167"/>
      <c r="I487" s="167"/>
      <c r="J487" s="167"/>
      <c r="K487" s="167"/>
      <c r="L487" s="188"/>
      <c r="M487" s="211"/>
      <c r="N487" s="144"/>
      <c r="O487" s="211"/>
      <c r="P487" s="189" t="s">
        <v>263</v>
      </c>
      <c r="Q487" s="189"/>
      <c r="R487" s="189"/>
      <c r="S487" s="189"/>
      <c r="T487" s="181"/>
      <c r="U487" s="144"/>
      <c r="V487" s="144"/>
      <c r="W487" s="144"/>
      <c r="X487" s="144"/>
      <c r="Y487" s="144"/>
      <c r="Z487" s="144"/>
      <c r="AA487" s="188"/>
      <c r="AB487" s="144"/>
      <c r="AC487" s="144"/>
      <c r="AD487" s="144"/>
      <c r="AE487" s="144"/>
      <c r="AF487" s="144"/>
    </row>
    <row r="488" spans="1:32" x14ac:dyDescent="0.25">
      <c r="A488" s="166" t="s">
        <v>319</v>
      </c>
      <c r="B488" s="166"/>
      <c r="C488" s="166"/>
      <c r="D488" s="166"/>
      <c r="E488" s="213"/>
      <c r="F488" s="167"/>
      <c r="G488" s="167"/>
      <c r="H488" s="167"/>
      <c r="I488" s="167"/>
      <c r="J488" s="167"/>
      <c r="K488" s="167"/>
      <c r="L488" s="167"/>
      <c r="M488" s="144"/>
      <c r="N488" s="144"/>
      <c r="P488" s="166" t="s">
        <v>231</v>
      </c>
      <c r="Q488" s="166"/>
      <c r="R488" s="166"/>
      <c r="S488" s="166"/>
      <c r="T488" s="162"/>
      <c r="U488" s="144"/>
      <c r="V488" s="144"/>
      <c r="W488" s="144"/>
      <c r="X488" s="144"/>
      <c r="Y488" s="144"/>
      <c r="Z488" s="144"/>
      <c r="AA488" s="167"/>
      <c r="AB488" s="144"/>
      <c r="AC488" s="144"/>
      <c r="AD488" s="144"/>
      <c r="AE488" s="144"/>
      <c r="AF488" s="144"/>
    </row>
    <row r="489" spans="1:32" ht="31.5" x14ac:dyDescent="0.25">
      <c r="A489" s="190"/>
      <c r="B489" s="141">
        <v>2019</v>
      </c>
      <c r="C489" s="141">
        <v>2020</v>
      </c>
      <c r="D489" s="141">
        <v>2021</v>
      </c>
      <c r="E489" s="141">
        <v>2022</v>
      </c>
      <c r="F489" s="141">
        <v>2023</v>
      </c>
      <c r="G489" s="141">
        <v>2024</v>
      </c>
      <c r="H489" s="141">
        <v>2025</v>
      </c>
      <c r="I489" s="141">
        <v>2026</v>
      </c>
      <c r="J489" s="142" t="s">
        <v>232</v>
      </c>
      <c r="K489" s="142" t="s">
        <v>233</v>
      </c>
      <c r="L489" s="143" t="s">
        <v>234</v>
      </c>
      <c r="M489" s="145" t="s">
        <v>287</v>
      </c>
      <c r="N489" s="144"/>
      <c r="P489" s="190"/>
      <c r="Q489" s="141">
        <v>2019</v>
      </c>
      <c r="R489" s="141">
        <v>2020</v>
      </c>
      <c r="S489" s="141">
        <v>2021</v>
      </c>
      <c r="T489" s="141">
        <v>2022</v>
      </c>
      <c r="U489" s="141">
        <v>2023</v>
      </c>
      <c r="V489" s="141">
        <v>2024</v>
      </c>
      <c r="W489" s="141">
        <v>2025</v>
      </c>
      <c r="X489" s="141">
        <v>2026</v>
      </c>
      <c r="Y489" s="142" t="s">
        <v>232</v>
      </c>
      <c r="Z489" s="142" t="s">
        <v>233</v>
      </c>
      <c r="AA489" s="143" t="s">
        <v>234</v>
      </c>
      <c r="AB489" s="144"/>
      <c r="AC489" s="144"/>
      <c r="AD489" s="145" t="s">
        <v>320</v>
      </c>
      <c r="AE489" s="145" t="s">
        <v>235</v>
      </c>
      <c r="AF489" s="144"/>
    </row>
    <row r="490" spans="1:32" x14ac:dyDescent="0.25">
      <c r="A490" s="146" t="s">
        <v>236</v>
      </c>
      <c r="B490" s="147">
        <v>864</v>
      </c>
      <c r="C490" s="147">
        <v>883</v>
      </c>
      <c r="D490" s="147">
        <v>817</v>
      </c>
      <c r="E490" s="147">
        <v>715</v>
      </c>
      <c r="F490" s="147">
        <v>666</v>
      </c>
      <c r="G490" s="147">
        <v>621</v>
      </c>
      <c r="H490" s="147">
        <v>652</v>
      </c>
      <c r="I490" s="147">
        <v>727</v>
      </c>
      <c r="J490" s="148">
        <v>0.11503067484662577</v>
      </c>
      <c r="K490" s="148">
        <v>-2.4722115753162154E-2</v>
      </c>
      <c r="L490" s="147"/>
      <c r="M490" s="155">
        <v>3.8586062310917678E-2</v>
      </c>
      <c r="N490" s="144"/>
      <c r="P490" s="146" t="s">
        <v>236</v>
      </c>
      <c r="Q490" s="147">
        <v>17298</v>
      </c>
      <c r="R490" s="147">
        <v>20039</v>
      </c>
      <c r="S490" s="147">
        <v>16891</v>
      </c>
      <c r="T490" s="147">
        <v>16358</v>
      </c>
      <c r="U490" s="147">
        <v>18199</v>
      </c>
      <c r="V490" s="147">
        <v>16976</v>
      </c>
      <c r="W490" s="147">
        <v>16991</v>
      </c>
      <c r="X490" s="147">
        <v>18841</v>
      </c>
      <c r="Y490" s="148">
        <v>0.10888117238538049</v>
      </c>
      <c r="Z490" s="148">
        <v>7.4418339416058396E-2</v>
      </c>
      <c r="AA490" s="147"/>
      <c r="AB490" s="144"/>
      <c r="AC490" s="144"/>
      <c r="AD490" s="147">
        <v>745.42857142857144</v>
      </c>
      <c r="AE490" s="147">
        <v>17536</v>
      </c>
      <c r="AF490" s="144"/>
    </row>
    <row r="491" spans="1:32" x14ac:dyDescent="0.25">
      <c r="A491" s="149" t="s">
        <v>237</v>
      </c>
      <c r="B491" s="150">
        <v>721</v>
      </c>
      <c r="C491" s="150">
        <v>734</v>
      </c>
      <c r="D491" s="150">
        <v>704</v>
      </c>
      <c r="E491" s="150">
        <v>598</v>
      </c>
      <c r="F491" s="150">
        <v>524</v>
      </c>
      <c r="G491" s="150">
        <v>493</v>
      </c>
      <c r="H491" s="150">
        <v>500</v>
      </c>
      <c r="I491" s="150">
        <v>560</v>
      </c>
      <c r="J491" s="148">
        <v>0.12</v>
      </c>
      <c r="K491" s="148">
        <v>-8.2826392138511909E-2</v>
      </c>
      <c r="L491" s="147"/>
      <c r="M491" s="155">
        <v>3.64156587332553E-2</v>
      </c>
      <c r="N491" s="144"/>
      <c r="P491" s="149" t="s">
        <v>237</v>
      </c>
      <c r="Q491" s="150">
        <v>14465</v>
      </c>
      <c r="R491" s="150">
        <v>16545</v>
      </c>
      <c r="S491" s="150">
        <v>14341</v>
      </c>
      <c r="T491" s="150">
        <v>13650</v>
      </c>
      <c r="U491" s="150">
        <v>14844</v>
      </c>
      <c r="V491" s="150">
        <v>13660</v>
      </c>
      <c r="W491" s="150">
        <v>13858</v>
      </c>
      <c r="X491" s="150">
        <v>15378</v>
      </c>
      <c r="Y491" s="148">
        <v>0.10968393707605716</v>
      </c>
      <c r="Z491" s="148">
        <v>6.1985142507621181E-2</v>
      </c>
      <c r="AA491" s="147"/>
      <c r="AB491" s="144"/>
      <c r="AC491" s="144"/>
      <c r="AD491" s="150">
        <v>610.57142857142856</v>
      </c>
      <c r="AE491" s="150">
        <v>14480.428571428571</v>
      </c>
      <c r="AF491" s="144"/>
    </row>
    <row r="492" spans="1:32" x14ac:dyDescent="0.25">
      <c r="A492" s="146" t="s">
        <v>90</v>
      </c>
      <c r="B492" s="151">
        <v>0.84624413145539901</v>
      </c>
      <c r="C492" s="151">
        <v>0.84367816091954018</v>
      </c>
      <c r="D492" s="151">
        <v>0.86699507389162567</v>
      </c>
      <c r="E492" s="151">
        <v>0.84582743988684583</v>
      </c>
      <c r="F492" s="151">
        <v>0.80245022970903523</v>
      </c>
      <c r="G492" s="151">
        <v>0.81622516556291391</v>
      </c>
      <c r="H492" s="151">
        <v>0.78003120124804992</v>
      </c>
      <c r="I492" s="151">
        <v>0.79096045197740117</v>
      </c>
      <c r="J492" s="172">
        <v>1.0929250729351248</v>
      </c>
      <c r="K492" s="172">
        <v>-4.0718863064435729</v>
      </c>
      <c r="L492" s="147"/>
      <c r="M492" s="203">
        <v>-4.3892968218038568</v>
      </c>
      <c r="N492" s="144"/>
      <c r="P492" s="146" t="s">
        <v>90</v>
      </c>
      <c r="Q492" s="151">
        <v>0.84943331963121738</v>
      </c>
      <c r="R492" s="151">
        <v>0.83993298812062134</v>
      </c>
      <c r="S492" s="151">
        <v>0.86013314940322683</v>
      </c>
      <c r="T492" s="151">
        <v>0.84803677932405563</v>
      </c>
      <c r="U492" s="151">
        <v>0.83337076128452725</v>
      </c>
      <c r="V492" s="151">
        <v>0.82195077922859383</v>
      </c>
      <c r="W492" s="151">
        <v>0.82967131652996473</v>
      </c>
      <c r="X492" s="151">
        <v>0.83485342019543973</v>
      </c>
      <c r="Y492" s="172">
        <v>0.51821036654750019</v>
      </c>
      <c r="Z492" s="172">
        <v>-0.54267754441192917</v>
      </c>
      <c r="AA492" s="147"/>
      <c r="AB492" s="144"/>
      <c r="AC492" s="144"/>
      <c r="AD492" s="151">
        <v>0.8316793150418369</v>
      </c>
      <c r="AE492" s="151">
        <v>0.84028019563955902</v>
      </c>
      <c r="AF492" s="144"/>
    </row>
    <row r="493" spans="1:32" x14ac:dyDescent="0.25">
      <c r="A493" s="149" t="s">
        <v>238</v>
      </c>
      <c r="B493" s="150">
        <v>644</v>
      </c>
      <c r="C493" s="150">
        <v>648</v>
      </c>
      <c r="D493" s="150">
        <v>626</v>
      </c>
      <c r="E493" s="150">
        <v>527</v>
      </c>
      <c r="F493" s="150">
        <v>468</v>
      </c>
      <c r="G493" s="150">
        <v>449</v>
      </c>
      <c r="H493" s="150">
        <v>456</v>
      </c>
      <c r="I493" s="150">
        <v>509</v>
      </c>
      <c r="J493" s="148">
        <v>0.1162280701754386</v>
      </c>
      <c r="K493" s="148">
        <v>-6.6788894709271893E-2</v>
      </c>
      <c r="L493" s="147"/>
      <c r="M493" s="155">
        <v>3.5418551249043209E-2</v>
      </c>
      <c r="N493" s="144"/>
      <c r="P493" s="149" t="s">
        <v>238</v>
      </c>
      <c r="Q493" s="150">
        <v>13503</v>
      </c>
      <c r="R493" s="150">
        <v>15376</v>
      </c>
      <c r="S493" s="150">
        <v>13324</v>
      </c>
      <c r="T493" s="150">
        <v>12549</v>
      </c>
      <c r="U493" s="150">
        <v>13691</v>
      </c>
      <c r="V493" s="150">
        <v>12681</v>
      </c>
      <c r="W493" s="150">
        <v>12914</v>
      </c>
      <c r="X493" s="150">
        <v>14371</v>
      </c>
      <c r="Y493" s="148">
        <v>0.11282329255072016</v>
      </c>
      <c r="Z493" s="148">
        <v>6.9748399583147241E-2</v>
      </c>
      <c r="AA493" s="147"/>
      <c r="AB493" s="144"/>
      <c r="AC493" s="144"/>
      <c r="AD493" s="150">
        <v>545.42857142857144</v>
      </c>
      <c r="AE493" s="150">
        <v>13434</v>
      </c>
      <c r="AF493" s="144"/>
    </row>
    <row r="494" spans="1:32" x14ac:dyDescent="0.25">
      <c r="A494" s="149" t="s">
        <v>239</v>
      </c>
      <c r="B494" s="153">
        <v>0.74537037037037035</v>
      </c>
      <c r="C494" s="153">
        <v>0.73386183465458665</v>
      </c>
      <c r="D494" s="153">
        <v>0.76621787025703791</v>
      </c>
      <c r="E494" s="153">
        <v>0.73706293706293702</v>
      </c>
      <c r="F494" s="153">
        <v>0.70270270270270274</v>
      </c>
      <c r="G494" s="153">
        <v>0.72302737520128824</v>
      </c>
      <c r="H494" s="153">
        <v>0.69938650306748462</v>
      </c>
      <c r="I494" s="153">
        <v>0.70013755158184321</v>
      </c>
      <c r="J494" s="172">
        <v>7.5104851435858766E-2</v>
      </c>
      <c r="K494" s="172">
        <v>-3.1560416988490214</v>
      </c>
      <c r="L494" s="147"/>
      <c r="M494" s="203">
        <v>-6.2613894732046704</v>
      </c>
      <c r="N494" s="144"/>
      <c r="P494" s="149" t="s">
        <v>239</v>
      </c>
      <c r="Q494" s="153">
        <v>0.78061047519944504</v>
      </c>
      <c r="R494" s="153">
        <v>0.76730375767253856</v>
      </c>
      <c r="S494" s="153">
        <v>0.78882244982535077</v>
      </c>
      <c r="T494" s="153">
        <v>0.76714757305294046</v>
      </c>
      <c r="U494" s="153">
        <v>0.75229408209242266</v>
      </c>
      <c r="V494" s="153">
        <v>0.74699575871819035</v>
      </c>
      <c r="W494" s="153">
        <v>0.76004943793773172</v>
      </c>
      <c r="X494" s="153">
        <v>0.76275144631388991</v>
      </c>
      <c r="Y494" s="172">
        <v>0.27020083761581937</v>
      </c>
      <c r="Z494" s="172">
        <v>-0.33297580656721504</v>
      </c>
      <c r="AA494" s="147"/>
      <c r="AB494" s="144"/>
      <c r="AC494" s="144"/>
      <c r="AD494" s="153">
        <v>0.73169796857033342</v>
      </c>
      <c r="AE494" s="153">
        <v>0.76608120437956206</v>
      </c>
      <c r="AF494" s="144"/>
    </row>
    <row r="495" spans="1:32" x14ac:dyDescent="0.25">
      <c r="A495" s="149" t="s">
        <v>240</v>
      </c>
      <c r="B495" s="153">
        <v>0.89320388349514568</v>
      </c>
      <c r="C495" s="153">
        <v>0.8828337874659401</v>
      </c>
      <c r="D495" s="153">
        <v>0.88920454545454541</v>
      </c>
      <c r="E495" s="153">
        <v>0.88127090301003341</v>
      </c>
      <c r="F495" s="153">
        <v>0.89312977099236646</v>
      </c>
      <c r="G495" s="153">
        <v>0.91075050709939143</v>
      </c>
      <c r="H495" s="153">
        <v>0.91200000000000003</v>
      </c>
      <c r="I495" s="153">
        <v>0.90892857142857142</v>
      </c>
      <c r="J495" s="172">
        <v>-0.30714285714286138</v>
      </c>
      <c r="K495" s="172">
        <v>1.5620195200213849</v>
      </c>
      <c r="L495" s="147"/>
      <c r="M495" s="203">
        <v>-2.5588270813592717</v>
      </c>
      <c r="N495" s="144"/>
      <c r="P495" s="149" t="s">
        <v>240</v>
      </c>
      <c r="Q495" s="153">
        <v>0.93349464223988943</v>
      </c>
      <c r="R495" s="153">
        <v>0.92934421275309764</v>
      </c>
      <c r="S495" s="153">
        <v>0.92908444320479744</v>
      </c>
      <c r="T495" s="153">
        <v>0.91934065934065934</v>
      </c>
      <c r="U495" s="153">
        <v>0.92232551872810564</v>
      </c>
      <c r="V495" s="153">
        <v>0.9283308931185944</v>
      </c>
      <c r="W495" s="153">
        <v>0.93188050223697505</v>
      </c>
      <c r="X495" s="153">
        <v>0.93451684224216414</v>
      </c>
      <c r="Y495" s="172">
        <v>0.26363400051890862</v>
      </c>
      <c r="Z495" s="172">
        <v>0.67818699149835293</v>
      </c>
      <c r="AA495" s="147"/>
      <c r="AB495" s="144"/>
      <c r="AC495" s="144"/>
      <c r="AD495" s="153">
        <v>0.89330837622835757</v>
      </c>
      <c r="AE495" s="153">
        <v>0.92773497232718061</v>
      </c>
      <c r="AF495" s="144"/>
    </row>
    <row r="496" spans="1:32" ht="22.15" customHeight="1" x14ac:dyDescent="0.25">
      <c r="A496" s="154" t="s">
        <v>241</v>
      </c>
      <c r="B496" s="155">
        <v>6.7961165048543687E-2</v>
      </c>
      <c r="C496" s="155">
        <v>7.4931880108991822E-2</v>
      </c>
      <c r="D496" s="155">
        <v>6.3920454545454544E-2</v>
      </c>
      <c r="E496" s="155">
        <v>8.193979933110368E-2</v>
      </c>
      <c r="F496" s="155">
        <v>9.3511450381679392E-2</v>
      </c>
      <c r="G496" s="155">
        <v>6.2880324543610547E-2</v>
      </c>
      <c r="H496" s="155">
        <v>0.06</v>
      </c>
      <c r="I496" s="155">
        <v>7.678571428571429E-2</v>
      </c>
      <c r="J496" s="172">
        <v>1.6785714285714293</v>
      </c>
      <c r="K496" s="172">
        <v>0.47220736680259473</v>
      </c>
      <c r="L496" s="147"/>
      <c r="M496" s="203">
        <v>2.57387640971332</v>
      </c>
      <c r="N496" s="144"/>
      <c r="P496" s="154" t="s">
        <v>241</v>
      </c>
      <c r="Q496" s="155">
        <v>4.2309021776702385E-2</v>
      </c>
      <c r="R496" s="155">
        <v>4.2852825627077665E-2</v>
      </c>
      <c r="S496" s="155">
        <v>4.8183529739906562E-2</v>
      </c>
      <c r="T496" s="155">
        <v>5.4432234432234432E-2</v>
      </c>
      <c r="U496" s="155">
        <v>6.4470493128536782E-2</v>
      </c>
      <c r="V496" s="155">
        <v>5.6076134699853585E-2</v>
      </c>
      <c r="W496" s="155">
        <v>5.1017462837350265E-2</v>
      </c>
      <c r="X496" s="155">
        <v>5.1046950188581089E-2</v>
      </c>
      <c r="Y496" s="172">
        <v>2.9487351230823855E-3</v>
      </c>
      <c r="Z496" s="172">
        <v>-1.058373177081906E-2</v>
      </c>
      <c r="AA496" s="147"/>
      <c r="AB496" s="144"/>
      <c r="AC496" s="144"/>
      <c r="AD496" s="151">
        <v>7.2063640617688343E-2</v>
      </c>
      <c r="AE496" s="151">
        <v>5.115278750628928E-2</v>
      </c>
      <c r="AF496" s="144"/>
    </row>
    <row r="497" spans="1:32" ht="22.15" customHeight="1" x14ac:dyDescent="0.25">
      <c r="A497" s="154" t="s">
        <v>242</v>
      </c>
      <c r="B497" s="155">
        <v>5.6712962962962965E-2</v>
      </c>
      <c r="C497" s="155">
        <v>6.2287655719139301E-2</v>
      </c>
      <c r="D497" s="155">
        <v>5.5079559363525092E-2</v>
      </c>
      <c r="E497" s="155">
        <v>6.8531468531468534E-2</v>
      </c>
      <c r="F497" s="155">
        <v>7.3573573573573567E-2</v>
      </c>
      <c r="G497" s="155">
        <v>4.9919484702093397E-2</v>
      </c>
      <c r="H497" s="155">
        <v>4.6012269938650305E-2</v>
      </c>
      <c r="I497" s="155">
        <v>5.9147180192572216E-2</v>
      </c>
      <c r="J497" s="172">
        <v>1.313491025392191</v>
      </c>
      <c r="K497" s="172">
        <v>1.2073327804557749E-2</v>
      </c>
      <c r="L497" s="147"/>
      <c r="M497" s="203">
        <v>1.7482725015033869</v>
      </c>
      <c r="N497" s="144"/>
      <c r="P497" s="154" t="s">
        <v>242</v>
      </c>
      <c r="Q497" s="155">
        <v>3.5379812695109258E-2</v>
      </c>
      <c r="R497" s="155">
        <v>3.5381007036279256E-2</v>
      </c>
      <c r="S497" s="155">
        <v>4.0909360014208751E-2</v>
      </c>
      <c r="T497" s="155">
        <v>4.5421200635774546E-2</v>
      </c>
      <c r="U497" s="155">
        <v>5.2585306884993681E-2</v>
      </c>
      <c r="V497" s="155">
        <v>4.5122525918944389E-2</v>
      </c>
      <c r="W497" s="155">
        <v>4.1610264257548116E-2</v>
      </c>
      <c r="X497" s="155">
        <v>4.1664455177538348E-2</v>
      </c>
      <c r="Y497" s="172">
        <v>5.41909199902324E-3</v>
      </c>
      <c r="Z497" s="172">
        <v>-5.7518246584017246E-2</v>
      </c>
      <c r="AA497" s="147"/>
      <c r="AB497" s="144"/>
      <c r="AC497" s="144"/>
      <c r="AD497" s="151">
        <v>5.9026446914526638E-2</v>
      </c>
      <c r="AE497" s="151">
        <v>4.2239637643378521E-2</v>
      </c>
      <c r="AF497" s="144"/>
    </row>
    <row r="498" spans="1:32" ht="22.15" customHeight="1" x14ac:dyDescent="0.25">
      <c r="A498" s="154" t="s">
        <v>243</v>
      </c>
      <c r="B498" s="155">
        <v>0.15046296296296297</v>
      </c>
      <c r="C498" s="155">
        <v>0.14382785956964891</v>
      </c>
      <c r="D498" s="155">
        <v>0.12974296205630356</v>
      </c>
      <c r="E498" s="155">
        <v>0.15664335664335666</v>
      </c>
      <c r="F498" s="155">
        <v>0.18618618618618618</v>
      </c>
      <c r="G498" s="155">
        <v>0.17230273752012881</v>
      </c>
      <c r="H498" s="155">
        <v>0.14417177914110429</v>
      </c>
      <c r="I498" s="155">
        <v>0.1609353507565337</v>
      </c>
      <c r="J498" s="172">
        <v>1.6763571615429407</v>
      </c>
      <c r="K498" s="172">
        <v>0.76199042252956817</v>
      </c>
      <c r="L498" s="147"/>
      <c r="M498" s="203">
        <v>6.0462976678724658</v>
      </c>
      <c r="N498" s="144"/>
      <c r="P498" s="154" t="s">
        <v>243</v>
      </c>
      <c r="Q498" s="155">
        <v>0.10683315990287895</v>
      </c>
      <c r="R498" s="155">
        <v>0.10873796097609661</v>
      </c>
      <c r="S498" s="155">
        <v>0.10940737670949026</v>
      </c>
      <c r="T498" s="155">
        <v>0.11419488935077637</v>
      </c>
      <c r="U498" s="155">
        <v>0.11901752843562834</v>
      </c>
      <c r="V498" s="155">
        <v>0.12329170593779454</v>
      </c>
      <c r="W498" s="155">
        <v>0.10399623329998234</v>
      </c>
      <c r="X498" s="155">
        <v>0.10047237407780904</v>
      </c>
      <c r="Y498" s="172">
        <v>-0.35238592221732978</v>
      </c>
      <c r="Z498" s="172">
        <v>-1.1696877747008476</v>
      </c>
      <c r="AA498" s="147"/>
      <c r="AB498" s="144"/>
      <c r="AC498" s="144"/>
      <c r="AD498" s="151">
        <v>0.15331544653123802</v>
      </c>
      <c r="AE498" s="151">
        <v>0.11216925182481752</v>
      </c>
      <c r="AF498" s="144"/>
    </row>
    <row r="499" spans="1:32" ht="22.15" customHeight="1" x14ac:dyDescent="0.25">
      <c r="A499" s="154" t="s">
        <v>244</v>
      </c>
      <c r="B499" s="155">
        <v>1.8518518518518517E-2</v>
      </c>
      <c r="C499" s="155">
        <v>1.698754246885617E-2</v>
      </c>
      <c r="D499" s="155">
        <v>1.1015911872705019E-2</v>
      </c>
      <c r="E499" s="155">
        <v>1.6783216783216783E-2</v>
      </c>
      <c r="F499" s="155">
        <v>1.3513513513513514E-2</v>
      </c>
      <c r="G499" s="155">
        <v>2.4154589371980676E-2</v>
      </c>
      <c r="H499" s="155">
        <v>4.6012269938650305E-2</v>
      </c>
      <c r="I499" s="155">
        <v>3.4387895460797797E-2</v>
      </c>
      <c r="J499" s="172">
        <v>-1.1624374477852508</v>
      </c>
      <c r="K499" s="172">
        <v>1.4073598795408759</v>
      </c>
      <c r="L499" s="147"/>
      <c r="M499" s="203">
        <v>0.8593086268079787</v>
      </c>
      <c r="N499" s="144"/>
      <c r="P499" s="154" t="s">
        <v>244</v>
      </c>
      <c r="Q499" s="155">
        <v>2.8616024973985431E-2</v>
      </c>
      <c r="R499" s="155">
        <v>2.3554069564349519E-2</v>
      </c>
      <c r="S499" s="155">
        <v>1.8767390918240482E-2</v>
      </c>
      <c r="T499" s="155">
        <v>2.5981171292334026E-2</v>
      </c>
      <c r="U499" s="155">
        <v>2.6430023627671849E-2</v>
      </c>
      <c r="V499" s="155">
        <v>2.8451932139491046E-2</v>
      </c>
      <c r="W499" s="155">
        <v>2.4248131363663116E-2</v>
      </c>
      <c r="X499" s="155">
        <v>2.579480919271801E-2</v>
      </c>
      <c r="Y499" s="172">
        <v>0.15466778290548938</v>
      </c>
      <c r="Z499" s="172">
        <v>6.6283578291613174E-2</v>
      </c>
      <c r="AA499" s="147"/>
      <c r="AB499" s="144"/>
      <c r="AC499" s="144"/>
      <c r="AD499" s="151">
        <v>2.0314296665389038E-2</v>
      </c>
      <c r="AE499" s="151">
        <v>2.5131973409801878E-2</v>
      </c>
      <c r="AF499" s="144"/>
    </row>
    <row r="500" spans="1:32" ht="22.15" customHeight="1" x14ac:dyDescent="0.25">
      <c r="A500" s="154" t="s">
        <v>245</v>
      </c>
      <c r="B500" s="155">
        <v>0</v>
      </c>
      <c r="C500" s="155">
        <v>2.2650056625141564E-3</v>
      </c>
      <c r="D500" s="155">
        <v>0</v>
      </c>
      <c r="E500" s="155">
        <v>0</v>
      </c>
      <c r="F500" s="155">
        <v>0</v>
      </c>
      <c r="G500" s="155">
        <v>0</v>
      </c>
      <c r="H500" s="155">
        <v>2.3006134969325152E-2</v>
      </c>
      <c r="I500" s="155">
        <v>4.1265474552957355E-3</v>
      </c>
      <c r="J500" s="172">
        <v>-1.8879587514029417</v>
      </c>
      <c r="K500" s="172">
        <v>8.685942165069277E-2</v>
      </c>
      <c r="L500" s="147"/>
      <c r="M500" s="203">
        <v>-2.6551229732751609</v>
      </c>
      <c r="N500" s="144"/>
      <c r="P500" s="154" t="s">
        <v>245</v>
      </c>
      <c r="Q500" s="155">
        <v>1.9539831194357728E-2</v>
      </c>
      <c r="R500" s="155">
        <v>3.1538499925145964E-2</v>
      </c>
      <c r="S500" s="155">
        <v>1.6813687762713872E-2</v>
      </c>
      <c r="T500" s="155">
        <v>1.944002934344052E-2</v>
      </c>
      <c r="U500" s="155">
        <v>2.4396944887081707E-2</v>
      </c>
      <c r="V500" s="155">
        <v>3.6345428840716308E-2</v>
      </c>
      <c r="W500" s="155">
        <v>3.7843564239891707E-2</v>
      </c>
      <c r="X500" s="155">
        <v>3.0677777188047345E-2</v>
      </c>
      <c r="Y500" s="172">
        <v>-0.71657870518443623</v>
      </c>
      <c r="Z500" s="172">
        <v>0.39898209836677845</v>
      </c>
      <c r="AA500" s="147"/>
      <c r="AB500" s="144"/>
      <c r="AC500" s="144"/>
      <c r="AD500" s="151">
        <v>3.2579532387888078E-3</v>
      </c>
      <c r="AE500" s="151">
        <v>2.6687956204379561E-2</v>
      </c>
      <c r="AF500" s="144"/>
    </row>
    <row r="501" spans="1:32" ht="22.15" customHeight="1" x14ac:dyDescent="0.25">
      <c r="A501" s="154" t="s">
        <v>246</v>
      </c>
      <c r="B501" s="155">
        <v>1.1574074074074073E-2</v>
      </c>
      <c r="C501" s="155">
        <v>6.7950169875424689E-3</v>
      </c>
      <c r="D501" s="155">
        <v>2.4479804161566705E-3</v>
      </c>
      <c r="E501" s="155">
        <v>5.5944055944055944E-3</v>
      </c>
      <c r="F501" s="155">
        <v>1.2012012012012012E-2</v>
      </c>
      <c r="G501" s="155">
        <v>1.932367149758454E-2</v>
      </c>
      <c r="H501" s="155">
        <v>1.0736196319018405E-2</v>
      </c>
      <c r="I501" s="155">
        <v>2.3383768913342505E-2</v>
      </c>
      <c r="J501" s="172">
        <v>1.2647572594324099</v>
      </c>
      <c r="K501" s="172">
        <v>1.3993197813304177</v>
      </c>
      <c r="L501" s="147"/>
      <c r="M501" s="203">
        <v>1.165403057673617</v>
      </c>
      <c r="N501" s="144"/>
      <c r="P501" s="154" t="s">
        <v>246</v>
      </c>
      <c r="Q501" s="155">
        <v>5.7810151462596828E-3</v>
      </c>
      <c r="R501" s="155">
        <v>7.8846249812864911E-3</v>
      </c>
      <c r="S501" s="155">
        <v>4.9138594517790539E-3</v>
      </c>
      <c r="T501" s="155">
        <v>6.2966132779068342E-3</v>
      </c>
      <c r="U501" s="155">
        <v>1.0659926369580746E-2</v>
      </c>
      <c r="V501" s="155">
        <v>1.0779924599434497E-2</v>
      </c>
      <c r="W501" s="155">
        <v>7.5922547230886936E-3</v>
      </c>
      <c r="X501" s="155">
        <v>1.1729738336606337E-2</v>
      </c>
      <c r="Y501" s="172">
        <v>0.41374836135176429</v>
      </c>
      <c r="Z501" s="172">
        <v>0.39905568976073791</v>
      </c>
      <c r="AA501" s="147"/>
      <c r="AB501" s="144"/>
      <c r="AC501" s="144"/>
      <c r="AD501" s="151">
        <v>9.3905711000383287E-3</v>
      </c>
      <c r="AE501" s="151">
        <v>7.7391814389989573E-3</v>
      </c>
      <c r="AF501" s="144"/>
    </row>
    <row r="502" spans="1:32" x14ac:dyDescent="0.25">
      <c r="A502" s="149" t="s">
        <v>247</v>
      </c>
      <c r="B502" s="150">
        <v>80.030092592592553</v>
      </c>
      <c r="C502" s="150">
        <v>77.903737259343188</v>
      </c>
      <c r="D502" s="150">
        <v>57.837209302325576</v>
      </c>
      <c r="E502" s="150">
        <v>58.062937062937053</v>
      </c>
      <c r="F502" s="150">
        <v>58.451951951951905</v>
      </c>
      <c r="G502" s="150">
        <v>43.792270531400959</v>
      </c>
      <c r="H502" s="150">
        <v>54.866564417177912</v>
      </c>
      <c r="I502" s="150">
        <v>57.726272352132028</v>
      </c>
      <c r="J502" s="177">
        <v>2.8597079349541161</v>
      </c>
      <c r="K502" s="177">
        <v>-5.2480473105739804</v>
      </c>
      <c r="L502" s="147"/>
      <c r="M502" s="203">
        <v>-4.3321640365947474</v>
      </c>
      <c r="N502" s="144"/>
      <c r="P502" s="149" t="s">
        <v>247</v>
      </c>
      <c r="Q502" s="150">
        <v>73.18140825528971</v>
      </c>
      <c r="R502" s="150">
        <v>77.267727930535528</v>
      </c>
      <c r="S502" s="150">
        <v>59.765674027588709</v>
      </c>
      <c r="T502" s="150">
        <v>61.998838488812801</v>
      </c>
      <c r="U502" s="150">
        <v>64.927358646079526</v>
      </c>
      <c r="V502" s="150">
        <v>56.439502827521139</v>
      </c>
      <c r="W502" s="150">
        <v>58.512035783650113</v>
      </c>
      <c r="X502" s="150">
        <v>62.058436388726776</v>
      </c>
      <c r="Y502" s="177">
        <v>3.5464006050766628</v>
      </c>
      <c r="Z502" s="177">
        <v>-2.8842692291043335</v>
      </c>
      <c r="AA502" s="147"/>
      <c r="AB502" s="144"/>
      <c r="AC502" s="144"/>
      <c r="AD502" s="150">
        <v>62.974319662706009</v>
      </c>
      <c r="AE502" s="150">
        <v>64.942705617831109</v>
      </c>
      <c r="AF502" s="144"/>
    </row>
    <row r="503" spans="1:32" x14ac:dyDescent="0.25">
      <c r="A503" s="149" t="s">
        <v>248</v>
      </c>
      <c r="B503" s="150">
        <v>77.760055478502181</v>
      </c>
      <c r="C503" s="150">
        <v>77.355585831062754</v>
      </c>
      <c r="D503" s="150">
        <v>58.356534090909093</v>
      </c>
      <c r="E503" s="150">
        <v>57.332775919732455</v>
      </c>
      <c r="F503" s="150">
        <v>56.080152671755712</v>
      </c>
      <c r="G503" s="150">
        <v>44.024340770791063</v>
      </c>
      <c r="H503" s="150">
        <v>56.878000000000014</v>
      </c>
      <c r="I503" s="150">
        <v>60.064285714285688</v>
      </c>
      <c r="J503" s="177">
        <v>3.186285714285674</v>
      </c>
      <c r="K503" s="177">
        <v>-2.5798415669497174</v>
      </c>
      <c r="L503" s="147"/>
      <c r="M503" s="203">
        <v>-4.3527386061721529</v>
      </c>
      <c r="N503" s="144"/>
      <c r="P503" s="149" t="s">
        <v>248</v>
      </c>
      <c r="Q503" s="150">
        <v>72.290563428966465</v>
      </c>
      <c r="R503" s="150">
        <v>78.092233303112749</v>
      </c>
      <c r="S503" s="150">
        <v>60.310089951886127</v>
      </c>
      <c r="T503" s="150">
        <v>62.863296703296768</v>
      </c>
      <c r="U503" s="150">
        <v>66.752627324171442</v>
      </c>
      <c r="V503" s="150">
        <v>57.263469985358739</v>
      </c>
      <c r="W503" s="150">
        <v>60.340813970269799</v>
      </c>
      <c r="X503" s="150">
        <v>64.417024320457841</v>
      </c>
      <c r="Y503" s="177">
        <v>4.0762103501880418</v>
      </c>
      <c r="Z503" s="177">
        <v>-1.3861583004196092</v>
      </c>
      <c r="AA503" s="147"/>
      <c r="AB503" s="144"/>
      <c r="AC503" s="144"/>
      <c r="AD503" s="150">
        <v>62.644127281235406</v>
      </c>
      <c r="AE503" s="150">
        <v>65.80318262087745</v>
      </c>
      <c r="AF503" s="144"/>
    </row>
    <row r="504" spans="1:32" x14ac:dyDescent="0.25">
      <c r="A504" s="146" t="s">
        <v>249</v>
      </c>
      <c r="B504" s="147">
        <v>202</v>
      </c>
      <c r="C504" s="147">
        <v>94</v>
      </c>
      <c r="D504" s="147">
        <v>139</v>
      </c>
      <c r="E504" s="147">
        <v>143</v>
      </c>
      <c r="F504" s="147">
        <v>114</v>
      </c>
      <c r="G504" s="147">
        <v>161</v>
      </c>
      <c r="H504" s="147">
        <v>168</v>
      </c>
      <c r="I504" s="147">
        <v>216</v>
      </c>
      <c r="J504" s="148">
        <v>0.2857142857142857</v>
      </c>
      <c r="K504" s="148">
        <v>0.48090107737512239</v>
      </c>
      <c r="L504" s="147"/>
      <c r="M504" s="155">
        <v>6.5079843326303108E-2</v>
      </c>
      <c r="N504" s="144"/>
      <c r="P504" s="146" t="s">
        <v>249</v>
      </c>
      <c r="Q504" s="147">
        <v>4405</v>
      </c>
      <c r="R504" s="147">
        <v>3399</v>
      </c>
      <c r="S504" s="147">
        <v>4248</v>
      </c>
      <c r="T504" s="147">
        <v>4120</v>
      </c>
      <c r="U504" s="147">
        <v>3527</v>
      </c>
      <c r="V504" s="147">
        <v>3393</v>
      </c>
      <c r="W504" s="147">
        <v>3695</v>
      </c>
      <c r="X504" s="147">
        <v>3319</v>
      </c>
      <c r="Y504" s="148">
        <v>-0.10175913396481732</v>
      </c>
      <c r="Z504" s="148">
        <v>-0.13267629820435287</v>
      </c>
      <c r="AA504" s="147"/>
      <c r="AB504" s="144"/>
      <c r="AC504" s="144"/>
      <c r="AD504" s="147">
        <v>145.85714285714286</v>
      </c>
      <c r="AE504" s="147">
        <v>3826.7142857142858</v>
      </c>
      <c r="AF504" s="144"/>
    </row>
    <row r="505" spans="1:32" x14ac:dyDescent="0.25">
      <c r="A505" s="146" t="s">
        <v>250</v>
      </c>
      <c r="B505" s="147">
        <v>4</v>
      </c>
      <c r="C505" s="147">
        <v>7</v>
      </c>
      <c r="D505" s="147">
        <v>7</v>
      </c>
      <c r="E505" s="147">
        <v>12</v>
      </c>
      <c r="F505" s="147">
        <v>8</v>
      </c>
      <c r="G505" s="147">
        <v>6</v>
      </c>
      <c r="H505" s="147">
        <v>28</v>
      </c>
      <c r="I505" s="147">
        <v>37</v>
      </c>
      <c r="J505" s="148">
        <v>0.32142857142857145</v>
      </c>
      <c r="K505" s="148">
        <v>2.5972222222222223</v>
      </c>
      <c r="L505" s="147"/>
      <c r="M505" s="155">
        <v>8.4668192219679639E-2</v>
      </c>
      <c r="N505" s="144"/>
      <c r="P505" s="146" t="s">
        <v>250</v>
      </c>
      <c r="Q505" s="147">
        <v>449</v>
      </c>
      <c r="R505" s="147">
        <v>349</v>
      </c>
      <c r="S505" s="147">
        <v>479</v>
      </c>
      <c r="T505" s="147">
        <v>370</v>
      </c>
      <c r="U505" s="147">
        <v>324</v>
      </c>
      <c r="V505" s="147">
        <v>367</v>
      </c>
      <c r="W505" s="147">
        <v>395</v>
      </c>
      <c r="X505" s="147">
        <v>437</v>
      </c>
      <c r="Y505" s="148">
        <v>0.10632911392405063</v>
      </c>
      <c r="Z505" s="148">
        <v>0.11928283937065491</v>
      </c>
      <c r="AA505" s="147"/>
      <c r="AB505" s="144"/>
      <c r="AC505" s="144"/>
      <c r="AD505" s="150">
        <v>10.285714285714286</v>
      </c>
      <c r="AE505" s="150">
        <v>390.42857142857144</v>
      </c>
      <c r="AF505" s="144"/>
    </row>
    <row r="506" spans="1:32" x14ac:dyDescent="0.25">
      <c r="A506" s="149" t="s">
        <v>251</v>
      </c>
      <c r="B506" s="150">
        <v>0</v>
      </c>
      <c r="C506" s="150">
        <v>647</v>
      </c>
      <c r="D506" s="150">
        <v>532</v>
      </c>
      <c r="E506" s="150">
        <v>539</v>
      </c>
      <c r="F506" s="150">
        <v>478</v>
      </c>
      <c r="G506" s="150">
        <v>458</v>
      </c>
      <c r="H506" s="150">
        <v>328</v>
      </c>
      <c r="I506" s="150">
        <v>386</v>
      </c>
      <c r="J506" s="148">
        <v>0.17682926829268292</v>
      </c>
      <c r="K506" s="157">
        <v>-0.22334004024144868</v>
      </c>
      <c r="L506" s="147"/>
      <c r="M506" s="155">
        <v>2.5778015226392413E-2</v>
      </c>
      <c r="N506" s="144"/>
      <c r="P506" s="149" t="s">
        <v>251</v>
      </c>
      <c r="Q506" s="150">
        <v>0</v>
      </c>
      <c r="R506" s="150">
        <v>18754</v>
      </c>
      <c r="S506" s="150">
        <v>15246</v>
      </c>
      <c r="T506" s="150">
        <v>13944</v>
      </c>
      <c r="U506" s="150">
        <v>13737</v>
      </c>
      <c r="V506" s="150">
        <v>12767</v>
      </c>
      <c r="W506" s="150">
        <v>12983</v>
      </c>
      <c r="X506" s="150">
        <v>14974</v>
      </c>
      <c r="Y506" s="148">
        <v>0.15335438650543018</v>
      </c>
      <c r="Z506" s="157">
        <v>2.7598906566320826E-2</v>
      </c>
      <c r="AA506" s="147"/>
      <c r="AB506" s="144"/>
      <c r="AC506" s="144"/>
      <c r="AD506" s="158">
        <v>497</v>
      </c>
      <c r="AE506" s="158">
        <v>14571.833333333334</v>
      </c>
      <c r="AF506" s="144"/>
    </row>
    <row r="507" spans="1:32" x14ac:dyDescent="0.25">
      <c r="A507" s="159" t="s">
        <v>252</v>
      </c>
      <c r="B507" s="147">
        <v>309</v>
      </c>
      <c r="C507" s="147">
        <v>221</v>
      </c>
      <c r="D507" s="147">
        <v>279</v>
      </c>
      <c r="E507" s="147">
        <v>189</v>
      </c>
      <c r="F507" s="147">
        <v>180</v>
      </c>
      <c r="G507" s="147">
        <v>219</v>
      </c>
      <c r="H507" s="147">
        <v>233</v>
      </c>
      <c r="I507" s="147">
        <v>254</v>
      </c>
      <c r="J507" s="148">
        <v>9.012875536480687E-2</v>
      </c>
      <c r="K507" s="148">
        <v>9.0797546012269914E-2</v>
      </c>
      <c r="L507" s="147"/>
      <c r="M507" s="155">
        <v>4.9813688958619338E-2</v>
      </c>
      <c r="N507" s="144"/>
      <c r="P507" s="159" t="s">
        <v>252</v>
      </c>
      <c r="Q507" s="147">
        <v>5387</v>
      </c>
      <c r="R507" s="147">
        <v>5016</v>
      </c>
      <c r="S507" s="147">
        <v>5663</v>
      </c>
      <c r="T507" s="147">
        <v>5134</v>
      </c>
      <c r="U507" s="147">
        <v>5668</v>
      </c>
      <c r="V507" s="147">
        <v>5621</v>
      </c>
      <c r="W507" s="147">
        <v>5047</v>
      </c>
      <c r="X507" s="147">
        <v>5099</v>
      </c>
      <c r="Y507" s="148">
        <v>1.0303150386368139E-2</v>
      </c>
      <c r="Z507" s="148">
        <v>-4.9099531116794611E-2</v>
      </c>
      <c r="AA507" s="147"/>
      <c r="AB507" s="144"/>
      <c r="AC507" s="144"/>
      <c r="AD507" s="150">
        <v>232.85714285714286</v>
      </c>
      <c r="AE507" s="150">
        <v>5362.2857142857147</v>
      </c>
      <c r="AF507" s="144"/>
    </row>
    <row r="508" spans="1:32" x14ac:dyDescent="0.25">
      <c r="A508" s="159" t="s">
        <v>253</v>
      </c>
      <c r="B508" s="147">
        <v>17</v>
      </c>
      <c r="C508" s="147">
        <v>13</v>
      </c>
      <c r="D508" s="147">
        <v>18</v>
      </c>
      <c r="E508" s="147">
        <v>7</v>
      </c>
      <c r="F508" s="147">
        <v>15</v>
      </c>
      <c r="G508" s="147">
        <v>12</v>
      </c>
      <c r="H508" s="147">
        <v>27</v>
      </c>
      <c r="I508" s="147">
        <v>6</v>
      </c>
      <c r="J508" s="148">
        <v>-0.77777777777777779</v>
      </c>
      <c r="K508" s="148">
        <v>-0.61467889908256879</v>
      </c>
      <c r="L508" s="147"/>
      <c r="M508" s="155">
        <v>3.6363636363636362E-2</v>
      </c>
      <c r="N508" s="144"/>
      <c r="P508" s="159" t="s">
        <v>253</v>
      </c>
      <c r="Q508" s="147">
        <v>156</v>
      </c>
      <c r="R508" s="147">
        <v>166</v>
      </c>
      <c r="S508" s="147">
        <v>202</v>
      </c>
      <c r="T508" s="147">
        <v>195</v>
      </c>
      <c r="U508" s="147">
        <v>169</v>
      </c>
      <c r="V508" s="147">
        <v>165</v>
      </c>
      <c r="W508" s="147">
        <v>152</v>
      </c>
      <c r="X508" s="147">
        <v>165</v>
      </c>
      <c r="Y508" s="148">
        <v>8.5526315789473686E-2</v>
      </c>
      <c r="Z508" s="148">
        <v>-4.1493775933609936E-2</v>
      </c>
      <c r="AA508" s="147"/>
      <c r="AB508" s="144"/>
      <c r="AC508" s="144"/>
      <c r="AD508" s="150">
        <v>15.571428571428571</v>
      </c>
      <c r="AE508" s="150">
        <v>172.14285714285714</v>
      </c>
      <c r="AF508" s="144"/>
    </row>
    <row r="509" spans="1:32" x14ac:dyDescent="0.25">
      <c r="A509" s="159" t="s">
        <v>254</v>
      </c>
      <c r="B509" s="160">
        <v>5.2147239263803678E-2</v>
      </c>
      <c r="C509" s="160">
        <v>5.5555555555555552E-2</v>
      </c>
      <c r="D509" s="160">
        <v>6.0606060606060608E-2</v>
      </c>
      <c r="E509" s="160">
        <v>3.5714285714285712E-2</v>
      </c>
      <c r="F509" s="160">
        <v>7.6923076923076927E-2</v>
      </c>
      <c r="G509" s="160">
        <v>5.1948051948051951E-2</v>
      </c>
      <c r="H509" s="160">
        <v>0.10384615384615385</v>
      </c>
      <c r="I509" s="160">
        <v>2.3076923076923078E-2</v>
      </c>
      <c r="J509" s="172">
        <v>-8.0769230769230766</v>
      </c>
      <c r="K509" s="172">
        <v>-3.9602777900650241</v>
      </c>
      <c r="L509" s="147"/>
      <c r="M509" s="203">
        <v>-0.82680617255085354</v>
      </c>
      <c r="N509" s="144"/>
      <c r="P509" s="159" t="s">
        <v>254</v>
      </c>
      <c r="Q509" s="160">
        <v>2.814360454627458E-2</v>
      </c>
      <c r="R509" s="160">
        <v>3.2033963720571206E-2</v>
      </c>
      <c r="S509" s="160">
        <v>3.4441602728047742E-2</v>
      </c>
      <c r="T509" s="160">
        <v>3.6592231187840121E-2</v>
      </c>
      <c r="U509" s="160">
        <v>2.8953229398663696E-2</v>
      </c>
      <c r="V509" s="160">
        <v>2.8517110266159697E-2</v>
      </c>
      <c r="W509" s="160">
        <v>2.9236391613771878E-2</v>
      </c>
      <c r="X509" s="160">
        <v>3.1344984802431614E-2</v>
      </c>
      <c r="Y509" s="172">
        <v>0.21085931886597359</v>
      </c>
      <c r="Z509" s="172">
        <v>2.4098645442820893E-2</v>
      </c>
      <c r="AA509" s="147"/>
      <c r="AB509" s="144"/>
      <c r="AC509" s="144"/>
      <c r="AD509" s="191">
        <v>6.2679700977573319E-2</v>
      </c>
      <c r="AE509" s="191">
        <v>3.1103998348003405E-2</v>
      </c>
      <c r="AF509" s="144"/>
    </row>
    <row r="510" spans="1:32" x14ac:dyDescent="0.25">
      <c r="A510" s="161" t="s">
        <v>255</v>
      </c>
      <c r="B510" s="161"/>
      <c r="C510" s="161"/>
      <c r="D510" s="161"/>
      <c r="E510" s="144"/>
      <c r="F510" s="144"/>
      <c r="G510" s="144"/>
      <c r="H510" s="144"/>
      <c r="I510" s="144"/>
      <c r="J510" s="144"/>
      <c r="K510" s="144"/>
      <c r="L510" s="144"/>
      <c r="M510" s="144"/>
      <c r="N510" s="144"/>
      <c r="O510" s="204"/>
      <c r="P510" s="161" t="s">
        <v>255</v>
      </c>
      <c r="Q510" s="161"/>
      <c r="R510" s="161"/>
      <c r="S510" s="161"/>
      <c r="T510" s="144"/>
      <c r="U510" s="144"/>
      <c r="V510" s="144"/>
      <c r="W510" s="144"/>
      <c r="X510" s="144"/>
      <c r="Y510" s="144"/>
      <c r="Z510" s="144"/>
      <c r="AA510" s="144"/>
      <c r="AB510" s="144"/>
      <c r="AC510" s="144"/>
      <c r="AD510" s="144"/>
      <c r="AE510" s="144"/>
      <c r="AF510" s="144"/>
    </row>
    <row r="513" spans="1:32" x14ac:dyDescent="0.25">
      <c r="A513" s="189" t="s">
        <v>264</v>
      </c>
      <c r="B513" s="189"/>
      <c r="C513" s="189"/>
      <c r="D513" s="189"/>
      <c r="E513" s="181"/>
      <c r="F513" s="167"/>
      <c r="G513" s="167"/>
      <c r="H513" s="167"/>
      <c r="I513" s="167"/>
      <c r="J513" s="167"/>
      <c r="K513" s="167"/>
      <c r="L513" s="188"/>
      <c r="M513" s="211"/>
      <c r="N513" s="144"/>
      <c r="O513" s="211"/>
      <c r="P513" s="189" t="s">
        <v>264</v>
      </c>
      <c r="Q513" s="189"/>
      <c r="R513" s="189"/>
      <c r="S513" s="189"/>
      <c r="T513" s="181"/>
      <c r="U513" s="144"/>
      <c r="V513" s="144"/>
      <c r="W513" s="144"/>
      <c r="X513" s="144"/>
      <c r="Y513" s="144"/>
      <c r="Z513" s="144"/>
      <c r="AA513" s="188"/>
      <c r="AB513" s="144"/>
      <c r="AC513" s="144"/>
      <c r="AD513" s="144"/>
      <c r="AE513" s="144"/>
      <c r="AF513" s="144"/>
    </row>
    <row r="514" spans="1:32" x14ac:dyDescent="0.25">
      <c r="A514" s="166" t="s">
        <v>319</v>
      </c>
      <c r="B514" s="166"/>
      <c r="C514" s="166"/>
      <c r="D514" s="166"/>
      <c r="E514" s="213"/>
      <c r="F514" s="167"/>
      <c r="G514" s="167"/>
      <c r="H514" s="167"/>
      <c r="I514" s="167"/>
      <c r="J514" s="167"/>
      <c r="K514" s="167"/>
      <c r="L514" s="167"/>
      <c r="M514" s="144"/>
      <c r="N514" s="144"/>
      <c r="P514" s="166" t="s">
        <v>231</v>
      </c>
      <c r="Q514" s="166"/>
      <c r="R514" s="166"/>
      <c r="S514" s="166"/>
      <c r="T514" s="162"/>
      <c r="U514" s="144"/>
      <c r="V514" s="144"/>
      <c r="W514" s="144"/>
      <c r="X514" s="144"/>
      <c r="Y514" s="144"/>
      <c r="Z514" s="144"/>
      <c r="AA514" s="167"/>
      <c r="AB514" s="144"/>
      <c r="AC514" s="144"/>
      <c r="AD514" s="144"/>
      <c r="AE514" s="144"/>
      <c r="AF514" s="144"/>
    </row>
    <row r="515" spans="1:32" ht="31.5" x14ac:dyDescent="0.25">
      <c r="A515" s="190"/>
      <c r="B515" s="141">
        <v>2019</v>
      </c>
      <c r="C515" s="141">
        <v>2020</v>
      </c>
      <c r="D515" s="141">
        <v>2021</v>
      </c>
      <c r="E515" s="141">
        <v>2022</v>
      </c>
      <c r="F515" s="141">
        <v>2023</v>
      </c>
      <c r="G515" s="141">
        <v>2024</v>
      </c>
      <c r="H515" s="141">
        <v>2025</v>
      </c>
      <c r="I515" s="141">
        <v>2026</v>
      </c>
      <c r="J515" s="142" t="s">
        <v>232</v>
      </c>
      <c r="K515" s="142" t="s">
        <v>233</v>
      </c>
      <c r="L515" s="143" t="s">
        <v>234</v>
      </c>
      <c r="M515" s="145" t="s">
        <v>287</v>
      </c>
      <c r="N515" s="144"/>
      <c r="P515" s="190"/>
      <c r="Q515" s="141">
        <v>2019</v>
      </c>
      <c r="R515" s="141">
        <v>2020</v>
      </c>
      <c r="S515" s="141">
        <v>2021</v>
      </c>
      <c r="T515" s="141">
        <v>2022</v>
      </c>
      <c r="U515" s="141">
        <v>2023</v>
      </c>
      <c r="V515" s="141">
        <v>2024</v>
      </c>
      <c r="W515" s="141">
        <v>2025</v>
      </c>
      <c r="X515" s="141">
        <v>2026</v>
      </c>
      <c r="Y515" s="142" t="s">
        <v>232</v>
      </c>
      <c r="Z515" s="142" t="s">
        <v>233</v>
      </c>
      <c r="AA515" s="143" t="s">
        <v>234</v>
      </c>
      <c r="AB515" s="144"/>
      <c r="AC515" s="144"/>
      <c r="AD515" s="145" t="s">
        <v>320</v>
      </c>
      <c r="AE515" s="145" t="s">
        <v>235</v>
      </c>
      <c r="AF515" s="144"/>
    </row>
    <row r="516" spans="1:32" x14ac:dyDescent="0.25">
      <c r="A516" s="146" t="s">
        <v>236</v>
      </c>
      <c r="B516" s="147">
        <v>680</v>
      </c>
      <c r="C516" s="147">
        <v>623</v>
      </c>
      <c r="D516" s="147">
        <v>451</v>
      </c>
      <c r="E516" s="147">
        <v>567</v>
      </c>
      <c r="F516" s="147">
        <v>652</v>
      </c>
      <c r="G516" s="147">
        <v>663</v>
      </c>
      <c r="H516" s="147">
        <v>739</v>
      </c>
      <c r="I516" s="147">
        <v>675</v>
      </c>
      <c r="J516" s="148">
        <v>-8.6603518267929641E-2</v>
      </c>
      <c r="K516" s="148">
        <v>0.08</v>
      </c>
      <c r="L516" s="147"/>
      <c r="M516" s="155">
        <v>1.9279654965582246E-2</v>
      </c>
      <c r="N516" s="144"/>
      <c r="P516" s="146" t="s">
        <v>236</v>
      </c>
      <c r="Q516" s="147">
        <v>29719</v>
      </c>
      <c r="R516" s="147">
        <v>30357</v>
      </c>
      <c r="S516" s="147">
        <v>22700</v>
      </c>
      <c r="T516" s="147">
        <v>28141</v>
      </c>
      <c r="U516" s="147">
        <v>32999</v>
      </c>
      <c r="V516" s="147">
        <v>35838</v>
      </c>
      <c r="W516" s="147">
        <v>34289</v>
      </c>
      <c r="X516" s="147">
        <v>35011</v>
      </c>
      <c r="Y516" s="148">
        <v>2.105631543643734E-2</v>
      </c>
      <c r="Z516" s="148">
        <v>0.14498955817289053</v>
      </c>
      <c r="AA516" s="147"/>
      <c r="AB516" s="144"/>
      <c r="AC516" s="144"/>
      <c r="AD516" s="147">
        <v>625</v>
      </c>
      <c r="AE516" s="147">
        <v>30577.571428571428</v>
      </c>
      <c r="AF516" s="144"/>
    </row>
    <row r="517" spans="1:32" x14ac:dyDescent="0.25">
      <c r="A517" s="149" t="s">
        <v>237</v>
      </c>
      <c r="B517" s="150">
        <v>222</v>
      </c>
      <c r="C517" s="150">
        <v>214</v>
      </c>
      <c r="D517" s="150">
        <v>133</v>
      </c>
      <c r="E517" s="150">
        <v>149</v>
      </c>
      <c r="F517" s="150">
        <v>174</v>
      </c>
      <c r="G517" s="150">
        <v>142</v>
      </c>
      <c r="H517" s="150">
        <v>170</v>
      </c>
      <c r="I517" s="150">
        <v>129</v>
      </c>
      <c r="J517" s="148">
        <v>-0.2411764705882353</v>
      </c>
      <c r="K517" s="148">
        <v>-0.25</v>
      </c>
      <c r="L517" s="147"/>
      <c r="M517" s="155">
        <v>2.1931315878952737E-2</v>
      </c>
      <c r="N517" s="144"/>
      <c r="P517" s="149" t="s">
        <v>237</v>
      </c>
      <c r="Q517" s="150">
        <v>7240</v>
      </c>
      <c r="R517" s="150">
        <v>7407</v>
      </c>
      <c r="S517" s="150">
        <v>5905</v>
      </c>
      <c r="T517" s="150">
        <v>6187</v>
      </c>
      <c r="U517" s="150">
        <v>6401</v>
      </c>
      <c r="V517" s="150">
        <v>6379</v>
      </c>
      <c r="W517" s="150">
        <v>5385</v>
      </c>
      <c r="X517" s="150">
        <v>5882</v>
      </c>
      <c r="Y517" s="148">
        <v>9.2293407613741871E-2</v>
      </c>
      <c r="Z517" s="148">
        <v>-8.3066096561553573E-2</v>
      </c>
      <c r="AA517" s="147"/>
      <c r="AB517" s="144"/>
      <c r="AC517" s="144"/>
      <c r="AD517" s="150">
        <v>172</v>
      </c>
      <c r="AE517" s="150">
        <v>6414.8571428571431</v>
      </c>
      <c r="AF517" s="144"/>
    </row>
    <row r="518" spans="1:32" x14ac:dyDescent="0.25">
      <c r="A518" s="146" t="s">
        <v>90</v>
      </c>
      <c r="B518" s="151">
        <v>0.36633663366336633</v>
      </c>
      <c r="C518" s="151">
        <v>0.38078291814946619</v>
      </c>
      <c r="D518" s="151">
        <v>0.31818181818181818</v>
      </c>
      <c r="E518" s="151">
        <v>0.2754158964879852</v>
      </c>
      <c r="F518" s="151">
        <v>0.28246753246753248</v>
      </c>
      <c r="G518" s="151">
        <v>0.23278688524590163</v>
      </c>
      <c r="H518" s="151">
        <v>0.24320457796852646</v>
      </c>
      <c r="I518" s="151">
        <v>0.21182266009852216</v>
      </c>
      <c r="J518" s="172">
        <v>-3.1381917870004301</v>
      </c>
      <c r="K518" s="172">
        <v>-8.5314556091013873</v>
      </c>
      <c r="L518" s="147"/>
      <c r="M518" s="203">
        <v>2.8279738764231901</v>
      </c>
      <c r="N518" s="144"/>
      <c r="P518" s="146" t="s">
        <v>90</v>
      </c>
      <c r="Q518" s="151">
        <v>0.26333975921143565</v>
      </c>
      <c r="R518" s="151">
        <v>0.25994034041059833</v>
      </c>
      <c r="S518" s="151">
        <v>0.2713570148430679</v>
      </c>
      <c r="T518" s="151">
        <v>0.23304079249689255</v>
      </c>
      <c r="U518" s="151">
        <v>0.20886902042680938</v>
      </c>
      <c r="V518" s="151">
        <v>0.19705909610453801</v>
      </c>
      <c r="W518" s="151">
        <v>0.1704059998101326</v>
      </c>
      <c r="X518" s="151">
        <v>0.18354292133429026</v>
      </c>
      <c r="Y518" s="172">
        <v>1.3136921524157659</v>
      </c>
      <c r="Z518" s="172">
        <v>-4.2200608597942448</v>
      </c>
      <c r="AA518" s="147"/>
      <c r="AB518" s="144"/>
      <c r="AC518" s="144"/>
      <c r="AD518" s="151">
        <v>0.29713721618953604</v>
      </c>
      <c r="AE518" s="151">
        <v>0.22574352993223271</v>
      </c>
      <c r="AF518" s="144"/>
    </row>
    <row r="519" spans="1:32" x14ac:dyDescent="0.25">
      <c r="A519" s="149" t="s">
        <v>238</v>
      </c>
      <c r="B519" s="150">
        <v>194</v>
      </c>
      <c r="C519" s="150">
        <v>183</v>
      </c>
      <c r="D519" s="150">
        <v>118</v>
      </c>
      <c r="E519" s="150">
        <v>125</v>
      </c>
      <c r="F519" s="150">
        <v>153</v>
      </c>
      <c r="G519" s="150">
        <v>104</v>
      </c>
      <c r="H519" s="150">
        <v>151</v>
      </c>
      <c r="I519" s="150">
        <v>99</v>
      </c>
      <c r="J519" s="148">
        <v>-0.3443708609271523</v>
      </c>
      <c r="K519" s="148">
        <v>-0.32587548638132297</v>
      </c>
      <c r="L519" s="147"/>
      <c r="M519" s="155">
        <v>1.9891500904159132E-2</v>
      </c>
      <c r="N519" s="144"/>
      <c r="P519" s="149" t="s">
        <v>238</v>
      </c>
      <c r="Q519" s="150">
        <v>6227</v>
      </c>
      <c r="R519" s="150">
        <v>6425</v>
      </c>
      <c r="S519" s="150">
        <v>5110</v>
      </c>
      <c r="T519" s="150">
        <v>5031</v>
      </c>
      <c r="U519" s="150">
        <v>5004</v>
      </c>
      <c r="V519" s="150">
        <v>4950</v>
      </c>
      <c r="W519" s="150">
        <v>4219</v>
      </c>
      <c r="X519" s="150">
        <v>4977</v>
      </c>
      <c r="Y519" s="148">
        <v>0.17966342735245319</v>
      </c>
      <c r="Z519" s="148">
        <v>-5.7539360493426436E-2</v>
      </c>
      <c r="AA519" s="147"/>
      <c r="AB519" s="144"/>
      <c r="AC519" s="144"/>
      <c r="AD519" s="150">
        <v>146.85714285714286</v>
      </c>
      <c r="AE519" s="150">
        <v>5280.8571428571431</v>
      </c>
      <c r="AF519" s="144"/>
    </row>
    <row r="520" spans="1:32" x14ac:dyDescent="0.25">
      <c r="A520" s="149" t="s">
        <v>239</v>
      </c>
      <c r="B520" s="153">
        <v>0.28529411764705881</v>
      </c>
      <c r="C520" s="153">
        <v>0.29373996789727125</v>
      </c>
      <c r="D520" s="153">
        <v>0.2616407982261641</v>
      </c>
      <c r="E520" s="153">
        <v>0.22045855379188711</v>
      </c>
      <c r="F520" s="153">
        <v>0.23466257668711657</v>
      </c>
      <c r="G520" s="153">
        <v>0.15686274509803921</v>
      </c>
      <c r="H520" s="153">
        <v>0.20433017591339647</v>
      </c>
      <c r="I520" s="153">
        <v>0.14666666666666667</v>
      </c>
      <c r="J520" s="172">
        <v>-5.7663509246729809</v>
      </c>
      <c r="K520" s="172">
        <v>-8.8304761904761921</v>
      </c>
      <c r="L520" s="147"/>
      <c r="M520" s="203">
        <v>0.45113440537735694</v>
      </c>
      <c r="N520" s="144"/>
      <c r="P520" s="149" t="s">
        <v>239</v>
      </c>
      <c r="Q520" s="153">
        <v>0.2095292573774353</v>
      </c>
      <c r="R520" s="153">
        <v>0.2116480548143756</v>
      </c>
      <c r="S520" s="153">
        <v>0.2251101321585903</v>
      </c>
      <c r="T520" s="153">
        <v>0.17877829501439182</v>
      </c>
      <c r="U520" s="153">
        <v>0.15164095881693385</v>
      </c>
      <c r="V520" s="153">
        <v>0.13812154696132597</v>
      </c>
      <c r="W520" s="153">
        <v>0.12304237510571904</v>
      </c>
      <c r="X520" s="153">
        <v>0.1421553226128931</v>
      </c>
      <c r="Y520" s="172">
        <v>1.9112947507174058</v>
      </c>
      <c r="Z520" s="172">
        <v>-3.0548293015742272</v>
      </c>
      <c r="AA520" s="147"/>
      <c r="AB520" s="144"/>
      <c r="AC520" s="144"/>
      <c r="AD520" s="153">
        <v>0.23497142857142858</v>
      </c>
      <c r="AE520" s="153">
        <v>0.17270361562863537</v>
      </c>
      <c r="AF520" s="144"/>
    </row>
    <row r="521" spans="1:32" x14ac:dyDescent="0.25">
      <c r="A521" s="149" t="s">
        <v>240</v>
      </c>
      <c r="B521" s="153">
        <v>0.87387387387387383</v>
      </c>
      <c r="C521" s="153">
        <v>0.85514018691588789</v>
      </c>
      <c r="D521" s="153">
        <v>0.88721804511278191</v>
      </c>
      <c r="E521" s="153">
        <v>0.83892617449664431</v>
      </c>
      <c r="F521" s="153">
        <v>0.87931034482758619</v>
      </c>
      <c r="G521" s="153">
        <v>0.73239436619718312</v>
      </c>
      <c r="H521" s="153">
        <v>0.88823529411764701</v>
      </c>
      <c r="I521" s="153">
        <v>0.76744186046511631</v>
      </c>
      <c r="J521" s="172">
        <v>-12.07934336525307</v>
      </c>
      <c r="K521" s="172">
        <v>-8.6378737541528245</v>
      </c>
      <c r="L521" s="147"/>
      <c r="M521" s="203">
        <v>-7.8698907980990445</v>
      </c>
      <c r="N521" s="144"/>
      <c r="P521" s="149" t="s">
        <v>240</v>
      </c>
      <c r="Q521" s="153">
        <v>0.86008287292817676</v>
      </c>
      <c r="R521" s="153">
        <v>0.86742270824895373</v>
      </c>
      <c r="S521" s="153">
        <v>0.86536833192209994</v>
      </c>
      <c r="T521" s="153">
        <v>0.813156618716664</v>
      </c>
      <c r="U521" s="153">
        <v>0.78175285111701298</v>
      </c>
      <c r="V521" s="153">
        <v>0.77598369650415422</v>
      </c>
      <c r="W521" s="153">
        <v>0.78347260909935001</v>
      </c>
      <c r="X521" s="153">
        <v>0.84614076844610675</v>
      </c>
      <c r="Y521" s="172">
        <v>6.2668159346756731</v>
      </c>
      <c r="Z521" s="172">
        <v>2.2917892978442378</v>
      </c>
      <c r="AA521" s="147"/>
      <c r="AB521" s="144"/>
      <c r="AC521" s="144"/>
      <c r="AD521" s="153">
        <v>0.85382059800664456</v>
      </c>
      <c r="AE521" s="153">
        <v>0.82322287546766437</v>
      </c>
      <c r="AF521" s="144"/>
    </row>
    <row r="522" spans="1:32" ht="22.15" customHeight="1" x14ac:dyDescent="0.25">
      <c r="A522" s="154" t="s">
        <v>241</v>
      </c>
      <c r="B522" s="155">
        <v>4.5045045045045043E-2</v>
      </c>
      <c r="C522" s="155">
        <v>3.7383177570093455E-2</v>
      </c>
      <c r="D522" s="155">
        <v>3.007518796992481E-2</v>
      </c>
      <c r="E522" s="155">
        <v>5.3691275167785234E-2</v>
      </c>
      <c r="F522" s="155">
        <v>1.1494252873563218E-2</v>
      </c>
      <c r="G522" s="155">
        <v>2.1126760563380281E-2</v>
      </c>
      <c r="H522" s="155">
        <v>5.8823529411764705E-3</v>
      </c>
      <c r="I522" s="155">
        <v>3.1007751937984496E-2</v>
      </c>
      <c r="J522" s="172">
        <v>2.5125398996808026</v>
      </c>
      <c r="K522" s="172">
        <v>0.11074197120708729</v>
      </c>
      <c r="L522" s="147"/>
      <c r="M522" s="203">
        <v>1.1286568666988235</v>
      </c>
      <c r="N522" s="144"/>
      <c r="P522" s="154" t="s">
        <v>241</v>
      </c>
      <c r="Q522" s="155">
        <v>2.0580110497237569E-2</v>
      </c>
      <c r="R522" s="155">
        <v>2.227622519238558E-2</v>
      </c>
      <c r="S522" s="155">
        <v>2.1845893310753598E-2</v>
      </c>
      <c r="T522" s="155">
        <v>2.4082754161952481E-2</v>
      </c>
      <c r="U522" s="155">
        <v>2.2340259334478987E-2</v>
      </c>
      <c r="V522" s="155">
        <v>2.1633484872237027E-2</v>
      </c>
      <c r="W522" s="155">
        <v>2.0055710306406686E-2</v>
      </c>
      <c r="X522" s="155">
        <v>1.972118327099626E-2</v>
      </c>
      <c r="Y522" s="172">
        <v>-3.3452703541042572E-2</v>
      </c>
      <c r="Z522" s="172">
        <v>-0.21254228220021382</v>
      </c>
      <c r="AA522" s="147"/>
      <c r="AB522" s="144"/>
      <c r="AC522" s="144"/>
      <c r="AD522" s="151">
        <v>2.9900332225913623E-2</v>
      </c>
      <c r="AE522" s="151">
        <v>2.1846606092998398E-2</v>
      </c>
      <c r="AF522" s="144"/>
    </row>
    <row r="523" spans="1:32" ht="22.15" customHeight="1" x14ac:dyDescent="0.25">
      <c r="A523" s="154" t="s">
        <v>242</v>
      </c>
      <c r="B523" s="155">
        <v>1.4705882352941176E-2</v>
      </c>
      <c r="C523" s="155">
        <v>1.2841091492776886E-2</v>
      </c>
      <c r="D523" s="155">
        <v>8.869179600886918E-3</v>
      </c>
      <c r="E523" s="155">
        <v>1.4109347442680775E-2</v>
      </c>
      <c r="F523" s="155">
        <v>3.0674846625766872E-3</v>
      </c>
      <c r="G523" s="155">
        <v>4.5248868778280547E-3</v>
      </c>
      <c r="H523" s="155">
        <v>1.3531799729364006E-3</v>
      </c>
      <c r="I523" s="155">
        <v>5.9259259259259256E-3</v>
      </c>
      <c r="J523" s="172">
        <v>0.45727459529895254</v>
      </c>
      <c r="K523" s="172">
        <v>-0.23026455026455031</v>
      </c>
      <c r="L523" s="147"/>
      <c r="M523" s="203">
        <v>0.26126815170258655</v>
      </c>
      <c r="N523" s="144"/>
      <c r="P523" s="154" t="s">
        <v>242</v>
      </c>
      <c r="Q523" s="155">
        <v>5.013627645613917E-3</v>
      </c>
      <c r="R523" s="155">
        <v>5.4353196956220973E-3</v>
      </c>
      <c r="S523" s="155">
        <v>5.6828193832599121E-3</v>
      </c>
      <c r="T523" s="155">
        <v>5.2947656444333894E-3</v>
      </c>
      <c r="U523" s="155">
        <v>4.3334646504439526E-3</v>
      </c>
      <c r="V523" s="155">
        <v>3.850661309224845E-3</v>
      </c>
      <c r="W523" s="155">
        <v>3.1496981539269153E-3</v>
      </c>
      <c r="X523" s="155">
        <v>3.31324440890006E-3</v>
      </c>
      <c r="Y523" s="172">
        <v>1.6354625497314468E-2</v>
      </c>
      <c r="Z523" s="172">
        <v>-0.12699468190307761</v>
      </c>
      <c r="AA523" s="147"/>
      <c r="AB523" s="144"/>
      <c r="AC523" s="144"/>
      <c r="AD523" s="151">
        <v>8.2285714285714288E-3</v>
      </c>
      <c r="AE523" s="151">
        <v>4.583191227930836E-3</v>
      </c>
      <c r="AF523" s="144"/>
    </row>
    <row r="524" spans="1:32" ht="22.15" customHeight="1" x14ac:dyDescent="0.25">
      <c r="A524" s="154" t="s">
        <v>243</v>
      </c>
      <c r="B524" s="155">
        <v>0.11911764705882352</v>
      </c>
      <c r="C524" s="155">
        <v>0.13804173354735153</v>
      </c>
      <c r="D524" s="155">
        <v>0.11529933481152993</v>
      </c>
      <c r="E524" s="155">
        <v>8.6419753086419748E-2</v>
      </c>
      <c r="F524" s="155">
        <v>0.13496932515337423</v>
      </c>
      <c r="G524" s="155">
        <v>9.2006033182503777E-2</v>
      </c>
      <c r="H524" s="155">
        <v>9.2016238159675232E-2</v>
      </c>
      <c r="I524" s="155">
        <v>6.5185185185185179E-2</v>
      </c>
      <c r="J524" s="172">
        <v>-2.6831052974490053</v>
      </c>
      <c r="K524" s="172">
        <v>-4.5671957671957681</v>
      </c>
      <c r="L524" s="147"/>
      <c r="M524" s="203">
        <v>1.8856888364186066</v>
      </c>
      <c r="N524" s="144"/>
      <c r="P524" s="154" t="s">
        <v>243</v>
      </c>
      <c r="Q524" s="155">
        <v>6.6724990746660384E-2</v>
      </c>
      <c r="R524" s="155">
        <v>7.3590934545574332E-2</v>
      </c>
      <c r="S524" s="155">
        <v>7.3480176211453738E-2</v>
      </c>
      <c r="T524" s="155">
        <v>7.0217831633559574E-2</v>
      </c>
      <c r="U524" s="155">
        <v>6.0274553774356796E-2</v>
      </c>
      <c r="V524" s="155">
        <v>5.5416038841453207E-2</v>
      </c>
      <c r="W524" s="155">
        <v>4.6166409052465808E-2</v>
      </c>
      <c r="X524" s="155">
        <v>4.6328296820999114E-2</v>
      </c>
      <c r="Y524" s="172">
        <v>1.6188776853330589E-2</v>
      </c>
      <c r="Z524" s="172">
        <v>-1.6364713461981408</v>
      </c>
      <c r="AA524" s="147"/>
      <c r="AB524" s="144"/>
      <c r="AC524" s="144"/>
      <c r="AD524" s="151">
        <v>0.11085714285714286</v>
      </c>
      <c r="AE524" s="151">
        <v>6.2693010282980521E-2</v>
      </c>
      <c r="AF524" s="144"/>
    </row>
    <row r="525" spans="1:32" ht="22.15" customHeight="1" x14ac:dyDescent="0.25">
      <c r="A525" s="154" t="s">
        <v>244</v>
      </c>
      <c r="B525" s="155">
        <v>0.45441176470588235</v>
      </c>
      <c r="C525" s="155">
        <v>0.4173354735152488</v>
      </c>
      <c r="D525" s="155">
        <v>0.51662971175166295</v>
      </c>
      <c r="E525" s="155">
        <v>0.59964726631393295</v>
      </c>
      <c r="F525" s="155">
        <v>0.52760736196319014</v>
      </c>
      <c r="G525" s="155">
        <v>0.5942684766214178</v>
      </c>
      <c r="H525" s="155">
        <v>0.53044654939106906</v>
      </c>
      <c r="I525" s="155">
        <v>0.5881481481481482</v>
      </c>
      <c r="J525" s="172">
        <v>5.7701598757079147</v>
      </c>
      <c r="K525" s="172">
        <v>6.8833862433862469</v>
      </c>
      <c r="L525" s="147"/>
      <c r="M525" s="203">
        <v>-2.7515500419444838</v>
      </c>
      <c r="N525" s="144"/>
      <c r="P525" s="154" t="s">
        <v>244</v>
      </c>
      <c r="Q525" s="155">
        <v>0.59837141222786772</v>
      </c>
      <c r="R525" s="155">
        <v>0.57713212768060085</v>
      </c>
      <c r="S525" s="155">
        <v>0.58013215859030842</v>
      </c>
      <c r="T525" s="155">
        <v>0.61824384350236306</v>
      </c>
      <c r="U525" s="155">
        <v>0.61717021727931154</v>
      </c>
      <c r="V525" s="155">
        <v>0.60128913443830567</v>
      </c>
      <c r="W525" s="155">
        <v>0.64040946076001048</v>
      </c>
      <c r="X525" s="155">
        <v>0.61566364856759304</v>
      </c>
      <c r="Y525" s="172">
        <v>-2.4745812192417449</v>
      </c>
      <c r="Z525" s="172">
        <v>0.95050729542817125</v>
      </c>
      <c r="AA525" s="147"/>
      <c r="AB525" s="144"/>
      <c r="AC525" s="144"/>
      <c r="AD525" s="151">
        <v>0.51931428571428573</v>
      </c>
      <c r="AE525" s="151">
        <v>0.60615857561331132</v>
      </c>
      <c r="AF525" s="144"/>
    </row>
    <row r="526" spans="1:32" ht="22.15" customHeight="1" x14ac:dyDescent="0.25">
      <c r="A526" s="154" t="s">
        <v>245</v>
      </c>
      <c r="B526" s="155">
        <v>0</v>
      </c>
      <c r="C526" s="155">
        <v>0</v>
      </c>
      <c r="D526" s="155">
        <v>0</v>
      </c>
      <c r="E526" s="155">
        <v>0</v>
      </c>
      <c r="F526" s="155">
        <v>0</v>
      </c>
      <c r="G526" s="155">
        <v>1.5082956259426848E-3</v>
      </c>
      <c r="H526" s="155">
        <v>8.9309878213802429E-2</v>
      </c>
      <c r="I526" s="155">
        <v>2.5185185185185185E-2</v>
      </c>
      <c r="J526" s="172">
        <v>-6.4124693028617248</v>
      </c>
      <c r="K526" s="172">
        <v>0.98708994708994713</v>
      </c>
      <c r="L526" s="147"/>
      <c r="M526" s="203">
        <v>-3.9537330595569435</v>
      </c>
      <c r="N526" s="144"/>
      <c r="P526" s="154" t="s">
        <v>245</v>
      </c>
      <c r="Q526" s="155">
        <v>3.1091221104344022E-2</v>
      </c>
      <c r="R526" s="155">
        <v>4.2527258951806833E-2</v>
      </c>
      <c r="S526" s="155">
        <v>4.2995594713656389E-2</v>
      </c>
      <c r="T526" s="155">
        <v>3.5997299314167938E-2</v>
      </c>
      <c r="U526" s="155">
        <v>5.6607775993211915E-2</v>
      </c>
      <c r="V526" s="155">
        <v>6.6995926111948212E-2</v>
      </c>
      <c r="W526" s="155">
        <v>7.6730146694275136E-2</v>
      </c>
      <c r="X526" s="155">
        <v>6.4722515780754622E-2</v>
      </c>
      <c r="Y526" s="172">
        <v>-1.2007630913520515</v>
      </c>
      <c r="Z526" s="172">
        <v>1.2845089282340751</v>
      </c>
      <c r="AA526" s="147"/>
      <c r="AB526" s="144"/>
      <c r="AC526" s="144"/>
      <c r="AD526" s="151">
        <v>1.5314285714285714E-2</v>
      </c>
      <c r="AE526" s="151">
        <v>5.187742649841387E-2</v>
      </c>
      <c r="AF526" s="144"/>
    </row>
    <row r="527" spans="1:32" ht="22.15" customHeight="1" x14ac:dyDescent="0.25">
      <c r="A527" s="154" t="s">
        <v>246</v>
      </c>
      <c r="B527" s="155">
        <v>9.8529411764705879E-2</v>
      </c>
      <c r="C527" s="155">
        <v>8.5072231139646876E-2</v>
      </c>
      <c r="D527" s="155">
        <v>6.2084257206208429E-2</v>
      </c>
      <c r="E527" s="155">
        <v>3.8800705467372132E-2</v>
      </c>
      <c r="F527" s="155">
        <v>4.9079754601226995E-2</v>
      </c>
      <c r="G527" s="155">
        <v>7.3906485671191555E-2</v>
      </c>
      <c r="H527" s="155">
        <v>5.142083897158322E-2</v>
      </c>
      <c r="I527" s="155">
        <v>8.2962962962962961E-2</v>
      </c>
      <c r="J527" s="172">
        <v>3.154212399137974</v>
      </c>
      <c r="K527" s="172">
        <v>1.6905820105820104</v>
      </c>
      <c r="L527" s="147"/>
      <c r="M527" s="203">
        <v>0.46161576731968829</v>
      </c>
      <c r="N527" s="144"/>
      <c r="P527" s="154" t="s">
        <v>246</v>
      </c>
      <c r="Q527" s="155">
        <v>6.9282277331000369E-2</v>
      </c>
      <c r="R527" s="155">
        <v>5.4188490298777876E-2</v>
      </c>
      <c r="S527" s="155">
        <v>3.1762114537444937E-2</v>
      </c>
      <c r="T527" s="155">
        <v>4.7688426139796028E-2</v>
      </c>
      <c r="U527" s="155">
        <v>6.3153428891784602E-2</v>
      </c>
      <c r="V527" s="155">
        <v>8.8397790055248615E-2</v>
      </c>
      <c r="W527" s="155">
        <v>7.0722389104377503E-2</v>
      </c>
      <c r="X527" s="155">
        <v>7.8346805289766078E-2</v>
      </c>
      <c r="Y527" s="172">
        <v>0.76244161853885739</v>
      </c>
      <c r="Z527" s="172">
        <v>1.5536996045829117</v>
      </c>
      <c r="AA527" s="147"/>
      <c r="AB527" s="144"/>
      <c r="AC527" s="144"/>
      <c r="AD527" s="151">
        <v>6.6057142857142856E-2</v>
      </c>
      <c r="AE527" s="151">
        <v>6.2809809243936962E-2</v>
      </c>
      <c r="AF527" s="144"/>
    </row>
    <row r="528" spans="1:32" x14ac:dyDescent="0.25">
      <c r="A528" s="149" t="s">
        <v>247</v>
      </c>
      <c r="B528" s="150">
        <v>69.950000000000017</v>
      </c>
      <c r="C528" s="150">
        <v>56.139646869983963</v>
      </c>
      <c r="D528" s="150">
        <v>48.059866962305968</v>
      </c>
      <c r="E528" s="150">
        <v>48.462081128747791</v>
      </c>
      <c r="F528" s="150">
        <v>38.093558282208605</v>
      </c>
      <c r="G528" s="150">
        <v>29.310708898944188</v>
      </c>
      <c r="H528" s="150">
        <v>82.469553450608927</v>
      </c>
      <c r="I528" s="150">
        <v>33.87555555555555</v>
      </c>
      <c r="J528" s="177">
        <v>-48.593997895053377</v>
      </c>
      <c r="K528" s="177">
        <v>-20.275073015873019</v>
      </c>
      <c r="L528" s="147"/>
      <c r="M528" s="203">
        <v>8.0234804934322312</v>
      </c>
      <c r="N528" s="144"/>
      <c r="P528" s="149" t="s">
        <v>247</v>
      </c>
      <c r="Q528" s="150">
        <v>39.56960193815403</v>
      </c>
      <c r="R528" s="150">
        <v>45.819712092762785</v>
      </c>
      <c r="S528" s="150">
        <v>37.223392070484572</v>
      </c>
      <c r="T528" s="150">
        <v>28.835968871042258</v>
      </c>
      <c r="U528" s="150">
        <v>26.790326979605457</v>
      </c>
      <c r="V528" s="150">
        <v>25.345080640660758</v>
      </c>
      <c r="W528" s="150">
        <v>26.828224795123802</v>
      </c>
      <c r="X528" s="150">
        <v>25.852075062123319</v>
      </c>
      <c r="Y528" s="177">
        <v>-0.97614973300048291</v>
      </c>
      <c r="Z528" s="177">
        <v>-6.5509747923451727</v>
      </c>
      <c r="AA528" s="147"/>
      <c r="AB528" s="144"/>
      <c r="AC528" s="144"/>
      <c r="AD528" s="150">
        <v>54.15062857142857</v>
      </c>
      <c r="AE528" s="150">
        <v>32.403049854468492</v>
      </c>
      <c r="AF528" s="144"/>
    </row>
    <row r="529" spans="1:32" x14ac:dyDescent="0.25">
      <c r="A529" s="149" t="s">
        <v>248</v>
      </c>
      <c r="B529" s="150">
        <v>131.34234234234233</v>
      </c>
      <c r="C529" s="150">
        <v>87.037383177570078</v>
      </c>
      <c r="D529" s="150">
        <v>107.74436090225564</v>
      </c>
      <c r="E529" s="150">
        <v>116.09395973154368</v>
      </c>
      <c r="F529" s="150">
        <v>57.816091954023008</v>
      </c>
      <c r="G529" s="150">
        <v>74.830985915492931</v>
      </c>
      <c r="H529" s="150">
        <v>189.60588235294122</v>
      </c>
      <c r="I529" s="150">
        <v>99.131782945736461</v>
      </c>
      <c r="J529" s="177">
        <v>-90.474099407204761</v>
      </c>
      <c r="K529" s="177">
        <v>-10.777685492801751</v>
      </c>
      <c r="L529" s="147"/>
      <c r="M529" s="203">
        <v>17.259290596195427</v>
      </c>
      <c r="N529" s="144"/>
      <c r="P529" s="149" t="s">
        <v>248</v>
      </c>
      <c r="Q529" s="150">
        <v>85.649861878453024</v>
      </c>
      <c r="R529" s="150">
        <v>107.04158228702578</v>
      </c>
      <c r="S529" s="150">
        <v>85.66011854360714</v>
      </c>
      <c r="T529" s="150">
        <v>64.540003232584468</v>
      </c>
      <c r="U529" s="150">
        <v>68.260584283705683</v>
      </c>
      <c r="V529" s="150">
        <v>76.472487850760302</v>
      </c>
      <c r="W529" s="150">
        <v>93.711420612813328</v>
      </c>
      <c r="X529" s="150">
        <v>81.872492349541034</v>
      </c>
      <c r="Y529" s="177">
        <v>-11.838928263272294</v>
      </c>
      <c r="Z529" s="177">
        <v>-1.5829681884956699</v>
      </c>
      <c r="AA529" s="147"/>
      <c r="AB529" s="144"/>
      <c r="AC529" s="144"/>
      <c r="AD529" s="150">
        <v>109.90946843853821</v>
      </c>
      <c r="AE529" s="150">
        <v>83.455460538036704</v>
      </c>
      <c r="AF529" s="144"/>
    </row>
    <row r="530" spans="1:32" x14ac:dyDescent="0.25">
      <c r="A530" s="146" t="s">
        <v>249</v>
      </c>
      <c r="B530" s="147">
        <v>135</v>
      </c>
      <c r="C530" s="147">
        <v>122</v>
      </c>
      <c r="D530" s="147">
        <v>169</v>
      </c>
      <c r="E530" s="147">
        <v>80</v>
      </c>
      <c r="F530" s="147">
        <v>131</v>
      </c>
      <c r="G530" s="147">
        <v>143</v>
      </c>
      <c r="H530" s="147">
        <v>154</v>
      </c>
      <c r="I530" s="147">
        <v>110</v>
      </c>
      <c r="J530" s="148">
        <v>-0.2857142857142857</v>
      </c>
      <c r="K530" s="148">
        <v>-0.17558886509635968</v>
      </c>
      <c r="L530" s="147"/>
      <c r="M530" s="155">
        <v>3.0547070258261595E-2</v>
      </c>
      <c r="N530" s="144"/>
      <c r="P530" s="146" t="s">
        <v>249</v>
      </c>
      <c r="Q530" s="147">
        <v>4528</v>
      </c>
      <c r="R530" s="147">
        <v>3695</v>
      </c>
      <c r="S530" s="147">
        <v>3949</v>
      </c>
      <c r="T530" s="147">
        <v>3775</v>
      </c>
      <c r="U530" s="147">
        <v>3494</v>
      </c>
      <c r="V530" s="147">
        <v>3397</v>
      </c>
      <c r="W530" s="147">
        <v>3849</v>
      </c>
      <c r="X530" s="147">
        <v>3601</v>
      </c>
      <c r="Y530" s="148">
        <v>-6.4432320083138483E-2</v>
      </c>
      <c r="Z530" s="148">
        <v>-5.5457713493461271E-2</v>
      </c>
      <c r="AA530" s="147"/>
      <c r="AB530" s="144"/>
      <c r="AC530" s="144"/>
      <c r="AD530" s="147">
        <v>133.42857142857142</v>
      </c>
      <c r="AE530" s="147">
        <v>3812.4285714285716</v>
      </c>
      <c r="AF530" s="144"/>
    </row>
    <row r="531" spans="1:32" x14ac:dyDescent="0.25">
      <c r="A531" s="146" t="s">
        <v>250</v>
      </c>
      <c r="B531" s="147">
        <v>22</v>
      </c>
      <c r="C531" s="147">
        <v>12</v>
      </c>
      <c r="D531" s="147">
        <v>53</v>
      </c>
      <c r="E531" s="147">
        <v>12</v>
      </c>
      <c r="F531" s="147">
        <v>20</v>
      </c>
      <c r="G531" s="147">
        <v>38</v>
      </c>
      <c r="H531" s="147">
        <v>41</v>
      </c>
      <c r="I531" s="147">
        <v>32</v>
      </c>
      <c r="J531" s="148">
        <v>-0.21951219512195122</v>
      </c>
      <c r="K531" s="148">
        <v>0.13131313131313135</v>
      </c>
      <c r="L531" s="147"/>
      <c r="M531" s="155">
        <v>3.9457459926017263E-2</v>
      </c>
      <c r="N531" s="144"/>
      <c r="P531" s="146" t="s">
        <v>250</v>
      </c>
      <c r="Q531" s="147">
        <v>859</v>
      </c>
      <c r="R531" s="147">
        <v>744</v>
      </c>
      <c r="S531" s="147">
        <v>781</v>
      </c>
      <c r="T531" s="147">
        <v>774</v>
      </c>
      <c r="U531" s="147">
        <v>605</v>
      </c>
      <c r="V531" s="147">
        <v>656</v>
      </c>
      <c r="W531" s="147">
        <v>798</v>
      </c>
      <c r="X531" s="147">
        <v>811</v>
      </c>
      <c r="Y531" s="148">
        <v>1.6290726817042606E-2</v>
      </c>
      <c r="Z531" s="148">
        <v>8.8173279662641296E-2</v>
      </c>
      <c r="AA531" s="147"/>
      <c r="AB531" s="144"/>
      <c r="AC531" s="144"/>
      <c r="AD531" s="150">
        <v>28.285714285714285</v>
      </c>
      <c r="AE531" s="150">
        <v>745.28571428571433</v>
      </c>
      <c r="AF531" s="144"/>
    </row>
    <row r="532" spans="1:32" x14ac:dyDescent="0.25">
      <c r="A532" s="149" t="s">
        <v>251</v>
      </c>
      <c r="B532" s="150">
        <v>0</v>
      </c>
      <c r="C532" s="150">
        <v>257</v>
      </c>
      <c r="D532" s="150">
        <v>226</v>
      </c>
      <c r="E532" s="150">
        <v>219</v>
      </c>
      <c r="F532" s="150">
        <v>247</v>
      </c>
      <c r="G532" s="150">
        <v>243</v>
      </c>
      <c r="H532" s="150">
        <v>236</v>
      </c>
      <c r="I532" s="150">
        <v>215</v>
      </c>
      <c r="J532" s="148">
        <v>-8.8983050847457626E-2</v>
      </c>
      <c r="K532" s="157">
        <v>-9.6638655462184878E-2</v>
      </c>
      <c r="L532" s="147"/>
      <c r="M532" s="155">
        <v>3.0583214793741108E-2</v>
      </c>
      <c r="N532" s="144"/>
      <c r="P532" s="149" t="s">
        <v>251</v>
      </c>
      <c r="Q532" s="150">
        <v>0</v>
      </c>
      <c r="R532" s="150">
        <v>10740</v>
      </c>
      <c r="S532" s="150">
        <v>8328</v>
      </c>
      <c r="T532" s="150">
        <v>7400</v>
      </c>
      <c r="U532" s="150">
        <v>6638</v>
      </c>
      <c r="V532" s="150">
        <v>6901</v>
      </c>
      <c r="W532" s="150">
        <v>6408</v>
      </c>
      <c r="X532" s="150">
        <v>7030</v>
      </c>
      <c r="Y532" s="148">
        <v>9.7066167290886393E-2</v>
      </c>
      <c r="Z532" s="157">
        <v>-9.1242055370031203E-2</v>
      </c>
      <c r="AA532" s="147"/>
      <c r="AB532" s="144"/>
      <c r="AC532" s="144"/>
      <c r="AD532" s="158">
        <v>238</v>
      </c>
      <c r="AE532" s="158">
        <v>7735.833333333333</v>
      </c>
      <c r="AF532" s="144"/>
    </row>
    <row r="533" spans="1:32" x14ac:dyDescent="0.25">
      <c r="A533" s="159" t="s">
        <v>252</v>
      </c>
      <c r="B533" s="147">
        <v>119</v>
      </c>
      <c r="C533" s="147">
        <v>43</v>
      </c>
      <c r="D533" s="147">
        <v>44</v>
      </c>
      <c r="E533" s="147">
        <v>43</v>
      </c>
      <c r="F533" s="147">
        <v>37</v>
      </c>
      <c r="G533" s="147">
        <v>65</v>
      </c>
      <c r="H533" s="147">
        <v>90</v>
      </c>
      <c r="I533" s="147">
        <v>22</v>
      </c>
      <c r="J533" s="148">
        <v>-0.75555555555555554</v>
      </c>
      <c r="K533" s="148">
        <v>-0.65079365079365081</v>
      </c>
      <c r="L533" s="147"/>
      <c r="M533" s="155">
        <v>1.0406811731315043E-2</v>
      </c>
      <c r="N533" s="144"/>
      <c r="P533" s="159" t="s">
        <v>252</v>
      </c>
      <c r="Q533" s="147">
        <v>3016</v>
      </c>
      <c r="R533" s="147">
        <v>2664</v>
      </c>
      <c r="S533" s="147">
        <v>2445</v>
      </c>
      <c r="T533" s="147">
        <v>1857</v>
      </c>
      <c r="U533" s="147">
        <v>1886</v>
      </c>
      <c r="V533" s="147">
        <v>1855</v>
      </c>
      <c r="W533" s="147">
        <v>1865</v>
      </c>
      <c r="X533" s="147">
        <v>2114</v>
      </c>
      <c r="Y533" s="148">
        <v>0.13351206434316354</v>
      </c>
      <c r="Z533" s="148">
        <v>-5.068001026430579E-2</v>
      </c>
      <c r="AA533" s="147"/>
      <c r="AB533" s="144"/>
      <c r="AC533" s="144"/>
      <c r="AD533" s="150">
        <v>63</v>
      </c>
      <c r="AE533" s="150">
        <v>2226.8571428571427</v>
      </c>
      <c r="AF533" s="144"/>
    </row>
    <row r="534" spans="1:32" x14ac:dyDescent="0.25">
      <c r="A534" s="159" t="s">
        <v>253</v>
      </c>
      <c r="B534" s="147">
        <v>14</v>
      </c>
      <c r="C534" s="147">
        <v>5</v>
      </c>
      <c r="D534" s="147">
        <v>13</v>
      </c>
      <c r="E534" s="147">
        <v>9</v>
      </c>
      <c r="F534" s="147">
        <v>12</v>
      </c>
      <c r="G534" s="147">
        <v>12</v>
      </c>
      <c r="H534" s="147">
        <v>12</v>
      </c>
      <c r="I534" s="147">
        <v>0</v>
      </c>
      <c r="J534" s="148">
        <v>-1</v>
      </c>
      <c r="K534" s="148">
        <v>-1</v>
      </c>
      <c r="L534" s="147"/>
      <c r="M534" s="155">
        <v>0</v>
      </c>
      <c r="N534" s="144"/>
      <c r="P534" s="159" t="s">
        <v>253</v>
      </c>
      <c r="Q534" s="147">
        <v>336</v>
      </c>
      <c r="R534" s="147">
        <v>253</v>
      </c>
      <c r="S534" s="147">
        <v>310</v>
      </c>
      <c r="T534" s="147">
        <v>283</v>
      </c>
      <c r="U534" s="147">
        <v>235</v>
      </c>
      <c r="V534" s="147">
        <v>229</v>
      </c>
      <c r="W534" s="147">
        <v>165</v>
      </c>
      <c r="X534" s="147">
        <v>220</v>
      </c>
      <c r="Y534" s="148">
        <v>0.33333333333333331</v>
      </c>
      <c r="Z534" s="148">
        <v>-0.14964108227498621</v>
      </c>
      <c r="AA534" s="147"/>
      <c r="AB534" s="144"/>
      <c r="AC534" s="144"/>
      <c r="AD534" s="150">
        <v>11</v>
      </c>
      <c r="AE534" s="150">
        <v>258.71428571428572</v>
      </c>
      <c r="AF534" s="144"/>
    </row>
    <row r="535" spans="1:32" x14ac:dyDescent="0.25">
      <c r="A535" s="159" t="s">
        <v>254</v>
      </c>
      <c r="B535" s="160">
        <v>0.10526315789473684</v>
      </c>
      <c r="C535" s="160">
        <v>0.10416666666666667</v>
      </c>
      <c r="D535" s="160">
        <v>0.22807017543859648</v>
      </c>
      <c r="E535" s="160">
        <v>0.17307692307692307</v>
      </c>
      <c r="F535" s="160">
        <v>0.24489795918367346</v>
      </c>
      <c r="G535" s="160">
        <v>0.15584415584415584</v>
      </c>
      <c r="H535" s="160">
        <v>0.11764705882352941</v>
      </c>
      <c r="I535" s="160">
        <v>0</v>
      </c>
      <c r="J535" s="172">
        <v>-11.76470588235294</v>
      </c>
      <c r="K535" s="172">
        <v>-14.864864864864865</v>
      </c>
      <c r="L535" s="147"/>
      <c r="M535" s="203">
        <v>-9.425878320479864</v>
      </c>
      <c r="N535" s="144"/>
      <c r="P535" s="159" t="s">
        <v>254</v>
      </c>
      <c r="Q535" s="160">
        <v>0.10023866348448687</v>
      </c>
      <c r="R535" s="160">
        <v>8.6732944806307846E-2</v>
      </c>
      <c r="S535" s="160">
        <v>0.11252268602540835</v>
      </c>
      <c r="T535" s="160">
        <v>0.13224299065420561</v>
      </c>
      <c r="U535" s="160">
        <v>0.1107967939651108</v>
      </c>
      <c r="V535" s="160">
        <v>0.10988483685220729</v>
      </c>
      <c r="W535" s="160">
        <v>8.1280788177339899E-2</v>
      </c>
      <c r="X535" s="160">
        <v>9.4258783204798635E-2</v>
      </c>
      <c r="Y535" s="172">
        <v>1.2977995027458735</v>
      </c>
      <c r="Z535" s="172">
        <v>-0.98276585447272113</v>
      </c>
      <c r="AA535" s="147"/>
      <c r="AB535" s="144"/>
      <c r="AC535" s="144"/>
      <c r="AD535" s="191">
        <v>0.14864864864864866</v>
      </c>
      <c r="AE535" s="191">
        <v>0.10408644174952585</v>
      </c>
      <c r="AF535" s="144"/>
    </row>
    <row r="536" spans="1:32" x14ac:dyDescent="0.25">
      <c r="A536" s="161" t="s">
        <v>255</v>
      </c>
      <c r="B536" s="161"/>
      <c r="C536" s="161"/>
      <c r="D536" s="161"/>
      <c r="E536" s="144"/>
      <c r="F536" s="144"/>
      <c r="G536" s="144"/>
      <c r="H536" s="144"/>
      <c r="I536" s="144"/>
      <c r="J536" s="144"/>
      <c r="K536" s="144"/>
      <c r="L536" s="144"/>
      <c r="M536" s="144"/>
      <c r="N536" s="144"/>
      <c r="O536" s="204"/>
      <c r="P536" s="161" t="s">
        <v>255</v>
      </c>
      <c r="Q536" s="161"/>
      <c r="R536" s="161"/>
      <c r="S536" s="161"/>
      <c r="T536" s="144"/>
      <c r="U536" s="144"/>
      <c r="V536" s="144"/>
      <c r="W536" s="144"/>
      <c r="X536" s="144"/>
      <c r="Y536" s="144"/>
      <c r="Z536" s="144"/>
      <c r="AA536" s="144"/>
      <c r="AB536" s="144"/>
      <c r="AC536" s="144"/>
      <c r="AD536" s="144"/>
      <c r="AE536" s="144"/>
      <c r="AF536" s="144"/>
    </row>
    <row r="539" spans="1:32" x14ac:dyDescent="0.25">
      <c r="A539" s="189" t="s">
        <v>265</v>
      </c>
      <c r="B539" s="189"/>
      <c r="C539" s="189"/>
      <c r="D539" s="189"/>
      <c r="E539" s="181"/>
      <c r="F539" s="167"/>
      <c r="G539" s="167"/>
      <c r="H539" s="167"/>
      <c r="I539" s="167"/>
      <c r="J539" s="167"/>
      <c r="K539" s="167"/>
      <c r="L539" s="188"/>
      <c r="M539" s="211"/>
      <c r="N539" s="144"/>
      <c r="O539" s="211"/>
      <c r="P539" s="189" t="s">
        <v>265</v>
      </c>
      <c r="Q539" s="189"/>
      <c r="R539" s="189"/>
      <c r="S539" s="189"/>
      <c r="T539" s="181"/>
      <c r="U539" s="144"/>
      <c r="V539" s="144"/>
      <c r="W539" s="144"/>
      <c r="X539" s="144"/>
      <c r="Y539" s="144"/>
      <c r="Z539" s="144"/>
      <c r="AA539" s="188"/>
      <c r="AB539" s="144"/>
      <c r="AC539" s="144"/>
      <c r="AD539" s="144"/>
      <c r="AE539" s="144"/>
      <c r="AF539" s="144"/>
    </row>
    <row r="540" spans="1:32" x14ac:dyDescent="0.25">
      <c r="A540" s="166" t="s">
        <v>319</v>
      </c>
      <c r="B540" s="166"/>
      <c r="C540" s="166"/>
      <c r="D540" s="166"/>
      <c r="E540" s="213"/>
      <c r="F540" s="167"/>
      <c r="G540" s="167"/>
      <c r="H540" s="167"/>
      <c r="I540" s="167"/>
      <c r="J540" s="167"/>
      <c r="K540" s="167"/>
      <c r="L540" s="167"/>
      <c r="M540" s="144"/>
      <c r="N540" s="144"/>
      <c r="P540" s="166" t="s">
        <v>231</v>
      </c>
      <c r="Q540" s="166"/>
      <c r="R540" s="166"/>
      <c r="S540" s="166"/>
      <c r="T540" s="162"/>
      <c r="U540" s="144"/>
      <c r="V540" s="144"/>
      <c r="W540" s="144"/>
      <c r="X540" s="144"/>
      <c r="Y540" s="144"/>
      <c r="Z540" s="144"/>
      <c r="AA540" s="167"/>
      <c r="AB540" s="144"/>
      <c r="AC540" s="144"/>
      <c r="AD540" s="144"/>
      <c r="AE540" s="144"/>
      <c r="AF540" s="144"/>
    </row>
    <row r="541" spans="1:32" ht="31.5" x14ac:dyDescent="0.25">
      <c r="A541" s="190"/>
      <c r="B541" s="141">
        <v>2019</v>
      </c>
      <c r="C541" s="141">
        <v>2020</v>
      </c>
      <c r="D541" s="141">
        <v>2021</v>
      </c>
      <c r="E541" s="141">
        <v>2022</v>
      </c>
      <c r="F541" s="141">
        <v>2023</v>
      </c>
      <c r="G541" s="141">
        <v>2024</v>
      </c>
      <c r="H541" s="141">
        <v>2025</v>
      </c>
      <c r="I541" s="141">
        <v>2026</v>
      </c>
      <c r="J541" s="142" t="s">
        <v>232</v>
      </c>
      <c r="K541" s="142" t="s">
        <v>233</v>
      </c>
      <c r="L541" s="143" t="s">
        <v>234</v>
      </c>
      <c r="M541" s="145" t="s">
        <v>287</v>
      </c>
      <c r="N541" s="144"/>
      <c r="P541" s="190"/>
      <c r="Q541" s="141">
        <v>2019</v>
      </c>
      <c r="R541" s="141">
        <v>2020</v>
      </c>
      <c r="S541" s="141">
        <v>2021</v>
      </c>
      <c r="T541" s="141">
        <v>2022</v>
      </c>
      <c r="U541" s="141">
        <v>2023</v>
      </c>
      <c r="V541" s="141">
        <v>2024</v>
      </c>
      <c r="W541" s="141">
        <v>2025</v>
      </c>
      <c r="X541" s="141">
        <v>2026</v>
      </c>
      <c r="Y541" s="142" t="s">
        <v>232</v>
      </c>
      <c r="Z541" s="142" t="s">
        <v>233</v>
      </c>
      <c r="AA541" s="143" t="s">
        <v>234</v>
      </c>
      <c r="AB541" s="144"/>
      <c r="AC541" s="144"/>
      <c r="AD541" s="145" t="s">
        <v>320</v>
      </c>
      <c r="AE541" s="145" t="s">
        <v>235</v>
      </c>
      <c r="AF541" s="144"/>
    </row>
    <row r="542" spans="1:32" x14ac:dyDescent="0.25">
      <c r="A542" s="146" t="s">
        <v>236</v>
      </c>
      <c r="B542" s="147">
        <v>644</v>
      </c>
      <c r="C542" s="147">
        <v>623</v>
      </c>
      <c r="D542" s="147">
        <v>436</v>
      </c>
      <c r="E542" s="147">
        <v>408</v>
      </c>
      <c r="F542" s="147">
        <v>441</v>
      </c>
      <c r="G542" s="147">
        <v>394</v>
      </c>
      <c r="H542" s="147">
        <v>529</v>
      </c>
      <c r="I542" s="147">
        <v>462</v>
      </c>
      <c r="J542" s="148">
        <v>-0.12665406427221171</v>
      </c>
      <c r="K542" s="148">
        <v>-6.9352517985611539E-2</v>
      </c>
      <c r="L542" s="147"/>
      <c r="M542" s="155">
        <v>3.648712683620281E-2</v>
      </c>
      <c r="N542" s="144"/>
      <c r="P542" s="146" t="s">
        <v>236</v>
      </c>
      <c r="Q542" s="147">
        <v>11823</v>
      </c>
      <c r="R542" s="147">
        <v>13216</v>
      </c>
      <c r="S542" s="147">
        <v>9209</v>
      </c>
      <c r="T542" s="147">
        <v>9024</v>
      </c>
      <c r="U542" s="147">
        <v>11275</v>
      </c>
      <c r="V542" s="147">
        <v>11078</v>
      </c>
      <c r="W542" s="147">
        <v>11554</v>
      </c>
      <c r="X542" s="147">
        <v>12662</v>
      </c>
      <c r="Y542" s="148">
        <v>9.5897524666782072E-2</v>
      </c>
      <c r="Z542" s="148">
        <v>0.14842120265875425</v>
      </c>
      <c r="AA542" s="147"/>
      <c r="AB542" s="144"/>
      <c r="AC542" s="144"/>
      <c r="AD542" s="147">
        <v>496.42857142857144</v>
      </c>
      <c r="AE542" s="147">
        <v>11025.571428571429</v>
      </c>
      <c r="AF542" s="144"/>
    </row>
    <row r="543" spans="1:32" x14ac:dyDescent="0.25">
      <c r="A543" s="149" t="s">
        <v>237</v>
      </c>
      <c r="B543" s="150">
        <v>321</v>
      </c>
      <c r="C543" s="150">
        <v>335</v>
      </c>
      <c r="D543" s="150">
        <v>245</v>
      </c>
      <c r="E543" s="150">
        <v>218</v>
      </c>
      <c r="F543" s="150">
        <v>203</v>
      </c>
      <c r="G543" s="150">
        <v>193</v>
      </c>
      <c r="H543" s="150">
        <v>211</v>
      </c>
      <c r="I543" s="150">
        <v>199</v>
      </c>
      <c r="J543" s="148">
        <v>-5.6872037914691941E-2</v>
      </c>
      <c r="K543" s="148">
        <v>-0.19293163383545775</v>
      </c>
      <c r="L543" s="147"/>
      <c r="M543" s="155">
        <v>3.4151364338424577E-2</v>
      </c>
      <c r="N543" s="144"/>
      <c r="P543" s="149" t="s">
        <v>237</v>
      </c>
      <c r="Q543" s="150">
        <v>6329</v>
      </c>
      <c r="R543" s="150">
        <v>6840</v>
      </c>
      <c r="S543" s="150">
        <v>4665</v>
      </c>
      <c r="T543" s="150">
        <v>4553</v>
      </c>
      <c r="U543" s="150">
        <v>5246</v>
      </c>
      <c r="V543" s="150">
        <v>5203</v>
      </c>
      <c r="W543" s="150">
        <v>5212</v>
      </c>
      <c r="X543" s="150">
        <v>5827</v>
      </c>
      <c r="Y543" s="148">
        <v>0.11799693016116654</v>
      </c>
      <c r="Z543" s="148">
        <v>7.2040580319596273E-2</v>
      </c>
      <c r="AA543" s="147"/>
      <c r="AB543" s="144"/>
      <c r="AC543" s="144"/>
      <c r="AD543" s="150">
        <v>246.57142857142858</v>
      </c>
      <c r="AE543" s="150">
        <v>5435.4285714285716</v>
      </c>
      <c r="AF543" s="144"/>
    </row>
    <row r="544" spans="1:32" x14ac:dyDescent="0.25">
      <c r="A544" s="146" t="s">
        <v>90</v>
      </c>
      <c r="B544" s="151">
        <v>0.5253682487725041</v>
      </c>
      <c r="C544" s="151">
        <v>0.56876061120543298</v>
      </c>
      <c r="D544" s="151">
        <v>0.58894230769230771</v>
      </c>
      <c r="E544" s="151">
        <v>0.5706806282722513</v>
      </c>
      <c r="F544" s="151">
        <v>0.50372208436724564</v>
      </c>
      <c r="G544" s="151">
        <v>0.52303523035230348</v>
      </c>
      <c r="H544" s="151">
        <v>0.44608879492600423</v>
      </c>
      <c r="I544" s="151">
        <v>0.45642201834862384</v>
      </c>
      <c r="J544" s="172">
        <v>1.0333223422619608</v>
      </c>
      <c r="K544" s="172">
        <v>-7.5801231728465313</v>
      </c>
      <c r="L544" s="147"/>
      <c r="M544" s="203">
        <v>-4.3406425638337911</v>
      </c>
      <c r="N544" s="144"/>
      <c r="P544" s="146" t="s">
        <v>90</v>
      </c>
      <c r="Q544" s="151">
        <v>0.57043713384407391</v>
      </c>
      <c r="R544" s="151">
        <v>0.5477258167841127</v>
      </c>
      <c r="S544" s="151">
        <v>0.53880803880803885</v>
      </c>
      <c r="T544" s="151">
        <v>0.53476626732440691</v>
      </c>
      <c r="U544" s="151">
        <v>0.50563855421686743</v>
      </c>
      <c r="V544" s="151">
        <v>0.50994805449377634</v>
      </c>
      <c r="W544" s="151">
        <v>0.48966553927095074</v>
      </c>
      <c r="X544" s="151">
        <v>0.49982844398696175</v>
      </c>
      <c r="Y544" s="172">
        <v>1.0162904716011001</v>
      </c>
      <c r="Z544" s="172">
        <v>-2.8784863041672439</v>
      </c>
      <c r="AA544" s="147"/>
      <c r="AB544" s="144"/>
      <c r="AC544" s="144"/>
      <c r="AD544" s="151">
        <v>0.53222325007708915</v>
      </c>
      <c r="AE544" s="151">
        <v>0.52861330702863418</v>
      </c>
      <c r="AF544" s="144"/>
    </row>
    <row r="545" spans="1:32" x14ac:dyDescent="0.25">
      <c r="A545" s="149" t="s">
        <v>238</v>
      </c>
      <c r="B545" s="150">
        <v>225</v>
      </c>
      <c r="C545" s="150">
        <v>287</v>
      </c>
      <c r="D545" s="150">
        <v>181</v>
      </c>
      <c r="E545" s="150">
        <v>162</v>
      </c>
      <c r="F545" s="150">
        <v>161</v>
      </c>
      <c r="G545" s="150">
        <v>139</v>
      </c>
      <c r="H545" s="150">
        <v>145</v>
      </c>
      <c r="I545" s="150">
        <v>161</v>
      </c>
      <c r="J545" s="148">
        <v>0.1103448275862069</v>
      </c>
      <c r="K545" s="148">
        <v>-0.13307692307692312</v>
      </c>
      <c r="L545" s="147"/>
      <c r="M545" s="155">
        <v>3.5353535353535352E-2</v>
      </c>
      <c r="N545" s="144"/>
      <c r="P545" s="149" t="s">
        <v>238</v>
      </c>
      <c r="Q545" s="150">
        <v>4816</v>
      </c>
      <c r="R545" s="150">
        <v>5284</v>
      </c>
      <c r="S545" s="150">
        <v>3452</v>
      </c>
      <c r="T545" s="150">
        <v>3451</v>
      </c>
      <c r="U545" s="150">
        <v>3945</v>
      </c>
      <c r="V545" s="150">
        <v>3870</v>
      </c>
      <c r="W545" s="150">
        <v>3885</v>
      </c>
      <c r="X545" s="150">
        <v>4554</v>
      </c>
      <c r="Y545" s="148">
        <v>0.17220077220077221</v>
      </c>
      <c r="Z545" s="148">
        <v>0.11061561509249901</v>
      </c>
      <c r="AA545" s="147"/>
      <c r="AB545" s="144"/>
      <c r="AC545" s="144"/>
      <c r="AD545" s="150">
        <v>185.71428571428572</v>
      </c>
      <c r="AE545" s="150">
        <v>4100.4285714285716</v>
      </c>
      <c r="AF545" s="144"/>
    </row>
    <row r="546" spans="1:32" x14ac:dyDescent="0.25">
      <c r="A546" s="149" t="s">
        <v>239</v>
      </c>
      <c r="B546" s="153">
        <v>0.34937888198757766</v>
      </c>
      <c r="C546" s="153">
        <v>0.4606741573033708</v>
      </c>
      <c r="D546" s="153">
        <v>0.41513761467889909</v>
      </c>
      <c r="E546" s="153">
        <v>0.39705882352941174</v>
      </c>
      <c r="F546" s="153">
        <v>0.36507936507936506</v>
      </c>
      <c r="G546" s="153">
        <v>0.35279187817258884</v>
      </c>
      <c r="H546" s="153">
        <v>0.27410207939508507</v>
      </c>
      <c r="I546" s="153">
        <v>0.34848484848484851</v>
      </c>
      <c r="J546" s="172">
        <v>7.4382769089763432</v>
      </c>
      <c r="K546" s="172">
        <v>-2.5615870939611929</v>
      </c>
      <c r="L546" s="147"/>
      <c r="M546" s="203">
        <v>-1.1173973186293484</v>
      </c>
      <c r="N546" s="144"/>
      <c r="P546" s="149" t="s">
        <v>239</v>
      </c>
      <c r="Q546" s="153">
        <v>0.40734162226169329</v>
      </c>
      <c r="R546" s="153">
        <v>0.39981840193704599</v>
      </c>
      <c r="S546" s="153">
        <v>0.37485068954283851</v>
      </c>
      <c r="T546" s="153">
        <v>0.38242464539007093</v>
      </c>
      <c r="U546" s="153">
        <v>0.34988913525498894</v>
      </c>
      <c r="V546" s="153">
        <v>0.34934103628813867</v>
      </c>
      <c r="W546" s="153">
        <v>0.33624718712134327</v>
      </c>
      <c r="X546" s="153">
        <v>0.35965882167114199</v>
      </c>
      <c r="Y546" s="172">
        <v>2.3411634549798723</v>
      </c>
      <c r="Z546" s="172">
        <v>-1.2242861429183238</v>
      </c>
      <c r="AA546" s="147"/>
      <c r="AB546" s="144"/>
      <c r="AC546" s="144"/>
      <c r="AD546" s="153">
        <v>0.37410071942446044</v>
      </c>
      <c r="AE546" s="153">
        <v>0.37190168310032523</v>
      </c>
      <c r="AF546" s="144"/>
    </row>
    <row r="547" spans="1:32" x14ac:dyDescent="0.25">
      <c r="A547" s="149" t="s">
        <v>240</v>
      </c>
      <c r="B547" s="153">
        <v>0.7009345794392523</v>
      </c>
      <c r="C547" s="153">
        <v>0.85671641791044773</v>
      </c>
      <c r="D547" s="153">
        <v>0.73877551020408161</v>
      </c>
      <c r="E547" s="153">
        <v>0.74311926605504586</v>
      </c>
      <c r="F547" s="153">
        <v>0.7931034482758621</v>
      </c>
      <c r="G547" s="153">
        <v>0.72020725388601037</v>
      </c>
      <c r="H547" s="153">
        <v>0.6872037914691943</v>
      </c>
      <c r="I547" s="153">
        <v>0.80904522613065322</v>
      </c>
      <c r="J547" s="172">
        <v>12.18414346614589</v>
      </c>
      <c r="K547" s="172">
        <v>5.5858667613851392</v>
      </c>
      <c r="L547" s="147"/>
      <c r="M547" s="203">
        <v>2.7510988958866722</v>
      </c>
      <c r="N547" s="144"/>
      <c r="P547" s="149" t="s">
        <v>240</v>
      </c>
      <c r="Q547" s="153">
        <v>0.76094169695054514</v>
      </c>
      <c r="R547" s="153">
        <v>0.77251461988304093</v>
      </c>
      <c r="S547" s="153">
        <v>0.73997856377277604</v>
      </c>
      <c r="T547" s="153">
        <v>0.7579617834394905</v>
      </c>
      <c r="U547" s="153">
        <v>0.75200152497140682</v>
      </c>
      <c r="V547" s="153">
        <v>0.74380165289256195</v>
      </c>
      <c r="W547" s="153">
        <v>0.74539524174980809</v>
      </c>
      <c r="X547" s="153">
        <v>0.78153423717178649</v>
      </c>
      <c r="Y547" s="172">
        <v>3.6138995421978404</v>
      </c>
      <c r="Z547" s="172">
        <v>2.7145044572963961</v>
      </c>
      <c r="AA547" s="147"/>
      <c r="AB547" s="144"/>
      <c r="AC547" s="144"/>
      <c r="AD547" s="153">
        <v>0.75318655851680183</v>
      </c>
      <c r="AE547" s="153">
        <v>0.75438919259882253</v>
      </c>
      <c r="AF547" s="144"/>
    </row>
    <row r="548" spans="1:32" ht="22.15" customHeight="1" x14ac:dyDescent="0.25">
      <c r="A548" s="154" t="s">
        <v>241</v>
      </c>
      <c r="B548" s="155">
        <v>6.8535825545171333E-2</v>
      </c>
      <c r="C548" s="155">
        <v>2.9850746268656716E-2</v>
      </c>
      <c r="D548" s="155">
        <v>4.8979591836734691E-2</v>
      </c>
      <c r="E548" s="155">
        <v>3.2110091743119268E-2</v>
      </c>
      <c r="F548" s="155">
        <v>4.9261083743842367E-2</v>
      </c>
      <c r="G548" s="155">
        <v>5.6994818652849742E-2</v>
      </c>
      <c r="H548" s="155">
        <v>6.6350710900473939E-2</v>
      </c>
      <c r="I548" s="155">
        <v>3.015075376884422E-2</v>
      </c>
      <c r="J548" s="172">
        <v>-3.6199957131629721</v>
      </c>
      <c r="K548" s="172">
        <v>-1.9675433948421133</v>
      </c>
      <c r="L548" s="147"/>
      <c r="M548" s="203">
        <v>-1.3439429859094687</v>
      </c>
      <c r="N548" s="144"/>
      <c r="P548" s="154" t="s">
        <v>241</v>
      </c>
      <c r="Q548" s="155">
        <v>4.1396745141412547E-2</v>
      </c>
      <c r="R548" s="155">
        <v>4.2543859649122807E-2</v>
      </c>
      <c r="S548" s="155">
        <v>5.1446945337620578E-2</v>
      </c>
      <c r="T548" s="155">
        <v>4.6782341313419726E-2</v>
      </c>
      <c r="U548" s="155">
        <v>5.1277163553183375E-2</v>
      </c>
      <c r="V548" s="155">
        <v>4.2283298097251586E-2</v>
      </c>
      <c r="W548" s="155">
        <v>5.698388334612433E-2</v>
      </c>
      <c r="X548" s="155">
        <v>4.3590183627938907E-2</v>
      </c>
      <c r="Y548" s="172">
        <v>-1.3393699718185423</v>
      </c>
      <c r="Z548" s="172">
        <v>-0.35082183905640396</v>
      </c>
      <c r="AA548" s="147"/>
      <c r="AB548" s="144"/>
      <c r="AC548" s="144"/>
      <c r="AD548" s="151">
        <v>4.9826187717265352E-2</v>
      </c>
      <c r="AE548" s="151">
        <v>4.7098402018502947E-2</v>
      </c>
      <c r="AF548" s="144"/>
    </row>
    <row r="549" spans="1:32" ht="22.15" customHeight="1" x14ac:dyDescent="0.25">
      <c r="A549" s="154" t="s">
        <v>242</v>
      </c>
      <c r="B549" s="155">
        <v>3.4161490683229816E-2</v>
      </c>
      <c r="C549" s="155">
        <v>1.6051364365971106E-2</v>
      </c>
      <c r="D549" s="155">
        <v>2.7522935779816515E-2</v>
      </c>
      <c r="E549" s="155">
        <v>1.7156862745098041E-2</v>
      </c>
      <c r="F549" s="155">
        <v>2.2675736961451247E-2</v>
      </c>
      <c r="G549" s="155">
        <v>2.7918781725888325E-2</v>
      </c>
      <c r="H549" s="155">
        <v>2.6465028355387523E-2</v>
      </c>
      <c r="I549" s="155">
        <v>1.2987012987012988E-2</v>
      </c>
      <c r="J549" s="172">
        <v>-1.3478015368374536</v>
      </c>
      <c r="K549" s="172">
        <v>-1.1761188451835931</v>
      </c>
      <c r="L549" s="147"/>
      <c r="M549" s="203">
        <v>-0.70730091263972172</v>
      </c>
      <c r="N549" s="144"/>
      <c r="P549" s="154" t="s">
        <v>242</v>
      </c>
      <c r="Q549" s="155">
        <v>2.2160196227691786E-2</v>
      </c>
      <c r="R549" s="155">
        <v>2.2018765133171914E-2</v>
      </c>
      <c r="S549" s="155">
        <v>2.6061461613638832E-2</v>
      </c>
      <c r="T549" s="155">
        <v>2.360372340425532E-2</v>
      </c>
      <c r="U549" s="155">
        <v>2.3858093126385808E-2</v>
      </c>
      <c r="V549" s="155">
        <v>1.9859180357465245E-2</v>
      </c>
      <c r="W549" s="155">
        <v>2.5705383416998441E-2</v>
      </c>
      <c r="X549" s="155">
        <v>2.0060022113410205E-2</v>
      </c>
      <c r="Y549" s="172">
        <v>-0.56453613035882355</v>
      </c>
      <c r="Z549" s="172">
        <v>-0.31587291012984581</v>
      </c>
      <c r="AA549" s="147"/>
      <c r="AB549" s="144"/>
      <c r="AC549" s="144"/>
      <c r="AD549" s="151">
        <v>2.474820143884892E-2</v>
      </c>
      <c r="AE549" s="151">
        <v>2.3218751214708663E-2</v>
      </c>
      <c r="AF549" s="144"/>
    </row>
    <row r="550" spans="1:32" ht="22.15" customHeight="1" x14ac:dyDescent="0.25">
      <c r="A550" s="154" t="s">
        <v>243</v>
      </c>
      <c r="B550" s="155">
        <v>0.42857142857142855</v>
      </c>
      <c r="C550" s="155">
        <v>0.3996789727126806</v>
      </c>
      <c r="D550" s="155">
        <v>0.38761467889908258</v>
      </c>
      <c r="E550" s="155">
        <v>0.40196078431372551</v>
      </c>
      <c r="F550" s="155">
        <v>0.43310657596371882</v>
      </c>
      <c r="G550" s="155">
        <v>0.42639593908629442</v>
      </c>
      <c r="H550" s="155">
        <v>0.40075614366729678</v>
      </c>
      <c r="I550" s="155">
        <v>0.46103896103896103</v>
      </c>
      <c r="J550" s="172">
        <v>6.0282817371664246</v>
      </c>
      <c r="K550" s="172">
        <v>4.9815939456227198</v>
      </c>
      <c r="L550" s="147"/>
      <c r="M550" s="203">
        <v>8.8349022640603732</v>
      </c>
      <c r="N550" s="144"/>
      <c r="P550" s="154" t="s">
        <v>243</v>
      </c>
      <c r="Q550" s="155">
        <v>0.34297555611942826</v>
      </c>
      <c r="R550" s="155">
        <v>0.35298123486682809</v>
      </c>
      <c r="S550" s="155">
        <v>0.39276794440221524</v>
      </c>
      <c r="T550" s="155">
        <v>0.38453014184397161</v>
      </c>
      <c r="U550" s="155">
        <v>0.38784922394678495</v>
      </c>
      <c r="V550" s="155">
        <v>0.37940061382921103</v>
      </c>
      <c r="W550" s="155">
        <v>0.37649298944088627</v>
      </c>
      <c r="X550" s="155">
        <v>0.37268993839835729</v>
      </c>
      <c r="Y550" s="172">
        <v>-0.38030510425289821</v>
      </c>
      <c r="Z550" s="172">
        <v>3.9954852546442154E-2</v>
      </c>
      <c r="AA550" s="147"/>
      <c r="AB550" s="144"/>
      <c r="AC550" s="144"/>
      <c r="AD550" s="151">
        <v>0.41122302158273383</v>
      </c>
      <c r="AE550" s="151">
        <v>0.37229038987289287</v>
      </c>
      <c r="AF550" s="144"/>
    </row>
    <row r="551" spans="1:32" ht="22.15" customHeight="1" x14ac:dyDescent="0.25">
      <c r="A551" s="154" t="s">
        <v>244</v>
      </c>
      <c r="B551" s="155">
        <v>2.4844720496894408E-2</v>
      </c>
      <c r="C551" s="155">
        <v>8.0256821829855531E-3</v>
      </c>
      <c r="D551" s="155">
        <v>1.6055045871559634E-2</v>
      </c>
      <c r="E551" s="155">
        <v>1.7156862745098041E-2</v>
      </c>
      <c r="F551" s="155">
        <v>1.5873015873015872E-2</v>
      </c>
      <c r="G551" s="155">
        <v>1.7766497461928935E-2</v>
      </c>
      <c r="H551" s="155">
        <v>3.9697542533081283E-2</v>
      </c>
      <c r="I551" s="155">
        <v>1.7316017316017316E-2</v>
      </c>
      <c r="J551" s="172">
        <v>-2.2381525217063967</v>
      </c>
      <c r="K551" s="172">
        <v>-0.28278675760690131</v>
      </c>
      <c r="L551" s="147"/>
      <c r="M551" s="203">
        <v>-1.774953314994383</v>
      </c>
      <c r="N551" s="144"/>
      <c r="P551" s="154" t="s">
        <v>244</v>
      </c>
      <c r="Q551" s="155">
        <v>4.5250782373340098E-2</v>
      </c>
      <c r="R551" s="155">
        <v>5.4857748184019367E-2</v>
      </c>
      <c r="S551" s="155">
        <v>3.3228363557389513E-2</v>
      </c>
      <c r="T551" s="155">
        <v>4.7539893617021274E-2</v>
      </c>
      <c r="U551" s="155">
        <v>5.0110864745011086E-2</v>
      </c>
      <c r="V551" s="155">
        <v>5.1543599927784796E-2</v>
      </c>
      <c r="W551" s="155">
        <v>5.3747619871905836E-2</v>
      </c>
      <c r="X551" s="155">
        <v>3.5065550465961146E-2</v>
      </c>
      <c r="Y551" s="172">
        <v>-1.868206940594469</v>
      </c>
      <c r="Z551" s="172">
        <v>-1.3548709889835122</v>
      </c>
      <c r="AA551" s="147"/>
      <c r="AB551" s="144"/>
      <c r="AC551" s="144"/>
      <c r="AD551" s="151">
        <v>2.0143884892086329E-2</v>
      </c>
      <c r="AE551" s="151">
        <v>4.8614260355796267E-2</v>
      </c>
      <c r="AF551" s="144"/>
    </row>
    <row r="552" spans="1:32" ht="22.15" customHeight="1" x14ac:dyDescent="0.25">
      <c r="A552" s="154" t="s">
        <v>245</v>
      </c>
      <c r="B552" s="155">
        <v>0</v>
      </c>
      <c r="C552" s="155">
        <v>1.6051364365971107E-3</v>
      </c>
      <c r="D552" s="155">
        <v>0</v>
      </c>
      <c r="E552" s="155">
        <v>0</v>
      </c>
      <c r="F552" s="155">
        <v>0</v>
      </c>
      <c r="G552" s="155">
        <v>0</v>
      </c>
      <c r="H552" s="155">
        <v>5.1039697542533083E-2</v>
      </c>
      <c r="I552" s="155">
        <v>2.1645021645021645E-3</v>
      </c>
      <c r="J552" s="172">
        <v>-4.8875195378030911</v>
      </c>
      <c r="K552" s="172">
        <v>-0.58930517923323678</v>
      </c>
      <c r="L552" s="147"/>
      <c r="M552" s="203">
        <v>-1.9159143389122855</v>
      </c>
      <c r="N552" s="144"/>
      <c r="P552" s="154" t="s">
        <v>245</v>
      </c>
      <c r="Q552" s="155">
        <v>1.8776960162395332E-2</v>
      </c>
      <c r="R552" s="155">
        <v>2.4288740920096853E-2</v>
      </c>
      <c r="S552" s="155">
        <v>1.1619068302747313E-2</v>
      </c>
      <c r="T552" s="155">
        <v>1.1857269503546099E-2</v>
      </c>
      <c r="U552" s="155">
        <v>1.7117516629711751E-2</v>
      </c>
      <c r="V552" s="155">
        <v>2.0942408376963352E-2</v>
      </c>
      <c r="W552" s="155">
        <v>3.3754543880907047E-2</v>
      </c>
      <c r="X552" s="155">
        <v>2.132364555362502E-2</v>
      </c>
      <c r="Y552" s="172">
        <v>-1.2430898327282027</v>
      </c>
      <c r="Z552" s="172">
        <v>9.5541067107924801E-2</v>
      </c>
      <c r="AA552" s="147"/>
      <c r="AB552" s="144"/>
      <c r="AC552" s="144"/>
      <c r="AD552" s="151">
        <v>8.057553956834532E-3</v>
      </c>
      <c r="AE552" s="151">
        <v>2.0368234882545772E-2</v>
      </c>
      <c r="AF552" s="144"/>
    </row>
    <row r="553" spans="1:32" ht="22.15" customHeight="1" x14ac:dyDescent="0.25">
      <c r="A553" s="154" t="s">
        <v>246</v>
      </c>
      <c r="B553" s="155">
        <v>4.0372670807453416E-2</v>
      </c>
      <c r="C553" s="155">
        <v>4.1733547351524881E-2</v>
      </c>
      <c r="D553" s="155">
        <v>3.8990825688073397E-2</v>
      </c>
      <c r="E553" s="155">
        <v>5.1470588235294115E-2</v>
      </c>
      <c r="F553" s="155">
        <v>8.6167800453514742E-2</v>
      </c>
      <c r="G553" s="155">
        <v>5.5837563451776651E-2</v>
      </c>
      <c r="H553" s="155">
        <v>9.0737240075614373E-2</v>
      </c>
      <c r="I553" s="155">
        <v>4.7619047619047616E-2</v>
      </c>
      <c r="J553" s="172">
        <v>-4.3118192456566753</v>
      </c>
      <c r="K553" s="172">
        <v>-0.93593696471394316</v>
      </c>
      <c r="L553" s="147"/>
      <c r="M553" s="203">
        <v>-1.9274018247324207</v>
      </c>
      <c r="N553" s="144"/>
      <c r="P553" s="154" t="s">
        <v>246</v>
      </c>
      <c r="Q553" s="155">
        <v>3.8484310242747191E-2</v>
      </c>
      <c r="R553" s="155">
        <v>3.8740920096852302E-2</v>
      </c>
      <c r="S553" s="155">
        <v>3.941796069062873E-2</v>
      </c>
      <c r="T553" s="155">
        <v>4.2664007092198579E-2</v>
      </c>
      <c r="U553" s="155">
        <v>6.057649667405765E-2</v>
      </c>
      <c r="V553" s="155">
        <v>6.2827225130890049E-2</v>
      </c>
      <c r="W553" s="155">
        <v>5.9979227972996367E-2</v>
      </c>
      <c r="X553" s="155">
        <v>6.6893065866371823E-2</v>
      </c>
      <c r="Y553" s="172">
        <v>0.69138378933754563</v>
      </c>
      <c r="Z553" s="172">
        <v>1.782531427591328</v>
      </c>
      <c r="AA553" s="147"/>
      <c r="AB553" s="144"/>
      <c r="AC553" s="144"/>
      <c r="AD553" s="151">
        <v>5.6978417266187048E-2</v>
      </c>
      <c r="AE553" s="151">
        <v>4.9067751590458543E-2</v>
      </c>
      <c r="AF553" s="144"/>
    </row>
    <row r="554" spans="1:32" x14ac:dyDescent="0.25">
      <c r="A554" s="149" t="s">
        <v>247</v>
      </c>
      <c r="B554" s="150">
        <v>138.04658385093154</v>
      </c>
      <c r="C554" s="150">
        <v>134.20545746388436</v>
      </c>
      <c r="D554" s="150">
        <v>105.46788990825691</v>
      </c>
      <c r="E554" s="150">
        <v>116.48774509803947</v>
      </c>
      <c r="F554" s="150">
        <v>105.07482993197277</v>
      </c>
      <c r="G554" s="150">
        <v>85.423857868020264</v>
      </c>
      <c r="H554" s="150">
        <v>107.48771266540642</v>
      </c>
      <c r="I554" s="150">
        <v>122.24675324675337</v>
      </c>
      <c r="J554" s="177">
        <v>14.759040581346952</v>
      </c>
      <c r="K554" s="177">
        <v>6.3103503690555272</v>
      </c>
      <c r="L554" s="147"/>
      <c r="M554" s="203">
        <v>0.17606931056617725</v>
      </c>
      <c r="N554" s="144"/>
      <c r="P554" s="149" t="s">
        <v>247</v>
      </c>
      <c r="Q554" s="150">
        <v>128.89774168992636</v>
      </c>
      <c r="R554" s="150">
        <v>138.8627421307506</v>
      </c>
      <c r="S554" s="150">
        <v>112.37018134433688</v>
      </c>
      <c r="T554" s="150">
        <v>106.56615691489354</v>
      </c>
      <c r="U554" s="150">
        <v>110.9886474501108</v>
      </c>
      <c r="V554" s="150">
        <v>103.0278028525005</v>
      </c>
      <c r="W554" s="150">
        <v>113.3531244590618</v>
      </c>
      <c r="X554" s="150">
        <v>122.07068393618719</v>
      </c>
      <c r="Y554" s="177">
        <v>8.7175594771253913</v>
      </c>
      <c r="Z554" s="177">
        <v>4.7063879489367935</v>
      </c>
      <c r="AA554" s="147"/>
      <c r="AB554" s="144"/>
      <c r="AC554" s="144"/>
      <c r="AD554" s="150">
        <v>115.93640287769784</v>
      </c>
      <c r="AE554" s="150">
        <v>117.3642959872504</v>
      </c>
      <c r="AF554" s="144"/>
    </row>
    <row r="555" spans="1:32" x14ac:dyDescent="0.25">
      <c r="A555" s="149" t="s">
        <v>248</v>
      </c>
      <c r="B555" s="150">
        <v>139.80062305295971</v>
      </c>
      <c r="C555" s="150">
        <v>133.38805970149272</v>
      </c>
      <c r="D555" s="150">
        <v>112.15102040816329</v>
      </c>
      <c r="E555" s="150">
        <v>127.53669724770643</v>
      </c>
      <c r="F555" s="150">
        <v>107.32019704433502</v>
      </c>
      <c r="G555" s="150">
        <v>96.461139896373169</v>
      </c>
      <c r="H555" s="150">
        <v>130.14691943127963</v>
      </c>
      <c r="I555" s="150">
        <v>123.91959798994978</v>
      </c>
      <c r="J555" s="177">
        <v>-6.227321441329849</v>
      </c>
      <c r="K555" s="177">
        <v>0.68379265970635572</v>
      </c>
      <c r="L555" s="147"/>
      <c r="M555" s="203">
        <v>-12.176334737010933</v>
      </c>
      <c r="N555" s="144"/>
      <c r="P555" s="149" t="s">
        <v>248</v>
      </c>
      <c r="Q555" s="150">
        <v>127.56359614473045</v>
      </c>
      <c r="R555" s="150">
        <v>146.92865497076031</v>
      </c>
      <c r="S555" s="150">
        <v>116.11489817792086</v>
      </c>
      <c r="T555" s="150">
        <v>116.3077092027234</v>
      </c>
      <c r="U555" s="150">
        <v>124.35455585207767</v>
      </c>
      <c r="V555" s="150">
        <v>116.62752258312526</v>
      </c>
      <c r="W555" s="150">
        <v>129.1222179585572</v>
      </c>
      <c r="X555" s="150">
        <v>136.09593272696071</v>
      </c>
      <c r="Y555" s="177">
        <v>6.9737147684035108</v>
      </c>
      <c r="Z555" s="177">
        <v>9.5260998842357338</v>
      </c>
      <c r="AA555" s="147"/>
      <c r="AB555" s="144"/>
      <c r="AC555" s="144"/>
      <c r="AD555" s="150">
        <v>123.23580533024342</v>
      </c>
      <c r="AE555" s="150">
        <v>126.56983284272498</v>
      </c>
      <c r="AF555" s="144"/>
    </row>
    <row r="556" spans="1:32" x14ac:dyDescent="0.25">
      <c r="A556" s="146" t="s">
        <v>249</v>
      </c>
      <c r="B556" s="147">
        <v>321</v>
      </c>
      <c r="C556" s="147">
        <v>230</v>
      </c>
      <c r="D556" s="147">
        <v>157</v>
      </c>
      <c r="E556" s="147">
        <v>192</v>
      </c>
      <c r="F556" s="147">
        <v>220</v>
      </c>
      <c r="G556" s="147">
        <v>237</v>
      </c>
      <c r="H556" s="147">
        <v>287</v>
      </c>
      <c r="I556" s="147">
        <v>335</v>
      </c>
      <c r="J556" s="148">
        <v>0.1672473867595819</v>
      </c>
      <c r="K556" s="148">
        <v>0.42639902676399022</v>
      </c>
      <c r="L556" s="147"/>
      <c r="M556" s="155">
        <v>4.8270893371757925E-2</v>
      </c>
      <c r="N556" s="144"/>
      <c r="P556" s="146" t="s">
        <v>249</v>
      </c>
      <c r="Q556" s="147">
        <v>6517</v>
      </c>
      <c r="R556" s="147">
        <v>5572</v>
      </c>
      <c r="S556" s="147">
        <v>4744</v>
      </c>
      <c r="T556" s="147">
        <v>4965</v>
      </c>
      <c r="U556" s="147">
        <v>5614</v>
      </c>
      <c r="V556" s="147">
        <v>5973</v>
      </c>
      <c r="W556" s="147">
        <v>7161</v>
      </c>
      <c r="X556" s="147">
        <v>6940</v>
      </c>
      <c r="Y556" s="148">
        <v>-3.0861611506772798E-2</v>
      </c>
      <c r="Z556" s="148">
        <v>0.19814531643072059</v>
      </c>
      <c r="AA556" s="147"/>
      <c r="AB556" s="144"/>
      <c r="AC556" s="144"/>
      <c r="AD556" s="147">
        <v>234.85714285714286</v>
      </c>
      <c r="AE556" s="147">
        <v>5792.2857142857147</v>
      </c>
      <c r="AF556" s="144"/>
    </row>
    <row r="557" spans="1:32" x14ac:dyDescent="0.25">
      <c r="A557" s="146" t="s">
        <v>250</v>
      </c>
      <c r="B557" s="147">
        <v>38</v>
      </c>
      <c r="C557" s="147">
        <v>39</v>
      </c>
      <c r="D557" s="147">
        <v>26</v>
      </c>
      <c r="E557" s="147">
        <v>22</v>
      </c>
      <c r="F557" s="147">
        <v>23</v>
      </c>
      <c r="G557" s="147">
        <v>24</v>
      </c>
      <c r="H557" s="147">
        <v>79</v>
      </c>
      <c r="I557" s="147">
        <v>73</v>
      </c>
      <c r="J557" s="148">
        <v>-7.5949367088607597E-2</v>
      </c>
      <c r="K557" s="148">
        <v>1.0358565737051795</v>
      </c>
      <c r="L557" s="147"/>
      <c r="M557" s="155">
        <v>4.5796737766624844E-2</v>
      </c>
      <c r="N557" s="144"/>
      <c r="P557" s="146" t="s">
        <v>250</v>
      </c>
      <c r="Q557" s="147">
        <v>1230</v>
      </c>
      <c r="R557" s="147">
        <v>987</v>
      </c>
      <c r="S557" s="147">
        <v>816</v>
      </c>
      <c r="T557" s="147">
        <v>711</v>
      </c>
      <c r="U557" s="147">
        <v>846</v>
      </c>
      <c r="V557" s="147">
        <v>928</v>
      </c>
      <c r="W557" s="147">
        <v>1406</v>
      </c>
      <c r="X557" s="147">
        <v>1594</v>
      </c>
      <c r="Y557" s="148">
        <v>0.1337126600284495</v>
      </c>
      <c r="Z557" s="148">
        <v>0.61149624494511845</v>
      </c>
      <c r="AA557" s="147"/>
      <c r="AB557" s="144"/>
      <c r="AC557" s="144"/>
      <c r="AD557" s="150">
        <v>35.857142857142854</v>
      </c>
      <c r="AE557" s="150">
        <v>989.14285714285711</v>
      </c>
      <c r="AF557" s="144"/>
    </row>
    <row r="558" spans="1:32" x14ac:dyDescent="0.25">
      <c r="A558" s="149" t="s">
        <v>251</v>
      </c>
      <c r="B558" s="150">
        <v>0</v>
      </c>
      <c r="C558" s="150">
        <v>520</v>
      </c>
      <c r="D558" s="150">
        <v>401</v>
      </c>
      <c r="E558" s="150">
        <v>332</v>
      </c>
      <c r="F558" s="150">
        <v>319</v>
      </c>
      <c r="G558" s="150">
        <v>218</v>
      </c>
      <c r="H558" s="150">
        <v>207</v>
      </c>
      <c r="I558" s="150">
        <v>262</v>
      </c>
      <c r="J558" s="148">
        <v>0.26570048309178745</v>
      </c>
      <c r="K558" s="157">
        <v>-0.21281922884326485</v>
      </c>
      <c r="L558" s="147"/>
      <c r="M558" s="155">
        <v>3.0918102430965305E-2</v>
      </c>
      <c r="N558" s="144"/>
      <c r="P558" s="149" t="s">
        <v>251</v>
      </c>
      <c r="Q558" s="150">
        <v>0</v>
      </c>
      <c r="R558" s="150">
        <v>10263</v>
      </c>
      <c r="S558" s="150">
        <v>8342</v>
      </c>
      <c r="T558" s="150">
        <v>7606</v>
      </c>
      <c r="U558" s="150">
        <v>7137</v>
      </c>
      <c r="V558" s="150">
        <v>7368</v>
      </c>
      <c r="W558" s="150">
        <v>7866</v>
      </c>
      <c r="X558" s="150">
        <v>8474</v>
      </c>
      <c r="Y558" s="148">
        <v>7.7294685990338161E-2</v>
      </c>
      <c r="Z558" s="157">
        <v>4.6560454489317032E-2</v>
      </c>
      <c r="AA558" s="147"/>
      <c r="AB558" s="144"/>
      <c r="AC558" s="144"/>
      <c r="AD558" s="158">
        <v>332.83333333333331</v>
      </c>
      <c r="AE558" s="158">
        <v>8097</v>
      </c>
      <c r="AF558" s="144"/>
    </row>
    <row r="559" spans="1:32" x14ac:dyDescent="0.25">
      <c r="A559" s="159" t="s">
        <v>252</v>
      </c>
      <c r="B559" s="147">
        <v>122</v>
      </c>
      <c r="C559" s="147">
        <v>99</v>
      </c>
      <c r="D559" s="147">
        <v>127</v>
      </c>
      <c r="E559" s="147">
        <v>75</v>
      </c>
      <c r="F559" s="147">
        <v>98</v>
      </c>
      <c r="G559" s="147">
        <v>91</v>
      </c>
      <c r="H559" s="147">
        <v>130</v>
      </c>
      <c r="I559" s="147">
        <v>102</v>
      </c>
      <c r="J559" s="148">
        <v>-0.2153846153846154</v>
      </c>
      <c r="K559" s="148">
        <v>-3.7735849056603772E-2</v>
      </c>
      <c r="L559" s="147"/>
      <c r="M559" s="155">
        <v>3.3409760890926954E-2</v>
      </c>
      <c r="N559" s="144"/>
      <c r="P559" s="159" t="s">
        <v>252</v>
      </c>
      <c r="Q559" s="147">
        <v>3259</v>
      </c>
      <c r="R559" s="147">
        <v>3103</v>
      </c>
      <c r="S559" s="147">
        <v>3211</v>
      </c>
      <c r="T559" s="147">
        <v>2368</v>
      </c>
      <c r="U559" s="147">
        <v>2521</v>
      </c>
      <c r="V559" s="147">
        <v>2693</v>
      </c>
      <c r="W559" s="147">
        <v>2583</v>
      </c>
      <c r="X559" s="147">
        <v>3053</v>
      </c>
      <c r="Y559" s="148">
        <v>0.18195896244676732</v>
      </c>
      <c r="Z559" s="148">
        <v>8.2733812949640259E-2</v>
      </c>
      <c r="AA559" s="147"/>
      <c r="AB559" s="144"/>
      <c r="AC559" s="144"/>
      <c r="AD559" s="150">
        <v>106</v>
      </c>
      <c r="AE559" s="150">
        <v>2819.7142857142858</v>
      </c>
      <c r="AF559" s="144"/>
    </row>
    <row r="560" spans="1:32" x14ac:dyDescent="0.25">
      <c r="A560" s="159" t="s">
        <v>253</v>
      </c>
      <c r="B560" s="147">
        <v>28</v>
      </c>
      <c r="C560" s="147">
        <v>23</v>
      </c>
      <c r="D560" s="147">
        <v>20</v>
      </c>
      <c r="E560" s="147">
        <v>9</v>
      </c>
      <c r="F560" s="147">
        <v>16</v>
      </c>
      <c r="G560" s="147">
        <v>32</v>
      </c>
      <c r="H560" s="147">
        <v>23</v>
      </c>
      <c r="I560" s="147">
        <v>14</v>
      </c>
      <c r="J560" s="148">
        <v>-0.39130434782608697</v>
      </c>
      <c r="K560" s="148">
        <v>-0.35099337748344378</v>
      </c>
      <c r="L560" s="147"/>
      <c r="M560" s="155">
        <v>4.3076923076923075E-2</v>
      </c>
      <c r="N560" s="144"/>
      <c r="P560" s="159" t="s">
        <v>253</v>
      </c>
      <c r="Q560" s="147">
        <v>349</v>
      </c>
      <c r="R560" s="147">
        <v>355</v>
      </c>
      <c r="S560" s="147">
        <v>469</v>
      </c>
      <c r="T560" s="147">
        <v>362</v>
      </c>
      <c r="U560" s="147">
        <v>349</v>
      </c>
      <c r="V560" s="147">
        <v>336</v>
      </c>
      <c r="W560" s="147">
        <v>361</v>
      </c>
      <c r="X560" s="147">
        <v>325</v>
      </c>
      <c r="Y560" s="148">
        <v>-9.9722991689750698E-2</v>
      </c>
      <c r="Z560" s="148">
        <v>-0.1185586981790004</v>
      </c>
      <c r="AA560" s="147"/>
      <c r="AB560" s="144"/>
      <c r="AC560" s="144"/>
      <c r="AD560" s="150">
        <v>21.571428571428573</v>
      </c>
      <c r="AE560" s="150">
        <v>368.71428571428572</v>
      </c>
      <c r="AF560" s="144"/>
    </row>
    <row r="561" spans="1:32" x14ac:dyDescent="0.25">
      <c r="A561" s="159" t="s">
        <v>254</v>
      </c>
      <c r="B561" s="160">
        <v>0.18666666666666668</v>
      </c>
      <c r="C561" s="160">
        <v>0.18852459016393441</v>
      </c>
      <c r="D561" s="160">
        <v>0.1360544217687075</v>
      </c>
      <c r="E561" s="160">
        <v>0.10714285714285714</v>
      </c>
      <c r="F561" s="160">
        <v>0.14035087719298245</v>
      </c>
      <c r="G561" s="160">
        <v>0.26016260162601629</v>
      </c>
      <c r="H561" s="160">
        <v>0.15032679738562091</v>
      </c>
      <c r="I561" s="160">
        <v>0.1206896551724138</v>
      </c>
      <c r="J561" s="172">
        <v>-2.9637142213207111</v>
      </c>
      <c r="K561" s="172">
        <v>-4.8403289956365603</v>
      </c>
      <c r="L561" s="147"/>
      <c r="M561" s="203">
        <v>2.4478879565545828</v>
      </c>
      <c r="N561" s="144"/>
      <c r="P561" s="159" t="s">
        <v>254</v>
      </c>
      <c r="Q561" s="160">
        <v>9.6729490022172945E-2</v>
      </c>
      <c r="R561" s="160">
        <v>0.1026604973973395</v>
      </c>
      <c r="S561" s="160">
        <v>0.12744565217391304</v>
      </c>
      <c r="T561" s="160">
        <v>0.1326007326007326</v>
      </c>
      <c r="U561" s="160">
        <v>0.121602787456446</v>
      </c>
      <c r="V561" s="160">
        <v>0.11092769891053153</v>
      </c>
      <c r="W561" s="160">
        <v>0.12262228260869565</v>
      </c>
      <c r="X561" s="160">
        <v>9.6210775606867971E-2</v>
      </c>
      <c r="Y561" s="172">
        <v>-2.6411507001827679</v>
      </c>
      <c r="Z561" s="172">
        <v>-1.9430606175469947</v>
      </c>
      <c r="AA561" s="147"/>
      <c r="AB561" s="144"/>
      <c r="AC561" s="144"/>
      <c r="AD561" s="191">
        <v>0.1690929451287794</v>
      </c>
      <c r="AE561" s="191">
        <v>0.11564138178233792</v>
      </c>
      <c r="AF561" s="144"/>
    </row>
    <row r="562" spans="1:32" x14ac:dyDescent="0.25">
      <c r="A562" s="161" t="s">
        <v>255</v>
      </c>
      <c r="B562" s="161"/>
      <c r="C562" s="161"/>
      <c r="D562" s="161"/>
      <c r="E562" s="144"/>
      <c r="F562" s="144"/>
      <c r="G562" s="144"/>
      <c r="H562" s="144"/>
      <c r="I562" s="144"/>
      <c r="J562" s="144"/>
      <c r="K562" s="144"/>
      <c r="L562" s="144"/>
      <c r="M562" s="144"/>
      <c r="N562" s="144"/>
      <c r="O562" s="204"/>
      <c r="P562" s="161" t="s">
        <v>255</v>
      </c>
      <c r="Q562" s="161"/>
      <c r="R562" s="161"/>
      <c r="S562" s="161"/>
      <c r="T562" s="144"/>
      <c r="U562" s="144"/>
      <c r="V562" s="144"/>
      <c r="W562" s="144"/>
      <c r="X562" s="144"/>
      <c r="Y562" s="144"/>
      <c r="Z562" s="144"/>
      <c r="AA562" s="144"/>
      <c r="AB562" s="144"/>
      <c r="AC562" s="144"/>
      <c r="AD562" s="144"/>
      <c r="AE562" s="144"/>
      <c r="AF562" s="144"/>
    </row>
    <row r="565" spans="1:32" x14ac:dyDescent="0.25">
      <c r="A565" s="189" t="s">
        <v>266</v>
      </c>
      <c r="B565" s="189"/>
      <c r="C565" s="189"/>
      <c r="D565" s="189"/>
      <c r="E565" s="181"/>
      <c r="F565" s="167"/>
      <c r="G565" s="167"/>
      <c r="H565" s="167"/>
      <c r="I565" s="167"/>
      <c r="J565" s="167"/>
      <c r="K565" s="167"/>
      <c r="L565" s="188"/>
      <c r="M565" s="211"/>
      <c r="N565" s="144"/>
      <c r="O565" s="211"/>
      <c r="P565" s="189" t="s">
        <v>266</v>
      </c>
      <c r="Q565" s="189"/>
      <c r="R565" s="189"/>
      <c r="S565" s="189"/>
      <c r="T565" s="181"/>
      <c r="U565" s="144"/>
      <c r="V565" s="144"/>
      <c r="W565" s="144"/>
      <c r="X565" s="144"/>
      <c r="Y565" s="144"/>
      <c r="Z565" s="144"/>
      <c r="AA565" s="188"/>
      <c r="AB565" s="144"/>
      <c r="AC565" s="144"/>
      <c r="AD565" s="144"/>
      <c r="AE565" s="144"/>
      <c r="AF565" s="144"/>
    </row>
    <row r="566" spans="1:32" x14ac:dyDescent="0.25">
      <c r="A566" s="166" t="s">
        <v>319</v>
      </c>
      <c r="B566" s="166"/>
      <c r="C566" s="166"/>
      <c r="D566" s="166"/>
      <c r="E566" s="213"/>
      <c r="F566" s="167"/>
      <c r="G566" s="167"/>
      <c r="H566" s="167"/>
      <c r="I566" s="167"/>
      <c r="J566" s="167"/>
      <c r="K566" s="167"/>
      <c r="L566" s="167"/>
      <c r="M566" s="144"/>
      <c r="N566" s="144"/>
      <c r="P566" s="166" t="s">
        <v>231</v>
      </c>
      <c r="Q566" s="166"/>
      <c r="R566" s="166"/>
      <c r="S566" s="166"/>
      <c r="T566" s="162"/>
      <c r="U566" s="144"/>
      <c r="V566" s="144"/>
      <c r="W566" s="144"/>
      <c r="X566" s="144"/>
      <c r="Y566" s="144"/>
      <c r="Z566" s="144"/>
      <c r="AA566" s="167"/>
      <c r="AB566" s="144"/>
      <c r="AC566" s="144"/>
      <c r="AD566" s="144"/>
      <c r="AE566" s="144"/>
      <c r="AF566" s="144"/>
    </row>
    <row r="567" spans="1:32" ht="31.5" x14ac:dyDescent="0.25">
      <c r="A567" s="190"/>
      <c r="B567" s="141">
        <v>2019</v>
      </c>
      <c r="C567" s="141">
        <v>2020</v>
      </c>
      <c r="D567" s="141">
        <v>2021</v>
      </c>
      <c r="E567" s="141">
        <v>2022</v>
      </c>
      <c r="F567" s="141">
        <v>2023</v>
      </c>
      <c r="G567" s="141">
        <v>2024</v>
      </c>
      <c r="H567" s="141">
        <v>2025</v>
      </c>
      <c r="I567" s="141">
        <v>2026</v>
      </c>
      <c r="J567" s="142" t="s">
        <v>232</v>
      </c>
      <c r="K567" s="142" t="s">
        <v>233</v>
      </c>
      <c r="L567" s="143" t="s">
        <v>234</v>
      </c>
      <c r="M567" s="145" t="s">
        <v>287</v>
      </c>
      <c r="N567" s="144"/>
      <c r="P567" s="190"/>
      <c r="Q567" s="141">
        <v>2019</v>
      </c>
      <c r="R567" s="141">
        <v>2020</v>
      </c>
      <c r="S567" s="141">
        <v>2021</v>
      </c>
      <c r="T567" s="141">
        <v>2022</v>
      </c>
      <c r="U567" s="141">
        <v>2023</v>
      </c>
      <c r="V567" s="141">
        <v>2024</v>
      </c>
      <c r="W567" s="141">
        <v>2025</v>
      </c>
      <c r="X567" s="141">
        <v>2026</v>
      </c>
      <c r="Y567" s="142" t="s">
        <v>232</v>
      </c>
      <c r="Z567" s="142" t="s">
        <v>233</v>
      </c>
      <c r="AA567" s="143" t="s">
        <v>234</v>
      </c>
      <c r="AB567" s="144"/>
      <c r="AC567" s="144"/>
      <c r="AD567" s="145" t="s">
        <v>320</v>
      </c>
      <c r="AE567" s="145" t="s">
        <v>235</v>
      </c>
      <c r="AF567" s="144"/>
    </row>
    <row r="568" spans="1:32" x14ac:dyDescent="0.25">
      <c r="A568" s="146" t="s">
        <v>236</v>
      </c>
      <c r="B568" s="147">
        <v>211</v>
      </c>
      <c r="C568" s="147">
        <v>287</v>
      </c>
      <c r="D568" s="147">
        <v>354</v>
      </c>
      <c r="E568" s="147">
        <v>207</v>
      </c>
      <c r="F568" s="147">
        <v>268</v>
      </c>
      <c r="G568" s="147">
        <v>342</v>
      </c>
      <c r="H568" s="147">
        <v>490</v>
      </c>
      <c r="I568" s="147">
        <v>528</v>
      </c>
      <c r="J568" s="148">
        <v>7.7551020408163265E-2</v>
      </c>
      <c r="K568" s="148">
        <v>0.71190365910143572</v>
      </c>
      <c r="L568" s="147"/>
      <c r="M568" s="155">
        <v>3.5869565217391305E-2</v>
      </c>
      <c r="N568" s="144"/>
      <c r="P568" s="146" t="s">
        <v>236</v>
      </c>
      <c r="Q568" s="147">
        <v>8884</v>
      </c>
      <c r="R568" s="147">
        <v>10118</v>
      </c>
      <c r="S568" s="147">
        <v>8178</v>
      </c>
      <c r="T568" s="147">
        <v>7811</v>
      </c>
      <c r="U568" s="147">
        <v>9017</v>
      </c>
      <c r="V568" s="147">
        <v>11317</v>
      </c>
      <c r="W568" s="147">
        <v>10941</v>
      </c>
      <c r="X568" s="147">
        <v>14720</v>
      </c>
      <c r="Y568" s="148">
        <v>0.345398044054474</v>
      </c>
      <c r="Z568" s="148">
        <v>0.55494522077686881</v>
      </c>
      <c r="AA568" s="147"/>
      <c r="AB568" s="144"/>
      <c r="AC568" s="144"/>
      <c r="AD568" s="147">
        <v>308.42857142857144</v>
      </c>
      <c r="AE568" s="147">
        <v>9466.5714285714294</v>
      </c>
      <c r="AF568" s="144"/>
    </row>
    <row r="569" spans="1:32" x14ac:dyDescent="0.25">
      <c r="A569" s="149" t="s">
        <v>237</v>
      </c>
      <c r="B569" s="150">
        <v>66</v>
      </c>
      <c r="C569" s="150">
        <v>129</v>
      </c>
      <c r="D569" s="150">
        <v>174</v>
      </c>
      <c r="E569" s="150">
        <v>76</v>
      </c>
      <c r="F569" s="150">
        <v>74</v>
      </c>
      <c r="G569" s="150">
        <v>45</v>
      </c>
      <c r="H569" s="150">
        <v>114</v>
      </c>
      <c r="I569" s="150">
        <v>74</v>
      </c>
      <c r="J569" s="148">
        <v>-0.35087719298245612</v>
      </c>
      <c r="K569" s="148">
        <v>-0.23598820058997053</v>
      </c>
      <c r="L569" s="147"/>
      <c r="M569" s="155">
        <v>2.9552715654952075E-2</v>
      </c>
      <c r="N569" s="144"/>
      <c r="P569" s="149" t="s">
        <v>237</v>
      </c>
      <c r="Q569" s="150">
        <v>2308</v>
      </c>
      <c r="R569" s="150">
        <v>3380</v>
      </c>
      <c r="S569" s="150">
        <v>2510</v>
      </c>
      <c r="T569" s="150">
        <v>2091</v>
      </c>
      <c r="U569" s="150">
        <v>2096</v>
      </c>
      <c r="V569" s="150">
        <v>1831</v>
      </c>
      <c r="W569" s="150">
        <v>1770</v>
      </c>
      <c r="X569" s="150">
        <v>2504</v>
      </c>
      <c r="Y569" s="148">
        <v>0.41468926553672314</v>
      </c>
      <c r="Z569" s="148">
        <v>9.6459401976729614E-2</v>
      </c>
      <c r="AA569" s="147"/>
      <c r="AB569" s="144"/>
      <c r="AC569" s="144"/>
      <c r="AD569" s="150">
        <v>96.857142857142861</v>
      </c>
      <c r="AE569" s="150">
        <v>2283.7142857142858</v>
      </c>
      <c r="AF569" s="144"/>
    </row>
    <row r="570" spans="1:32" x14ac:dyDescent="0.25">
      <c r="A570" s="146" t="s">
        <v>90</v>
      </c>
      <c r="B570" s="151">
        <v>0.39285714285714285</v>
      </c>
      <c r="C570" s="151">
        <v>0.50588235294117645</v>
      </c>
      <c r="D570" s="151">
        <v>0.55238095238095242</v>
      </c>
      <c r="E570" s="151">
        <v>0.40860215053763443</v>
      </c>
      <c r="F570" s="151">
        <v>0.3288888888888889</v>
      </c>
      <c r="G570" s="151">
        <v>0.14754098360655737</v>
      </c>
      <c r="H570" s="151">
        <v>0.25389755011135856</v>
      </c>
      <c r="I570" s="151">
        <v>0.1716937354988399</v>
      </c>
      <c r="J570" s="172">
        <v>-8.2203814612518666</v>
      </c>
      <c r="K570" s="172">
        <v>-18.458582309285738</v>
      </c>
      <c r="L570" s="147"/>
      <c r="M570" s="203">
        <v>-4.606433041993566</v>
      </c>
      <c r="N570" s="144"/>
      <c r="P570" s="146" t="s">
        <v>90</v>
      </c>
      <c r="Q570" s="151">
        <v>0.32429394407756079</v>
      </c>
      <c r="R570" s="151">
        <v>0.39708646616541354</v>
      </c>
      <c r="S570" s="151">
        <v>0.36292654713707345</v>
      </c>
      <c r="T570" s="151">
        <v>0.3185072353389185</v>
      </c>
      <c r="U570" s="151">
        <v>0.28680897646414888</v>
      </c>
      <c r="V570" s="151">
        <v>0.19146711283070167</v>
      </c>
      <c r="W570" s="151">
        <v>0.19157917523541509</v>
      </c>
      <c r="X570" s="151">
        <v>0.21775806591877556</v>
      </c>
      <c r="Y570" s="172">
        <v>2.6178890683360461</v>
      </c>
      <c r="Z570" s="172">
        <v>-7.1738493298899195</v>
      </c>
      <c r="AA570" s="147"/>
      <c r="AB570" s="144"/>
      <c r="AC570" s="144"/>
      <c r="AD570" s="151">
        <v>0.3562795585916973</v>
      </c>
      <c r="AE570" s="151">
        <v>0.28949655921767475</v>
      </c>
      <c r="AF570" s="144"/>
    </row>
    <row r="571" spans="1:32" x14ac:dyDescent="0.25">
      <c r="A571" s="149" t="s">
        <v>238</v>
      </c>
      <c r="B571" s="150">
        <v>50</v>
      </c>
      <c r="C571" s="150">
        <v>109</v>
      </c>
      <c r="D571" s="150">
        <v>157</v>
      </c>
      <c r="E571" s="150">
        <v>64</v>
      </c>
      <c r="F571" s="150">
        <v>51</v>
      </c>
      <c r="G571" s="150">
        <v>37</v>
      </c>
      <c r="H571" s="150">
        <v>108</v>
      </c>
      <c r="I571" s="150">
        <v>63</v>
      </c>
      <c r="J571" s="148">
        <v>-0.41666666666666669</v>
      </c>
      <c r="K571" s="148">
        <v>-0.23437500000000006</v>
      </c>
      <c r="L571" s="147"/>
      <c r="M571" s="155">
        <v>2.7839151568714096E-2</v>
      </c>
      <c r="N571" s="144"/>
      <c r="P571" s="149" t="s">
        <v>238</v>
      </c>
      <c r="Q571" s="150">
        <v>2018</v>
      </c>
      <c r="R571" s="150">
        <v>3065</v>
      </c>
      <c r="S571" s="150">
        <v>2273</v>
      </c>
      <c r="T571" s="150">
        <v>1824</v>
      </c>
      <c r="U571" s="150">
        <v>1767</v>
      </c>
      <c r="V571" s="150">
        <v>1565</v>
      </c>
      <c r="W571" s="150">
        <v>1588</v>
      </c>
      <c r="X571" s="150">
        <v>2263</v>
      </c>
      <c r="Y571" s="148">
        <v>0.42506297229219142</v>
      </c>
      <c r="Z571" s="148">
        <v>0.12347517730496457</v>
      </c>
      <c r="AA571" s="147"/>
      <c r="AB571" s="144"/>
      <c r="AC571" s="144"/>
      <c r="AD571" s="150">
        <v>82.285714285714292</v>
      </c>
      <c r="AE571" s="150">
        <v>2014.2857142857142</v>
      </c>
      <c r="AF571" s="144"/>
    </row>
    <row r="572" spans="1:32" x14ac:dyDescent="0.25">
      <c r="A572" s="149" t="s">
        <v>239</v>
      </c>
      <c r="B572" s="153">
        <v>0.23696682464454977</v>
      </c>
      <c r="C572" s="153">
        <v>0.37979094076655051</v>
      </c>
      <c r="D572" s="153">
        <v>0.44350282485875708</v>
      </c>
      <c r="E572" s="153">
        <v>0.30917874396135264</v>
      </c>
      <c r="F572" s="153">
        <v>0.19029850746268656</v>
      </c>
      <c r="G572" s="153">
        <v>0.10818713450292397</v>
      </c>
      <c r="H572" s="153">
        <v>0.22040816326530613</v>
      </c>
      <c r="I572" s="153">
        <v>0.11931818181818182</v>
      </c>
      <c r="J572" s="172">
        <v>-10.10899814471243</v>
      </c>
      <c r="K572" s="172">
        <v>-14.747199882100299</v>
      </c>
      <c r="L572" s="147"/>
      <c r="M572" s="203">
        <v>-3.4418231225296441</v>
      </c>
      <c r="N572" s="144"/>
      <c r="P572" s="149" t="s">
        <v>239</v>
      </c>
      <c r="Q572" s="153">
        <v>0.22714993246285456</v>
      </c>
      <c r="R572" s="153">
        <v>0.30292547934374381</v>
      </c>
      <c r="S572" s="153">
        <v>0.27794081682562971</v>
      </c>
      <c r="T572" s="153">
        <v>0.23351683523236461</v>
      </c>
      <c r="U572" s="153">
        <v>0.19596318065875568</v>
      </c>
      <c r="V572" s="153">
        <v>0.13828753203145711</v>
      </c>
      <c r="W572" s="153">
        <v>0.14514212594826797</v>
      </c>
      <c r="X572" s="153">
        <v>0.15373641304347826</v>
      </c>
      <c r="Y572" s="172">
        <v>0.85942870952102901</v>
      </c>
      <c r="Z572" s="172">
        <v>-5.9042387548076949</v>
      </c>
      <c r="AA572" s="147"/>
      <c r="AB572" s="144"/>
      <c r="AC572" s="144"/>
      <c r="AD572" s="153">
        <v>0.2667901806391848</v>
      </c>
      <c r="AE572" s="153">
        <v>0.21277880059155521</v>
      </c>
      <c r="AF572" s="144"/>
    </row>
    <row r="573" spans="1:32" x14ac:dyDescent="0.25">
      <c r="A573" s="149" t="s">
        <v>240</v>
      </c>
      <c r="B573" s="153">
        <v>0.75757575757575757</v>
      </c>
      <c r="C573" s="153">
        <v>0.84496124031007747</v>
      </c>
      <c r="D573" s="153">
        <v>0.9022988505747126</v>
      </c>
      <c r="E573" s="153">
        <v>0.84210526315789469</v>
      </c>
      <c r="F573" s="153">
        <v>0.68918918918918914</v>
      </c>
      <c r="G573" s="153">
        <v>0.82222222222222219</v>
      </c>
      <c r="H573" s="153">
        <v>0.94736842105263153</v>
      </c>
      <c r="I573" s="153">
        <v>0.85135135135135132</v>
      </c>
      <c r="J573" s="172">
        <v>-9.6017069701280207</v>
      </c>
      <c r="K573" s="172">
        <v>0.17938292274575218</v>
      </c>
      <c r="L573" s="147"/>
      <c r="M573" s="203">
        <v>-5.2402642258872367</v>
      </c>
      <c r="N573" s="144"/>
      <c r="P573" s="149" t="s">
        <v>240</v>
      </c>
      <c r="Q573" s="153">
        <v>0.8743500866551126</v>
      </c>
      <c r="R573" s="153">
        <v>0.90680473372781067</v>
      </c>
      <c r="S573" s="153">
        <v>0.90557768924302784</v>
      </c>
      <c r="T573" s="153">
        <v>0.87230989956958394</v>
      </c>
      <c r="U573" s="153">
        <v>0.84303435114503822</v>
      </c>
      <c r="V573" s="153">
        <v>0.85472419442927361</v>
      </c>
      <c r="W573" s="153">
        <v>0.89717514124293785</v>
      </c>
      <c r="X573" s="153">
        <v>0.90375399361022368</v>
      </c>
      <c r="Y573" s="172">
        <v>0.65788523672858368</v>
      </c>
      <c r="Z573" s="172">
        <v>2.1732224562306834</v>
      </c>
      <c r="AA573" s="147"/>
      <c r="AB573" s="144"/>
      <c r="AC573" s="144"/>
      <c r="AD573" s="153">
        <v>0.84955752212389379</v>
      </c>
      <c r="AE573" s="153">
        <v>0.88202176904791685</v>
      </c>
      <c r="AF573" s="144"/>
    </row>
    <row r="574" spans="1:32" ht="22.15" customHeight="1" x14ac:dyDescent="0.25">
      <c r="A574" s="154" t="s">
        <v>241</v>
      </c>
      <c r="B574" s="155">
        <v>0.12121212121212122</v>
      </c>
      <c r="C574" s="155">
        <v>3.1007751937984496E-2</v>
      </c>
      <c r="D574" s="155">
        <v>6.3218390804597707E-2</v>
      </c>
      <c r="E574" s="155">
        <v>6.5789473684210523E-2</v>
      </c>
      <c r="F574" s="155">
        <v>0.13513513513513514</v>
      </c>
      <c r="G574" s="155">
        <v>8.8888888888888892E-2</v>
      </c>
      <c r="H574" s="155">
        <v>1.7543859649122806E-2</v>
      </c>
      <c r="I574" s="155">
        <v>5.4054054054054057E-2</v>
      </c>
      <c r="J574" s="172">
        <v>3.6510194404931253</v>
      </c>
      <c r="K574" s="172">
        <v>-1.0842701108187831</v>
      </c>
      <c r="L574" s="147"/>
      <c r="M574" s="203">
        <v>1.4031603488472849E-2</v>
      </c>
      <c r="N574" s="144"/>
      <c r="P574" s="154" t="s">
        <v>241</v>
      </c>
      <c r="Q574" s="155">
        <v>4.5060658578856154E-2</v>
      </c>
      <c r="R574" s="155">
        <v>3.8461538461538464E-2</v>
      </c>
      <c r="S574" s="155">
        <v>4.5418326693227089E-2</v>
      </c>
      <c r="T574" s="155">
        <v>5.7867049258727883E-2</v>
      </c>
      <c r="U574" s="155">
        <v>5.6774809160305341E-2</v>
      </c>
      <c r="V574" s="155">
        <v>5.7345712725286727E-2</v>
      </c>
      <c r="W574" s="155">
        <v>3.898305084745763E-2</v>
      </c>
      <c r="X574" s="155">
        <v>5.3913738019169329E-2</v>
      </c>
      <c r="Y574" s="172">
        <v>1.4930687171711698</v>
      </c>
      <c r="Z574" s="172">
        <v>0.62470296493457311</v>
      </c>
      <c r="AA574" s="147"/>
      <c r="AB574" s="144"/>
      <c r="AC574" s="144"/>
      <c r="AD574" s="151">
        <v>6.4896755162241887E-2</v>
      </c>
      <c r="AE574" s="151">
        <v>4.7666708369823597E-2</v>
      </c>
      <c r="AF574" s="144"/>
    </row>
    <row r="575" spans="1:32" ht="22.15" customHeight="1" x14ac:dyDescent="0.25">
      <c r="A575" s="154" t="s">
        <v>242</v>
      </c>
      <c r="B575" s="155">
        <v>3.7914691943127965E-2</v>
      </c>
      <c r="C575" s="155">
        <v>1.3937282229965157E-2</v>
      </c>
      <c r="D575" s="155">
        <v>3.1073446327683617E-2</v>
      </c>
      <c r="E575" s="155">
        <v>2.4154589371980676E-2</v>
      </c>
      <c r="F575" s="155">
        <v>3.7313432835820892E-2</v>
      </c>
      <c r="G575" s="155">
        <v>1.1695906432748537E-2</v>
      </c>
      <c r="H575" s="155">
        <v>4.0816326530612249E-3</v>
      </c>
      <c r="I575" s="155">
        <v>7.575757575757576E-3</v>
      </c>
      <c r="J575" s="172">
        <v>0.34941249226963511</v>
      </c>
      <c r="K575" s="172">
        <v>-1.2804047889735708</v>
      </c>
      <c r="L575" s="147"/>
      <c r="M575" s="203">
        <v>-0.15954380764163378</v>
      </c>
      <c r="N575" s="144"/>
      <c r="P575" s="154" t="s">
        <v>242</v>
      </c>
      <c r="Q575" s="155">
        <v>1.1706438541197659E-2</v>
      </c>
      <c r="R575" s="155">
        <v>1.2848389009685709E-2</v>
      </c>
      <c r="S575" s="155">
        <v>1.3939838591342627E-2</v>
      </c>
      <c r="T575" s="155">
        <v>1.5490974267059275E-2</v>
      </c>
      <c r="U575" s="155">
        <v>1.3197294000221804E-2</v>
      </c>
      <c r="V575" s="155">
        <v>9.2780772289476014E-3</v>
      </c>
      <c r="W575" s="155">
        <v>6.3065533315053469E-3</v>
      </c>
      <c r="X575" s="155">
        <v>9.1711956521739139E-3</v>
      </c>
      <c r="Y575" s="172">
        <v>0.28646423206685667</v>
      </c>
      <c r="Z575" s="172">
        <v>-0.23279139968165191</v>
      </c>
      <c r="AA575" s="147"/>
      <c r="AB575" s="144"/>
      <c r="AC575" s="144"/>
      <c r="AD575" s="151">
        <v>2.0379805465493284E-2</v>
      </c>
      <c r="AE575" s="151">
        <v>1.1499109648990433E-2</v>
      </c>
      <c r="AF575" s="144"/>
    </row>
    <row r="576" spans="1:32" ht="22.15" customHeight="1" x14ac:dyDescent="0.25">
      <c r="A576" s="154" t="s">
        <v>243</v>
      </c>
      <c r="B576" s="155">
        <v>0.14691943127962084</v>
      </c>
      <c r="C576" s="155">
        <v>0.18466898954703834</v>
      </c>
      <c r="D576" s="155">
        <v>0.1384180790960452</v>
      </c>
      <c r="E576" s="155">
        <v>0.15458937198067632</v>
      </c>
      <c r="F576" s="155">
        <v>0.16417910447761194</v>
      </c>
      <c r="G576" s="155">
        <v>9.0643274853801165E-2</v>
      </c>
      <c r="H576" s="155">
        <v>7.9591836734693874E-2</v>
      </c>
      <c r="I576" s="155">
        <v>3.9772727272727272E-2</v>
      </c>
      <c r="J576" s="172">
        <v>-3.9819109461966602</v>
      </c>
      <c r="K576" s="172">
        <v>-8.9453766474377883</v>
      </c>
      <c r="L576" s="147"/>
      <c r="M576" s="203">
        <v>-0.61511857707509876</v>
      </c>
      <c r="N576" s="144"/>
      <c r="P576" s="154" t="s">
        <v>243</v>
      </c>
      <c r="Q576" s="155">
        <v>8.1945069788383618E-2</v>
      </c>
      <c r="R576" s="155">
        <v>9.4287408578770507E-2</v>
      </c>
      <c r="S576" s="155">
        <v>8.645145512350208E-2</v>
      </c>
      <c r="T576" s="155">
        <v>8.8080911535014725E-2</v>
      </c>
      <c r="U576" s="155">
        <v>8.3398025950981475E-2</v>
      </c>
      <c r="V576" s="155">
        <v>5.6287001855615443E-2</v>
      </c>
      <c r="W576" s="155">
        <v>5.3285805685037928E-2</v>
      </c>
      <c r="X576" s="155">
        <v>4.5923913043478259E-2</v>
      </c>
      <c r="Y576" s="172">
        <v>-0.73618926415596686</v>
      </c>
      <c r="Z576" s="172">
        <v>-3.0269006402391412</v>
      </c>
      <c r="AA576" s="147"/>
      <c r="AB576" s="144"/>
      <c r="AC576" s="144"/>
      <c r="AD576" s="151">
        <v>0.12922649374710515</v>
      </c>
      <c r="AE576" s="151">
        <v>7.6192919445869672E-2</v>
      </c>
      <c r="AF576" s="144"/>
    </row>
    <row r="577" spans="1:32" ht="22.15" customHeight="1" x14ac:dyDescent="0.25">
      <c r="A577" s="154" t="s">
        <v>244</v>
      </c>
      <c r="B577" s="155">
        <v>0.35071090047393366</v>
      </c>
      <c r="C577" s="155">
        <v>0.24738675958188153</v>
      </c>
      <c r="D577" s="155">
        <v>0.24576271186440679</v>
      </c>
      <c r="E577" s="155">
        <v>0.38164251207729466</v>
      </c>
      <c r="F577" s="155">
        <v>0.39179104477611942</v>
      </c>
      <c r="G577" s="155">
        <v>0.65789473684210531</v>
      </c>
      <c r="H577" s="155">
        <v>0.42857142857142855</v>
      </c>
      <c r="I577" s="155">
        <v>0.29545454545454547</v>
      </c>
      <c r="J577" s="172">
        <v>-13.311688311688307</v>
      </c>
      <c r="K577" s="172">
        <v>-9.8709419343972371</v>
      </c>
      <c r="L577" s="147"/>
      <c r="M577" s="203">
        <v>-0.23715415019762709</v>
      </c>
      <c r="N577" s="144"/>
      <c r="P577" s="154" t="s">
        <v>244</v>
      </c>
      <c r="Q577" s="155">
        <v>0.30076542098153985</v>
      </c>
      <c r="R577" s="155">
        <v>0.20755089938723068</v>
      </c>
      <c r="S577" s="155">
        <v>0.24260210320371728</v>
      </c>
      <c r="T577" s="155">
        <v>0.29445653565484575</v>
      </c>
      <c r="U577" s="155">
        <v>0.28668071420649882</v>
      </c>
      <c r="V577" s="155">
        <v>0.34779535212512153</v>
      </c>
      <c r="W577" s="155">
        <v>0.32730097797276297</v>
      </c>
      <c r="X577" s="155">
        <v>0.29782608695652174</v>
      </c>
      <c r="Y577" s="172">
        <v>-2.9474891016241234</v>
      </c>
      <c r="Z577" s="172">
        <v>0.87185506634001042</v>
      </c>
      <c r="AA577" s="147"/>
      <c r="AB577" s="144"/>
      <c r="AC577" s="144"/>
      <c r="AD577" s="151">
        <v>0.39416396479851784</v>
      </c>
      <c r="AE577" s="151">
        <v>0.28910753629312164</v>
      </c>
      <c r="AF577" s="144"/>
    </row>
    <row r="578" spans="1:32" ht="22.15" customHeight="1" x14ac:dyDescent="0.25">
      <c r="A578" s="154" t="s">
        <v>245</v>
      </c>
      <c r="B578" s="155">
        <v>0</v>
      </c>
      <c r="C578" s="155">
        <v>6.9686411149825784E-3</v>
      </c>
      <c r="D578" s="155">
        <v>0</v>
      </c>
      <c r="E578" s="155">
        <v>0</v>
      </c>
      <c r="F578" s="155">
        <v>3.7313432835820895E-3</v>
      </c>
      <c r="G578" s="155">
        <v>0</v>
      </c>
      <c r="H578" s="155">
        <v>0.1653061224489796</v>
      </c>
      <c r="I578" s="155">
        <v>0.28598484848484851</v>
      </c>
      <c r="J578" s="172">
        <v>12.06787260358689</v>
      </c>
      <c r="K578" s="172">
        <v>24.707794714163406</v>
      </c>
      <c r="L578" s="147"/>
      <c r="M578" s="203">
        <v>3.6256587615283302</v>
      </c>
      <c r="N578" s="144"/>
      <c r="P578" s="154" t="s">
        <v>245</v>
      </c>
      <c r="Q578" s="155">
        <v>0.16276452048626744</v>
      </c>
      <c r="R578" s="155">
        <v>0.20438821901561574</v>
      </c>
      <c r="S578" s="155">
        <v>0.20799706529713866</v>
      </c>
      <c r="T578" s="155">
        <v>0.19331711688644221</v>
      </c>
      <c r="U578" s="155">
        <v>0.20605522901186649</v>
      </c>
      <c r="V578" s="155">
        <v>0.27710523990456837</v>
      </c>
      <c r="W578" s="155">
        <v>0.29988118087926147</v>
      </c>
      <c r="X578" s="155">
        <v>0.24972826086956521</v>
      </c>
      <c r="Y578" s="172">
        <v>-5.0152920009696258</v>
      </c>
      <c r="Z578" s="172">
        <v>2.3367834708336228</v>
      </c>
      <c r="AA578" s="147"/>
      <c r="AB578" s="144"/>
      <c r="AC578" s="144"/>
      <c r="AD578" s="151">
        <v>3.8906901343214451E-2</v>
      </c>
      <c r="AE578" s="151">
        <v>0.22636042616122898</v>
      </c>
      <c r="AF578" s="144"/>
    </row>
    <row r="579" spans="1:32" ht="22.15" customHeight="1" x14ac:dyDescent="0.25">
      <c r="A579" s="154" t="s">
        <v>246</v>
      </c>
      <c r="B579" s="155">
        <v>0.18009478672985782</v>
      </c>
      <c r="C579" s="155">
        <v>9.0592334494773524E-2</v>
      </c>
      <c r="D579" s="155">
        <v>9.6045197740112997E-2</v>
      </c>
      <c r="E579" s="155">
        <v>8.2125603864734303E-2</v>
      </c>
      <c r="F579" s="155">
        <v>0.11940298507462686</v>
      </c>
      <c r="G579" s="155">
        <v>9.0643274853801165E-2</v>
      </c>
      <c r="H579" s="155">
        <v>8.1632653061224483E-2</v>
      </c>
      <c r="I579" s="155">
        <v>0.17045454545454544</v>
      </c>
      <c r="J579" s="172">
        <v>8.8821892393320958</v>
      </c>
      <c r="K579" s="172">
        <v>6.9481872920965078</v>
      </c>
      <c r="L579" s="147"/>
      <c r="M579" s="203">
        <v>-3.5863389328063269</v>
      </c>
      <c r="N579" s="144"/>
      <c r="P579" s="154" t="s">
        <v>246</v>
      </c>
      <c r="Q579" s="155">
        <v>0.17739756866276452</v>
      </c>
      <c r="R579" s="155">
        <v>0.13994860644396126</v>
      </c>
      <c r="S579" s="155">
        <v>0.1396429444852042</v>
      </c>
      <c r="T579" s="155">
        <v>0.14722826782742288</v>
      </c>
      <c r="U579" s="155">
        <v>0.16923588776755019</v>
      </c>
      <c r="V579" s="155">
        <v>0.13669700450649466</v>
      </c>
      <c r="W579" s="155">
        <v>0.14495932730097796</v>
      </c>
      <c r="X579" s="155">
        <v>0.20631793478260871</v>
      </c>
      <c r="Y579" s="172">
        <v>6.1358607481630747</v>
      </c>
      <c r="Z579" s="172">
        <v>5.6271153627868724</v>
      </c>
      <c r="AA579" s="147"/>
      <c r="AB579" s="144"/>
      <c r="AC579" s="144"/>
      <c r="AD579" s="151">
        <v>0.10097267253358036</v>
      </c>
      <c r="AE579" s="151">
        <v>0.15004678115473999</v>
      </c>
      <c r="AF579" s="144"/>
    </row>
    <row r="580" spans="1:32" x14ac:dyDescent="0.25">
      <c r="A580" s="149" t="s">
        <v>247</v>
      </c>
      <c r="B580" s="150">
        <v>104.82464454976304</v>
      </c>
      <c r="C580" s="150">
        <v>154.08013937282223</v>
      </c>
      <c r="D580" s="150">
        <v>120.64689265536744</v>
      </c>
      <c r="E580" s="150">
        <v>119.19806763285001</v>
      </c>
      <c r="F580" s="150">
        <v>166.39552238805973</v>
      </c>
      <c r="G580" s="150">
        <v>55.22514619883043</v>
      </c>
      <c r="H580" s="150">
        <v>116.78163265306119</v>
      </c>
      <c r="I580" s="150">
        <v>50.846590909090928</v>
      </c>
      <c r="J580" s="177">
        <v>-65.93504174397026</v>
      </c>
      <c r="K580" s="177">
        <v>-66.997781485536194</v>
      </c>
      <c r="L580" s="147"/>
      <c r="M580" s="203">
        <v>2.3761425395257376</v>
      </c>
      <c r="N580" s="144"/>
      <c r="P580" s="149" t="s">
        <v>247</v>
      </c>
      <c r="Q580" s="150">
        <v>95.520936515083264</v>
      </c>
      <c r="R580" s="150">
        <v>113.1671278908875</v>
      </c>
      <c r="S580" s="150">
        <v>92.405111274150173</v>
      </c>
      <c r="T580" s="150">
        <v>89.461144539751658</v>
      </c>
      <c r="U580" s="150">
        <v>94.689697238549471</v>
      </c>
      <c r="V580" s="150">
        <v>55.770522223203997</v>
      </c>
      <c r="W580" s="150">
        <v>57.970843615757225</v>
      </c>
      <c r="X580" s="150">
        <v>48.47044836956519</v>
      </c>
      <c r="Y580" s="177">
        <v>-9.5003952461920349</v>
      </c>
      <c r="Z580" s="177">
        <v>-35.544491418561449</v>
      </c>
      <c r="AA580" s="147"/>
      <c r="AB580" s="144"/>
      <c r="AC580" s="144"/>
      <c r="AD580" s="150">
        <v>117.84437239462713</v>
      </c>
      <c r="AE580" s="150">
        <v>84.01493978812664</v>
      </c>
      <c r="AF580" s="144"/>
    </row>
    <row r="581" spans="1:32" x14ac:dyDescent="0.25">
      <c r="A581" s="149" t="s">
        <v>248</v>
      </c>
      <c r="B581" s="150">
        <v>178.56060606060609</v>
      </c>
      <c r="C581" s="150">
        <v>194.48062015503879</v>
      </c>
      <c r="D581" s="150">
        <v>185.53448275862075</v>
      </c>
      <c r="E581" s="150">
        <v>222.43421052631604</v>
      </c>
      <c r="F581" s="150">
        <v>292.93243243243228</v>
      </c>
      <c r="G581" s="150">
        <v>242.53333333333333</v>
      </c>
      <c r="H581" s="150">
        <v>257.14035087719299</v>
      </c>
      <c r="I581" s="150">
        <v>170.33783783783784</v>
      </c>
      <c r="J581" s="177">
        <v>-86.802513039355148</v>
      </c>
      <c r="K581" s="177">
        <v>-47.901100215259504</v>
      </c>
      <c r="L581" s="147"/>
      <c r="M581" s="203">
        <v>24.86699119247038</v>
      </c>
      <c r="N581" s="144"/>
      <c r="P581" s="149" t="s">
        <v>248</v>
      </c>
      <c r="Q581" s="150">
        <v>204.81065857885625</v>
      </c>
      <c r="R581" s="150">
        <v>196.03550295857994</v>
      </c>
      <c r="S581" s="150">
        <v>198.61832669322712</v>
      </c>
      <c r="T581" s="150">
        <v>183.95169775227191</v>
      </c>
      <c r="U581" s="150">
        <v>214.74809160305352</v>
      </c>
      <c r="V581" s="150">
        <v>172.65210267613321</v>
      </c>
      <c r="W581" s="150">
        <v>188.1079096045197</v>
      </c>
      <c r="X581" s="150">
        <v>145.47084664536746</v>
      </c>
      <c r="Y581" s="177">
        <v>-42.637062959152246</v>
      </c>
      <c r="Z581" s="177">
        <v>-49.553987584583837</v>
      </c>
      <c r="AA581" s="147"/>
      <c r="AB581" s="144"/>
      <c r="AC581" s="144"/>
      <c r="AD581" s="150">
        <v>218.23893805309734</v>
      </c>
      <c r="AE581" s="150">
        <v>195.0248342299513</v>
      </c>
      <c r="AF581" s="144"/>
    </row>
    <row r="582" spans="1:32" x14ac:dyDescent="0.25">
      <c r="A582" s="146" t="s">
        <v>249</v>
      </c>
      <c r="B582" s="147">
        <v>140</v>
      </c>
      <c r="C582" s="147">
        <v>184</v>
      </c>
      <c r="D582" s="147">
        <v>207</v>
      </c>
      <c r="E582" s="147">
        <v>119</v>
      </c>
      <c r="F582" s="147">
        <v>276</v>
      </c>
      <c r="G582" s="147">
        <v>263</v>
      </c>
      <c r="H582" s="147">
        <v>175</v>
      </c>
      <c r="I582" s="147">
        <v>159</v>
      </c>
      <c r="J582" s="148">
        <v>-9.1428571428571428E-2</v>
      </c>
      <c r="K582" s="148">
        <v>-0.18401759530791792</v>
      </c>
      <c r="L582" s="147"/>
      <c r="M582" s="155">
        <v>4.5157625674524283E-2</v>
      </c>
      <c r="N582" s="144"/>
      <c r="P582" s="146" t="s">
        <v>249</v>
      </c>
      <c r="Q582" s="147">
        <v>5240</v>
      </c>
      <c r="R582" s="147">
        <v>4002</v>
      </c>
      <c r="S582" s="147">
        <v>4090</v>
      </c>
      <c r="T582" s="147">
        <v>4034</v>
      </c>
      <c r="U582" s="147">
        <v>3629</v>
      </c>
      <c r="V582" s="147">
        <v>3662</v>
      </c>
      <c r="W582" s="147">
        <v>3670</v>
      </c>
      <c r="X582" s="147">
        <v>3521</v>
      </c>
      <c r="Y582" s="148">
        <v>-4.0599455040871937E-2</v>
      </c>
      <c r="Z582" s="148">
        <v>-0.12991139195820245</v>
      </c>
      <c r="AA582" s="147"/>
      <c r="AB582" s="144"/>
      <c r="AC582" s="144"/>
      <c r="AD582" s="147">
        <v>194.85714285714286</v>
      </c>
      <c r="AE582" s="147">
        <v>4046.7142857142858</v>
      </c>
      <c r="AF582" s="144"/>
    </row>
    <row r="583" spans="1:32" x14ac:dyDescent="0.25">
      <c r="A583" s="146" t="s">
        <v>250</v>
      </c>
      <c r="B583" s="147">
        <v>33</v>
      </c>
      <c r="C583" s="147">
        <v>27</v>
      </c>
      <c r="D583" s="147">
        <v>78</v>
      </c>
      <c r="E583" s="147">
        <v>22</v>
      </c>
      <c r="F583" s="147">
        <v>73</v>
      </c>
      <c r="G583" s="147">
        <v>151</v>
      </c>
      <c r="H583" s="147">
        <v>91</v>
      </c>
      <c r="I583" s="147">
        <v>65</v>
      </c>
      <c r="J583" s="148">
        <v>-0.2857142857142857</v>
      </c>
      <c r="K583" s="148">
        <v>-4.2105263157894791E-2</v>
      </c>
      <c r="L583" s="147"/>
      <c r="M583" s="155">
        <v>4.939209726443769E-2</v>
      </c>
      <c r="N583" s="144"/>
      <c r="P583" s="146" t="s">
        <v>250</v>
      </c>
      <c r="Q583" s="147">
        <v>1779</v>
      </c>
      <c r="R583" s="147">
        <v>1296</v>
      </c>
      <c r="S583" s="147">
        <v>1342</v>
      </c>
      <c r="T583" s="147">
        <v>1343</v>
      </c>
      <c r="U583" s="147">
        <v>1104</v>
      </c>
      <c r="V583" s="147">
        <v>1281</v>
      </c>
      <c r="W583" s="147">
        <v>1214</v>
      </c>
      <c r="X583" s="147">
        <v>1316</v>
      </c>
      <c r="Y583" s="148">
        <v>8.4019769357495888E-2</v>
      </c>
      <c r="Z583" s="148">
        <v>-1.5706806282722512E-2</v>
      </c>
      <c r="AA583" s="147"/>
      <c r="AB583" s="144"/>
      <c r="AC583" s="144"/>
      <c r="AD583" s="150">
        <v>67.857142857142861</v>
      </c>
      <c r="AE583" s="150">
        <v>1337</v>
      </c>
      <c r="AF583" s="144"/>
    </row>
    <row r="584" spans="1:32" x14ac:dyDescent="0.25">
      <c r="A584" s="149" t="s">
        <v>251</v>
      </c>
      <c r="B584" s="150">
        <v>0</v>
      </c>
      <c r="C584" s="150">
        <v>151</v>
      </c>
      <c r="D584" s="150">
        <v>343</v>
      </c>
      <c r="E584" s="150">
        <v>337</v>
      </c>
      <c r="F584" s="150">
        <v>264</v>
      </c>
      <c r="G584" s="150">
        <v>287</v>
      </c>
      <c r="H584" s="150">
        <v>350</v>
      </c>
      <c r="I584" s="150">
        <v>262</v>
      </c>
      <c r="J584" s="148">
        <v>-0.25142857142857145</v>
      </c>
      <c r="K584" s="157">
        <v>-9.2378752886836085E-2</v>
      </c>
      <c r="L584" s="147"/>
      <c r="M584" s="155">
        <v>5.5227655986509278E-2</v>
      </c>
      <c r="N584" s="144"/>
      <c r="P584" s="149" t="s">
        <v>251</v>
      </c>
      <c r="Q584" s="150">
        <v>0</v>
      </c>
      <c r="R584" s="150">
        <v>7221</v>
      </c>
      <c r="S584" s="150">
        <v>6045</v>
      </c>
      <c r="T584" s="150">
        <v>4850</v>
      </c>
      <c r="U584" s="150">
        <v>4541</v>
      </c>
      <c r="V584" s="150">
        <v>4166</v>
      </c>
      <c r="W584" s="150">
        <v>4230</v>
      </c>
      <c r="X584" s="150">
        <v>4744</v>
      </c>
      <c r="Y584" s="148">
        <v>0.12151300236406619</v>
      </c>
      <c r="Z584" s="157">
        <v>-8.3373587093034496E-2</v>
      </c>
      <c r="AA584" s="147"/>
      <c r="AB584" s="144"/>
      <c r="AC584" s="144"/>
      <c r="AD584" s="158">
        <v>288.66666666666669</v>
      </c>
      <c r="AE584" s="158">
        <v>5175.5</v>
      </c>
      <c r="AF584" s="144"/>
    </row>
    <row r="585" spans="1:32" x14ac:dyDescent="0.25">
      <c r="A585" s="159" t="s">
        <v>252</v>
      </c>
      <c r="B585" s="147">
        <v>40</v>
      </c>
      <c r="C585" s="147">
        <v>58</v>
      </c>
      <c r="D585" s="147">
        <v>69</v>
      </c>
      <c r="E585" s="147">
        <v>15</v>
      </c>
      <c r="F585" s="147">
        <v>24</v>
      </c>
      <c r="G585" s="147">
        <v>31</v>
      </c>
      <c r="H585" s="147">
        <v>37</v>
      </c>
      <c r="I585" s="147">
        <v>39</v>
      </c>
      <c r="J585" s="148">
        <v>5.4054054054054057E-2</v>
      </c>
      <c r="K585" s="148">
        <v>-3.6496350364964279E-3</v>
      </c>
      <c r="L585" s="147"/>
      <c r="M585" s="155">
        <v>3.9593908629441621E-2</v>
      </c>
      <c r="N585" s="144"/>
      <c r="P585" s="159" t="s">
        <v>252</v>
      </c>
      <c r="Q585" s="147">
        <v>1715</v>
      </c>
      <c r="R585" s="147">
        <v>1659</v>
      </c>
      <c r="S585" s="147">
        <v>1888</v>
      </c>
      <c r="T585" s="147">
        <v>1373</v>
      </c>
      <c r="U585" s="147">
        <v>1607</v>
      </c>
      <c r="V585" s="147">
        <v>1394</v>
      </c>
      <c r="W585" s="147">
        <v>1288</v>
      </c>
      <c r="X585" s="147">
        <v>985</v>
      </c>
      <c r="Y585" s="148">
        <v>-0.23524844720496896</v>
      </c>
      <c r="Z585" s="148">
        <v>-0.36882094470889787</v>
      </c>
      <c r="AA585" s="147"/>
      <c r="AB585" s="144"/>
      <c r="AC585" s="144"/>
      <c r="AD585" s="150">
        <v>39.142857142857146</v>
      </c>
      <c r="AE585" s="150">
        <v>1560.5714285714287</v>
      </c>
      <c r="AF585" s="144"/>
    </row>
    <row r="586" spans="1:32" x14ac:dyDescent="0.25">
      <c r="A586" s="159" t="s">
        <v>253</v>
      </c>
      <c r="B586" s="147">
        <v>3</v>
      </c>
      <c r="C586" s="147">
        <v>9</v>
      </c>
      <c r="D586" s="147">
        <v>2</v>
      </c>
      <c r="E586" s="147">
        <v>1</v>
      </c>
      <c r="F586" s="147">
        <v>2</v>
      </c>
      <c r="G586" s="147">
        <v>2</v>
      </c>
      <c r="H586" s="147">
        <v>0</v>
      </c>
      <c r="I586" s="147">
        <v>3</v>
      </c>
      <c r="J586" s="148" t="e">
        <v>#DIV/0!</v>
      </c>
      <c r="K586" s="148">
        <v>0.10526315789473679</v>
      </c>
      <c r="L586" s="147"/>
      <c r="M586" s="155">
        <v>4.2253521126760563E-2</v>
      </c>
      <c r="N586" s="144"/>
      <c r="P586" s="159" t="s">
        <v>253</v>
      </c>
      <c r="Q586" s="147">
        <v>120</v>
      </c>
      <c r="R586" s="147">
        <v>107</v>
      </c>
      <c r="S586" s="147">
        <v>175</v>
      </c>
      <c r="T586" s="147">
        <v>73</v>
      </c>
      <c r="U586" s="147">
        <v>89</v>
      </c>
      <c r="V586" s="147">
        <v>107</v>
      </c>
      <c r="W586" s="147">
        <v>60</v>
      </c>
      <c r="X586" s="147">
        <v>71</v>
      </c>
      <c r="Y586" s="148">
        <v>0.18333333333333332</v>
      </c>
      <c r="Z586" s="148">
        <v>-0.32010943912448703</v>
      </c>
      <c r="AA586" s="147"/>
      <c r="AB586" s="144"/>
      <c r="AC586" s="144"/>
      <c r="AD586" s="150">
        <v>2.7142857142857144</v>
      </c>
      <c r="AE586" s="150">
        <v>104.42857142857143</v>
      </c>
      <c r="AF586" s="144"/>
    </row>
    <row r="587" spans="1:32" x14ac:dyDescent="0.25">
      <c r="A587" s="159" t="s">
        <v>254</v>
      </c>
      <c r="B587" s="160">
        <v>6.9767441860465115E-2</v>
      </c>
      <c r="C587" s="160">
        <v>0.13432835820895522</v>
      </c>
      <c r="D587" s="160">
        <v>2.8169014084507043E-2</v>
      </c>
      <c r="E587" s="160">
        <v>6.25E-2</v>
      </c>
      <c r="F587" s="160">
        <v>7.6923076923076927E-2</v>
      </c>
      <c r="G587" s="160">
        <v>6.0606060606060608E-2</v>
      </c>
      <c r="H587" s="160">
        <v>0</v>
      </c>
      <c r="I587" s="160">
        <v>7.1428571428571425E-2</v>
      </c>
      <c r="J587" s="172">
        <v>7.1428571428571423</v>
      </c>
      <c r="K587" s="172">
        <v>0.65821550463188716</v>
      </c>
      <c r="L587" s="147"/>
      <c r="M587" s="203">
        <v>0.4193722943722944</v>
      </c>
      <c r="N587" s="144"/>
      <c r="P587" s="159" t="s">
        <v>254</v>
      </c>
      <c r="Q587" s="160">
        <v>6.5395095367847406E-2</v>
      </c>
      <c r="R587" s="160">
        <v>6.0588901472253681E-2</v>
      </c>
      <c r="S587" s="160">
        <v>8.4827920504120219E-2</v>
      </c>
      <c r="T587" s="160">
        <v>5.0484094052558784E-2</v>
      </c>
      <c r="U587" s="160">
        <v>5.2476415094339625E-2</v>
      </c>
      <c r="V587" s="160">
        <v>7.1285809460359756E-2</v>
      </c>
      <c r="W587" s="160">
        <v>4.4510385756676561E-2</v>
      </c>
      <c r="X587" s="160">
        <v>6.7234848484848481E-2</v>
      </c>
      <c r="Y587" s="172">
        <v>2.2724462728171919</v>
      </c>
      <c r="Z587" s="172">
        <v>0.45149857649857544</v>
      </c>
      <c r="AA587" s="147"/>
      <c r="AB587" s="144"/>
      <c r="AC587" s="144"/>
      <c r="AD587" s="191">
        <v>6.4846416382252553E-2</v>
      </c>
      <c r="AE587" s="191">
        <v>6.2719862719862726E-2</v>
      </c>
      <c r="AF587" s="144"/>
    </row>
    <row r="588" spans="1:32" x14ac:dyDescent="0.25">
      <c r="A588" s="161" t="s">
        <v>255</v>
      </c>
      <c r="B588" s="161"/>
      <c r="C588" s="161"/>
      <c r="D588" s="161"/>
      <c r="E588" s="144"/>
      <c r="F588" s="144"/>
      <c r="G588" s="144"/>
      <c r="H588" s="144"/>
      <c r="I588" s="144"/>
      <c r="J588" s="144"/>
      <c r="K588" s="144"/>
      <c r="L588" s="144"/>
      <c r="M588" s="144"/>
      <c r="N588" s="144"/>
      <c r="O588" s="204"/>
      <c r="P588" s="161" t="s">
        <v>255</v>
      </c>
      <c r="Q588" s="161"/>
      <c r="R588" s="161"/>
      <c r="S588" s="161"/>
      <c r="T588" s="144"/>
      <c r="U588" s="144"/>
      <c r="V588" s="144"/>
      <c r="W588" s="144"/>
      <c r="X588" s="144"/>
      <c r="Y588" s="144"/>
      <c r="Z588" s="144"/>
      <c r="AA588" s="144"/>
      <c r="AB588" s="144"/>
      <c r="AC588" s="144"/>
      <c r="AD588" s="144"/>
      <c r="AE588" s="144"/>
      <c r="AF588" s="144"/>
    </row>
  </sheetData>
  <dataConsolidate/>
  <mergeCells count="1">
    <mergeCell ref="B1:D1"/>
  </mergeCell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7460F59A-2576-4B97-A470-64F13534CD2B}">
          <x14:formula1>
            <xm:f>'L:\FELLES\Avdeling EF\Statistikk\Hovedtall-tabeller\[Hovedtall T1 2017-26.xlsx]Hjelpetabell'!#REF!</xm:f>
          </x14:formula1>
          <xm:sqref>B1</xm:sqref>
        </x14:dataValidation>
      </x14:dataValidations>
    </ext>
    <ext xmlns:x14="http://schemas.microsoft.com/office/spreadsheetml/2009/9/main" uri="{05C60535-1F16-4fd2-B633-F4F36F0B64E0}">
      <x14:sparklineGroups xmlns:xm="http://schemas.microsoft.com/office/excel/2006/main">
        <x14:sparklineGroup displayEmptyCellsAs="gap" high="1" low="1" xr2:uid="{EFFAC2A3-B1B8-45A8-A848-46D06E562D15}">
          <x14:colorSeries rgb="FF376092"/>
          <x14:colorNegative rgb="FFD00000"/>
          <x14:colorAxis rgb="FF000000"/>
          <x14:colorMarkers rgb="FFD00000"/>
          <x14:colorFirst rgb="FFD00000"/>
          <x14:colorLast rgb="FFD00000"/>
          <x14:colorHigh theme="1"/>
          <x14:colorLow rgb="FFD00000"/>
          <x14:sparklines>
            <x14:sparkline>
              <xm:f>'Nordland PD'!Q569:X569</xm:f>
              <xm:sqref>AA569</xm:sqref>
            </x14:sparkline>
            <x14:sparkline>
              <xm:f>'Nordland PD'!Q570:X570</xm:f>
              <xm:sqref>AA570</xm:sqref>
            </x14:sparkline>
            <x14:sparkline>
              <xm:f>'Nordland PD'!Q571:X571</xm:f>
              <xm:sqref>AA571</xm:sqref>
            </x14:sparkline>
            <x14:sparkline>
              <xm:f>'Nordland PD'!Q572:X572</xm:f>
              <xm:sqref>AA572</xm:sqref>
            </x14:sparkline>
            <x14:sparkline>
              <xm:f>'Nordland PD'!Q573:X573</xm:f>
              <xm:sqref>AA573</xm:sqref>
            </x14:sparkline>
            <x14:sparkline>
              <xm:f>'Nordland PD'!Q574:X574</xm:f>
              <xm:sqref>AA574</xm:sqref>
            </x14:sparkline>
            <x14:sparkline>
              <xm:f>'Nordland PD'!Q575:X575</xm:f>
              <xm:sqref>AA575</xm:sqref>
            </x14:sparkline>
            <x14:sparkline>
              <xm:f>'Nordland PD'!Q576:X576</xm:f>
              <xm:sqref>AA576</xm:sqref>
            </x14:sparkline>
            <x14:sparkline>
              <xm:f>'Nordland PD'!Q577:X577</xm:f>
              <xm:sqref>AA577</xm:sqref>
            </x14:sparkline>
            <x14:sparkline>
              <xm:f>'Nordland PD'!Q578:X578</xm:f>
              <xm:sqref>AA578</xm:sqref>
            </x14:sparkline>
            <x14:sparkline>
              <xm:f>'Nordland PD'!Q579:X579</xm:f>
              <xm:sqref>AA579</xm:sqref>
            </x14:sparkline>
            <x14:sparkline>
              <xm:f>'Nordland PD'!Q580:X580</xm:f>
              <xm:sqref>AA580</xm:sqref>
            </x14:sparkline>
            <x14:sparkline>
              <xm:f>'Nordland PD'!Q581:X581</xm:f>
              <xm:sqref>AA581</xm:sqref>
            </x14:sparkline>
            <x14:sparkline>
              <xm:f>'Nordland PD'!Q582:X582</xm:f>
              <xm:sqref>AA582</xm:sqref>
            </x14:sparkline>
            <x14:sparkline>
              <xm:f>'Nordland PD'!Q583:X583</xm:f>
              <xm:sqref>AA583</xm:sqref>
            </x14:sparkline>
            <x14:sparkline>
              <xm:f>'Nordland PD'!R584:X584</xm:f>
              <xm:sqref>AA584</xm:sqref>
            </x14:sparkline>
            <x14:sparkline>
              <xm:f>'Nordland PD'!Q585:X585</xm:f>
              <xm:sqref>AA585</xm:sqref>
            </x14:sparkline>
            <x14:sparkline>
              <xm:f>'Nordland PD'!Q586:X586</xm:f>
              <xm:sqref>AA586</xm:sqref>
            </x14:sparkline>
            <x14:sparkline>
              <xm:f>'Nordland PD'!Q587:X587</xm:f>
              <xm:sqref>AA587</xm:sqref>
            </x14:sparkline>
          </x14:sparklines>
        </x14:sparklineGroup>
        <x14:sparklineGroup displayEmptyCellsAs="gap" high="1" low="1" xr2:uid="{73C56389-63C6-4812-B9B7-EA23FE36641C}">
          <x14:colorSeries rgb="FF376092"/>
          <x14:colorNegative rgb="FFD00000"/>
          <x14:colorAxis rgb="FF000000"/>
          <x14:colorMarkers rgb="FFD00000"/>
          <x14:colorFirst rgb="FFD00000"/>
          <x14:colorLast rgb="FFD00000"/>
          <x14:colorHigh theme="1"/>
          <x14:colorLow rgb="FFD00000"/>
          <x14:sparklines>
            <x14:sparkline>
              <xm:f>'Nordland PD'!Q543:X543</xm:f>
              <xm:sqref>AA543</xm:sqref>
            </x14:sparkline>
            <x14:sparkline>
              <xm:f>'Nordland PD'!Q544:X544</xm:f>
              <xm:sqref>AA544</xm:sqref>
            </x14:sparkline>
            <x14:sparkline>
              <xm:f>'Nordland PD'!Q545:X545</xm:f>
              <xm:sqref>AA545</xm:sqref>
            </x14:sparkline>
            <x14:sparkline>
              <xm:f>'Nordland PD'!Q546:X546</xm:f>
              <xm:sqref>AA546</xm:sqref>
            </x14:sparkline>
            <x14:sparkline>
              <xm:f>'Nordland PD'!Q547:X547</xm:f>
              <xm:sqref>AA547</xm:sqref>
            </x14:sparkline>
            <x14:sparkline>
              <xm:f>'Nordland PD'!Q548:X548</xm:f>
              <xm:sqref>AA548</xm:sqref>
            </x14:sparkline>
            <x14:sparkline>
              <xm:f>'Nordland PD'!Q549:X549</xm:f>
              <xm:sqref>AA549</xm:sqref>
            </x14:sparkline>
            <x14:sparkline>
              <xm:f>'Nordland PD'!Q550:X550</xm:f>
              <xm:sqref>AA550</xm:sqref>
            </x14:sparkline>
            <x14:sparkline>
              <xm:f>'Nordland PD'!Q551:X551</xm:f>
              <xm:sqref>AA551</xm:sqref>
            </x14:sparkline>
            <x14:sparkline>
              <xm:f>'Nordland PD'!Q552:X552</xm:f>
              <xm:sqref>AA552</xm:sqref>
            </x14:sparkline>
            <x14:sparkline>
              <xm:f>'Nordland PD'!Q553:X553</xm:f>
              <xm:sqref>AA553</xm:sqref>
            </x14:sparkline>
            <x14:sparkline>
              <xm:f>'Nordland PD'!Q554:X554</xm:f>
              <xm:sqref>AA554</xm:sqref>
            </x14:sparkline>
            <x14:sparkline>
              <xm:f>'Nordland PD'!Q555:X555</xm:f>
              <xm:sqref>AA555</xm:sqref>
            </x14:sparkline>
            <x14:sparkline>
              <xm:f>'Nordland PD'!Q556:X556</xm:f>
              <xm:sqref>AA556</xm:sqref>
            </x14:sparkline>
            <x14:sparkline>
              <xm:f>'Nordland PD'!Q557:X557</xm:f>
              <xm:sqref>AA557</xm:sqref>
            </x14:sparkline>
            <x14:sparkline>
              <xm:f>'Nordland PD'!R558:X558</xm:f>
              <xm:sqref>AA558</xm:sqref>
            </x14:sparkline>
            <x14:sparkline>
              <xm:f>'Nordland PD'!Q559:X559</xm:f>
              <xm:sqref>AA559</xm:sqref>
            </x14:sparkline>
            <x14:sparkline>
              <xm:f>'Nordland PD'!Q560:X560</xm:f>
              <xm:sqref>AA560</xm:sqref>
            </x14:sparkline>
            <x14:sparkline>
              <xm:f>'Nordland PD'!Q561:X561</xm:f>
              <xm:sqref>AA561</xm:sqref>
            </x14:sparkline>
          </x14:sparklines>
        </x14:sparklineGroup>
        <x14:sparklineGroup displayEmptyCellsAs="gap" high="1" low="1" xr2:uid="{4FBA46F7-1ECE-4E9E-81F0-B527A47F4399}">
          <x14:colorSeries rgb="FF376092"/>
          <x14:colorNegative rgb="FFD00000"/>
          <x14:colorAxis rgb="FF000000"/>
          <x14:colorMarkers rgb="FFD00000"/>
          <x14:colorFirst rgb="FFD00000"/>
          <x14:colorLast rgb="FFD00000"/>
          <x14:colorHigh theme="1"/>
          <x14:colorLow rgb="FFD00000"/>
          <x14:sparklines>
            <x14:sparkline>
              <xm:f>'Nordland PD'!Q517:X517</xm:f>
              <xm:sqref>AA517</xm:sqref>
            </x14:sparkline>
            <x14:sparkline>
              <xm:f>'Nordland PD'!Q518:X518</xm:f>
              <xm:sqref>AA518</xm:sqref>
            </x14:sparkline>
            <x14:sparkline>
              <xm:f>'Nordland PD'!Q519:X519</xm:f>
              <xm:sqref>AA519</xm:sqref>
            </x14:sparkline>
            <x14:sparkline>
              <xm:f>'Nordland PD'!Q520:X520</xm:f>
              <xm:sqref>AA520</xm:sqref>
            </x14:sparkline>
            <x14:sparkline>
              <xm:f>'Nordland PD'!Q521:X521</xm:f>
              <xm:sqref>AA521</xm:sqref>
            </x14:sparkline>
            <x14:sparkline>
              <xm:f>'Nordland PD'!Q522:X522</xm:f>
              <xm:sqref>AA522</xm:sqref>
            </x14:sparkline>
            <x14:sparkline>
              <xm:f>'Nordland PD'!Q523:X523</xm:f>
              <xm:sqref>AA523</xm:sqref>
            </x14:sparkline>
            <x14:sparkline>
              <xm:f>'Nordland PD'!Q524:X524</xm:f>
              <xm:sqref>AA524</xm:sqref>
            </x14:sparkline>
            <x14:sparkline>
              <xm:f>'Nordland PD'!Q525:X525</xm:f>
              <xm:sqref>AA525</xm:sqref>
            </x14:sparkline>
            <x14:sparkline>
              <xm:f>'Nordland PD'!Q526:X526</xm:f>
              <xm:sqref>AA526</xm:sqref>
            </x14:sparkline>
            <x14:sparkline>
              <xm:f>'Nordland PD'!Q527:X527</xm:f>
              <xm:sqref>AA527</xm:sqref>
            </x14:sparkline>
            <x14:sparkline>
              <xm:f>'Nordland PD'!Q528:X528</xm:f>
              <xm:sqref>AA528</xm:sqref>
            </x14:sparkline>
            <x14:sparkline>
              <xm:f>'Nordland PD'!Q529:X529</xm:f>
              <xm:sqref>AA529</xm:sqref>
            </x14:sparkline>
            <x14:sparkline>
              <xm:f>'Nordland PD'!Q530:X530</xm:f>
              <xm:sqref>AA530</xm:sqref>
            </x14:sparkline>
            <x14:sparkline>
              <xm:f>'Nordland PD'!Q531:X531</xm:f>
              <xm:sqref>AA531</xm:sqref>
            </x14:sparkline>
            <x14:sparkline>
              <xm:f>'Nordland PD'!R532:X532</xm:f>
              <xm:sqref>AA532</xm:sqref>
            </x14:sparkline>
            <x14:sparkline>
              <xm:f>'Nordland PD'!Q533:X533</xm:f>
              <xm:sqref>AA533</xm:sqref>
            </x14:sparkline>
            <x14:sparkline>
              <xm:f>'Nordland PD'!Q534:X534</xm:f>
              <xm:sqref>AA534</xm:sqref>
            </x14:sparkline>
            <x14:sparkline>
              <xm:f>'Nordland PD'!Q535:X535</xm:f>
              <xm:sqref>AA535</xm:sqref>
            </x14:sparkline>
          </x14:sparklines>
        </x14:sparklineGroup>
        <x14:sparklineGroup displayEmptyCellsAs="gap" high="1" low="1" xr2:uid="{78F96223-524E-4184-A6AA-197359BF196C}">
          <x14:colorSeries rgb="FF376092"/>
          <x14:colorNegative rgb="FFD00000"/>
          <x14:colorAxis rgb="FF000000"/>
          <x14:colorMarkers rgb="FFD00000"/>
          <x14:colorFirst rgb="FFD00000"/>
          <x14:colorLast rgb="FFD00000"/>
          <x14:colorHigh theme="1"/>
          <x14:colorLow rgb="FFD00000"/>
          <x14:sparklines>
            <x14:sparkline>
              <xm:f>'Nordland PD'!Q491:X491</xm:f>
              <xm:sqref>AA491</xm:sqref>
            </x14:sparkline>
            <x14:sparkline>
              <xm:f>'Nordland PD'!Q492:X492</xm:f>
              <xm:sqref>AA492</xm:sqref>
            </x14:sparkline>
            <x14:sparkline>
              <xm:f>'Nordland PD'!Q493:X493</xm:f>
              <xm:sqref>AA493</xm:sqref>
            </x14:sparkline>
            <x14:sparkline>
              <xm:f>'Nordland PD'!Q494:X494</xm:f>
              <xm:sqref>AA494</xm:sqref>
            </x14:sparkline>
            <x14:sparkline>
              <xm:f>'Nordland PD'!Q495:X495</xm:f>
              <xm:sqref>AA495</xm:sqref>
            </x14:sparkline>
            <x14:sparkline>
              <xm:f>'Nordland PD'!Q496:X496</xm:f>
              <xm:sqref>AA496</xm:sqref>
            </x14:sparkline>
            <x14:sparkline>
              <xm:f>'Nordland PD'!Q497:X497</xm:f>
              <xm:sqref>AA497</xm:sqref>
            </x14:sparkline>
            <x14:sparkline>
              <xm:f>'Nordland PD'!Q498:X498</xm:f>
              <xm:sqref>AA498</xm:sqref>
            </x14:sparkline>
            <x14:sparkline>
              <xm:f>'Nordland PD'!Q499:X499</xm:f>
              <xm:sqref>AA499</xm:sqref>
            </x14:sparkline>
            <x14:sparkline>
              <xm:f>'Nordland PD'!Q500:X500</xm:f>
              <xm:sqref>AA500</xm:sqref>
            </x14:sparkline>
            <x14:sparkline>
              <xm:f>'Nordland PD'!Q501:X501</xm:f>
              <xm:sqref>AA501</xm:sqref>
            </x14:sparkline>
            <x14:sparkline>
              <xm:f>'Nordland PD'!Q502:X502</xm:f>
              <xm:sqref>AA502</xm:sqref>
            </x14:sparkline>
            <x14:sparkline>
              <xm:f>'Nordland PD'!Q503:X503</xm:f>
              <xm:sqref>AA503</xm:sqref>
            </x14:sparkline>
            <x14:sparkline>
              <xm:f>'Nordland PD'!Q504:X504</xm:f>
              <xm:sqref>AA504</xm:sqref>
            </x14:sparkline>
            <x14:sparkline>
              <xm:f>'Nordland PD'!Q505:X505</xm:f>
              <xm:sqref>AA505</xm:sqref>
            </x14:sparkline>
            <x14:sparkline>
              <xm:f>'Nordland PD'!R506:X506</xm:f>
              <xm:sqref>AA506</xm:sqref>
            </x14:sparkline>
            <x14:sparkline>
              <xm:f>'Nordland PD'!Q507:X507</xm:f>
              <xm:sqref>AA507</xm:sqref>
            </x14:sparkline>
            <x14:sparkline>
              <xm:f>'Nordland PD'!Q508:X508</xm:f>
              <xm:sqref>AA508</xm:sqref>
            </x14:sparkline>
            <x14:sparkline>
              <xm:f>'Nordland PD'!Q509:X509</xm:f>
              <xm:sqref>AA509</xm:sqref>
            </x14:sparkline>
          </x14:sparklines>
        </x14:sparklineGroup>
        <x14:sparklineGroup displayEmptyCellsAs="gap" high="1" low="1" xr2:uid="{E4068E2A-45A3-4423-91ED-D4AD33984CB6}">
          <x14:colorSeries rgb="FF376092"/>
          <x14:colorNegative rgb="FFD00000"/>
          <x14:colorAxis rgb="FF000000"/>
          <x14:colorMarkers rgb="FFD00000"/>
          <x14:colorFirst rgb="FFD00000"/>
          <x14:colorLast rgb="FFD00000"/>
          <x14:colorHigh theme="1"/>
          <x14:colorLow rgb="FFD00000"/>
          <x14:sparklines>
            <x14:sparkline>
              <xm:f>'Nordland PD'!Q465:X465</xm:f>
              <xm:sqref>AA465</xm:sqref>
            </x14:sparkline>
            <x14:sparkline>
              <xm:f>'Nordland PD'!Q466:X466</xm:f>
              <xm:sqref>AA466</xm:sqref>
            </x14:sparkline>
            <x14:sparkline>
              <xm:f>'Nordland PD'!Q467:X467</xm:f>
              <xm:sqref>AA467</xm:sqref>
            </x14:sparkline>
            <x14:sparkline>
              <xm:f>'Nordland PD'!Q468:X468</xm:f>
              <xm:sqref>AA468</xm:sqref>
            </x14:sparkline>
            <x14:sparkline>
              <xm:f>'Nordland PD'!Q469:X469</xm:f>
              <xm:sqref>AA469</xm:sqref>
            </x14:sparkline>
            <x14:sparkline>
              <xm:f>'Nordland PD'!Q470:X470</xm:f>
              <xm:sqref>AA470</xm:sqref>
            </x14:sparkline>
            <x14:sparkline>
              <xm:f>'Nordland PD'!Q471:X471</xm:f>
              <xm:sqref>AA471</xm:sqref>
            </x14:sparkline>
            <x14:sparkline>
              <xm:f>'Nordland PD'!Q472:X472</xm:f>
              <xm:sqref>AA472</xm:sqref>
            </x14:sparkline>
            <x14:sparkline>
              <xm:f>'Nordland PD'!Q473:X473</xm:f>
              <xm:sqref>AA473</xm:sqref>
            </x14:sparkline>
            <x14:sparkline>
              <xm:f>'Nordland PD'!Q474:X474</xm:f>
              <xm:sqref>AA474</xm:sqref>
            </x14:sparkline>
            <x14:sparkline>
              <xm:f>'Nordland PD'!Q475:X475</xm:f>
              <xm:sqref>AA475</xm:sqref>
            </x14:sparkline>
            <x14:sparkline>
              <xm:f>'Nordland PD'!Q476:X476</xm:f>
              <xm:sqref>AA476</xm:sqref>
            </x14:sparkline>
            <x14:sparkline>
              <xm:f>'Nordland PD'!Q477:X477</xm:f>
              <xm:sqref>AA477</xm:sqref>
            </x14:sparkline>
            <x14:sparkline>
              <xm:f>'Nordland PD'!Q478:X478</xm:f>
              <xm:sqref>AA478</xm:sqref>
            </x14:sparkline>
            <x14:sparkline>
              <xm:f>'Nordland PD'!Q479:X479</xm:f>
              <xm:sqref>AA479</xm:sqref>
            </x14:sparkline>
            <x14:sparkline>
              <xm:f>'Nordland PD'!R480:X480</xm:f>
              <xm:sqref>AA480</xm:sqref>
            </x14:sparkline>
            <x14:sparkline>
              <xm:f>'Nordland PD'!Q481:X481</xm:f>
              <xm:sqref>AA481</xm:sqref>
            </x14:sparkline>
            <x14:sparkline>
              <xm:f>'Nordland PD'!Q482:X482</xm:f>
              <xm:sqref>AA482</xm:sqref>
            </x14:sparkline>
            <x14:sparkline>
              <xm:f>'Nordland PD'!Q483:X483</xm:f>
              <xm:sqref>AA483</xm:sqref>
            </x14:sparkline>
          </x14:sparklines>
        </x14:sparklineGroup>
        <x14:sparklineGroup displayEmptyCellsAs="gap" high="1" low="1" xr2:uid="{B9C05A1D-609A-468B-A286-8753C0B642C1}">
          <x14:colorSeries rgb="FF376092"/>
          <x14:colorNegative rgb="FFD00000"/>
          <x14:colorAxis rgb="FF000000"/>
          <x14:colorMarkers rgb="FFD00000"/>
          <x14:colorFirst rgb="FFD00000"/>
          <x14:colorLast rgb="FFD00000"/>
          <x14:colorHigh theme="1"/>
          <x14:colorLow rgb="FFD00000"/>
          <x14:sparklines>
            <x14:sparkline>
              <xm:f>'Nordland PD'!Q439:X439</xm:f>
              <xm:sqref>AA439</xm:sqref>
            </x14:sparkline>
            <x14:sparkline>
              <xm:f>'Nordland PD'!Q440:X440</xm:f>
              <xm:sqref>AA440</xm:sqref>
            </x14:sparkline>
            <x14:sparkline>
              <xm:f>'Nordland PD'!Q441:X441</xm:f>
              <xm:sqref>AA441</xm:sqref>
            </x14:sparkline>
            <x14:sparkline>
              <xm:f>'Nordland PD'!Q442:X442</xm:f>
              <xm:sqref>AA442</xm:sqref>
            </x14:sparkline>
            <x14:sparkline>
              <xm:f>'Nordland PD'!Q443:X443</xm:f>
              <xm:sqref>AA443</xm:sqref>
            </x14:sparkline>
            <x14:sparkline>
              <xm:f>'Nordland PD'!Q444:X444</xm:f>
              <xm:sqref>AA444</xm:sqref>
            </x14:sparkline>
            <x14:sparkline>
              <xm:f>'Nordland PD'!Q445:X445</xm:f>
              <xm:sqref>AA445</xm:sqref>
            </x14:sparkline>
            <x14:sparkline>
              <xm:f>'Nordland PD'!Q446:X446</xm:f>
              <xm:sqref>AA446</xm:sqref>
            </x14:sparkline>
            <x14:sparkline>
              <xm:f>'Nordland PD'!Q447:X447</xm:f>
              <xm:sqref>AA447</xm:sqref>
            </x14:sparkline>
            <x14:sparkline>
              <xm:f>'Nordland PD'!Q448:X448</xm:f>
              <xm:sqref>AA448</xm:sqref>
            </x14:sparkline>
            <x14:sparkline>
              <xm:f>'Nordland PD'!Q449:X449</xm:f>
              <xm:sqref>AA449</xm:sqref>
            </x14:sparkline>
            <x14:sparkline>
              <xm:f>'Nordland PD'!Q450:X450</xm:f>
              <xm:sqref>AA450</xm:sqref>
            </x14:sparkline>
            <x14:sparkline>
              <xm:f>'Nordland PD'!Q451:X451</xm:f>
              <xm:sqref>AA451</xm:sqref>
            </x14:sparkline>
            <x14:sparkline>
              <xm:f>'Nordland PD'!Q452:X452</xm:f>
              <xm:sqref>AA452</xm:sqref>
            </x14:sparkline>
            <x14:sparkline>
              <xm:f>'Nordland PD'!Q453:X453</xm:f>
              <xm:sqref>AA453</xm:sqref>
            </x14:sparkline>
            <x14:sparkline>
              <xm:f>'Nordland PD'!R454:X454</xm:f>
              <xm:sqref>AA454</xm:sqref>
            </x14:sparkline>
            <x14:sparkline>
              <xm:f>'Nordland PD'!Q455:X455</xm:f>
              <xm:sqref>AA455</xm:sqref>
            </x14:sparkline>
            <x14:sparkline>
              <xm:f>'Nordland PD'!Q456:X456</xm:f>
              <xm:sqref>AA456</xm:sqref>
            </x14:sparkline>
            <x14:sparkline>
              <xm:f>'Nordland PD'!Q457:X457</xm:f>
              <xm:sqref>AA457</xm:sqref>
            </x14:sparkline>
          </x14:sparklines>
        </x14:sparklineGroup>
        <x14:sparklineGroup displayEmptyCellsAs="gap" high="1" low="1" xr2:uid="{3492177B-6991-4553-BD85-4D5D09E4272D}">
          <x14:colorSeries rgb="FF376092"/>
          <x14:colorNegative rgb="FFD00000"/>
          <x14:colorAxis rgb="FF000000"/>
          <x14:colorMarkers rgb="FFD00000"/>
          <x14:colorFirst rgb="FFD00000"/>
          <x14:colorLast rgb="FFD00000"/>
          <x14:colorHigh theme="1"/>
          <x14:colorLow rgb="FFD00000"/>
          <x14:sparklines>
            <x14:sparkline>
              <xm:f>'Nordland PD'!Q413:X413</xm:f>
              <xm:sqref>AA413</xm:sqref>
            </x14:sparkline>
            <x14:sparkline>
              <xm:f>'Nordland PD'!Q414:X414</xm:f>
              <xm:sqref>AA414</xm:sqref>
            </x14:sparkline>
            <x14:sparkline>
              <xm:f>'Nordland PD'!Q415:X415</xm:f>
              <xm:sqref>AA415</xm:sqref>
            </x14:sparkline>
            <x14:sparkline>
              <xm:f>'Nordland PD'!Q416:X416</xm:f>
              <xm:sqref>AA416</xm:sqref>
            </x14:sparkline>
            <x14:sparkline>
              <xm:f>'Nordland PD'!Q417:X417</xm:f>
              <xm:sqref>AA417</xm:sqref>
            </x14:sparkline>
            <x14:sparkline>
              <xm:f>'Nordland PD'!Q418:X418</xm:f>
              <xm:sqref>AA418</xm:sqref>
            </x14:sparkline>
            <x14:sparkline>
              <xm:f>'Nordland PD'!Q419:X419</xm:f>
              <xm:sqref>AA419</xm:sqref>
            </x14:sparkline>
            <x14:sparkline>
              <xm:f>'Nordland PD'!Q420:X420</xm:f>
              <xm:sqref>AA420</xm:sqref>
            </x14:sparkline>
            <x14:sparkline>
              <xm:f>'Nordland PD'!Q421:X421</xm:f>
              <xm:sqref>AA421</xm:sqref>
            </x14:sparkline>
            <x14:sparkline>
              <xm:f>'Nordland PD'!Q422:X422</xm:f>
              <xm:sqref>AA422</xm:sqref>
            </x14:sparkline>
            <x14:sparkline>
              <xm:f>'Nordland PD'!Q423:X423</xm:f>
              <xm:sqref>AA423</xm:sqref>
            </x14:sparkline>
            <x14:sparkline>
              <xm:f>'Nordland PD'!Q424:X424</xm:f>
              <xm:sqref>AA424</xm:sqref>
            </x14:sparkline>
            <x14:sparkline>
              <xm:f>'Nordland PD'!Q425:X425</xm:f>
              <xm:sqref>AA425</xm:sqref>
            </x14:sparkline>
            <x14:sparkline>
              <xm:f>'Nordland PD'!Q426:X426</xm:f>
              <xm:sqref>AA426</xm:sqref>
            </x14:sparkline>
            <x14:sparkline>
              <xm:f>'Nordland PD'!Q427:X427</xm:f>
              <xm:sqref>AA427</xm:sqref>
            </x14:sparkline>
            <x14:sparkline>
              <xm:f>'Nordland PD'!R428:X428</xm:f>
              <xm:sqref>AA428</xm:sqref>
            </x14:sparkline>
            <x14:sparkline>
              <xm:f>'Nordland PD'!Q429:X429</xm:f>
              <xm:sqref>AA429</xm:sqref>
            </x14:sparkline>
            <x14:sparkline>
              <xm:f>'Nordland PD'!Q430:X430</xm:f>
              <xm:sqref>AA430</xm:sqref>
            </x14:sparkline>
            <x14:sparkline>
              <xm:f>'Nordland PD'!Q431:X431</xm:f>
              <xm:sqref>AA431</xm:sqref>
            </x14:sparkline>
          </x14:sparklines>
        </x14:sparklineGroup>
        <x14:sparklineGroup displayEmptyCellsAs="gap" high="1" low="1" xr2:uid="{367F0E79-AF32-4588-B9F1-E402E604335D}">
          <x14:colorSeries rgb="FF376092"/>
          <x14:colorNegative rgb="FFD00000"/>
          <x14:colorAxis rgb="FF000000"/>
          <x14:colorMarkers rgb="FFD00000"/>
          <x14:colorFirst rgb="FFD00000"/>
          <x14:colorLast rgb="FFD00000"/>
          <x14:colorHigh theme="1"/>
          <x14:colorLow rgb="FFD00000"/>
          <x14:sparklines>
            <x14:sparkline>
              <xm:f>'Nordland PD'!Q387:X387</xm:f>
              <xm:sqref>AA387</xm:sqref>
            </x14:sparkline>
            <x14:sparkline>
              <xm:f>'Nordland PD'!Q388:X388</xm:f>
              <xm:sqref>AA388</xm:sqref>
            </x14:sparkline>
            <x14:sparkline>
              <xm:f>'Nordland PD'!Q389:X389</xm:f>
              <xm:sqref>AA389</xm:sqref>
            </x14:sparkline>
            <x14:sparkline>
              <xm:f>'Nordland PD'!Q390:X390</xm:f>
              <xm:sqref>AA390</xm:sqref>
            </x14:sparkline>
            <x14:sparkline>
              <xm:f>'Nordland PD'!Q391:X391</xm:f>
              <xm:sqref>AA391</xm:sqref>
            </x14:sparkline>
            <x14:sparkline>
              <xm:f>'Nordland PD'!Q392:X392</xm:f>
              <xm:sqref>AA392</xm:sqref>
            </x14:sparkline>
            <x14:sparkline>
              <xm:f>'Nordland PD'!Q393:X393</xm:f>
              <xm:sqref>AA393</xm:sqref>
            </x14:sparkline>
            <x14:sparkline>
              <xm:f>'Nordland PD'!Q394:X394</xm:f>
              <xm:sqref>AA394</xm:sqref>
            </x14:sparkline>
            <x14:sparkline>
              <xm:f>'Nordland PD'!Q395:X395</xm:f>
              <xm:sqref>AA395</xm:sqref>
            </x14:sparkline>
            <x14:sparkline>
              <xm:f>'Nordland PD'!Q396:X396</xm:f>
              <xm:sqref>AA396</xm:sqref>
            </x14:sparkline>
            <x14:sparkline>
              <xm:f>'Nordland PD'!Q397:X397</xm:f>
              <xm:sqref>AA397</xm:sqref>
            </x14:sparkline>
            <x14:sparkline>
              <xm:f>'Nordland PD'!Q398:X398</xm:f>
              <xm:sqref>AA398</xm:sqref>
            </x14:sparkline>
            <x14:sparkline>
              <xm:f>'Nordland PD'!Q399:X399</xm:f>
              <xm:sqref>AA399</xm:sqref>
            </x14:sparkline>
            <x14:sparkline>
              <xm:f>'Nordland PD'!Q400:X400</xm:f>
              <xm:sqref>AA400</xm:sqref>
            </x14:sparkline>
            <x14:sparkline>
              <xm:f>'Nordland PD'!Q401:X401</xm:f>
              <xm:sqref>AA401</xm:sqref>
            </x14:sparkline>
            <x14:sparkline>
              <xm:f>'Nordland PD'!R402:X402</xm:f>
              <xm:sqref>AA402</xm:sqref>
            </x14:sparkline>
            <x14:sparkline>
              <xm:f>'Nordland PD'!Q403:X403</xm:f>
              <xm:sqref>AA403</xm:sqref>
            </x14:sparkline>
            <x14:sparkline>
              <xm:f>'Nordland PD'!Q404:X404</xm:f>
              <xm:sqref>AA404</xm:sqref>
            </x14:sparkline>
            <x14:sparkline>
              <xm:f>'Nordland PD'!Q405:X405</xm:f>
              <xm:sqref>AA405</xm:sqref>
            </x14:sparkline>
          </x14:sparklines>
        </x14:sparklineGroup>
        <x14:sparklineGroup displayEmptyCellsAs="gap" high="1" low="1" xr2:uid="{ECE86010-3AEA-4767-89A0-9527E481B2BF}">
          <x14:colorSeries rgb="FF376092"/>
          <x14:colorNegative rgb="FFD00000"/>
          <x14:colorAxis rgb="FF000000"/>
          <x14:colorMarkers rgb="FFD00000"/>
          <x14:colorFirst rgb="FFD00000"/>
          <x14:colorLast rgb="FFD00000"/>
          <x14:colorHigh theme="1"/>
          <x14:colorLow rgb="FFD00000"/>
          <x14:sparklines>
            <x14:sparkline>
              <xm:f>'Nordland PD'!Q361:X361</xm:f>
              <xm:sqref>AA361</xm:sqref>
            </x14:sparkline>
            <x14:sparkline>
              <xm:f>'Nordland PD'!Q362:X362</xm:f>
              <xm:sqref>AA362</xm:sqref>
            </x14:sparkline>
            <x14:sparkline>
              <xm:f>'Nordland PD'!Q363:X363</xm:f>
              <xm:sqref>AA363</xm:sqref>
            </x14:sparkline>
            <x14:sparkline>
              <xm:f>'Nordland PD'!Q364:X364</xm:f>
              <xm:sqref>AA364</xm:sqref>
            </x14:sparkline>
            <x14:sparkline>
              <xm:f>'Nordland PD'!Q365:X365</xm:f>
              <xm:sqref>AA365</xm:sqref>
            </x14:sparkline>
            <x14:sparkline>
              <xm:f>'Nordland PD'!Q366:X366</xm:f>
              <xm:sqref>AA366</xm:sqref>
            </x14:sparkline>
            <x14:sparkline>
              <xm:f>'Nordland PD'!Q367:X367</xm:f>
              <xm:sqref>AA367</xm:sqref>
            </x14:sparkline>
            <x14:sparkline>
              <xm:f>'Nordland PD'!Q368:X368</xm:f>
              <xm:sqref>AA368</xm:sqref>
            </x14:sparkline>
            <x14:sparkline>
              <xm:f>'Nordland PD'!Q369:X369</xm:f>
              <xm:sqref>AA369</xm:sqref>
            </x14:sparkline>
            <x14:sparkline>
              <xm:f>'Nordland PD'!Q370:X370</xm:f>
              <xm:sqref>AA370</xm:sqref>
            </x14:sparkline>
            <x14:sparkline>
              <xm:f>'Nordland PD'!Q371:X371</xm:f>
              <xm:sqref>AA371</xm:sqref>
            </x14:sparkline>
            <x14:sparkline>
              <xm:f>'Nordland PD'!Q372:X372</xm:f>
              <xm:sqref>AA372</xm:sqref>
            </x14:sparkline>
            <x14:sparkline>
              <xm:f>'Nordland PD'!Q373:X373</xm:f>
              <xm:sqref>AA373</xm:sqref>
            </x14:sparkline>
            <x14:sparkline>
              <xm:f>'Nordland PD'!Q374:X374</xm:f>
              <xm:sqref>AA374</xm:sqref>
            </x14:sparkline>
            <x14:sparkline>
              <xm:f>'Nordland PD'!Q375:X375</xm:f>
              <xm:sqref>AA375</xm:sqref>
            </x14:sparkline>
            <x14:sparkline>
              <xm:f>'Nordland PD'!R376:X376</xm:f>
              <xm:sqref>AA376</xm:sqref>
            </x14:sparkline>
            <x14:sparkline>
              <xm:f>'Nordland PD'!Q377:X377</xm:f>
              <xm:sqref>AA377</xm:sqref>
            </x14:sparkline>
            <x14:sparkline>
              <xm:f>'Nordland PD'!Q378:X378</xm:f>
              <xm:sqref>AA378</xm:sqref>
            </x14:sparkline>
            <x14:sparkline>
              <xm:f>'Nordland PD'!Q379:X379</xm:f>
              <xm:sqref>AA379</xm:sqref>
            </x14:sparkline>
          </x14:sparklines>
        </x14:sparklineGroup>
        <x14:sparklineGroup displayEmptyCellsAs="gap" high="1" low="1" xr2:uid="{6746F573-35B3-4942-8505-E553C40B4002}">
          <x14:colorSeries rgb="FF376092"/>
          <x14:colorNegative rgb="FFD00000"/>
          <x14:colorAxis rgb="FF000000"/>
          <x14:colorMarkers rgb="FFD00000"/>
          <x14:colorFirst rgb="FFD00000"/>
          <x14:colorLast rgb="FFD00000"/>
          <x14:colorHigh theme="1"/>
          <x14:colorLow rgb="FFD00000"/>
          <x14:sparklines>
            <x14:sparkline>
              <xm:f>'Nordland PD'!Q335:X335</xm:f>
              <xm:sqref>AA335</xm:sqref>
            </x14:sparkline>
            <x14:sparkline>
              <xm:f>'Nordland PD'!Q336:X336</xm:f>
              <xm:sqref>AA336</xm:sqref>
            </x14:sparkline>
            <x14:sparkline>
              <xm:f>'Nordland PD'!Q337:X337</xm:f>
              <xm:sqref>AA337</xm:sqref>
            </x14:sparkline>
            <x14:sparkline>
              <xm:f>'Nordland PD'!Q338:X338</xm:f>
              <xm:sqref>AA338</xm:sqref>
            </x14:sparkline>
            <x14:sparkline>
              <xm:f>'Nordland PD'!Q339:X339</xm:f>
              <xm:sqref>AA339</xm:sqref>
            </x14:sparkline>
            <x14:sparkline>
              <xm:f>'Nordland PD'!Q340:X340</xm:f>
              <xm:sqref>AA340</xm:sqref>
            </x14:sparkline>
            <x14:sparkline>
              <xm:f>'Nordland PD'!Q341:X341</xm:f>
              <xm:sqref>AA341</xm:sqref>
            </x14:sparkline>
            <x14:sparkline>
              <xm:f>'Nordland PD'!Q342:X342</xm:f>
              <xm:sqref>AA342</xm:sqref>
            </x14:sparkline>
            <x14:sparkline>
              <xm:f>'Nordland PD'!Q343:X343</xm:f>
              <xm:sqref>AA343</xm:sqref>
            </x14:sparkline>
            <x14:sparkline>
              <xm:f>'Nordland PD'!Q344:X344</xm:f>
              <xm:sqref>AA344</xm:sqref>
            </x14:sparkline>
            <x14:sparkline>
              <xm:f>'Nordland PD'!Q345:X345</xm:f>
              <xm:sqref>AA345</xm:sqref>
            </x14:sparkline>
            <x14:sparkline>
              <xm:f>'Nordland PD'!Q346:X346</xm:f>
              <xm:sqref>AA346</xm:sqref>
            </x14:sparkline>
            <x14:sparkline>
              <xm:f>'Nordland PD'!Q347:X347</xm:f>
              <xm:sqref>AA347</xm:sqref>
            </x14:sparkline>
            <x14:sparkline>
              <xm:f>'Nordland PD'!Q348:X348</xm:f>
              <xm:sqref>AA348</xm:sqref>
            </x14:sparkline>
            <x14:sparkline>
              <xm:f>'Nordland PD'!Q349:X349</xm:f>
              <xm:sqref>AA349</xm:sqref>
            </x14:sparkline>
            <x14:sparkline>
              <xm:f>'Nordland PD'!R350:X350</xm:f>
              <xm:sqref>AA350</xm:sqref>
            </x14:sparkline>
            <x14:sparkline>
              <xm:f>'Nordland PD'!Q351:X351</xm:f>
              <xm:sqref>AA351</xm:sqref>
            </x14:sparkline>
            <x14:sparkline>
              <xm:f>'Nordland PD'!Q352:X352</xm:f>
              <xm:sqref>AA352</xm:sqref>
            </x14:sparkline>
            <x14:sparkline>
              <xm:f>'Nordland PD'!Q353:X353</xm:f>
              <xm:sqref>AA353</xm:sqref>
            </x14:sparkline>
          </x14:sparklines>
        </x14:sparklineGroup>
        <x14:sparklineGroup displayEmptyCellsAs="gap" high="1" low="1" xr2:uid="{7569FB52-AF2D-47CC-9CD2-285719402710}">
          <x14:colorSeries rgb="FF376092"/>
          <x14:colorNegative rgb="FFD00000"/>
          <x14:colorAxis rgb="FF000000"/>
          <x14:colorMarkers rgb="FFD00000"/>
          <x14:colorFirst rgb="FFD00000"/>
          <x14:colorLast rgb="FFD00000"/>
          <x14:colorHigh theme="1"/>
          <x14:colorLow rgb="FFD00000"/>
          <x14:sparklines>
            <x14:sparkline>
              <xm:f>'Nordland PD'!Q302:X302</xm:f>
              <xm:sqref>AA302</xm:sqref>
            </x14:sparkline>
            <x14:sparkline>
              <xm:f>'Nordland PD'!Q303:X303</xm:f>
              <xm:sqref>AA303</xm:sqref>
            </x14:sparkline>
            <x14:sparkline>
              <xm:f>'Nordland PD'!Q304:X304</xm:f>
              <xm:sqref>AA304</xm:sqref>
            </x14:sparkline>
            <x14:sparkline>
              <xm:f>'Nordland PD'!Q305:X305</xm:f>
              <xm:sqref>AA305</xm:sqref>
            </x14:sparkline>
            <x14:sparkline>
              <xm:f>'Nordland PD'!Q306:X306</xm:f>
              <xm:sqref>AA306</xm:sqref>
            </x14:sparkline>
            <x14:sparkline>
              <xm:f>'Nordland PD'!Q307:X307</xm:f>
              <xm:sqref>AA307</xm:sqref>
            </x14:sparkline>
            <x14:sparkline>
              <xm:f>'Nordland PD'!Q308:X308</xm:f>
              <xm:sqref>AA308</xm:sqref>
            </x14:sparkline>
            <x14:sparkline>
              <xm:f>'Nordland PD'!Q309:X309</xm:f>
              <xm:sqref>AA309</xm:sqref>
            </x14:sparkline>
            <x14:sparkline>
              <xm:f>'Nordland PD'!Q310:X310</xm:f>
              <xm:sqref>AA310</xm:sqref>
            </x14:sparkline>
            <x14:sparkline>
              <xm:f>'Nordland PD'!Q311:X311</xm:f>
              <xm:sqref>AA311</xm:sqref>
            </x14:sparkline>
            <x14:sparkline>
              <xm:f>'Nordland PD'!Q312:X312</xm:f>
              <xm:sqref>AA312</xm:sqref>
            </x14:sparkline>
            <x14:sparkline>
              <xm:f>'Nordland PD'!Q313:X313</xm:f>
              <xm:sqref>AA313</xm:sqref>
            </x14:sparkline>
            <x14:sparkline>
              <xm:f>'Nordland PD'!Q314:X314</xm:f>
              <xm:sqref>AA314</xm:sqref>
            </x14:sparkline>
            <x14:sparkline>
              <xm:f>'Nordland PD'!Q315:X315</xm:f>
              <xm:sqref>AA315</xm:sqref>
            </x14:sparkline>
            <x14:sparkline>
              <xm:f>'Nordland PD'!Q316:X316</xm:f>
              <xm:sqref>AA316</xm:sqref>
            </x14:sparkline>
            <x14:sparkline>
              <xm:f>'Nordland PD'!R317:X317</xm:f>
              <xm:sqref>AA317</xm:sqref>
            </x14:sparkline>
            <x14:sparkline>
              <xm:f>'Nordland PD'!Q318:X318</xm:f>
              <xm:sqref>AA318</xm:sqref>
            </x14:sparkline>
            <x14:sparkline>
              <xm:f>'Nordland PD'!Q319:X319</xm:f>
              <xm:sqref>AA319</xm:sqref>
            </x14:sparkline>
            <x14:sparkline>
              <xm:f>'Nordland PD'!Q320:X320</xm:f>
              <xm:sqref>AA320</xm:sqref>
            </x14:sparkline>
          </x14:sparklines>
        </x14:sparklineGroup>
        <x14:sparklineGroup displayEmptyCellsAs="gap" high="1" low="1" xr2:uid="{A7A9EB4A-7F04-4880-AF98-70415F4DB987}">
          <x14:colorSeries rgb="FF376092"/>
          <x14:colorNegative rgb="FFD00000"/>
          <x14:colorAxis rgb="FF000000"/>
          <x14:colorMarkers rgb="FFD00000"/>
          <x14:colorFirst rgb="FFD00000"/>
          <x14:colorLast rgb="FFD00000"/>
          <x14:colorHigh theme="1"/>
          <x14:colorLow rgb="FFD00000"/>
          <x14:sparklines>
            <x14:sparkline>
              <xm:f>'Nordland PD'!Q276:X276</xm:f>
              <xm:sqref>AA276</xm:sqref>
            </x14:sparkline>
            <x14:sparkline>
              <xm:f>'Nordland PD'!Q277:X277</xm:f>
              <xm:sqref>AA277</xm:sqref>
            </x14:sparkline>
            <x14:sparkline>
              <xm:f>'Nordland PD'!Q278:X278</xm:f>
              <xm:sqref>AA278</xm:sqref>
            </x14:sparkline>
            <x14:sparkline>
              <xm:f>'Nordland PD'!Q279:X279</xm:f>
              <xm:sqref>AA279</xm:sqref>
            </x14:sparkline>
            <x14:sparkline>
              <xm:f>'Nordland PD'!Q280:X280</xm:f>
              <xm:sqref>AA280</xm:sqref>
            </x14:sparkline>
            <x14:sparkline>
              <xm:f>'Nordland PD'!Q281:X281</xm:f>
              <xm:sqref>AA281</xm:sqref>
            </x14:sparkline>
            <x14:sparkline>
              <xm:f>'Nordland PD'!Q282:X282</xm:f>
              <xm:sqref>AA282</xm:sqref>
            </x14:sparkline>
            <x14:sparkline>
              <xm:f>'Nordland PD'!Q283:X283</xm:f>
              <xm:sqref>AA283</xm:sqref>
            </x14:sparkline>
            <x14:sparkline>
              <xm:f>'Nordland PD'!Q284:X284</xm:f>
              <xm:sqref>AA284</xm:sqref>
            </x14:sparkline>
            <x14:sparkline>
              <xm:f>'Nordland PD'!Q285:X285</xm:f>
              <xm:sqref>AA285</xm:sqref>
            </x14:sparkline>
            <x14:sparkline>
              <xm:f>'Nordland PD'!Q286:X286</xm:f>
              <xm:sqref>AA286</xm:sqref>
            </x14:sparkline>
            <x14:sparkline>
              <xm:f>'Nordland PD'!Q287:X287</xm:f>
              <xm:sqref>AA287</xm:sqref>
            </x14:sparkline>
            <x14:sparkline>
              <xm:f>'Nordland PD'!Q288:X288</xm:f>
              <xm:sqref>AA288</xm:sqref>
            </x14:sparkline>
            <x14:sparkline>
              <xm:f>'Nordland PD'!Q289:X289</xm:f>
              <xm:sqref>AA289</xm:sqref>
            </x14:sparkline>
            <x14:sparkline>
              <xm:f>'Nordland PD'!Q290:X290</xm:f>
              <xm:sqref>AA290</xm:sqref>
            </x14:sparkline>
            <x14:sparkline>
              <xm:f>'Nordland PD'!R291:X291</xm:f>
              <xm:sqref>AA291</xm:sqref>
            </x14:sparkline>
            <x14:sparkline>
              <xm:f>'Nordland PD'!Q292:X292</xm:f>
              <xm:sqref>AA292</xm:sqref>
            </x14:sparkline>
            <x14:sparkline>
              <xm:f>'Nordland PD'!Q293:X293</xm:f>
              <xm:sqref>AA293</xm:sqref>
            </x14:sparkline>
            <x14:sparkline>
              <xm:f>'Nordland PD'!Q294:X294</xm:f>
              <xm:sqref>AA294</xm:sqref>
            </x14:sparkline>
          </x14:sparklines>
        </x14:sparklineGroup>
        <x14:sparklineGroup displayEmptyCellsAs="gap" high="1" low="1" xr2:uid="{54FD2162-D035-4686-8F21-5C71FA9CF4DA}">
          <x14:colorSeries rgb="FF376092"/>
          <x14:colorNegative rgb="FFD00000"/>
          <x14:colorAxis rgb="FF000000"/>
          <x14:colorMarkers rgb="FFD00000"/>
          <x14:colorFirst rgb="FFD00000"/>
          <x14:colorLast rgb="FFD00000"/>
          <x14:colorHigh theme="1"/>
          <x14:colorLow rgb="FFD00000"/>
          <x14:sparklines>
            <x14:sparkline>
              <xm:f>'Nordland PD'!Q250:X250</xm:f>
              <xm:sqref>AA250</xm:sqref>
            </x14:sparkline>
            <x14:sparkline>
              <xm:f>'Nordland PD'!Q251:X251</xm:f>
              <xm:sqref>AA251</xm:sqref>
            </x14:sparkline>
            <x14:sparkline>
              <xm:f>'Nordland PD'!Q252:X252</xm:f>
              <xm:sqref>AA252</xm:sqref>
            </x14:sparkline>
            <x14:sparkline>
              <xm:f>'Nordland PD'!Q253:X253</xm:f>
              <xm:sqref>AA253</xm:sqref>
            </x14:sparkline>
            <x14:sparkline>
              <xm:f>'Nordland PD'!Q254:X254</xm:f>
              <xm:sqref>AA254</xm:sqref>
            </x14:sparkline>
            <x14:sparkline>
              <xm:f>'Nordland PD'!Q255:X255</xm:f>
              <xm:sqref>AA255</xm:sqref>
            </x14:sparkline>
            <x14:sparkline>
              <xm:f>'Nordland PD'!Q256:X256</xm:f>
              <xm:sqref>AA256</xm:sqref>
            </x14:sparkline>
            <x14:sparkline>
              <xm:f>'Nordland PD'!Q257:X257</xm:f>
              <xm:sqref>AA257</xm:sqref>
            </x14:sparkline>
            <x14:sparkline>
              <xm:f>'Nordland PD'!Q258:X258</xm:f>
              <xm:sqref>AA258</xm:sqref>
            </x14:sparkline>
            <x14:sparkline>
              <xm:f>'Nordland PD'!Q259:X259</xm:f>
              <xm:sqref>AA259</xm:sqref>
            </x14:sparkline>
            <x14:sparkline>
              <xm:f>'Nordland PD'!Q260:X260</xm:f>
              <xm:sqref>AA260</xm:sqref>
            </x14:sparkline>
            <x14:sparkline>
              <xm:f>'Nordland PD'!Q261:X261</xm:f>
              <xm:sqref>AA261</xm:sqref>
            </x14:sparkline>
            <x14:sparkline>
              <xm:f>'Nordland PD'!Q262:X262</xm:f>
              <xm:sqref>AA262</xm:sqref>
            </x14:sparkline>
            <x14:sparkline>
              <xm:f>'Nordland PD'!Q263:X263</xm:f>
              <xm:sqref>AA263</xm:sqref>
            </x14:sparkline>
            <x14:sparkline>
              <xm:f>'Nordland PD'!Q264:X264</xm:f>
              <xm:sqref>AA264</xm:sqref>
            </x14:sparkline>
            <x14:sparkline>
              <xm:f>'Nordland PD'!R265:X265</xm:f>
              <xm:sqref>AA265</xm:sqref>
            </x14:sparkline>
            <x14:sparkline>
              <xm:f>'Nordland PD'!Q266:X266</xm:f>
              <xm:sqref>AA266</xm:sqref>
            </x14:sparkline>
            <x14:sparkline>
              <xm:f>'Nordland PD'!Q267:X267</xm:f>
              <xm:sqref>AA267</xm:sqref>
            </x14:sparkline>
            <x14:sparkline>
              <xm:f>'Nordland PD'!Q268:X268</xm:f>
              <xm:sqref>AA268</xm:sqref>
            </x14:sparkline>
          </x14:sparklines>
        </x14:sparklineGroup>
        <x14:sparklineGroup displayEmptyCellsAs="gap" high="1" low="1" xr2:uid="{405D4FD4-4D93-41CE-979E-10EB50C16718}">
          <x14:colorSeries rgb="FF376092"/>
          <x14:colorNegative rgb="FFD00000"/>
          <x14:colorAxis rgb="FF000000"/>
          <x14:colorMarkers rgb="FFD00000"/>
          <x14:colorFirst rgb="FFD00000"/>
          <x14:colorLast rgb="FFD00000"/>
          <x14:colorHigh theme="1"/>
          <x14:colorLow rgb="FFD00000"/>
          <x14:sparklines>
            <x14:sparkline>
              <xm:f>'Nordland PD'!Q224:X224</xm:f>
              <xm:sqref>AA224</xm:sqref>
            </x14:sparkline>
            <x14:sparkline>
              <xm:f>'Nordland PD'!Q225:X225</xm:f>
              <xm:sqref>AA225</xm:sqref>
            </x14:sparkline>
            <x14:sparkline>
              <xm:f>'Nordland PD'!Q226:X226</xm:f>
              <xm:sqref>AA226</xm:sqref>
            </x14:sparkline>
            <x14:sparkline>
              <xm:f>'Nordland PD'!Q227:X227</xm:f>
              <xm:sqref>AA227</xm:sqref>
            </x14:sparkline>
            <x14:sparkline>
              <xm:f>'Nordland PD'!Q228:X228</xm:f>
              <xm:sqref>AA228</xm:sqref>
            </x14:sparkline>
            <x14:sparkline>
              <xm:f>'Nordland PD'!Q229:X229</xm:f>
              <xm:sqref>AA229</xm:sqref>
            </x14:sparkline>
            <x14:sparkline>
              <xm:f>'Nordland PD'!Q230:X230</xm:f>
              <xm:sqref>AA230</xm:sqref>
            </x14:sparkline>
            <x14:sparkline>
              <xm:f>'Nordland PD'!Q231:X231</xm:f>
              <xm:sqref>AA231</xm:sqref>
            </x14:sparkline>
            <x14:sparkline>
              <xm:f>'Nordland PD'!Q232:X232</xm:f>
              <xm:sqref>AA232</xm:sqref>
            </x14:sparkline>
            <x14:sparkline>
              <xm:f>'Nordland PD'!Q233:X233</xm:f>
              <xm:sqref>AA233</xm:sqref>
            </x14:sparkline>
            <x14:sparkline>
              <xm:f>'Nordland PD'!Q234:X234</xm:f>
              <xm:sqref>AA234</xm:sqref>
            </x14:sparkline>
            <x14:sparkline>
              <xm:f>'Nordland PD'!Q235:X235</xm:f>
              <xm:sqref>AA235</xm:sqref>
            </x14:sparkline>
            <x14:sparkline>
              <xm:f>'Nordland PD'!Q236:X236</xm:f>
              <xm:sqref>AA236</xm:sqref>
            </x14:sparkline>
            <x14:sparkline>
              <xm:f>'Nordland PD'!Q237:X237</xm:f>
              <xm:sqref>AA237</xm:sqref>
            </x14:sparkline>
            <x14:sparkline>
              <xm:f>'Nordland PD'!Q238:X238</xm:f>
              <xm:sqref>AA238</xm:sqref>
            </x14:sparkline>
            <x14:sparkline>
              <xm:f>'Nordland PD'!R239:X239</xm:f>
              <xm:sqref>AA239</xm:sqref>
            </x14:sparkline>
            <x14:sparkline>
              <xm:f>'Nordland PD'!Q240:X240</xm:f>
              <xm:sqref>AA240</xm:sqref>
            </x14:sparkline>
            <x14:sparkline>
              <xm:f>'Nordland PD'!Q241:X241</xm:f>
              <xm:sqref>AA241</xm:sqref>
            </x14:sparkline>
            <x14:sparkline>
              <xm:f>'Nordland PD'!Q242:X242</xm:f>
              <xm:sqref>AA242</xm:sqref>
            </x14:sparkline>
          </x14:sparklines>
        </x14:sparklineGroup>
        <x14:sparklineGroup displayEmptyCellsAs="gap" high="1" low="1" xr2:uid="{6C355099-2D95-48B3-9292-EE620BBC2CC7}">
          <x14:colorSeries rgb="FF376092"/>
          <x14:colorNegative rgb="FFD00000"/>
          <x14:colorAxis rgb="FF000000"/>
          <x14:colorMarkers rgb="FFD00000"/>
          <x14:colorFirst rgb="FFD00000"/>
          <x14:colorLast rgb="FFD00000"/>
          <x14:colorHigh theme="1"/>
          <x14:colorLow rgb="FFD00000"/>
          <x14:sparklines>
            <x14:sparkline>
              <xm:f>'Nordland PD'!Q198:X198</xm:f>
              <xm:sqref>AA198</xm:sqref>
            </x14:sparkline>
            <x14:sparkline>
              <xm:f>'Nordland PD'!Q199:X199</xm:f>
              <xm:sqref>AA199</xm:sqref>
            </x14:sparkline>
            <x14:sparkline>
              <xm:f>'Nordland PD'!Q200:X200</xm:f>
              <xm:sqref>AA200</xm:sqref>
            </x14:sparkline>
            <x14:sparkline>
              <xm:f>'Nordland PD'!Q201:X201</xm:f>
              <xm:sqref>AA201</xm:sqref>
            </x14:sparkline>
            <x14:sparkline>
              <xm:f>'Nordland PD'!Q202:X202</xm:f>
              <xm:sqref>AA202</xm:sqref>
            </x14:sparkline>
            <x14:sparkline>
              <xm:f>'Nordland PD'!Q203:X203</xm:f>
              <xm:sqref>AA203</xm:sqref>
            </x14:sparkline>
            <x14:sparkline>
              <xm:f>'Nordland PD'!Q204:X204</xm:f>
              <xm:sqref>AA204</xm:sqref>
            </x14:sparkline>
            <x14:sparkline>
              <xm:f>'Nordland PD'!Q205:X205</xm:f>
              <xm:sqref>AA205</xm:sqref>
            </x14:sparkline>
            <x14:sparkline>
              <xm:f>'Nordland PD'!Q206:X206</xm:f>
              <xm:sqref>AA206</xm:sqref>
            </x14:sparkline>
            <x14:sparkline>
              <xm:f>'Nordland PD'!Q207:X207</xm:f>
              <xm:sqref>AA207</xm:sqref>
            </x14:sparkline>
            <x14:sparkline>
              <xm:f>'Nordland PD'!Q208:X208</xm:f>
              <xm:sqref>AA208</xm:sqref>
            </x14:sparkline>
            <x14:sparkline>
              <xm:f>'Nordland PD'!Q209:X209</xm:f>
              <xm:sqref>AA209</xm:sqref>
            </x14:sparkline>
            <x14:sparkline>
              <xm:f>'Nordland PD'!Q210:X210</xm:f>
              <xm:sqref>AA210</xm:sqref>
            </x14:sparkline>
            <x14:sparkline>
              <xm:f>'Nordland PD'!Q211:X211</xm:f>
              <xm:sqref>AA211</xm:sqref>
            </x14:sparkline>
            <x14:sparkline>
              <xm:f>'Nordland PD'!Q212:X212</xm:f>
              <xm:sqref>AA212</xm:sqref>
            </x14:sparkline>
            <x14:sparkline>
              <xm:f>'Nordland PD'!R213:X213</xm:f>
              <xm:sqref>AA213</xm:sqref>
            </x14:sparkline>
            <x14:sparkline>
              <xm:f>'Nordland PD'!Q214:X214</xm:f>
              <xm:sqref>AA214</xm:sqref>
            </x14:sparkline>
            <x14:sparkline>
              <xm:f>'Nordland PD'!Q215:X215</xm:f>
              <xm:sqref>AA215</xm:sqref>
            </x14:sparkline>
            <x14:sparkline>
              <xm:f>'Nordland PD'!Q216:X216</xm:f>
              <xm:sqref>AA216</xm:sqref>
            </x14:sparkline>
          </x14:sparklines>
        </x14:sparklineGroup>
        <x14:sparklineGroup displayEmptyCellsAs="gap" high="1" low="1" xr2:uid="{5FB5ED35-0FF6-47DE-805C-CB8DAE6F801B}">
          <x14:colorSeries rgb="FF376092"/>
          <x14:colorNegative rgb="FFD00000"/>
          <x14:colorAxis rgb="FF000000"/>
          <x14:colorMarkers rgb="FFD00000"/>
          <x14:colorFirst rgb="FFD00000"/>
          <x14:colorLast rgb="FFD00000"/>
          <x14:colorHigh theme="1"/>
          <x14:colorLow rgb="FFD00000"/>
          <x14:sparklines>
            <x14:sparkline>
              <xm:f>'Nordland PD'!Q171:X171</xm:f>
              <xm:sqref>AA171</xm:sqref>
            </x14:sparkline>
          </x14:sparklines>
        </x14:sparklineGroup>
        <x14:sparklineGroup displayEmptyCellsAs="gap" high="1" low="1" xr2:uid="{6A1E0C27-4973-4BB2-AB16-04FC573EA6A2}">
          <x14:colorSeries rgb="FF376092"/>
          <x14:colorNegative rgb="FFD00000"/>
          <x14:colorAxis rgb="FF000000"/>
          <x14:colorMarkers rgb="FFD00000"/>
          <x14:colorFirst rgb="FFD00000"/>
          <x14:colorLast rgb="FFD00000"/>
          <x14:colorHigh theme="1"/>
          <x14:colorLow rgb="FFD00000"/>
          <x14:sparklines>
            <x14:sparkline>
              <xm:f>'Nordland PD'!R150:X150</xm:f>
              <xm:sqref>AA150</xm:sqref>
            </x14:sparkline>
          </x14:sparklines>
        </x14:sparklineGroup>
        <x14:sparklineGroup displayEmptyCellsAs="gap" high="1" low="1" xr2:uid="{90E5CD78-D019-4914-AF2F-B3A4E56E0B33}">
          <x14:colorSeries rgb="FF376092"/>
          <x14:colorNegative rgb="FFD00000"/>
          <x14:colorAxis rgb="FF000000"/>
          <x14:colorMarkers rgb="FFD00000"/>
          <x14:colorFirst rgb="FFD00000"/>
          <x14:colorLast rgb="FFD00000"/>
          <x14:colorHigh theme="1"/>
          <x14:colorLow rgb="FFD00000"/>
          <x14:sparklines>
            <x14:sparkline>
              <xm:f>'Nordland PD'!Q133:X133</xm:f>
              <xm:sqref>AA133</xm:sqref>
            </x14:sparkline>
          </x14:sparklines>
        </x14:sparklineGroup>
        <x14:sparklineGroup displayEmptyCellsAs="gap" high="1" low="1" xr2:uid="{D4CCBBFE-E7B9-48BE-890A-950E855710C7}">
          <x14:colorSeries rgb="FF376092"/>
          <x14:colorNegative rgb="FFD00000"/>
          <x14:colorAxis rgb="FF000000"/>
          <x14:colorMarkers rgb="FFD00000"/>
          <x14:colorFirst rgb="FFD00000"/>
          <x14:colorLast rgb="FFD00000"/>
          <x14:colorHigh theme="1"/>
          <x14:colorLow rgb="FFD00000"/>
          <x14:sparklines>
            <x14:sparkline>
              <xm:f>'Nordland PD'!Q116:X116</xm:f>
              <xm:sqref>AA116</xm:sqref>
            </x14:sparkline>
          </x14:sparklines>
        </x14:sparklineGroup>
        <x14:sparklineGroup displayEmptyCellsAs="gap" high="1" low="1" xr2:uid="{6B0BF49E-00A9-4EA0-9D59-E6803902AF8B}">
          <x14:colorSeries rgb="FF376092"/>
          <x14:colorNegative rgb="FFD00000"/>
          <x14:colorAxis rgb="FF000000"/>
          <x14:colorMarkers rgb="FFD00000"/>
          <x14:colorFirst rgb="FFD00000"/>
          <x14:colorLast rgb="FFD00000"/>
          <x14:colorHigh theme="1"/>
          <x14:colorLow rgb="FFD00000"/>
          <x14:sparklines>
            <x14:sparkline>
              <xm:f>'Nordland PD'!Q99:X99</xm:f>
              <xm:sqref>AA99</xm:sqref>
            </x14:sparkline>
          </x14:sparklines>
        </x14:sparklineGroup>
        <x14:sparklineGroup displayEmptyCellsAs="gap" high="1" low="1" xr2:uid="{7F72A3F9-2C5B-49BA-8428-B4CA6BEA243A}">
          <x14:colorSeries rgb="FF376092"/>
          <x14:colorNegative rgb="FFD00000"/>
          <x14:colorAxis rgb="FF000000"/>
          <x14:colorMarkers rgb="FFD00000"/>
          <x14:colorFirst rgb="FFD00000"/>
          <x14:colorLast rgb="FFD00000"/>
          <x14:colorHigh theme="1"/>
          <x14:colorLow rgb="FFD00000"/>
          <x14:sparklines>
            <x14:sparkline>
              <xm:f>'Nordland PD'!Q82:X82</xm:f>
              <xm:sqref>AA82</xm:sqref>
            </x14:sparkline>
          </x14:sparklines>
        </x14:sparklineGroup>
        <x14:sparklineGroup displayEmptyCellsAs="gap" high="1" low="1" xr2:uid="{BF5C8392-D483-4C7C-81EE-CF9C9CE7D079}">
          <x14:colorSeries rgb="FF376092"/>
          <x14:colorNegative rgb="FFD00000"/>
          <x14:colorAxis rgb="FF000000"/>
          <x14:colorMarkers rgb="FFD00000"/>
          <x14:colorFirst rgb="FFD00000"/>
          <x14:colorLast rgb="FFD00000"/>
          <x14:colorHigh theme="1"/>
          <x14:colorLow rgb="FFD00000"/>
          <x14:sparklines>
            <x14:sparkline>
              <xm:f>'Nordland PD'!Q65:X65</xm:f>
              <xm:sqref>AA65</xm:sqref>
            </x14:sparkline>
          </x14:sparklines>
        </x14:sparklineGroup>
        <x14:sparklineGroup displayEmptyCellsAs="gap" high="1" low="1" xr2:uid="{FCDC7FBF-1F20-4DF7-B898-6F7D14330B6C}">
          <x14:colorSeries rgb="FF376092"/>
          <x14:colorNegative rgb="FFD00000"/>
          <x14:colorAxis rgb="FF000000"/>
          <x14:colorMarkers rgb="FFD00000"/>
          <x14:colorFirst rgb="FFD00000"/>
          <x14:colorLast rgb="FFD00000"/>
          <x14:colorHigh theme="1"/>
          <x14:colorLow rgb="FFD00000"/>
          <x14:sparklines>
            <x14:sparkline>
              <xm:f>'Nordland PD'!Q48:X48</xm:f>
              <xm:sqref>AA48</xm:sqref>
            </x14:sparkline>
          </x14:sparklines>
        </x14:sparklineGroup>
        <x14:sparklineGroup displayEmptyCellsAs="gap" high="1" low="1" xr2:uid="{2B76EE0F-A59D-489F-AEE0-CA838DF61BB1}">
          <x14:colorSeries rgb="FF376092"/>
          <x14:colorNegative rgb="FFD00000"/>
          <x14:colorAxis rgb="FF000000"/>
          <x14:colorMarkers rgb="FFD00000"/>
          <x14:colorFirst rgb="FFD00000"/>
          <x14:colorLast rgb="FFD00000"/>
          <x14:colorHigh theme="1"/>
          <x14:colorLow rgb="FFD00000"/>
          <x14:sparklines>
            <x14:sparkline>
              <xm:f>'Nordland PD'!Q32:X32</xm:f>
              <xm:sqref>AA32</xm:sqref>
            </x14:sparkline>
            <x14:sparkline>
              <xm:f>'Nordland PD'!Q33:X33</xm:f>
              <xm:sqref>AA33</xm:sqref>
            </x14:sparkline>
            <x14:sparkline>
              <xm:f>'Nordland PD'!Q34:X34</xm:f>
              <xm:sqref>AA34</xm:sqref>
            </x14:sparkline>
            <x14:sparkline>
              <xm:f>'Nordland PD'!Q35:X35</xm:f>
              <xm:sqref>AA35</xm:sqref>
            </x14:sparkline>
            <x14:sparkline>
              <xm:f>'Nordland PD'!Q36:X36</xm:f>
              <xm:sqref>AA36</xm:sqref>
            </x14:sparkline>
            <x14:sparkline>
              <xm:f>'Nordland PD'!Q37:X37</xm:f>
              <xm:sqref>AA37</xm:sqref>
            </x14:sparkline>
            <x14:sparkline>
              <xm:f>'Nordland PD'!Q38:X38</xm:f>
              <xm:sqref>AA38</xm:sqref>
            </x14:sparkline>
            <x14:sparkline>
              <xm:f>'Nordland PD'!Q39:X39</xm:f>
              <xm:sqref>AA39</xm:sqref>
            </x14:sparkline>
            <x14:sparkline>
              <xm:f>'Nordland PD'!Q40:X40</xm:f>
              <xm:sqref>AA40</xm:sqref>
            </x14:sparkline>
            <x14:sparkline>
              <xm:f>'Nordland PD'!Q41:X41</xm:f>
              <xm:sqref>AA41</xm:sqref>
            </x14:sparkline>
          </x14:sparklines>
        </x14:sparklineGroup>
        <x14:sparklineGroup displayEmptyCellsAs="gap" high="1" low="1" xr2:uid="{ED047D05-DA88-4E42-9642-54CA36D759D2}">
          <x14:colorSeries rgb="FF376092"/>
          <x14:colorNegative rgb="FFD00000"/>
          <x14:colorAxis rgb="FF000000"/>
          <x14:colorMarkers rgb="FFD00000"/>
          <x14:colorFirst rgb="FFD00000"/>
          <x14:colorLast rgb="FFD00000"/>
          <x14:colorHigh theme="1"/>
          <x14:colorLow rgb="FFD00000"/>
          <x14:sparklines>
            <x14:sparkline>
              <xm:f>'Nordland PD'!Q5:X5</xm:f>
              <xm:sqref>AA5</xm:sqref>
            </x14:sparkline>
          </x14:sparklines>
        </x14:sparklineGroup>
        <x14:sparklineGroup displayEmptyCellsAs="gap" high="1" low="1" xr2:uid="{14DC939D-206B-4FE5-83F8-4132B20793D9}">
          <x14:colorSeries rgb="FF376092"/>
          <x14:colorNegative rgb="FFD00000"/>
          <x14:colorAxis rgb="FF000000"/>
          <x14:colorMarkers rgb="FFD00000"/>
          <x14:colorFirst rgb="FFD00000"/>
          <x14:colorLast rgb="FFD00000"/>
          <x14:colorHigh theme="1"/>
          <x14:colorLow rgb="FFD00000"/>
          <x14:sparklines>
            <x14:sparkline>
              <xm:f>'Nordland PD'!B568:I568</xm:f>
              <xm:sqref>L568</xm:sqref>
            </x14:sparkline>
          </x14:sparklines>
        </x14:sparklineGroup>
        <x14:sparklineGroup displayEmptyCellsAs="gap" high="1" low="1" xr2:uid="{824F411B-70D0-4509-BADC-C83CA9D696F5}">
          <x14:colorSeries rgb="FF376092"/>
          <x14:colorNegative rgb="FFD00000"/>
          <x14:colorAxis rgb="FF000000"/>
          <x14:colorMarkers rgb="FFD00000"/>
          <x14:colorFirst rgb="FFD00000"/>
          <x14:colorLast rgb="FFD00000"/>
          <x14:colorHigh theme="1"/>
          <x14:colorLow rgb="FFD00000"/>
          <x14:sparklines>
            <x14:sparkline>
              <xm:f>'Nordland PD'!B542:I542</xm:f>
              <xm:sqref>L542</xm:sqref>
            </x14:sparkline>
          </x14:sparklines>
        </x14:sparklineGroup>
        <x14:sparklineGroup displayEmptyCellsAs="gap" high="1" low="1" xr2:uid="{0E96EDA0-C75A-463F-80E8-7618D1914513}">
          <x14:colorSeries rgb="FF376092"/>
          <x14:colorNegative rgb="FFD00000"/>
          <x14:colorAxis rgb="FF000000"/>
          <x14:colorMarkers rgb="FFD00000"/>
          <x14:colorFirst rgb="FFD00000"/>
          <x14:colorLast rgb="FFD00000"/>
          <x14:colorHigh theme="1"/>
          <x14:colorLow rgb="FFD00000"/>
          <x14:sparklines>
            <x14:sparkline>
              <xm:f>'Nordland PD'!B516:I516</xm:f>
              <xm:sqref>L516</xm:sqref>
            </x14:sparkline>
          </x14:sparklines>
        </x14:sparklineGroup>
        <x14:sparklineGroup displayEmptyCellsAs="gap" high="1" low="1" xr2:uid="{B9E0299D-F0A5-452D-AC68-B94793132725}">
          <x14:colorSeries rgb="FF376092"/>
          <x14:colorNegative rgb="FFD00000"/>
          <x14:colorAxis rgb="FF000000"/>
          <x14:colorMarkers rgb="FFD00000"/>
          <x14:colorFirst rgb="FFD00000"/>
          <x14:colorLast rgb="FFD00000"/>
          <x14:colorHigh theme="1"/>
          <x14:colorLow rgb="FFD00000"/>
          <x14:sparklines>
            <x14:sparkline>
              <xm:f>'Nordland PD'!B490:I490</xm:f>
              <xm:sqref>L490</xm:sqref>
            </x14:sparkline>
          </x14:sparklines>
        </x14:sparklineGroup>
        <x14:sparklineGroup displayEmptyCellsAs="gap" high="1" low="1" xr2:uid="{0F29CC17-EB19-4BE2-BACA-CF247E100BF9}">
          <x14:colorSeries rgb="FF376092"/>
          <x14:colorNegative rgb="FFD00000"/>
          <x14:colorAxis rgb="FF000000"/>
          <x14:colorMarkers rgb="FFD00000"/>
          <x14:colorFirst rgb="FFD00000"/>
          <x14:colorLast rgb="FFD00000"/>
          <x14:colorHigh theme="1"/>
          <x14:colorLow rgb="FFD00000"/>
          <x14:sparklines>
            <x14:sparkline>
              <xm:f>'Nordland PD'!B464:I464</xm:f>
              <xm:sqref>L464</xm:sqref>
            </x14:sparkline>
          </x14:sparklines>
        </x14:sparklineGroup>
        <x14:sparklineGroup displayEmptyCellsAs="gap" high="1" low="1" xr2:uid="{00FF6864-20A9-4070-91AE-F76B233162A5}">
          <x14:colorSeries rgb="FF376092"/>
          <x14:colorNegative rgb="FFD00000"/>
          <x14:colorAxis rgb="FF000000"/>
          <x14:colorMarkers rgb="FFD00000"/>
          <x14:colorFirst rgb="FFD00000"/>
          <x14:colorLast rgb="FFD00000"/>
          <x14:colorHigh theme="1"/>
          <x14:colorLow rgb="FFD00000"/>
          <x14:sparklines>
            <x14:sparkline>
              <xm:f>'Nordland PD'!B438:I438</xm:f>
              <xm:sqref>L438</xm:sqref>
            </x14:sparkline>
          </x14:sparklines>
        </x14:sparklineGroup>
        <x14:sparklineGroup displayEmptyCellsAs="gap" high="1" low="1" xr2:uid="{B2083DC0-76DE-4858-8217-CDF30EF5F009}">
          <x14:colorSeries rgb="FF376092"/>
          <x14:colorNegative rgb="FFD00000"/>
          <x14:colorAxis rgb="FF000000"/>
          <x14:colorMarkers rgb="FFD00000"/>
          <x14:colorFirst rgb="FFD00000"/>
          <x14:colorLast rgb="FFD00000"/>
          <x14:colorHigh theme="1"/>
          <x14:colorLow rgb="FFD00000"/>
          <x14:sparklines>
            <x14:sparkline>
              <xm:f>'Nordland PD'!B412:I412</xm:f>
              <xm:sqref>L412</xm:sqref>
            </x14:sparkline>
          </x14:sparklines>
        </x14:sparklineGroup>
        <x14:sparklineGroup displayEmptyCellsAs="gap" high="1" low="1" xr2:uid="{CC85F8C0-EA83-447A-A707-8A06D39B982C}">
          <x14:colorSeries rgb="FF376092"/>
          <x14:colorNegative rgb="FFD00000"/>
          <x14:colorAxis rgb="FF000000"/>
          <x14:colorMarkers rgb="FFD00000"/>
          <x14:colorFirst rgb="FFD00000"/>
          <x14:colorLast rgb="FFD00000"/>
          <x14:colorHigh theme="1"/>
          <x14:colorLow rgb="FFD00000"/>
          <x14:sparklines>
            <x14:sparkline>
              <xm:f>'Nordland PD'!B386:I386</xm:f>
              <xm:sqref>L386</xm:sqref>
            </x14:sparkline>
          </x14:sparklines>
        </x14:sparklineGroup>
        <x14:sparklineGroup displayEmptyCellsAs="gap" high="1" low="1" xr2:uid="{73C09E2E-1F61-4BC9-A838-34F958BAD3B0}">
          <x14:colorSeries rgb="FF376092"/>
          <x14:colorNegative rgb="FFD00000"/>
          <x14:colorAxis rgb="FF000000"/>
          <x14:colorMarkers rgb="FFD00000"/>
          <x14:colorFirst rgb="FFD00000"/>
          <x14:colorLast rgb="FFD00000"/>
          <x14:colorHigh theme="1"/>
          <x14:colorLow rgb="FFD00000"/>
          <x14:sparklines>
            <x14:sparkline>
              <xm:f>'Nordland PD'!B360:I360</xm:f>
              <xm:sqref>L360</xm:sqref>
            </x14:sparkline>
          </x14:sparklines>
        </x14:sparklineGroup>
        <x14:sparklineGroup displayEmptyCellsAs="gap" high="1" low="1" xr2:uid="{EA4E8E7C-3725-4009-8ADD-098B5ED60B16}">
          <x14:colorSeries rgb="FF376092"/>
          <x14:colorNegative rgb="FFD00000"/>
          <x14:colorAxis rgb="FF000000"/>
          <x14:colorMarkers rgb="FFD00000"/>
          <x14:colorFirst rgb="FFD00000"/>
          <x14:colorLast rgb="FFD00000"/>
          <x14:colorHigh theme="1"/>
          <x14:colorLow rgb="FFD00000"/>
          <x14:sparklines>
            <x14:sparkline>
              <xm:f>'Nordland PD'!B334:I334</xm:f>
              <xm:sqref>L334</xm:sqref>
            </x14:sparkline>
          </x14:sparklines>
        </x14:sparklineGroup>
        <x14:sparklineGroup displayEmptyCellsAs="gap" high="1" low="1" xr2:uid="{4B16CBBB-1FEF-4CD3-920D-439C3315EC32}">
          <x14:colorSeries rgb="FF376092"/>
          <x14:colorNegative rgb="FFD00000"/>
          <x14:colorAxis rgb="FF000000"/>
          <x14:colorMarkers rgb="FFD00000"/>
          <x14:colorFirst rgb="FFD00000"/>
          <x14:colorLast rgb="FFD00000"/>
          <x14:colorHigh theme="1"/>
          <x14:colorLow rgb="FFD00000"/>
          <x14:sparklines>
            <x14:sparkline>
              <xm:f>'Nordland PD'!B301:I301</xm:f>
              <xm:sqref>L301</xm:sqref>
            </x14:sparkline>
          </x14:sparklines>
        </x14:sparklineGroup>
        <x14:sparklineGroup displayEmptyCellsAs="gap" high="1" low="1" xr2:uid="{B0AD8651-44F0-41EC-BA23-EB5E6EDAF157}">
          <x14:colorSeries rgb="FF376092"/>
          <x14:colorNegative rgb="FFD00000"/>
          <x14:colorAxis rgb="FF000000"/>
          <x14:colorMarkers rgb="FFD00000"/>
          <x14:colorFirst rgb="FFD00000"/>
          <x14:colorLast rgb="FFD00000"/>
          <x14:colorHigh theme="1"/>
          <x14:colorLow rgb="FFD00000"/>
          <x14:sparklines>
            <x14:sparkline>
              <xm:f>'Nordland PD'!B275:I275</xm:f>
              <xm:sqref>L275</xm:sqref>
            </x14:sparkline>
          </x14:sparklines>
        </x14:sparklineGroup>
        <x14:sparklineGroup displayEmptyCellsAs="gap" high="1" low="1" xr2:uid="{28A52EC7-60D5-4F0B-AF91-E7A1BAED2CAA}">
          <x14:colorSeries rgb="FF376092"/>
          <x14:colorNegative rgb="FFD00000"/>
          <x14:colorAxis rgb="FF000000"/>
          <x14:colorMarkers rgb="FFD00000"/>
          <x14:colorFirst rgb="FFD00000"/>
          <x14:colorLast rgb="FFD00000"/>
          <x14:colorHigh theme="1"/>
          <x14:colorLow rgb="FFD00000"/>
          <x14:sparklines>
            <x14:sparkline>
              <xm:f>'Nordland PD'!B249:I249</xm:f>
              <xm:sqref>L249</xm:sqref>
            </x14:sparkline>
          </x14:sparklines>
        </x14:sparklineGroup>
        <x14:sparklineGroup displayEmptyCellsAs="gap" high="1" low="1" xr2:uid="{FFD6AFA5-C3F0-4B8C-BE2A-200D6D865ABF}">
          <x14:colorSeries rgb="FF376092"/>
          <x14:colorNegative rgb="FFD00000"/>
          <x14:colorAxis rgb="FF000000"/>
          <x14:colorMarkers rgb="FFD00000"/>
          <x14:colorFirst rgb="FFD00000"/>
          <x14:colorLast rgb="FFD00000"/>
          <x14:colorHigh theme="1"/>
          <x14:colorLow rgb="FFD00000"/>
          <x14:sparklines>
            <x14:sparkline>
              <xm:f>'Nordland PD'!B223:I223</xm:f>
              <xm:sqref>L223</xm:sqref>
            </x14:sparkline>
          </x14:sparklines>
        </x14:sparklineGroup>
        <x14:sparklineGroup displayEmptyCellsAs="gap" high="1" low="1" xr2:uid="{AA6D49FD-D53B-476B-A120-5FB972AF529B}">
          <x14:colorSeries rgb="FF376092"/>
          <x14:colorNegative rgb="FFD00000"/>
          <x14:colorAxis rgb="FF000000"/>
          <x14:colorMarkers rgb="FFD00000"/>
          <x14:colorFirst rgb="FFD00000"/>
          <x14:colorLast rgb="FFD00000"/>
          <x14:colorHigh theme="1"/>
          <x14:colorLow rgb="FFD00000"/>
          <x14:sparklines>
            <x14:sparkline>
              <xm:f>'Nordland PD'!B197:I197</xm:f>
              <xm:sqref>L197</xm:sqref>
            </x14:sparkline>
          </x14:sparklines>
        </x14:sparklineGroup>
        <x14:sparklineGroup displayEmptyCellsAs="gap" high="1" low="1" xr2:uid="{50B584C3-106E-4C8A-BC72-CB689BEE338B}">
          <x14:colorSeries rgb="FF376092"/>
          <x14:colorNegative rgb="FFD00000"/>
          <x14:colorAxis rgb="FF000000"/>
          <x14:colorMarkers rgb="FFD00000"/>
          <x14:colorFirst rgb="FFD00000"/>
          <x14:colorLast rgb="FFD00000"/>
          <x14:colorHigh theme="1"/>
          <x14:colorLow rgb="FFD00000"/>
          <x14:sparklines>
            <x14:sparkline>
              <xm:f>'Nordland PD'!B172:I172</xm:f>
              <xm:sqref>L172</xm:sqref>
            </x14:sparkline>
            <x14:sparkline>
              <xm:f>'Nordland PD'!B173:I173</xm:f>
              <xm:sqref>L173</xm:sqref>
            </x14:sparkline>
            <x14:sparkline>
              <xm:f>'Nordland PD'!B174:I174</xm:f>
              <xm:sqref>L174</xm:sqref>
            </x14:sparkline>
            <x14:sparkline>
              <xm:f>'Nordland PD'!B175:I175</xm:f>
              <xm:sqref>L175</xm:sqref>
            </x14:sparkline>
            <x14:sparkline>
              <xm:f>'Nordland PD'!B176:I176</xm:f>
              <xm:sqref>L176</xm:sqref>
            </x14:sparkline>
            <x14:sparkline>
              <xm:f>'Nordland PD'!B177:I177</xm:f>
              <xm:sqref>L177</xm:sqref>
            </x14:sparkline>
            <x14:sparkline>
              <xm:f>'Nordland PD'!B178:I178</xm:f>
              <xm:sqref>L178</xm:sqref>
            </x14:sparkline>
            <x14:sparkline>
              <xm:f>'Nordland PD'!B179:I179</xm:f>
              <xm:sqref>L179</xm:sqref>
            </x14:sparkline>
            <x14:sparkline>
              <xm:f>'Nordland PD'!B180:I180</xm:f>
              <xm:sqref>L180</xm:sqref>
            </x14:sparkline>
            <x14:sparkline>
              <xm:f>'Nordland PD'!B181:I181</xm:f>
              <xm:sqref>L181</xm:sqref>
            </x14:sparkline>
            <x14:sparkline>
              <xm:f>'Nordland PD'!B182:I182</xm:f>
              <xm:sqref>L182</xm:sqref>
            </x14:sparkline>
            <x14:sparkline>
              <xm:f>'Nordland PD'!B183:I183</xm:f>
              <xm:sqref>L183</xm:sqref>
            </x14:sparkline>
            <x14:sparkline>
              <xm:f>'Nordland PD'!B184:I184</xm:f>
              <xm:sqref>L184</xm:sqref>
            </x14:sparkline>
            <x14:sparkline>
              <xm:f>'Nordland PD'!B185:I185</xm:f>
              <xm:sqref>L185</xm:sqref>
            </x14:sparkline>
            <x14:sparkline>
              <xm:f>'Nordland PD'!B186:I186</xm:f>
              <xm:sqref>L186</xm:sqref>
            </x14:sparkline>
            <x14:sparkline>
              <xm:f>'Nordland PD'!C187:I187</xm:f>
              <xm:sqref>L187</xm:sqref>
            </x14:sparkline>
            <x14:sparkline>
              <xm:f>'Nordland PD'!B188:I188</xm:f>
              <xm:sqref>L188</xm:sqref>
            </x14:sparkline>
            <x14:sparkline>
              <xm:f>'Nordland PD'!B189:I189</xm:f>
              <xm:sqref>L189</xm:sqref>
            </x14:sparkline>
            <x14:sparkline>
              <xm:f>'Nordland PD'!B190:I190</xm:f>
              <xm:sqref>L190</xm:sqref>
            </x14:sparkline>
          </x14:sparklines>
        </x14:sparklineGroup>
        <x14:sparklineGroup displayEmptyCellsAs="gap" high="1" low="1" xr2:uid="{B73907DB-B83E-4DE6-A9DD-4E9DE33F5DC4}">
          <x14:colorSeries rgb="FF376092"/>
          <x14:colorNegative rgb="FFD00000"/>
          <x14:colorAxis rgb="FF000000"/>
          <x14:colorMarkers rgb="FFD00000"/>
          <x14:colorFirst rgb="FFD00000"/>
          <x14:colorLast rgb="FFD00000"/>
          <x14:colorHigh theme="1"/>
          <x14:colorLow rgb="FFD00000"/>
          <x14:sparklines>
            <x14:sparkline>
              <xm:f>'Nordland PD'!C151:I151</xm:f>
              <xm:sqref>L151</xm:sqref>
            </x14:sparkline>
            <x14:sparkline>
              <xm:f>'Nordland PD'!C152:I152</xm:f>
              <xm:sqref>L152</xm:sqref>
            </x14:sparkline>
            <x14:sparkline>
              <xm:f>'Nordland PD'!C153:I153</xm:f>
              <xm:sqref>L153</xm:sqref>
            </x14:sparkline>
            <x14:sparkline>
              <xm:f>'Nordland PD'!C154:I154</xm:f>
              <xm:sqref>L154</xm:sqref>
            </x14:sparkline>
            <x14:sparkline>
              <xm:f>'Nordland PD'!C155:I155</xm:f>
              <xm:sqref>L155</xm:sqref>
            </x14:sparkline>
            <x14:sparkline>
              <xm:f>'Nordland PD'!C156:I156</xm:f>
              <xm:sqref>L156</xm:sqref>
            </x14:sparkline>
            <x14:sparkline>
              <xm:f>'Nordland PD'!C157:I157</xm:f>
              <xm:sqref>L157</xm:sqref>
            </x14:sparkline>
            <x14:sparkline>
              <xm:f>'Nordland PD'!C158:I158</xm:f>
              <xm:sqref>L158</xm:sqref>
            </x14:sparkline>
            <x14:sparkline>
              <xm:f>'Nordland PD'!C159:I159</xm:f>
              <xm:sqref>L159</xm:sqref>
            </x14:sparkline>
            <x14:sparkline>
              <xm:f>'Nordland PD'!C160:I160</xm:f>
              <xm:sqref>L160</xm:sqref>
            </x14:sparkline>
          </x14:sparklines>
        </x14:sparklineGroup>
        <x14:sparklineGroup displayEmptyCellsAs="gap" high="1" low="1" xr2:uid="{CF63D4D2-7D89-4BEA-B804-7543831732D4}">
          <x14:colorSeries rgb="FF376092"/>
          <x14:colorNegative rgb="FFD00000"/>
          <x14:colorAxis rgb="FF000000"/>
          <x14:colorMarkers rgb="FFD00000"/>
          <x14:colorFirst rgb="FFD00000"/>
          <x14:colorLast rgb="FFD00000"/>
          <x14:colorHigh theme="1"/>
          <x14:colorLow rgb="FFD00000"/>
          <x14:sparklines>
            <x14:sparkline>
              <xm:f>'Nordland PD'!B32:I32</xm:f>
              <xm:sqref>L32</xm:sqref>
            </x14:sparkline>
            <x14:sparkline>
              <xm:f>'Nordland PD'!B33:I33</xm:f>
              <xm:sqref>L33</xm:sqref>
            </x14:sparkline>
            <x14:sparkline>
              <xm:f>'Nordland PD'!B34:I34</xm:f>
              <xm:sqref>L34</xm:sqref>
            </x14:sparkline>
            <x14:sparkline>
              <xm:f>'Nordland PD'!B35:I35</xm:f>
              <xm:sqref>L35</xm:sqref>
            </x14:sparkline>
            <x14:sparkline>
              <xm:f>'Nordland PD'!B36:I36</xm:f>
              <xm:sqref>L36</xm:sqref>
            </x14:sparkline>
            <x14:sparkline>
              <xm:f>'Nordland PD'!B37:I37</xm:f>
              <xm:sqref>L37</xm:sqref>
            </x14:sparkline>
            <x14:sparkline>
              <xm:f>'Nordland PD'!B38:I38</xm:f>
              <xm:sqref>L38</xm:sqref>
            </x14:sparkline>
            <x14:sparkline>
              <xm:f>'Nordland PD'!B39:I39</xm:f>
              <xm:sqref>L39</xm:sqref>
            </x14:sparkline>
            <x14:sparkline>
              <xm:f>'Nordland PD'!B40:I40</xm:f>
              <xm:sqref>L40</xm:sqref>
            </x14:sparkline>
            <x14:sparkline>
              <xm:f>'Nordland PD'!B41:I41</xm:f>
              <xm:sqref>L41</xm:sqref>
            </x14:sparkline>
          </x14:sparklines>
        </x14:sparklineGroup>
        <x14:sparklineGroup displayEmptyCellsAs="gap" high="1" low="1" xr2:uid="{EE8F12DB-8469-460F-9D46-2BE68BFB85C7}">
          <x14:colorSeries rgb="FF376092"/>
          <x14:colorNegative rgb="FFD00000"/>
          <x14:colorAxis rgb="FF000000"/>
          <x14:colorMarkers rgb="FFD00000"/>
          <x14:colorFirst rgb="FFD00000"/>
          <x14:colorLast rgb="FFD00000"/>
          <x14:colorHigh theme="1"/>
          <x14:colorLow rgb="FFD00000"/>
          <x14:sparklines>
            <x14:sparkline>
              <xm:f>'Nordland PD'!B6:I6</xm:f>
              <xm:sqref>L6</xm:sqref>
            </x14:sparkline>
            <x14:sparkline>
              <xm:f>'Nordland PD'!B7:I7</xm:f>
              <xm:sqref>L7</xm:sqref>
            </x14:sparkline>
            <x14:sparkline>
              <xm:f>'Nordland PD'!B8:I8</xm:f>
              <xm:sqref>L8</xm:sqref>
            </x14:sparkline>
            <x14:sparkline>
              <xm:f>'Nordland PD'!B9:I9</xm:f>
              <xm:sqref>L9</xm:sqref>
            </x14:sparkline>
            <x14:sparkline>
              <xm:f>'Nordland PD'!B10:I10</xm:f>
              <xm:sqref>L10</xm:sqref>
            </x14:sparkline>
            <x14:sparkline>
              <xm:f>'Nordland PD'!B11:I11</xm:f>
              <xm:sqref>L11</xm:sqref>
            </x14:sparkline>
            <x14:sparkline>
              <xm:f>'Nordland PD'!B12:I12</xm:f>
              <xm:sqref>L12</xm:sqref>
            </x14:sparkline>
            <x14:sparkline>
              <xm:f>'Nordland PD'!B13:I13</xm:f>
              <xm:sqref>L13</xm:sqref>
            </x14:sparkline>
            <x14:sparkline>
              <xm:f>'Nordland PD'!B14:I14</xm:f>
              <xm:sqref>L14</xm:sqref>
            </x14:sparkline>
            <x14:sparkline>
              <xm:f>'Nordland PD'!B15:I15</xm:f>
              <xm:sqref>L15</xm:sqref>
            </x14:sparkline>
            <x14:sparkline>
              <xm:f>'Nordland PD'!B16:I16</xm:f>
              <xm:sqref>L16</xm:sqref>
            </x14:sparkline>
            <x14:sparkline>
              <xm:f>'Nordland PD'!B17:I17</xm:f>
              <xm:sqref>L17</xm:sqref>
            </x14:sparkline>
            <x14:sparkline>
              <xm:f>'Nordland PD'!B18:I18</xm:f>
              <xm:sqref>L18</xm:sqref>
            </x14:sparkline>
            <x14:sparkline>
              <xm:f>'Nordland PD'!B19:I19</xm:f>
              <xm:sqref>L19</xm:sqref>
            </x14:sparkline>
            <x14:sparkline>
              <xm:f>'Nordland PD'!B20:I20</xm:f>
              <xm:sqref>L20</xm:sqref>
            </x14:sparkline>
            <x14:sparkline>
              <xm:f>'Nordland PD'!B21:I21</xm:f>
              <xm:sqref>L21</xm:sqref>
            </x14:sparkline>
            <x14:sparkline>
              <xm:f>'Nordland PD'!B22:I22</xm:f>
              <xm:sqref>L22</xm:sqref>
            </x14:sparkline>
            <x14:sparkline>
              <xm:f>'Nordland PD'!B23:I23</xm:f>
              <xm:sqref>L23</xm:sqref>
            </x14:sparkline>
            <x14:sparkline>
              <xm:f>'Nordland PD'!B24:I24</xm:f>
              <xm:sqref>L24</xm:sqref>
            </x14:sparkline>
          </x14:sparklines>
        </x14:sparklineGroup>
        <x14:sparklineGroup displayEmptyCellsAs="gap" high="1" low="1" xr2:uid="{DAC7B49E-2B06-44DE-9522-EDAA87E386DA}">
          <x14:colorSeries rgb="FF376092"/>
          <x14:colorNegative rgb="FFD00000"/>
          <x14:colorAxis rgb="FF000000"/>
          <x14:colorMarkers rgb="FFD00000"/>
          <x14:colorFirst rgb="FFD00000"/>
          <x14:colorLast rgb="FFD00000"/>
          <x14:colorHigh theme="1"/>
          <x14:colorLow rgb="FFD00000"/>
          <x14:sparklines>
            <x14:sparkline>
              <xm:f>'Nordland PD'!Q301:X301</xm:f>
              <xm:sqref>AA301</xm:sqref>
            </x14:sparkline>
          </x14:sparklines>
        </x14:sparklineGroup>
        <x14:sparklineGroup displayEmptyCellsAs="gap" high="1" low="1" xr2:uid="{2F079AD2-12FA-4368-8063-E0FF46B85920}">
          <x14:colorSeries rgb="FF376092"/>
          <x14:colorNegative rgb="FFD00000"/>
          <x14:colorAxis rgb="FF000000"/>
          <x14:colorMarkers rgb="FFD00000"/>
          <x14:colorFirst rgb="FFD00000"/>
          <x14:colorLast rgb="FFD00000"/>
          <x14:colorHigh theme="1"/>
          <x14:colorLow rgb="FFD00000"/>
          <x14:sparklines>
            <x14:sparkline>
              <xm:f>'Nordland PD'!B302:I302</xm:f>
              <xm:sqref>L302</xm:sqref>
            </x14:sparkline>
            <x14:sparkline>
              <xm:f>'Nordland PD'!B303:I303</xm:f>
              <xm:sqref>L303</xm:sqref>
            </x14:sparkline>
            <x14:sparkline>
              <xm:f>'Nordland PD'!B304:I304</xm:f>
              <xm:sqref>L304</xm:sqref>
            </x14:sparkline>
            <x14:sparkline>
              <xm:f>'Nordland PD'!B305:I305</xm:f>
              <xm:sqref>L305</xm:sqref>
            </x14:sparkline>
            <x14:sparkline>
              <xm:f>'Nordland PD'!B306:I306</xm:f>
              <xm:sqref>L306</xm:sqref>
            </x14:sparkline>
            <x14:sparkline>
              <xm:f>'Nordland PD'!B307:I307</xm:f>
              <xm:sqref>L307</xm:sqref>
            </x14:sparkline>
            <x14:sparkline>
              <xm:f>'Nordland PD'!B308:I308</xm:f>
              <xm:sqref>L308</xm:sqref>
            </x14:sparkline>
            <x14:sparkline>
              <xm:f>'Nordland PD'!B309:I309</xm:f>
              <xm:sqref>L309</xm:sqref>
            </x14:sparkline>
            <x14:sparkline>
              <xm:f>'Nordland PD'!B310:I310</xm:f>
              <xm:sqref>L310</xm:sqref>
            </x14:sparkline>
            <x14:sparkline>
              <xm:f>'Nordland PD'!B311:I311</xm:f>
              <xm:sqref>L311</xm:sqref>
            </x14:sparkline>
            <x14:sparkline>
              <xm:f>'Nordland PD'!B312:I312</xm:f>
              <xm:sqref>L312</xm:sqref>
            </x14:sparkline>
            <x14:sparkline>
              <xm:f>'Nordland PD'!B313:I313</xm:f>
              <xm:sqref>L313</xm:sqref>
            </x14:sparkline>
            <x14:sparkline>
              <xm:f>'Nordland PD'!B314:I314</xm:f>
              <xm:sqref>L314</xm:sqref>
            </x14:sparkline>
            <x14:sparkline>
              <xm:f>'Nordland PD'!B315:I315</xm:f>
              <xm:sqref>L315</xm:sqref>
            </x14:sparkline>
            <x14:sparkline>
              <xm:f>'Nordland PD'!B316:I316</xm:f>
              <xm:sqref>L316</xm:sqref>
            </x14:sparkline>
            <x14:sparkline>
              <xm:f>'Nordland PD'!C317:I317</xm:f>
              <xm:sqref>L317</xm:sqref>
            </x14:sparkline>
            <x14:sparkline>
              <xm:f>'Nordland PD'!B318:I318</xm:f>
              <xm:sqref>L318</xm:sqref>
            </x14:sparkline>
            <x14:sparkline>
              <xm:f>'Nordland PD'!B319:I319</xm:f>
              <xm:sqref>L319</xm:sqref>
            </x14:sparkline>
            <x14:sparkline>
              <xm:f>'Nordland PD'!B320:I320</xm:f>
              <xm:sqref>L320</xm:sqref>
            </x14:sparkline>
          </x14:sparklines>
        </x14:sparklineGroup>
        <x14:sparklineGroup displayEmptyCellsAs="gap" high="1" low="1" xr2:uid="{5E2AEFAC-2F2F-4611-B495-8B2FE5AC5E71}">
          <x14:colorSeries rgb="FF376092"/>
          <x14:colorNegative rgb="FFD00000"/>
          <x14:colorAxis rgb="FF000000"/>
          <x14:colorMarkers rgb="FFD00000"/>
          <x14:colorFirst rgb="FFD00000"/>
          <x14:colorLast rgb="FFD00000"/>
          <x14:colorHigh theme="1"/>
          <x14:colorLow rgb="FFD00000"/>
          <x14:sparklines>
            <x14:sparkline>
              <xm:f>'Nordland PD'!B569:I569</xm:f>
              <xm:sqref>L569</xm:sqref>
            </x14:sparkline>
            <x14:sparkline>
              <xm:f>'Nordland PD'!B570:I570</xm:f>
              <xm:sqref>L570</xm:sqref>
            </x14:sparkline>
            <x14:sparkline>
              <xm:f>'Nordland PD'!B571:I571</xm:f>
              <xm:sqref>L571</xm:sqref>
            </x14:sparkline>
            <x14:sparkline>
              <xm:f>'Nordland PD'!B572:I572</xm:f>
              <xm:sqref>L572</xm:sqref>
            </x14:sparkline>
            <x14:sparkline>
              <xm:f>'Nordland PD'!B573:I573</xm:f>
              <xm:sqref>L573</xm:sqref>
            </x14:sparkline>
            <x14:sparkline>
              <xm:f>'Nordland PD'!B574:I574</xm:f>
              <xm:sqref>L574</xm:sqref>
            </x14:sparkline>
            <x14:sparkline>
              <xm:f>'Nordland PD'!B575:I575</xm:f>
              <xm:sqref>L575</xm:sqref>
            </x14:sparkline>
            <x14:sparkline>
              <xm:f>'Nordland PD'!B576:I576</xm:f>
              <xm:sqref>L576</xm:sqref>
            </x14:sparkline>
            <x14:sparkline>
              <xm:f>'Nordland PD'!B577:I577</xm:f>
              <xm:sqref>L577</xm:sqref>
            </x14:sparkline>
            <x14:sparkline>
              <xm:f>'Nordland PD'!B578:I578</xm:f>
              <xm:sqref>L578</xm:sqref>
            </x14:sparkline>
            <x14:sparkline>
              <xm:f>'Nordland PD'!B579:I579</xm:f>
              <xm:sqref>L579</xm:sqref>
            </x14:sparkline>
            <x14:sparkline>
              <xm:f>'Nordland PD'!B580:I580</xm:f>
              <xm:sqref>L580</xm:sqref>
            </x14:sparkline>
            <x14:sparkline>
              <xm:f>'Nordland PD'!B581:I581</xm:f>
              <xm:sqref>L581</xm:sqref>
            </x14:sparkline>
            <x14:sparkline>
              <xm:f>'Nordland PD'!B582:I582</xm:f>
              <xm:sqref>L582</xm:sqref>
            </x14:sparkline>
            <x14:sparkline>
              <xm:f>'Nordland PD'!B583:I583</xm:f>
              <xm:sqref>L583</xm:sqref>
            </x14:sparkline>
            <x14:sparkline>
              <xm:f>'Nordland PD'!C584:I584</xm:f>
              <xm:sqref>L584</xm:sqref>
            </x14:sparkline>
            <x14:sparkline>
              <xm:f>'Nordland PD'!B585:I585</xm:f>
              <xm:sqref>L585</xm:sqref>
            </x14:sparkline>
            <x14:sparkline>
              <xm:f>'Nordland PD'!B586:I586</xm:f>
              <xm:sqref>L586</xm:sqref>
            </x14:sparkline>
            <x14:sparkline>
              <xm:f>'Nordland PD'!B587:I587</xm:f>
              <xm:sqref>L587</xm:sqref>
            </x14:sparkline>
          </x14:sparklines>
        </x14:sparklineGroup>
        <x14:sparklineGroup displayEmptyCellsAs="gap" high="1" low="1" xr2:uid="{7C02C92E-FE27-4D6B-B1B7-B1409404E6AC}">
          <x14:colorSeries rgb="FF376092"/>
          <x14:colorNegative rgb="FFD00000"/>
          <x14:colorAxis rgb="FF000000"/>
          <x14:colorMarkers rgb="FFD00000"/>
          <x14:colorFirst rgb="FFD00000"/>
          <x14:colorLast rgb="FFD00000"/>
          <x14:colorHigh theme="1"/>
          <x14:colorLow rgb="FFD00000"/>
          <x14:sparklines>
            <x14:sparkline>
              <xm:f>'Nordland PD'!Q568:X568</xm:f>
              <xm:sqref>AA568</xm:sqref>
            </x14:sparkline>
          </x14:sparklines>
        </x14:sparklineGroup>
        <x14:sparklineGroup displayEmptyCellsAs="gap" high="1" low="1" xr2:uid="{E448EE71-80E1-4409-B9E2-EA2D877A29C9}">
          <x14:colorSeries rgb="FF376092"/>
          <x14:colorNegative rgb="FFD00000"/>
          <x14:colorAxis rgb="FF000000"/>
          <x14:colorMarkers rgb="FFD00000"/>
          <x14:colorFirst rgb="FFD00000"/>
          <x14:colorLast rgb="FFD00000"/>
          <x14:colorHigh theme="1"/>
          <x14:colorLow rgb="FFD00000"/>
          <x14:sparklines>
            <x14:sparkline>
              <xm:f>'Nordland PD'!B543:I543</xm:f>
              <xm:sqref>L543</xm:sqref>
            </x14:sparkline>
            <x14:sparkline>
              <xm:f>'Nordland PD'!B544:I544</xm:f>
              <xm:sqref>L544</xm:sqref>
            </x14:sparkline>
            <x14:sparkline>
              <xm:f>'Nordland PD'!B545:I545</xm:f>
              <xm:sqref>L545</xm:sqref>
            </x14:sparkline>
            <x14:sparkline>
              <xm:f>'Nordland PD'!B546:I546</xm:f>
              <xm:sqref>L546</xm:sqref>
            </x14:sparkline>
            <x14:sparkline>
              <xm:f>'Nordland PD'!B547:I547</xm:f>
              <xm:sqref>L547</xm:sqref>
            </x14:sparkline>
            <x14:sparkline>
              <xm:f>'Nordland PD'!B548:I548</xm:f>
              <xm:sqref>L548</xm:sqref>
            </x14:sparkline>
            <x14:sparkline>
              <xm:f>'Nordland PD'!B549:I549</xm:f>
              <xm:sqref>L549</xm:sqref>
            </x14:sparkline>
            <x14:sparkline>
              <xm:f>'Nordland PD'!B550:I550</xm:f>
              <xm:sqref>L550</xm:sqref>
            </x14:sparkline>
            <x14:sparkline>
              <xm:f>'Nordland PD'!B551:I551</xm:f>
              <xm:sqref>L551</xm:sqref>
            </x14:sparkline>
            <x14:sparkline>
              <xm:f>'Nordland PD'!B552:I552</xm:f>
              <xm:sqref>L552</xm:sqref>
            </x14:sparkline>
            <x14:sparkline>
              <xm:f>'Nordland PD'!B553:I553</xm:f>
              <xm:sqref>L553</xm:sqref>
            </x14:sparkline>
            <x14:sparkline>
              <xm:f>'Nordland PD'!B554:I554</xm:f>
              <xm:sqref>L554</xm:sqref>
            </x14:sparkline>
            <x14:sparkline>
              <xm:f>'Nordland PD'!B555:I555</xm:f>
              <xm:sqref>L555</xm:sqref>
            </x14:sparkline>
            <x14:sparkline>
              <xm:f>'Nordland PD'!B556:I556</xm:f>
              <xm:sqref>L556</xm:sqref>
            </x14:sparkline>
            <x14:sparkline>
              <xm:f>'Nordland PD'!B557:I557</xm:f>
              <xm:sqref>L557</xm:sqref>
            </x14:sparkline>
            <x14:sparkline>
              <xm:f>'Nordland PD'!C558:I558</xm:f>
              <xm:sqref>L558</xm:sqref>
            </x14:sparkline>
            <x14:sparkline>
              <xm:f>'Nordland PD'!B559:I559</xm:f>
              <xm:sqref>L559</xm:sqref>
            </x14:sparkline>
            <x14:sparkline>
              <xm:f>'Nordland PD'!B560:I560</xm:f>
              <xm:sqref>L560</xm:sqref>
            </x14:sparkline>
            <x14:sparkline>
              <xm:f>'Nordland PD'!B561:I561</xm:f>
              <xm:sqref>L561</xm:sqref>
            </x14:sparkline>
          </x14:sparklines>
        </x14:sparklineGroup>
        <x14:sparklineGroup displayEmptyCellsAs="gap" high="1" low="1" xr2:uid="{F4C95A4E-4409-4270-A7A2-EF7EE9AEF5CA}">
          <x14:colorSeries rgb="FF376092"/>
          <x14:colorNegative rgb="FFD00000"/>
          <x14:colorAxis rgb="FF000000"/>
          <x14:colorMarkers rgb="FFD00000"/>
          <x14:colorFirst rgb="FFD00000"/>
          <x14:colorLast rgb="FFD00000"/>
          <x14:colorHigh theme="1"/>
          <x14:colorLow rgb="FFD00000"/>
          <x14:sparklines>
            <x14:sparkline>
              <xm:f>'Nordland PD'!Q542:X542</xm:f>
              <xm:sqref>AA542</xm:sqref>
            </x14:sparkline>
          </x14:sparklines>
        </x14:sparklineGroup>
        <x14:sparklineGroup displayEmptyCellsAs="gap" high="1" low="1" xr2:uid="{41FE1359-A256-437D-A256-E0A90B5DBCC6}">
          <x14:colorSeries rgb="FF376092"/>
          <x14:colorNegative rgb="FFD00000"/>
          <x14:colorAxis rgb="FF000000"/>
          <x14:colorMarkers rgb="FFD00000"/>
          <x14:colorFirst rgb="FFD00000"/>
          <x14:colorLast rgb="FFD00000"/>
          <x14:colorHigh theme="1"/>
          <x14:colorLow rgb="FFD00000"/>
          <x14:sparklines>
            <x14:sparkline>
              <xm:f>'Nordland PD'!Q249:X249</xm:f>
              <xm:sqref>AA249</xm:sqref>
            </x14:sparkline>
          </x14:sparklines>
        </x14:sparklineGroup>
        <x14:sparklineGroup displayEmptyCellsAs="gap" high="1" low="1" xr2:uid="{66D2D4D3-B2C9-4CB3-9085-45DCA34EE7AB}">
          <x14:colorSeries rgb="FF376092"/>
          <x14:colorNegative rgb="FFD00000"/>
          <x14:colorAxis rgb="FF000000"/>
          <x14:colorMarkers rgb="FFD00000"/>
          <x14:colorFirst rgb="FFD00000"/>
          <x14:colorLast rgb="FFD00000"/>
          <x14:colorHigh theme="1"/>
          <x14:colorLow rgb="FFD00000"/>
          <x14:sparklines>
            <x14:sparkline>
              <xm:f>'Nordland PD'!B250:I250</xm:f>
              <xm:sqref>L250</xm:sqref>
            </x14:sparkline>
            <x14:sparkline>
              <xm:f>'Nordland PD'!B251:I251</xm:f>
              <xm:sqref>L251</xm:sqref>
            </x14:sparkline>
            <x14:sparkline>
              <xm:f>'Nordland PD'!B252:I252</xm:f>
              <xm:sqref>L252</xm:sqref>
            </x14:sparkline>
            <x14:sparkline>
              <xm:f>'Nordland PD'!B253:I253</xm:f>
              <xm:sqref>L253</xm:sqref>
            </x14:sparkline>
            <x14:sparkline>
              <xm:f>'Nordland PD'!B254:I254</xm:f>
              <xm:sqref>L254</xm:sqref>
            </x14:sparkline>
            <x14:sparkline>
              <xm:f>'Nordland PD'!B255:I255</xm:f>
              <xm:sqref>L255</xm:sqref>
            </x14:sparkline>
            <x14:sparkline>
              <xm:f>'Nordland PD'!B256:I256</xm:f>
              <xm:sqref>L256</xm:sqref>
            </x14:sparkline>
            <x14:sparkline>
              <xm:f>'Nordland PD'!B257:I257</xm:f>
              <xm:sqref>L257</xm:sqref>
            </x14:sparkline>
            <x14:sparkline>
              <xm:f>'Nordland PD'!B258:I258</xm:f>
              <xm:sqref>L258</xm:sqref>
            </x14:sparkline>
            <x14:sparkline>
              <xm:f>'Nordland PD'!B259:I259</xm:f>
              <xm:sqref>L259</xm:sqref>
            </x14:sparkline>
            <x14:sparkline>
              <xm:f>'Nordland PD'!B260:I260</xm:f>
              <xm:sqref>L260</xm:sqref>
            </x14:sparkline>
            <x14:sparkline>
              <xm:f>'Nordland PD'!B261:I261</xm:f>
              <xm:sqref>L261</xm:sqref>
            </x14:sparkline>
            <x14:sparkline>
              <xm:f>'Nordland PD'!B262:I262</xm:f>
              <xm:sqref>L262</xm:sqref>
            </x14:sparkline>
            <x14:sparkline>
              <xm:f>'Nordland PD'!B263:I263</xm:f>
              <xm:sqref>L263</xm:sqref>
            </x14:sparkline>
            <x14:sparkline>
              <xm:f>'Nordland PD'!B264:I264</xm:f>
              <xm:sqref>L264</xm:sqref>
            </x14:sparkline>
            <x14:sparkline>
              <xm:f>'Nordland PD'!C265:I265</xm:f>
              <xm:sqref>L265</xm:sqref>
            </x14:sparkline>
            <x14:sparkline>
              <xm:f>'Nordland PD'!B266:I266</xm:f>
              <xm:sqref>L266</xm:sqref>
            </x14:sparkline>
            <x14:sparkline>
              <xm:f>'Nordland PD'!B267:I267</xm:f>
              <xm:sqref>L267</xm:sqref>
            </x14:sparkline>
            <x14:sparkline>
              <xm:f>'Nordland PD'!B268:I268</xm:f>
              <xm:sqref>L268</xm:sqref>
            </x14:sparkline>
          </x14:sparklines>
        </x14:sparklineGroup>
        <x14:sparklineGroup displayEmptyCellsAs="gap" high="1" low="1" xr2:uid="{62BB92F3-CC05-43C3-9A45-3BEEC063F9EB}">
          <x14:colorSeries rgb="FF376092"/>
          <x14:colorNegative rgb="FFD00000"/>
          <x14:colorAxis rgb="FF000000"/>
          <x14:colorMarkers rgb="FFD00000"/>
          <x14:colorFirst rgb="FFD00000"/>
          <x14:colorLast rgb="FFD00000"/>
          <x14:colorHigh theme="1"/>
          <x14:colorLow rgb="FFD00000"/>
          <x14:sparklines>
            <x14:sparkline>
              <xm:f>'Nordland PD'!B276:I276</xm:f>
              <xm:sqref>L276</xm:sqref>
            </x14:sparkline>
            <x14:sparkline>
              <xm:f>'Nordland PD'!B277:I277</xm:f>
              <xm:sqref>L277</xm:sqref>
            </x14:sparkline>
            <x14:sparkline>
              <xm:f>'Nordland PD'!B278:I278</xm:f>
              <xm:sqref>L278</xm:sqref>
            </x14:sparkline>
            <x14:sparkline>
              <xm:f>'Nordland PD'!B279:I279</xm:f>
              <xm:sqref>L279</xm:sqref>
            </x14:sparkline>
            <x14:sparkline>
              <xm:f>'Nordland PD'!B280:I280</xm:f>
              <xm:sqref>L280</xm:sqref>
            </x14:sparkline>
            <x14:sparkline>
              <xm:f>'Nordland PD'!B281:I281</xm:f>
              <xm:sqref>L281</xm:sqref>
            </x14:sparkline>
            <x14:sparkline>
              <xm:f>'Nordland PD'!B282:I282</xm:f>
              <xm:sqref>L282</xm:sqref>
            </x14:sparkline>
            <x14:sparkline>
              <xm:f>'Nordland PD'!B283:I283</xm:f>
              <xm:sqref>L283</xm:sqref>
            </x14:sparkline>
            <x14:sparkline>
              <xm:f>'Nordland PD'!B284:I284</xm:f>
              <xm:sqref>L284</xm:sqref>
            </x14:sparkline>
            <x14:sparkline>
              <xm:f>'Nordland PD'!B285:I285</xm:f>
              <xm:sqref>L285</xm:sqref>
            </x14:sparkline>
            <x14:sparkline>
              <xm:f>'Nordland PD'!B286:I286</xm:f>
              <xm:sqref>L286</xm:sqref>
            </x14:sparkline>
            <x14:sparkline>
              <xm:f>'Nordland PD'!B287:I287</xm:f>
              <xm:sqref>L287</xm:sqref>
            </x14:sparkline>
            <x14:sparkline>
              <xm:f>'Nordland PD'!B288:I288</xm:f>
              <xm:sqref>L288</xm:sqref>
            </x14:sparkline>
            <x14:sparkline>
              <xm:f>'Nordland PD'!B289:I289</xm:f>
              <xm:sqref>L289</xm:sqref>
            </x14:sparkline>
            <x14:sparkline>
              <xm:f>'Nordland PD'!B290:I290</xm:f>
              <xm:sqref>L290</xm:sqref>
            </x14:sparkline>
            <x14:sparkline>
              <xm:f>'Nordland PD'!C291:I291</xm:f>
              <xm:sqref>L291</xm:sqref>
            </x14:sparkline>
            <x14:sparkline>
              <xm:f>'Nordland PD'!B292:I292</xm:f>
              <xm:sqref>L292</xm:sqref>
            </x14:sparkline>
            <x14:sparkline>
              <xm:f>'Nordland PD'!B293:I293</xm:f>
              <xm:sqref>L293</xm:sqref>
            </x14:sparkline>
            <x14:sparkline>
              <xm:f>'Nordland PD'!B294:I294</xm:f>
              <xm:sqref>L294</xm:sqref>
            </x14:sparkline>
          </x14:sparklines>
        </x14:sparklineGroup>
        <x14:sparklineGroup displayEmptyCellsAs="gap" high="1" low="1" xr2:uid="{5E90ECFB-96A3-41D9-8B4F-70BD072E84A8}">
          <x14:colorSeries rgb="FF376092"/>
          <x14:colorNegative rgb="FFD00000"/>
          <x14:colorAxis rgb="FF000000"/>
          <x14:colorMarkers rgb="FFD00000"/>
          <x14:colorFirst rgb="FFD00000"/>
          <x14:colorLast rgb="FFD00000"/>
          <x14:colorHigh theme="1"/>
          <x14:colorLow rgb="FFD00000"/>
          <x14:sparklines>
            <x14:sparkline>
              <xm:f>'Nordland PD'!Q275:X275</xm:f>
              <xm:sqref>AA275</xm:sqref>
            </x14:sparkline>
          </x14:sparklines>
        </x14:sparklineGroup>
        <x14:sparklineGroup displayEmptyCellsAs="gap" high="1" low="1" xr2:uid="{180666EA-0444-43DF-93FE-9E1B83E12359}">
          <x14:colorSeries rgb="FF376092"/>
          <x14:colorNegative rgb="FFD00000"/>
          <x14:colorAxis rgb="FF000000"/>
          <x14:colorMarkers rgb="FFD00000"/>
          <x14:colorFirst rgb="FFD00000"/>
          <x14:colorLast rgb="FFD00000"/>
          <x14:colorHigh theme="1"/>
          <x14:colorLow rgb="FFD00000"/>
          <x14:sparklines>
            <x14:sparkline>
              <xm:f>'Nordland PD'!B439:I439</xm:f>
              <xm:sqref>L439</xm:sqref>
            </x14:sparkline>
            <x14:sparkline>
              <xm:f>'Nordland PD'!B440:I440</xm:f>
              <xm:sqref>L440</xm:sqref>
            </x14:sparkline>
            <x14:sparkline>
              <xm:f>'Nordland PD'!B441:I441</xm:f>
              <xm:sqref>L441</xm:sqref>
            </x14:sparkline>
            <x14:sparkline>
              <xm:f>'Nordland PD'!B442:I442</xm:f>
              <xm:sqref>L442</xm:sqref>
            </x14:sparkline>
            <x14:sparkline>
              <xm:f>'Nordland PD'!B443:I443</xm:f>
              <xm:sqref>L443</xm:sqref>
            </x14:sparkline>
            <x14:sparkline>
              <xm:f>'Nordland PD'!B444:I444</xm:f>
              <xm:sqref>L444</xm:sqref>
            </x14:sparkline>
            <x14:sparkline>
              <xm:f>'Nordland PD'!B445:I445</xm:f>
              <xm:sqref>L445</xm:sqref>
            </x14:sparkline>
            <x14:sparkline>
              <xm:f>'Nordland PD'!B446:I446</xm:f>
              <xm:sqref>L446</xm:sqref>
            </x14:sparkline>
            <x14:sparkline>
              <xm:f>'Nordland PD'!B447:I447</xm:f>
              <xm:sqref>L447</xm:sqref>
            </x14:sparkline>
            <x14:sparkline>
              <xm:f>'Nordland PD'!B448:I448</xm:f>
              <xm:sqref>L448</xm:sqref>
            </x14:sparkline>
            <x14:sparkline>
              <xm:f>'Nordland PD'!B449:I449</xm:f>
              <xm:sqref>L449</xm:sqref>
            </x14:sparkline>
            <x14:sparkline>
              <xm:f>'Nordland PD'!B450:I450</xm:f>
              <xm:sqref>L450</xm:sqref>
            </x14:sparkline>
            <x14:sparkline>
              <xm:f>'Nordland PD'!B451:I451</xm:f>
              <xm:sqref>L451</xm:sqref>
            </x14:sparkline>
            <x14:sparkline>
              <xm:f>'Nordland PD'!B452:I452</xm:f>
              <xm:sqref>L452</xm:sqref>
            </x14:sparkline>
            <x14:sparkline>
              <xm:f>'Nordland PD'!B453:I453</xm:f>
              <xm:sqref>L453</xm:sqref>
            </x14:sparkline>
            <x14:sparkline>
              <xm:f>'Nordland PD'!C454:I454</xm:f>
              <xm:sqref>L454</xm:sqref>
            </x14:sparkline>
            <x14:sparkline>
              <xm:f>'Nordland PD'!B455:I455</xm:f>
              <xm:sqref>L455</xm:sqref>
            </x14:sparkline>
            <x14:sparkline>
              <xm:f>'Nordland PD'!B456:I456</xm:f>
              <xm:sqref>L456</xm:sqref>
            </x14:sparkline>
            <x14:sparkline>
              <xm:f>'Nordland PD'!B457:I457</xm:f>
              <xm:sqref>L457</xm:sqref>
            </x14:sparkline>
          </x14:sparklines>
        </x14:sparklineGroup>
        <x14:sparklineGroup displayEmptyCellsAs="gap" high="1" low="1" xr2:uid="{54F58C34-8432-46EC-A023-4FAC85F50028}">
          <x14:colorSeries rgb="FF376092"/>
          <x14:colorNegative rgb="FFD00000"/>
          <x14:colorAxis rgb="FF000000"/>
          <x14:colorMarkers rgb="FFD00000"/>
          <x14:colorFirst rgb="FFD00000"/>
          <x14:colorLast rgb="FFD00000"/>
          <x14:colorHigh theme="1"/>
          <x14:colorLow rgb="FFD00000"/>
          <x14:sparklines>
            <x14:sparkline>
              <xm:f>'Nordland PD'!Q438:X438</xm:f>
              <xm:sqref>AA438</xm:sqref>
            </x14:sparkline>
          </x14:sparklines>
        </x14:sparklineGroup>
        <x14:sparklineGroup displayEmptyCellsAs="gap" high="1" low="1" xr2:uid="{C02D043E-8513-4260-B48C-B8A2083CF9C2}">
          <x14:colorSeries rgb="FF376092"/>
          <x14:colorNegative rgb="FFD00000"/>
          <x14:colorAxis rgb="FF000000"/>
          <x14:colorMarkers rgb="FFD00000"/>
          <x14:colorFirst rgb="FFD00000"/>
          <x14:colorLast rgb="FFD00000"/>
          <x14:colorHigh theme="1"/>
          <x14:colorLow rgb="FFD00000"/>
          <x14:sparklines>
            <x14:sparkline>
              <xm:f>'Nordland PD'!B517:I517</xm:f>
              <xm:sqref>L517</xm:sqref>
            </x14:sparkline>
            <x14:sparkline>
              <xm:f>'Nordland PD'!B518:I518</xm:f>
              <xm:sqref>L518</xm:sqref>
            </x14:sparkline>
            <x14:sparkline>
              <xm:f>'Nordland PD'!B519:I519</xm:f>
              <xm:sqref>L519</xm:sqref>
            </x14:sparkline>
            <x14:sparkline>
              <xm:f>'Nordland PD'!B520:I520</xm:f>
              <xm:sqref>L520</xm:sqref>
            </x14:sparkline>
            <x14:sparkline>
              <xm:f>'Nordland PD'!B521:I521</xm:f>
              <xm:sqref>L521</xm:sqref>
            </x14:sparkline>
            <x14:sparkline>
              <xm:f>'Nordland PD'!B522:I522</xm:f>
              <xm:sqref>L522</xm:sqref>
            </x14:sparkline>
            <x14:sparkline>
              <xm:f>'Nordland PD'!B523:I523</xm:f>
              <xm:sqref>L523</xm:sqref>
            </x14:sparkline>
            <x14:sparkline>
              <xm:f>'Nordland PD'!B524:I524</xm:f>
              <xm:sqref>L524</xm:sqref>
            </x14:sparkline>
            <x14:sparkline>
              <xm:f>'Nordland PD'!B525:I525</xm:f>
              <xm:sqref>L525</xm:sqref>
            </x14:sparkline>
            <x14:sparkline>
              <xm:f>'Nordland PD'!B526:I526</xm:f>
              <xm:sqref>L526</xm:sqref>
            </x14:sparkline>
            <x14:sparkline>
              <xm:f>'Nordland PD'!B527:I527</xm:f>
              <xm:sqref>L527</xm:sqref>
            </x14:sparkline>
            <x14:sparkline>
              <xm:f>'Nordland PD'!B528:I528</xm:f>
              <xm:sqref>L528</xm:sqref>
            </x14:sparkline>
            <x14:sparkline>
              <xm:f>'Nordland PD'!B529:I529</xm:f>
              <xm:sqref>L529</xm:sqref>
            </x14:sparkline>
            <x14:sparkline>
              <xm:f>'Nordland PD'!B530:I530</xm:f>
              <xm:sqref>L530</xm:sqref>
            </x14:sparkline>
            <x14:sparkline>
              <xm:f>'Nordland PD'!B531:I531</xm:f>
              <xm:sqref>L531</xm:sqref>
            </x14:sparkline>
            <x14:sparkline>
              <xm:f>'Nordland PD'!C532:I532</xm:f>
              <xm:sqref>L532</xm:sqref>
            </x14:sparkline>
            <x14:sparkline>
              <xm:f>'Nordland PD'!B533:I533</xm:f>
              <xm:sqref>L533</xm:sqref>
            </x14:sparkline>
            <x14:sparkline>
              <xm:f>'Nordland PD'!B534:I534</xm:f>
              <xm:sqref>L534</xm:sqref>
            </x14:sparkline>
            <x14:sparkline>
              <xm:f>'Nordland PD'!B535:I535</xm:f>
              <xm:sqref>L535</xm:sqref>
            </x14:sparkline>
          </x14:sparklines>
        </x14:sparklineGroup>
        <x14:sparklineGroup displayEmptyCellsAs="gap" high="1" low="1" xr2:uid="{F08E613A-C9AA-459D-AD55-22850414DB96}">
          <x14:colorSeries rgb="FF376092"/>
          <x14:colorNegative rgb="FFD00000"/>
          <x14:colorAxis rgb="FF000000"/>
          <x14:colorMarkers rgb="FFD00000"/>
          <x14:colorFirst rgb="FFD00000"/>
          <x14:colorLast rgb="FFD00000"/>
          <x14:colorHigh theme="1"/>
          <x14:colorLow rgb="FFD00000"/>
          <x14:sparklines>
            <x14:sparkline>
              <xm:f>'Nordland PD'!Q516:X516</xm:f>
              <xm:sqref>AA516</xm:sqref>
            </x14:sparkline>
          </x14:sparklines>
        </x14:sparklineGroup>
        <x14:sparklineGroup displayEmptyCellsAs="gap" high="1" low="1" xr2:uid="{3323846E-3B6D-44A1-9CA3-021CA3BF9999}">
          <x14:colorSeries rgb="FF376092"/>
          <x14:colorNegative rgb="FFD00000"/>
          <x14:colorAxis rgb="FF000000"/>
          <x14:colorMarkers rgb="FFD00000"/>
          <x14:colorFirst rgb="FFD00000"/>
          <x14:colorLast rgb="FFD00000"/>
          <x14:colorHigh theme="1"/>
          <x14:colorLow rgb="FFD00000"/>
          <x14:sparklines>
            <x14:sparkline>
              <xm:f>'Nordland PD'!B361:I361</xm:f>
              <xm:sqref>L361</xm:sqref>
            </x14:sparkline>
            <x14:sparkline>
              <xm:f>'Nordland PD'!B362:I362</xm:f>
              <xm:sqref>L362</xm:sqref>
            </x14:sparkline>
            <x14:sparkline>
              <xm:f>'Nordland PD'!B363:I363</xm:f>
              <xm:sqref>L363</xm:sqref>
            </x14:sparkline>
            <x14:sparkline>
              <xm:f>'Nordland PD'!B364:I364</xm:f>
              <xm:sqref>L364</xm:sqref>
            </x14:sparkline>
            <x14:sparkline>
              <xm:f>'Nordland PD'!B365:I365</xm:f>
              <xm:sqref>L365</xm:sqref>
            </x14:sparkline>
            <x14:sparkline>
              <xm:f>'Nordland PD'!B366:I366</xm:f>
              <xm:sqref>L366</xm:sqref>
            </x14:sparkline>
            <x14:sparkline>
              <xm:f>'Nordland PD'!B367:I367</xm:f>
              <xm:sqref>L367</xm:sqref>
            </x14:sparkline>
            <x14:sparkline>
              <xm:f>'Nordland PD'!B368:I368</xm:f>
              <xm:sqref>L368</xm:sqref>
            </x14:sparkline>
            <x14:sparkline>
              <xm:f>'Nordland PD'!B369:I369</xm:f>
              <xm:sqref>L369</xm:sqref>
            </x14:sparkline>
            <x14:sparkline>
              <xm:f>'Nordland PD'!B370:I370</xm:f>
              <xm:sqref>L370</xm:sqref>
            </x14:sparkline>
            <x14:sparkline>
              <xm:f>'Nordland PD'!B371:I371</xm:f>
              <xm:sqref>L371</xm:sqref>
            </x14:sparkline>
            <x14:sparkline>
              <xm:f>'Nordland PD'!B372:I372</xm:f>
              <xm:sqref>L372</xm:sqref>
            </x14:sparkline>
            <x14:sparkline>
              <xm:f>'Nordland PD'!B373:I373</xm:f>
              <xm:sqref>L373</xm:sqref>
            </x14:sparkline>
            <x14:sparkline>
              <xm:f>'Nordland PD'!B374:I374</xm:f>
              <xm:sqref>L374</xm:sqref>
            </x14:sparkline>
            <x14:sparkline>
              <xm:f>'Nordland PD'!B375:I375</xm:f>
              <xm:sqref>L375</xm:sqref>
            </x14:sparkline>
            <x14:sparkline>
              <xm:f>'Nordland PD'!C376:I376</xm:f>
              <xm:sqref>L376</xm:sqref>
            </x14:sparkline>
            <x14:sparkline>
              <xm:f>'Nordland PD'!B377:I377</xm:f>
              <xm:sqref>L377</xm:sqref>
            </x14:sparkline>
            <x14:sparkline>
              <xm:f>'Nordland PD'!B378:I378</xm:f>
              <xm:sqref>L378</xm:sqref>
            </x14:sparkline>
            <x14:sparkline>
              <xm:f>'Nordland PD'!B379:I379</xm:f>
              <xm:sqref>L379</xm:sqref>
            </x14:sparkline>
          </x14:sparklines>
        </x14:sparklineGroup>
        <x14:sparklineGroup displayEmptyCellsAs="gap" high="1" low="1" xr2:uid="{FF635E12-A888-4178-B9EC-5589D2567DE7}">
          <x14:colorSeries rgb="FF376092"/>
          <x14:colorNegative rgb="FFD00000"/>
          <x14:colorAxis rgb="FF000000"/>
          <x14:colorMarkers rgb="FFD00000"/>
          <x14:colorFirst rgb="FFD00000"/>
          <x14:colorLast rgb="FFD00000"/>
          <x14:colorHigh theme="1"/>
          <x14:colorLow rgb="FFD00000"/>
          <x14:sparklines>
            <x14:sparkline>
              <xm:f>'Nordland PD'!Q360:X360</xm:f>
              <xm:sqref>AA360</xm:sqref>
            </x14:sparkline>
          </x14:sparklines>
        </x14:sparklineGroup>
        <x14:sparklineGroup displayEmptyCellsAs="gap" high="1" low="1" xr2:uid="{627862BA-2B26-49A3-9875-6EE0EF89DC94}">
          <x14:colorSeries rgb="FF376092"/>
          <x14:colorNegative rgb="FFD00000"/>
          <x14:colorAxis rgb="FF000000"/>
          <x14:colorMarkers rgb="FFD00000"/>
          <x14:colorFirst rgb="FFD00000"/>
          <x14:colorLast rgb="FFD00000"/>
          <x14:colorHigh theme="1"/>
          <x14:colorLow rgb="FFD00000"/>
          <x14:sparklines>
            <x14:sparkline>
              <xm:f>'Nordland PD'!C150:I150</xm:f>
              <xm:sqref>L150</xm:sqref>
            </x14:sparkline>
          </x14:sparklines>
        </x14:sparklineGroup>
        <x14:sparklineGroup displayEmptyCellsAs="gap" high="1" low="1" xr2:uid="{8E4E06DF-68B5-41EC-8CCA-1E96433FF72C}">
          <x14:colorSeries rgb="FF376092"/>
          <x14:colorNegative rgb="FFD00000"/>
          <x14:colorAxis rgb="FF000000"/>
          <x14:colorMarkers rgb="FFD00000"/>
          <x14:colorFirst rgb="FFD00000"/>
          <x14:colorLast rgb="FFD00000"/>
          <x14:colorHigh theme="1"/>
          <x14:colorLow rgb="FFD00000"/>
          <x14:sparklines>
            <x14:sparkline>
              <xm:f>'Nordland PD'!B413:I413</xm:f>
              <xm:sqref>L413</xm:sqref>
            </x14:sparkline>
            <x14:sparkline>
              <xm:f>'Nordland PD'!B414:I414</xm:f>
              <xm:sqref>L414</xm:sqref>
            </x14:sparkline>
            <x14:sparkline>
              <xm:f>'Nordland PD'!B415:I415</xm:f>
              <xm:sqref>L415</xm:sqref>
            </x14:sparkline>
            <x14:sparkline>
              <xm:f>'Nordland PD'!B416:I416</xm:f>
              <xm:sqref>L416</xm:sqref>
            </x14:sparkline>
            <x14:sparkline>
              <xm:f>'Nordland PD'!B417:I417</xm:f>
              <xm:sqref>L417</xm:sqref>
            </x14:sparkline>
            <x14:sparkline>
              <xm:f>'Nordland PD'!B418:I418</xm:f>
              <xm:sqref>L418</xm:sqref>
            </x14:sparkline>
            <x14:sparkline>
              <xm:f>'Nordland PD'!B419:I419</xm:f>
              <xm:sqref>L419</xm:sqref>
            </x14:sparkline>
            <x14:sparkline>
              <xm:f>'Nordland PD'!B420:I420</xm:f>
              <xm:sqref>L420</xm:sqref>
            </x14:sparkline>
            <x14:sparkline>
              <xm:f>'Nordland PD'!B421:I421</xm:f>
              <xm:sqref>L421</xm:sqref>
            </x14:sparkline>
            <x14:sparkline>
              <xm:f>'Nordland PD'!B422:I422</xm:f>
              <xm:sqref>L422</xm:sqref>
            </x14:sparkline>
            <x14:sparkline>
              <xm:f>'Nordland PD'!B423:I423</xm:f>
              <xm:sqref>L423</xm:sqref>
            </x14:sparkline>
            <x14:sparkline>
              <xm:f>'Nordland PD'!B424:I424</xm:f>
              <xm:sqref>L424</xm:sqref>
            </x14:sparkline>
            <x14:sparkline>
              <xm:f>'Nordland PD'!B425:I425</xm:f>
              <xm:sqref>L425</xm:sqref>
            </x14:sparkline>
            <x14:sparkline>
              <xm:f>'Nordland PD'!B426:I426</xm:f>
              <xm:sqref>L426</xm:sqref>
            </x14:sparkline>
            <x14:sparkline>
              <xm:f>'Nordland PD'!B427:I427</xm:f>
              <xm:sqref>L427</xm:sqref>
            </x14:sparkline>
            <x14:sparkline>
              <xm:f>'Nordland PD'!C428:I428</xm:f>
              <xm:sqref>L428</xm:sqref>
            </x14:sparkline>
            <x14:sparkline>
              <xm:f>'Nordland PD'!B429:I429</xm:f>
              <xm:sqref>L429</xm:sqref>
            </x14:sparkline>
            <x14:sparkline>
              <xm:f>'Nordland PD'!B430:I430</xm:f>
              <xm:sqref>L430</xm:sqref>
            </x14:sparkline>
            <x14:sparkline>
              <xm:f>'Nordland PD'!B431:I431</xm:f>
              <xm:sqref>L431</xm:sqref>
            </x14:sparkline>
          </x14:sparklines>
        </x14:sparklineGroup>
        <x14:sparklineGroup displayEmptyCellsAs="gap" high="1" low="1" xr2:uid="{5C01ED5F-3552-43D5-A943-47BEC60B3139}">
          <x14:colorSeries rgb="FF376092"/>
          <x14:colorNegative rgb="FFD00000"/>
          <x14:colorAxis rgb="FF000000"/>
          <x14:colorMarkers rgb="FFD00000"/>
          <x14:colorFirst rgb="FFD00000"/>
          <x14:colorLast rgb="FFD00000"/>
          <x14:colorHigh theme="1"/>
          <x14:colorLow rgb="FFD00000"/>
          <x14:sparklines>
            <x14:sparkline>
              <xm:f>'Nordland PD'!Q412:X412</xm:f>
              <xm:sqref>AA412</xm:sqref>
            </x14:sparkline>
          </x14:sparklines>
        </x14:sparklineGroup>
        <x14:sparklineGroup displayEmptyCellsAs="gap" high="1" low="1" xr2:uid="{39BA224A-C88F-443F-A2CE-85A467F168B7}">
          <x14:colorSeries rgb="FF376092"/>
          <x14:colorNegative rgb="FFD00000"/>
          <x14:colorAxis rgb="FF000000"/>
          <x14:colorMarkers rgb="FFD00000"/>
          <x14:colorFirst rgb="FFD00000"/>
          <x14:colorLast rgb="FFD00000"/>
          <x14:colorHigh theme="1"/>
          <x14:colorLow rgb="FFD00000"/>
          <x14:sparklines>
            <x14:sparkline>
              <xm:f>'Nordland PD'!R151:X151</xm:f>
              <xm:sqref>AA151</xm:sqref>
            </x14:sparkline>
            <x14:sparkline>
              <xm:f>'Nordland PD'!R152:X152</xm:f>
              <xm:sqref>AA152</xm:sqref>
            </x14:sparkline>
            <x14:sparkline>
              <xm:f>'Nordland PD'!R153:X153</xm:f>
              <xm:sqref>AA153</xm:sqref>
            </x14:sparkline>
            <x14:sparkline>
              <xm:f>'Nordland PD'!R154:X154</xm:f>
              <xm:sqref>AA154</xm:sqref>
            </x14:sparkline>
            <x14:sparkline>
              <xm:f>'Nordland PD'!R155:X155</xm:f>
              <xm:sqref>AA155</xm:sqref>
            </x14:sparkline>
            <x14:sparkline>
              <xm:f>'Nordland PD'!R156:X156</xm:f>
              <xm:sqref>AA156</xm:sqref>
            </x14:sparkline>
            <x14:sparkline>
              <xm:f>'Nordland PD'!R157:X157</xm:f>
              <xm:sqref>AA157</xm:sqref>
            </x14:sparkline>
            <x14:sparkline>
              <xm:f>'Nordland PD'!R158:X158</xm:f>
              <xm:sqref>AA158</xm:sqref>
            </x14:sparkline>
            <x14:sparkline>
              <xm:f>'Nordland PD'!R159:X159</xm:f>
              <xm:sqref>AA159</xm:sqref>
            </x14:sparkline>
            <x14:sparkline>
              <xm:f>'Nordland PD'!R160:X160</xm:f>
              <xm:sqref>AA160</xm:sqref>
            </x14:sparkline>
          </x14:sparklines>
        </x14:sparklineGroup>
        <x14:sparklineGroup displayEmptyCellsAs="gap" high="1" low="1" xr2:uid="{DF72B0F1-48DB-4849-A971-85AC1770A82D}">
          <x14:colorSeries rgb="FF376092"/>
          <x14:colorNegative rgb="FFD00000"/>
          <x14:colorAxis rgb="FF000000"/>
          <x14:colorMarkers rgb="FFD00000"/>
          <x14:colorFirst rgb="FFD00000"/>
          <x14:colorLast rgb="FFD00000"/>
          <x14:colorHigh theme="1"/>
          <x14:colorLow rgb="FFD00000"/>
          <x14:sparklines>
            <x14:sparkline>
              <xm:f>'Nordland PD'!Q134:X134</xm:f>
              <xm:sqref>AA134</xm:sqref>
            </x14:sparkline>
            <x14:sparkline>
              <xm:f>'Nordland PD'!Q135:X135</xm:f>
              <xm:sqref>AA135</xm:sqref>
            </x14:sparkline>
            <x14:sparkline>
              <xm:f>'Nordland PD'!Q136:X136</xm:f>
              <xm:sqref>AA136</xm:sqref>
            </x14:sparkline>
            <x14:sparkline>
              <xm:f>'Nordland PD'!Q137:X137</xm:f>
              <xm:sqref>AA137</xm:sqref>
            </x14:sparkline>
            <x14:sparkline>
              <xm:f>'Nordland PD'!Q138:X138</xm:f>
              <xm:sqref>AA138</xm:sqref>
            </x14:sparkline>
            <x14:sparkline>
              <xm:f>'Nordland PD'!Q139:X139</xm:f>
              <xm:sqref>AA139</xm:sqref>
            </x14:sparkline>
            <x14:sparkline>
              <xm:f>'Nordland PD'!Q140:X140</xm:f>
              <xm:sqref>AA140</xm:sqref>
            </x14:sparkline>
            <x14:sparkline>
              <xm:f>'Nordland PD'!Q141:X141</xm:f>
              <xm:sqref>AA141</xm:sqref>
            </x14:sparkline>
            <x14:sparkline>
              <xm:f>'Nordland PD'!Q142:X142</xm:f>
              <xm:sqref>AA142</xm:sqref>
            </x14:sparkline>
            <x14:sparkline>
              <xm:f>'Nordland PD'!Q143:X143</xm:f>
              <xm:sqref>AA143</xm:sqref>
            </x14:sparkline>
          </x14:sparklines>
        </x14:sparklineGroup>
        <x14:sparklineGroup displayEmptyCellsAs="gap" high="1" low="1" xr2:uid="{A57DF0A7-D6B6-41A6-BDA8-C49FBB70B535}">
          <x14:colorSeries rgb="FF376092"/>
          <x14:colorNegative rgb="FFD00000"/>
          <x14:colorAxis rgb="FF000000"/>
          <x14:colorMarkers rgb="FFD00000"/>
          <x14:colorFirst rgb="FFD00000"/>
          <x14:colorLast rgb="FFD00000"/>
          <x14:colorHigh theme="1"/>
          <x14:colorLow rgb="FFD00000"/>
          <x14:sparklines>
            <x14:sparkline>
              <xm:f>'Nordland PD'!Q117:X117</xm:f>
              <xm:sqref>AA117</xm:sqref>
            </x14:sparkline>
            <x14:sparkline>
              <xm:f>'Nordland PD'!Q118:X118</xm:f>
              <xm:sqref>AA118</xm:sqref>
            </x14:sparkline>
            <x14:sparkline>
              <xm:f>'Nordland PD'!Q119:X119</xm:f>
              <xm:sqref>AA119</xm:sqref>
            </x14:sparkline>
            <x14:sparkline>
              <xm:f>'Nordland PD'!Q120:X120</xm:f>
              <xm:sqref>AA120</xm:sqref>
            </x14:sparkline>
            <x14:sparkline>
              <xm:f>'Nordland PD'!Q121:X121</xm:f>
              <xm:sqref>AA121</xm:sqref>
            </x14:sparkline>
            <x14:sparkline>
              <xm:f>'Nordland PD'!Q122:X122</xm:f>
              <xm:sqref>AA122</xm:sqref>
            </x14:sparkline>
            <x14:sparkline>
              <xm:f>'Nordland PD'!Q123:X123</xm:f>
              <xm:sqref>AA123</xm:sqref>
            </x14:sparkline>
            <x14:sparkline>
              <xm:f>'Nordland PD'!Q124:X124</xm:f>
              <xm:sqref>AA124</xm:sqref>
            </x14:sparkline>
            <x14:sparkline>
              <xm:f>'Nordland PD'!Q125:X125</xm:f>
              <xm:sqref>AA125</xm:sqref>
            </x14:sparkline>
            <x14:sparkline>
              <xm:f>'Nordland PD'!Q126:X126</xm:f>
              <xm:sqref>AA126</xm:sqref>
            </x14:sparkline>
          </x14:sparklines>
        </x14:sparklineGroup>
        <x14:sparklineGroup displayEmptyCellsAs="gap" high="1" low="1" xr2:uid="{D2041674-706E-4B8C-8C6B-9920B3AEBCAC}">
          <x14:colorSeries rgb="FF376092"/>
          <x14:colorNegative rgb="FFD00000"/>
          <x14:colorAxis rgb="FF000000"/>
          <x14:colorMarkers rgb="FFD00000"/>
          <x14:colorFirst rgb="FFD00000"/>
          <x14:colorLast rgb="FFD00000"/>
          <x14:colorHigh theme="1"/>
          <x14:colorLow rgb="FFD00000"/>
          <x14:sparklines>
            <x14:sparkline>
              <xm:f>'Nordland PD'!Q100:X100</xm:f>
              <xm:sqref>AA100</xm:sqref>
            </x14:sparkline>
            <x14:sparkline>
              <xm:f>'Nordland PD'!Q101:X101</xm:f>
              <xm:sqref>AA101</xm:sqref>
            </x14:sparkline>
            <x14:sparkline>
              <xm:f>'Nordland PD'!Q102:X102</xm:f>
              <xm:sqref>AA102</xm:sqref>
            </x14:sparkline>
            <x14:sparkline>
              <xm:f>'Nordland PD'!Q103:X103</xm:f>
              <xm:sqref>AA103</xm:sqref>
            </x14:sparkline>
            <x14:sparkline>
              <xm:f>'Nordland PD'!Q104:X104</xm:f>
              <xm:sqref>AA104</xm:sqref>
            </x14:sparkline>
            <x14:sparkline>
              <xm:f>'Nordland PD'!Q105:X105</xm:f>
              <xm:sqref>AA105</xm:sqref>
            </x14:sparkline>
            <x14:sparkline>
              <xm:f>'Nordland PD'!Q106:X106</xm:f>
              <xm:sqref>AA106</xm:sqref>
            </x14:sparkline>
            <x14:sparkline>
              <xm:f>'Nordland PD'!Q107:X107</xm:f>
              <xm:sqref>AA107</xm:sqref>
            </x14:sparkline>
            <x14:sparkline>
              <xm:f>'Nordland PD'!Q108:X108</xm:f>
              <xm:sqref>AA108</xm:sqref>
            </x14:sparkline>
            <x14:sparkline>
              <xm:f>'Nordland PD'!Q109:X109</xm:f>
              <xm:sqref>AA109</xm:sqref>
            </x14:sparkline>
          </x14:sparklines>
        </x14:sparklineGroup>
        <x14:sparklineGroup displayEmptyCellsAs="gap" high="1" low="1" xr2:uid="{A9F146CD-A6CE-4B35-9088-8E9D77DA0965}">
          <x14:colorSeries rgb="FF376092"/>
          <x14:colorNegative rgb="FFD00000"/>
          <x14:colorAxis rgb="FF000000"/>
          <x14:colorMarkers rgb="FFD00000"/>
          <x14:colorFirst rgb="FFD00000"/>
          <x14:colorLast rgb="FFD00000"/>
          <x14:colorHigh theme="1"/>
          <x14:colorLow rgb="FFD00000"/>
          <x14:sparklines>
            <x14:sparkline>
              <xm:f>'Nordland PD'!Q83:X83</xm:f>
              <xm:sqref>AA83</xm:sqref>
            </x14:sparkline>
            <x14:sparkline>
              <xm:f>'Nordland PD'!Q84:X84</xm:f>
              <xm:sqref>AA84</xm:sqref>
            </x14:sparkline>
            <x14:sparkline>
              <xm:f>'Nordland PD'!Q85:X85</xm:f>
              <xm:sqref>AA85</xm:sqref>
            </x14:sparkline>
            <x14:sparkline>
              <xm:f>'Nordland PD'!Q86:X86</xm:f>
              <xm:sqref>AA86</xm:sqref>
            </x14:sparkline>
            <x14:sparkline>
              <xm:f>'Nordland PD'!Q87:X87</xm:f>
              <xm:sqref>AA87</xm:sqref>
            </x14:sparkline>
            <x14:sparkline>
              <xm:f>'Nordland PD'!Q88:X88</xm:f>
              <xm:sqref>AA88</xm:sqref>
            </x14:sparkline>
            <x14:sparkline>
              <xm:f>'Nordland PD'!Q89:X89</xm:f>
              <xm:sqref>AA89</xm:sqref>
            </x14:sparkline>
            <x14:sparkline>
              <xm:f>'Nordland PD'!Q90:X90</xm:f>
              <xm:sqref>AA90</xm:sqref>
            </x14:sparkline>
            <x14:sparkline>
              <xm:f>'Nordland PD'!Q91:X91</xm:f>
              <xm:sqref>AA91</xm:sqref>
            </x14:sparkline>
            <x14:sparkline>
              <xm:f>'Nordland PD'!Q92:X92</xm:f>
              <xm:sqref>AA92</xm:sqref>
            </x14:sparkline>
          </x14:sparklines>
        </x14:sparklineGroup>
        <x14:sparklineGroup displayEmptyCellsAs="gap" high="1" low="1" xr2:uid="{33ED2668-AC90-40EB-A73F-11B3F3EB00C7}">
          <x14:colorSeries rgb="FF376092"/>
          <x14:colorNegative rgb="FFD00000"/>
          <x14:colorAxis rgb="FF000000"/>
          <x14:colorMarkers rgb="FFD00000"/>
          <x14:colorFirst rgb="FFD00000"/>
          <x14:colorLast rgb="FFD00000"/>
          <x14:colorHigh theme="1"/>
          <x14:colorLow rgb="FFD00000"/>
          <x14:sparklines>
            <x14:sparkline>
              <xm:f>'Nordland PD'!B133:I133</xm:f>
              <xm:sqref>L133</xm:sqref>
            </x14:sparkline>
            <x14:sparkline>
              <xm:f>'Nordland PD'!B134:I134</xm:f>
              <xm:sqref>L134</xm:sqref>
            </x14:sparkline>
            <x14:sparkline>
              <xm:f>'Nordland PD'!B135:I135</xm:f>
              <xm:sqref>L135</xm:sqref>
            </x14:sparkline>
            <x14:sparkline>
              <xm:f>'Nordland PD'!B136:I136</xm:f>
              <xm:sqref>L136</xm:sqref>
            </x14:sparkline>
            <x14:sparkline>
              <xm:f>'Nordland PD'!B137:I137</xm:f>
              <xm:sqref>L137</xm:sqref>
            </x14:sparkline>
            <x14:sparkline>
              <xm:f>'Nordland PD'!B138:I138</xm:f>
              <xm:sqref>L138</xm:sqref>
            </x14:sparkline>
            <x14:sparkline>
              <xm:f>'Nordland PD'!B139:I139</xm:f>
              <xm:sqref>L139</xm:sqref>
            </x14:sparkline>
            <x14:sparkline>
              <xm:f>'Nordland PD'!B140:I140</xm:f>
              <xm:sqref>L140</xm:sqref>
            </x14:sparkline>
            <x14:sparkline>
              <xm:f>'Nordland PD'!B141:I141</xm:f>
              <xm:sqref>L141</xm:sqref>
            </x14:sparkline>
            <x14:sparkline>
              <xm:f>'Nordland PD'!B142:I142</xm:f>
              <xm:sqref>L142</xm:sqref>
            </x14:sparkline>
            <x14:sparkline>
              <xm:f>'Nordland PD'!B143:I143</xm:f>
              <xm:sqref>L143</xm:sqref>
            </x14:sparkline>
          </x14:sparklines>
        </x14:sparklineGroup>
        <x14:sparklineGroup displayEmptyCellsAs="gap" high="1" low="1" xr2:uid="{1B988C8D-AFA0-4D03-8AD7-4DF55B522488}">
          <x14:colorSeries rgb="FF376092"/>
          <x14:colorNegative rgb="FFD00000"/>
          <x14:colorAxis rgb="FF000000"/>
          <x14:colorMarkers rgb="FFD00000"/>
          <x14:colorFirst rgb="FFD00000"/>
          <x14:colorLast rgb="FFD00000"/>
          <x14:colorHigh theme="1"/>
          <x14:colorLow rgb="FFD00000"/>
          <x14:sparklines>
            <x14:sparkline>
              <xm:f>'Nordland PD'!B116:I116</xm:f>
              <xm:sqref>L116</xm:sqref>
            </x14:sparkline>
            <x14:sparkline>
              <xm:f>'Nordland PD'!B117:I117</xm:f>
              <xm:sqref>L117</xm:sqref>
            </x14:sparkline>
            <x14:sparkline>
              <xm:f>'Nordland PD'!B118:I118</xm:f>
              <xm:sqref>L118</xm:sqref>
            </x14:sparkline>
            <x14:sparkline>
              <xm:f>'Nordland PD'!B119:I119</xm:f>
              <xm:sqref>L119</xm:sqref>
            </x14:sparkline>
            <x14:sparkline>
              <xm:f>'Nordland PD'!B120:I120</xm:f>
              <xm:sqref>L120</xm:sqref>
            </x14:sparkline>
            <x14:sparkline>
              <xm:f>'Nordland PD'!B121:I121</xm:f>
              <xm:sqref>L121</xm:sqref>
            </x14:sparkline>
            <x14:sparkline>
              <xm:f>'Nordland PD'!B122:I122</xm:f>
              <xm:sqref>L122</xm:sqref>
            </x14:sparkline>
            <x14:sparkline>
              <xm:f>'Nordland PD'!B123:I123</xm:f>
              <xm:sqref>L123</xm:sqref>
            </x14:sparkline>
            <x14:sparkline>
              <xm:f>'Nordland PD'!B124:I124</xm:f>
              <xm:sqref>L124</xm:sqref>
            </x14:sparkline>
            <x14:sparkline>
              <xm:f>'Nordland PD'!B125:I125</xm:f>
              <xm:sqref>L125</xm:sqref>
            </x14:sparkline>
            <x14:sparkline>
              <xm:f>'Nordland PD'!B126:I126</xm:f>
              <xm:sqref>L126</xm:sqref>
            </x14:sparkline>
          </x14:sparklines>
        </x14:sparklineGroup>
        <x14:sparklineGroup displayEmptyCellsAs="gap" high="1" low="1" xr2:uid="{F74E85D4-6F3C-4D70-9078-35FF93F6F796}">
          <x14:colorSeries rgb="FF376092"/>
          <x14:colorNegative rgb="FFD00000"/>
          <x14:colorAxis rgb="FF000000"/>
          <x14:colorMarkers rgb="FFD00000"/>
          <x14:colorFirst rgb="FFD00000"/>
          <x14:colorLast rgb="FFD00000"/>
          <x14:colorHigh theme="1"/>
          <x14:colorLow rgb="FFD00000"/>
          <x14:sparklines>
            <x14:sparkline>
              <xm:f>'Nordland PD'!B99:I99</xm:f>
              <xm:sqref>L99</xm:sqref>
            </x14:sparkline>
            <x14:sparkline>
              <xm:f>'Nordland PD'!B100:I100</xm:f>
              <xm:sqref>L100</xm:sqref>
            </x14:sparkline>
            <x14:sparkline>
              <xm:f>'Nordland PD'!B101:I101</xm:f>
              <xm:sqref>L101</xm:sqref>
            </x14:sparkline>
            <x14:sparkline>
              <xm:f>'Nordland PD'!B102:I102</xm:f>
              <xm:sqref>L102</xm:sqref>
            </x14:sparkline>
            <x14:sparkline>
              <xm:f>'Nordland PD'!B103:I103</xm:f>
              <xm:sqref>L103</xm:sqref>
            </x14:sparkline>
            <x14:sparkline>
              <xm:f>'Nordland PD'!B104:I104</xm:f>
              <xm:sqref>L104</xm:sqref>
            </x14:sparkline>
            <x14:sparkline>
              <xm:f>'Nordland PD'!B105:I105</xm:f>
              <xm:sqref>L105</xm:sqref>
            </x14:sparkline>
            <x14:sparkline>
              <xm:f>'Nordland PD'!B106:I106</xm:f>
              <xm:sqref>L106</xm:sqref>
            </x14:sparkline>
            <x14:sparkline>
              <xm:f>'Nordland PD'!B107:I107</xm:f>
              <xm:sqref>L107</xm:sqref>
            </x14:sparkline>
            <x14:sparkline>
              <xm:f>'Nordland PD'!B108:I108</xm:f>
              <xm:sqref>L108</xm:sqref>
            </x14:sparkline>
            <x14:sparkline>
              <xm:f>'Nordland PD'!B109:I109</xm:f>
              <xm:sqref>L109</xm:sqref>
            </x14:sparkline>
          </x14:sparklines>
        </x14:sparklineGroup>
        <x14:sparklineGroup displayEmptyCellsAs="gap" high="1" low="1" xr2:uid="{EBB9284F-B5F6-4FF6-8711-311A9538B1B1}">
          <x14:colorSeries rgb="FF376092"/>
          <x14:colorNegative rgb="FFD00000"/>
          <x14:colorAxis rgb="FF000000"/>
          <x14:colorMarkers rgb="FFD00000"/>
          <x14:colorFirst rgb="FFD00000"/>
          <x14:colorLast rgb="FFD00000"/>
          <x14:colorHigh theme="1"/>
          <x14:colorLow rgb="FFD00000"/>
          <x14:sparklines>
            <x14:sparkline>
              <xm:f>'Nordland PD'!B82:I82</xm:f>
              <xm:sqref>L82</xm:sqref>
            </x14:sparkline>
            <x14:sparkline>
              <xm:f>'Nordland PD'!B83:I83</xm:f>
              <xm:sqref>L83</xm:sqref>
            </x14:sparkline>
            <x14:sparkline>
              <xm:f>'Nordland PD'!B84:I84</xm:f>
              <xm:sqref>L84</xm:sqref>
            </x14:sparkline>
            <x14:sparkline>
              <xm:f>'Nordland PD'!B85:I85</xm:f>
              <xm:sqref>L85</xm:sqref>
            </x14:sparkline>
            <x14:sparkline>
              <xm:f>'Nordland PD'!B86:I86</xm:f>
              <xm:sqref>L86</xm:sqref>
            </x14:sparkline>
            <x14:sparkline>
              <xm:f>'Nordland PD'!B87:I87</xm:f>
              <xm:sqref>L87</xm:sqref>
            </x14:sparkline>
            <x14:sparkline>
              <xm:f>'Nordland PD'!B88:I88</xm:f>
              <xm:sqref>L88</xm:sqref>
            </x14:sparkline>
            <x14:sparkline>
              <xm:f>'Nordland PD'!B89:I89</xm:f>
              <xm:sqref>L89</xm:sqref>
            </x14:sparkline>
            <x14:sparkline>
              <xm:f>'Nordland PD'!B90:I90</xm:f>
              <xm:sqref>L90</xm:sqref>
            </x14:sparkline>
            <x14:sparkline>
              <xm:f>'Nordland PD'!B91:I91</xm:f>
              <xm:sqref>L91</xm:sqref>
            </x14:sparkline>
            <x14:sparkline>
              <xm:f>'Nordland PD'!B92:I92</xm:f>
              <xm:sqref>L92</xm:sqref>
            </x14:sparkline>
          </x14:sparklines>
        </x14:sparklineGroup>
        <x14:sparklineGroup displayEmptyCellsAs="gap" high="1" low="1" xr2:uid="{064EDC1D-88F6-4392-B88D-E0F9270E3736}">
          <x14:colorSeries rgb="FF376092"/>
          <x14:colorNegative rgb="FFD00000"/>
          <x14:colorAxis rgb="FF000000"/>
          <x14:colorMarkers rgb="FFD00000"/>
          <x14:colorFirst rgb="FFD00000"/>
          <x14:colorLast rgb="FFD00000"/>
          <x14:colorHigh theme="1"/>
          <x14:colorLow rgb="FFD00000"/>
          <x14:sparklines>
            <x14:sparkline>
              <xm:f>'Nordland PD'!B65:I65</xm:f>
              <xm:sqref>L65</xm:sqref>
            </x14:sparkline>
            <x14:sparkline>
              <xm:f>'Nordland PD'!B66:I66</xm:f>
              <xm:sqref>L66</xm:sqref>
            </x14:sparkline>
            <x14:sparkline>
              <xm:f>'Nordland PD'!B67:I67</xm:f>
              <xm:sqref>L67</xm:sqref>
            </x14:sparkline>
            <x14:sparkline>
              <xm:f>'Nordland PD'!B68:I68</xm:f>
              <xm:sqref>L68</xm:sqref>
            </x14:sparkline>
            <x14:sparkline>
              <xm:f>'Nordland PD'!B69:I69</xm:f>
              <xm:sqref>L69</xm:sqref>
            </x14:sparkline>
            <x14:sparkline>
              <xm:f>'Nordland PD'!B70:I70</xm:f>
              <xm:sqref>L70</xm:sqref>
            </x14:sparkline>
            <x14:sparkline>
              <xm:f>'Nordland PD'!B71:I71</xm:f>
              <xm:sqref>L71</xm:sqref>
            </x14:sparkline>
            <x14:sparkline>
              <xm:f>'Nordland PD'!B72:I72</xm:f>
              <xm:sqref>L72</xm:sqref>
            </x14:sparkline>
            <x14:sparkline>
              <xm:f>'Nordland PD'!B73:I73</xm:f>
              <xm:sqref>L73</xm:sqref>
            </x14:sparkline>
            <x14:sparkline>
              <xm:f>'Nordland PD'!B74:I74</xm:f>
              <xm:sqref>L74</xm:sqref>
            </x14:sparkline>
            <x14:sparkline>
              <xm:f>'Nordland PD'!B75:I75</xm:f>
              <xm:sqref>L75</xm:sqref>
            </x14:sparkline>
          </x14:sparklines>
        </x14:sparklineGroup>
        <x14:sparklineGroup displayEmptyCellsAs="gap" high="1" low="1" xr2:uid="{AA2DC939-38B5-4EBE-A1D3-F25F72D3D3B4}">
          <x14:colorSeries rgb="FF376092"/>
          <x14:colorNegative rgb="FFD00000"/>
          <x14:colorAxis rgb="FF000000"/>
          <x14:colorMarkers rgb="FFD00000"/>
          <x14:colorFirst rgb="FFD00000"/>
          <x14:colorLast rgb="FFD00000"/>
          <x14:colorHigh theme="1"/>
          <x14:colorLow rgb="FFD00000"/>
          <x14:sparklines>
            <x14:sparkline>
              <xm:f>'Nordland PD'!B48:I48</xm:f>
              <xm:sqref>L48</xm:sqref>
            </x14:sparkline>
            <x14:sparkline>
              <xm:f>'Nordland PD'!B49:I49</xm:f>
              <xm:sqref>L49</xm:sqref>
            </x14:sparkline>
            <x14:sparkline>
              <xm:f>'Nordland PD'!B50:I50</xm:f>
              <xm:sqref>L50</xm:sqref>
            </x14:sparkline>
            <x14:sparkline>
              <xm:f>'Nordland PD'!B51:I51</xm:f>
              <xm:sqref>L51</xm:sqref>
            </x14:sparkline>
            <x14:sparkline>
              <xm:f>'Nordland PD'!B52:I52</xm:f>
              <xm:sqref>L52</xm:sqref>
            </x14:sparkline>
            <x14:sparkline>
              <xm:f>'Nordland PD'!B53:I53</xm:f>
              <xm:sqref>L53</xm:sqref>
            </x14:sparkline>
            <x14:sparkline>
              <xm:f>'Nordland PD'!B54:I54</xm:f>
              <xm:sqref>L54</xm:sqref>
            </x14:sparkline>
            <x14:sparkline>
              <xm:f>'Nordland PD'!B55:I55</xm:f>
              <xm:sqref>L55</xm:sqref>
            </x14:sparkline>
            <x14:sparkline>
              <xm:f>'Nordland PD'!B56:I56</xm:f>
              <xm:sqref>L56</xm:sqref>
            </x14:sparkline>
            <x14:sparkline>
              <xm:f>'Nordland PD'!B57:I57</xm:f>
              <xm:sqref>L57</xm:sqref>
            </x14:sparkline>
            <x14:sparkline>
              <xm:f>'Nordland PD'!B58:I58</xm:f>
              <xm:sqref>L58</xm:sqref>
            </x14:sparkline>
          </x14:sparklines>
        </x14:sparklineGroup>
        <x14:sparklineGroup displayEmptyCellsAs="gap" high="1" low="1" xr2:uid="{BED1C3E3-652C-4DA6-83BB-C7F514870844}">
          <x14:colorSeries rgb="FF376092"/>
          <x14:colorNegative rgb="FFD00000"/>
          <x14:colorAxis rgb="FF000000"/>
          <x14:colorMarkers rgb="FFD00000"/>
          <x14:colorFirst rgb="FFD00000"/>
          <x14:colorLast rgb="FFD00000"/>
          <x14:colorHigh theme="1"/>
          <x14:colorLow rgb="FFD00000"/>
          <x14:sparklines>
            <x14:sparkline>
              <xm:f>'Nordland PD'!B31:I31</xm:f>
              <xm:sqref>L31</xm:sqref>
            </x14:sparkline>
          </x14:sparklines>
        </x14:sparklineGroup>
        <x14:sparklineGroup displayEmptyCellsAs="gap" high="1" low="1" xr2:uid="{FC02A6F3-DAF9-4668-809A-845E1538D80F}">
          <x14:colorSeries rgb="FF376092"/>
          <x14:colorNegative rgb="FFD00000"/>
          <x14:colorAxis rgb="FF000000"/>
          <x14:colorMarkers rgb="FFD00000"/>
          <x14:colorFirst rgb="FFD00000"/>
          <x14:colorLast rgb="FFD00000"/>
          <x14:colorHigh theme="1"/>
          <x14:colorLow rgb="FFD00000"/>
          <x14:sparklines>
            <x14:sparkline>
              <xm:f>'Nordland PD'!Q6:X6</xm:f>
              <xm:sqref>AA6</xm:sqref>
            </x14:sparkline>
            <x14:sparkline>
              <xm:f>'Nordland PD'!Q7:X7</xm:f>
              <xm:sqref>AA7</xm:sqref>
            </x14:sparkline>
            <x14:sparkline>
              <xm:f>'Nordland PD'!Q8:X8</xm:f>
              <xm:sqref>AA8</xm:sqref>
            </x14:sparkline>
            <x14:sparkline>
              <xm:f>'Nordland PD'!Q9:X9</xm:f>
              <xm:sqref>AA9</xm:sqref>
            </x14:sparkline>
            <x14:sparkline>
              <xm:f>'Nordland PD'!Q10:X10</xm:f>
              <xm:sqref>AA10</xm:sqref>
            </x14:sparkline>
            <x14:sparkline>
              <xm:f>'Nordland PD'!Q11:X11</xm:f>
              <xm:sqref>AA11</xm:sqref>
            </x14:sparkline>
            <x14:sparkline>
              <xm:f>'Nordland PD'!Q12:X12</xm:f>
              <xm:sqref>AA12</xm:sqref>
            </x14:sparkline>
            <x14:sparkline>
              <xm:f>'Nordland PD'!Q13:X13</xm:f>
              <xm:sqref>AA13</xm:sqref>
            </x14:sparkline>
            <x14:sparkline>
              <xm:f>'Nordland PD'!Q14:X14</xm:f>
              <xm:sqref>AA14</xm:sqref>
            </x14:sparkline>
            <x14:sparkline>
              <xm:f>'Nordland PD'!Q15:X15</xm:f>
              <xm:sqref>AA15</xm:sqref>
            </x14:sparkline>
            <x14:sparkline>
              <xm:f>'Nordland PD'!Q16:X16</xm:f>
              <xm:sqref>AA16</xm:sqref>
            </x14:sparkline>
            <x14:sparkline>
              <xm:f>'Nordland PD'!Q17:X17</xm:f>
              <xm:sqref>AA17</xm:sqref>
            </x14:sparkline>
            <x14:sparkline>
              <xm:f>'Nordland PD'!Q18:X18</xm:f>
              <xm:sqref>AA18</xm:sqref>
            </x14:sparkline>
            <x14:sparkline>
              <xm:f>'Nordland PD'!Q19:X19</xm:f>
              <xm:sqref>AA19</xm:sqref>
            </x14:sparkline>
            <x14:sparkline>
              <xm:f>'Nordland PD'!Q20:X20</xm:f>
              <xm:sqref>AA20</xm:sqref>
            </x14:sparkline>
            <x14:sparkline>
              <xm:f>'Nordland PD'!Q21:X21</xm:f>
              <xm:sqref>AA21</xm:sqref>
            </x14:sparkline>
            <x14:sparkline>
              <xm:f>'Nordland PD'!Q22:X22</xm:f>
              <xm:sqref>AA22</xm:sqref>
            </x14:sparkline>
            <x14:sparkline>
              <xm:f>'Nordland PD'!Q23:X23</xm:f>
              <xm:sqref>AA23</xm:sqref>
            </x14:sparkline>
            <x14:sparkline>
              <xm:f>'Nordland PD'!Q24:X24</xm:f>
              <xm:sqref>AA24</xm:sqref>
            </x14:sparkline>
          </x14:sparklines>
        </x14:sparklineGroup>
        <x14:sparklineGroup displayEmptyCellsAs="gap" high="1" low="1" xr2:uid="{57EDC650-2111-4FB5-84AB-82534AEA0091}">
          <x14:colorSeries rgb="FF376092"/>
          <x14:colorNegative rgb="FFD00000"/>
          <x14:colorAxis rgb="FF000000"/>
          <x14:colorMarkers rgb="FFD00000"/>
          <x14:colorFirst rgb="FFD00000"/>
          <x14:colorLast rgb="FFD00000"/>
          <x14:colorHigh theme="1"/>
          <x14:colorLow rgb="FFD00000"/>
          <x14:sparklines>
            <x14:sparkline>
              <xm:f>'Nordland PD'!Q66:X66</xm:f>
              <xm:sqref>AA66</xm:sqref>
            </x14:sparkline>
            <x14:sparkline>
              <xm:f>'Nordland PD'!Q67:X67</xm:f>
              <xm:sqref>AA67</xm:sqref>
            </x14:sparkline>
            <x14:sparkline>
              <xm:f>'Nordland PD'!Q68:X68</xm:f>
              <xm:sqref>AA68</xm:sqref>
            </x14:sparkline>
            <x14:sparkline>
              <xm:f>'Nordland PD'!Q69:X69</xm:f>
              <xm:sqref>AA69</xm:sqref>
            </x14:sparkline>
            <x14:sparkline>
              <xm:f>'Nordland PD'!Q70:X70</xm:f>
              <xm:sqref>AA70</xm:sqref>
            </x14:sparkline>
            <x14:sparkline>
              <xm:f>'Nordland PD'!Q71:X71</xm:f>
              <xm:sqref>AA71</xm:sqref>
            </x14:sparkline>
            <x14:sparkline>
              <xm:f>'Nordland PD'!Q72:X72</xm:f>
              <xm:sqref>AA72</xm:sqref>
            </x14:sparkline>
            <x14:sparkline>
              <xm:f>'Nordland PD'!Q73:X73</xm:f>
              <xm:sqref>AA73</xm:sqref>
            </x14:sparkline>
            <x14:sparkline>
              <xm:f>'Nordland PD'!Q74:X74</xm:f>
              <xm:sqref>AA74</xm:sqref>
            </x14:sparkline>
            <x14:sparkline>
              <xm:f>'Nordland PD'!Q75:X75</xm:f>
              <xm:sqref>AA75</xm:sqref>
            </x14:sparkline>
          </x14:sparklines>
        </x14:sparklineGroup>
        <x14:sparklineGroup displayEmptyCellsAs="gap" high="1" low="1" xr2:uid="{6AA3001C-AE54-4D12-829A-88FF0770BBF6}">
          <x14:colorSeries rgb="FF376092"/>
          <x14:colorNegative rgb="FFD00000"/>
          <x14:colorAxis rgb="FF000000"/>
          <x14:colorMarkers rgb="FFD00000"/>
          <x14:colorFirst rgb="FFD00000"/>
          <x14:colorLast rgb="FFD00000"/>
          <x14:colorHigh theme="1"/>
          <x14:colorLow rgb="FFD00000"/>
          <x14:sparklines>
            <x14:sparkline>
              <xm:f>'Nordland PD'!Q49:X49</xm:f>
              <xm:sqref>AA49</xm:sqref>
            </x14:sparkline>
            <x14:sparkline>
              <xm:f>'Nordland PD'!Q50:X50</xm:f>
              <xm:sqref>AA50</xm:sqref>
            </x14:sparkline>
            <x14:sparkline>
              <xm:f>'Nordland PD'!Q51:X51</xm:f>
              <xm:sqref>AA51</xm:sqref>
            </x14:sparkline>
            <x14:sparkline>
              <xm:f>'Nordland PD'!Q52:X52</xm:f>
              <xm:sqref>AA52</xm:sqref>
            </x14:sparkline>
            <x14:sparkline>
              <xm:f>'Nordland PD'!Q53:X53</xm:f>
              <xm:sqref>AA53</xm:sqref>
            </x14:sparkline>
            <x14:sparkline>
              <xm:f>'Nordland PD'!Q54:X54</xm:f>
              <xm:sqref>AA54</xm:sqref>
            </x14:sparkline>
            <x14:sparkline>
              <xm:f>'Nordland PD'!Q55:X55</xm:f>
              <xm:sqref>AA55</xm:sqref>
            </x14:sparkline>
            <x14:sparkline>
              <xm:f>'Nordland PD'!Q56:X56</xm:f>
              <xm:sqref>AA56</xm:sqref>
            </x14:sparkline>
            <x14:sparkline>
              <xm:f>'Nordland PD'!Q57:X57</xm:f>
              <xm:sqref>AA57</xm:sqref>
            </x14:sparkline>
            <x14:sparkline>
              <xm:f>'Nordland PD'!Q58:X58</xm:f>
              <xm:sqref>AA58</xm:sqref>
            </x14:sparkline>
          </x14:sparklines>
        </x14:sparklineGroup>
        <x14:sparklineGroup displayEmptyCellsAs="gap" high="1" low="1" xr2:uid="{1DFB3548-1458-4A76-9108-42F04F3B4F03}">
          <x14:colorSeries rgb="FF376092"/>
          <x14:colorNegative rgb="FFD00000"/>
          <x14:colorAxis rgb="FF000000"/>
          <x14:colorMarkers rgb="FFD00000"/>
          <x14:colorFirst rgb="FFD00000"/>
          <x14:colorLast rgb="FFD00000"/>
          <x14:colorHigh theme="1"/>
          <x14:colorLow rgb="FFD00000"/>
          <x14:sparklines>
            <x14:sparkline>
              <xm:f>'Nordland PD'!Q31:X31</xm:f>
              <xm:sqref>AA31</xm:sqref>
            </x14:sparkline>
          </x14:sparklines>
        </x14:sparklineGroup>
        <x14:sparklineGroup displayEmptyCellsAs="gap" high="1" low="1" xr2:uid="{3AD02B80-07A3-484E-8E6C-0A63FC4C6B40}">
          <x14:colorSeries rgb="FF376092"/>
          <x14:colorNegative rgb="FFD00000"/>
          <x14:colorAxis rgb="FF000000"/>
          <x14:colorMarkers rgb="FFD00000"/>
          <x14:colorFirst rgb="FFD00000"/>
          <x14:colorLast rgb="FFD00000"/>
          <x14:colorHigh theme="1"/>
          <x14:colorLow rgb="FFD00000"/>
          <x14:sparklines>
            <x14:sparkline>
              <xm:f>'Nordland PD'!B5:I5</xm:f>
              <xm:sqref>L5</xm:sqref>
            </x14:sparkline>
          </x14:sparklines>
        </x14:sparklineGroup>
        <x14:sparklineGroup displayEmptyCellsAs="gap" high="1" low="1" xr2:uid="{29F8ACA4-8B3D-4CAE-BA22-0810A9F729A4}">
          <x14:colorSeries rgb="FF376092"/>
          <x14:colorNegative rgb="FFD00000"/>
          <x14:colorAxis rgb="FF000000"/>
          <x14:colorMarkers rgb="FFD00000"/>
          <x14:colorFirst rgb="FFD00000"/>
          <x14:colorLast rgb="FFD00000"/>
          <x14:colorHigh theme="1"/>
          <x14:colorLow rgb="FFD00000"/>
          <x14:sparklines>
            <x14:sparkline>
              <xm:f>'Nordland PD'!B387:I387</xm:f>
              <xm:sqref>L387</xm:sqref>
            </x14:sparkline>
            <x14:sparkline>
              <xm:f>'Nordland PD'!B388:I388</xm:f>
              <xm:sqref>L388</xm:sqref>
            </x14:sparkline>
            <x14:sparkline>
              <xm:f>'Nordland PD'!B389:I389</xm:f>
              <xm:sqref>L389</xm:sqref>
            </x14:sparkline>
            <x14:sparkline>
              <xm:f>'Nordland PD'!B390:I390</xm:f>
              <xm:sqref>L390</xm:sqref>
            </x14:sparkline>
            <x14:sparkline>
              <xm:f>'Nordland PD'!B391:I391</xm:f>
              <xm:sqref>L391</xm:sqref>
            </x14:sparkline>
            <x14:sparkline>
              <xm:f>'Nordland PD'!B392:I392</xm:f>
              <xm:sqref>L392</xm:sqref>
            </x14:sparkline>
            <x14:sparkline>
              <xm:f>'Nordland PD'!B393:I393</xm:f>
              <xm:sqref>L393</xm:sqref>
            </x14:sparkline>
            <x14:sparkline>
              <xm:f>'Nordland PD'!B394:I394</xm:f>
              <xm:sqref>L394</xm:sqref>
            </x14:sparkline>
            <x14:sparkline>
              <xm:f>'Nordland PD'!B395:I395</xm:f>
              <xm:sqref>L395</xm:sqref>
            </x14:sparkline>
            <x14:sparkline>
              <xm:f>'Nordland PD'!B396:I396</xm:f>
              <xm:sqref>L396</xm:sqref>
            </x14:sparkline>
            <x14:sparkline>
              <xm:f>'Nordland PD'!B397:I397</xm:f>
              <xm:sqref>L397</xm:sqref>
            </x14:sparkline>
            <x14:sparkline>
              <xm:f>'Nordland PD'!B398:I398</xm:f>
              <xm:sqref>L398</xm:sqref>
            </x14:sparkline>
            <x14:sparkline>
              <xm:f>'Nordland PD'!B399:I399</xm:f>
              <xm:sqref>L399</xm:sqref>
            </x14:sparkline>
            <x14:sparkline>
              <xm:f>'Nordland PD'!B400:I400</xm:f>
              <xm:sqref>L400</xm:sqref>
            </x14:sparkline>
            <x14:sparkline>
              <xm:f>'Nordland PD'!B401:I401</xm:f>
              <xm:sqref>L401</xm:sqref>
            </x14:sparkline>
            <x14:sparkline>
              <xm:f>'Nordland PD'!C402:I402</xm:f>
              <xm:sqref>L402</xm:sqref>
            </x14:sparkline>
            <x14:sparkline>
              <xm:f>'Nordland PD'!B403:I403</xm:f>
              <xm:sqref>L403</xm:sqref>
            </x14:sparkline>
            <x14:sparkline>
              <xm:f>'Nordland PD'!B404:I404</xm:f>
              <xm:sqref>L404</xm:sqref>
            </x14:sparkline>
            <x14:sparkline>
              <xm:f>'Nordland PD'!B405:I405</xm:f>
              <xm:sqref>L405</xm:sqref>
            </x14:sparkline>
          </x14:sparklines>
        </x14:sparklineGroup>
        <x14:sparklineGroup displayEmptyCellsAs="gap" high="1" low="1" xr2:uid="{1A57BAA3-B93C-4B54-AF62-FCB0EFBCD2CA}">
          <x14:colorSeries rgb="FF376092"/>
          <x14:colorNegative rgb="FFD00000"/>
          <x14:colorAxis rgb="FF000000"/>
          <x14:colorMarkers rgb="FFD00000"/>
          <x14:colorFirst rgb="FFD00000"/>
          <x14:colorLast rgb="FFD00000"/>
          <x14:colorHigh theme="1"/>
          <x14:colorLow rgb="FFD00000"/>
          <x14:sparklines>
            <x14:sparkline>
              <xm:f>'Nordland PD'!Q386:X386</xm:f>
              <xm:sqref>AA386</xm:sqref>
            </x14:sparkline>
          </x14:sparklines>
        </x14:sparklineGroup>
        <x14:sparklineGroup displayEmptyCellsAs="gap" high="1" low="1" xr2:uid="{9A17D421-B508-4E98-845C-A0D044449AC6}">
          <x14:colorSeries rgb="FF376092"/>
          <x14:colorNegative rgb="FFD00000"/>
          <x14:colorAxis rgb="FF000000"/>
          <x14:colorMarkers rgb="FFD00000"/>
          <x14:colorFirst rgb="FFD00000"/>
          <x14:colorLast rgb="FFD00000"/>
          <x14:colorHigh theme="1"/>
          <x14:colorLow rgb="FFD00000"/>
          <x14:sparklines>
            <x14:sparkline>
              <xm:f>'Nordland PD'!B491:I491</xm:f>
              <xm:sqref>L491</xm:sqref>
            </x14:sparkline>
            <x14:sparkline>
              <xm:f>'Nordland PD'!B492:I492</xm:f>
              <xm:sqref>L492</xm:sqref>
            </x14:sparkline>
            <x14:sparkline>
              <xm:f>'Nordland PD'!B493:I493</xm:f>
              <xm:sqref>L493</xm:sqref>
            </x14:sparkline>
            <x14:sparkline>
              <xm:f>'Nordland PD'!B494:I494</xm:f>
              <xm:sqref>L494</xm:sqref>
            </x14:sparkline>
            <x14:sparkline>
              <xm:f>'Nordland PD'!B495:I495</xm:f>
              <xm:sqref>L495</xm:sqref>
            </x14:sparkline>
            <x14:sparkline>
              <xm:f>'Nordland PD'!B496:I496</xm:f>
              <xm:sqref>L496</xm:sqref>
            </x14:sparkline>
            <x14:sparkline>
              <xm:f>'Nordland PD'!B497:I497</xm:f>
              <xm:sqref>L497</xm:sqref>
            </x14:sparkline>
            <x14:sparkline>
              <xm:f>'Nordland PD'!B498:I498</xm:f>
              <xm:sqref>L498</xm:sqref>
            </x14:sparkline>
            <x14:sparkline>
              <xm:f>'Nordland PD'!B499:I499</xm:f>
              <xm:sqref>L499</xm:sqref>
            </x14:sparkline>
            <x14:sparkline>
              <xm:f>'Nordland PD'!B500:I500</xm:f>
              <xm:sqref>L500</xm:sqref>
            </x14:sparkline>
            <x14:sparkline>
              <xm:f>'Nordland PD'!B501:I501</xm:f>
              <xm:sqref>L501</xm:sqref>
            </x14:sparkline>
            <x14:sparkline>
              <xm:f>'Nordland PD'!B502:I502</xm:f>
              <xm:sqref>L502</xm:sqref>
            </x14:sparkline>
            <x14:sparkline>
              <xm:f>'Nordland PD'!B503:I503</xm:f>
              <xm:sqref>L503</xm:sqref>
            </x14:sparkline>
            <x14:sparkline>
              <xm:f>'Nordland PD'!B504:I504</xm:f>
              <xm:sqref>L504</xm:sqref>
            </x14:sparkline>
            <x14:sparkline>
              <xm:f>'Nordland PD'!B505:I505</xm:f>
              <xm:sqref>L505</xm:sqref>
            </x14:sparkline>
            <x14:sparkline>
              <xm:f>'Nordland PD'!C506:I506</xm:f>
              <xm:sqref>L506</xm:sqref>
            </x14:sparkline>
            <x14:sparkline>
              <xm:f>'Nordland PD'!B507:I507</xm:f>
              <xm:sqref>L507</xm:sqref>
            </x14:sparkline>
            <x14:sparkline>
              <xm:f>'Nordland PD'!B508:I508</xm:f>
              <xm:sqref>L508</xm:sqref>
            </x14:sparkline>
            <x14:sparkline>
              <xm:f>'Nordland PD'!B509:I509</xm:f>
              <xm:sqref>L509</xm:sqref>
            </x14:sparkline>
          </x14:sparklines>
        </x14:sparklineGroup>
        <x14:sparklineGroup displayEmptyCellsAs="gap" high="1" low="1" xr2:uid="{11C0EB47-E0C5-43BC-ACAD-A979A3646C6B}">
          <x14:colorSeries rgb="FF376092"/>
          <x14:colorNegative rgb="FFD00000"/>
          <x14:colorAxis rgb="FF000000"/>
          <x14:colorMarkers rgb="FFD00000"/>
          <x14:colorFirst rgb="FFD00000"/>
          <x14:colorLast rgb="FFD00000"/>
          <x14:colorHigh theme="1"/>
          <x14:colorLow rgb="FFD00000"/>
          <x14:sparklines>
            <x14:sparkline>
              <xm:f>'Nordland PD'!Q490:X490</xm:f>
              <xm:sqref>AA490</xm:sqref>
            </x14:sparkline>
          </x14:sparklines>
        </x14:sparklineGroup>
        <x14:sparklineGroup displayEmptyCellsAs="gap" high="1" low="1" xr2:uid="{1B8E34EF-2E2E-4A30-9FD2-7FA7AFF7A704}">
          <x14:colorSeries rgb="FF376092"/>
          <x14:colorNegative rgb="FFD00000"/>
          <x14:colorAxis rgb="FF000000"/>
          <x14:colorMarkers rgb="FFD00000"/>
          <x14:colorFirst rgb="FFD00000"/>
          <x14:colorLast rgb="FFD00000"/>
          <x14:colorHigh theme="1"/>
          <x14:colorLow rgb="FFD00000"/>
          <x14:sparklines>
            <x14:sparkline>
              <xm:f>'Nordland PD'!Q334:X334</xm:f>
              <xm:sqref>AA334</xm:sqref>
            </x14:sparkline>
          </x14:sparklines>
        </x14:sparklineGroup>
        <x14:sparklineGroup displayEmptyCellsAs="gap" high="1" low="1" xr2:uid="{1C365471-0232-4F96-B456-E77296CBE02E}">
          <x14:colorSeries rgb="FF376092"/>
          <x14:colorNegative rgb="FFD00000"/>
          <x14:colorAxis rgb="FF000000"/>
          <x14:colorMarkers rgb="FFD00000"/>
          <x14:colorFirst rgb="FFD00000"/>
          <x14:colorLast rgb="FFD00000"/>
          <x14:colorHigh theme="1"/>
          <x14:colorLow rgb="FFD00000"/>
          <x14:sparklines>
            <x14:sparkline>
              <xm:f>'Nordland PD'!B335:I335</xm:f>
              <xm:sqref>L335</xm:sqref>
            </x14:sparkline>
            <x14:sparkline>
              <xm:f>'Nordland PD'!B336:I336</xm:f>
              <xm:sqref>L336</xm:sqref>
            </x14:sparkline>
            <x14:sparkline>
              <xm:f>'Nordland PD'!B337:I337</xm:f>
              <xm:sqref>L337</xm:sqref>
            </x14:sparkline>
            <x14:sparkline>
              <xm:f>'Nordland PD'!B338:I338</xm:f>
              <xm:sqref>L338</xm:sqref>
            </x14:sparkline>
            <x14:sparkline>
              <xm:f>'Nordland PD'!B339:I339</xm:f>
              <xm:sqref>L339</xm:sqref>
            </x14:sparkline>
            <x14:sparkline>
              <xm:f>'Nordland PD'!B340:I340</xm:f>
              <xm:sqref>L340</xm:sqref>
            </x14:sparkline>
            <x14:sparkline>
              <xm:f>'Nordland PD'!B341:I341</xm:f>
              <xm:sqref>L341</xm:sqref>
            </x14:sparkline>
            <x14:sparkline>
              <xm:f>'Nordland PD'!B342:I342</xm:f>
              <xm:sqref>L342</xm:sqref>
            </x14:sparkline>
            <x14:sparkline>
              <xm:f>'Nordland PD'!B343:I343</xm:f>
              <xm:sqref>L343</xm:sqref>
            </x14:sparkline>
            <x14:sparkline>
              <xm:f>'Nordland PD'!B344:I344</xm:f>
              <xm:sqref>L344</xm:sqref>
            </x14:sparkline>
            <x14:sparkline>
              <xm:f>'Nordland PD'!B345:I345</xm:f>
              <xm:sqref>L345</xm:sqref>
            </x14:sparkline>
            <x14:sparkline>
              <xm:f>'Nordland PD'!B346:I346</xm:f>
              <xm:sqref>L346</xm:sqref>
            </x14:sparkline>
            <x14:sparkline>
              <xm:f>'Nordland PD'!B347:I347</xm:f>
              <xm:sqref>L347</xm:sqref>
            </x14:sparkline>
            <x14:sparkline>
              <xm:f>'Nordland PD'!B348:I348</xm:f>
              <xm:sqref>L348</xm:sqref>
            </x14:sparkline>
            <x14:sparkline>
              <xm:f>'Nordland PD'!B349:I349</xm:f>
              <xm:sqref>L349</xm:sqref>
            </x14:sparkline>
            <x14:sparkline>
              <xm:f>'Nordland PD'!C350:I350</xm:f>
              <xm:sqref>L350</xm:sqref>
            </x14:sparkline>
            <x14:sparkline>
              <xm:f>'Nordland PD'!B351:I351</xm:f>
              <xm:sqref>L351</xm:sqref>
            </x14:sparkline>
            <x14:sparkline>
              <xm:f>'Nordland PD'!B352:I352</xm:f>
              <xm:sqref>L352</xm:sqref>
            </x14:sparkline>
            <x14:sparkline>
              <xm:f>'Nordland PD'!B353:I353</xm:f>
              <xm:sqref>L353</xm:sqref>
            </x14:sparkline>
          </x14:sparklines>
        </x14:sparklineGroup>
        <x14:sparklineGroup displayEmptyCellsAs="gap" high="1" low="1" xr2:uid="{554169B3-6A5A-415C-8784-295422F29F22}">
          <x14:colorSeries rgb="FF376092"/>
          <x14:colorNegative rgb="FFD00000"/>
          <x14:colorAxis rgb="FF000000"/>
          <x14:colorMarkers rgb="FFD00000"/>
          <x14:colorFirst rgb="FFD00000"/>
          <x14:colorLast rgb="FFD00000"/>
          <x14:colorHigh theme="1"/>
          <x14:colorLow rgb="FFD00000"/>
          <x14:sparklines>
            <x14:sparkline>
              <xm:f>'Nordland PD'!B465:I465</xm:f>
              <xm:sqref>L465</xm:sqref>
            </x14:sparkline>
            <x14:sparkline>
              <xm:f>'Nordland PD'!B466:I466</xm:f>
              <xm:sqref>L466</xm:sqref>
            </x14:sparkline>
            <x14:sparkline>
              <xm:f>'Nordland PD'!B467:I467</xm:f>
              <xm:sqref>L467</xm:sqref>
            </x14:sparkline>
            <x14:sparkline>
              <xm:f>'Nordland PD'!B468:I468</xm:f>
              <xm:sqref>L468</xm:sqref>
            </x14:sparkline>
            <x14:sparkline>
              <xm:f>'Nordland PD'!B469:I469</xm:f>
              <xm:sqref>L469</xm:sqref>
            </x14:sparkline>
            <x14:sparkline>
              <xm:f>'Nordland PD'!B470:I470</xm:f>
              <xm:sqref>L470</xm:sqref>
            </x14:sparkline>
            <x14:sparkline>
              <xm:f>'Nordland PD'!B471:I471</xm:f>
              <xm:sqref>L471</xm:sqref>
            </x14:sparkline>
            <x14:sparkline>
              <xm:f>'Nordland PD'!B472:I472</xm:f>
              <xm:sqref>L472</xm:sqref>
            </x14:sparkline>
            <x14:sparkline>
              <xm:f>'Nordland PD'!B473:I473</xm:f>
              <xm:sqref>L473</xm:sqref>
            </x14:sparkline>
            <x14:sparkline>
              <xm:f>'Nordland PD'!B474:I474</xm:f>
              <xm:sqref>L474</xm:sqref>
            </x14:sparkline>
            <x14:sparkline>
              <xm:f>'Nordland PD'!B475:I475</xm:f>
              <xm:sqref>L475</xm:sqref>
            </x14:sparkline>
            <x14:sparkline>
              <xm:f>'Nordland PD'!B476:I476</xm:f>
              <xm:sqref>L476</xm:sqref>
            </x14:sparkline>
            <x14:sparkline>
              <xm:f>'Nordland PD'!B477:I477</xm:f>
              <xm:sqref>L477</xm:sqref>
            </x14:sparkline>
            <x14:sparkline>
              <xm:f>'Nordland PD'!B478:I478</xm:f>
              <xm:sqref>L478</xm:sqref>
            </x14:sparkline>
            <x14:sparkline>
              <xm:f>'Nordland PD'!B479:I479</xm:f>
              <xm:sqref>L479</xm:sqref>
            </x14:sparkline>
            <x14:sparkline>
              <xm:f>'Nordland PD'!C480:I480</xm:f>
              <xm:sqref>L480</xm:sqref>
            </x14:sparkline>
            <x14:sparkline>
              <xm:f>'Nordland PD'!B481:I481</xm:f>
              <xm:sqref>L481</xm:sqref>
            </x14:sparkline>
            <x14:sparkline>
              <xm:f>'Nordland PD'!B482:I482</xm:f>
              <xm:sqref>L482</xm:sqref>
            </x14:sparkline>
            <x14:sparkline>
              <xm:f>'Nordland PD'!B483:I483</xm:f>
              <xm:sqref>L483</xm:sqref>
            </x14:sparkline>
          </x14:sparklines>
        </x14:sparklineGroup>
        <x14:sparklineGroup displayEmptyCellsAs="gap" high="1" low="1" xr2:uid="{512D01C3-D9D3-4C21-8563-BBCFE33B8EC7}">
          <x14:colorSeries rgb="FF376092"/>
          <x14:colorNegative rgb="FFD00000"/>
          <x14:colorAxis rgb="FF000000"/>
          <x14:colorMarkers rgb="FFD00000"/>
          <x14:colorFirst rgb="FFD00000"/>
          <x14:colorLast rgb="FFD00000"/>
          <x14:colorHigh theme="1"/>
          <x14:colorLow rgb="FFD00000"/>
          <x14:sparklines>
            <x14:sparkline>
              <xm:f>'Nordland PD'!Q464:X464</xm:f>
              <xm:sqref>AA464</xm:sqref>
            </x14:sparkline>
          </x14:sparklines>
        </x14:sparklineGroup>
        <x14:sparklineGroup displayEmptyCellsAs="gap" high="1" low="1" xr2:uid="{F1946B9D-CC99-4A40-859C-0A04B2140998}">
          <x14:colorSeries rgb="FF376092"/>
          <x14:colorNegative rgb="FFD00000"/>
          <x14:colorAxis rgb="FF000000"/>
          <x14:colorMarkers rgb="FFD00000"/>
          <x14:colorFirst rgb="FFD00000"/>
          <x14:colorLast rgb="FFD00000"/>
          <x14:colorHigh theme="1"/>
          <x14:colorLow rgb="FFD00000"/>
          <x14:sparklines>
            <x14:sparkline>
              <xm:f>'Nordland PD'!B171:I171</xm:f>
              <xm:sqref>L171</xm:sqref>
            </x14:sparkline>
          </x14:sparklines>
        </x14:sparklineGroup>
        <x14:sparklineGroup displayEmptyCellsAs="gap" high="1" low="1" xr2:uid="{18C376EC-C002-489E-B5C2-BDC3599F434E}">
          <x14:colorSeries rgb="FF376092"/>
          <x14:colorNegative rgb="FFD00000"/>
          <x14:colorAxis rgb="FF000000"/>
          <x14:colorMarkers rgb="FFD00000"/>
          <x14:colorFirst rgb="FFD00000"/>
          <x14:colorLast rgb="FFD00000"/>
          <x14:colorHigh theme="1"/>
          <x14:colorLow rgb="FFD00000"/>
          <x14:sparklines>
            <x14:sparkline>
              <xm:f>'Nordland PD'!Q172:X172</xm:f>
              <xm:sqref>AA172</xm:sqref>
            </x14:sparkline>
            <x14:sparkline>
              <xm:f>'Nordland PD'!Q173:X173</xm:f>
              <xm:sqref>AA173</xm:sqref>
            </x14:sparkline>
            <x14:sparkline>
              <xm:f>'Nordland PD'!Q174:X174</xm:f>
              <xm:sqref>AA174</xm:sqref>
            </x14:sparkline>
            <x14:sparkline>
              <xm:f>'Nordland PD'!Q175:X175</xm:f>
              <xm:sqref>AA175</xm:sqref>
            </x14:sparkline>
            <x14:sparkline>
              <xm:f>'Nordland PD'!Q176:X176</xm:f>
              <xm:sqref>AA176</xm:sqref>
            </x14:sparkline>
            <x14:sparkline>
              <xm:f>'Nordland PD'!Q177:X177</xm:f>
              <xm:sqref>AA177</xm:sqref>
            </x14:sparkline>
            <x14:sparkline>
              <xm:f>'Nordland PD'!Q178:X178</xm:f>
              <xm:sqref>AA178</xm:sqref>
            </x14:sparkline>
            <x14:sparkline>
              <xm:f>'Nordland PD'!Q179:X179</xm:f>
              <xm:sqref>AA179</xm:sqref>
            </x14:sparkline>
            <x14:sparkline>
              <xm:f>'Nordland PD'!Q180:X180</xm:f>
              <xm:sqref>AA180</xm:sqref>
            </x14:sparkline>
            <x14:sparkline>
              <xm:f>'Nordland PD'!Q181:X181</xm:f>
              <xm:sqref>AA181</xm:sqref>
            </x14:sparkline>
            <x14:sparkline>
              <xm:f>'Nordland PD'!Q182:X182</xm:f>
              <xm:sqref>AA182</xm:sqref>
            </x14:sparkline>
            <x14:sparkline>
              <xm:f>'Nordland PD'!Q183:X183</xm:f>
              <xm:sqref>AA183</xm:sqref>
            </x14:sparkline>
            <x14:sparkline>
              <xm:f>'Nordland PD'!Q184:X184</xm:f>
              <xm:sqref>AA184</xm:sqref>
            </x14:sparkline>
            <x14:sparkline>
              <xm:f>'Nordland PD'!Q185:X185</xm:f>
              <xm:sqref>AA185</xm:sqref>
            </x14:sparkline>
            <x14:sparkline>
              <xm:f>'Nordland PD'!Q186:X186</xm:f>
              <xm:sqref>AA186</xm:sqref>
            </x14:sparkline>
            <x14:sparkline>
              <xm:f>'Nordland PD'!R187:X187</xm:f>
              <xm:sqref>AA187</xm:sqref>
            </x14:sparkline>
            <x14:sparkline>
              <xm:f>'Nordland PD'!Q188:X188</xm:f>
              <xm:sqref>AA188</xm:sqref>
            </x14:sparkline>
            <x14:sparkline>
              <xm:f>'Nordland PD'!Q189:X189</xm:f>
              <xm:sqref>AA189</xm:sqref>
            </x14:sparkline>
            <x14:sparkline>
              <xm:f>'Nordland PD'!Q190:X190</xm:f>
              <xm:sqref>AA190</xm:sqref>
            </x14:sparkline>
          </x14:sparklines>
        </x14:sparklineGroup>
        <x14:sparklineGroup displayEmptyCellsAs="gap" high="1" low="1" xr2:uid="{8B144567-E913-4A13-9BCF-3C76B2AD6E95}">
          <x14:colorSeries rgb="FF376092"/>
          <x14:colorNegative rgb="FFD00000"/>
          <x14:colorAxis rgb="FF000000"/>
          <x14:colorMarkers rgb="FFD00000"/>
          <x14:colorFirst rgb="FFD00000"/>
          <x14:colorLast rgb="FFD00000"/>
          <x14:colorHigh theme="1"/>
          <x14:colorLow rgb="FFD00000"/>
          <x14:sparklines>
            <x14:sparkline>
              <xm:f>'Nordland PD'!Q197:X197</xm:f>
              <xm:sqref>AA197</xm:sqref>
            </x14:sparkline>
          </x14:sparklines>
        </x14:sparklineGroup>
        <x14:sparklineGroup displayEmptyCellsAs="gap" high="1" low="1" xr2:uid="{F3835D81-3783-4803-85B1-7A6E267D1A67}">
          <x14:colorSeries rgb="FF376092"/>
          <x14:colorNegative rgb="FFD00000"/>
          <x14:colorAxis rgb="FF000000"/>
          <x14:colorMarkers rgb="FFD00000"/>
          <x14:colorFirst rgb="FFD00000"/>
          <x14:colorLast rgb="FFD00000"/>
          <x14:colorHigh theme="1"/>
          <x14:colorLow rgb="FFD00000"/>
          <x14:sparklines>
            <x14:sparkline>
              <xm:f>'Nordland PD'!B198:I198</xm:f>
              <xm:sqref>L198</xm:sqref>
            </x14:sparkline>
            <x14:sparkline>
              <xm:f>'Nordland PD'!B199:I199</xm:f>
              <xm:sqref>L199</xm:sqref>
            </x14:sparkline>
            <x14:sparkline>
              <xm:f>'Nordland PD'!B200:I200</xm:f>
              <xm:sqref>L200</xm:sqref>
            </x14:sparkline>
            <x14:sparkline>
              <xm:f>'Nordland PD'!B201:I201</xm:f>
              <xm:sqref>L201</xm:sqref>
            </x14:sparkline>
            <x14:sparkline>
              <xm:f>'Nordland PD'!B202:I202</xm:f>
              <xm:sqref>L202</xm:sqref>
            </x14:sparkline>
            <x14:sparkline>
              <xm:f>'Nordland PD'!B203:I203</xm:f>
              <xm:sqref>L203</xm:sqref>
            </x14:sparkline>
            <x14:sparkline>
              <xm:f>'Nordland PD'!B204:I204</xm:f>
              <xm:sqref>L204</xm:sqref>
            </x14:sparkline>
            <x14:sparkline>
              <xm:f>'Nordland PD'!B205:I205</xm:f>
              <xm:sqref>L205</xm:sqref>
            </x14:sparkline>
            <x14:sparkline>
              <xm:f>'Nordland PD'!B206:I206</xm:f>
              <xm:sqref>L206</xm:sqref>
            </x14:sparkline>
            <x14:sparkline>
              <xm:f>'Nordland PD'!B207:I207</xm:f>
              <xm:sqref>L207</xm:sqref>
            </x14:sparkline>
            <x14:sparkline>
              <xm:f>'Nordland PD'!B208:I208</xm:f>
              <xm:sqref>L208</xm:sqref>
            </x14:sparkline>
            <x14:sparkline>
              <xm:f>'Nordland PD'!B209:I209</xm:f>
              <xm:sqref>L209</xm:sqref>
            </x14:sparkline>
            <x14:sparkline>
              <xm:f>'Nordland PD'!B210:I210</xm:f>
              <xm:sqref>L210</xm:sqref>
            </x14:sparkline>
            <x14:sparkline>
              <xm:f>'Nordland PD'!B211:I211</xm:f>
              <xm:sqref>L211</xm:sqref>
            </x14:sparkline>
            <x14:sparkline>
              <xm:f>'Nordland PD'!B212:I212</xm:f>
              <xm:sqref>L212</xm:sqref>
            </x14:sparkline>
            <x14:sparkline>
              <xm:f>'Nordland PD'!C213:I213</xm:f>
              <xm:sqref>L213</xm:sqref>
            </x14:sparkline>
            <x14:sparkline>
              <xm:f>'Nordland PD'!B214:I214</xm:f>
              <xm:sqref>L214</xm:sqref>
            </x14:sparkline>
            <x14:sparkline>
              <xm:f>'Nordland PD'!B215:I215</xm:f>
              <xm:sqref>L215</xm:sqref>
            </x14:sparkline>
            <x14:sparkline>
              <xm:f>'Nordland PD'!B216:I216</xm:f>
              <xm:sqref>L216</xm:sqref>
            </x14:sparkline>
          </x14:sparklines>
        </x14:sparklineGroup>
        <x14:sparklineGroup displayEmptyCellsAs="gap" high="1" low="1" xr2:uid="{0AC0A5F0-6123-410E-8A27-ACF0E9262E12}">
          <x14:colorSeries rgb="FF376092"/>
          <x14:colorNegative rgb="FFD00000"/>
          <x14:colorAxis rgb="FF000000"/>
          <x14:colorMarkers rgb="FFD00000"/>
          <x14:colorFirst rgb="FFD00000"/>
          <x14:colorLast rgb="FFD00000"/>
          <x14:colorHigh theme="1"/>
          <x14:colorLow rgb="FFD00000"/>
          <x14:sparklines>
            <x14:sparkline>
              <xm:f>'Nordland PD'!B224:I224</xm:f>
              <xm:sqref>L224</xm:sqref>
            </x14:sparkline>
            <x14:sparkline>
              <xm:f>'Nordland PD'!B225:I225</xm:f>
              <xm:sqref>L225</xm:sqref>
            </x14:sparkline>
            <x14:sparkline>
              <xm:f>'Nordland PD'!B226:I226</xm:f>
              <xm:sqref>L226</xm:sqref>
            </x14:sparkline>
            <x14:sparkline>
              <xm:f>'Nordland PD'!B227:I227</xm:f>
              <xm:sqref>L227</xm:sqref>
            </x14:sparkline>
            <x14:sparkline>
              <xm:f>'Nordland PD'!B228:I228</xm:f>
              <xm:sqref>L228</xm:sqref>
            </x14:sparkline>
            <x14:sparkline>
              <xm:f>'Nordland PD'!B229:I229</xm:f>
              <xm:sqref>L229</xm:sqref>
            </x14:sparkline>
            <x14:sparkline>
              <xm:f>'Nordland PD'!B230:I230</xm:f>
              <xm:sqref>L230</xm:sqref>
            </x14:sparkline>
            <x14:sparkline>
              <xm:f>'Nordland PD'!B231:I231</xm:f>
              <xm:sqref>L231</xm:sqref>
            </x14:sparkline>
            <x14:sparkline>
              <xm:f>'Nordland PD'!B232:I232</xm:f>
              <xm:sqref>L232</xm:sqref>
            </x14:sparkline>
            <x14:sparkline>
              <xm:f>'Nordland PD'!B233:I233</xm:f>
              <xm:sqref>L233</xm:sqref>
            </x14:sparkline>
            <x14:sparkline>
              <xm:f>'Nordland PD'!B234:I234</xm:f>
              <xm:sqref>L234</xm:sqref>
            </x14:sparkline>
            <x14:sparkline>
              <xm:f>'Nordland PD'!B235:I235</xm:f>
              <xm:sqref>L235</xm:sqref>
            </x14:sparkline>
            <x14:sparkline>
              <xm:f>'Nordland PD'!B236:I236</xm:f>
              <xm:sqref>L236</xm:sqref>
            </x14:sparkline>
            <x14:sparkline>
              <xm:f>'Nordland PD'!B237:I237</xm:f>
              <xm:sqref>L237</xm:sqref>
            </x14:sparkline>
            <x14:sparkline>
              <xm:f>'Nordland PD'!B238:I238</xm:f>
              <xm:sqref>L238</xm:sqref>
            </x14:sparkline>
            <x14:sparkline>
              <xm:f>'Nordland PD'!C239:I239</xm:f>
              <xm:sqref>L239</xm:sqref>
            </x14:sparkline>
            <x14:sparkline>
              <xm:f>'Nordland PD'!B240:I240</xm:f>
              <xm:sqref>L240</xm:sqref>
            </x14:sparkline>
            <x14:sparkline>
              <xm:f>'Nordland PD'!B241:I241</xm:f>
              <xm:sqref>L241</xm:sqref>
            </x14:sparkline>
            <x14:sparkline>
              <xm:f>'Nordland PD'!B242:I242</xm:f>
              <xm:sqref>L242</xm:sqref>
            </x14:sparkline>
          </x14:sparklines>
        </x14:sparklineGroup>
        <x14:sparklineGroup displayEmptyCellsAs="gap" high="1" low="1" xr2:uid="{33B9A4AB-AC90-4688-8EEE-4913B9FB27E0}">
          <x14:colorSeries rgb="FF376092"/>
          <x14:colorNegative rgb="FFD00000"/>
          <x14:colorAxis rgb="FF000000"/>
          <x14:colorMarkers rgb="FFD00000"/>
          <x14:colorFirst rgb="FFD00000"/>
          <x14:colorLast rgb="FFD00000"/>
          <x14:colorHigh theme="1"/>
          <x14:colorLow rgb="FFD00000"/>
          <x14:sparklines>
            <x14:sparkline>
              <xm:f>'Nordland PD'!Q223:X223</xm:f>
              <xm:sqref>AA223</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226AC-7276-42A5-8CFF-95C444771445}">
  <sheetPr>
    <tabColor theme="4" tint="0.79998168889431442"/>
    <pageSetUpPr fitToPage="1"/>
  </sheetPr>
  <dimension ref="A1:AF588"/>
  <sheetViews>
    <sheetView zoomScaleNormal="100" workbookViewId="0">
      <selection activeCell="A30" sqref="A30"/>
    </sheetView>
  </sheetViews>
  <sheetFormatPr baseColWidth="10" defaultRowHeight="15" outlineLevelRow="2" x14ac:dyDescent="0.25"/>
  <cols>
    <col min="1" max="1" width="42.5703125" customWidth="1"/>
    <col min="2" max="9" width="8.140625" customWidth="1"/>
    <col min="10" max="10" width="9.28515625" customWidth="1"/>
    <col min="11" max="11" width="10.7109375" customWidth="1"/>
    <col min="12" max="12" width="13" customWidth="1"/>
    <col min="13" max="14" width="10.140625" customWidth="1"/>
    <col min="15" max="15" width="4.85546875" style="202" customWidth="1"/>
    <col min="16" max="16" width="42.5703125" customWidth="1"/>
    <col min="17" max="19" width="8.7109375" customWidth="1"/>
    <col min="20" max="20" width="8.5703125" customWidth="1"/>
    <col min="21" max="24" width="8.140625" customWidth="1"/>
    <col min="25" max="25" width="8.85546875" customWidth="1"/>
    <col min="26" max="26" width="10" customWidth="1"/>
    <col min="27" max="28" width="10.28515625" customWidth="1"/>
  </cols>
  <sheetData>
    <row r="1" spans="1:32" x14ac:dyDescent="0.25">
      <c r="A1" s="190" t="s">
        <v>142</v>
      </c>
      <c r="B1" s="260" t="s">
        <v>153</v>
      </c>
      <c r="C1" s="260"/>
      <c r="D1" s="260"/>
      <c r="E1" s="198"/>
      <c r="F1" s="162"/>
      <c r="G1" s="162"/>
      <c r="H1" s="162"/>
      <c r="I1" s="162"/>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x14ac:dyDescent="0.25">
      <c r="A2" s="198"/>
      <c r="B2" s="198"/>
      <c r="C2" s="198"/>
      <c r="D2" s="198"/>
      <c r="E2" s="162"/>
      <c r="F2" s="162"/>
      <c r="G2" s="162"/>
      <c r="H2" s="162"/>
      <c r="I2" s="162"/>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x14ac:dyDescent="0.25">
      <c r="A3" s="199"/>
      <c r="B3" s="199"/>
      <c r="C3" s="199"/>
      <c r="D3" s="199"/>
      <c r="E3" s="200"/>
      <c r="F3" s="200"/>
      <c r="G3" s="200"/>
      <c r="H3" s="200"/>
      <c r="I3" s="200"/>
      <c r="J3" s="200"/>
      <c r="K3" s="167"/>
      <c r="L3" s="167"/>
      <c r="M3" s="144"/>
      <c r="N3" s="144"/>
      <c r="O3" s="144"/>
      <c r="P3" s="167"/>
      <c r="Q3" s="167"/>
      <c r="R3" s="167"/>
      <c r="S3" s="167"/>
      <c r="T3" s="167"/>
      <c r="U3" s="167"/>
      <c r="V3" s="167"/>
      <c r="W3" s="167"/>
      <c r="X3" s="167"/>
      <c r="Y3" s="167"/>
      <c r="Z3" s="167"/>
      <c r="AA3" s="167"/>
      <c r="AB3" s="144"/>
      <c r="AC3" s="144"/>
      <c r="AD3" s="144"/>
      <c r="AE3" s="144"/>
      <c r="AF3" s="144"/>
    </row>
    <row r="4" spans="1:32" ht="31.5" x14ac:dyDescent="0.25">
      <c r="A4" s="201" t="s">
        <v>322</v>
      </c>
      <c r="B4" s="141">
        <v>2019</v>
      </c>
      <c r="C4" s="141">
        <v>2020</v>
      </c>
      <c r="D4" s="141">
        <v>2021</v>
      </c>
      <c r="E4" s="141">
        <v>2022</v>
      </c>
      <c r="F4" s="141">
        <v>2023</v>
      </c>
      <c r="G4" s="141">
        <v>2024</v>
      </c>
      <c r="H4" s="141">
        <v>2025</v>
      </c>
      <c r="I4" s="141">
        <v>2026</v>
      </c>
      <c r="J4" s="142" t="s">
        <v>232</v>
      </c>
      <c r="K4" s="142" t="s">
        <v>233</v>
      </c>
      <c r="L4" s="143" t="s">
        <v>234</v>
      </c>
      <c r="M4" s="145" t="s">
        <v>287</v>
      </c>
      <c r="N4" s="144"/>
      <c r="P4" s="140" t="s">
        <v>231</v>
      </c>
      <c r="Q4" s="141">
        <v>2019</v>
      </c>
      <c r="R4" s="141">
        <v>2020</v>
      </c>
      <c r="S4" s="141">
        <v>2021</v>
      </c>
      <c r="T4" s="141">
        <v>2022</v>
      </c>
      <c r="U4" s="141">
        <v>2023</v>
      </c>
      <c r="V4" s="141">
        <v>2024</v>
      </c>
      <c r="W4" s="141">
        <v>2025</v>
      </c>
      <c r="X4" s="141">
        <v>2026</v>
      </c>
      <c r="Y4" s="142" t="s">
        <v>232</v>
      </c>
      <c r="Z4" s="142" t="s">
        <v>233</v>
      </c>
      <c r="AA4" s="143" t="s">
        <v>234</v>
      </c>
      <c r="AB4" s="144"/>
      <c r="AC4" s="144"/>
      <c r="AD4" s="145" t="s">
        <v>323</v>
      </c>
      <c r="AE4" s="145" t="s">
        <v>235</v>
      </c>
      <c r="AF4" s="144"/>
    </row>
    <row r="5" spans="1:32" ht="15" customHeight="1" x14ac:dyDescent="0.25">
      <c r="A5" s="146" t="s">
        <v>236</v>
      </c>
      <c r="B5" s="147">
        <v>3225</v>
      </c>
      <c r="C5" s="147">
        <v>3394</v>
      </c>
      <c r="D5" s="147">
        <v>2554</v>
      </c>
      <c r="E5" s="147">
        <v>2358</v>
      </c>
      <c r="F5" s="147">
        <v>2845</v>
      </c>
      <c r="G5" s="147">
        <v>3204</v>
      </c>
      <c r="H5" s="147">
        <v>3149</v>
      </c>
      <c r="I5" s="147">
        <v>3310</v>
      </c>
      <c r="J5" s="148">
        <v>5.1127342013337566E-2</v>
      </c>
      <c r="K5" s="148">
        <v>0.11775773071542286</v>
      </c>
      <c r="L5" s="147"/>
      <c r="M5" s="155">
        <v>2.923150290548775E-2</v>
      </c>
      <c r="N5" s="144"/>
      <c r="P5" s="146" t="s">
        <v>236</v>
      </c>
      <c r="Q5" s="147">
        <v>102075</v>
      </c>
      <c r="R5" s="147">
        <v>111313</v>
      </c>
      <c r="S5" s="147">
        <v>87419</v>
      </c>
      <c r="T5" s="147">
        <v>87558</v>
      </c>
      <c r="U5" s="147">
        <v>101531</v>
      </c>
      <c r="V5" s="147">
        <v>105258</v>
      </c>
      <c r="W5" s="147">
        <v>103935</v>
      </c>
      <c r="X5" s="147">
        <v>113234</v>
      </c>
      <c r="Y5" s="148">
        <v>8.9469379900899607E-2</v>
      </c>
      <c r="Z5" s="148">
        <v>0.13381557999053051</v>
      </c>
      <c r="AA5" s="147"/>
      <c r="AB5" s="144"/>
      <c r="AC5" s="144"/>
      <c r="AD5" s="147">
        <v>2961.2857142857142</v>
      </c>
      <c r="AE5" s="147">
        <v>99869.857142857145</v>
      </c>
      <c r="AF5" s="144"/>
    </row>
    <row r="6" spans="1:32" ht="15" customHeight="1" x14ac:dyDescent="0.25">
      <c r="A6" s="149" t="s">
        <v>237</v>
      </c>
      <c r="B6" s="150">
        <v>2025</v>
      </c>
      <c r="C6" s="150">
        <v>2126</v>
      </c>
      <c r="D6" s="150">
        <v>1466</v>
      </c>
      <c r="E6" s="150">
        <v>1364</v>
      </c>
      <c r="F6" s="150">
        <v>1461</v>
      </c>
      <c r="G6" s="150">
        <v>1645</v>
      </c>
      <c r="H6" s="150">
        <v>1445</v>
      </c>
      <c r="I6" s="150">
        <v>1485</v>
      </c>
      <c r="J6" s="148">
        <v>2.768166089965398E-2</v>
      </c>
      <c r="K6" s="148">
        <v>-9.8595213319458849E-2</v>
      </c>
      <c r="L6" s="147"/>
      <c r="M6" s="155">
        <v>3.4138715832547878E-2</v>
      </c>
      <c r="N6" s="144"/>
      <c r="P6" s="149" t="s">
        <v>237</v>
      </c>
      <c r="Q6" s="150">
        <v>51356</v>
      </c>
      <c r="R6" s="150">
        <v>55656</v>
      </c>
      <c r="S6" s="150">
        <v>43760</v>
      </c>
      <c r="T6" s="150">
        <v>39458</v>
      </c>
      <c r="U6" s="150">
        <v>42067</v>
      </c>
      <c r="V6" s="150">
        <v>40278</v>
      </c>
      <c r="W6" s="150">
        <v>39488</v>
      </c>
      <c r="X6" s="150">
        <v>43499</v>
      </c>
      <c r="Y6" s="148">
        <v>0.10157516207455429</v>
      </c>
      <c r="Z6" s="148">
        <v>-2.4257922278514296E-2</v>
      </c>
      <c r="AA6" s="147"/>
      <c r="AB6" s="144"/>
      <c r="AC6" s="144"/>
      <c r="AD6" s="150">
        <v>1647.4285714285713</v>
      </c>
      <c r="AE6" s="150">
        <v>44580.428571428572</v>
      </c>
      <c r="AF6" s="144"/>
    </row>
    <row r="7" spans="1:32" ht="15" customHeight="1" x14ac:dyDescent="0.25">
      <c r="A7" s="146" t="s">
        <v>90</v>
      </c>
      <c r="B7" s="151">
        <v>0.69018404907975461</v>
      </c>
      <c r="C7" s="151">
        <v>0.67988487368084427</v>
      </c>
      <c r="D7" s="151">
        <v>0.62489343563512356</v>
      </c>
      <c r="E7" s="151">
        <v>0.63060564031437816</v>
      </c>
      <c r="F7" s="151">
        <v>0.57519685039370083</v>
      </c>
      <c r="G7" s="151">
        <v>0.5707841776544067</v>
      </c>
      <c r="H7" s="151">
        <v>0.52184904297580359</v>
      </c>
      <c r="I7" s="151">
        <v>0.50856164383561642</v>
      </c>
      <c r="J7" s="152">
        <v>-1.3287399140187173</v>
      </c>
      <c r="K7" s="152">
        <v>-10.611774425670273</v>
      </c>
      <c r="L7" s="147"/>
      <c r="M7" s="203">
        <v>7.9577422928318597</v>
      </c>
      <c r="N7" s="144"/>
      <c r="P7" s="146" t="s">
        <v>90</v>
      </c>
      <c r="Q7" s="151">
        <v>0.541461511697787</v>
      </c>
      <c r="R7" s="151">
        <v>0.53382441803585301</v>
      </c>
      <c r="S7" s="151">
        <v>0.53412752660872964</v>
      </c>
      <c r="T7" s="151">
        <v>0.48477774774553406</v>
      </c>
      <c r="U7" s="151">
        <v>0.45379229997518905</v>
      </c>
      <c r="V7" s="151">
        <v>0.42279512102953837</v>
      </c>
      <c r="W7" s="151">
        <v>0.4158470060447777</v>
      </c>
      <c r="X7" s="151">
        <v>0.42898422090729782</v>
      </c>
      <c r="Y7" s="152">
        <v>1.3137214862520119</v>
      </c>
      <c r="Z7" s="152">
        <v>-5.4569741032911621</v>
      </c>
      <c r="AA7" s="147"/>
      <c r="AB7" s="144"/>
      <c r="AC7" s="144"/>
      <c r="AD7" s="151">
        <v>0.61467938809231915</v>
      </c>
      <c r="AE7" s="151">
        <v>0.48355396194020944</v>
      </c>
      <c r="AF7" s="144"/>
    </row>
    <row r="8" spans="1:32" ht="15" customHeight="1" x14ac:dyDescent="0.25">
      <c r="A8" s="149" t="s">
        <v>238</v>
      </c>
      <c r="B8" s="150">
        <v>1713</v>
      </c>
      <c r="C8" s="150">
        <v>1817</v>
      </c>
      <c r="D8" s="150">
        <v>1207</v>
      </c>
      <c r="E8" s="150">
        <v>1131</v>
      </c>
      <c r="F8" s="150">
        <v>1242</v>
      </c>
      <c r="G8" s="150">
        <v>1391</v>
      </c>
      <c r="H8" s="150">
        <v>1242</v>
      </c>
      <c r="I8" s="150">
        <v>1275</v>
      </c>
      <c r="J8" s="148">
        <v>2.6570048309178744E-2</v>
      </c>
      <c r="K8" s="148">
        <v>-8.3957713230011305E-2</v>
      </c>
      <c r="L8" s="147"/>
      <c r="M8" s="155">
        <v>3.3650927709889415E-2</v>
      </c>
      <c r="N8" s="144"/>
      <c r="P8" s="149" t="s">
        <v>238</v>
      </c>
      <c r="Q8" s="150">
        <v>44530</v>
      </c>
      <c r="R8" s="150">
        <v>48369</v>
      </c>
      <c r="S8" s="150">
        <v>37439</v>
      </c>
      <c r="T8" s="150">
        <v>33385</v>
      </c>
      <c r="U8" s="150">
        <v>35556</v>
      </c>
      <c r="V8" s="150">
        <v>34137</v>
      </c>
      <c r="W8" s="150">
        <v>33546</v>
      </c>
      <c r="X8" s="150">
        <v>37889</v>
      </c>
      <c r="Y8" s="148">
        <v>0.12946401955523759</v>
      </c>
      <c r="Z8" s="148">
        <v>-6.5140357054562347E-3</v>
      </c>
      <c r="AA8" s="147"/>
      <c r="AB8" s="144"/>
      <c r="AC8" s="144"/>
      <c r="AD8" s="150">
        <v>1391.8571428571429</v>
      </c>
      <c r="AE8" s="150">
        <v>38137.428571428572</v>
      </c>
      <c r="AF8" s="144"/>
    </row>
    <row r="9" spans="1:32" ht="15" customHeight="1" x14ac:dyDescent="0.25">
      <c r="A9" s="149" t="s">
        <v>239</v>
      </c>
      <c r="B9" s="153">
        <v>0.53116279069767447</v>
      </c>
      <c r="C9" s="153">
        <v>0.53535651149086627</v>
      </c>
      <c r="D9" s="153">
        <v>0.47259201252936572</v>
      </c>
      <c r="E9" s="153">
        <v>0.47964376590330787</v>
      </c>
      <c r="F9" s="153">
        <v>0.43655536028119507</v>
      </c>
      <c r="G9" s="153">
        <v>0.43414481897627966</v>
      </c>
      <c r="H9" s="153">
        <v>0.3944109241028898</v>
      </c>
      <c r="I9" s="153">
        <v>0.38519637462235651</v>
      </c>
      <c r="J9" s="152">
        <v>-0.92145494805332961</v>
      </c>
      <c r="K9" s="152">
        <v>-8.4821474767387333</v>
      </c>
      <c r="L9" s="147"/>
      <c r="M9" s="203">
        <v>5.0588394687001381</v>
      </c>
      <c r="N9" s="144"/>
      <c r="P9" s="149" t="s">
        <v>239</v>
      </c>
      <c r="Q9" s="153">
        <v>0.43624785696791574</v>
      </c>
      <c r="R9" s="153">
        <v>0.43453145634382329</v>
      </c>
      <c r="S9" s="153">
        <v>0.42827074205836257</v>
      </c>
      <c r="T9" s="153">
        <v>0.38129011626578951</v>
      </c>
      <c r="U9" s="153">
        <v>0.35019846155361417</v>
      </c>
      <c r="V9" s="153">
        <v>0.32431739155218603</v>
      </c>
      <c r="W9" s="153">
        <v>0.32275941694328186</v>
      </c>
      <c r="X9" s="153">
        <v>0.33460797993535513</v>
      </c>
      <c r="Y9" s="152">
        <v>1.1848562992073264</v>
      </c>
      <c r="Z9" s="152">
        <v>-4.7263283952361625</v>
      </c>
      <c r="AA9" s="147"/>
      <c r="AB9" s="144"/>
      <c r="AC9" s="144"/>
      <c r="AD9" s="153">
        <v>0.47001784938974384</v>
      </c>
      <c r="AE9" s="153">
        <v>0.38187126388771675</v>
      </c>
      <c r="AF9" s="144"/>
    </row>
    <row r="10" spans="1:32" ht="15" customHeight="1" x14ac:dyDescent="0.25">
      <c r="A10" s="149" t="s">
        <v>240</v>
      </c>
      <c r="B10" s="153">
        <v>0.84592592592592597</v>
      </c>
      <c r="C10" s="153">
        <v>0.85465663217309507</v>
      </c>
      <c r="D10" s="153">
        <v>0.82332878581173263</v>
      </c>
      <c r="E10" s="153">
        <v>0.82917888563049857</v>
      </c>
      <c r="F10" s="153">
        <v>0.85010266940451751</v>
      </c>
      <c r="G10" s="153">
        <v>0.84559270516717322</v>
      </c>
      <c r="H10" s="153">
        <v>0.85951557093425601</v>
      </c>
      <c r="I10" s="153">
        <v>0.85858585858585856</v>
      </c>
      <c r="J10" s="152">
        <v>-9.2971234839744898E-2</v>
      </c>
      <c r="K10" s="152">
        <v>1.3719400035737128</v>
      </c>
      <c r="L10" s="147"/>
      <c r="M10" s="203">
        <v>-1.2445659380071694</v>
      </c>
      <c r="N10" s="144"/>
      <c r="P10" s="149" t="s">
        <v>240</v>
      </c>
      <c r="Q10" s="153">
        <v>0.86708466391463512</v>
      </c>
      <c r="R10" s="153">
        <v>0.86907072013799047</v>
      </c>
      <c r="S10" s="153">
        <v>0.85555301645338211</v>
      </c>
      <c r="T10" s="153">
        <v>0.84608951289979217</v>
      </c>
      <c r="U10" s="153">
        <v>0.84522309648893434</v>
      </c>
      <c r="V10" s="153">
        <v>0.84753463429167286</v>
      </c>
      <c r="W10" s="153">
        <v>0.84952390599675853</v>
      </c>
      <c r="X10" s="153">
        <v>0.87103151796593026</v>
      </c>
      <c r="Y10" s="152">
        <v>2.1507611969171725</v>
      </c>
      <c r="Z10" s="152">
        <v>1.5556822151303051</v>
      </c>
      <c r="AA10" s="147"/>
      <c r="AB10" s="144"/>
      <c r="AC10" s="144"/>
      <c r="AD10" s="153">
        <v>0.84486645855012144</v>
      </c>
      <c r="AE10" s="153">
        <v>0.85547469581462721</v>
      </c>
      <c r="AF10" s="144"/>
    </row>
    <row r="11" spans="1:32" ht="21.6" customHeight="1" x14ac:dyDescent="0.25">
      <c r="A11" s="154" t="s">
        <v>241</v>
      </c>
      <c r="B11" s="155">
        <v>5.2345679012345679E-2</v>
      </c>
      <c r="C11" s="155">
        <v>4.8447789275634992E-2</v>
      </c>
      <c r="D11" s="155">
        <v>6.2755798090040935E-2</v>
      </c>
      <c r="E11" s="155">
        <v>5.1319648093841645E-2</v>
      </c>
      <c r="F11" s="155">
        <v>6.2970568104038324E-2</v>
      </c>
      <c r="G11" s="155">
        <v>5.410334346504559E-2</v>
      </c>
      <c r="H11" s="155">
        <v>5.8131487889273359E-2</v>
      </c>
      <c r="I11" s="155">
        <v>5.7912457912457915E-2</v>
      </c>
      <c r="J11" s="152">
        <v>-2.1902997681544356E-2</v>
      </c>
      <c r="K11" s="152">
        <v>0.27615734171405404</v>
      </c>
      <c r="L11" s="147"/>
      <c r="M11" s="203">
        <v>0.8141198803053098</v>
      </c>
      <c r="N11" s="144"/>
      <c r="P11" s="154" t="s">
        <v>241</v>
      </c>
      <c r="Q11" s="155">
        <v>4.4804891346678088E-2</v>
      </c>
      <c r="R11" s="155">
        <v>4.3894638493603567E-2</v>
      </c>
      <c r="S11" s="155">
        <v>5.4844606946983544E-2</v>
      </c>
      <c r="T11" s="155">
        <v>5.4792437528511331E-2</v>
      </c>
      <c r="U11" s="155">
        <v>5.724201868447952E-2</v>
      </c>
      <c r="V11" s="155">
        <v>5.0424549381796517E-2</v>
      </c>
      <c r="W11" s="155">
        <v>5.1129457050243111E-2</v>
      </c>
      <c r="X11" s="155">
        <v>4.9771259109404817E-2</v>
      </c>
      <c r="Y11" s="152">
        <v>-0.13581979408382946</v>
      </c>
      <c r="Z11" s="152">
        <v>-7.4418168299927867E-2</v>
      </c>
      <c r="AA11" s="147"/>
      <c r="AB11" s="144"/>
      <c r="AC11" s="144"/>
      <c r="AD11" s="151">
        <v>5.5150884495317375E-2</v>
      </c>
      <c r="AE11" s="151">
        <v>5.0515440792404095E-2</v>
      </c>
      <c r="AF11" s="144"/>
    </row>
    <row r="12" spans="1:32" ht="21.6" customHeight="1" x14ac:dyDescent="0.25">
      <c r="A12" s="154" t="s">
        <v>242</v>
      </c>
      <c r="B12" s="155">
        <v>3.2868217054263564E-2</v>
      </c>
      <c r="C12" s="155">
        <v>3.0347672362993516E-2</v>
      </c>
      <c r="D12" s="155">
        <v>3.6021926389976505E-2</v>
      </c>
      <c r="E12" s="155">
        <v>2.9686174724342665E-2</v>
      </c>
      <c r="F12" s="155">
        <v>3.233743409490334E-2</v>
      </c>
      <c r="G12" s="155">
        <v>2.7777777777777776E-2</v>
      </c>
      <c r="H12" s="155">
        <v>2.6675134963480469E-2</v>
      </c>
      <c r="I12" s="155">
        <v>2.5981873111782478E-2</v>
      </c>
      <c r="J12" s="152">
        <v>-6.9326185169799048E-2</v>
      </c>
      <c r="K12" s="152">
        <v>-0.46997806100564921</v>
      </c>
      <c r="L12" s="147"/>
      <c r="M12" s="203">
        <v>0.68621740814558962</v>
      </c>
      <c r="N12" s="144"/>
      <c r="P12" s="154" t="s">
        <v>242</v>
      </c>
      <c r="Q12" s="155">
        <v>2.2542248346803819E-2</v>
      </c>
      <c r="R12" s="155">
        <v>2.1947122079182126E-2</v>
      </c>
      <c r="S12" s="155">
        <v>2.7453985975588832E-2</v>
      </c>
      <c r="T12" s="155">
        <v>2.4692204024760731E-2</v>
      </c>
      <c r="U12" s="155">
        <v>2.3716894347539177E-2</v>
      </c>
      <c r="V12" s="155">
        <v>1.9295445476828363E-2</v>
      </c>
      <c r="W12" s="155">
        <v>1.9425602540049068E-2</v>
      </c>
      <c r="X12" s="155">
        <v>1.9119699030326582E-2</v>
      </c>
      <c r="Y12" s="152">
        <v>-3.0590350972248617E-2</v>
      </c>
      <c r="Z12" s="152">
        <v>-0.34296473332980776</v>
      </c>
      <c r="AA12" s="147"/>
      <c r="AB12" s="144"/>
      <c r="AC12" s="144"/>
      <c r="AD12" s="151">
        <v>3.068165372183897E-2</v>
      </c>
      <c r="AE12" s="151">
        <v>2.254934636362466E-2</v>
      </c>
      <c r="AF12" s="144"/>
    </row>
    <row r="13" spans="1:32" ht="21.6" customHeight="1" x14ac:dyDescent="0.25">
      <c r="A13" s="154" t="s">
        <v>243</v>
      </c>
      <c r="B13" s="155">
        <v>0.13705426356589148</v>
      </c>
      <c r="C13" s="155">
        <v>0.15468473777253977</v>
      </c>
      <c r="D13" s="155">
        <v>0.17032106499608457</v>
      </c>
      <c r="E13" s="155">
        <v>0.15945716709075489</v>
      </c>
      <c r="F13" s="155">
        <v>0.15957820738137082</v>
      </c>
      <c r="G13" s="155">
        <v>0.17041198501872659</v>
      </c>
      <c r="H13" s="155">
        <v>0.15528739282311846</v>
      </c>
      <c r="I13" s="155">
        <v>0.15981873111782477</v>
      </c>
      <c r="J13" s="152">
        <v>0.45313382947063108</v>
      </c>
      <c r="K13" s="152">
        <v>0.2213443839133078</v>
      </c>
      <c r="L13" s="147"/>
      <c r="M13" s="203">
        <v>3.5986666543580279</v>
      </c>
      <c r="N13" s="144"/>
      <c r="P13" s="154" t="s">
        <v>243</v>
      </c>
      <c r="Q13" s="155">
        <v>0.13755571883419054</v>
      </c>
      <c r="R13" s="155">
        <v>0.14265180167635405</v>
      </c>
      <c r="S13" s="155">
        <v>0.15236962216451802</v>
      </c>
      <c r="T13" s="155">
        <v>0.14529797391443386</v>
      </c>
      <c r="U13" s="155">
        <v>0.14262638996956595</v>
      </c>
      <c r="V13" s="155">
        <v>0.13409907085447187</v>
      </c>
      <c r="W13" s="155">
        <v>0.12740655217203059</v>
      </c>
      <c r="X13" s="155">
        <v>0.12383206457424449</v>
      </c>
      <c r="Y13" s="152">
        <v>-0.35744875977860996</v>
      </c>
      <c r="Z13" s="152">
        <v>-1.6064286248039947</v>
      </c>
      <c r="AA13" s="147"/>
      <c r="AB13" s="144"/>
      <c r="AC13" s="144"/>
      <c r="AD13" s="151">
        <v>0.15760528727869169</v>
      </c>
      <c r="AE13" s="151">
        <v>0.13989635082228444</v>
      </c>
      <c r="AF13" s="144"/>
    </row>
    <row r="14" spans="1:32" ht="21.6" customHeight="1" x14ac:dyDescent="0.25">
      <c r="A14" s="154" t="s">
        <v>244</v>
      </c>
      <c r="B14" s="155">
        <v>0.14480620155038759</v>
      </c>
      <c r="C14" s="155">
        <v>0.14201532115497936</v>
      </c>
      <c r="D14" s="155">
        <v>0.17032106499608457</v>
      </c>
      <c r="E14" s="155">
        <v>0.18023748939779474</v>
      </c>
      <c r="F14" s="155">
        <v>0.21652021089630932</v>
      </c>
      <c r="G14" s="155">
        <v>0.21441947565543071</v>
      </c>
      <c r="H14" s="155">
        <v>0.18037472213401079</v>
      </c>
      <c r="I14" s="155">
        <v>0.2066465256797583</v>
      </c>
      <c r="J14" s="152">
        <v>2.6271803545747514</v>
      </c>
      <c r="K14" s="152">
        <v>2.9117460119432197</v>
      </c>
      <c r="L14" s="147"/>
      <c r="M14" s="203">
        <v>-8.4449788148243918</v>
      </c>
      <c r="N14" s="144"/>
      <c r="P14" s="154" t="s">
        <v>244</v>
      </c>
      <c r="Q14" s="155">
        <v>0.25849620377173649</v>
      </c>
      <c r="R14" s="155">
        <v>0.24034030167186224</v>
      </c>
      <c r="S14" s="155">
        <v>0.2378659101568309</v>
      </c>
      <c r="T14" s="155">
        <v>0.29218346695904429</v>
      </c>
      <c r="U14" s="155">
        <v>0.2982143384779033</v>
      </c>
      <c r="V14" s="155">
        <v>0.30440441581637501</v>
      </c>
      <c r="W14" s="155">
        <v>0.31380189541540388</v>
      </c>
      <c r="X14" s="155">
        <v>0.29109631382800222</v>
      </c>
      <c r="Y14" s="152">
        <v>-2.2705581587401658</v>
      </c>
      <c r="Z14" s="152">
        <v>1.2948610173674935</v>
      </c>
      <c r="AA14" s="147"/>
      <c r="AB14" s="144"/>
      <c r="AC14" s="144"/>
      <c r="AD14" s="151">
        <v>0.1775290655603261</v>
      </c>
      <c r="AE14" s="151">
        <v>0.27814770365432728</v>
      </c>
      <c r="AF14" s="144"/>
    </row>
    <row r="15" spans="1:32" ht="21.6" customHeight="1" x14ac:dyDescent="0.25">
      <c r="A15" s="154" t="s">
        <v>245</v>
      </c>
      <c r="B15" s="155">
        <v>0</v>
      </c>
      <c r="C15" s="155">
        <v>0</v>
      </c>
      <c r="D15" s="155">
        <v>0</v>
      </c>
      <c r="E15" s="155">
        <v>0</v>
      </c>
      <c r="F15" s="155">
        <v>1.054481546572935E-3</v>
      </c>
      <c r="G15" s="155">
        <v>3.1210986267166043E-4</v>
      </c>
      <c r="H15" s="155">
        <v>8.1295649412511911E-2</v>
      </c>
      <c r="I15" s="155">
        <v>3.6253776435045321E-2</v>
      </c>
      <c r="J15" s="152">
        <v>-4.5041872977466593</v>
      </c>
      <c r="K15" s="152">
        <v>2.371096202045706</v>
      </c>
      <c r="L15" s="147"/>
      <c r="M15" s="203">
        <v>-4.1894129670894591</v>
      </c>
      <c r="N15" s="144"/>
      <c r="P15" s="154" t="s">
        <v>245</v>
      </c>
      <c r="Q15" s="155">
        <v>3.7932892481018859E-2</v>
      </c>
      <c r="R15" s="155">
        <v>5.5438268665834178E-2</v>
      </c>
      <c r="S15" s="155">
        <v>4.7804253079994051E-2</v>
      </c>
      <c r="T15" s="155">
        <v>4.5135795701135246E-2</v>
      </c>
      <c r="U15" s="155">
        <v>5.9085402487910096E-2</v>
      </c>
      <c r="V15" s="155">
        <v>8.6216724619506357E-2</v>
      </c>
      <c r="W15" s="155">
        <v>8.9786886034540825E-2</v>
      </c>
      <c r="X15" s="155">
        <v>7.8147906105939913E-2</v>
      </c>
      <c r="Y15" s="152">
        <v>-1.1638979928600912</v>
      </c>
      <c r="Z15" s="152">
        <v>1.7240067475951457</v>
      </c>
      <c r="AA15" s="147"/>
      <c r="AB15" s="144"/>
      <c r="AC15" s="144"/>
      <c r="AD15" s="151">
        <v>1.2542814414588257E-2</v>
      </c>
      <c r="AE15" s="151">
        <v>6.0907838629988456E-2</v>
      </c>
      <c r="AF15" s="144"/>
    </row>
    <row r="16" spans="1:32" ht="21.6" customHeight="1" x14ac:dyDescent="0.25">
      <c r="A16" s="154" t="s">
        <v>246</v>
      </c>
      <c r="B16" s="155">
        <v>7.131782945736434E-2</v>
      </c>
      <c r="C16" s="155">
        <v>6.2463170300530349E-2</v>
      </c>
      <c r="D16" s="155">
        <v>6.3429913860610809E-2</v>
      </c>
      <c r="E16" s="155">
        <v>6.9126378286683623E-2</v>
      </c>
      <c r="F16" s="155">
        <v>9.1036906854130059E-2</v>
      </c>
      <c r="G16" s="155">
        <v>8.4581772784019973E-2</v>
      </c>
      <c r="H16" s="155">
        <v>9.9714194982534143E-2</v>
      </c>
      <c r="I16" s="155">
        <v>0.10211480362537764</v>
      </c>
      <c r="J16" s="152">
        <v>0.24006086428434992</v>
      </c>
      <c r="K16" s="152">
        <v>2.4397595848832707</v>
      </c>
      <c r="L16" s="147"/>
      <c r="M16" s="203">
        <v>1.1815070329724398</v>
      </c>
      <c r="N16" s="144"/>
      <c r="P16" s="154" t="s">
        <v>246</v>
      </c>
      <c r="Q16" s="155">
        <v>5.3147195689444038E-2</v>
      </c>
      <c r="R16" s="155">
        <v>4.800876806841968E-2</v>
      </c>
      <c r="S16" s="155">
        <v>4.6911998535787418E-2</v>
      </c>
      <c r="T16" s="155">
        <v>5.4409648461591173E-2</v>
      </c>
      <c r="U16" s="155">
        <v>6.808757916301425E-2</v>
      </c>
      <c r="V16" s="155">
        <v>7.8112827528548895E-2</v>
      </c>
      <c r="W16" s="155">
        <v>7.1352287487371921E-2</v>
      </c>
      <c r="X16" s="155">
        <v>9.0299733295653245E-2</v>
      </c>
      <c r="Y16" s="152">
        <v>1.8947445808281325</v>
      </c>
      <c r="Z16" s="152">
        <v>2.99569157144869</v>
      </c>
      <c r="AA16" s="147"/>
      <c r="AB16" s="144"/>
      <c r="AC16" s="144"/>
      <c r="AD16" s="151">
        <v>7.7717207776544936E-2</v>
      </c>
      <c r="AE16" s="151">
        <v>6.0342817581166344E-2</v>
      </c>
      <c r="AF16" s="144"/>
    </row>
    <row r="17" spans="1:32" ht="15" customHeight="1" x14ac:dyDescent="0.25">
      <c r="A17" s="149" t="s">
        <v>247</v>
      </c>
      <c r="B17" s="150">
        <v>87.354418604651201</v>
      </c>
      <c r="C17" s="150">
        <v>93.042133176193303</v>
      </c>
      <c r="D17" s="150">
        <v>68.547376664056358</v>
      </c>
      <c r="E17" s="150">
        <v>67.439355385920265</v>
      </c>
      <c r="F17" s="150">
        <v>61.419332161687151</v>
      </c>
      <c r="G17" s="150">
        <v>78.09706616729089</v>
      </c>
      <c r="H17" s="150">
        <v>82.579549063194662</v>
      </c>
      <c r="I17" s="150">
        <v>67.590936555891219</v>
      </c>
      <c r="J17" s="156">
        <v>-14.988612507303444</v>
      </c>
      <c r="K17" s="156">
        <v>-10.396375904912489</v>
      </c>
      <c r="L17" s="147"/>
      <c r="M17" s="203">
        <v>6.5049553135081482</v>
      </c>
      <c r="N17" s="144"/>
      <c r="P17" s="149" t="s">
        <v>247</v>
      </c>
      <c r="Q17" s="150">
        <v>81.930345334313031</v>
      </c>
      <c r="R17" s="150">
        <v>89.007456451627391</v>
      </c>
      <c r="S17" s="150">
        <v>69.819615872979554</v>
      </c>
      <c r="T17" s="150">
        <v>64.360081317526664</v>
      </c>
      <c r="U17" s="150">
        <v>63.788734475184931</v>
      </c>
      <c r="V17" s="150">
        <v>53.668310247202101</v>
      </c>
      <c r="W17" s="150">
        <v>59.952566507913588</v>
      </c>
      <c r="X17" s="150">
        <v>61.08598124238307</v>
      </c>
      <c r="Y17" s="156">
        <v>1.1334147344694827</v>
      </c>
      <c r="Z17" s="156">
        <v>-8.0987019667648354</v>
      </c>
      <c r="AA17" s="147"/>
      <c r="AB17" s="144"/>
      <c r="AC17" s="144"/>
      <c r="AD17" s="150">
        <v>77.987312460803707</v>
      </c>
      <c r="AE17" s="150">
        <v>69.184683209147906</v>
      </c>
      <c r="AF17" s="144"/>
    </row>
    <row r="18" spans="1:32" ht="15" customHeight="1" x14ac:dyDescent="0.25">
      <c r="A18" s="149" t="s">
        <v>248</v>
      </c>
      <c r="B18" s="150">
        <v>96.101234567901258</v>
      </c>
      <c r="C18" s="150">
        <v>106.45531514581373</v>
      </c>
      <c r="D18" s="150">
        <v>78.620736698499286</v>
      </c>
      <c r="E18" s="150">
        <v>79.554252199413511</v>
      </c>
      <c r="F18" s="150">
        <v>72.635865845311457</v>
      </c>
      <c r="G18" s="150">
        <v>98.064437689969594</v>
      </c>
      <c r="H18" s="150">
        <v>108.25397923875437</v>
      </c>
      <c r="I18" s="150">
        <v>92.668686868686905</v>
      </c>
      <c r="J18" s="156">
        <v>-15.585292370067464</v>
      </c>
      <c r="K18" s="156">
        <v>8.0035526965929193E-3</v>
      </c>
      <c r="L18" s="147"/>
      <c r="M18" s="203">
        <v>-3.9095563093172103</v>
      </c>
      <c r="N18" s="144"/>
      <c r="P18" s="149" t="s">
        <v>248</v>
      </c>
      <c r="Q18" s="150">
        <v>104.8986875924916</v>
      </c>
      <c r="R18" s="150">
        <v>116.97383929854823</v>
      </c>
      <c r="S18" s="150">
        <v>91.945246800731255</v>
      </c>
      <c r="T18" s="150">
        <v>90.549216888843887</v>
      </c>
      <c r="U18" s="150">
        <v>94.422231202605388</v>
      </c>
      <c r="V18" s="150">
        <v>84.71582501613787</v>
      </c>
      <c r="W18" s="150">
        <v>96.045760737439167</v>
      </c>
      <c r="X18" s="150">
        <v>96.578243178004115</v>
      </c>
      <c r="Y18" s="156">
        <v>0.53248244056494798</v>
      </c>
      <c r="Z18" s="156">
        <v>-1.7057155098249268</v>
      </c>
      <c r="AA18" s="147"/>
      <c r="AB18" s="144"/>
      <c r="AC18" s="144"/>
      <c r="AD18" s="150">
        <v>92.660683315990312</v>
      </c>
      <c r="AE18" s="150">
        <v>98.283958687829042</v>
      </c>
      <c r="AF18" s="144"/>
    </row>
    <row r="19" spans="1:32" ht="15" customHeight="1" x14ac:dyDescent="0.25">
      <c r="A19" s="146" t="s">
        <v>249</v>
      </c>
      <c r="B19" s="147">
        <v>995</v>
      </c>
      <c r="C19" s="147">
        <v>790</v>
      </c>
      <c r="D19" s="147">
        <v>685</v>
      </c>
      <c r="E19" s="147">
        <v>682</v>
      </c>
      <c r="F19" s="147">
        <v>762</v>
      </c>
      <c r="G19" s="147">
        <v>1054</v>
      </c>
      <c r="H19" s="147">
        <v>1215</v>
      </c>
      <c r="I19" s="147">
        <v>1167</v>
      </c>
      <c r="J19" s="148">
        <v>-3.9506172839506172E-2</v>
      </c>
      <c r="K19" s="148">
        <v>0.32120329936923814</v>
      </c>
      <c r="L19" s="147"/>
      <c r="M19" s="155">
        <v>3.8615532245789355E-2</v>
      </c>
      <c r="N19" s="144"/>
      <c r="P19" s="146" t="s">
        <v>249</v>
      </c>
      <c r="Q19" s="147">
        <v>36464</v>
      </c>
      <c r="R19" s="147">
        <v>28208</v>
      </c>
      <c r="S19" s="147">
        <v>29286</v>
      </c>
      <c r="T19" s="147">
        <v>27959</v>
      </c>
      <c r="U19" s="147">
        <v>26902</v>
      </c>
      <c r="V19" s="147">
        <v>27118</v>
      </c>
      <c r="W19" s="147">
        <v>30582</v>
      </c>
      <c r="X19" s="147">
        <v>30221</v>
      </c>
      <c r="Y19" s="148">
        <v>-1.1804329344058596E-2</v>
      </c>
      <c r="Z19" s="148">
        <v>2.4346428173678918E-2</v>
      </c>
      <c r="AA19" s="147"/>
      <c r="AB19" s="144"/>
      <c r="AC19" s="144"/>
      <c r="AD19" s="147">
        <v>883.28571428571433</v>
      </c>
      <c r="AE19" s="147">
        <v>29502.714285714286</v>
      </c>
      <c r="AF19" s="144"/>
    </row>
    <row r="20" spans="1:32" ht="15" customHeight="1" x14ac:dyDescent="0.25">
      <c r="A20" s="146" t="s">
        <v>250</v>
      </c>
      <c r="B20" s="147">
        <v>133</v>
      </c>
      <c r="C20" s="147">
        <v>83</v>
      </c>
      <c r="D20" s="147">
        <v>82</v>
      </c>
      <c r="E20" s="147">
        <v>80</v>
      </c>
      <c r="F20" s="147">
        <v>127</v>
      </c>
      <c r="G20" s="147">
        <v>170</v>
      </c>
      <c r="H20" s="147">
        <v>218</v>
      </c>
      <c r="I20" s="147">
        <v>232</v>
      </c>
      <c r="J20" s="148">
        <v>6.4220183486238536E-2</v>
      </c>
      <c r="K20" s="148">
        <v>0.81858902575587911</v>
      </c>
      <c r="L20" s="147"/>
      <c r="M20" s="155">
        <v>3.1266846361185985E-2</v>
      </c>
      <c r="N20" s="144"/>
      <c r="P20" s="146" t="s">
        <v>250</v>
      </c>
      <c r="Q20" s="147">
        <v>7584</v>
      </c>
      <c r="R20" s="147">
        <v>5676</v>
      </c>
      <c r="S20" s="147">
        <v>5517</v>
      </c>
      <c r="T20" s="147">
        <v>5325</v>
      </c>
      <c r="U20" s="147">
        <v>4926</v>
      </c>
      <c r="V20" s="147">
        <v>5420</v>
      </c>
      <c r="W20" s="147">
        <v>6381</v>
      </c>
      <c r="X20" s="147">
        <v>7420</v>
      </c>
      <c r="Y20" s="148">
        <v>0.16282714308102178</v>
      </c>
      <c r="Z20" s="148">
        <v>0.27213500208185365</v>
      </c>
      <c r="AA20" s="147"/>
      <c r="AB20" s="144"/>
      <c r="AC20" s="144"/>
      <c r="AD20" s="147">
        <v>127.57142857142857</v>
      </c>
      <c r="AE20" s="147">
        <v>5832.7142857142853</v>
      </c>
      <c r="AF20" s="144"/>
    </row>
    <row r="21" spans="1:32" ht="15" customHeight="1" x14ac:dyDescent="0.25">
      <c r="A21" s="149" t="s">
        <v>251</v>
      </c>
      <c r="B21" s="150">
        <v>0</v>
      </c>
      <c r="C21" s="150">
        <v>2379</v>
      </c>
      <c r="D21" s="150">
        <v>1507</v>
      </c>
      <c r="E21" s="150">
        <v>1061</v>
      </c>
      <c r="F21" s="150">
        <v>1204</v>
      </c>
      <c r="G21" s="150">
        <v>1223</v>
      </c>
      <c r="H21" s="150">
        <v>1164</v>
      </c>
      <c r="I21" s="150">
        <v>1403</v>
      </c>
      <c r="J21" s="148">
        <v>0.20532646048109965</v>
      </c>
      <c r="K21" s="157">
        <v>-1.4054813773717497E-2</v>
      </c>
      <c r="L21" s="147"/>
      <c r="M21" s="155">
        <v>2.6062565017090207E-2</v>
      </c>
      <c r="N21" s="144"/>
      <c r="P21" s="149" t="s">
        <v>251</v>
      </c>
      <c r="Q21" s="150">
        <v>0</v>
      </c>
      <c r="R21" s="150">
        <v>78700</v>
      </c>
      <c r="S21" s="150">
        <v>63006</v>
      </c>
      <c r="T21" s="150">
        <v>54197</v>
      </c>
      <c r="U21" s="150">
        <v>49382</v>
      </c>
      <c r="V21" s="150">
        <v>47901</v>
      </c>
      <c r="W21" s="150">
        <v>48943</v>
      </c>
      <c r="X21" s="150">
        <v>53832</v>
      </c>
      <c r="Y21" s="148">
        <v>9.9891710765584452E-2</v>
      </c>
      <c r="Z21" s="157">
        <v>-5.5935042045544225E-2</v>
      </c>
      <c r="AA21" s="147"/>
      <c r="AB21" s="144"/>
      <c r="AC21" s="144"/>
      <c r="AD21" s="158">
        <v>1423</v>
      </c>
      <c r="AE21" s="158">
        <v>57021.5</v>
      </c>
      <c r="AF21" s="144"/>
    </row>
    <row r="22" spans="1:32" ht="15" customHeight="1" x14ac:dyDescent="0.25">
      <c r="A22" s="159" t="s">
        <v>252</v>
      </c>
      <c r="B22" s="147">
        <v>754</v>
      </c>
      <c r="C22" s="147">
        <v>789</v>
      </c>
      <c r="D22" s="147">
        <v>756</v>
      </c>
      <c r="E22" s="147">
        <v>564</v>
      </c>
      <c r="F22" s="147">
        <v>444</v>
      </c>
      <c r="G22" s="147">
        <v>478</v>
      </c>
      <c r="H22" s="147">
        <v>462</v>
      </c>
      <c r="I22" s="147">
        <v>602</v>
      </c>
      <c r="J22" s="148">
        <v>0.30303030303030304</v>
      </c>
      <c r="K22" s="148">
        <v>-7.7701907228631181E-3</v>
      </c>
      <c r="L22" s="147"/>
      <c r="M22" s="155">
        <v>3.6071663970279826E-2</v>
      </c>
      <c r="N22" s="144"/>
      <c r="P22" s="159" t="s">
        <v>252</v>
      </c>
      <c r="Q22" s="147">
        <v>22046</v>
      </c>
      <c r="R22" s="147">
        <v>20459</v>
      </c>
      <c r="S22" s="147">
        <v>20642</v>
      </c>
      <c r="T22" s="147">
        <v>16985</v>
      </c>
      <c r="U22" s="147">
        <v>16657</v>
      </c>
      <c r="V22" s="147">
        <v>16735</v>
      </c>
      <c r="W22" s="147">
        <v>15730</v>
      </c>
      <c r="X22" s="147">
        <v>16689</v>
      </c>
      <c r="Y22" s="148">
        <v>6.0966306420851872E-2</v>
      </c>
      <c r="Z22" s="148">
        <v>-9.6174973308369494E-2</v>
      </c>
      <c r="AA22" s="147"/>
      <c r="AB22" s="144"/>
      <c r="AC22" s="144"/>
      <c r="AD22" s="147">
        <v>606.71428571428567</v>
      </c>
      <c r="AE22" s="147">
        <v>18464.857142857141</v>
      </c>
      <c r="AF22" s="144"/>
    </row>
    <row r="23" spans="1:32" ht="15" customHeight="1" x14ac:dyDescent="0.25">
      <c r="A23" s="159" t="s">
        <v>253</v>
      </c>
      <c r="B23" s="147">
        <v>26</v>
      </c>
      <c r="C23" s="147">
        <v>57</v>
      </c>
      <c r="D23" s="147">
        <v>59</v>
      </c>
      <c r="E23" s="147">
        <v>51</v>
      </c>
      <c r="F23" s="147">
        <v>32</v>
      </c>
      <c r="G23" s="147">
        <v>62</v>
      </c>
      <c r="H23" s="147">
        <v>47</v>
      </c>
      <c r="I23" s="147">
        <v>63</v>
      </c>
      <c r="J23" s="148">
        <v>0.34042553191489361</v>
      </c>
      <c r="K23" s="148">
        <v>0.32035928143712572</v>
      </c>
      <c r="L23" s="147"/>
      <c r="M23" s="155">
        <v>4.6909903201787041E-2</v>
      </c>
      <c r="N23" s="144"/>
      <c r="P23" s="159" t="s">
        <v>253</v>
      </c>
      <c r="Q23" s="147">
        <v>1453</v>
      </c>
      <c r="R23" s="147">
        <v>1476</v>
      </c>
      <c r="S23" s="147">
        <v>1841</v>
      </c>
      <c r="T23" s="147">
        <v>1505</v>
      </c>
      <c r="U23" s="147">
        <v>1274</v>
      </c>
      <c r="V23" s="147">
        <v>1299</v>
      </c>
      <c r="W23" s="147">
        <v>1201</v>
      </c>
      <c r="X23" s="147">
        <v>1343</v>
      </c>
      <c r="Y23" s="148">
        <v>0.11823480432972523</v>
      </c>
      <c r="Z23" s="148">
        <v>-6.4484028261518625E-2</v>
      </c>
      <c r="AA23" s="147"/>
      <c r="AB23" s="144"/>
      <c r="AC23" s="144"/>
      <c r="AD23" s="147">
        <v>47.714285714285715</v>
      </c>
      <c r="AE23" s="147">
        <v>1435.5714285714287</v>
      </c>
      <c r="AF23" s="144"/>
    </row>
    <row r="24" spans="1:32" ht="15" customHeight="1" x14ac:dyDescent="0.25">
      <c r="A24" s="159" t="s">
        <v>254</v>
      </c>
      <c r="B24" s="160">
        <v>3.3333333333333333E-2</v>
      </c>
      <c r="C24" s="160">
        <v>6.7375886524822695E-2</v>
      </c>
      <c r="D24" s="160">
        <v>7.2392638036809814E-2</v>
      </c>
      <c r="E24" s="160">
        <v>8.2926829268292687E-2</v>
      </c>
      <c r="F24" s="160">
        <v>6.7226890756302518E-2</v>
      </c>
      <c r="G24" s="160">
        <v>0.11481481481481481</v>
      </c>
      <c r="H24" s="160">
        <v>9.2337917485265222E-2</v>
      </c>
      <c r="I24" s="160">
        <v>9.4736842105263161E-2</v>
      </c>
      <c r="J24" s="152">
        <v>0.23989246199979386</v>
      </c>
      <c r="K24" s="152">
        <v>2.1826997093257043</v>
      </c>
      <c r="L24" s="147"/>
      <c r="M24" s="203">
        <v>2.0258137579974784</v>
      </c>
      <c r="N24" s="144"/>
      <c r="P24" s="159" t="s">
        <v>254</v>
      </c>
      <c r="Q24" s="160">
        <v>6.1832418400783011E-2</v>
      </c>
      <c r="R24" s="160">
        <v>6.7289719626168226E-2</v>
      </c>
      <c r="S24" s="160">
        <v>8.1884090201485571E-2</v>
      </c>
      <c r="T24" s="160">
        <v>8.1395348837209308E-2</v>
      </c>
      <c r="U24" s="160">
        <v>7.105013663487815E-2</v>
      </c>
      <c r="V24" s="160">
        <v>7.2030608849950092E-2</v>
      </c>
      <c r="W24" s="160">
        <v>7.0934971354320475E-2</v>
      </c>
      <c r="X24" s="160">
        <v>7.4478704525288375E-2</v>
      </c>
      <c r="Y24" s="152">
        <v>0.35437331709678999</v>
      </c>
      <c r="Z24" s="152">
        <v>0.23409903339213362</v>
      </c>
      <c r="AA24" s="147"/>
      <c r="AB24" s="144"/>
      <c r="AC24" s="144"/>
      <c r="AD24" s="160">
        <v>7.2909845012006119E-2</v>
      </c>
      <c r="AE24" s="160">
        <v>7.2137714191367039E-2</v>
      </c>
      <c r="AF24" s="144"/>
    </row>
    <row r="25" spans="1:32" x14ac:dyDescent="0.25">
      <c r="A25" s="161" t="s">
        <v>255</v>
      </c>
      <c r="B25" s="161"/>
      <c r="C25" s="161"/>
      <c r="D25" s="161"/>
      <c r="E25" s="162"/>
      <c r="F25" s="162"/>
      <c r="G25" s="162"/>
      <c r="H25" s="162"/>
      <c r="I25" s="162"/>
      <c r="J25" s="162"/>
      <c r="K25" s="162"/>
      <c r="L25" s="162"/>
      <c r="M25" s="144"/>
      <c r="N25" s="144"/>
      <c r="O25" s="204"/>
      <c r="P25" s="161" t="s">
        <v>255</v>
      </c>
      <c r="Q25" s="161"/>
      <c r="R25" s="161"/>
      <c r="S25" s="161"/>
      <c r="T25" s="162"/>
      <c r="U25" s="162"/>
      <c r="V25" s="162"/>
      <c r="W25" s="162"/>
      <c r="X25" s="162"/>
      <c r="Y25" s="162"/>
      <c r="Z25" s="162"/>
      <c r="AA25" s="162"/>
      <c r="AB25" s="144"/>
      <c r="AC25" s="144"/>
      <c r="AD25" s="144"/>
      <c r="AE25" s="144"/>
      <c r="AF25" s="144"/>
    </row>
    <row r="26" spans="1:32" x14ac:dyDescent="0.25">
      <c r="A26" s="205"/>
      <c r="B26" s="205"/>
      <c r="C26" s="205"/>
      <c r="D26" s="205"/>
      <c r="E26" s="144"/>
      <c r="F26" s="144"/>
      <c r="G26" s="144"/>
      <c r="H26" s="144"/>
      <c r="I26" s="162"/>
      <c r="J26" s="162"/>
      <c r="K26" s="162"/>
      <c r="L26" s="162"/>
      <c r="M26" s="144"/>
      <c r="N26" s="144"/>
      <c r="O26" s="144"/>
      <c r="P26" s="163"/>
      <c r="Q26" s="163"/>
      <c r="R26" s="163"/>
      <c r="S26" s="163"/>
      <c r="T26" s="144"/>
      <c r="U26" s="144"/>
      <c r="V26" s="144"/>
      <c r="W26" s="144"/>
      <c r="X26" s="162"/>
      <c r="Y26" s="162"/>
      <c r="Z26" s="162"/>
      <c r="AA26" s="162"/>
      <c r="AB26" s="144"/>
      <c r="AC26" s="144"/>
      <c r="AD26" s="144"/>
      <c r="AE26" s="144"/>
      <c r="AF26" s="144"/>
    </row>
    <row r="27" spans="1:32" x14ac:dyDescent="0.25">
      <c r="A27" s="164"/>
      <c r="B27" s="164"/>
      <c r="C27" s="164"/>
      <c r="D27" s="164"/>
      <c r="E27" s="144"/>
      <c r="F27" s="144"/>
      <c r="G27" s="144"/>
      <c r="H27" s="144"/>
      <c r="I27" s="144"/>
      <c r="J27" s="144"/>
      <c r="K27" s="144"/>
      <c r="L27" s="144"/>
      <c r="M27" s="144"/>
      <c r="N27" s="144"/>
      <c r="O27" s="204"/>
      <c r="P27" s="164"/>
      <c r="Q27" s="164"/>
      <c r="R27" s="164"/>
      <c r="S27" s="164"/>
      <c r="T27" s="144"/>
      <c r="U27" s="144"/>
      <c r="V27" s="144"/>
      <c r="W27" s="144"/>
      <c r="X27" s="144"/>
      <c r="Y27" s="144"/>
      <c r="Z27" s="144"/>
      <c r="AA27" s="144"/>
      <c r="AB27" s="144"/>
      <c r="AC27" s="144"/>
      <c r="AD27" s="144"/>
      <c r="AE27" s="144"/>
      <c r="AF27" s="144"/>
    </row>
    <row r="28" spans="1:32" x14ac:dyDescent="0.25">
      <c r="A28" s="165" t="s">
        <v>256</v>
      </c>
      <c r="B28" s="165"/>
      <c r="C28" s="165"/>
      <c r="D28" s="165"/>
      <c r="E28" s="144"/>
      <c r="F28" s="144"/>
      <c r="G28" s="144"/>
      <c r="H28" s="144"/>
      <c r="I28" s="144"/>
      <c r="J28" s="144"/>
      <c r="K28" s="144"/>
      <c r="L28" s="144"/>
      <c r="M28" s="144"/>
      <c r="N28" s="144"/>
      <c r="O28" s="204"/>
      <c r="P28" s="165" t="s">
        <v>256</v>
      </c>
      <c r="Q28" s="165"/>
      <c r="R28" s="165"/>
      <c r="S28" s="165"/>
      <c r="T28" s="144"/>
      <c r="U28" s="144"/>
      <c r="V28" s="144"/>
      <c r="W28" s="144"/>
      <c r="X28" s="144"/>
      <c r="Y28" s="144"/>
      <c r="Z28" s="144"/>
      <c r="AA28" s="144"/>
      <c r="AB28" s="144"/>
      <c r="AC28" s="144"/>
      <c r="AD28" s="144"/>
      <c r="AE28" s="144"/>
      <c r="AF28" s="144"/>
    </row>
    <row r="29" spans="1:32" outlineLevel="1" x14ac:dyDescent="0.25">
      <c r="A29" s="166" t="s">
        <v>322</v>
      </c>
      <c r="B29" s="166"/>
      <c r="C29" s="166"/>
      <c r="D29" s="166"/>
      <c r="E29" s="167"/>
      <c r="F29" s="167"/>
      <c r="G29" s="167"/>
      <c r="H29" s="167"/>
      <c r="I29" s="167"/>
      <c r="J29" s="167"/>
      <c r="K29" s="167"/>
      <c r="L29" s="167"/>
      <c r="M29" s="144"/>
      <c r="N29" s="144"/>
      <c r="P29" s="166" t="s">
        <v>231</v>
      </c>
      <c r="Q29" s="166"/>
      <c r="R29" s="166"/>
      <c r="S29" s="166"/>
      <c r="T29" s="167"/>
      <c r="U29" s="167"/>
      <c r="V29" s="167"/>
      <c r="W29" s="167"/>
      <c r="X29" s="167"/>
      <c r="Y29" s="167"/>
      <c r="Z29" s="167"/>
      <c r="AA29" s="167"/>
      <c r="AB29" s="144"/>
      <c r="AC29" s="144"/>
      <c r="AD29" s="144"/>
      <c r="AE29" s="144"/>
      <c r="AF29" s="144"/>
    </row>
    <row r="30" spans="1:32" ht="31.5" outlineLevel="1" x14ac:dyDescent="0.25">
      <c r="A30" s="168" t="s">
        <v>257</v>
      </c>
      <c r="B30" s="141">
        <v>2019</v>
      </c>
      <c r="C30" s="141">
        <v>2020</v>
      </c>
      <c r="D30" s="141">
        <v>2021</v>
      </c>
      <c r="E30" s="141">
        <v>2022</v>
      </c>
      <c r="F30" s="141">
        <v>2023</v>
      </c>
      <c r="G30" s="141">
        <v>2024</v>
      </c>
      <c r="H30" s="141">
        <v>2025</v>
      </c>
      <c r="I30" s="141">
        <v>2026</v>
      </c>
      <c r="J30" s="142" t="s">
        <v>232</v>
      </c>
      <c r="K30" s="142" t="s">
        <v>258</v>
      </c>
      <c r="L30" s="143" t="s">
        <v>234</v>
      </c>
      <c r="M30" s="145" t="s">
        <v>287</v>
      </c>
      <c r="N30" s="144"/>
      <c r="P30" s="168" t="s">
        <v>257</v>
      </c>
      <c r="Q30" s="141">
        <v>2019</v>
      </c>
      <c r="R30" s="141">
        <v>2020</v>
      </c>
      <c r="S30" s="141">
        <v>2021</v>
      </c>
      <c r="T30" s="141">
        <v>2022</v>
      </c>
      <c r="U30" s="141">
        <v>2023</v>
      </c>
      <c r="V30" s="141">
        <v>2024</v>
      </c>
      <c r="W30" s="141">
        <v>2025</v>
      </c>
      <c r="X30" s="141">
        <v>2026</v>
      </c>
      <c r="Y30" s="142" t="s">
        <v>232</v>
      </c>
      <c r="Z30" s="142" t="s">
        <v>258</v>
      </c>
      <c r="AA30" s="143" t="s">
        <v>234</v>
      </c>
      <c r="AB30" s="144"/>
      <c r="AC30" s="144"/>
      <c r="AD30" s="145" t="s">
        <v>323</v>
      </c>
      <c r="AE30" s="145" t="s">
        <v>235</v>
      </c>
      <c r="AF30" s="144"/>
    </row>
    <row r="31" spans="1:32" outlineLevel="1" x14ac:dyDescent="0.25">
      <c r="A31" s="169" t="s">
        <v>259</v>
      </c>
      <c r="B31" s="150">
        <v>469</v>
      </c>
      <c r="C31" s="150">
        <v>506</v>
      </c>
      <c r="D31" s="150">
        <v>336</v>
      </c>
      <c r="E31" s="150">
        <v>364</v>
      </c>
      <c r="F31" s="150">
        <v>514</v>
      </c>
      <c r="G31" s="150">
        <v>595</v>
      </c>
      <c r="H31" s="150">
        <v>518</v>
      </c>
      <c r="I31" s="150">
        <v>500</v>
      </c>
      <c r="J31" s="148">
        <v>-3.4749034749034749E-2</v>
      </c>
      <c r="K31" s="148">
        <v>5.9963658388855222E-2</v>
      </c>
      <c r="L31" s="147"/>
      <c r="M31" s="155">
        <v>3.2573289902280131E-2</v>
      </c>
      <c r="N31" s="144"/>
      <c r="P31" s="169" t="s">
        <v>259</v>
      </c>
      <c r="Q31" s="150">
        <v>12909</v>
      </c>
      <c r="R31" s="150">
        <v>14576</v>
      </c>
      <c r="S31" s="150">
        <v>11804</v>
      </c>
      <c r="T31" s="150">
        <v>11312</v>
      </c>
      <c r="U31" s="150">
        <v>13326</v>
      </c>
      <c r="V31" s="150">
        <v>13708</v>
      </c>
      <c r="W31" s="150">
        <v>13724</v>
      </c>
      <c r="X31" s="150">
        <v>15350</v>
      </c>
      <c r="Y31" s="148">
        <v>0.11847857767414748</v>
      </c>
      <c r="Z31" s="148">
        <v>0.17612933591654906</v>
      </c>
      <c r="AA31" s="147"/>
      <c r="AB31" s="144"/>
      <c r="AC31" s="144"/>
      <c r="AD31" s="147">
        <v>471.71428571428572</v>
      </c>
      <c r="AE31" s="147">
        <v>13051.285714285714</v>
      </c>
      <c r="AF31" s="144"/>
    </row>
    <row r="32" spans="1:32" outlineLevel="1" x14ac:dyDescent="0.25">
      <c r="A32" s="169" t="s">
        <v>260</v>
      </c>
      <c r="B32" s="150">
        <v>14</v>
      </c>
      <c r="C32" s="150">
        <v>3</v>
      </c>
      <c r="D32" s="150">
        <v>16</v>
      </c>
      <c r="E32" s="150">
        <v>12</v>
      </c>
      <c r="F32" s="150">
        <v>13</v>
      </c>
      <c r="G32" s="150">
        <v>7</v>
      </c>
      <c r="H32" s="150">
        <v>16</v>
      </c>
      <c r="I32" s="150">
        <v>11</v>
      </c>
      <c r="J32" s="148">
        <v>-0.3125</v>
      </c>
      <c r="K32" s="148">
        <v>-4.9382716049382692E-2</v>
      </c>
      <c r="L32" s="147"/>
      <c r="M32" s="155">
        <v>3.4375000000000003E-2</v>
      </c>
      <c r="N32" s="144"/>
      <c r="P32" s="169" t="s">
        <v>260</v>
      </c>
      <c r="Q32" s="150">
        <v>335</v>
      </c>
      <c r="R32" s="150">
        <v>314</v>
      </c>
      <c r="S32" s="150">
        <v>298</v>
      </c>
      <c r="T32" s="150">
        <v>235</v>
      </c>
      <c r="U32" s="150">
        <v>305</v>
      </c>
      <c r="V32" s="150">
        <v>292</v>
      </c>
      <c r="W32" s="150">
        <v>283</v>
      </c>
      <c r="X32" s="150">
        <v>320</v>
      </c>
      <c r="Y32" s="148">
        <v>0.13074204946996468</v>
      </c>
      <c r="Z32" s="148">
        <v>8.6323957322987449E-2</v>
      </c>
      <c r="AA32" s="147"/>
      <c r="AB32" s="144"/>
      <c r="AC32" s="144"/>
      <c r="AD32" s="147">
        <v>11.571428571428571</v>
      </c>
      <c r="AE32" s="147">
        <v>294.57142857142856</v>
      </c>
      <c r="AF32" s="144"/>
    </row>
    <row r="33" spans="1:32" outlineLevel="1" x14ac:dyDescent="0.25">
      <c r="A33" s="169" t="s">
        <v>261</v>
      </c>
      <c r="B33" s="150">
        <v>56</v>
      </c>
      <c r="C33" s="150">
        <v>76</v>
      </c>
      <c r="D33" s="150">
        <v>49</v>
      </c>
      <c r="E33" s="150">
        <v>30</v>
      </c>
      <c r="F33" s="150">
        <v>52</v>
      </c>
      <c r="G33" s="150">
        <v>34</v>
      </c>
      <c r="H33" s="150">
        <v>56</v>
      </c>
      <c r="I33" s="150">
        <v>56</v>
      </c>
      <c r="J33" s="148">
        <v>0</v>
      </c>
      <c r="K33" s="148">
        <v>0.11048158640226624</v>
      </c>
      <c r="L33" s="147"/>
      <c r="M33" s="155">
        <v>6.8880688806888066E-2</v>
      </c>
      <c r="N33" s="144"/>
      <c r="P33" s="169" t="s">
        <v>261</v>
      </c>
      <c r="Q33" s="150">
        <v>648</v>
      </c>
      <c r="R33" s="150">
        <v>849</v>
      </c>
      <c r="S33" s="150">
        <v>1022</v>
      </c>
      <c r="T33" s="150">
        <v>685</v>
      </c>
      <c r="U33" s="150">
        <v>809</v>
      </c>
      <c r="V33" s="150">
        <v>743</v>
      </c>
      <c r="W33" s="150">
        <v>677</v>
      </c>
      <c r="X33" s="150">
        <v>813</v>
      </c>
      <c r="Y33" s="148">
        <v>0.20088626292466766</v>
      </c>
      <c r="Z33" s="148">
        <v>4.7487575924903415E-2</v>
      </c>
      <c r="AA33" s="147"/>
      <c r="AB33" s="144"/>
      <c r="AC33" s="144"/>
      <c r="AD33" s="147">
        <v>50.428571428571431</v>
      </c>
      <c r="AE33" s="147">
        <v>776.14285714285711</v>
      </c>
      <c r="AF33" s="144"/>
    </row>
    <row r="34" spans="1:32" outlineLevel="1" x14ac:dyDescent="0.25">
      <c r="A34" s="169" t="s">
        <v>262</v>
      </c>
      <c r="B34" s="150">
        <v>507</v>
      </c>
      <c r="C34" s="150">
        <v>559</v>
      </c>
      <c r="D34" s="150">
        <v>331</v>
      </c>
      <c r="E34" s="150">
        <v>200</v>
      </c>
      <c r="F34" s="150">
        <v>193</v>
      </c>
      <c r="G34" s="150">
        <v>204</v>
      </c>
      <c r="H34" s="150">
        <v>204</v>
      </c>
      <c r="I34" s="150">
        <v>193</v>
      </c>
      <c r="J34" s="148">
        <v>-5.3921568627450983E-2</v>
      </c>
      <c r="K34" s="148">
        <v>-0.38535031847133761</v>
      </c>
      <c r="L34" s="147"/>
      <c r="M34" s="155">
        <v>3.2645466847090666E-2</v>
      </c>
      <c r="N34" s="144"/>
      <c r="P34" s="169" t="s">
        <v>262</v>
      </c>
      <c r="Q34" s="150">
        <v>11856</v>
      </c>
      <c r="R34" s="150">
        <v>11965</v>
      </c>
      <c r="S34" s="150">
        <v>8987</v>
      </c>
      <c r="T34" s="150">
        <v>6063</v>
      </c>
      <c r="U34" s="150">
        <v>6174</v>
      </c>
      <c r="V34" s="150">
        <v>6520</v>
      </c>
      <c r="W34" s="150">
        <v>6169</v>
      </c>
      <c r="X34" s="150">
        <v>5912</v>
      </c>
      <c r="Y34" s="148">
        <v>-4.1659912465553575E-2</v>
      </c>
      <c r="Z34" s="148">
        <v>-0.28319534416461706</v>
      </c>
      <c r="AA34" s="147"/>
      <c r="AB34" s="144"/>
      <c r="AC34" s="144"/>
      <c r="AD34" s="147">
        <v>314</v>
      </c>
      <c r="AE34" s="147">
        <v>8247.7142857142862</v>
      </c>
      <c r="AF34" s="144"/>
    </row>
    <row r="35" spans="1:32" outlineLevel="1" x14ac:dyDescent="0.25">
      <c r="A35" s="169" t="s">
        <v>53</v>
      </c>
      <c r="B35" s="150">
        <v>151</v>
      </c>
      <c r="C35" s="150">
        <v>95</v>
      </c>
      <c r="D35" s="150">
        <v>70</v>
      </c>
      <c r="E35" s="150">
        <v>113</v>
      </c>
      <c r="F35" s="150">
        <v>106</v>
      </c>
      <c r="G35" s="150">
        <v>116</v>
      </c>
      <c r="H35" s="150">
        <v>136</v>
      </c>
      <c r="I35" s="150">
        <v>80</v>
      </c>
      <c r="J35" s="148">
        <v>-0.41176470588235292</v>
      </c>
      <c r="K35" s="148">
        <v>-0.28843710292249047</v>
      </c>
      <c r="L35" s="147"/>
      <c r="M35" s="155">
        <v>3.5587188612099648E-2</v>
      </c>
      <c r="N35" s="144"/>
      <c r="P35" s="169" t="s">
        <v>53</v>
      </c>
      <c r="Q35" s="150">
        <v>3058</v>
      </c>
      <c r="R35" s="150">
        <v>2798</v>
      </c>
      <c r="S35" s="150">
        <v>2668</v>
      </c>
      <c r="T35" s="150">
        <v>2221</v>
      </c>
      <c r="U35" s="150">
        <v>2390</v>
      </c>
      <c r="V35" s="150">
        <v>2332</v>
      </c>
      <c r="W35" s="150">
        <v>2360</v>
      </c>
      <c r="X35" s="150">
        <v>2248</v>
      </c>
      <c r="Y35" s="148">
        <v>-4.7457627118644069E-2</v>
      </c>
      <c r="Z35" s="148">
        <v>-0.1172939922589331</v>
      </c>
      <c r="AA35" s="147"/>
      <c r="AB35" s="144"/>
      <c r="AC35" s="144"/>
      <c r="AD35" s="147">
        <v>112.42857142857143</v>
      </c>
      <c r="AE35" s="147">
        <v>2546.7142857142858</v>
      </c>
      <c r="AF35" s="144"/>
    </row>
    <row r="36" spans="1:32" outlineLevel="1" x14ac:dyDescent="0.25">
      <c r="A36" s="169" t="s">
        <v>11</v>
      </c>
      <c r="B36" s="150">
        <v>144</v>
      </c>
      <c r="C36" s="150">
        <v>161</v>
      </c>
      <c r="D36" s="150">
        <v>145</v>
      </c>
      <c r="E36" s="150">
        <v>108</v>
      </c>
      <c r="F36" s="150">
        <v>122</v>
      </c>
      <c r="G36" s="150">
        <v>178</v>
      </c>
      <c r="H36" s="150">
        <v>164</v>
      </c>
      <c r="I36" s="150">
        <v>151</v>
      </c>
      <c r="J36" s="148">
        <v>-7.926829268292683E-2</v>
      </c>
      <c r="K36" s="148">
        <v>3.4246575342465752E-2</v>
      </c>
      <c r="L36" s="147"/>
      <c r="M36" s="155">
        <v>2.0524670381949165E-2</v>
      </c>
      <c r="N36" s="144"/>
      <c r="P36" s="169" t="s">
        <v>11</v>
      </c>
      <c r="Q36" s="150">
        <v>5545</v>
      </c>
      <c r="R36" s="150">
        <v>7081</v>
      </c>
      <c r="S36" s="150">
        <v>5662</v>
      </c>
      <c r="T36" s="150">
        <v>5708</v>
      </c>
      <c r="U36" s="150">
        <v>7037</v>
      </c>
      <c r="V36" s="150">
        <v>6454</v>
      </c>
      <c r="W36" s="150">
        <v>6947</v>
      </c>
      <c r="X36" s="150">
        <v>7357</v>
      </c>
      <c r="Y36" s="148">
        <v>5.9018281272491722E-2</v>
      </c>
      <c r="Z36" s="148">
        <v>0.15899986496826762</v>
      </c>
      <c r="AA36" s="147"/>
      <c r="AB36" s="144"/>
      <c r="AC36" s="144"/>
      <c r="AD36" s="147">
        <v>146</v>
      </c>
      <c r="AE36" s="147">
        <v>6347.7142857142853</v>
      </c>
      <c r="AF36" s="144"/>
    </row>
    <row r="37" spans="1:32" outlineLevel="1" x14ac:dyDescent="0.25">
      <c r="A37" s="169" t="s">
        <v>263</v>
      </c>
      <c r="B37" s="150">
        <v>639</v>
      </c>
      <c r="C37" s="150">
        <v>713</v>
      </c>
      <c r="D37" s="150">
        <v>578</v>
      </c>
      <c r="E37" s="150">
        <v>557</v>
      </c>
      <c r="F37" s="150">
        <v>616</v>
      </c>
      <c r="G37" s="150">
        <v>625</v>
      </c>
      <c r="H37" s="150">
        <v>662</v>
      </c>
      <c r="I37" s="150">
        <v>714</v>
      </c>
      <c r="J37" s="148">
        <v>7.8549848942598186E-2</v>
      </c>
      <c r="K37" s="148">
        <v>0.13849658314350805</v>
      </c>
      <c r="L37" s="147"/>
      <c r="M37" s="155">
        <v>3.789607770288201E-2</v>
      </c>
      <c r="N37" s="144"/>
      <c r="P37" s="169" t="s">
        <v>263</v>
      </c>
      <c r="Q37" s="150">
        <v>17298</v>
      </c>
      <c r="R37" s="150">
        <v>20039</v>
      </c>
      <c r="S37" s="150">
        <v>16891</v>
      </c>
      <c r="T37" s="150">
        <v>16358</v>
      </c>
      <c r="U37" s="150">
        <v>18199</v>
      </c>
      <c r="V37" s="150">
        <v>16976</v>
      </c>
      <c r="W37" s="150">
        <v>16991</v>
      </c>
      <c r="X37" s="150">
        <v>18841</v>
      </c>
      <c r="Y37" s="148">
        <v>0.10888117238538049</v>
      </c>
      <c r="Z37" s="148">
        <v>7.4418339416058396E-2</v>
      </c>
      <c r="AA37" s="147"/>
      <c r="AB37" s="144"/>
      <c r="AC37" s="144"/>
      <c r="AD37" s="147">
        <v>627.14285714285711</v>
      </c>
      <c r="AE37" s="147">
        <v>17536</v>
      </c>
      <c r="AF37" s="144"/>
    </row>
    <row r="38" spans="1:32" outlineLevel="1" x14ac:dyDescent="0.25">
      <c r="A38" s="169" t="s">
        <v>264</v>
      </c>
      <c r="B38" s="150">
        <v>665</v>
      </c>
      <c r="C38" s="150">
        <v>654</v>
      </c>
      <c r="D38" s="150">
        <v>517</v>
      </c>
      <c r="E38" s="150">
        <v>481</v>
      </c>
      <c r="F38" s="150">
        <v>660</v>
      </c>
      <c r="G38" s="150">
        <v>693</v>
      </c>
      <c r="H38" s="150">
        <v>679</v>
      </c>
      <c r="I38" s="150">
        <v>668</v>
      </c>
      <c r="J38" s="148">
        <v>-1.6200294550810016E-2</v>
      </c>
      <c r="K38" s="148">
        <v>7.5189698781328959E-2</v>
      </c>
      <c r="L38" s="147"/>
      <c r="M38" s="155">
        <v>1.9079717802976206E-2</v>
      </c>
      <c r="N38" s="144"/>
      <c r="P38" s="169" t="s">
        <v>264</v>
      </c>
      <c r="Q38" s="150">
        <v>29719</v>
      </c>
      <c r="R38" s="150">
        <v>30357</v>
      </c>
      <c r="S38" s="150">
        <v>22700</v>
      </c>
      <c r="T38" s="150">
        <v>28141</v>
      </c>
      <c r="U38" s="150">
        <v>32999</v>
      </c>
      <c r="V38" s="150">
        <v>35838</v>
      </c>
      <c r="W38" s="150">
        <v>34289</v>
      </c>
      <c r="X38" s="150">
        <v>35011</v>
      </c>
      <c r="Y38" s="148">
        <v>2.105631543643734E-2</v>
      </c>
      <c r="Z38" s="148">
        <v>0.14498955817289053</v>
      </c>
      <c r="AA38" s="147"/>
      <c r="AB38" s="144"/>
      <c r="AC38" s="144"/>
      <c r="AD38" s="147">
        <v>621.28571428571433</v>
      </c>
      <c r="AE38" s="147">
        <v>30577.571428571428</v>
      </c>
      <c r="AF38" s="144"/>
    </row>
    <row r="39" spans="1:32" outlineLevel="1" x14ac:dyDescent="0.25">
      <c r="A39" s="169" t="s">
        <v>265</v>
      </c>
      <c r="B39" s="150">
        <v>380</v>
      </c>
      <c r="C39" s="150">
        <v>439</v>
      </c>
      <c r="D39" s="150">
        <v>314</v>
      </c>
      <c r="E39" s="150">
        <v>317</v>
      </c>
      <c r="F39" s="150">
        <v>382</v>
      </c>
      <c r="G39" s="150">
        <v>444</v>
      </c>
      <c r="H39" s="150">
        <v>420</v>
      </c>
      <c r="I39" s="150">
        <v>553</v>
      </c>
      <c r="J39" s="148">
        <v>0.31666666666666665</v>
      </c>
      <c r="K39" s="148">
        <v>0.43583086053412456</v>
      </c>
      <c r="L39" s="147"/>
      <c r="M39" s="155">
        <v>4.3673985152424578E-2</v>
      </c>
      <c r="N39" s="144"/>
      <c r="P39" s="169" t="s">
        <v>265</v>
      </c>
      <c r="Q39" s="150">
        <v>11823</v>
      </c>
      <c r="R39" s="150">
        <v>13216</v>
      </c>
      <c r="S39" s="150">
        <v>9209</v>
      </c>
      <c r="T39" s="150">
        <v>9024</v>
      </c>
      <c r="U39" s="150">
        <v>11275</v>
      </c>
      <c r="V39" s="150">
        <v>11078</v>
      </c>
      <c r="W39" s="150">
        <v>11554</v>
      </c>
      <c r="X39" s="150">
        <v>12662</v>
      </c>
      <c r="Y39" s="148">
        <v>9.5897524666782072E-2</v>
      </c>
      <c r="Z39" s="148">
        <v>0.14842120265875425</v>
      </c>
      <c r="AA39" s="147"/>
      <c r="AB39" s="144"/>
      <c r="AC39" s="144"/>
      <c r="AD39" s="147">
        <v>385.14285714285717</v>
      </c>
      <c r="AE39" s="147">
        <v>11025.571428571429</v>
      </c>
      <c r="AF39" s="144"/>
    </row>
    <row r="40" spans="1:32" outlineLevel="1" x14ac:dyDescent="0.25">
      <c r="A40" s="169" t="s">
        <v>266</v>
      </c>
      <c r="B40" s="150">
        <v>200</v>
      </c>
      <c r="C40" s="150">
        <v>188</v>
      </c>
      <c r="D40" s="150">
        <v>198</v>
      </c>
      <c r="E40" s="150">
        <v>176</v>
      </c>
      <c r="F40" s="150">
        <v>187</v>
      </c>
      <c r="G40" s="150">
        <v>308</v>
      </c>
      <c r="H40" s="150">
        <v>294</v>
      </c>
      <c r="I40" s="150">
        <v>384</v>
      </c>
      <c r="J40" s="148">
        <v>0.30612244897959184</v>
      </c>
      <c r="K40" s="148">
        <v>0.73307543520309471</v>
      </c>
      <c r="L40" s="147"/>
      <c r="M40" s="155">
        <v>2.6086956521739129E-2</v>
      </c>
      <c r="N40" s="144"/>
      <c r="P40" s="169" t="s">
        <v>266</v>
      </c>
      <c r="Q40" s="150">
        <v>8884</v>
      </c>
      <c r="R40" s="150">
        <v>10118</v>
      </c>
      <c r="S40" s="150">
        <v>8178</v>
      </c>
      <c r="T40" s="150">
        <v>7811</v>
      </c>
      <c r="U40" s="150">
        <v>9017</v>
      </c>
      <c r="V40" s="150">
        <v>11317</v>
      </c>
      <c r="W40" s="150">
        <v>10941</v>
      </c>
      <c r="X40" s="150">
        <v>14720</v>
      </c>
      <c r="Y40" s="148">
        <v>0.345398044054474</v>
      </c>
      <c r="Z40" s="148">
        <v>0.55494522077686881</v>
      </c>
      <c r="AA40" s="147"/>
      <c r="AB40" s="144"/>
      <c r="AC40" s="144"/>
      <c r="AD40" s="147">
        <v>221.57142857142858</v>
      </c>
      <c r="AE40" s="147">
        <v>9466.5714285714294</v>
      </c>
      <c r="AF40" s="144"/>
    </row>
    <row r="41" spans="1:32" outlineLevel="1" x14ac:dyDescent="0.25">
      <c r="A41" s="168" t="s">
        <v>267</v>
      </c>
      <c r="B41" s="170">
        <v>3225</v>
      </c>
      <c r="C41" s="170">
        <v>3394</v>
      </c>
      <c r="D41" s="170">
        <v>2554</v>
      </c>
      <c r="E41" s="170">
        <v>2358</v>
      </c>
      <c r="F41" s="170">
        <v>2845</v>
      </c>
      <c r="G41" s="170">
        <v>3204</v>
      </c>
      <c r="H41" s="170">
        <v>3149</v>
      </c>
      <c r="I41" s="170">
        <v>3310</v>
      </c>
      <c r="J41" s="171">
        <v>5.1127342013337566E-2</v>
      </c>
      <c r="K41" s="171">
        <v>0.11775773071542286</v>
      </c>
      <c r="L41" s="147"/>
      <c r="M41" s="206">
        <v>2.923150290548775E-2</v>
      </c>
      <c r="N41" s="144"/>
      <c r="P41" s="168" t="s">
        <v>267</v>
      </c>
      <c r="Q41" s="170">
        <v>102075</v>
      </c>
      <c r="R41" s="170">
        <v>111313</v>
      </c>
      <c r="S41" s="170">
        <v>87419</v>
      </c>
      <c r="T41" s="170">
        <v>87558</v>
      </c>
      <c r="U41" s="170">
        <v>101531</v>
      </c>
      <c r="V41" s="170">
        <v>105258</v>
      </c>
      <c r="W41" s="170">
        <v>103935</v>
      </c>
      <c r="X41" s="170">
        <v>113234</v>
      </c>
      <c r="Y41" s="171">
        <v>8.9469379900899607E-2</v>
      </c>
      <c r="Z41" s="171">
        <v>0.13381557999053051</v>
      </c>
      <c r="AA41" s="147"/>
      <c r="AB41" s="144"/>
      <c r="AC41" s="144"/>
      <c r="AD41" s="147">
        <v>2961.2857142857142</v>
      </c>
      <c r="AE41" s="147">
        <v>99869.857142857145</v>
      </c>
      <c r="AF41" s="144"/>
    </row>
    <row r="42" spans="1:32" outlineLevel="1" x14ac:dyDescent="0.25">
      <c r="A42" s="163" t="s">
        <v>289</v>
      </c>
      <c r="B42" s="163"/>
      <c r="C42" s="163"/>
      <c r="D42" s="163"/>
      <c r="E42" s="144"/>
      <c r="F42" s="144"/>
      <c r="G42" s="144"/>
      <c r="H42" s="144"/>
      <c r="I42" s="162"/>
      <c r="J42" s="162"/>
      <c r="K42" s="162"/>
      <c r="L42" s="144"/>
      <c r="M42" s="144"/>
      <c r="N42" s="144"/>
      <c r="O42" s="144"/>
      <c r="P42" s="163" t="s">
        <v>268</v>
      </c>
      <c r="Q42" s="163"/>
      <c r="R42" s="163"/>
      <c r="S42" s="163"/>
      <c r="T42" s="144"/>
      <c r="U42" s="144"/>
      <c r="V42" s="144"/>
      <c r="W42" s="144"/>
      <c r="X42" s="162"/>
      <c r="Y42" s="162"/>
      <c r="Z42" s="162"/>
      <c r="AA42" s="144"/>
      <c r="AB42" s="144"/>
      <c r="AC42" s="144"/>
      <c r="AD42" s="144"/>
      <c r="AE42" s="144"/>
      <c r="AF42" s="144"/>
    </row>
    <row r="43" spans="1:32" x14ac:dyDescent="0.25">
      <c r="A43" s="204"/>
      <c r="B43" s="204"/>
      <c r="C43" s="204"/>
      <c r="D43" s="20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row>
    <row r="44" spans="1:32" x14ac:dyDescent="0.25">
      <c r="A44" s="204"/>
      <c r="B44" s="204"/>
      <c r="C44" s="204"/>
      <c r="D44" s="20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row>
    <row r="45" spans="1:32" x14ac:dyDescent="0.25">
      <c r="A45" s="165" t="s">
        <v>237</v>
      </c>
      <c r="B45" s="165"/>
      <c r="C45" s="165"/>
      <c r="D45" s="165"/>
      <c r="E45" s="144"/>
      <c r="F45" s="144"/>
      <c r="G45" s="144"/>
      <c r="H45" s="144"/>
      <c r="I45" s="144"/>
      <c r="J45" s="144"/>
      <c r="K45" s="144"/>
      <c r="L45" s="144"/>
      <c r="M45" s="144"/>
      <c r="N45" s="144"/>
      <c r="O45" s="204"/>
      <c r="P45" s="165" t="s">
        <v>237</v>
      </c>
      <c r="Q45" s="165"/>
      <c r="R45" s="165"/>
      <c r="S45" s="165"/>
      <c r="T45" s="144"/>
      <c r="U45" s="144"/>
      <c r="V45" s="144"/>
      <c r="W45" s="144"/>
      <c r="X45" s="144"/>
      <c r="Y45" s="144"/>
      <c r="Z45" s="144"/>
      <c r="AA45" s="144"/>
      <c r="AB45" s="144"/>
      <c r="AC45" s="144"/>
      <c r="AD45" s="144"/>
      <c r="AE45" s="144"/>
      <c r="AF45" s="144"/>
    </row>
    <row r="46" spans="1:32" outlineLevel="1" x14ac:dyDescent="0.25">
      <c r="A46" s="166" t="s">
        <v>322</v>
      </c>
      <c r="B46" s="166"/>
      <c r="C46" s="166"/>
      <c r="D46" s="166"/>
      <c r="E46" s="167"/>
      <c r="F46" s="167"/>
      <c r="G46" s="167"/>
      <c r="H46" s="167"/>
      <c r="I46" s="167"/>
      <c r="J46" s="167"/>
      <c r="K46" s="167"/>
      <c r="L46" s="167"/>
      <c r="M46" s="144"/>
      <c r="N46" s="144"/>
      <c r="P46" s="166" t="s">
        <v>231</v>
      </c>
      <c r="Q46" s="166"/>
      <c r="R46" s="166"/>
      <c r="S46" s="166"/>
      <c r="T46" s="167"/>
      <c r="U46" s="167"/>
      <c r="V46" s="167"/>
      <c r="W46" s="167"/>
      <c r="X46" s="167"/>
      <c r="Y46" s="167"/>
      <c r="Z46" s="167"/>
      <c r="AA46" s="167"/>
      <c r="AB46" s="144"/>
      <c r="AC46" s="144"/>
      <c r="AD46" s="144"/>
      <c r="AE46" s="144"/>
      <c r="AF46" s="144"/>
    </row>
    <row r="47" spans="1:32" ht="31.5" outlineLevel="1" x14ac:dyDescent="0.25">
      <c r="A47" s="168" t="s">
        <v>257</v>
      </c>
      <c r="B47" s="141">
        <v>2019</v>
      </c>
      <c r="C47" s="141">
        <v>2020</v>
      </c>
      <c r="D47" s="141">
        <v>2021</v>
      </c>
      <c r="E47" s="141">
        <v>2022</v>
      </c>
      <c r="F47" s="141">
        <v>2023</v>
      </c>
      <c r="G47" s="141">
        <v>2024</v>
      </c>
      <c r="H47" s="141">
        <v>2025</v>
      </c>
      <c r="I47" s="141">
        <v>2026</v>
      </c>
      <c r="J47" s="142" t="s">
        <v>232</v>
      </c>
      <c r="K47" s="142" t="s">
        <v>258</v>
      </c>
      <c r="L47" s="143" t="s">
        <v>234</v>
      </c>
      <c r="M47" s="145" t="s">
        <v>287</v>
      </c>
      <c r="N47" s="144"/>
      <c r="P47" s="168" t="s">
        <v>257</v>
      </c>
      <c r="Q47" s="141">
        <v>2019</v>
      </c>
      <c r="R47" s="141">
        <v>2020</v>
      </c>
      <c r="S47" s="141">
        <v>2021</v>
      </c>
      <c r="T47" s="141">
        <v>2022</v>
      </c>
      <c r="U47" s="141">
        <v>2023</v>
      </c>
      <c r="V47" s="141">
        <v>2024</v>
      </c>
      <c r="W47" s="141">
        <v>2025</v>
      </c>
      <c r="X47" s="141">
        <v>2026</v>
      </c>
      <c r="Y47" s="142" t="s">
        <v>232</v>
      </c>
      <c r="Z47" s="142" t="s">
        <v>258</v>
      </c>
      <c r="AA47" s="143" t="s">
        <v>234</v>
      </c>
      <c r="AB47" s="144"/>
      <c r="AC47" s="144"/>
      <c r="AD47" s="145" t="s">
        <v>323</v>
      </c>
      <c r="AE47" s="145" t="s">
        <v>235</v>
      </c>
      <c r="AF47" s="144"/>
    </row>
    <row r="48" spans="1:32" outlineLevel="1" x14ac:dyDescent="0.25">
      <c r="A48" s="169" t="s">
        <v>259</v>
      </c>
      <c r="B48" s="150">
        <v>326</v>
      </c>
      <c r="C48" s="150">
        <v>328</v>
      </c>
      <c r="D48" s="150">
        <v>186</v>
      </c>
      <c r="E48" s="150">
        <v>245</v>
      </c>
      <c r="F48" s="150">
        <v>311</v>
      </c>
      <c r="G48" s="150">
        <v>349</v>
      </c>
      <c r="H48" s="150">
        <v>265</v>
      </c>
      <c r="I48" s="150">
        <v>244</v>
      </c>
      <c r="J48" s="148">
        <v>-7.9245283018867921E-2</v>
      </c>
      <c r="K48" s="148">
        <v>-0.15024875621890554</v>
      </c>
      <c r="L48" s="147"/>
      <c r="M48" s="155">
        <v>3.1970649895178199E-2</v>
      </c>
      <c r="N48" s="144"/>
      <c r="P48" s="169" t="s">
        <v>259</v>
      </c>
      <c r="Q48" s="150">
        <v>8136</v>
      </c>
      <c r="R48" s="150">
        <v>8810</v>
      </c>
      <c r="S48" s="150">
        <v>6630</v>
      </c>
      <c r="T48" s="150">
        <v>6331</v>
      </c>
      <c r="U48" s="150">
        <v>7003</v>
      </c>
      <c r="V48" s="150">
        <v>6893</v>
      </c>
      <c r="W48" s="150">
        <v>6958</v>
      </c>
      <c r="X48" s="150">
        <v>7632</v>
      </c>
      <c r="Y48" s="148">
        <v>9.6866915780396662E-2</v>
      </c>
      <c r="Z48" s="148">
        <v>5.2461535430744097E-2</v>
      </c>
      <c r="AA48" s="147"/>
      <c r="AB48" s="144"/>
      <c r="AC48" s="144"/>
      <c r="AD48" s="147">
        <v>287.14285714285717</v>
      </c>
      <c r="AE48" s="147">
        <v>7251.5714285714284</v>
      </c>
      <c r="AF48" s="144"/>
    </row>
    <row r="49" spans="1:32" outlineLevel="1" x14ac:dyDescent="0.25">
      <c r="A49" s="169" t="s">
        <v>260</v>
      </c>
      <c r="B49" s="150">
        <v>6</v>
      </c>
      <c r="C49" s="150">
        <v>0</v>
      </c>
      <c r="D49" s="150">
        <v>4</v>
      </c>
      <c r="E49" s="150">
        <v>3</v>
      </c>
      <c r="F49" s="150">
        <v>1</v>
      </c>
      <c r="G49" s="150">
        <v>3</v>
      </c>
      <c r="H49" s="150">
        <v>0</v>
      </c>
      <c r="I49" s="150">
        <v>1</v>
      </c>
      <c r="J49" s="148" t="e">
        <v>#DIV/0!</v>
      </c>
      <c r="K49" s="148">
        <v>-0.58823529411764708</v>
      </c>
      <c r="L49" s="147"/>
      <c r="M49" s="155">
        <v>1.7857142857142856E-2</v>
      </c>
      <c r="N49" s="144"/>
      <c r="P49" s="169" t="s">
        <v>260</v>
      </c>
      <c r="Q49" s="150">
        <v>124</v>
      </c>
      <c r="R49" s="150">
        <v>95</v>
      </c>
      <c r="S49" s="150">
        <v>94</v>
      </c>
      <c r="T49" s="150">
        <v>72</v>
      </c>
      <c r="U49" s="150">
        <v>59</v>
      </c>
      <c r="V49" s="150">
        <v>52</v>
      </c>
      <c r="W49" s="150">
        <v>45</v>
      </c>
      <c r="X49" s="150">
        <v>56</v>
      </c>
      <c r="Y49" s="148">
        <v>0.24444444444444444</v>
      </c>
      <c r="Z49" s="148">
        <v>-0.27541589648798526</v>
      </c>
      <c r="AA49" s="147"/>
      <c r="AB49" s="144"/>
      <c r="AC49" s="144"/>
      <c r="AD49" s="147">
        <v>2.4285714285714284</v>
      </c>
      <c r="AE49" s="147">
        <v>77.285714285714292</v>
      </c>
      <c r="AF49" s="144"/>
    </row>
    <row r="50" spans="1:32" outlineLevel="1" x14ac:dyDescent="0.25">
      <c r="A50" s="169" t="s">
        <v>261</v>
      </c>
      <c r="B50" s="150">
        <v>34</v>
      </c>
      <c r="C50" s="150">
        <v>53</v>
      </c>
      <c r="D50" s="150">
        <v>34</v>
      </c>
      <c r="E50" s="150">
        <v>16</v>
      </c>
      <c r="F50" s="150">
        <v>36</v>
      </c>
      <c r="G50" s="150">
        <v>24</v>
      </c>
      <c r="H50" s="150">
        <v>31</v>
      </c>
      <c r="I50" s="150">
        <v>43</v>
      </c>
      <c r="J50" s="148">
        <v>0.38709677419354838</v>
      </c>
      <c r="K50" s="148">
        <v>0.32017543859649134</v>
      </c>
      <c r="L50" s="147"/>
      <c r="M50" s="155">
        <v>9.1295116772823773E-2</v>
      </c>
      <c r="N50" s="144"/>
      <c r="P50" s="169" t="s">
        <v>261</v>
      </c>
      <c r="Q50" s="150">
        <v>381</v>
      </c>
      <c r="R50" s="150">
        <v>538</v>
      </c>
      <c r="S50" s="150">
        <v>613</v>
      </c>
      <c r="T50" s="150">
        <v>366</v>
      </c>
      <c r="U50" s="150">
        <v>441</v>
      </c>
      <c r="V50" s="150">
        <v>438</v>
      </c>
      <c r="W50" s="150">
        <v>355</v>
      </c>
      <c r="X50" s="150">
        <v>471</v>
      </c>
      <c r="Y50" s="148">
        <v>0.3267605633802817</v>
      </c>
      <c r="Z50" s="148">
        <v>5.268199233716471E-2</v>
      </c>
      <c r="AA50" s="147"/>
      <c r="AB50" s="144"/>
      <c r="AC50" s="144"/>
      <c r="AD50" s="147">
        <v>32.571428571428569</v>
      </c>
      <c r="AE50" s="147">
        <v>447.42857142857144</v>
      </c>
      <c r="AF50" s="144"/>
    </row>
    <row r="51" spans="1:32" outlineLevel="1" x14ac:dyDescent="0.25">
      <c r="A51" s="169" t="s">
        <v>262</v>
      </c>
      <c r="B51" s="150">
        <v>417</v>
      </c>
      <c r="C51" s="150">
        <v>468</v>
      </c>
      <c r="D51" s="150">
        <v>228</v>
      </c>
      <c r="E51" s="150">
        <v>143</v>
      </c>
      <c r="F51" s="150">
        <v>119</v>
      </c>
      <c r="G51" s="150">
        <v>138</v>
      </c>
      <c r="H51" s="150">
        <v>112</v>
      </c>
      <c r="I51" s="150">
        <v>106</v>
      </c>
      <c r="J51" s="148">
        <v>-5.3571428571428568E-2</v>
      </c>
      <c r="K51" s="148">
        <v>-0.54338461538461535</v>
      </c>
      <c r="L51" s="147"/>
      <c r="M51" s="155">
        <v>2.9935046597006496E-2</v>
      </c>
      <c r="N51" s="144"/>
      <c r="P51" s="169" t="s">
        <v>262</v>
      </c>
      <c r="Q51" s="150">
        <v>9272</v>
      </c>
      <c r="R51" s="150">
        <v>9101</v>
      </c>
      <c r="S51" s="150">
        <v>6471</v>
      </c>
      <c r="T51" s="150">
        <v>4067</v>
      </c>
      <c r="U51" s="150">
        <v>3751</v>
      </c>
      <c r="V51" s="150">
        <v>3588</v>
      </c>
      <c r="W51" s="150">
        <v>3719</v>
      </c>
      <c r="X51" s="150">
        <v>3541</v>
      </c>
      <c r="Y51" s="148">
        <v>-4.7862328582952404E-2</v>
      </c>
      <c r="Z51" s="148">
        <v>-0.37984437939403043</v>
      </c>
      <c r="AA51" s="147"/>
      <c r="AB51" s="144"/>
      <c r="AC51" s="144"/>
      <c r="AD51" s="147">
        <v>232.14285714285714</v>
      </c>
      <c r="AE51" s="147">
        <v>5709.8571428571431</v>
      </c>
      <c r="AF51" s="144"/>
    </row>
    <row r="52" spans="1:32" outlineLevel="1" x14ac:dyDescent="0.25">
      <c r="A52" s="169" t="s">
        <v>53</v>
      </c>
      <c r="B52" s="150">
        <v>112</v>
      </c>
      <c r="C52" s="150">
        <v>54</v>
      </c>
      <c r="D52" s="150">
        <v>39</v>
      </c>
      <c r="E52" s="150">
        <v>59</v>
      </c>
      <c r="F52" s="150">
        <v>54</v>
      </c>
      <c r="G52" s="150">
        <v>73</v>
      </c>
      <c r="H52" s="150">
        <v>66</v>
      </c>
      <c r="I52" s="150">
        <v>25</v>
      </c>
      <c r="J52" s="148">
        <v>-0.62121212121212122</v>
      </c>
      <c r="K52" s="148">
        <v>-0.61706783369803064</v>
      </c>
      <c r="L52" s="147"/>
      <c r="M52" s="155">
        <v>2.3809523809523808E-2</v>
      </c>
      <c r="N52" s="144"/>
      <c r="P52" s="169" t="s">
        <v>53</v>
      </c>
      <c r="Q52" s="150">
        <v>1873</v>
      </c>
      <c r="R52" s="150">
        <v>1530</v>
      </c>
      <c r="S52" s="150">
        <v>1525</v>
      </c>
      <c r="T52" s="150">
        <v>1178</v>
      </c>
      <c r="U52" s="150">
        <v>1165</v>
      </c>
      <c r="V52" s="150">
        <v>1283</v>
      </c>
      <c r="W52" s="150">
        <v>1179</v>
      </c>
      <c r="X52" s="150">
        <v>1050</v>
      </c>
      <c r="Y52" s="148">
        <v>-0.10941475826972011</v>
      </c>
      <c r="Z52" s="148">
        <v>-0.24483715195725875</v>
      </c>
      <c r="AA52" s="147"/>
      <c r="AB52" s="144"/>
      <c r="AC52" s="144"/>
      <c r="AD52" s="147">
        <v>65.285714285714292</v>
      </c>
      <c r="AE52" s="147">
        <v>1390.4285714285713</v>
      </c>
      <c r="AF52" s="144"/>
    </row>
    <row r="53" spans="1:32" outlineLevel="1" x14ac:dyDescent="0.25">
      <c r="A53" s="169" t="s">
        <v>11</v>
      </c>
      <c r="B53" s="150">
        <v>42</v>
      </c>
      <c r="C53" s="150">
        <v>71</v>
      </c>
      <c r="D53" s="150">
        <v>43</v>
      </c>
      <c r="E53" s="150">
        <v>44</v>
      </c>
      <c r="F53" s="150">
        <v>35</v>
      </c>
      <c r="G53" s="150">
        <v>52</v>
      </c>
      <c r="H53" s="150">
        <v>52</v>
      </c>
      <c r="I53" s="150">
        <v>40</v>
      </c>
      <c r="J53" s="148">
        <v>-0.23076923076923078</v>
      </c>
      <c r="K53" s="148">
        <v>-0.17404129793510328</v>
      </c>
      <c r="L53" s="147"/>
      <c r="M53" s="155">
        <v>3.4542314335060449E-2</v>
      </c>
      <c r="N53" s="144"/>
      <c r="P53" s="169" t="s">
        <v>11</v>
      </c>
      <c r="Q53" s="150">
        <v>1228</v>
      </c>
      <c r="R53" s="150">
        <v>1410</v>
      </c>
      <c r="S53" s="150">
        <v>1006</v>
      </c>
      <c r="T53" s="150">
        <v>963</v>
      </c>
      <c r="U53" s="150">
        <v>1061</v>
      </c>
      <c r="V53" s="150">
        <v>951</v>
      </c>
      <c r="W53" s="150">
        <v>1007</v>
      </c>
      <c r="X53" s="150">
        <v>1158</v>
      </c>
      <c r="Y53" s="148">
        <v>0.1499503475670308</v>
      </c>
      <c r="Z53" s="148">
        <v>6.294256490952016E-2</v>
      </c>
      <c r="AA53" s="147"/>
      <c r="AB53" s="144"/>
      <c r="AC53" s="144"/>
      <c r="AD53" s="147">
        <v>48.428571428571431</v>
      </c>
      <c r="AE53" s="147">
        <v>1089.4285714285713</v>
      </c>
      <c r="AF53" s="144"/>
    </row>
    <row r="54" spans="1:32" outlineLevel="1" x14ac:dyDescent="0.25">
      <c r="A54" s="169" t="s">
        <v>263</v>
      </c>
      <c r="B54" s="150">
        <v>550</v>
      </c>
      <c r="C54" s="150">
        <v>608</v>
      </c>
      <c r="D54" s="150">
        <v>498</v>
      </c>
      <c r="E54" s="150">
        <v>494</v>
      </c>
      <c r="F54" s="150">
        <v>524</v>
      </c>
      <c r="G54" s="150">
        <v>516</v>
      </c>
      <c r="H54" s="150">
        <v>551</v>
      </c>
      <c r="I54" s="150">
        <v>579</v>
      </c>
      <c r="J54" s="148">
        <v>5.0816696914700546E-2</v>
      </c>
      <c r="K54" s="148">
        <v>8.3400160384923788E-2</v>
      </c>
      <c r="L54" s="147"/>
      <c r="M54" s="155">
        <v>3.7651190011705034E-2</v>
      </c>
      <c r="N54" s="144"/>
      <c r="P54" s="169" t="s">
        <v>263</v>
      </c>
      <c r="Q54" s="150">
        <v>14465</v>
      </c>
      <c r="R54" s="150">
        <v>16545</v>
      </c>
      <c r="S54" s="150">
        <v>14341</v>
      </c>
      <c r="T54" s="150">
        <v>13650</v>
      </c>
      <c r="U54" s="150">
        <v>14844</v>
      </c>
      <c r="V54" s="150">
        <v>13660</v>
      </c>
      <c r="W54" s="150">
        <v>13858</v>
      </c>
      <c r="X54" s="150">
        <v>15378</v>
      </c>
      <c r="Y54" s="148">
        <v>0.10968393707605716</v>
      </c>
      <c r="Z54" s="148">
        <v>6.1985142507621181E-2</v>
      </c>
      <c r="AA54" s="147"/>
      <c r="AB54" s="144"/>
      <c r="AC54" s="144"/>
      <c r="AD54" s="147">
        <v>534.42857142857144</v>
      </c>
      <c r="AE54" s="147">
        <v>14480.428571428571</v>
      </c>
      <c r="AF54" s="144"/>
    </row>
    <row r="55" spans="1:32" outlineLevel="1" x14ac:dyDescent="0.25">
      <c r="A55" s="169" t="s">
        <v>264</v>
      </c>
      <c r="B55" s="150">
        <v>236</v>
      </c>
      <c r="C55" s="150">
        <v>242</v>
      </c>
      <c r="D55" s="150">
        <v>204</v>
      </c>
      <c r="E55" s="150">
        <v>134</v>
      </c>
      <c r="F55" s="150">
        <v>159</v>
      </c>
      <c r="G55" s="150">
        <v>188</v>
      </c>
      <c r="H55" s="150">
        <v>154</v>
      </c>
      <c r="I55" s="150">
        <v>125</v>
      </c>
      <c r="J55" s="148">
        <v>-0.18831168831168832</v>
      </c>
      <c r="K55" s="148">
        <v>-0.33561123766135154</v>
      </c>
      <c r="L55" s="147"/>
      <c r="M55" s="155">
        <v>2.1251275076504591E-2</v>
      </c>
      <c r="N55" s="144"/>
      <c r="P55" s="169" t="s">
        <v>264</v>
      </c>
      <c r="Q55" s="150">
        <v>7240</v>
      </c>
      <c r="R55" s="150">
        <v>7407</v>
      </c>
      <c r="S55" s="150">
        <v>5905</v>
      </c>
      <c r="T55" s="150">
        <v>6187</v>
      </c>
      <c r="U55" s="150">
        <v>6401</v>
      </c>
      <c r="V55" s="150">
        <v>6379</v>
      </c>
      <c r="W55" s="150">
        <v>5385</v>
      </c>
      <c r="X55" s="150">
        <v>5882</v>
      </c>
      <c r="Y55" s="148">
        <v>9.2293407613741871E-2</v>
      </c>
      <c r="Z55" s="148">
        <v>-8.3066096561553573E-2</v>
      </c>
      <c r="AA55" s="147"/>
      <c r="AB55" s="144"/>
      <c r="AC55" s="144"/>
      <c r="AD55" s="147">
        <v>188.14285714285714</v>
      </c>
      <c r="AE55" s="147">
        <v>6414.8571428571431</v>
      </c>
      <c r="AF55" s="144"/>
    </row>
    <row r="56" spans="1:32" outlineLevel="1" x14ac:dyDescent="0.25">
      <c r="A56" s="169" t="s">
        <v>265</v>
      </c>
      <c r="B56" s="150">
        <v>234</v>
      </c>
      <c r="C56" s="150">
        <v>228</v>
      </c>
      <c r="D56" s="150">
        <v>171</v>
      </c>
      <c r="E56" s="150">
        <v>179</v>
      </c>
      <c r="F56" s="150">
        <v>188</v>
      </c>
      <c r="G56" s="150">
        <v>221</v>
      </c>
      <c r="H56" s="150">
        <v>169</v>
      </c>
      <c r="I56" s="150">
        <v>278</v>
      </c>
      <c r="J56" s="148">
        <v>0.6449704142011834</v>
      </c>
      <c r="K56" s="148">
        <v>0.39999999999999991</v>
      </c>
      <c r="L56" s="147"/>
      <c r="M56" s="155">
        <v>4.7708941136090616E-2</v>
      </c>
      <c r="N56" s="144"/>
      <c r="P56" s="169" t="s">
        <v>265</v>
      </c>
      <c r="Q56" s="150">
        <v>6329</v>
      </c>
      <c r="R56" s="150">
        <v>6840</v>
      </c>
      <c r="S56" s="150">
        <v>4665</v>
      </c>
      <c r="T56" s="150">
        <v>4553</v>
      </c>
      <c r="U56" s="150">
        <v>5246</v>
      </c>
      <c r="V56" s="150">
        <v>5203</v>
      </c>
      <c r="W56" s="150">
        <v>5212</v>
      </c>
      <c r="X56" s="150">
        <v>5827</v>
      </c>
      <c r="Y56" s="148">
        <v>0.11799693016116654</v>
      </c>
      <c r="Z56" s="148">
        <v>7.2040580319596273E-2</v>
      </c>
      <c r="AA56" s="147"/>
      <c r="AB56" s="144"/>
      <c r="AC56" s="144"/>
      <c r="AD56" s="147">
        <v>198.57142857142858</v>
      </c>
      <c r="AE56" s="147">
        <v>5435.4285714285716</v>
      </c>
      <c r="AF56" s="144"/>
    </row>
    <row r="57" spans="1:32" outlineLevel="1" x14ac:dyDescent="0.25">
      <c r="A57" s="169" t="s">
        <v>266</v>
      </c>
      <c r="B57" s="150">
        <v>68</v>
      </c>
      <c r="C57" s="150">
        <v>74</v>
      </c>
      <c r="D57" s="150">
        <v>59</v>
      </c>
      <c r="E57" s="150">
        <v>47</v>
      </c>
      <c r="F57" s="150">
        <v>34</v>
      </c>
      <c r="G57" s="150">
        <v>81</v>
      </c>
      <c r="H57" s="150">
        <v>45</v>
      </c>
      <c r="I57" s="150">
        <v>44</v>
      </c>
      <c r="J57" s="148">
        <v>-2.2222222222222223E-2</v>
      </c>
      <c r="K57" s="148">
        <v>-0.24509803921568626</v>
      </c>
      <c r="L57" s="147"/>
      <c r="M57" s="155">
        <v>1.7571884984025558E-2</v>
      </c>
      <c r="N57" s="144"/>
      <c r="P57" s="169" t="s">
        <v>266</v>
      </c>
      <c r="Q57" s="150">
        <v>2308</v>
      </c>
      <c r="R57" s="150">
        <v>3380</v>
      </c>
      <c r="S57" s="150">
        <v>2510</v>
      </c>
      <c r="T57" s="150">
        <v>2091</v>
      </c>
      <c r="U57" s="150">
        <v>2096</v>
      </c>
      <c r="V57" s="150">
        <v>1831</v>
      </c>
      <c r="W57" s="150">
        <v>1770</v>
      </c>
      <c r="X57" s="150">
        <v>2504</v>
      </c>
      <c r="Y57" s="148">
        <v>0.41468926553672314</v>
      </c>
      <c r="Z57" s="148">
        <v>9.6459401976729614E-2</v>
      </c>
      <c r="AA57" s="147"/>
      <c r="AB57" s="144"/>
      <c r="AC57" s="144"/>
      <c r="AD57" s="147">
        <v>58.285714285714285</v>
      </c>
      <c r="AE57" s="147">
        <v>2283.7142857142858</v>
      </c>
      <c r="AF57" s="144"/>
    </row>
    <row r="58" spans="1:32" outlineLevel="1" x14ac:dyDescent="0.25">
      <c r="A58" s="168" t="s">
        <v>267</v>
      </c>
      <c r="B58" s="170">
        <v>2025</v>
      </c>
      <c r="C58" s="170">
        <v>2126</v>
      </c>
      <c r="D58" s="170">
        <v>1466</v>
      </c>
      <c r="E58" s="170">
        <v>1364</v>
      </c>
      <c r="F58" s="170">
        <v>1461</v>
      </c>
      <c r="G58" s="170">
        <v>1645</v>
      </c>
      <c r="H58" s="170">
        <v>1445</v>
      </c>
      <c r="I58" s="170">
        <v>1485</v>
      </c>
      <c r="J58" s="171">
        <v>2.768166089965398E-2</v>
      </c>
      <c r="K58" s="171">
        <v>-9.8595213319458849E-2</v>
      </c>
      <c r="L58" s="147"/>
      <c r="M58" s="206">
        <v>3.4138715832547878E-2</v>
      </c>
      <c r="N58" s="144"/>
      <c r="P58" s="168" t="s">
        <v>267</v>
      </c>
      <c r="Q58" s="170">
        <v>51356</v>
      </c>
      <c r="R58" s="170">
        <v>55656</v>
      </c>
      <c r="S58" s="170">
        <v>43760</v>
      </c>
      <c r="T58" s="170">
        <v>39458</v>
      </c>
      <c r="U58" s="170">
        <v>42067</v>
      </c>
      <c r="V58" s="170">
        <v>40278</v>
      </c>
      <c r="W58" s="170">
        <v>39488</v>
      </c>
      <c r="X58" s="170">
        <v>43499</v>
      </c>
      <c r="Y58" s="171">
        <v>0.10157516207455429</v>
      </c>
      <c r="Z58" s="171">
        <v>-2.4257922278514296E-2</v>
      </c>
      <c r="AA58" s="147"/>
      <c r="AB58" s="144"/>
      <c r="AC58" s="144"/>
      <c r="AD58" s="147">
        <v>1647.4285714285713</v>
      </c>
      <c r="AE58" s="147">
        <v>44580.428571428572</v>
      </c>
      <c r="AF58" s="144"/>
    </row>
    <row r="59" spans="1:32" outlineLevel="1" x14ac:dyDescent="0.25">
      <c r="A59" s="163" t="s">
        <v>289</v>
      </c>
      <c r="B59" s="163"/>
      <c r="C59" s="163"/>
      <c r="D59" s="163"/>
      <c r="E59" s="144"/>
      <c r="F59" s="144"/>
      <c r="G59" s="144"/>
      <c r="H59" s="144"/>
      <c r="I59" s="162"/>
      <c r="J59" s="162"/>
      <c r="K59" s="162"/>
      <c r="L59" s="144"/>
      <c r="M59" s="144"/>
      <c r="N59" s="144"/>
      <c r="O59" s="144"/>
      <c r="P59" s="163" t="s">
        <v>268</v>
      </c>
      <c r="Q59" s="163"/>
      <c r="R59" s="163"/>
      <c r="S59" s="163"/>
      <c r="T59" s="144"/>
      <c r="U59" s="144"/>
      <c r="V59" s="144"/>
      <c r="W59" s="144"/>
      <c r="X59" s="162"/>
      <c r="Y59" s="162"/>
      <c r="Z59" s="162"/>
      <c r="AA59" s="144"/>
      <c r="AB59" s="144"/>
      <c r="AC59" s="144"/>
      <c r="AD59" s="144"/>
      <c r="AE59" s="144"/>
      <c r="AF59" s="144"/>
    </row>
    <row r="60" spans="1:32" x14ac:dyDescent="0.25">
      <c r="A60" s="164"/>
      <c r="B60" s="164"/>
      <c r="C60" s="164"/>
      <c r="D60" s="164"/>
      <c r="E60" s="144"/>
      <c r="F60" s="144"/>
      <c r="G60" s="144"/>
      <c r="H60" s="144"/>
      <c r="I60" s="144"/>
      <c r="J60" s="144"/>
      <c r="K60" s="144"/>
      <c r="L60" s="144"/>
      <c r="M60" s="144"/>
      <c r="N60" s="144"/>
      <c r="O60" s="204"/>
      <c r="P60" s="164"/>
      <c r="Q60" s="164"/>
      <c r="R60" s="164"/>
      <c r="S60" s="164"/>
      <c r="T60" s="144"/>
      <c r="U60" s="144"/>
      <c r="V60" s="144"/>
      <c r="W60" s="144"/>
      <c r="X60" s="144"/>
      <c r="Y60" s="144"/>
      <c r="Z60" s="144"/>
      <c r="AA60" s="144"/>
      <c r="AB60" s="144"/>
      <c r="AC60" s="144"/>
      <c r="AD60" s="144"/>
      <c r="AE60" s="144"/>
      <c r="AF60" s="144"/>
    </row>
    <row r="61" spans="1:32" x14ac:dyDescent="0.25">
      <c r="A61" s="164"/>
      <c r="B61" s="164"/>
      <c r="C61" s="164"/>
      <c r="D61" s="164"/>
      <c r="E61" s="144"/>
      <c r="F61" s="144"/>
      <c r="G61" s="144"/>
      <c r="H61" s="144"/>
      <c r="I61" s="144"/>
      <c r="J61" s="144"/>
      <c r="K61" s="144"/>
      <c r="L61" s="144"/>
      <c r="M61" s="144"/>
      <c r="N61" s="144"/>
      <c r="O61" s="204"/>
      <c r="P61" s="164"/>
      <c r="Q61" s="164"/>
      <c r="R61" s="164"/>
      <c r="S61" s="164"/>
      <c r="T61" s="144"/>
      <c r="U61" s="144"/>
      <c r="V61" s="144"/>
      <c r="W61" s="144"/>
      <c r="X61" s="144"/>
      <c r="Y61" s="144"/>
      <c r="Z61" s="144"/>
      <c r="AA61" s="144"/>
      <c r="AB61" s="144"/>
      <c r="AC61" s="144"/>
      <c r="AD61" s="144"/>
      <c r="AE61" s="144"/>
      <c r="AF61" s="144"/>
    </row>
    <row r="62" spans="1:32" x14ac:dyDescent="0.25">
      <c r="A62" s="165" t="s">
        <v>90</v>
      </c>
      <c r="B62" s="165"/>
      <c r="C62" s="165"/>
      <c r="D62" s="165"/>
      <c r="E62" s="144"/>
      <c r="F62" s="144"/>
      <c r="G62" s="144"/>
      <c r="H62" s="144"/>
      <c r="I62" s="144"/>
      <c r="J62" s="144"/>
      <c r="K62" s="144"/>
      <c r="L62" s="144"/>
      <c r="M62" s="144"/>
      <c r="N62" s="144"/>
      <c r="O62" s="204"/>
      <c r="P62" s="165" t="s">
        <v>90</v>
      </c>
      <c r="Q62" s="165"/>
      <c r="R62" s="165"/>
      <c r="S62" s="165"/>
      <c r="T62" s="144"/>
      <c r="U62" s="144"/>
      <c r="V62" s="144"/>
      <c r="W62" s="144"/>
      <c r="X62" s="144"/>
      <c r="Y62" s="144"/>
      <c r="Z62" s="144"/>
      <c r="AA62" s="144"/>
      <c r="AB62" s="144"/>
      <c r="AC62" s="144"/>
      <c r="AD62" s="144"/>
      <c r="AE62" s="144"/>
      <c r="AF62" s="144"/>
    </row>
    <row r="63" spans="1:32" outlineLevel="1" x14ac:dyDescent="0.25">
      <c r="A63" s="166" t="s">
        <v>322</v>
      </c>
      <c r="B63" s="166"/>
      <c r="C63" s="166"/>
      <c r="D63" s="166"/>
      <c r="E63" s="167"/>
      <c r="F63" s="167"/>
      <c r="G63" s="167"/>
      <c r="H63" s="167"/>
      <c r="I63" s="167"/>
      <c r="J63" s="167"/>
      <c r="K63" s="167"/>
      <c r="L63" s="167"/>
      <c r="M63" s="144"/>
      <c r="N63" s="144"/>
      <c r="P63" s="166" t="s">
        <v>231</v>
      </c>
      <c r="Q63" s="166"/>
      <c r="R63" s="166"/>
      <c r="S63" s="166"/>
      <c r="T63" s="167"/>
      <c r="U63" s="167"/>
      <c r="V63" s="167"/>
      <c r="W63" s="167"/>
      <c r="X63" s="167"/>
      <c r="Y63" s="167"/>
      <c r="Z63" s="167"/>
      <c r="AA63" s="167"/>
      <c r="AB63" s="144"/>
      <c r="AC63" s="144"/>
      <c r="AD63" s="144"/>
      <c r="AE63" s="144"/>
      <c r="AF63" s="144"/>
    </row>
    <row r="64" spans="1:32" ht="52.5" outlineLevel="1" x14ac:dyDescent="0.25">
      <c r="A64" s="168" t="s">
        <v>257</v>
      </c>
      <c r="B64" s="141">
        <v>2019</v>
      </c>
      <c r="C64" s="141">
        <v>2020</v>
      </c>
      <c r="D64" s="141">
        <v>2021</v>
      </c>
      <c r="E64" s="141">
        <v>2022</v>
      </c>
      <c r="F64" s="141">
        <v>2023</v>
      </c>
      <c r="G64" s="141">
        <v>2024</v>
      </c>
      <c r="H64" s="141">
        <v>2025</v>
      </c>
      <c r="I64" s="141">
        <v>2026</v>
      </c>
      <c r="J64" s="142" t="s">
        <v>232</v>
      </c>
      <c r="K64" s="142" t="s">
        <v>258</v>
      </c>
      <c r="L64" s="143" t="s">
        <v>234</v>
      </c>
      <c r="M64" s="142" t="s">
        <v>290</v>
      </c>
      <c r="N64" s="142" t="s">
        <v>291</v>
      </c>
      <c r="P64" s="168" t="s">
        <v>257</v>
      </c>
      <c r="Q64" s="141">
        <v>2019</v>
      </c>
      <c r="R64" s="141">
        <v>2020</v>
      </c>
      <c r="S64" s="141">
        <v>2021</v>
      </c>
      <c r="T64" s="141">
        <v>2022</v>
      </c>
      <c r="U64" s="141">
        <v>2023</v>
      </c>
      <c r="V64" s="141">
        <v>2024</v>
      </c>
      <c r="W64" s="141">
        <v>2025</v>
      </c>
      <c r="X64" s="141">
        <v>2026</v>
      </c>
      <c r="Y64" s="142" t="s">
        <v>232</v>
      </c>
      <c r="Z64" s="142" t="s">
        <v>258</v>
      </c>
      <c r="AA64" s="143" t="s">
        <v>234</v>
      </c>
      <c r="AB64" s="142" t="s">
        <v>269</v>
      </c>
      <c r="AC64" s="144"/>
      <c r="AD64" s="145" t="s">
        <v>323</v>
      </c>
      <c r="AE64" s="145" t="s">
        <v>235</v>
      </c>
      <c r="AF64" s="144"/>
    </row>
    <row r="65" spans="1:32" outlineLevel="1" x14ac:dyDescent="0.25">
      <c r="A65" s="169" t="s">
        <v>259</v>
      </c>
      <c r="B65" s="153">
        <v>0.81704260651629068</v>
      </c>
      <c r="C65" s="153">
        <v>0.7592592592592593</v>
      </c>
      <c r="D65" s="153">
        <v>0.68382352941176472</v>
      </c>
      <c r="E65" s="153">
        <v>0.76323987538940807</v>
      </c>
      <c r="F65" s="153">
        <v>0.73871733966745845</v>
      </c>
      <c r="G65" s="153">
        <v>0.72557172557172556</v>
      </c>
      <c r="H65" s="153">
        <v>0.64476885644768855</v>
      </c>
      <c r="I65" s="153">
        <v>0.64210526315789473</v>
      </c>
      <c r="J65" s="172">
        <v>-0.26635932897938197</v>
      </c>
      <c r="K65" s="172">
        <v>-9.227544564736645</v>
      </c>
      <c r="L65" s="147"/>
      <c r="M65" s="178">
        <v>2.7265981759360902</v>
      </c>
      <c r="N65" s="178">
        <v>-0.17738356628587137</v>
      </c>
      <c r="P65" s="169" t="s">
        <v>259</v>
      </c>
      <c r="Q65" s="153">
        <v>0.71362161213928599</v>
      </c>
      <c r="R65" s="153">
        <v>0.68774395003903199</v>
      </c>
      <c r="S65" s="153">
        <v>0.65963585712864392</v>
      </c>
      <c r="T65" s="153">
        <v>0.66663156786353583</v>
      </c>
      <c r="U65" s="153">
        <v>0.6427719137218908</v>
      </c>
      <c r="V65" s="153">
        <v>0.61189525077674212</v>
      </c>
      <c r="W65" s="153">
        <v>0.61569772586496774</v>
      </c>
      <c r="X65" s="153">
        <v>0.61483928139853383</v>
      </c>
      <c r="Y65" s="172">
        <v>-8.5844446643390526E-2</v>
      </c>
      <c r="Z65" s="172">
        <v>-4.2516325957073553</v>
      </c>
      <c r="AA65" s="147"/>
      <c r="AB65" s="173">
        <v>0.19640390311012612</v>
      </c>
      <c r="AC65" s="144"/>
      <c r="AD65" s="151">
        <v>0.73438070880526118</v>
      </c>
      <c r="AE65" s="151">
        <v>0.65735560735560739</v>
      </c>
      <c r="AF65" s="144"/>
    </row>
    <row r="66" spans="1:32" outlineLevel="1" x14ac:dyDescent="0.25">
      <c r="A66" s="169" t="s">
        <v>260</v>
      </c>
      <c r="B66" s="153">
        <v>0.75</v>
      </c>
      <c r="C66" s="153" t="e">
        <v>#DIV/0!</v>
      </c>
      <c r="D66" s="153">
        <v>0.5714285714285714</v>
      </c>
      <c r="E66" s="153">
        <v>0.42857142857142855</v>
      </c>
      <c r="F66" s="153">
        <v>0.33333333333333331</v>
      </c>
      <c r="G66" s="153">
        <v>0.6</v>
      </c>
      <c r="H66" s="153">
        <v>0</v>
      </c>
      <c r="I66" s="153">
        <v>0.2</v>
      </c>
      <c r="J66" s="172">
        <v>20</v>
      </c>
      <c r="K66" s="172">
        <v>-28.571428571428569</v>
      </c>
      <c r="L66" s="147"/>
      <c r="M66" s="178">
        <v>-28.695652173913043</v>
      </c>
      <c r="N66" s="178">
        <v>3.4246575342467001E-2</v>
      </c>
      <c r="P66" s="169" t="s">
        <v>260</v>
      </c>
      <c r="Q66" s="153">
        <v>0.72514619883040932</v>
      </c>
      <c r="R66" s="153">
        <v>0.62091503267973858</v>
      </c>
      <c r="S66" s="153">
        <v>0.67625899280575541</v>
      </c>
      <c r="T66" s="153">
        <v>0.62608695652173918</v>
      </c>
      <c r="U66" s="153">
        <v>0.50862068965517238</v>
      </c>
      <c r="V66" s="153">
        <v>0.46846846846846846</v>
      </c>
      <c r="W66" s="153">
        <v>0.39823008849557523</v>
      </c>
      <c r="X66" s="153">
        <v>0.48695652173913045</v>
      </c>
      <c r="Y66" s="172">
        <v>8.8726433243555221</v>
      </c>
      <c r="Z66" s="172">
        <v>-10.236809699725297</v>
      </c>
      <c r="AA66" s="147"/>
      <c r="AB66" s="173">
        <v>1.0002200791126015E-2</v>
      </c>
      <c r="AC66" s="144"/>
      <c r="AD66" s="151">
        <v>0.48571428571428571</v>
      </c>
      <c r="AE66" s="151">
        <v>0.58932461873638342</v>
      </c>
      <c r="AF66" s="144"/>
    </row>
    <row r="67" spans="1:32" outlineLevel="1" x14ac:dyDescent="0.25">
      <c r="A67" s="169" t="s">
        <v>261</v>
      </c>
      <c r="B67" s="153">
        <v>0.62962962962962965</v>
      </c>
      <c r="C67" s="153">
        <v>0.79104477611940294</v>
      </c>
      <c r="D67" s="153">
        <v>0.70833333333333337</v>
      </c>
      <c r="E67" s="153">
        <v>0.64</v>
      </c>
      <c r="F67" s="153">
        <v>0.73469387755102045</v>
      </c>
      <c r="G67" s="153">
        <v>0.8571428571428571</v>
      </c>
      <c r="H67" s="153">
        <v>0.65957446808510634</v>
      </c>
      <c r="I67" s="153">
        <v>0.87755102040816324</v>
      </c>
      <c r="J67" s="172">
        <v>21.79765523230569</v>
      </c>
      <c r="K67" s="172">
        <v>16.056988833269159</v>
      </c>
      <c r="L67" s="147"/>
      <c r="M67" s="178">
        <v>22.789584799437012</v>
      </c>
      <c r="N67" s="178">
        <v>0.37638371186869968</v>
      </c>
      <c r="P67" s="169" t="s">
        <v>261</v>
      </c>
      <c r="Q67" s="153">
        <v>0.62254901960784315</v>
      </c>
      <c r="R67" s="153">
        <v>0.68710089399744567</v>
      </c>
      <c r="S67" s="153">
        <v>0.64526315789473687</v>
      </c>
      <c r="T67" s="153">
        <v>0.5903225806451613</v>
      </c>
      <c r="U67" s="153">
        <v>0.62376237623762376</v>
      </c>
      <c r="V67" s="153">
        <v>0.64506627393225335</v>
      </c>
      <c r="W67" s="153">
        <v>0.58872305140961856</v>
      </c>
      <c r="X67" s="153">
        <v>0.64965517241379311</v>
      </c>
      <c r="Y67" s="172">
        <v>6.0932121004174551</v>
      </c>
      <c r="Z67" s="172">
        <v>1.7438781618476229</v>
      </c>
      <c r="AA67" s="147"/>
      <c r="AB67" s="173">
        <v>6.2860567003009127E-2</v>
      </c>
      <c r="AC67" s="144"/>
      <c r="AD67" s="151">
        <v>0.71698113207547165</v>
      </c>
      <c r="AE67" s="151">
        <v>0.63221639079531688</v>
      </c>
      <c r="AF67" s="144"/>
    </row>
    <row r="68" spans="1:32" outlineLevel="1" x14ac:dyDescent="0.25">
      <c r="A68" s="169" t="s">
        <v>262</v>
      </c>
      <c r="B68" s="153">
        <v>0.83233532934131738</v>
      </c>
      <c r="C68" s="153">
        <v>0.83720930232558144</v>
      </c>
      <c r="D68" s="153">
        <v>0.69938650306748462</v>
      </c>
      <c r="E68" s="153">
        <v>0.74479166666666663</v>
      </c>
      <c r="F68" s="153">
        <v>0.63297872340425532</v>
      </c>
      <c r="G68" s="153">
        <v>0.69</v>
      </c>
      <c r="H68" s="153">
        <v>0.55721393034825872</v>
      </c>
      <c r="I68" s="153">
        <v>0.55497382198952883</v>
      </c>
      <c r="J68" s="172">
        <v>-0.22401083587298976</v>
      </c>
      <c r="K68" s="172">
        <v>-19.491081114383523</v>
      </c>
      <c r="L68" s="147"/>
      <c r="M68" s="178">
        <v>-6.5166283089280297</v>
      </c>
      <c r="N68" s="178">
        <v>-3.1207630090235305E-2</v>
      </c>
      <c r="P68" s="169" t="s">
        <v>262</v>
      </c>
      <c r="Q68" s="153">
        <v>0.79254637148474227</v>
      </c>
      <c r="R68" s="153">
        <v>0.76912025690864527</v>
      </c>
      <c r="S68" s="153">
        <v>0.72797840026999661</v>
      </c>
      <c r="T68" s="153">
        <v>0.68375924680564892</v>
      </c>
      <c r="U68" s="153">
        <v>0.62673350041771092</v>
      </c>
      <c r="V68" s="153">
        <v>0.56512836667191679</v>
      </c>
      <c r="W68" s="153">
        <v>0.61828761429758938</v>
      </c>
      <c r="X68" s="153">
        <v>0.62014010507880912</v>
      </c>
      <c r="Y68" s="172">
        <v>0.185249078121974</v>
      </c>
      <c r="Z68" s="172">
        <v>-8.4556816533377432</v>
      </c>
      <c r="AA68" s="147"/>
      <c r="AB68" s="173">
        <v>-4.6369217465486168E-2</v>
      </c>
      <c r="AC68" s="144"/>
      <c r="AD68" s="151">
        <v>0.74988463313336406</v>
      </c>
      <c r="AE68" s="151">
        <v>0.70469692161218656</v>
      </c>
      <c r="AF68" s="144"/>
    </row>
    <row r="69" spans="1:32" outlineLevel="1" x14ac:dyDescent="0.25">
      <c r="A69" s="169" t="s">
        <v>53</v>
      </c>
      <c r="B69" s="153">
        <v>0.77241379310344827</v>
      </c>
      <c r="C69" s="153">
        <v>0.58695652173913049</v>
      </c>
      <c r="D69" s="153">
        <v>0.58208955223880599</v>
      </c>
      <c r="E69" s="153">
        <v>0.56190476190476191</v>
      </c>
      <c r="F69" s="153">
        <v>0.58695652173913049</v>
      </c>
      <c r="G69" s="153">
        <v>0.6517857142857143</v>
      </c>
      <c r="H69" s="153">
        <v>0.58407079646017701</v>
      </c>
      <c r="I69" s="153">
        <v>0.390625</v>
      </c>
      <c r="J69" s="172">
        <v>-19.344579646017699</v>
      </c>
      <c r="K69" s="172">
        <v>-23.885158402203853</v>
      </c>
      <c r="L69" s="147"/>
      <c r="M69" s="178">
        <v>-12.661637931034486</v>
      </c>
      <c r="N69" s="178">
        <v>-0.54161264574115187</v>
      </c>
      <c r="P69" s="169" t="s">
        <v>53</v>
      </c>
      <c r="Q69" s="153">
        <v>0.6476486860304288</v>
      </c>
      <c r="R69" s="153">
        <v>0.5889145496535797</v>
      </c>
      <c r="S69" s="153">
        <v>0.60781187724192909</v>
      </c>
      <c r="T69" s="153">
        <v>0.5655304848775804</v>
      </c>
      <c r="U69" s="153">
        <v>0.53391384051329061</v>
      </c>
      <c r="V69" s="153">
        <v>0.59124423963133643</v>
      </c>
      <c r="W69" s="153">
        <v>0.54913833255705635</v>
      </c>
      <c r="X69" s="153">
        <v>0.51724137931034486</v>
      </c>
      <c r="Y69" s="172">
        <v>-3.189695324671149</v>
      </c>
      <c r="Z69" s="172">
        <v>-6.9755786119966912</v>
      </c>
      <c r="AA69" s="147"/>
      <c r="AB69" s="173">
        <v>-7.7631181136011973E-2</v>
      </c>
      <c r="AC69" s="144"/>
      <c r="AD69" s="151">
        <v>0.62947658402203854</v>
      </c>
      <c r="AE69" s="151">
        <v>0.58699716543031177</v>
      </c>
      <c r="AF69" s="144"/>
    </row>
    <row r="70" spans="1:32" outlineLevel="1" x14ac:dyDescent="0.25">
      <c r="A70" s="169" t="s">
        <v>11</v>
      </c>
      <c r="B70" s="153">
        <v>0.31818181818181818</v>
      </c>
      <c r="C70" s="153">
        <v>0.46405228758169936</v>
      </c>
      <c r="D70" s="153">
        <v>0.31851851851851853</v>
      </c>
      <c r="E70" s="153">
        <v>0.45360824742268041</v>
      </c>
      <c r="F70" s="153">
        <v>0.33980582524271846</v>
      </c>
      <c r="G70" s="153">
        <v>0.33121019108280253</v>
      </c>
      <c r="H70" s="153">
        <v>0.34666666666666668</v>
      </c>
      <c r="I70" s="153">
        <v>0.33333333333333331</v>
      </c>
      <c r="J70" s="172">
        <v>-1.3333333333333364</v>
      </c>
      <c r="K70" s="172">
        <v>-3.2362459546925573</v>
      </c>
      <c r="L70" s="147"/>
      <c r="M70" s="178">
        <v>16.261241338640716</v>
      </c>
      <c r="N70" s="178">
        <v>0.11040167169723558</v>
      </c>
      <c r="P70" s="169" t="s">
        <v>11</v>
      </c>
      <c r="Q70" s="153">
        <v>0.23004870738104158</v>
      </c>
      <c r="R70" s="153">
        <v>0.20467411815938452</v>
      </c>
      <c r="S70" s="153">
        <v>0.18691936083240432</v>
      </c>
      <c r="T70" s="153">
        <v>0.17810245977436656</v>
      </c>
      <c r="U70" s="153">
        <v>0.15895131086142322</v>
      </c>
      <c r="V70" s="153">
        <v>0.16020889487870621</v>
      </c>
      <c r="W70" s="153">
        <v>0.15276092233009708</v>
      </c>
      <c r="X70" s="153">
        <v>0.17072091994692615</v>
      </c>
      <c r="Y70" s="172">
        <v>1.7959997616829066</v>
      </c>
      <c r="Z70" s="172">
        <v>-0.99086544153278167</v>
      </c>
      <c r="AA70" s="147"/>
      <c r="AB70" s="173">
        <v>6.8239004245379542E-2</v>
      </c>
      <c r="AC70" s="144"/>
      <c r="AD70" s="151">
        <v>0.36569579288025889</v>
      </c>
      <c r="AE70" s="151">
        <v>0.18062957436225396</v>
      </c>
      <c r="AF70" s="144"/>
    </row>
    <row r="71" spans="1:32" outlineLevel="1" x14ac:dyDescent="0.25">
      <c r="A71" s="169" t="s">
        <v>263</v>
      </c>
      <c r="B71" s="153">
        <v>0.88141025641025639</v>
      </c>
      <c r="C71" s="153">
        <v>0.88629737609329451</v>
      </c>
      <c r="D71" s="153">
        <v>0.88297872340425532</v>
      </c>
      <c r="E71" s="153">
        <v>0.89492753623188404</v>
      </c>
      <c r="F71" s="153">
        <v>0.87333333333333329</v>
      </c>
      <c r="G71" s="153">
        <v>0.85289256198347108</v>
      </c>
      <c r="H71" s="153">
        <v>0.8542635658914729</v>
      </c>
      <c r="I71" s="153">
        <v>0.84034833091436867</v>
      </c>
      <c r="J71" s="172">
        <v>-1.3915234977104229</v>
      </c>
      <c r="K71" s="172">
        <v>-3.4534737373751123</v>
      </c>
      <c r="L71" s="147"/>
      <c r="M71" s="178">
        <v>0.54949107189289359</v>
      </c>
      <c r="N71" s="178">
        <v>0.19552460609293387</v>
      </c>
      <c r="P71" s="169" t="s">
        <v>263</v>
      </c>
      <c r="Q71" s="153">
        <v>0.84943331963121738</v>
      </c>
      <c r="R71" s="153">
        <v>0.83993298812062134</v>
      </c>
      <c r="S71" s="153">
        <v>0.86013314940322683</v>
      </c>
      <c r="T71" s="153">
        <v>0.84803677932405563</v>
      </c>
      <c r="U71" s="153">
        <v>0.83337076128452725</v>
      </c>
      <c r="V71" s="153">
        <v>0.82195077922859383</v>
      </c>
      <c r="W71" s="153">
        <v>0.82967131652996473</v>
      </c>
      <c r="X71" s="153">
        <v>0.83485342019543973</v>
      </c>
      <c r="Y71" s="172">
        <v>0.51821036654750019</v>
      </c>
      <c r="Z71" s="172">
        <v>-0.54267754441192917</v>
      </c>
      <c r="AA71" s="147"/>
      <c r="AB71" s="173">
        <v>0.78592547646255673</v>
      </c>
      <c r="AC71" s="144"/>
      <c r="AD71" s="151">
        <v>0.87488306828811979</v>
      </c>
      <c r="AE71" s="151">
        <v>0.84028019563955902</v>
      </c>
      <c r="AF71" s="144"/>
    </row>
    <row r="72" spans="1:32" outlineLevel="1" x14ac:dyDescent="0.25">
      <c r="A72" s="169" t="s">
        <v>264</v>
      </c>
      <c r="B72" s="153">
        <v>0.41843971631205673</v>
      </c>
      <c r="C72" s="153">
        <v>0.40468227424749165</v>
      </c>
      <c r="D72" s="153">
        <v>0.42411642411642414</v>
      </c>
      <c r="E72" s="153">
        <v>0.30733944954128439</v>
      </c>
      <c r="F72" s="153">
        <v>0.27604166666666669</v>
      </c>
      <c r="G72" s="153">
        <v>0.30921052631578949</v>
      </c>
      <c r="H72" s="153">
        <v>0.26415094339622641</v>
      </c>
      <c r="I72" s="153">
        <v>0.20424836601307189</v>
      </c>
      <c r="J72" s="172">
        <v>-5.9902577383154521</v>
      </c>
      <c r="K72" s="172">
        <v>-13.818533133482202</v>
      </c>
      <c r="L72" s="147"/>
      <c r="M72" s="178">
        <v>2.0705444678781633</v>
      </c>
      <c r="N72" s="178">
        <v>-1.5132579616476294</v>
      </c>
      <c r="P72" s="169" t="s">
        <v>264</v>
      </c>
      <c r="Q72" s="153">
        <v>0.26333975921143565</v>
      </c>
      <c r="R72" s="153">
        <v>0.25994034041059833</v>
      </c>
      <c r="S72" s="153">
        <v>0.2713570148430679</v>
      </c>
      <c r="T72" s="153">
        <v>0.23304079249689255</v>
      </c>
      <c r="U72" s="153">
        <v>0.20886902042680938</v>
      </c>
      <c r="V72" s="153">
        <v>0.19705909610453801</v>
      </c>
      <c r="W72" s="153">
        <v>0.1704059998101326</v>
      </c>
      <c r="X72" s="153">
        <v>0.18354292133429026</v>
      </c>
      <c r="Y72" s="172">
        <v>1.3136921524157659</v>
      </c>
      <c r="Z72" s="172">
        <v>-4.2200608597942448</v>
      </c>
      <c r="AA72" s="147"/>
      <c r="AB72" s="173">
        <v>0.30278447359722849</v>
      </c>
      <c r="AC72" s="144"/>
      <c r="AD72" s="151">
        <v>0.34243369734789392</v>
      </c>
      <c r="AE72" s="151">
        <v>0.22574352993223271</v>
      </c>
      <c r="AF72" s="144"/>
    </row>
    <row r="73" spans="1:32" outlineLevel="1" x14ac:dyDescent="0.25">
      <c r="A73" s="169" t="s">
        <v>265</v>
      </c>
      <c r="B73" s="153">
        <v>0.63934426229508201</v>
      </c>
      <c r="C73" s="153">
        <v>0.55609756097560981</v>
      </c>
      <c r="D73" s="153">
        <v>0.57190635451505012</v>
      </c>
      <c r="E73" s="153">
        <v>0.59866220735785958</v>
      </c>
      <c r="F73" s="153">
        <v>0.52957746478873235</v>
      </c>
      <c r="G73" s="153">
        <v>0.53125</v>
      </c>
      <c r="H73" s="153">
        <v>0.44591029023746703</v>
      </c>
      <c r="I73" s="153">
        <v>0.5461689587426326</v>
      </c>
      <c r="J73" s="172">
        <v>10.025866850516557</v>
      </c>
      <c r="K73" s="172">
        <v>-0.45441949816146243</v>
      </c>
      <c r="L73" s="147"/>
      <c r="M73" s="178">
        <v>4.6340514755670856</v>
      </c>
      <c r="N73" s="178">
        <v>1.537167967791031</v>
      </c>
      <c r="P73" s="169" t="s">
        <v>265</v>
      </c>
      <c r="Q73" s="153">
        <v>0.57043713384407391</v>
      </c>
      <c r="R73" s="153">
        <v>0.5477258167841127</v>
      </c>
      <c r="S73" s="153">
        <v>0.53880803880803885</v>
      </c>
      <c r="T73" s="153">
        <v>0.53476626732440691</v>
      </c>
      <c r="U73" s="153">
        <v>0.50563855421686743</v>
      </c>
      <c r="V73" s="153">
        <v>0.50994805449377634</v>
      </c>
      <c r="W73" s="153">
        <v>0.48966553927095074</v>
      </c>
      <c r="X73" s="153">
        <v>0.49982844398696175</v>
      </c>
      <c r="Y73" s="172">
        <v>1.0162904716011001</v>
      </c>
      <c r="Z73" s="172">
        <v>-2.8784863041672439</v>
      </c>
      <c r="AA73" s="147"/>
      <c r="AB73" s="173">
        <v>0.17931783316398331</v>
      </c>
      <c r="AC73" s="144"/>
      <c r="AD73" s="151">
        <v>0.55071315372424723</v>
      </c>
      <c r="AE73" s="151">
        <v>0.52861330702863418</v>
      </c>
      <c r="AF73" s="144"/>
    </row>
    <row r="74" spans="1:32" outlineLevel="1" x14ac:dyDescent="0.25">
      <c r="A74" s="169" t="s">
        <v>266</v>
      </c>
      <c r="B74" s="153">
        <v>0.48226950354609927</v>
      </c>
      <c r="C74" s="153">
        <v>0.56923076923076921</v>
      </c>
      <c r="D74" s="153">
        <v>0.40136054421768708</v>
      </c>
      <c r="E74" s="153">
        <v>0.36434108527131781</v>
      </c>
      <c r="F74" s="153">
        <v>0.22222222222222221</v>
      </c>
      <c r="G74" s="153">
        <v>0.3</v>
      </c>
      <c r="H74" s="153">
        <v>0.19148936170212766</v>
      </c>
      <c r="I74" s="153">
        <v>0.1461794019933555</v>
      </c>
      <c r="J74" s="172">
        <v>-4.5309959708772158</v>
      </c>
      <c r="K74" s="172">
        <v>-19.240980962490177</v>
      </c>
      <c r="L74" s="147"/>
      <c r="M74" s="178">
        <v>-7.1578663925420063</v>
      </c>
      <c r="N74" s="178">
        <v>-1.2111096178399006</v>
      </c>
      <c r="P74" s="169" t="s">
        <v>266</v>
      </c>
      <c r="Q74" s="153">
        <v>0.32429394407756079</v>
      </c>
      <c r="R74" s="153">
        <v>0.39708646616541354</v>
      </c>
      <c r="S74" s="153">
        <v>0.36292654713707345</v>
      </c>
      <c r="T74" s="153">
        <v>0.3185072353389185</v>
      </c>
      <c r="U74" s="153">
        <v>0.28680897646414888</v>
      </c>
      <c r="V74" s="153">
        <v>0.19146711283070167</v>
      </c>
      <c r="W74" s="153">
        <v>0.19157917523541509</v>
      </c>
      <c r="X74" s="153">
        <v>0.21775806591877556</v>
      </c>
      <c r="Y74" s="172">
        <v>2.6178890683360461</v>
      </c>
      <c r="Z74" s="172">
        <v>-7.1738493298899195</v>
      </c>
      <c r="AA74" s="147"/>
      <c r="AB74" s="173">
        <v>-0.23754724556233064</v>
      </c>
      <c r="AC74" s="144"/>
      <c r="AD74" s="151">
        <v>0.33858921161825728</v>
      </c>
      <c r="AE74" s="151">
        <v>0.28949655921767475</v>
      </c>
      <c r="AF74" s="144"/>
    </row>
    <row r="75" spans="1:32" outlineLevel="1" x14ac:dyDescent="0.25">
      <c r="A75" s="168" t="s">
        <v>267</v>
      </c>
      <c r="B75" s="174">
        <v>0.69018404907975461</v>
      </c>
      <c r="C75" s="174">
        <v>0.67988487368084427</v>
      </c>
      <c r="D75" s="174">
        <v>0.62489343563512356</v>
      </c>
      <c r="E75" s="174">
        <v>0.63060564031437816</v>
      </c>
      <c r="F75" s="174">
        <v>0.57519685039370083</v>
      </c>
      <c r="G75" s="174">
        <v>0.5707841776544067</v>
      </c>
      <c r="H75" s="174">
        <v>0.52184904297580359</v>
      </c>
      <c r="I75" s="174">
        <v>0.50856164383561642</v>
      </c>
      <c r="J75" s="175">
        <v>-1.3287399140187173</v>
      </c>
      <c r="K75" s="175">
        <v>-10.611774425670273</v>
      </c>
      <c r="L75" s="147"/>
      <c r="M75" s="207">
        <v>7.9577422928318597</v>
      </c>
      <c r="N75" s="207">
        <v>-1.2208468888124213</v>
      </c>
      <c r="P75" s="168" t="s">
        <v>267</v>
      </c>
      <c r="Q75" s="174">
        <v>0.541461511697787</v>
      </c>
      <c r="R75" s="174">
        <v>0.53382441803585301</v>
      </c>
      <c r="S75" s="174">
        <v>0.53412752660872964</v>
      </c>
      <c r="T75" s="174">
        <v>0.48477774774553406</v>
      </c>
      <c r="U75" s="174">
        <v>0.45379229997518905</v>
      </c>
      <c r="V75" s="174">
        <v>0.42279512102953837</v>
      </c>
      <c r="W75" s="174">
        <v>0.4158470060447777</v>
      </c>
      <c r="X75" s="174">
        <v>0.42898422090729782</v>
      </c>
      <c r="Y75" s="175">
        <v>1.3137214862520119</v>
      </c>
      <c r="Z75" s="175">
        <v>-5.4569741032911621</v>
      </c>
      <c r="AA75" s="147"/>
      <c r="AB75" s="173">
        <v>1.2439858142095805</v>
      </c>
      <c r="AC75" s="144"/>
      <c r="AD75" s="176">
        <v>0.61467938809231915</v>
      </c>
      <c r="AE75" s="176">
        <v>0.48355396194020944</v>
      </c>
      <c r="AF75" s="144"/>
    </row>
    <row r="76" spans="1:32" outlineLevel="1" x14ac:dyDescent="0.25">
      <c r="A76" s="163" t="s">
        <v>289</v>
      </c>
      <c r="B76" s="163"/>
      <c r="C76" s="163"/>
      <c r="D76" s="163"/>
      <c r="E76" s="144"/>
      <c r="F76" s="144"/>
      <c r="G76" s="144"/>
      <c r="H76" s="144"/>
      <c r="I76" s="162"/>
      <c r="J76" s="162"/>
      <c r="K76" s="162"/>
      <c r="L76" s="162"/>
      <c r="M76" s="162"/>
      <c r="N76" s="144"/>
      <c r="O76" s="144"/>
      <c r="P76" s="163" t="s">
        <v>268</v>
      </c>
      <c r="Q76" s="163"/>
      <c r="R76" s="163"/>
      <c r="S76" s="163"/>
      <c r="T76" s="144"/>
      <c r="U76" s="144"/>
      <c r="V76" s="144"/>
      <c r="W76" s="144"/>
      <c r="X76" s="162"/>
      <c r="Y76" s="162"/>
      <c r="Z76" s="162"/>
      <c r="AA76" s="162"/>
      <c r="AB76" s="144"/>
      <c r="AC76" s="144"/>
      <c r="AD76" s="144"/>
      <c r="AE76" s="144"/>
      <c r="AF76" s="144"/>
    </row>
    <row r="77" spans="1:32" x14ac:dyDescent="0.25">
      <c r="A77" s="204"/>
      <c r="B77" s="204"/>
      <c r="C77" s="204"/>
      <c r="D77" s="20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row>
    <row r="78" spans="1:32" x14ac:dyDescent="0.25">
      <c r="A78" s="204"/>
      <c r="B78" s="204"/>
      <c r="C78" s="204"/>
      <c r="D78" s="20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row>
    <row r="79" spans="1:32" x14ac:dyDescent="0.25">
      <c r="A79" s="165" t="s">
        <v>270</v>
      </c>
      <c r="B79" s="165"/>
      <c r="C79" s="165"/>
      <c r="D79" s="165"/>
      <c r="E79" s="144"/>
      <c r="F79" s="144"/>
      <c r="G79" s="144"/>
      <c r="H79" s="144"/>
      <c r="I79" s="144"/>
      <c r="J79" s="144"/>
      <c r="K79" s="144"/>
      <c r="L79" s="144"/>
      <c r="M79" s="144"/>
      <c r="N79" s="144"/>
      <c r="O79" s="204"/>
      <c r="P79" s="165" t="s">
        <v>270</v>
      </c>
      <c r="Q79" s="165"/>
      <c r="R79" s="165"/>
      <c r="S79" s="165"/>
      <c r="T79" s="144"/>
      <c r="U79" s="144"/>
      <c r="V79" s="144"/>
      <c r="W79" s="144"/>
      <c r="X79" s="144"/>
      <c r="Y79" s="144"/>
      <c r="Z79" s="144"/>
      <c r="AA79" s="144"/>
      <c r="AB79" s="144"/>
      <c r="AC79" s="144"/>
      <c r="AD79" s="144"/>
      <c r="AE79" s="144"/>
      <c r="AF79" s="144"/>
    </row>
    <row r="80" spans="1:32" outlineLevel="2" x14ac:dyDescent="0.25">
      <c r="A80" s="166" t="s">
        <v>322</v>
      </c>
      <c r="B80" s="166"/>
      <c r="C80" s="166"/>
      <c r="D80" s="166"/>
      <c r="E80" s="167"/>
      <c r="F80" s="167"/>
      <c r="G80" s="167"/>
      <c r="H80" s="167"/>
      <c r="I80" s="167"/>
      <c r="J80" s="167"/>
      <c r="K80" s="167"/>
      <c r="L80" s="167"/>
      <c r="M80" s="144"/>
      <c r="N80" s="144"/>
      <c r="P80" s="166" t="s">
        <v>231</v>
      </c>
      <c r="Q80" s="166"/>
      <c r="R80" s="166"/>
      <c r="S80" s="166"/>
      <c r="T80" s="167"/>
      <c r="U80" s="167"/>
      <c r="V80" s="167"/>
      <c r="W80" s="167"/>
      <c r="X80" s="167"/>
      <c r="Y80" s="167"/>
      <c r="Z80" s="167"/>
      <c r="AA80" s="167"/>
      <c r="AB80" s="144"/>
      <c r="AC80" s="144"/>
      <c r="AD80" s="144"/>
      <c r="AE80" s="144"/>
      <c r="AF80" s="144"/>
    </row>
    <row r="81" spans="1:32" ht="52.5" outlineLevel="2" x14ac:dyDescent="0.25">
      <c r="A81" s="168" t="s">
        <v>257</v>
      </c>
      <c r="B81" s="141">
        <v>2019</v>
      </c>
      <c r="C81" s="141">
        <v>2020</v>
      </c>
      <c r="D81" s="141">
        <v>2021</v>
      </c>
      <c r="E81" s="141">
        <v>2022</v>
      </c>
      <c r="F81" s="141">
        <v>2023</v>
      </c>
      <c r="G81" s="141">
        <v>2024</v>
      </c>
      <c r="H81" s="141">
        <v>2025</v>
      </c>
      <c r="I81" s="141">
        <v>2026</v>
      </c>
      <c r="J81" s="142" t="s">
        <v>232</v>
      </c>
      <c r="K81" s="142" t="s">
        <v>258</v>
      </c>
      <c r="L81" s="143" t="s">
        <v>234</v>
      </c>
      <c r="M81" s="142" t="s">
        <v>290</v>
      </c>
      <c r="N81" s="142" t="s">
        <v>292</v>
      </c>
      <c r="P81" s="168" t="s">
        <v>257</v>
      </c>
      <c r="Q81" s="141">
        <v>2019</v>
      </c>
      <c r="R81" s="141">
        <v>2020</v>
      </c>
      <c r="S81" s="141">
        <v>2021</v>
      </c>
      <c r="T81" s="141">
        <v>2022</v>
      </c>
      <c r="U81" s="141">
        <v>2023</v>
      </c>
      <c r="V81" s="141">
        <v>2024</v>
      </c>
      <c r="W81" s="141">
        <v>2025</v>
      </c>
      <c r="X81" s="141">
        <v>2026</v>
      </c>
      <c r="Y81" s="142" t="s">
        <v>232</v>
      </c>
      <c r="Z81" s="142" t="s">
        <v>258</v>
      </c>
      <c r="AA81" s="143" t="s">
        <v>234</v>
      </c>
      <c r="AB81" s="142" t="s">
        <v>271</v>
      </c>
      <c r="AC81" s="144"/>
      <c r="AD81" s="145" t="s">
        <v>323</v>
      </c>
      <c r="AE81" s="145" t="s">
        <v>235</v>
      </c>
      <c r="AF81" s="144"/>
    </row>
    <row r="82" spans="1:32" outlineLevel="2" x14ac:dyDescent="0.25">
      <c r="A82" s="169" t="s">
        <v>259</v>
      </c>
      <c r="B82" s="150">
        <v>76.771855010660971</v>
      </c>
      <c r="C82" s="150">
        <v>99.74110671936765</v>
      </c>
      <c r="D82" s="150">
        <v>76.05654761904762</v>
      </c>
      <c r="E82" s="150">
        <v>75.499999999999915</v>
      </c>
      <c r="F82" s="150">
        <v>62.184824902723747</v>
      </c>
      <c r="G82" s="150">
        <v>69.576470588235296</v>
      </c>
      <c r="H82" s="150">
        <v>76.388030888030926</v>
      </c>
      <c r="I82" s="150">
        <v>68.231999999999999</v>
      </c>
      <c r="J82" s="156">
        <v>-8.1560308880309265</v>
      </c>
      <c r="K82" s="156">
        <v>-8.2192416717141157</v>
      </c>
      <c r="L82" s="147"/>
      <c r="M82" s="178">
        <v>-10.059205211726393</v>
      </c>
      <c r="N82" s="178">
        <v>-1.2729456556472343</v>
      </c>
      <c r="P82" s="169" t="s">
        <v>259</v>
      </c>
      <c r="Q82" s="150">
        <v>94.582461848322893</v>
      </c>
      <c r="R82" s="150">
        <v>103.59069703622383</v>
      </c>
      <c r="S82" s="150">
        <v>81.835055913249732</v>
      </c>
      <c r="T82" s="150">
        <v>77.125618811881182</v>
      </c>
      <c r="U82" s="150">
        <v>76.288908899894949</v>
      </c>
      <c r="V82" s="150">
        <v>66.627954479136264</v>
      </c>
      <c r="W82" s="150">
        <v>75.456718157971451</v>
      </c>
      <c r="X82" s="150">
        <v>78.291205211726393</v>
      </c>
      <c r="Y82" s="177">
        <v>2.8344870537549411</v>
      </c>
      <c r="Z82" s="177">
        <v>-4.1840736332697048</v>
      </c>
      <c r="AA82" s="147"/>
      <c r="AB82" s="178">
        <v>0.59920610081611869</v>
      </c>
      <c r="AC82" s="144"/>
      <c r="AD82" s="147">
        <v>76.451241671714115</v>
      </c>
      <c r="AE82" s="147">
        <v>82.475278844996097</v>
      </c>
      <c r="AF82" s="144"/>
    </row>
    <row r="83" spans="1:32" outlineLevel="2" x14ac:dyDescent="0.25">
      <c r="A83" s="169" t="s">
        <v>260</v>
      </c>
      <c r="B83" s="150">
        <v>270.14285714285705</v>
      </c>
      <c r="C83" s="150">
        <v>184</v>
      </c>
      <c r="D83" s="150">
        <v>151.4375000000004</v>
      </c>
      <c r="E83" s="150">
        <v>161.3333333333334</v>
      </c>
      <c r="F83" s="150">
        <v>112.23076923076923</v>
      </c>
      <c r="G83" s="150">
        <v>122.28571428571458</v>
      </c>
      <c r="H83" s="150">
        <v>251.93749999999986</v>
      </c>
      <c r="I83" s="150">
        <v>137.81818181818156</v>
      </c>
      <c r="J83" s="156">
        <v>-114.1193181818183</v>
      </c>
      <c r="K83" s="156">
        <v>-47.848484848485185</v>
      </c>
      <c r="L83" s="147"/>
      <c r="M83" s="178">
        <v>-21.459943181818431</v>
      </c>
      <c r="N83" s="178">
        <v>-0.65672558588855168</v>
      </c>
      <c r="P83" s="169" t="s">
        <v>260</v>
      </c>
      <c r="Q83" s="150">
        <v>219.69850746268639</v>
      </c>
      <c r="R83" s="150">
        <v>183.33121019108307</v>
      </c>
      <c r="S83" s="150">
        <v>204.39597315436279</v>
      </c>
      <c r="T83" s="150">
        <v>151.44680851063836</v>
      </c>
      <c r="U83" s="150">
        <v>115.76721311475417</v>
      </c>
      <c r="V83" s="150">
        <v>92.869863013698591</v>
      </c>
      <c r="W83" s="150">
        <v>114.51943462897535</v>
      </c>
      <c r="X83" s="150">
        <v>159.27812499999999</v>
      </c>
      <c r="Y83" s="177">
        <v>44.758690371024642</v>
      </c>
      <c r="Z83" s="177">
        <v>2.8760881425799596</v>
      </c>
      <c r="AA83" s="147"/>
      <c r="AB83" s="178">
        <v>0.14399514734517282</v>
      </c>
      <c r="AC83" s="144"/>
      <c r="AD83" s="147">
        <v>185.66666666666674</v>
      </c>
      <c r="AE83" s="147">
        <v>156.40203685742003</v>
      </c>
      <c r="AF83" s="144"/>
    </row>
    <row r="84" spans="1:32" outlineLevel="2" x14ac:dyDescent="0.25">
      <c r="A84" s="169" t="s">
        <v>261</v>
      </c>
      <c r="B84" s="150">
        <v>115.30357142857149</v>
      </c>
      <c r="C84" s="150">
        <v>82.355263157894697</v>
      </c>
      <c r="D84" s="150">
        <v>40.693877551020407</v>
      </c>
      <c r="E84" s="150">
        <v>71.63333333333334</v>
      </c>
      <c r="F84" s="150">
        <v>49.884615384615365</v>
      </c>
      <c r="G84" s="150">
        <v>70.5</v>
      </c>
      <c r="H84" s="150">
        <v>162.66071428571428</v>
      </c>
      <c r="I84" s="150">
        <v>184.125</v>
      </c>
      <c r="J84" s="156">
        <v>21.464285714285722</v>
      </c>
      <c r="K84" s="156">
        <v>96.422450424929181</v>
      </c>
      <c r="L84" s="147"/>
      <c r="M84" s="178">
        <v>69.786746617466278</v>
      </c>
      <c r="N84" s="178">
        <v>0.3631419939576972</v>
      </c>
      <c r="P84" s="169" t="s">
        <v>261</v>
      </c>
      <c r="Q84" s="150">
        <v>145.89043209876544</v>
      </c>
      <c r="R84" s="150">
        <v>135.32862190812722</v>
      </c>
      <c r="S84" s="150">
        <v>104.62426614481413</v>
      </c>
      <c r="T84" s="150">
        <v>128.20583941605835</v>
      </c>
      <c r="U84" s="150">
        <v>116.71446229913469</v>
      </c>
      <c r="V84" s="150">
        <v>119.21803499327052</v>
      </c>
      <c r="W84" s="150">
        <v>115.47710487444608</v>
      </c>
      <c r="X84" s="150">
        <v>114.33825338253372</v>
      </c>
      <c r="Y84" s="177">
        <v>-1.1388514919123622</v>
      </c>
      <c r="Z84" s="177">
        <v>-8.1276034184970314</v>
      </c>
      <c r="AA84" s="147"/>
      <c r="AB84" s="178">
        <v>5.721857637655603E-2</v>
      </c>
      <c r="AC84" s="144"/>
      <c r="AD84" s="147">
        <v>87.702549575070819</v>
      </c>
      <c r="AE84" s="147">
        <v>122.46585680103075</v>
      </c>
      <c r="AF84" s="144"/>
    </row>
    <row r="85" spans="1:32" outlineLevel="2" x14ac:dyDescent="0.25">
      <c r="A85" s="169" t="s">
        <v>262</v>
      </c>
      <c r="B85" s="150">
        <v>98.315581854043586</v>
      </c>
      <c r="C85" s="150">
        <v>111.06440071556342</v>
      </c>
      <c r="D85" s="150">
        <v>65.65558912386706</v>
      </c>
      <c r="E85" s="150">
        <v>76.624999999999957</v>
      </c>
      <c r="F85" s="150">
        <v>79.994818652849759</v>
      </c>
      <c r="G85" s="150">
        <v>84.024509803921575</v>
      </c>
      <c r="H85" s="150">
        <v>96.656862745098195</v>
      </c>
      <c r="I85" s="150">
        <v>96.860103626942831</v>
      </c>
      <c r="J85" s="156">
        <v>0.20324088184463562</v>
      </c>
      <c r="K85" s="156">
        <v>5.2832155468699966</v>
      </c>
      <c r="L85" s="147"/>
      <c r="M85" s="178">
        <v>6.4450156702446151</v>
      </c>
      <c r="N85" s="178">
        <v>-8.4462420320761566E-2</v>
      </c>
      <c r="P85" s="169" t="s">
        <v>262</v>
      </c>
      <c r="Q85" s="150">
        <v>102.16843792172757</v>
      </c>
      <c r="R85" s="150">
        <v>117.95904722106143</v>
      </c>
      <c r="S85" s="150">
        <v>85.59140981417606</v>
      </c>
      <c r="T85" s="150">
        <v>98.58304469734469</v>
      </c>
      <c r="U85" s="150">
        <v>83.267735665694843</v>
      </c>
      <c r="V85" s="150">
        <v>63.155674846625722</v>
      </c>
      <c r="W85" s="150">
        <v>83.532339114929471</v>
      </c>
      <c r="X85" s="150">
        <v>90.415087956698216</v>
      </c>
      <c r="Y85" s="177">
        <v>6.8827488417687448</v>
      </c>
      <c r="Z85" s="177">
        <v>-3.650609898984797</v>
      </c>
      <c r="AA85" s="147"/>
      <c r="AB85" s="178">
        <v>0.30770807534775457</v>
      </c>
      <c r="AC85" s="144"/>
      <c r="AD85" s="147">
        <v>91.576888080072834</v>
      </c>
      <c r="AE85" s="147">
        <v>94.065697855683013</v>
      </c>
      <c r="AF85" s="144"/>
    </row>
    <row r="86" spans="1:32" outlineLevel="2" x14ac:dyDescent="0.25">
      <c r="A86" s="169" t="s">
        <v>53</v>
      </c>
      <c r="B86" s="150">
        <v>193.16556291390722</v>
      </c>
      <c r="C86" s="150">
        <v>205.58947368421047</v>
      </c>
      <c r="D86" s="150">
        <v>129.05714285714288</v>
      </c>
      <c r="E86" s="150">
        <v>177.31858407079642</v>
      </c>
      <c r="F86" s="150">
        <v>186.11320754716965</v>
      </c>
      <c r="G86" s="150">
        <v>186.81896551724151</v>
      </c>
      <c r="H86" s="150">
        <v>226.49999999999994</v>
      </c>
      <c r="I86" s="150">
        <v>172.41250000000014</v>
      </c>
      <c r="J86" s="156">
        <v>-54.087499999999807</v>
      </c>
      <c r="K86" s="156">
        <v>-18.150397077509382</v>
      </c>
      <c r="L86" s="147"/>
      <c r="M86" s="178">
        <v>-30.18047153024898</v>
      </c>
      <c r="N86" s="178">
        <v>-3.929265464310788</v>
      </c>
      <c r="P86" s="169" t="s">
        <v>53</v>
      </c>
      <c r="Q86" s="150">
        <v>221.61870503597115</v>
      </c>
      <c r="R86" s="150">
        <v>211.64867762687638</v>
      </c>
      <c r="S86" s="150">
        <v>140.10194902548716</v>
      </c>
      <c r="T86" s="150">
        <v>158.36605132823067</v>
      </c>
      <c r="U86" s="150">
        <v>181.26610878661072</v>
      </c>
      <c r="V86" s="150">
        <v>165.36921097770164</v>
      </c>
      <c r="W86" s="150">
        <v>185.2686440677966</v>
      </c>
      <c r="X86" s="150">
        <v>202.59297153024912</v>
      </c>
      <c r="Y86" s="177">
        <v>17.324327462452516</v>
      </c>
      <c r="Z86" s="177">
        <v>20.199579484475862</v>
      </c>
      <c r="AA86" s="147"/>
      <c r="AB86" s="178">
        <v>0.22088675294361337</v>
      </c>
      <c r="AC86" s="144"/>
      <c r="AD86" s="147">
        <v>190.56289707750952</v>
      </c>
      <c r="AE86" s="147">
        <v>182.39339204577325</v>
      </c>
      <c r="AF86" s="144"/>
    </row>
    <row r="87" spans="1:32" outlineLevel="2" x14ac:dyDescent="0.25">
      <c r="A87" s="169" t="s">
        <v>11</v>
      </c>
      <c r="B87" s="150">
        <v>70.798611111111143</v>
      </c>
      <c r="C87" s="150">
        <v>74.341614906832319</v>
      </c>
      <c r="D87" s="150">
        <v>38.282758620689648</v>
      </c>
      <c r="E87" s="150">
        <v>61.777777777777779</v>
      </c>
      <c r="F87" s="150">
        <v>44.229508196721319</v>
      </c>
      <c r="G87" s="150">
        <v>63.123595505617985</v>
      </c>
      <c r="H87" s="150">
        <v>77.908536585365823</v>
      </c>
      <c r="I87" s="150">
        <v>50.993377483443709</v>
      </c>
      <c r="J87" s="156">
        <v>-26.915159101922114</v>
      </c>
      <c r="K87" s="156">
        <v>-11.429323103640449</v>
      </c>
      <c r="L87" s="147"/>
      <c r="M87" s="178">
        <v>17.303422338683646</v>
      </c>
      <c r="N87" s="178">
        <v>-1.2634119243976585</v>
      </c>
      <c r="P87" s="169" t="s">
        <v>11</v>
      </c>
      <c r="Q87" s="150">
        <v>48.781424706943191</v>
      </c>
      <c r="R87" s="150">
        <v>42.672503883632245</v>
      </c>
      <c r="S87" s="150">
        <v>32.102260685270238</v>
      </c>
      <c r="T87" s="150">
        <v>35.714786264891387</v>
      </c>
      <c r="U87" s="150">
        <v>30.122921699587888</v>
      </c>
      <c r="V87" s="150">
        <v>28.453517198636504</v>
      </c>
      <c r="W87" s="150">
        <v>39.50453433136606</v>
      </c>
      <c r="X87" s="150">
        <v>33.689955144760063</v>
      </c>
      <c r="Y87" s="177">
        <v>-5.8145791866059966</v>
      </c>
      <c r="Z87" s="177">
        <v>-2.9561266844698082</v>
      </c>
      <c r="AA87" s="147"/>
      <c r="AB87" s="178">
        <v>-0.45758218383834048</v>
      </c>
      <c r="AC87" s="144"/>
      <c r="AD87" s="147">
        <v>62.422700587084158</v>
      </c>
      <c r="AE87" s="147">
        <v>36.646081829229871</v>
      </c>
      <c r="AF87" s="144"/>
    </row>
    <row r="88" spans="1:32" outlineLevel="2" x14ac:dyDescent="0.25">
      <c r="A88" s="169" t="s">
        <v>263</v>
      </c>
      <c r="B88" s="150">
        <v>55.51017214397497</v>
      </c>
      <c r="C88" s="150">
        <v>58.598877980364726</v>
      </c>
      <c r="D88" s="150">
        <v>48.041522491349475</v>
      </c>
      <c r="E88" s="150">
        <v>43.813285457809698</v>
      </c>
      <c r="F88" s="150">
        <v>48.034090909090907</v>
      </c>
      <c r="G88" s="150">
        <v>56.681599999999904</v>
      </c>
      <c r="H88" s="150">
        <v>58.628398791540718</v>
      </c>
      <c r="I88" s="150">
        <v>65.050420168067191</v>
      </c>
      <c r="J88" s="156">
        <v>6.4220213765264731</v>
      </c>
      <c r="K88" s="156">
        <v>11.918073926609338</v>
      </c>
      <c r="L88" s="147"/>
      <c r="M88" s="178">
        <v>2.9919837793404156</v>
      </c>
      <c r="N88" s="178">
        <v>1.2643558315204615</v>
      </c>
      <c r="P88" s="169" t="s">
        <v>263</v>
      </c>
      <c r="Q88" s="150">
        <v>73.18140825528971</v>
      </c>
      <c r="R88" s="150">
        <v>77.267727930535528</v>
      </c>
      <c r="S88" s="150">
        <v>59.765674027588709</v>
      </c>
      <c r="T88" s="150">
        <v>61.998838488812801</v>
      </c>
      <c r="U88" s="150">
        <v>64.927358646079526</v>
      </c>
      <c r="V88" s="150">
        <v>56.439502827521139</v>
      </c>
      <c r="W88" s="150">
        <v>58.512035783650113</v>
      </c>
      <c r="X88" s="150">
        <v>62.058436388726776</v>
      </c>
      <c r="Y88" s="177">
        <v>3.5464006050766628</v>
      </c>
      <c r="Z88" s="177">
        <v>-2.8842692291043335</v>
      </c>
      <c r="AA88" s="147"/>
      <c r="AB88" s="178">
        <v>0.55713508853688865</v>
      </c>
      <c r="AC88" s="144"/>
      <c r="AD88" s="147">
        <v>53.132346241457853</v>
      </c>
      <c r="AE88" s="147">
        <v>64.942705617831109</v>
      </c>
      <c r="AF88" s="144"/>
    </row>
    <row r="89" spans="1:32" outlineLevel="2" x14ac:dyDescent="0.25">
      <c r="A89" s="169" t="s">
        <v>264</v>
      </c>
      <c r="B89" s="150">
        <v>53.801503759398564</v>
      </c>
      <c r="C89" s="150">
        <v>56.399082568807351</v>
      </c>
      <c r="D89" s="150">
        <v>57.255319148936152</v>
      </c>
      <c r="E89" s="150">
        <v>32.920997920997912</v>
      </c>
      <c r="F89" s="150">
        <v>20.662121212121214</v>
      </c>
      <c r="G89" s="150">
        <v>52.284271284271348</v>
      </c>
      <c r="H89" s="150">
        <v>46.011782032400582</v>
      </c>
      <c r="I89" s="150">
        <v>31.905688622754496</v>
      </c>
      <c r="J89" s="156">
        <v>-14.106093409646085</v>
      </c>
      <c r="K89" s="156">
        <v>-13.900473713414755</v>
      </c>
      <c r="L89" s="147"/>
      <c r="M89" s="178">
        <v>6.0536135606311774</v>
      </c>
      <c r="N89" s="178">
        <v>-2.7658836789777723</v>
      </c>
      <c r="P89" s="169" t="s">
        <v>264</v>
      </c>
      <c r="Q89" s="150">
        <v>39.56960193815403</v>
      </c>
      <c r="R89" s="150">
        <v>45.819712092762785</v>
      </c>
      <c r="S89" s="150">
        <v>37.223392070484572</v>
      </c>
      <c r="T89" s="150">
        <v>28.835968871042258</v>
      </c>
      <c r="U89" s="150">
        <v>26.790326979605457</v>
      </c>
      <c r="V89" s="150">
        <v>25.345080640660758</v>
      </c>
      <c r="W89" s="150">
        <v>26.828224795123802</v>
      </c>
      <c r="X89" s="150">
        <v>25.852075062123319</v>
      </c>
      <c r="Y89" s="177">
        <v>-0.97614973300048291</v>
      </c>
      <c r="Z89" s="177">
        <v>-6.5509747923451727</v>
      </c>
      <c r="AA89" s="147"/>
      <c r="AB89" s="178">
        <v>-0.52358929231549922</v>
      </c>
      <c r="AC89" s="144"/>
      <c r="AD89" s="147">
        <v>45.806162336169251</v>
      </c>
      <c r="AE89" s="147">
        <v>32.403049854468492</v>
      </c>
      <c r="AF89" s="144"/>
    </row>
    <row r="90" spans="1:32" outlineLevel="2" x14ac:dyDescent="0.25">
      <c r="A90" s="169" t="s">
        <v>265</v>
      </c>
      <c r="B90" s="150">
        <v>137.66842105263157</v>
      </c>
      <c r="C90" s="150">
        <v>133.69476082004553</v>
      </c>
      <c r="D90" s="150">
        <v>109.47133757961765</v>
      </c>
      <c r="E90" s="150">
        <v>110.64668769716084</v>
      </c>
      <c r="F90" s="150">
        <v>106.27225130890047</v>
      </c>
      <c r="G90" s="150">
        <v>121.02477477477477</v>
      </c>
      <c r="H90" s="150">
        <v>125.85476190476189</v>
      </c>
      <c r="I90" s="150">
        <v>100.63471971066906</v>
      </c>
      <c r="J90" s="156">
        <v>-25.220042194092827</v>
      </c>
      <c r="K90" s="156">
        <v>-20.895324799716647</v>
      </c>
      <c r="L90" s="147"/>
      <c r="M90" s="178">
        <v>-21.435964225518134</v>
      </c>
      <c r="N90" s="178">
        <v>-1.950769456069736</v>
      </c>
      <c r="P90" s="169" t="s">
        <v>265</v>
      </c>
      <c r="Q90" s="150">
        <v>128.89774168992636</v>
      </c>
      <c r="R90" s="150">
        <v>138.8627421307506</v>
      </c>
      <c r="S90" s="150">
        <v>112.37018134433688</v>
      </c>
      <c r="T90" s="150">
        <v>106.56615691489354</v>
      </c>
      <c r="U90" s="150">
        <v>110.9886474501108</v>
      </c>
      <c r="V90" s="150">
        <v>103.0278028525005</v>
      </c>
      <c r="W90" s="150">
        <v>113.3531244590618</v>
      </c>
      <c r="X90" s="150">
        <v>122.07068393618719</v>
      </c>
      <c r="Y90" s="177">
        <v>8.7175594771253913</v>
      </c>
      <c r="Z90" s="177">
        <v>4.7063879489367935</v>
      </c>
      <c r="AA90" s="147"/>
      <c r="AB90" s="178">
        <v>1.5009340633166488</v>
      </c>
      <c r="AC90" s="144"/>
      <c r="AD90" s="147">
        <v>121.53004451038571</v>
      </c>
      <c r="AE90" s="147">
        <v>117.3642959872504</v>
      </c>
      <c r="AF90" s="144"/>
    </row>
    <row r="91" spans="1:32" outlineLevel="2" x14ac:dyDescent="0.25">
      <c r="A91" s="169" t="s">
        <v>266</v>
      </c>
      <c r="B91" s="150">
        <v>113.50500000000002</v>
      </c>
      <c r="C91" s="150">
        <v>146.60638297872347</v>
      </c>
      <c r="D91" s="150">
        <v>86.050505050505052</v>
      </c>
      <c r="E91" s="150">
        <v>57.426136363636367</v>
      </c>
      <c r="F91" s="150">
        <v>76.668449197861008</v>
      </c>
      <c r="G91" s="150">
        <v>97.824675324675326</v>
      </c>
      <c r="H91" s="150">
        <v>71.843537414965979</v>
      </c>
      <c r="I91" s="150">
        <v>36.942708333333321</v>
      </c>
      <c r="J91" s="156">
        <v>-34.900829081632658</v>
      </c>
      <c r="K91" s="156">
        <v>-55.253938990973573</v>
      </c>
      <c r="L91" s="147"/>
      <c r="M91" s="178">
        <v>-11.527740036231869</v>
      </c>
      <c r="N91" s="178">
        <v>-4.0432249347919935</v>
      </c>
      <c r="P91" s="169" t="s">
        <v>266</v>
      </c>
      <c r="Q91" s="150">
        <v>95.520936515083264</v>
      </c>
      <c r="R91" s="150">
        <v>113.1671278908875</v>
      </c>
      <c r="S91" s="150">
        <v>92.405111274150173</v>
      </c>
      <c r="T91" s="150">
        <v>89.461144539751658</v>
      </c>
      <c r="U91" s="150">
        <v>94.689697238549471</v>
      </c>
      <c r="V91" s="150">
        <v>55.770522223203997</v>
      </c>
      <c r="W91" s="150">
        <v>57.970843615757225</v>
      </c>
      <c r="X91" s="150">
        <v>48.47044836956519</v>
      </c>
      <c r="Y91" s="177">
        <v>-9.5003952461920349</v>
      </c>
      <c r="Z91" s="177">
        <v>-35.544491418561449</v>
      </c>
      <c r="AA91" s="147"/>
      <c r="AB91" s="178">
        <v>-1.3852078307520514</v>
      </c>
      <c r="AC91" s="144"/>
      <c r="AD91" s="147">
        <v>92.196647324306895</v>
      </c>
      <c r="AE91" s="147">
        <v>84.01493978812664</v>
      </c>
      <c r="AF91" s="144"/>
    </row>
    <row r="92" spans="1:32" outlineLevel="2" x14ac:dyDescent="0.25">
      <c r="A92" s="168" t="s">
        <v>267</v>
      </c>
      <c r="B92" s="170">
        <v>87.354418604651201</v>
      </c>
      <c r="C92" s="170">
        <v>93.042133176193303</v>
      </c>
      <c r="D92" s="170">
        <v>68.547376664056358</v>
      </c>
      <c r="E92" s="170">
        <v>67.439355385920265</v>
      </c>
      <c r="F92" s="170">
        <v>61.419332161687151</v>
      </c>
      <c r="G92" s="170">
        <v>78.09706616729089</v>
      </c>
      <c r="H92" s="170">
        <v>82.579549063194662</v>
      </c>
      <c r="I92" s="170">
        <v>67.590936555891219</v>
      </c>
      <c r="J92" s="208">
        <v>-14.988612507303444</v>
      </c>
      <c r="K92" s="208">
        <v>-10.396375904912489</v>
      </c>
      <c r="L92" s="147"/>
      <c r="M92" s="178">
        <v>6.5049553135081482</v>
      </c>
      <c r="N92" s="178">
        <v>-14.339191294926337</v>
      </c>
      <c r="P92" s="168" t="s">
        <v>267</v>
      </c>
      <c r="Q92" s="170">
        <v>81.930345334313031</v>
      </c>
      <c r="R92" s="170">
        <v>89.007456451627391</v>
      </c>
      <c r="S92" s="170">
        <v>69.819615872979554</v>
      </c>
      <c r="T92" s="170">
        <v>64.360081317526664</v>
      </c>
      <c r="U92" s="170">
        <v>63.788734475184931</v>
      </c>
      <c r="V92" s="170">
        <v>53.668310247202101</v>
      </c>
      <c r="W92" s="170">
        <v>59.952566507913588</v>
      </c>
      <c r="X92" s="170">
        <v>61.08598124238307</v>
      </c>
      <c r="Y92" s="179">
        <v>1.1334147344694827</v>
      </c>
      <c r="Z92" s="179">
        <v>-8.0987019667648354</v>
      </c>
      <c r="AA92" s="147"/>
      <c r="AB92" s="178">
        <v>1.0207044977768618</v>
      </c>
      <c r="AC92" s="144"/>
      <c r="AD92" s="180">
        <v>77.987312460803707</v>
      </c>
      <c r="AE92" s="180">
        <v>69.184683209147906</v>
      </c>
      <c r="AF92" s="144"/>
    </row>
    <row r="93" spans="1:32" outlineLevel="2" x14ac:dyDescent="0.25">
      <c r="A93" s="163" t="s">
        <v>289</v>
      </c>
      <c r="B93" s="163"/>
      <c r="C93" s="163"/>
      <c r="D93" s="163"/>
      <c r="E93" s="144"/>
      <c r="F93" s="144"/>
      <c r="G93" s="144"/>
      <c r="H93" s="144"/>
      <c r="I93" s="162"/>
      <c r="J93" s="162"/>
      <c r="K93" s="162"/>
      <c r="L93" s="162"/>
      <c r="M93" s="144"/>
      <c r="N93" s="144"/>
      <c r="O93" s="144"/>
      <c r="P93" s="163" t="s">
        <v>268</v>
      </c>
      <c r="Q93" s="163"/>
      <c r="R93" s="163"/>
      <c r="S93" s="163"/>
      <c r="T93" s="144"/>
      <c r="U93" s="144"/>
      <c r="V93" s="144"/>
      <c r="W93" s="144"/>
      <c r="X93" s="162"/>
      <c r="Y93" s="162"/>
      <c r="Z93" s="162"/>
      <c r="AA93" s="162"/>
      <c r="AB93" s="144"/>
      <c r="AC93" s="144"/>
      <c r="AD93" s="144"/>
      <c r="AE93" s="144"/>
      <c r="AF93" s="144"/>
    </row>
    <row r="94" spans="1:32" x14ac:dyDescent="0.25">
      <c r="A94" s="204"/>
      <c r="B94" s="204"/>
      <c r="C94" s="204"/>
      <c r="D94" s="20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row>
    <row r="95" spans="1:32" x14ac:dyDescent="0.25">
      <c r="A95" s="204"/>
      <c r="B95" s="204"/>
      <c r="C95" s="204"/>
      <c r="D95" s="20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row>
    <row r="96" spans="1:32" x14ac:dyDescent="0.25">
      <c r="A96" s="165" t="s">
        <v>248</v>
      </c>
      <c r="B96" s="165"/>
      <c r="C96" s="165"/>
      <c r="D96" s="165"/>
      <c r="E96" s="181"/>
      <c r="F96" s="144"/>
      <c r="G96" s="144"/>
      <c r="H96" s="144"/>
      <c r="I96" s="144"/>
      <c r="J96" s="144"/>
      <c r="K96" s="144"/>
      <c r="L96" s="144"/>
      <c r="M96" s="144"/>
      <c r="N96" s="144"/>
      <c r="O96" s="204"/>
      <c r="P96" s="165" t="s">
        <v>248</v>
      </c>
      <c r="Q96" s="165"/>
      <c r="R96" s="165"/>
      <c r="S96" s="165"/>
      <c r="T96" s="181"/>
      <c r="U96" s="144"/>
      <c r="V96" s="144"/>
      <c r="W96" s="144"/>
      <c r="X96" s="144"/>
      <c r="Y96" s="144"/>
      <c r="Z96" s="144"/>
      <c r="AA96" s="144"/>
      <c r="AB96" s="144"/>
      <c r="AC96" s="144"/>
      <c r="AD96" s="144"/>
      <c r="AE96" s="144"/>
      <c r="AF96" s="144"/>
    </row>
    <row r="97" spans="1:32" outlineLevel="1" x14ac:dyDescent="0.25">
      <c r="A97" s="166" t="s">
        <v>322</v>
      </c>
      <c r="B97" s="166"/>
      <c r="C97" s="166"/>
      <c r="D97" s="166"/>
      <c r="E97" s="167"/>
      <c r="F97" s="167"/>
      <c r="G97" s="167"/>
      <c r="H97" s="167"/>
      <c r="I97" s="167"/>
      <c r="J97" s="167"/>
      <c r="K97" s="167"/>
      <c r="L97" s="167"/>
      <c r="M97" s="144"/>
      <c r="N97" s="144"/>
      <c r="P97" s="166" t="s">
        <v>231</v>
      </c>
      <c r="Q97" s="166"/>
      <c r="R97" s="166"/>
      <c r="S97" s="166"/>
      <c r="T97" s="167"/>
      <c r="U97" s="167"/>
      <c r="V97" s="167"/>
      <c r="W97" s="167"/>
      <c r="X97" s="167"/>
      <c r="Y97" s="167"/>
      <c r="Z97" s="167"/>
      <c r="AA97" s="167"/>
      <c r="AB97" s="144"/>
      <c r="AC97" s="144"/>
      <c r="AD97" s="144"/>
      <c r="AE97" s="144"/>
      <c r="AF97" s="144"/>
    </row>
    <row r="98" spans="1:32" ht="31.5" outlineLevel="1" x14ac:dyDescent="0.25">
      <c r="A98" s="168" t="s">
        <v>257</v>
      </c>
      <c r="B98" s="141">
        <v>2019</v>
      </c>
      <c r="C98" s="141">
        <v>2020</v>
      </c>
      <c r="D98" s="141">
        <v>2021</v>
      </c>
      <c r="E98" s="141">
        <v>2022</v>
      </c>
      <c r="F98" s="141">
        <v>2023</v>
      </c>
      <c r="G98" s="141">
        <v>2024</v>
      </c>
      <c r="H98" s="141">
        <v>2025</v>
      </c>
      <c r="I98" s="141">
        <v>2026</v>
      </c>
      <c r="J98" s="142" t="s">
        <v>232</v>
      </c>
      <c r="K98" s="142" t="s">
        <v>258</v>
      </c>
      <c r="L98" s="143" t="s">
        <v>234</v>
      </c>
      <c r="M98" s="142" t="s">
        <v>290</v>
      </c>
      <c r="N98" s="144"/>
      <c r="P98" s="168" t="s">
        <v>257</v>
      </c>
      <c r="Q98" s="141">
        <v>2019</v>
      </c>
      <c r="R98" s="141">
        <v>2020</v>
      </c>
      <c r="S98" s="141">
        <v>2021</v>
      </c>
      <c r="T98" s="141">
        <v>2022</v>
      </c>
      <c r="U98" s="141">
        <v>2023</v>
      </c>
      <c r="V98" s="141">
        <v>2024</v>
      </c>
      <c r="W98" s="141">
        <v>2025</v>
      </c>
      <c r="X98" s="141">
        <v>2026</v>
      </c>
      <c r="Y98" s="142" t="s">
        <v>232</v>
      </c>
      <c r="Z98" s="142" t="s">
        <v>258</v>
      </c>
      <c r="AA98" s="143" t="s">
        <v>234</v>
      </c>
      <c r="AB98" s="144"/>
      <c r="AC98" s="144"/>
      <c r="AD98" s="145" t="s">
        <v>323</v>
      </c>
      <c r="AE98" s="145" t="s">
        <v>235</v>
      </c>
      <c r="AF98" s="144"/>
    </row>
    <row r="99" spans="1:32" outlineLevel="1" x14ac:dyDescent="0.25">
      <c r="A99" s="169" t="s">
        <v>259</v>
      </c>
      <c r="B99" s="150">
        <v>70.472392638036794</v>
      </c>
      <c r="C99" s="150">
        <v>108.25000000000009</v>
      </c>
      <c r="D99" s="150">
        <v>83.075268817204318</v>
      </c>
      <c r="E99" s="150">
        <v>81.922448979591806</v>
      </c>
      <c r="F99" s="150">
        <v>63.749196141479146</v>
      </c>
      <c r="G99" s="150">
        <v>71.409742120343836</v>
      </c>
      <c r="H99" s="150">
        <v>96.350943396226526</v>
      </c>
      <c r="I99" s="150">
        <v>77.053278688524557</v>
      </c>
      <c r="J99" s="177">
        <v>-19.297664707701969</v>
      </c>
      <c r="K99" s="177">
        <v>-4.6800546448088198</v>
      </c>
      <c r="L99" s="147"/>
      <c r="M99" s="178">
        <v>-16.265117537890546</v>
      </c>
      <c r="N99" s="144"/>
      <c r="P99" s="169" t="s">
        <v>259</v>
      </c>
      <c r="Q99" s="150">
        <v>94.126720747295934</v>
      </c>
      <c r="R99" s="150">
        <v>112.11691259931891</v>
      </c>
      <c r="S99" s="150">
        <v>90.335746606334865</v>
      </c>
      <c r="T99" s="150">
        <v>86.461854367398558</v>
      </c>
      <c r="U99" s="150">
        <v>90.520205626160177</v>
      </c>
      <c r="V99" s="150">
        <v>76.420136370230651</v>
      </c>
      <c r="W99" s="150">
        <v>93.68827249209545</v>
      </c>
      <c r="X99" s="150">
        <v>93.318396226415103</v>
      </c>
      <c r="Y99" s="177">
        <v>-0.36987626568034671</v>
      </c>
      <c r="Z99" s="177">
        <v>0.4825379887917336</v>
      </c>
      <c r="AA99" s="147"/>
      <c r="AB99" s="144"/>
      <c r="AC99" s="144"/>
      <c r="AD99" s="147">
        <v>81.733333333333377</v>
      </c>
      <c r="AE99" s="147">
        <v>92.83585823762337</v>
      </c>
      <c r="AF99" s="144"/>
    </row>
    <row r="100" spans="1:32" outlineLevel="1" x14ac:dyDescent="0.25">
      <c r="A100" s="169" t="s">
        <v>260</v>
      </c>
      <c r="B100" s="150">
        <v>323.66666666666669</v>
      </c>
      <c r="C100" s="150" t="e">
        <v>#DIV/0!</v>
      </c>
      <c r="D100" s="150">
        <v>109</v>
      </c>
      <c r="E100" s="150">
        <v>108</v>
      </c>
      <c r="F100" s="150">
        <v>107</v>
      </c>
      <c r="G100" s="150">
        <v>101</v>
      </c>
      <c r="H100" s="150" t="e">
        <v>#DIV/0!</v>
      </c>
      <c r="I100" s="150">
        <v>57</v>
      </c>
      <c r="J100" s="177" t="e">
        <v>#DIV/0!</v>
      </c>
      <c r="K100" s="177">
        <v>-126.05882352941177</v>
      </c>
      <c r="L100" s="147"/>
      <c r="M100" s="178">
        <v>-501.21428571428567</v>
      </c>
      <c r="N100" s="144"/>
      <c r="P100" s="169" t="s">
        <v>260</v>
      </c>
      <c r="Q100" s="150">
        <v>334.16935483870969</v>
      </c>
      <c r="R100" s="150">
        <v>317.7157894736842</v>
      </c>
      <c r="S100" s="150">
        <v>361.81914893617022</v>
      </c>
      <c r="T100" s="150">
        <v>257.74999999999994</v>
      </c>
      <c r="U100" s="150">
        <v>202.03389830508496</v>
      </c>
      <c r="V100" s="150">
        <v>193.8846153846151</v>
      </c>
      <c r="W100" s="150">
        <v>188.22222222222206</v>
      </c>
      <c r="X100" s="150">
        <v>558.21428571428567</v>
      </c>
      <c r="Y100" s="177">
        <v>369.99206349206361</v>
      </c>
      <c r="Z100" s="177">
        <v>272.3344335885925</v>
      </c>
      <c r="AA100" s="147"/>
      <c r="AB100" s="144"/>
      <c r="AC100" s="144"/>
      <c r="AD100" s="147">
        <v>183.05882352941177</v>
      </c>
      <c r="AE100" s="147">
        <v>285.87985212569316</v>
      </c>
      <c r="AF100" s="144"/>
    </row>
    <row r="101" spans="1:32" outlineLevel="1" x14ac:dyDescent="0.25">
      <c r="A101" s="169" t="s">
        <v>261</v>
      </c>
      <c r="B101" s="150">
        <v>94.38235294117645</v>
      </c>
      <c r="C101" s="150">
        <v>77.037735849056588</v>
      </c>
      <c r="D101" s="150">
        <v>29.970588235294112</v>
      </c>
      <c r="E101" s="150">
        <v>42.187500000000007</v>
      </c>
      <c r="F101" s="150">
        <v>49.083333333333357</v>
      </c>
      <c r="G101" s="150">
        <v>76.1666666666667</v>
      </c>
      <c r="H101" s="150">
        <v>117.83870967741936</v>
      </c>
      <c r="I101" s="150">
        <v>205.53488372093022</v>
      </c>
      <c r="J101" s="177">
        <v>87.696174043510865</v>
      </c>
      <c r="K101" s="177">
        <v>134.33312933496529</v>
      </c>
      <c r="L101" s="147"/>
      <c r="M101" s="178">
        <v>75.190934676344341</v>
      </c>
      <c r="N101" s="144"/>
      <c r="P101" s="169" t="s">
        <v>261</v>
      </c>
      <c r="Q101" s="150">
        <v>142.28871391076117</v>
      </c>
      <c r="R101" s="150">
        <v>146.20074349442379</v>
      </c>
      <c r="S101" s="150">
        <v>105.18433931484505</v>
      </c>
      <c r="T101" s="150">
        <v>147.61475409836069</v>
      </c>
      <c r="U101" s="150">
        <v>127.59637188208617</v>
      </c>
      <c r="V101" s="150">
        <v>116.76027397260277</v>
      </c>
      <c r="W101" s="150">
        <v>135.18873239436616</v>
      </c>
      <c r="X101" s="150">
        <v>130.34394904458588</v>
      </c>
      <c r="Y101" s="177">
        <v>-4.8447833497802719</v>
      </c>
      <c r="Z101" s="177">
        <v>0.46655440857054487</v>
      </c>
      <c r="AA101" s="147"/>
      <c r="AB101" s="144"/>
      <c r="AC101" s="144"/>
      <c r="AD101" s="147">
        <v>71.201754385964918</v>
      </c>
      <c r="AE101" s="147">
        <v>129.87739463601534</v>
      </c>
      <c r="AF101" s="144"/>
    </row>
    <row r="102" spans="1:32" outlineLevel="1" x14ac:dyDescent="0.25">
      <c r="A102" s="169" t="s">
        <v>262</v>
      </c>
      <c r="B102" s="150">
        <v>99.115107913669064</v>
      </c>
      <c r="C102" s="150">
        <v>109.74786324786339</v>
      </c>
      <c r="D102" s="150">
        <v>66.008771929824519</v>
      </c>
      <c r="E102" s="150">
        <v>78.734265734265747</v>
      </c>
      <c r="F102" s="150">
        <v>102.26050420168055</v>
      </c>
      <c r="G102" s="150">
        <v>97.028985507246261</v>
      </c>
      <c r="H102" s="150">
        <v>115.13392857142863</v>
      </c>
      <c r="I102" s="150">
        <v>122.12264150943399</v>
      </c>
      <c r="J102" s="177">
        <v>6.9887129380053636</v>
      </c>
      <c r="K102" s="177">
        <v>25.226641509433975</v>
      </c>
      <c r="L102" s="147"/>
      <c r="M102" s="178">
        <v>10.567148710789397</v>
      </c>
      <c r="N102" s="144"/>
      <c r="P102" s="169" t="s">
        <v>262</v>
      </c>
      <c r="Q102" s="150">
        <v>105.49169542709214</v>
      </c>
      <c r="R102" s="150">
        <v>124.77134380837273</v>
      </c>
      <c r="S102" s="150">
        <v>92.658012671920758</v>
      </c>
      <c r="T102" s="150">
        <v>114.94492254733218</v>
      </c>
      <c r="U102" s="150">
        <v>102.5003998933618</v>
      </c>
      <c r="V102" s="150">
        <v>85.496655518394647</v>
      </c>
      <c r="W102" s="150">
        <v>100.22075826835149</v>
      </c>
      <c r="X102" s="150">
        <v>111.55549279864459</v>
      </c>
      <c r="Y102" s="177">
        <v>11.334734530293105</v>
      </c>
      <c r="Z102" s="177">
        <v>5.3557880274469909</v>
      </c>
      <c r="AA102" s="147"/>
      <c r="AB102" s="144"/>
      <c r="AC102" s="144"/>
      <c r="AD102" s="147">
        <v>96.896000000000015</v>
      </c>
      <c r="AE102" s="147">
        <v>106.1997047711976</v>
      </c>
      <c r="AF102" s="144"/>
    </row>
    <row r="103" spans="1:32" outlineLevel="1" x14ac:dyDescent="0.25">
      <c r="A103" s="169" t="s">
        <v>53</v>
      </c>
      <c r="B103" s="150">
        <v>198.49999999999997</v>
      </c>
      <c r="C103" s="150">
        <v>224.81481481481489</v>
      </c>
      <c r="D103" s="150">
        <v>101.92307692307691</v>
      </c>
      <c r="E103" s="150">
        <v>220.10169491525428</v>
      </c>
      <c r="F103" s="150">
        <v>242.2037037037037</v>
      </c>
      <c r="G103" s="150">
        <v>218.80821917808214</v>
      </c>
      <c r="H103" s="150">
        <v>318.22727272727263</v>
      </c>
      <c r="I103" s="150">
        <v>222.16</v>
      </c>
      <c r="J103" s="177">
        <v>-96.067272727272638</v>
      </c>
      <c r="K103" s="177">
        <v>0.30442013129103884</v>
      </c>
      <c r="L103" s="147"/>
      <c r="M103" s="178">
        <v>-7.7609523809522614</v>
      </c>
      <c r="N103" s="144"/>
      <c r="P103" s="169" t="s">
        <v>53</v>
      </c>
      <c r="Q103" s="150">
        <v>241.47624132407904</v>
      </c>
      <c r="R103" s="150">
        <v>232.33529411764701</v>
      </c>
      <c r="S103" s="150">
        <v>144.02360655737709</v>
      </c>
      <c r="T103" s="150">
        <v>176.84889643463512</v>
      </c>
      <c r="U103" s="150">
        <v>207.6575107296137</v>
      </c>
      <c r="V103" s="150">
        <v>184.12704598597037</v>
      </c>
      <c r="W103" s="150">
        <v>209.15182357930445</v>
      </c>
      <c r="X103" s="150">
        <v>229.92095238095226</v>
      </c>
      <c r="Y103" s="177">
        <v>20.76912880164781</v>
      </c>
      <c r="Z103" s="177">
        <v>28.496109064400343</v>
      </c>
      <c r="AA103" s="147"/>
      <c r="AB103" s="144"/>
      <c r="AC103" s="144"/>
      <c r="AD103" s="147">
        <v>221.85557986870896</v>
      </c>
      <c r="AE103" s="147">
        <v>201.42484331655191</v>
      </c>
      <c r="AF103" s="144"/>
    </row>
    <row r="104" spans="1:32" outlineLevel="1" x14ac:dyDescent="0.25">
      <c r="A104" s="169" t="s">
        <v>11</v>
      </c>
      <c r="B104" s="150">
        <v>108.45238095238108</v>
      </c>
      <c r="C104" s="150">
        <v>126.36619718309834</v>
      </c>
      <c r="D104" s="150">
        <v>78.3720930232558</v>
      </c>
      <c r="E104" s="150">
        <v>90.863636363636388</v>
      </c>
      <c r="F104" s="150">
        <v>84.685714285714525</v>
      </c>
      <c r="G104" s="150">
        <v>141.55769230769249</v>
      </c>
      <c r="H104" s="150">
        <v>166.84615384615367</v>
      </c>
      <c r="I104" s="150">
        <v>107.84999999999998</v>
      </c>
      <c r="J104" s="177">
        <v>-58.996153846153689</v>
      </c>
      <c r="K104" s="177">
        <v>-9.8373156342183137</v>
      </c>
      <c r="L104" s="147"/>
      <c r="M104" s="178">
        <v>-4.6672711571674057</v>
      </c>
      <c r="N104" s="144"/>
      <c r="P104" s="169" t="s">
        <v>11</v>
      </c>
      <c r="Q104" s="150">
        <v>121.71661237785004</v>
      </c>
      <c r="R104" s="150">
        <v>120.71276595744671</v>
      </c>
      <c r="S104" s="150">
        <v>95.372763419483235</v>
      </c>
      <c r="T104" s="150">
        <v>109.57632398753876</v>
      </c>
      <c r="U104" s="150">
        <v>106.75683317624876</v>
      </c>
      <c r="V104" s="150">
        <v>92.769716088328082</v>
      </c>
      <c r="W104" s="150">
        <v>117.40218470705076</v>
      </c>
      <c r="X104" s="150">
        <v>112.51727115716739</v>
      </c>
      <c r="Y104" s="177">
        <v>-4.8849135498833789</v>
      </c>
      <c r="Z104" s="177">
        <v>2.2554038610750951</v>
      </c>
      <c r="AA104" s="147"/>
      <c r="AB104" s="144"/>
      <c r="AC104" s="144"/>
      <c r="AD104" s="147">
        <v>117.68731563421829</v>
      </c>
      <c r="AE104" s="147">
        <v>110.26186729609229</v>
      </c>
      <c r="AF104" s="144"/>
    </row>
    <row r="105" spans="1:32" outlineLevel="1" x14ac:dyDescent="0.25">
      <c r="A105" s="169" t="s">
        <v>263</v>
      </c>
      <c r="B105" s="150">
        <v>55.043636363636381</v>
      </c>
      <c r="C105" s="150">
        <v>57.972039473684177</v>
      </c>
      <c r="D105" s="150">
        <v>47.85742971887548</v>
      </c>
      <c r="E105" s="150">
        <v>42.813765182186238</v>
      </c>
      <c r="F105" s="150">
        <v>45.786259541984741</v>
      </c>
      <c r="G105" s="150">
        <v>57.629844961240373</v>
      </c>
      <c r="H105" s="150">
        <v>58.578947368421098</v>
      </c>
      <c r="I105" s="150">
        <v>64.894645941278156</v>
      </c>
      <c r="J105" s="177">
        <v>6.3156985728570589</v>
      </c>
      <c r="K105" s="177">
        <v>12.365910309094232</v>
      </c>
      <c r="L105" s="147"/>
      <c r="M105" s="178">
        <v>0.47762162082031523</v>
      </c>
      <c r="N105" s="144"/>
      <c r="P105" s="169" t="s">
        <v>263</v>
      </c>
      <c r="Q105" s="150">
        <v>72.290563428966465</v>
      </c>
      <c r="R105" s="150">
        <v>78.092233303112749</v>
      </c>
      <c r="S105" s="150">
        <v>60.310089951886127</v>
      </c>
      <c r="T105" s="150">
        <v>62.863296703296768</v>
      </c>
      <c r="U105" s="150">
        <v>66.752627324171442</v>
      </c>
      <c r="V105" s="150">
        <v>57.263469985358739</v>
      </c>
      <c r="W105" s="150">
        <v>60.340813970269799</v>
      </c>
      <c r="X105" s="150">
        <v>64.417024320457841</v>
      </c>
      <c r="Y105" s="177">
        <v>4.0762103501880418</v>
      </c>
      <c r="Z105" s="177">
        <v>-1.3861583004196092</v>
      </c>
      <c r="AA105" s="147"/>
      <c r="AB105" s="144"/>
      <c r="AC105" s="144"/>
      <c r="AD105" s="147">
        <v>52.528735632183924</v>
      </c>
      <c r="AE105" s="147">
        <v>65.80318262087745</v>
      </c>
      <c r="AF105" s="144"/>
    </row>
    <row r="106" spans="1:32" outlineLevel="1" x14ac:dyDescent="0.25">
      <c r="A106" s="169" t="s">
        <v>264</v>
      </c>
      <c r="B106" s="150">
        <v>102.36016949152551</v>
      </c>
      <c r="C106" s="150">
        <v>101.80165289256199</v>
      </c>
      <c r="D106" s="150">
        <v>103.7941176470587</v>
      </c>
      <c r="E106" s="150">
        <v>80.828358208955223</v>
      </c>
      <c r="F106" s="150">
        <v>47.628930817610055</v>
      </c>
      <c r="G106" s="150">
        <v>109.11702127659576</v>
      </c>
      <c r="H106" s="150">
        <v>141.70129870129867</v>
      </c>
      <c r="I106" s="150">
        <v>96.92000000000003</v>
      </c>
      <c r="J106" s="177">
        <v>-44.781298701298638</v>
      </c>
      <c r="K106" s="177">
        <v>-2.32601366742594</v>
      </c>
      <c r="L106" s="147"/>
      <c r="M106" s="178">
        <v>15.047507650458996</v>
      </c>
      <c r="N106" s="144"/>
      <c r="P106" s="169" t="s">
        <v>264</v>
      </c>
      <c r="Q106" s="150">
        <v>85.649861878453024</v>
      </c>
      <c r="R106" s="150">
        <v>107.04158228702578</v>
      </c>
      <c r="S106" s="150">
        <v>85.66011854360714</v>
      </c>
      <c r="T106" s="150">
        <v>64.540003232584468</v>
      </c>
      <c r="U106" s="150">
        <v>68.260584283705683</v>
      </c>
      <c r="V106" s="150">
        <v>76.472487850760302</v>
      </c>
      <c r="W106" s="150">
        <v>93.711420612813328</v>
      </c>
      <c r="X106" s="150">
        <v>81.872492349541034</v>
      </c>
      <c r="Y106" s="177">
        <v>-11.838928263272294</v>
      </c>
      <c r="Z106" s="177">
        <v>-1.5829681884956699</v>
      </c>
      <c r="AA106" s="147"/>
      <c r="AB106" s="144"/>
      <c r="AC106" s="144"/>
      <c r="AD106" s="147">
        <v>99.24601366742597</v>
      </c>
      <c r="AE106" s="147">
        <v>83.455460538036704</v>
      </c>
      <c r="AF106" s="144"/>
    </row>
    <row r="107" spans="1:32" outlineLevel="1" x14ac:dyDescent="0.25">
      <c r="A107" s="169" t="s">
        <v>265</v>
      </c>
      <c r="B107" s="150">
        <v>140.43589743589763</v>
      </c>
      <c r="C107" s="150">
        <v>146.95175438596479</v>
      </c>
      <c r="D107" s="150">
        <v>112.89473684210517</v>
      </c>
      <c r="E107" s="150">
        <v>121.0726256983242</v>
      </c>
      <c r="F107" s="150">
        <v>100.94148936170232</v>
      </c>
      <c r="G107" s="150">
        <v>125.85972850678701</v>
      </c>
      <c r="H107" s="150">
        <v>135.20710059171617</v>
      </c>
      <c r="I107" s="150">
        <v>114.38129496402885</v>
      </c>
      <c r="J107" s="177">
        <v>-20.825805627687316</v>
      </c>
      <c r="K107" s="177">
        <v>-12.946762589927985</v>
      </c>
      <c r="L107" s="147"/>
      <c r="M107" s="178">
        <v>-21.714637762931858</v>
      </c>
      <c r="N107" s="144"/>
      <c r="P107" s="169" t="s">
        <v>265</v>
      </c>
      <c r="Q107" s="150">
        <v>127.56359614473045</v>
      </c>
      <c r="R107" s="150">
        <v>146.92865497076031</v>
      </c>
      <c r="S107" s="150">
        <v>116.11489817792086</v>
      </c>
      <c r="T107" s="150">
        <v>116.3077092027234</v>
      </c>
      <c r="U107" s="150">
        <v>124.35455585207767</v>
      </c>
      <c r="V107" s="150">
        <v>116.62752258312526</v>
      </c>
      <c r="W107" s="150">
        <v>129.1222179585572</v>
      </c>
      <c r="X107" s="150">
        <v>136.09593272696071</v>
      </c>
      <c r="Y107" s="177">
        <v>6.9737147684035108</v>
      </c>
      <c r="Z107" s="177">
        <v>9.5260998842357338</v>
      </c>
      <c r="AA107" s="147"/>
      <c r="AB107" s="144"/>
      <c r="AC107" s="144"/>
      <c r="AD107" s="147">
        <v>127.32805755395684</v>
      </c>
      <c r="AE107" s="147">
        <v>126.56983284272498</v>
      </c>
      <c r="AF107" s="144"/>
    </row>
    <row r="108" spans="1:32" outlineLevel="1" x14ac:dyDescent="0.25">
      <c r="A108" s="169" t="s">
        <v>266</v>
      </c>
      <c r="B108" s="150">
        <v>162.77941176470588</v>
      </c>
      <c r="C108" s="150">
        <v>282.06756756756772</v>
      </c>
      <c r="D108" s="150">
        <v>197.3559322033899</v>
      </c>
      <c r="E108" s="150">
        <v>118</v>
      </c>
      <c r="F108" s="150">
        <v>166.67647058823513</v>
      </c>
      <c r="G108" s="150">
        <v>240.4074074074075</v>
      </c>
      <c r="H108" s="150">
        <v>171.51111111111106</v>
      </c>
      <c r="I108" s="150">
        <v>127.65909090909101</v>
      </c>
      <c r="J108" s="177">
        <v>-43.852020202020057</v>
      </c>
      <c r="K108" s="177">
        <v>-73.296791443850211</v>
      </c>
      <c r="L108" s="147"/>
      <c r="M108" s="178">
        <v>-17.811755736276453</v>
      </c>
      <c r="N108" s="144"/>
      <c r="P108" s="169" t="s">
        <v>266</v>
      </c>
      <c r="Q108" s="150">
        <v>204.81065857885625</v>
      </c>
      <c r="R108" s="150">
        <v>196.03550295857994</v>
      </c>
      <c r="S108" s="150">
        <v>198.61832669322712</v>
      </c>
      <c r="T108" s="150">
        <v>183.95169775227191</v>
      </c>
      <c r="U108" s="150">
        <v>214.74809160305352</v>
      </c>
      <c r="V108" s="150">
        <v>172.65210267613321</v>
      </c>
      <c r="W108" s="150">
        <v>188.1079096045197</v>
      </c>
      <c r="X108" s="150">
        <v>145.47084664536746</v>
      </c>
      <c r="Y108" s="177">
        <v>-42.637062959152246</v>
      </c>
      <c r="Z108" s="177">
        <v>-49.553987584583837</v>
      </c>
      <c r="AA108" s="147"/>
      <c r="AB108" s="144"/>
      <c r="AC108" s="144"/>
      <c r="AD108" s="147">
        <v>200.95588235294122</v>
      </c>
      <c r="AE108" s="147">
        <v>195.0248342299513</v>
      </c>
      <c r="AF108" s="144"/>
    </row>
    <row r="109" spans="1:32" outlineLevel="1" x14ac:dyDescent="0.25">
      <c r="A109" s="168" t="s">
        <v>267</v>
      </c>
      <c r="B109" s="170">
        <v>96.101234567901258</v>
      </c>
      <c r="C109" s="170">
        <v>106.45531514581373</v>
      </c>
      <c r="D109" s="170">
        <v>78.620736698499286</v>
      </c>
      <c r="E109" s="170">
        <v>79.554252199413511</v>
      </c>
      <c r="F109" s="170">
        <v>72.635865845311457</v>
      </c>
      <c r="G109" s="170">
        <v>98.064437689969594</v>
      </c>
      <c r="H109" s="170">
        <v>108.25397923875437</v>
      </c>
      <c r="I109" s="170">
        <v>92.668686868686905</v>
      </c>
      <c r="J109" s="179">
        <v>-15.585292370067464</v>
      </c>
      <c r="K109" s="179">
        <v>8.0035526965929193E-3</v>
      </c>
      <c r="L109" s="147"/>
      <c r="M109" s="178">
        <v>-3.9095563093172103</v>
      </c>
      <c r="N109" s="144"/>
      <c r="P109" s="168" t="s">
        <v>267</v>
      </c>
      <c r="Q109" s="170">
        <v>104.8986875924916</v>
      </c>
      <c r="R109" s="170">
        <v>116.97383929854823</v>
      </c>
      <c r="S109" s="170">
        <v>91.945246800731255</v>
      </c>
      <c r="T109" s="170">
        <v>90.549216888843887</v>
      </c>
      <c r="U109" s="170">
        <v>94.422231202605388</v>
      </c>
      <c r="V109" s="170">
        <v>84.71582501613787</v>
      </c>
      <c r="W109" s="170">
        <v>96.045760737439167</v>
      </c>
      <c r="X109" s="170">
        <v>96.578243178004115</v>
      </c>
      <c r="Y109" s="179">
        <v>0.53248244056494798</v>
      </c>
      <c r="Z109" s="179">
        <v>-1.7057155098249268</v>
      </c>
      <c r="AA109" s="147"/>
      <c r="AB109" s="144"/>
      <c r="AC109" s="144"/>
      <c r="AD109" s="180">
        <v>92.660683315990312</v>
      </c>
      <c r="AE109" s="180">
        <v>98.283958687829042</v>
      </c>
      <c r="AF109" s="144"/>
    </row>
    <row r="110" spans="1:32" outlineLevel="1" x14ac:dyDescent="0.25">
      <c r="A110" s="163" t="s">
        <v>289</v>
      </c>
      <c r="B110" s="163"/>
      <c r="C110" s="163"/>
      <c r="D110" s="163"/>
      <c r="E110" s="144"/>
      <c r="F110" s="144"/>
      <c r="G110" s="144"/>
      <c r="H110" s="144"/>
      <c r="I110" s="162"/>
      <c r="J110" s="162"/>
      <c r="K110" s="162"/>
      <c r="L110" s="162"/>
      <c r="M110" s="144"/>
      <c r="N110" s="144"/>
      <c r="O110" s="144"/>
      <c r="P110" s="163" t="s">
        <v>268</v>
      </c>
      <c r="Q110" s="163"/>
      <c r="R110" s="163"/>
      <c r="S110" s="163"/>
      <c r="T110" s="144"/>
      <c r="U110" s="144"/>
      <c r="V110" s="144"/>
      <c r="W110" s="144"/>
      <c r="X110" s="162"/>
      <c r="Y110" s="162"/>
      <c r="Z110" s="162"/>
      <c r="AA110" s="162"/>
      <c r="AB110" s="144"/>
      <c r="AC110" s="144"/>
      <c r="AD110" s="144"/>
      <c r="AE110" s="144"/>
      <c r="AF110" s="144"/>
    </row>
    <row r="111" spans="1:32" x14ac:dyDescent="0.25">
      <c r="A111" s="204"/>
      <c r="B111" s="204"/>
      <c r="C111" s="204"/>
      <c r="D111" s="20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row>
    <row r="112" spans="1:32" x14ac:dyDescent="0.25">
      <c r="A112" s="204"/>
      <c r="B112" s="204"/>
      <c r="C112" s="204"/>
      <c r="D112" s="20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row>
    <row r="113" spans="1:32" x14ac:dyDescent="0.25">
      <c r="A113" s="165" t="s">
        <v>249</v>
      </c>
      <c r="B113" s="165"/>
      <c r="C113" s="165"/>
      <c r="D113" s="165"/>
      <c r="E113" s="182"/>
      <c r="F113" s="144"/>
      <c r="G113" s="144"/>
      <c r="H113" s="144"/>
      <c r="I113" s="144"/>
      <c r="J113" s="144"/>
      <c r="K113" s="144"/>
      <c r="L113" s="144"/>
      <c r="M113" s="144"/>
      <c r="N113" s="144"/>
      <c r="O113" s="204"/>
      <c r="P113" s="165" t="s">
        <v>249</v>
      </c>
      <c r="Q113" s="165"/>
      <c r="R113" s="165"/>
      <c r="S113" s="165"/>
      <c r="T113" s="181"/>
      <c r="U113" s="144"/>
      <c r="V113" s="144"/>
      <c r="W113" s="144"/>
      <c r="X113" s="144"/>
      <c r="Y113" s="144"/>
      <c r="Z113" s="144"/>
      <c r="AA113" s="144"/>
      <c r="AB113" s="144"/>
      <c r="AC113" s="144"/>
      <c r="AD113" s="144"/>
      <c r="AE113" s="144"/>
      <c r="AF113" s="144"/>
    </row>
    <row r="114" spans="1:32" outlineLevel="1" x14ac:dyDescent="0.25">
      <c r="A114" s="166" t="s">
        <v>322</v>
      </c>
      <c r="B114" s="166"/>
      <c r="C114" s="166"/>
      <c r="D114" s="166"/>
      <c r="E114" s="167"/>
      <c r="F114" s="167"/>
      <c r="G114" s="167"/>
      <c r="H114" s="167"/>
      <c r="I114" s="167"/>
      <c r="J114" s="167"/>
      <c r="K114" s="167"/>
      <c r="L114" s="167"/>
      <c r="M114" s="144"/>
      <c r="N114" s="144"/>
      <c r="P114" s="166" t="s">
        <v>231</v>
      </c>
      <c r="Q114" s="166"/>
      <c r="R114" s="166"/>
      <c r="S114" s="166"/>
      <c r="T114" s="167"/>
      <c r="U114" s="167"/>
      <c r="V114" s="167"/>
      <c r="W114" s="167"/>
      <c r="X114" s="167"/>
      <c r="Y114" s="167"/>
      <c r="Z114" s="167"/>
      <c r="AA114" s="167"/>
      <c r="AB114" s="144"/>
      <c r="AC114" s="144"/>
      <c r="AD114" s="144"/>
      <c r="AE114" s="144"/>
      <c r="AF114" s="144"/>
    </row>
    <row r="115" spans="1:32" ht="31.5" outlineLevel="1" x14ac:dyDescent="0.25">
      <c r="A115" s="168" t="s">
        <v>257</v>
      </c>
      <c r="B115" s="141">
        <v>2019</v>
      </c>
      <c r="C115" s="141">
        <v>2020</v>
      </c>
      <c r="D115" s="141">
        <v>2021</v>
      </c>
      <c r="E115" s="141">
        <v>2022</v>
      </c>
      <c r="F115" s="141">
        <v>2023</v>
      </c>
      <c r="G115" s="141">
        <v>2024</v>
      </c>
      <c r="H115" s="141">
        <v>2025</v>
      </c>
      <c r="I115" s="141">
        <v>2026</v>
      </c>
      <c r="J115" s="142" t="s">
        <v>232</v>
      </c>
      <c r="K115" s="142" t="s">
        <v>258</v>
      </c>
      <c r="L115" s="143" t="s">
        <v>234</v>
      </c>
      <c r="M115" s="145" t="s">
        <v>287</v>
      </c>
      <c r="N115" s="144"/>
      <c r="P115" s="168" t="s">
        <v>257</v>
      </c>
      <c r="Q115" s="141">
        <v>2019</v>
      </c>
      <c r="R115" s="141">
        <v>2020</v>
      </c>
      <c r="S115" s="141">
        <v>2021</v>
      </c>
      <c r="T115" s="141">
        <v>2022</v>
      </c>
      <c r="U115" s="141">
        <v>2023</v>
      </c>
      <c r="V115" s="141">
        <v>2024</v>
      </c>
      <c r="W115" s="141">
        <v>2025</v>
      </c>
      <c r="X115" s="141">
        <v>2026</v>
      </c>
      <c r="Y115" s="142" t="s">
        <v>232</v>
      </c>
      <c r="Z115" s="142" t="s">
        <v>258</v>
      </c>
      <c r="AA115" s="143" t="s">
        <v>234</v>
      </c>
      <c r="AB115" s="144"/>
      <c r="AC115" s="144"/>
      <c r="AD115" s="145" t="s">
        <v>323</v>
      </c>
      <c r="AE115" s="145" t="s">
        <v>235</v>
      </c>
      <c r="AF115" s="144"/>
    </row>
    <row r="116" spans="1:32" outlineLevel="1" x14ac:dyDescent="0.25">
      <c r="A116" s="169" t="s">
        <v>259</v>
      </c>
      <c r="B116" s="150">
        <v>128</v>
      </c>
      <c r="C116" s="150">
        <v>96</v>
      </c>
      <c r="D116" s="150">
        <v>81</v>
      </c>
      <c r="E116" s="150">
        <v>83</v>
      </c>
      <c r="F116" s="150">
        <v>125</v>
      </c>
      <c r="G116" s="150">
        <v>144</v>
      </c>
      <c r="H116" s="150">
        <v>169</v>
      </c>
      <c r="I116" s="150">
        <v>175</v>
      </c>
      <c r="J116" s="148">
        <v>3.5502958579881658E-2</v>
      </c>
      <c r="K116" s="148">
        <v>0.48305084745762711</v>
      </c>
      <c r="L116" s="147"/>
      <c r="M116" s="155">
        <v>3.7715517241379309E-2</v>
      </c>
      <c r="N116" s="144"/>
      <c r="P116" s="169" t="s">
        <v>259</v>
      </c>
      <c r="Q116" s="150">
        <v>4782</v>
      </c>
      <c r="R116" s="150">
        <v>3850</v>
      </c>
      <c r="S116" s="150">
        <v>3973</v>
      </c>
      <c r="T116" s="150">
        <v>4063</v>
      </c>
      <c r="U116" s="150">
        <v>3768</v>
      </c>
      <c r="V116" s="150">
        <v>3768</v>
      </c>
      <c r="W116" s="150">
        <v>4257</v>
      </c>
      <c r="X116" s="150">
        <v>4640</v>
      </c>
      <c r="Y116" s="148">
        <v>8.9969462062485323E-2</v>
      </c>
      <c r="Z116" s="148">
        <v>0.14121077966339909</v>
      </c>
      <c r="AA116" s="147"/>
      <c r="AB116" s="144"/>
      <c r="AC116" s="144"/>
      <c r="AD116" s="147">
        <v>118</v>
      </c>
      <c r="AE116" s="147">
        <v>4065.8571428571427</v>
      </c>
      <c r="AF116" s="144"/>
    </row>
    <row r="117" spans="1:32" outlineLevel="1" x14ac:dyDescent="0.25">
      <c r="A117" s="169" t="s">
        <v>260</v>
      </c>
      <c r="B117" s="150">
        <v>16</v>
      </c>
      <c r="C117" s="150">
        <v>11</v>
      </c>
      <c r="D117" s="150">
        <v>6</v>
      </c>
      <c r="E117" s="150">
        <v>5</v>
      </c>
      <c r="F117" s="150">
        <v>4</v>
      </c>
      <c r="G117" s="150">
        <v>12</v>
      </c>
      <c r="H117" s="150">
        <v>3</v>
      </c>
      <c r="I117" s="150">
        <v>4</v>
      </c>
      <c r="J117" s="148">
        <v>0.33333333333333331</v>
      </c>
      <c r="K117" s="148">
        <v>-0.50877192982456132</v>
      </c>
      <c r="L117" s="147"/>
      <c r="M117" s="155">
        <v>3.0303030303030304E-2</v>
      </c>
      <c r="N117" s="144"/>
      <c r="P117" s="169" t="s">
        <v>260</v>
      </c>
      <c r="Q117" s="150">
        <v>322</v>
      </c>
      <c r="R117" s="150">
        <v>238</v>
      </c>
      <c r="S117" s="150">
        <v>193</v>
      </c>
      <c r="T117" s="150">
        <v>170</v>
      </c>
      <c r="U117" s="150">
        <v>173</v>
      </c>
      <c r="V117" s="150">
        <v>216</v>
      </c>
      <c r="W117" s="150">
        <v>163</v>
      </c>
      <c r="X117" s="150">
        <v>132</v>
      </c>
      <c r="Y117" s="148">
        <v>-0.19018404907975461</v>
      </c>
      <c r="Z117" s="148">
        <v>-0.37355932203389836</v>
      </c>
      <c r="AA117" s="147"/>
      <c r="AB117" s="144"/>
      <c r="AC117" s="144"/>
      <c r="AD117" s="147">
        <v>8.1428571428571423</v>
      </c>
      <c r="AE117" s="147">
        <v>210.71428571428572</v>
      </c>
      <c r="AF117" s="144"/>
    </row>
    <row r="118" spans="1:32" outlineLevel="1" x14ac:dyDescent="0.25">
      <c r="A118" s="169" t="s">
        <v>261</v>
      </c>
      <c r="B118" s="150">
        <v>15</v>
      </c>
      <c r="C118" s="150">
        <v>21</v>
      </c>
      <c r="D118" s="150">
        <v>17</v>
      </c>
      <c r="E118" s="150">
        <v>9</v>
      </c>
      <c r="F118" s="150">
        <v>17</v>
      </c>
      <c r="G118" s="150">
        <v>39</v>
      </c>
      <c r="H118" s="150">
        <v>54</v>
      </c>
      <c r="I118" s="150">
        <v>33</v>
      </c>
      <c r="J118" s="148">
        <v>-0.3888888888888889</v>
      </c>
      <c r="K118" s="148">
        <v>0.34302325581395343</v>
      </c>
      <c r="L118" s="147"/>
      <c r="M118" s="155">
        <v>7.9518072289156624E-2</v>
      </c>
      <c r="N118" s="144"/>
      <c r="P118" s="169" t="s">
        <v>261</v>
      </c>
      <c r="Q118" s="150">
        <v>602</v>
      </c>
      <c r="R118" s="150">
        <v>446</v>
      </c>
      <c r="S118" s="150">
        <v>467</v>
      </c>
      <c r="T118" s="150">
        <v>374</v>
      </c>
      <c r="U118" s="150">
        <v>356</v>
      </c>
      <c r="V118" s="150">
        <v>335</v>
      </c>
      <c r="W118" s="150">
        <v>379</v>
      </c>
      <c r="X118" s="150">
        <v>415</v>
      </c>
      <c r="Y118" s="148">
        <v>9.498680738786279E-2</v>
      </c>
      <c r="Z118" s="148">
        <v>-1.8249408583981094E-2</v>
      </c>
      <c r="AA118" s="147"/>
      <c r="AB118" s="144"/>
      <c r="AC118" s="144"/>
      <c r="AD118" s="147">
        <v>24.571428571428573</v>
      </c>
      <c r="AE118" s="147">
        <v>422.71428571428572</v>
      </c>
      <c r="AF118" s="144"/>
    </row>
    <row r="119" spans="1:32" outlineLevel="1" x14ac:dyDescent="0.25">
      <c r="A119" s="169" t="s">
        <v>262</v>
      </c>
      <c r="B119" s="150">
        <v>204</v>
      </c>
      <c r="C119" s="150">
        <v>97</v>
      </c>
      <c r="D119" s="150">
        <v>138</v>
      </c>
      <c r="E119" s="150">
        <v>100</v>
      </c>
      <c r="F119" s="150">
        <v>63</v>
      </c>
      <c r="G119" s="150">
        <v>70</v>
      </c>
      <c r="H119" s="150">
        <v>86</v>
      </c>
      <c r="I119" s="150">
        <v>119</v>
      </c>
      <c r="J119" s="148">
        <v>0.38372093023255816</v>
      </c>
      <c r="K119" s="148">
        <v>9.8944591029023685E-2</v>
      </c>
      <c r="L119" s="147"/>
      <c r="M119" s="155">
        <v>4.8710601719197708E-2</v>
      </c>
      <c r="N119" s="144"/>
      <c r="P119" s="169" t="s">
        <v>262</v>
      </c>
      <c r="Q119" s="150">
        <v>5037</v>
      </c>
      <c r="R119" s="150">
        <v>3463</v>
      </c>
      <c r="S119" s="150">
        <v>4106</v>
      </c>
      <c r="T119" s="150">
        <v>2627</v>
      </c>
      <c r="U119" s="150">
        <v>1933</v>
      </c>
      <c r="V119" s="150">
        <v>1999</v>
      </c>
      <c r="W119" s="150">
        <v>2487</v>
      </c>
      <c r="X119" s="150">
        <v>2443</v>
      </c>
      <c r="Y119" s="148">
        <v>-1.7691998391636508E-2</v>
      </c>
      <c r="Z119" s="148">
        <v>-0.21018843524847594</v>
      </c>
      <c r="AA119" s="147"/>
      <c r="AB119" s="144"/>
      <c r="AC119" s="144"/>
      <c r="AD119" s="147">
        <v>108.28571428571429</v>
      </c>
      <c r="AE119" s="147">
        <v>3093.1428571428573</v>
      </c>
      <c r="AF119" s="144"/>
    </row>
    <row r="120" spans="1:32" outlineLevel="1" x14ac:dyDescent="0.25">
      <c r="A120" s="169" t="s">
        <v>53</v>
      </c>
      <c r="B120" s="150">
        <v>106</v>
      </c>
      <c r="C120" s="150">
        <v>84</v>
      </c>
      <c r="D120" s="150">
        <v>109</v>
      </c>
      <c r="E120" s="150">
        <v>92</v>
      </c>
      <c r="F120" s="150">
        <v>114</v>
      </c>
      <c r="G120" s="150">
        <v>163</v>
      </c>
      <c r="H120" s="150">
        <v>161</v>
      </c>
      <c r="I120" s="150">
        <v>136</v>
      </c>
      <c r="J120" s="148">
        <v>-0.15527950310559005</v>
      </c>
      <c r="K120" s="148">
        <v>0.14837153196622435</v>
      </c>
      <c r="L120" s="147"/>
      <c r="M120" s="155">
        <v>4.1249620867455261E-2</v>
      </c>
      <c r="N120" s="144"/>
      <c r="P120" s="169" t="s">
        <v>53</v>
      </c>
      <c r="Q120" s="150">
        <v>2997</v>
      </c>
      <c r="R120" s="150">
        <v>1934</v>
      </c>
      <c r="S120" s="150">
        <v>1865</v>
      </c>
      <c r="T120" s="150">
        <v>2214</v>
      </c>
      <c r="U120" s="150">
        <v>2438</v>
      </c>
      <c r="V120" s="150">
        <v>2578</v>
      </c>
      <c r="W120" s="150">
        <v>2733</v>
      </c>
      <c r="X120" s="150">
        <v>3297</v>
      </c>
      <c r="Y120" s="148">
        <v>0.20636663007683864</v>
      </c>
      <c r="Z120" s="148">
        <v>0.37711080613401743</v>
      </c>
      <c r="AA120" s="147"/>
      <c r="AB120" s="144"/>
      <c r="AC120" s="144"/>
      <c r="AD120" s="147">
        <v>118.42857142857143</v>
      </c>
      <c r="AE120" s="147">
        <v>2394.1428571428573</v>
      </c>
      <c r="AF120" s="144"/>
    </row>
    <row r="121" spans="1:32" outlineLevel="1" x14ac:dyDescent="0.25">
      <c r="A121" s="169" t="s">
        <v>11</v>
      </c>
      <c r="B121" s="150">
        <v>24</v>
      </c>
      <c r="C121" s="150">
        <v>23</v>
      </c>
      <c r="D121" s="150">
        <v>21</v>
      </c>
      <c r="E121" s="150">
        <v>39</v>
      </c>
      <c r="F121" s="150">
        <v>24</v>
      </c>
      <c r="G121" s="150">
        <v>28</v>
      </c>
      <c r="H121" s="150">
        <v>55</v>
      </c>
      <c r="I121" s="150">
        <v>47</v>
      </c>
      <c r="J121" s="148">
        <v>-0.14545454545454545</v>
      </c>
      <c r="K121" s="148">
        <v>0.53738317757009335</v>
      </c>
      <c r="L121" s="147"/>
      <c r="M121" s="155">
        <v>5.053763440860215E-2</v>
      </c>
      <c r="N121" s="144"/>
      <c r="P121" s="169" t="s">
        <v>11</v>
      </c>
      <c r="Q121" s="150">
        <v>909</v>
      </c>
      <c r="R121" s="150">
        <v>741</v>
      </c>
      <c r="S121" s="150">
        <v>838</v>
      </c>
      <c r="T121" s="150">
        <v>793</v>
      </c>
      <c r="U121" s="150">
        <v>873</v>
      </c>
      <c r="V121" s="150">
        <v>775</v>
      </c>
      <c r="W121" s="150">
        <v>1044</v>
      </c>
      <c r="X121" s="150">
        <v>930</v>
      </c>
      <c r="Y121" s="148">
        <v>-0.10919540229885058</v>
      </c>
      <c r="Z121" s="148">
        <v>8.9904570567553937E-2</v>
      </c>
      <c r="AA121" s="147"/>
      <c r="AB121" s="144"/>
      <c r="AC121" s="144"/>
      <c r="AD121" s="147">
        <v>30.571428571428573</v>
      </c>
      <c r="AE121" s="147">
        <v>853.28571428571433</v>
      </c>
      <c r="AF121" s="144"/>
    </row>
    <row r="122" spans="1:32" outlineLevel="1" x14ac:dyDescent="0.25">
      <c r="A122" s="169" t="s">
        <v>263</v>
      </c>
      <c r="B122" s="150">
        <v>112</v>
      </c>
      <c r="C122" s="150">
        <v>97</v>
      </c>
      <c r="D122" s="150">
        <v>60</v>
      </c>
      <c r="E122" s="150">
        <v>80</v>
      </c>
      <c r="F122" s="150">
        <v>71</v>
      </c>
      <c r="G122" s="150">
        <v>101</v>
      </c>
      <c r="H122" s="150">
        <v>142</v>
      </c>
      <c r="I122" s="150">
        <v>159</v>
      </c>
      <c r="J122" s="148">
        <v>0.11971830985915492</v>
      </c>
      <c r="K122" s="148">
        <v>0.67873303167420829</v>
      </c>
      <c r="L122" s="147"/>
      <c r="M122" s="155">
        <v>4.7905995781862006E-2</v>
      </c>
      <c r="N122" s="144"/>
      <c r="P122" s="169" t="s">
        <v>263</v>
      </c>
      <c r="Q122" s="150">
        <v>4405</v>
      </c>
      <c r="R122" s="150">
        <v>3399</v>
      </c>
      <c r="S122" s="150">
        <v>4248</v>
      </c>
      <c r="T122" s="150">
        <v>4120</v>
      </c>
      <c r="U122" s="150">
        <v>3527</v>
      </c>
      <c r="V122" s="150">
        <v>3393</v>
      </c>
      <c r="W122" s="150">
        <v>3695</v>
      </c>
      <c r="X122" s="150">
        <v>3319</v>
      </c>
      <c r="Y122" s="148">
        <v>-0.10175913396481732</v>
      </c>
      <c r="Z122" s="148">
        <v>-0.13267629820435287</v>
      </c>
      <c r="AA122" s="147"/>
      <c r="AB122" s="144"/>
      <c r="AC122" s="144"/>
      <c r="AD122" s="147">
        <v>94.714285714285708</v>
      </c>
      <c r="AE122" s="147">
        <v>3826.7142857142858</v>
      </c>
      <c r="AF122" s="144"/>
    </row>
    <row r="123" spans="1:32" outlineLevel="1" x14ac:dyDescent="0.25">
      <c r="A123" s="169" t="s">
        <v>264</v>
      </c>
      <c r="B123" s="150">
        <v>92</v>
      </c>
      <c r="C123" s="150">
        <v>76</v>
      </c>
      <c r="D123" s="150">
        <v>59</v>
      </c>
      <c r="E123" s="150">
        <v>39</v>
      </c>
      <c r="F123" s="150">
        <v>55</v>
      </c>
      <c r="G123" s="150">
        <v>100</v>
      </c>
      <c r="H123" s="150">
        <v>126</v>
      </c>
      <c r="I123" s="150">
        <v>117</v>
      </c>
      <c r="J123" s="148">
        <v>-7.1428571428571425E-2</v>
      </c>
      <c r="K123" s="148">
        <v>0.49725776965265089</v>
      </c>
      <c r="L123" s="147"/>
      <c r="M123" s="155">
        <v>3.2490974729241874E-2</v>
      </c>
      <c r="N123" s="144"/>
      <c r="P123" s="169" t="s">
        <v>264</v>
      </c>
      <c r="Q123" s="150">
        <v>4528</v>
      </c>
      <c r="R123" s="150">
        <v>3695</v>
      </c>
      <c r="S123" s="150">
        <v>3949</v>
      </c>
      <c r="T123" s="150">
        <v>3775</v>
      </c>
      <c r="U123" s="150">
        <v>3494</v>
      </c>
      <c r="V123" s="150">
        <v>3397</v>
      </c>
      <c r="W123" s="150">
        <v>3849</v>
      </c>
      <c r="X123" s="150">
        <v>3601</v>
      </c>
      <c r="Y123" s="148">
        <v>-6.4432320083138483E-2</v>
      </c>
      <c r="Z123" s="148">
        <v>-5.5457713493461271E-2</v>
      </c>
      <c r="AA123" s="147"/>
      <c r="AB123" s="144"/>
      <c r="AC123" s="144"/>
      <c r="AD123" s="147">
        <v>78.142857142857139</v>
      </c>
      <c r="AE123" s="147">
        <v>3812.4285714285716</v>
      </c>
      <c r="AF123" s="144"/>
    </row>
    <row r="124" spans="1:32" outlineLevel="1" x14ac:dyDescent="0.25">
      <c r="A124" s="169" t="s">
        <v>265</v>
      </c>
      <c r="B124" s="150">
        <v>170</v>
      </c>
      <c r="C124" s="150">
        <v>149</v>
      </c>
      <c r="D124" s="150">
        <v>115</v>
      </c>
      <c r="E124" s="150">
        <v>128</v>
      </c>
      <c r="F124" s="150">
        <v>159</v>
      </c>
      <c r="G124" s="150">
        <v>228</v>
      </c>
      <c r="H124" s="150">
        <v>279</v>
      </c>
      <c r="I124" s="150">
        <v>265</v>
      </c>
      <c r="J124" s="148">
        <v>-5.0179211469534052E-2</v>
      </c>
      <c r="K124" s="148">
        <v>0.51058631921824116</v>
      </c>
      <c r="L124" s="147"/>
      <c r="M124" s="155">
        <v>3.8184438040345818E-2</v>
      </c>
      <c r="N124" s="144"/>
      <c r="P124" s="169" t="s">
        <v>265</v>
      </c>
      <c r="Q124" s="150">
        <v>6517</v>
      </c>
      <c r="R124" s="150">
        <v>5572</v>
      </c>
      <c r="S124" s="150">
        <v>4744</v>
      </c>
      <c r="T124" s="150">
        <v>4965</v>
      </c>
      <c r="U124" s="150">
        <v>5614</v>
      </c>
      <c r="V124" s="150">
        <v>5973</v>
      </c>
      <c r="W124" s="150">
        <v>7161</v>
      </c>
      <c r="X124" s="150">
        <v>6940</v>
      </c>
      <c r="Y124" s="148">
        <v>-3.0861611506772798E-2</v>
      </c>
      <c r="Z124" s="148">
        <v>0.19814531643072059</v>
      </c>
      <c r="AA124" s="147"/>
      <c r="AB124" s="144"/>
      <c r="AC124" s="144"/>
      <c r="AD124" s="147">
        <v>175.42857142857142</v>
      </c>
      <c r="AE124" s="147">
        <v>5792.2857142857147</v>
      </c>
      <c r="AF124" s="144"/>
    </row>
    <row r="125" spans="1:32" outlineLevel="1" x14ac:dyDescent="0.25">
      <c r="A125" s="169" t="s">
        <v>266</v>
      </c>
      <c r="B125" s="150">
        <v>88</v>
      </c>
      <c r="C125" s="150">
        <v>102</v>
      </c>
      <c r="D125" s="150">
        <v>57</v>
      </c>
      <c r="E125" s="150">
        <v>89</v>
      </c>
      <c r="F125" s="150">
        <v>98</v>
      </c>
      <c r="G125" s="150">
        <v>125</v>
      </c>
      <c r="H125" s="150">
        <v>91</v>
      </c>
      <c r="I125" s="150">
        <v>75</v>
      </c>
      <c r="J125" s="148">
        <v>-0.17582417582417584</v>
      </c>
      <c r="K125" s="148">
        <v>-0.19230769230769235</v>
      </c>
      <c r="L125" s="147"/>
      <c r="M125" s="155">
        <v>2.1300766827605795E-2</v>
      </c>
      <c r="N125" s="144"/>
      <c r="P125" s="169" t="s">
        <v>266</v>
      </c>
      <c r="Q125" s="150">
        <v>5240</v>
      </c>
      <c r="R125" s="150">
        <v>4002</v>
      </c>
      <c r="S125" s="150">
        <v>4090</v>
      </c>
      <c r="T125" s="150">
        <v>4034</v>
      </c>
      <c r="U125" s="150">
        <v>3629</v>
      </c>
      <c r="V125" s="150">
        <v>3662</v>
      </c>
      <c r="W125" s="150">
        <v>3670</v>
      </c>
      <c r="X125" s="150">
        <v>3521</v>
      </c>
      <c r="Y125" s="148">
        <v>-4.0599455040871937E-2</v>
      </c>
      <c r="Z125" s="148">
        <v>-0.12991139195820245</v>
      </c>
      <c r="AA125" s="147"/>
      <c r="AB125" s="144"/>
      <c r="AC125" s="144"/>
      <c r="AD125" s="147">
        <v>92.857142857142861</v>
      </c>
      <c r="AE125" s="147">
        <v>4046.7142857142858</v>
      </c>
      <c r="AF125" s="144"/>
    </row>
    <row r="126" spans="1:32" outlineLevel="1" x14ac:dyDescent="0.25">
      <c r="A126" s="168" t="s">
        <v>272</v>
      </c>
      <c r="B126" s="170">
        <v>995</v>
      </c>
      <c r="C126" s="170">
        <v>790</v>
      </c>
      <c r="D126" s="170">
        <v>685</v>
      </c>
      <c r="E126" s="170">
        <v>682</v>
      </c>
      <c r="F126" s="170">
        <v>762</v>
      </c>
      <c r="G126" s="170">
        <v>1054</v>
      </c>
      <c r="H126" s="170">
        <v>1215</v>
      </c>
      <c r="I126" s="170">
        <v>1167</v>
      </c>
      <c r="J126" s="171">
        <v>-3.9506172839506172E-2</v>
      </c>
      <c r="K126" s="171">
        <v>0.32120329936923814</v>
      </c>
      <c r="L126" s="147"/>
      <c r="M126" s="206">
        <v>3.8615532245789355E-2</v>
      </c>
      <c r="N126" s="144"/>
      <c r="P126" s="168" t="s">
        <v>272</v>
      </c>
      <c r="Q126" s="170">
        <v>36464</v>
      </c>
      <c r="R126" s="170">
        <v>28208</v>
      </c>
      <c r="S126" s="170">
        <v>29286</v>
      </c>
      <c r="T126" s="170">
        <v>27959</v>
      </c>
      <c r="U126" s="170">
        <v>26902</v>
      </c>
      <c r="V126" s="170">
        <v>27118</v>
      </c>
      <c r="W126" s="170">
        <v>30582</v>
      </c>
      <c r="X126" s="170">
        <v>30221</v>
      </c>
      <c r="Y126" s="171">
        <v>-1.1804329344058596E-2</v>
      </c>
      <c r="Z126" s="171">
        <v>2.4346428173678918E-2</v>
      </c>
      <c r="AA126" s="147"/>
      <c r="AB126" s="144"/>
      <c r="AC126" s="144"/>
      <c r="AD126" s="180">
        <v>883.28571428571433</v>
      </c>
      <c r="AE126" s="180">
        <v>29502.714285714286</v>
      </c>
      <c r="AF126" s="144"/>
    </row>
    <row r="127" spans="1:32" outlineLevel="1" x14ac:dyDescent="0.25">
      <c r="A127" s="163" t="s">
        <v>273</v>
      </c>
      <c r="B127" s="163"/>
      <c r="C127" s="163"/>
      <c r="D127" s="163"/>
      <c r="E127" s="144"/>
      <c r="F127" s="144"/>
      <c r="G127" s="144"/>
      <c r="H127" s="144"/>
      <c r="I127" s="162"/>
      <c r="J127" s="162"/>
      <c r="K127" s="162"/>
      <c r="L127" s="162"/>
      <c r="M127" s="144"/>
      <c r="N127" s="144"/>
      <c r="O127" s="144"/>
      <c r="P127" s="163" t="s">
        <v>273</v>
      </c>
      <c r="Q127" s="163"/>
      <c r="R127" s="163"/>
      <c r="S127" s="163"/>
      <c r="T127" s="144"/>
      <c r="U127" s="144"/>
      <c r="V127" s="144"/>
      <c r="W127" s="144"/>
      <c r="X127" s="162"/>
      <c r="Y127" s="162"/>
      <c r="Z127" s="162"/>
      <c r="AA127" s="162"/>
      <c r="AB127" s="144"/>
      <c r="AC127" s="144"/>
      <c r="AD127" s="144"/>
      <c r="AE127" s="144"/>
      <c r="AF127" s="144"/>
    </row>
    <row r="128" spans="1:32" x14ac:dyDescent="0.25">
      <c r="A128" s="204"/>
      <c r="B128" s="204"/>
      <c r="C128" s="204"/>
      <c r="D128" s="20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row>
    <row r="129" spans="1:32" x14ac:dyDescent="0.25">
      <c r="A129" s="204"/>
      <c r="B129" s="204"/>
      <c r="C129" s="204"/>
      <c r="D129" s="20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row>
    <row r="130" spans="1:32" x14ac:dyDescent="0.25">
      <c r="A130" s="165" t="s">
        <v>250</v>
      </c>
      <c r="B130" s="165"/>
      <c r="C130" s="165"/>
      <c r="D130" s="165"/>
      <c r="E130" s="182"/>
      <c r="F130" s="144"/>
      <c r="G130" s="144"/>
      <c r="H130" s="144"/>
      <c r="I130" s="144"/>
      <c r="J130" s="144"/>
      <c r="K130" s="144"/>
      <c r="L130" s="144"/>
      <c r="M130" s="144"/>
      <c r="N130" s="144"/>
      <c r="O130" s="204"/>
      <c r="P130" s="165" t="s">
        <v>250</v>
      </c>
      <c r="Q130" s="165"/>
      <c r="R130" s="165"/>
      <c r="S130" s="165"/>
      <c r="T130" s="182"/>
      <c r="U130" s="144"/>
      <c r="V130" s="144"/>
      <c r="W130" s="144"/>
      <c r="X130" s="144"/>
      <c r="Y130" s="144"/>
      <c r="Z130" s="144"/>
      <c r="AA130" s="144"/>
      <c r="AB130" s="144"/>
      <c r="AC130" s="144"/>
      <c r="AD130" s="144"/>
      <c r="AE130" s="144"/>
      <c r="AF130" s="144"/>
    </row>
    <row r="131" spans="1:32" outlineLevel="1" x14ac:dyDescent="0.25">
      <c r="A131" s="166" t="s">
        <v>322</v>
      </c>
      <c r="B131" s="166"/>
      <c r="C131" s="166"/>
      <c r="D131" s="166"/>
      <c r="E131" s="167"/>
      <c r="F131" s="167"/>
      <c r="G131" s="167"/>
      <c r="H131" s="167"/>
      <c r="I131" s="167"/>
      <c r="J131" s="167"/>
      <c r="K131" s="167"/>
      <c r="L131" s="167"/>
      <c r="M131" s="144"/>
      <c r="N131" s="144"/>
      <c r="P131" s="166" t="s">
        <v>231</v>
      </c>
      <c r="Q131" s="166"/>
      <c r="R131" s="166"/>
      <c r="S131" s="166"/>
      <c r="T131" s="167"/>
      <c r="U131" s="167"/>
      <c r="V131" s="167"/>
      <c r="W131" s="167"/>
      <c r="X131" s="167"/>
      <c r="Y131" s="167"/>
      <c r="Z131" s="167"/>
      <c r="AA131" s="167"/>
      <c r="AB131" s="144"/>
      <c r="AC131" s="144"/>
      <c r="AD131" s="144"/>
      <c r="AE131" s="144"/>
      <c r="AF131" s="144"/>
    </row>
    <row r="132" spans="1:32" ht="31.5" outlineLevel="1" x14ac:dyDescent="0.25">
      <c r="A132" s="168" t="s">
        <v>257</v>
      </c>
      <c r="B132" s="141">
        <v>2019</v>
      </c>
      <c r="C132" s="141">
        <v>2020</v>
      </c>
      <c r="D132" s="141">
        <v>2021</v>
      </c>
      <c r="E132" s="141">
        <v>2022</v>
      </c>
      <c r="F132" s="141">
        <v>2023</v>
      </c>
      <c r="G132" s="141">
        <v>2024</v>
      </c>
      <c r="H132" s="141">
        <v>2025</v>
      </c>
      <c r="I132" s="141">
        <v>2026</v>
      </c>
      <c r="J132" s="142" t="s">
        <v>232</v>
      </c>
      <c r="K132" s="142" t="s">
        <v>258</v>
      </c>
      <c r="L132" s="143" t="s">
        <v>234</v>
      </c>
      <c r="M132" s="145" t="s">
        <v>287</v>
      </c>
      <c r="N132" s="144"/>
      <c r="P132" s="168" t="s">
        <v>257</v>
      </c>
      <c r="Q132" s="141">
        <v>2019</v>
      </c>
      <c r="R132" s="141">
        <v>2020</v>
      </c>
      <c r="S132" s="141">
        <v>2021</v>
      </c>
      <c r="T132" s="141">
        <v>2022</v>
      </c>
      <c r="U132" s="141">
        <v>2023</v>
      </c>
      <c r="V132" s="141">
        <v>2024</v>
      </c>
      <c r="W132" s="141">
        <v>2025</v>
      </c>
      <c r="X132" s="141">
        <v>2026</v>
      </c>
      <c r="Y132" s="142" t="s">
        <v>232</v>
      </c>
      <c r="Z132" s="142" t="s">
        <v>258</v>
      </c>
      <c r="AA132" s="143" t="s">
        <v>234</v>
      </c>
      <c r="AB132" s="144"/>
      <c r="AC132" s="144"/>
      <c r="AD132" s="145" t="s">
        <v>323</v>
      </c>
      <c r="AE132" s="145" t="s">
        <v>235</v>
      </c>
      <c r="AF132" s="144"/>
    </row>
    <row r="133" spans="1:32" outlineLevel="1" x14ac:dyDescent="0.25">
      <c r="A133" s="169" t="s">
        <v>259</v>
      </c>
      <c r="B133" s="150">
        <v>17</v>
      </c>
      <c r="C133" s="150">
        <v>11</v>
      </c>
      <c r="D133" s="150">
        <v>6</v>
      </c>
      <c r="E133" s="150">
        <v>8</v>
      </c>
      <c r="F133" s="150">
        <v>19</v>
      </c>
      <c r="G133" s="150">
        <v>17</v>
      </c>
      <c r="H133" s="150">
        <v>24</v>
      </c>
      <c r="I133" s="150">
        <v>32</v>
      </c>
      <c r="J133" s="148">
        <v>0.33333333333333331</v>
      </c>
      <c r="K133" s="148">
        <v>1.1960784313725492</v>
      </c>
      <c r="L133" s="147"/>
      <c r="M133" s="155">
        <v>2.9934518241347054E-2</v>
      </c>
      <c r="N133" s="144"/>
      <c r="P133" s="169" t="s">
        <v>259</v>
      </c>
      <c r="Q133" s="150">
        <v>915</v>
      </c>
      <c r="R133" s="150">
        <v>732</v>
      </c>
      <c r="S133" s="150">
        <v>758</v>
      </c>
      <c r="T133" s="150">
        <v>741</v>
      </c>
      <c r="U133" s="150">
        <v>668</v>
      </c>
      <c r="V133" s="150">
        <v>678</v>
      </c>
      <c r="W133" s="150">
        <v>760</v>
      </c>
      <c r="X133" s="150">
        <v>1069</v>
      </c>
      <c r="Y133" s="148">
        <v>0.40657894736842104</v>
      </c>
      <c r="Z133" s="148">
        <v>0.42479055597867471</v>
      </c>
      <c r="AA133" s="147"/>
      <c r="AB133" s="144"/>
      <c r="AC133" s="144"/>
      <c r="AD133" s="147">
        <v>14.571428571428571</v>
      </c>
      <c r="AE133" s="147">
        <v>750.28571428571433</v>
      </c>
      <c r="AF133" s="144"/>
    </row>
    <row r="134" spans="1:32" outlineLevel="1" x14ac:dyDescent="0.25">
      <c r="A134" s="169" t="s">
        <v>260</v>
      </c>
      <c r="B134" s="150">
        <v>5</v>
      </c>
      <c r="C134" s="150">
        <v>1</v>
      </c>
      <c r="D134" s="150">
        <v>3</v>
      </c>
      <c r="E134" s="150">
        <v>0</v>
      </c>
      <c r="F134" s="150">
        <v>0</v>
      </c>
      <c r="G134" s="150">
        <v>2</v>
      </c>
      <c r="H134" s="150">
        <v>0</v>
      </c>
      <c r="I134" s="150">
        <v>0</v>
      </c>
      <c r="J134" s="148" t="e">
        <v>#DIV/0!</v>
      </c>
      <c r="K134" s="148">
        <v>-1</v>
      </c>
      <c r="L134" s="147"/>
      <c r="M134" s="155">
        <v>0</v>
      </c>
      <c r="N134" s="144"/>
      <c r="P134" s="169" t="s">
        <v>260</v>
      </c>
      <c r="Q134" s="150">
        <v>111</v>
      </c>
      <c r="R134" s="150">
        <v>96</v>
      </c>
      <c r="S134" s="150">
        <v>61</v>
      </c>
      <c r="T134" s="150">
        <v>57</v>
      </c>
      <c r="U134" s="150">
        <v>51</v>
      </c>
      <c r="V134" s="150">
        <v>60</v>
      </c>
      <c r="W134" s="150">
        <v>71</v>
      </c>
      <c r="X134" s="150">
        <v>36</v>
      </c>
      <c r="Y134" s="148">
        <v>-0.49295774647887325</v>
      </c>
      <c r="Z134" s="148">
        <v>-0.50295857988165682</v>
      </c>
      <c r="AA134" s="147"/>
      <c r="AB134" s="144"/>
      <c r="AC134" s="144"/>
      <c r="AD134" s="147">
        <v>1.5714285714285714</v>
      </c>
      <c r="AE134" s="147">
        <v>72.428571428571431</v>
      </c>
      <c r="AF134" s="144"/>
    </row>
    <row r="135" spans="1:32" outlineLevel="1" x14ac:dyDescent="0.25">
      <c r="A135" s="169" t="s">
        <v>261</v>
      </c>
      <c r="B135" s="150">
        <v>1</v>
      </c>
      <c r="C135" s="150">
        <v>1</v>
      </c>
      <c r="D135" s="150">
        <v>2</v>
      </c>
      <c r="E135" s="150">
        <v>4</v>
      </c>
      <c r="F135" s="150">
        <v>5</v>
      </c>
      <c r="G135" s="150">
        <v>7</v>
      </c>
      <c r="H135" s="150">
        <v>24</v>
      </c>
      <c r="I135" s="150">
        <v>17</v>
      </c>
      <c r="J135" s="148">
        <v>-0.29166666666666669</v>
      </c>
      <c r="K135" s="148">
        <v>1.7045454545454548</v>
      </c>
      <c r="L135" s="147"/>
      <c r="M135" s="155">
        <v>0.11486486486486487</v>
      </c>
      <c r="N135" s="144"/>
      <c r="P135" s="169" t="s">
        <v>261</v>
      </c>
      <c r="Q135" s="150">
        <v>180</v>
      </c>
      <c r="R135" s="150">
        <v>125</v>
      </c>
      <c r="S135" s="150">
        <v>102</v>
      </c>
      <c r="T135" s="150">
        <v>104</v>
      </c>
      <c r="U135" s="150">
        <v>116</v>
      </c>
      <c r="V135" s="150">
        <v>75</v>
      </c>
      <c r="W135" s="150">
        <v>132</v>
      </c>
      <c r="X135" s="150">
        <v>148</v>
      </c>
      <c r="Y135" s="148">
        <v>0.12121212121212122</v>
      </c>
      <c r="Z135" s="148">
        <v>0.24220623501199046</v>
      </c>
      <c r="AA135" s="147"/>
      <c r="AB135" s="144"/>
      <c r="AC135" s="144"/>
      <c r="AD135" s="147">
        <v>6.2857142857142856</v>
      </c>
      <c r="AE135" s="147">
        <v>119.14285714285714</v>
      </c>
      <c r="AF135" s="144"/>
    </row>
    <row r="136" spans="1:32" outlineLevel="1" x14ac:dyDescent="0.25">
      <c r="A136" s="169" t="s">
        <v>262</v>
      </c>
      <c r="B136" s="150">
        <v>15</v>
      </c>
      <c r="C136" s="150">
        <v>5</v>
      </c>
      <c r="D136" s="150">
        <v>10</v>
      </c>
      <c r="E136" s="150">
        <v>19</v>
      </c>
      <c r="F136" s="150">
        <v>21</v>
      </c>
      <c r="G136" s="150">
        <v>15</v>
      </c>
      <c r="H136" s="150">
        <v>26</v>
      </c>
      <c r="I136" s="150">
        <v>26</v>
      </c>
      <c r="J136" s="148">
        <v>0</v>
      </c>
      <c r="K136" s="148">
        <v>0.63963963963963955</v>
      </c>
      <c r="L136" s="147"/>
      <c r="M136" s="155">
        <v>4.4596912521440824E-2</v>
      </c>
      <c r="N136" s="144"/>
      <c r="P136" s="169" t="s">
        <v>262</v>
      </c>
      <c r="Q136" s="150">
        <v>728</v>
      </c>
      <c r="R136" s="150">
        <v>609</v>
      </c>
      <c r="S136" s="150">
        <v>609</v>
      </c>
      <c r="T136" s="150">
        <v>565</v>
      </c>
      <c r="U136" s="150">
        <v>410</v>
      </c>
      <c r="V136" s="150">
        <v>391</v>
      </c>
      <c r="W136" s="150">
        <v>493</v>
      </c>
      <c r="X136" s="150">
        <v>583</v>
      </c>
      <c r="Y136" s="148">
        <v>0.18255578093306288</v>
      </c>
      <c r="Z136" s="148">
        <v>7.2536136662286491E-2</v>
      </c>
      <c r="AA136" s="147"/>
      <c r="AB136" s="144"/>
      <c r="AC136" s="144"/>
      <c r="AD136" s="147">
        <v>15.857142857142858</v>
      </c>
      <c r="AE136" s="147">
        <v>543.57142857142856</v>
      </c>
      <c r="AF136" s="144"/>
    </row>
    <row r="137" spans="1:32" outlineLevel="1" x14ac:dyDescent="0.25">
      <c r="A137" s="169" t="s">
        <v>53</v>
      </c>
      <c r="B137" s="150">
        <v>32</v>
      </c>
      <c r="C137" s="150">
        <v>13</v>
      </c>
      <c r="D137" s="150">
        <v>21</v>
      </c>
      <c r="E137" s="150">
        <v>14</v>
      </c>
      <c r="F137" s="150">
        <v>29</v>
      </c>
      <c r="G137" s="150">
        <v>54</v>
      </c>
      <c r="H137" s="150">
        <v>72</v>
      </c>
      <c r="I137" s="150">
        <v>50</v>
      </c>
      <c r="J137" s="148">
        <v>-0.30555555555555558</v>
      </c>
      <c r="K137" s="148">
        <v>0.48936170212765967</v>
      </c>
      <c r="L137" s="147"/>
      <c r="M137" s="155">
        <v>4.6511627906976744E-2</v>
      </c>
      <c r="N137" s="144"/>
      <c r="P137" s="169" t="s">
        <v>53</v>
      </c>
      <c r="Q137" s="150">
        <v>980</v>
      </c>
      <c r="R137" s="150">
        <v>515</v>
      </c>
      <c r="S137" s="150">
        <v>326</v>
      </c>
      <c r="T137" s="150">
        <v>444</v>
      </c>
      <c r="U137" s="150">
        <v>590</v>
      </c>
      <c r="V137" s="150">
        <v>741</v>
      </c>
      <c r="W137" s="150">
        <v>807</v>
      </c>
      <c r="X137" s="150">
        <v>1075</v>
      </c>
      <c r="Y137" s="148">
        <v>0.33209417596034696</v>
      </c>
      <c r="Z137" s="148">
        <v>0.70906200317965029</v>
      </c>
      <c r="AA137" s="147"/>
      <c r="AB137" s="144"/>
      <c r="AC137" s="144"/>
      <c r="AD137" s="147">
        <v>33.571428571428569</v>
      </c>
      <c r="AE137" s="147">
        <v>629</v>
      </c>
      <c r="AF137" s="144"/>
    </row>
    <row r="138" spans="1:32" outlineLevel="1" x14ac:dyDescent="0.25">
      <c r="A138" s="169" t="s">
        <v>11</v>
      </c>
      <c r="B138" s="150">
        <v>2</v>
      </c>
      <c r="C138" s="150">
        <v>0</v>
      </c>
      <c r="D138" s="150">
        <v>0</v>
      </c>
      <c r="E138" s="150">
        <v>1</v>
      </c>
      <c r="F138" s="150">
        <v>2</v>
      </c>
      <c r="G138" s="150">
        <v>2</v>
      </c>
      <c r="H138" s="150">
        <v>1</v>
      </c>
      <c r="I138" s="150">
        <v>16</v>
      </c>
      <c r="J138" s="148">
        <v>15</v>
      </c>
      <c r="K138" s="148">
        <v>13.000000000000002</v>
      </c>
      <c r="L138" s="147"/>
      <c r="M138" s="155">
        <v>8.2051282051282051E-2</v>
      </c>
      <c r="N138" s="144"/>
      <c r="P138" s="169" t="s">
        <v>11</v>
      </c>
      <c r="Q138" s="150">
        <v>141</v>
      </c>
      <c r="R138" s="150">
        <v>95</v>
      </c>
      <c r="S138" s="150">
        <v>119</v>
      </c>
      <c r="T138" s="150">
        <v>101</v>
      </c>
      <c r="U138" s="150">
        <v>117</v>
      </c>
      <c r="V138" s="150">
        <v>118</v>
      </c>
      <c r="W138" s="150">
        <v>145</v>
      </c>
      <c r="X138" s="150">
        <v>195</v>
      </c>
      <c r="Y138" s="148">
        <v>0.34482758620689657</v>
      </c>
      <c r="Z138" s="148">
        <v>0.63277511961722488</v>
      </c>
      <c r="AA138" s="147"/>
      <c r="AB138" s="144"/>
      <c r="AC138" s="144"/>
      <c r="AD138" s="147">
        <v>1.1428571428571428</v>
      </c>
      <c r="AE138" s="147">
        <v>119.42857142857143</v>
      </c>
      <c r="AF138" s="144"/>
    </row>
    <row r="139" spans="1:32" outlineLevel="1" x14ac:dyDescent="0.25">
      <c r="A139" s="169" t="s">
        <v>263</v>
      </c>
      <c r="B139" s="150">
        <v>4</v>
      </c>
      <c r="C139" s="150">
        <v>4</v>
      </c>
      <c r="D139" s="150">
        <v>3</v>
      </c>
      <c r="E139" s="150">
        <v>1</v>
      </c>
      <c r="F139" s="150">
        <v>4</v>
      </c>
      <c r="G139" s="150">
        <v>5</v>
      </c>
      <c r="H139" s="150">
        <v>4</v>
      </c>
      <c r="I139" s="150">
        <v>9</v>
      </c>
      <c r="J139" s="148">
        <v>1.25</v>
      </c>
      <c r="K139" s="148">
        <v>1.52</v>
      </c>
      <c r="L139" s="147"/>
      <c r="M139" s="155">
        <v>2.0594965675057208E-2</v>
      </c>
      <c r="N139" s="144"/>
      <c r="P139" s="169" t="s">
        <v>263</v>
      </c>
      <c r="Q139" s="150">
        <v>449</v>
      </c>
      <c r="R139" s="150">
        <v>349</v>
      </c>
      <c r="S139" s="150">
        <v>479</v>
      </c>
      <c r="T139" s="150">
        <v>370</v>
      </c>
      <c r="U139" s="150">
        <v>324</v>
      </c>
      <c r="V139" s="150">
        <v>367</v>
      </c>
      <c r="W139" s="150">
        <v>395</v>
      </c>
      <c r="X139" s="150">
        <v>437</v>
      </c>
      <c r="Y139" s="148">
        <v>0.10632911392405063</v>
      </c>
      <c r="Z139" s="148">
        <v>0.11928283937065491</v>
      </c>
      <c r="AA139" s="147"/>
      <c r="AB139" s="144"/>
      <c r="AC139" s="144"/>
      <c r="AD139" s="147">
        <v>3.5714285714285716</v>
      </c>
      <c r="AE139" s="147">
        <v>390.42857142857144</v>
      </c>
      <c r="AF139" s="144"/>
    </row>
    <row r="140" spans="1:32" outlineLevel="1" x14ac:dyDescent="0.25">
      <c r="A140" s="169" t="s">
        <v>264</v>
      </c>
      <c r="B140" s="150">
        <v>11</v>
      </c>
      <c r="C140" s="150">
        <v>4</v>
      </c>
      <c r="D140" s="150">
        <v>5</v>
      </c>
      <c r="E140" s="150">
        <v>1</v>
      </c>
      <c r="F140" s="150">
        <v>5</v>
      </c>
      <c r="G140" s="150">
        <v>8</v>
      </c>
      <c r="H140" s="150">
        <v>10</v>
      </c>
      <c r="I140" s="150">
        <v>22</v>
      </c>
      <c r="J140" s="148">
        <v>1.2</v>
      </c>
      <c r="K140" s="148">
        <v>2.5</v>
      </c>
      <c r="L140" s="147"/>
      <c r="M140" s="155">
        <v>2.7127003699136867E-2</v>
      </c>
      <c r="N140" s="144"/>
      <c r="P140" s="169" t="s">
        <v>264</v>
      </c>
      <c r="Q140" s="150">
        <v>859</v>
      </c>
      <c r="R140" s="150">
        <v>744</v>
      </c>
      <c r="S140" s="150">
        <v>781</v>
      </c>
      <c r="T140" s="150">
        <v>774</v>
      </c>
      <c r="U140" s="150">
        <v>605</v>
      </c>
      <c r="V140" s="150">
        <v>656</v>
      </c>
      <c r="W140" s="150">
        <v>798</v>
      </c>
      <c r="X140" s="150">
        <v>811</v>
      </c>
      <c r="Y140" s="148">
        <v>1.6290726817042606E-2</v>
      </c>
      <c r="Z140" s="148">
        <v>8.8173279662641296E-2</v>
      </c>
      <c r="AA140" s="147"/>
      <c r="AB140" s="144"/>
      <c r="AC140" s="144"/>
      <c r="AD140" s="147">
        <v>6.2857142857142856</v>
      </c>
      <c r="AE140" s="147">
        <v>745.28571428571433</v>
      </c>
      <c r="AF140" s="144"/>
    </row>
    <row r="141" spans="1:32" outlineLevel="1" x14ac:dyDescent="0.25">
      <c r="A141" s="169" t="s">
        <v>265</v>
      </c>
      <c r="B141" s="150">
        <v>18</v>
      </c>
      <c r="C141" s="150">
        <v>10</v>
      </c>
      <c r="D141" s="150">
        <v>10</v>
      </c>
      <c r="E141" s="150">
        <v>10</v>
      </c>
      <c r="F141" s="150">
        <v>15</v>
      </c>
      <c r="G141" s="150">
        <v>32</v>
      </c>
      <c r="H141" s="150">
        <v>35</v>
      </c>
      <c r="I141" s="150">
        <v>43</v>
      </c>
      <c r="J141" s="148">
        <v>0.22857142857142856</v>
      </c>
      <c r="K141" s="148">
        <v>1.3153846153846152</v>
      </c>
      <c r="L141" s="147"/>
      <c r="M141" s="155">
        <v>2.6976160602258468E-2</v>
      </c>
      <c r="N141" s="144"/>
      <c r="P141" s="169" t="s">
        <v>265</v>
      </c>
      <c r="Q141" s="150">
        <v>1230</v>
      </c>
      <c r="R141" s="150">
        <v>987</v>
      </c>
      <c r="S141" s="150">
        <v>816</v>
      </c>
      <c r="T141" s="150">
        <v>711</v>
      </c>
      <c r="U141" s="150">
        <v>846</v>
      </c>
      <c r="V141" s="150">
        <v>928</v>
      </c>
      <c r="W141" s="150">
        <v>1406</v>
      </c>
      <c r="X141" s="150">
        <v>1594</v>
      </c>
      <c r="Y141" s="148">
        <v>0.1337126600284495</v>
      </c>
      <c r="Z141" s="148">
        <v>0.61149624494511845</v>
      </c>
      <c r="AA141" s="147"/>
      <c r="AB141" s="144"/>
      <c r="AC141" s="144"/>
      <c r="AD141" s="147">
        <v>18.571428571428573</v>
      </c>
      <c r="AE141" s="147">
        <v>989.14285714285711</v>
      </c>
      <c r="AF141" s="144"/>
    </row>
    <row r="142" spans="1:32" outlineLevel="1" x14ac:dyDescent="0.25">
      <c r="A142" s="169" t="s">
        <v>266</v>
      </c>
      <c r="B142" s="150">
        <v>25</v>
      </c>
      <c r="C142" s="150">
        <v>29</v>
      </c>
      <c r="D142" s="150">
        <v>20</v>
      </c>
      <c r="E142" s="150">
        <v>18</v>
      </c>
      <c r="F142" s="150">
        <v>24</v>
      </c>
      <c r="G142" s="150">
        <v>27</v>
      </c>
      <c r="H142" s="150">
        <v>20</v>
      </c>
      <c r="I142" s="150">
        <v>17</v>
      </c>
      <c r="J142" s="148">
        <v>-0.15</v>
      </c>
      <c r="K142" s="148">
        <v>-0.26993865030674846</v>
      </c>
      <c r="L142" s="147"/>
      <c r="M142" s="155">
        <v>1.2917933130699088E-2</v>
      </c>
      <c r="N142" s="144"/>
      <c r="P142" s="169" t="s">
        <v>266</v>
      </c>
      <c r="Q142" s="150">
        <v>1779</v>
      </c>
      <c r="R142" s="150">
        <v>1296</v>
      </c>
      <c r="S142" s="150">
        <v>1342</v>
      </c>
      <c r="T142" s="150">
        <v>1343</v>
      </c>
      <c r="U142" s="150">
        <v>1104</v>
      </c>
      <c r="V142" s="150">
        <v>1281</v>
      </c>
      <c r="W142" s="150">
        <v>1214</v>
      </c>
      <c r="X142" s="150">
        <v>1316</v>
      </c>
      <c r="Y142" s="148">
        <v>8.4019769357495888E-2</v>
      </c>
      <c r="Z142" s="148">
        <v>-1.5706806282722512E-2</v>
      </c>
      <c r="AA142" s="147"/>
      <c r="AB142" s="144"/>
      <c r="AC142" s="144"/>
      <c r="AD142" s="147">
        <v>23.285714285714285</v>
      </c>
      <c r="AE142" s="147">
        <v>1337</v>
      </c>
      <c r="AF142" s="144"/>
    </row>
    <row r="143" spans="1:32" outlineLevel="1" x14ac:dyDescent="0.25">
      <c r="A143" s="168" t="s">
        <v>272</v>
      </c>
      <c r="B143" s="170">
        <v>133</v>
      </c>
      <c r="C143" s="170">
        <v>83</v>
      </c>
      <c r="D143" s="170">
        <v>82</v>
      </c>
      <c r="E143" s="170">
        <v>80</v>
      </c>
      <c r="F143" s="170">
        <v>127</v>
      </c>
      <c r="G143" s="170">
        <v>170</v>
      </c>
      <c r="H143" s="170">
        <v>218</v>
      </c>
      <c r="I143" s="170">
        <v>232</v>
      </c>
      <c r="J143" s="171">
        <v>6.4220183486238536E-2</v>
      </c>
      <c r="K143" s="171">
        <v>0.81858902575587911</v>
      </c>
      <c r="L143" s="147"/>
      <c r="M143" s="206">
        <v>3.1266846361185985E-2</v>
      </c>
      <c r="N143" s="144"/>
      <c r="P143" s="168" t="s">
        <v>272</v>
      </c>
      <c r="Q143" s="170">
        <v>7584</v>
      </c>
      <c r="R143" s="170">
        <v>5676</v>
      </c>
      <c r="S143" s="170">
        <v>5517</v>
      </c>
      <c r="T143" s="170">
        <v>5325</v>
      </c>
      <c r="U143" s="170">
        <v>4926</v>
      </c>
      <c r="V143" s="170">
        <v>5420</v>
      </c>
      <c r="W143" s="170">
        <v>6381</v>
      </c>
      <c r="X143" s="170">
        <v>7420</v>
      </c>
      <c r="Y143" s="171">
        <v>0.16282714308102178</v>
      </c>
      <c r="Z143" s="171">
        <v>0.27213500208185365</v>
      </c>
      <c r="AA143" s="147"/>
      <c r="AB143" s="144"/>
      <c r="AC143" s="144"/>
      <c r="AD143" s="180">
        <v>127.57142857142857</v>
      </c>
      <c r="AE143" s="180">
        <v>5832.7142857142853</v>
      </c>
      <c r="AF143" s="144"/>
    </row>
    <row r="144" spans="1:32" outlineLevel="1" x14ac:dyDescent="0.25">
      <c r="A144" s="163" t="s">
        <v>273</v>
      </c>
      <c r="B144" s="163"/>
      <c r="C144" s="163"/>
      <c r="D144" s="163"/>
      <c r="E144" s="144"/>
      <c r="F144" s="144"/>
      <c r="G144" s="144"/>
      <c r="H144" s="144"/>
      <c r="I144" s="162"/>
      <c r="J144" s="162"/>
      <c r="K144" s="162"/>
      <c r="L144" s="162"/>
      <c r="M144" s="144"/>
      <c r="N144" s="144"/>
      <c r="O144" s="144"/>
      <c r="P144" s="163" t="s">
        <v>273</v>
      </c>
      <c r="Q144" s="163"/>
      <c r="R144" s="163"/>
      <c r="S144" s="163"/>
      <c r="T144" s="144"/>
      <c r="U144" s="144"/>
      <c r="V144" s="144"/>
      <c r="W144" s="144"/>
      <c r="X144" s="162"/>
      <c r="Y144" s="162"/>
      <c r="Z144" s="162"/>
      <c r="AA144" s="162"/>
      <c r="AB144" s="144"/>
      <c r="AC144" s="144"/>
      <c r="AD144" s="144"/>
      <c r="AE144" s="144"/>
      <c r="AF144" s="144"/>
    </row>
    <row r="145" spans="1:32" x14ac:dyDescent="0.25">
      <c r="A145" s="204"/>
      <c r="B145" s="204"/>
      <c r="C145" s="204"/>
      <c r="D145" s="20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row>
    <row r="146" spans="1:32" x14ac:dyDescent="0.25">
      <c r="A146" s="204"/>
      <c r="B146" s="204"/>
      <c r="C146" s="204"/>
      <c r="D146" s="20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row>
    <row r="147" spans="1:32" x14ac:dyDescent="0.25">
      <c r="A147" s="165" t="s">
        <v>251</v>
      </c>
      <c r="B147" s="165"/>
      <c r="C147" s="165"/>
      <c r="D147" s="165"/>
      <c r="E147" s="182"/>
      <c r="F147" s="144"/>
      <c r="G147" s="144"/>
      <c r="H147" s="144"/>
      <c r="I147" s="144"/>
      <c r="J147" s="144"/>
      <c r="K147" s="144"/>
      <c r="L147" s="144"/>
      <c r="M147" s="144"/>
      <c r="N147" s="144"/>
      <c r="O147" s="204"/>
      <c r="P147" s="165" t="s">
        <v>251</v>
      </c>
      <c r="Q147" s="165"/>
      <c r="R147" s="165"/>
      <c r="S147" s="165"/>
      <c r="T147" s="182"/>
      <c r="U147" s="144"/>
      <c r="V147" s="144"/>
      <c r="W147" s="144"/>
      <c r="X147" s="144"/>
      <c r="Y147" s="144"/>
      <c r="Z147" s="144"/>
      <c r="AA147" s="144"/>
      <c r="AB147" s="144"/>
      <c r="AC147" s="144"/>
      <c r="AD147" s="144"/>
      <c r="AE147" s="144"/>
      <c r="AF147" s="144"/>
    </row>
    <row r="148" spans="1:32" outlineLevel="1" x14ac:dyDescent="0.25">
      <c r="A148" s="166" t="s">
        <v>322</v>
      </c>
      <c r="B148" s="166"/>
      <c r="C148" s="166"/>
      <c r="D148" s="166"/>
      <c r="E148" s="167"/>
      <c r="F148" s="167"/>
      <c r="G148" s="167"/>
      <c r="H148" s="167"/>
      <c r="I148" s="167"/>
      <c r="J148" s="167"/>
      <c r="K148" s="167"/>
      <c r="L148" s="167"/>
      <c r="M148" s="144"/>
      <c r="N148" s="144"/>
      <c r="P148" s="166" t="s">
        <v>231</v>
      </c>
      <c r="Q148" s="166"/>
      <c r="R148" s="166"/>
      <c r="S148" s="166"/>
      <c r="T148" s="167"/>
      <c r="U148" s="167"/>
      <c r="V148" s="167"/>
      <c r="W148" s="167"/>
      <c r="X148" s="167"/>
      <c r="Y148" s="167"/>
      <c r="Z148" s="167"/>
      <c r="AA148" s="167"/>
      <c r="AB148" s="144"/>
      <c r="AC148" s="144"/>
      <c r="AD148" s="144"/>
      <c r="AE148" s="144"/>
      <c r="AF148" s="144"/>
    </row>
    <row r="149" spans="1:32" ht="31.5" outlineLevel="1" x14ac:dyDescent="0.25">
      <c r="A149" s="168" t="s">
        <v>257</v>
      </c>
      <c r="B149" s="141">
        <v>2019</v>
      </c>
      <c r="C149" s="141">
        <v>2020</v>
      </c>
      <c r="D149" s="141">
        <v>2021</v>
      </c>
      <c r="E149" s="141">
        <v>2022</v>
      </c>
      <c r="F149" s="141">
        <v>2023</v>
      </c>
      <c r="G149" s="141">
        <v>2024</v>
      </c>
      <c r="H149" s="141">
        <v>2025</v>
      </c>
      <c r="I149" s="141">
        <v>2026</v>
      </c>
      <c r="J149" s="142" t="s">
        <v>232</v>
      </c>
      <c r="K149" s="142" t="s">
        <v>274</v>
      </c>
      <c r="L149" s="143" t="s">
        <v>234</v>
      </c>
      <c r="M149" s="145" t="s">
        <v>287</v>
      </c>
      <c r="N149" s="144"/>
      <c r="P149" s="168" t="s">
        <v>257</v>
      </c>
      <c r="Q149" s="141">
        <v>2019</v>
      </c>
      <c r="R149" s="141">
        <v>2020</v>
      </c>
      <c r="S149" s="141">
        <v>2021</v>
      </c>
      <c r="T149" s="141">
        <v>2022</v>
      </c>
      <c r="U149" s="141">
        <v>2023</v>
      </c>
      <c r="V149" s="141">
        <v>2024</v>
      </c>
      <c r="W149" s="141">
        <v>2025</v>
      </c>
      <c r="X149" s="141">
        <v>2026</v>
      </c>
      <c r="Y149" s="142" t="s">
        <v>232</v>
      </c>
      <c r="Z149" s="142" t="s">
        <v>274</v>
      </c>
      <c r="AA149" s="143" t="s">
        <v>234</v>
      </c>
      <c r="AB149" s="144"/>
      <c r="AC149" s="144"/>
      <c r="AD149" s="183" t="s">
        <v>324</v>
      </c>
      <c r="AE149" s="183" t="s">
        <v>275</v>
      </c>
      <c r="AF149" s="144"/>
    </row>
    <row r="150" spans="1:32" outlineLevel="1" x14ac:dyDescent="0.25">
      <c r="A150" s="169" t="s">
        <v>259</v>
      </c>
      <c r="B150" s="150">
        <v>0</v>
      </c>
      <c r="C150" s="150">
        <v>344</v>
      </c>
      <c r="D150" s="150">
        <v>206</v>
      </c>
      <c r="E150" s="150">
        <v>206</v>
      </c>
      <c r="F150" s="150">
        <v>231</v>
      </c>
      <c r="G150" s="150">
        <v>241</v>
      </c>
      <c r="H150" s="150">
        <v>193</v>
      </c>
      <c r="I150" s="150">
        <v>209</v>
      </c>
      <c r="J150" s="148">
        <v>8.2901554404145081E-2</v>
      </c>
      <c r="K150" s="148">
        <v>-0.11752287121745253</v>
      </c>
      <c r="L150" s="147"/>
      <c r="M150" s="155">
        <v>2.146231258985418E-2</v>
      </c>
      <c r="N150" s="144"/>
      <c r="P150" s="169" t="s">
        <v>259</v>
      </c>
      <c r="Q150" s="150">
        <v>0</v>
      </c>
      <c r="R150" s="150">
        <v>11806</v>
      </c>
      <c r="S150" s="150">
        <v>9626</v>
      </c>
      <c r="T150" s="150">
        <v>8678</v>
      </c>
      <c r="U150" s="150">
        <v>8521</v>
      </c>
      <c r="V150" s="150">
        <v>8308</v>
      </c>
      <c r="W150" s="150">
        <v>8613</v>
      </c>
      <c r="X150" s="150">
        <v>9738</v>
      </c>
      <c r="Y150" s="148">
        <v>0.13061650992685475</v>
      </c>
      <c r="Z150" s="148">
        <v>5.1771313364055369E-2</v>
      </c>
      <c r="AA150" s="147"/>
      <c r="AB150" s="144"/>
      <c r="AC150" s="144"/>
      <c r="AD150" s="147">
        <v>236.83333333333334</v>
      </c>
      <c r="AE150" s="147">
        <v>9258.6666666666661</v>
      </c>
      <c r="AF150" s="144"/>
    </row>
    <row r="151" spans="1:32" outlineLevel="1" x14ac:dyDescent="0.25">
      <c r="A151" s="169" t="s">
        <v>260</v>
      </c>
      <c r="B151" s="150">
        <v>0</v>
      </c>
      <c r="C151" s="150">
        <v>1</v>
      </c>
      <c r="D151" s="150">
        <v>1</v>
      </c>
      <c r="E151" s="150">
        <v>0</v>
      </c>
      <c r="F151" s="150">
        <v>0</v>
      </c>
      <c r="G151" s="150">
        <v>0</v>
      </c>
      <c r="H151" s="150">
        <v>0</v>
      </c>
      <c r="I151" s="150">
        <v>1</v>
      </c>
      <c r="J151" s="148" t="e">
        <v>#DIV/0!</v>
      </c>
      <c r="K151" s="148">
        <v>2.0000000000000004</v>
      </c>
      <c r="L151" s="147"/>
      <c r="M151" s="155">
        <v>1.098901098901099E-2</v>
      </c>
      <c r="N151" s="144"/>
      <c r="P151" s="169" t="s">
        <v>260</v>
      </c>
      <c r="Q151" s="150">
        <v>0</v>
      </c>
      <c r="R151" s="150">
        <v>125</v>
      </c>
      <c r="S151" s="150">
        <v>100</v>
      </c>
      <c r="T151" s="150">
        <v>102</v>
      </c>
      <c r="U151" s="150">
        <v>55</v>
      </c>
      <c r="V151" s="150">
        <v>60</v>
      </c>
      <c r="W151" s="150">
        <v>73</v>
      </c>
      <c r="X151" s="150">
        <v>91</v>
      </c>
      <c r="Y151" s="148">
        <v>0.24657534246575341</v>
      </c>
      <c r="Z151" s="148">
        <v>6.0194174757281609E-2</v>
      </c>
      <c r="AA151" s="147"/>
      <c r="AB151" s="144"/>
      <c r="AC151" s="144"/>
      <c r="AD151" s="147">
        <v>0.33333333333333331</v>
      </c>
      <c r="AE151" s="147">
        <v>85.833333333333329</v>
      </c>
      <c r="AF151" s="144"/>
    </row>
    <row r="152" spans="1:32" outlineLevel="1" x14ac:dyDescent="0.25">
      <c r="A152" s="169" t="s">
        <v>261</v>
      </c>
      <c r="B152" s="150">
        <v>0</v>
      </c>
      <c r="C152" s="150">
        <v>27</v>
      </c>
      <c r="D152" s="150">
        <v>24</v>
      </c>
      <c r="E152" s="150">
        <v>6</v>
      </c>
      <c r="F152" s="150">
        <v>31</v>
      </c>
      <c r="G152" s="150">
        <v>10</v>
      </c>
      <c r="H152" s="150">
        <v>18</v>
      </c>
      <c r="I152" s="150">
        <v>31</v>
      </c>
      <c r="J152" s="148">
        <v>0.72222222222222221</v>
      </c>
      <c r="K152" s="148">
        <v>0.60344827586206906</v>
      </c>
      <c r="L152" s="147"/>
      <c r="M152" s="155">
        <v>7.4162679425837319E-2</v>
      </c>
      <c r="N152" s="144"/>
      <c r="P152" s="169" t="s">
        <v>261</v>
      </c>
      <c r="Q152" s="150">
        <v>0</v>
      </c>
      <c r="R152" s="150">
        <v>655</v>
      </c>
      <c r="S152" s="150">
        <v>558</v>
      </c>
      <c r="T152" s="150">
        <v>427</v>
      </c>
      <c r="U152" s="150">
        <v>379</v>
      </c>
      <c r="V152" s="150">
        <v>353</v>
      </c>
      <c r="W152" s="150">
        <v>342</v>
      </c>
      <c r="X152" s="150">
        <v>418</v>
      </c>
      <c r="Y152" s="148">
        <v>0.22222222222222221</v>
      </c>
      <c r="Z152" s="148">
        <v>-7.5902726602800258E-2</v>
      </c>
      <c r="AA152" s="147"/>
      <c r="AB152" s="144"/>
      <c r="AC152" s="144"/>
      <c r="AD152" s="147">
        <v>19.333333333333332</v>
      </c>
      <c r="AE152" s="147">
        <v>452.33333333333331</v>
      </c>
      <c r="AF152" s="144"/>
    </row>
    <row r="153" spans="1:32" outlineLevel="1" x14ac:dyDescent="0.25">
      <c r="A153" s="169" t="s">
        <v>262</v>
      </c>
      <c r="B153" s="150">
        <v>0</v>
      </c>
      <c r="C153" s="150">
        <v>511</v>
      </c>
      <c r="D153" s="150">
        <v>221</v>
      </c>
      <c r="E153" s="150">
        <v>143</v>
      </c>
      <c r="F153" s="150">
        <v>111</v>
      </c>
      <c r="G153" s="150">
        <v>117</v>
      </c>
      <c r="H153" s="150">
        <v>103</v>
      </c>
      <c r="I153" s="150">
        <v>126</v>
      </c>
      <c r="J153" s="148">
        <v>0.22330097087378642</v>
      </c>
      <c r="K153" s="148">
        <v>-0.37313432835820898</v>
      </c>
      <c r="L153" s="147"/>
      <c r="M153" s="155">
        <v>2.4409143742735374E-2</v>
      </c>
      <c r="N153" s="144"/>
      <c r="P153" s="169" t="s">
        <v>262</v>
      </c>
      <c r="Q153" s="150">
        <v>0</v>
      </c>
      <c r="R153" s="150">
        <v>13250</v>
      </c>
      <c r="S153" s="150">
        <v>9227</v>
      </c>
      <c r="T153" s="150">
        <v>6827</v>
      </c>
      <c r="U153" s="150">
        <v>5191</v>
      </c>
      <c r="V153" s="150">
        <v>4671</v>
      </c>
      <c r="W153" s="150">
        <v>4825</v>
      </c>
      <c r="X153" s="150">
        <v>5162</v>
      </c>
      <c r="Y153" s="148">
        <v>6.9844559585492225E-2</v>
      </c>
      <c r="Z153" s="148">
        <v>-0.29594689822918319</v>
      </c>
      <c r="AA153" s="147"/>
      <c r="AB153" s="144"/>
      <c r="AC153" s="144"/>
      <c r="AD153" s="147">
        <v>201</v>
      </c>
      <c r="AE153" s="147">
        <v>7331.833333333333</v>
      </c>
      <c r="AF153" s="144"/>
    </row>
    <row r="154" spans="1:32" outlineLevel="1" x14ac:dyDescent="0.25">
      <c r="A154" s="169" t="s">
        <v>53</v>
      </c>
      <c r="B154" s="150">
        <v>0</v>
      </c>
      <c r="C154" s="150">
        <v>136</v>
      </c>
      <c r="D154" s="150">
        <v>82</v>
      </c>
      <c r="E154" s="150">
        <v>79</v>
      </c>
      <c r="F154" s="150">
        <v>66</v>
      </c>
      <c r="G154" s="150">
        <v>60</v>
      </c>
      <c r="H154" s="150">
        <v>51</v>
      </c>
      <c r="I154" s="150">
        <v>54</v>
      </c>
      <c r="J154" s="148">
        <v>5.8823529411764705E-2</v>
      </c>
      <c r="K154" s="148">
        <v>-0.31645569620253167</v>
      </c>
      <c r="L154" s="147"/>
      <c r="M154" s="155">
        <v>2.8969957081545063E-2</v>
      </c>
      <c r="N154" s="144"/>
      <c r="P154" s="169" t="s">
        <v>53</v>
      </c>
      <c r="Q154" s="150">
        <v>0</v>
      </c>
      <c r="R154" s="150">
        <v>4211</v>
      </c>
      <c r="S154" s="150">
        <v>4163</v>
      </c>
      <c r="T154" s="150">
        <v>3111</v>
      </c>
      <c r="U154" s="150">
        <v>2033</v>
      </c>
      <c r="V154" s="150">
        <v>2167</v>
      </c>
      <c r="W154" s="150">
        <v>2357</v>
      </c>
      <c r="X154" s="150">
        <v>1864</v>
      </c>
      <c r="Y154" s="148">
        <v>-0.20916419176919812</v>
      </c>
      <c r="Z154" s="148">
        <v>-0.38011306950448953</v>
      </c>
      <c r="AA154" s="147"/>
      <c r="AB154" s="144"/>
      <c r="AC154" s="144"/>
      <c r="AD154" s="147">
        <v>79</v>
      </c>
      <c r="AE154" s="147">
        <v>3007</v>
      </c>
      <c r="AF154" s="144"/>
    </row>
    <row r="155" spans="1:32" outlineLevel="1" x14ac:dyDescent="0.25">
      <c r="A155" s="169" t="s">
        <v>11</v>
      </c>
      <c r="B155" s="150">
        <v>0</v>
      </c>
      <c r="C155" s="150">
        <v>71</v>
      </c>
      <c r="D155" s="150">
        <v>59</v>
      </c>
      <c r="E155" s="150">
        <v>29</v>
      </c>
      <c r="F155" s="150">
        <v>29</v>
      </c>
      <c r="G155" s="150">
        <v>48</v>
      </c>
      <c r="H155" s="150">
        <v>60</v>
      </c>
      <c r="I155" s="150">
        <v>33</v>
      </c>
      <c r="J155" s="148">
        <v>-0.45</v>
      </c>
      <c r="K155" s="148">
        <v>-0.33108108108108109</v>
      </c>
      <c r="L155" s="147"/>
      <c r="M155" s="155">
        <v>2.468212415856395E-2</v>
      </c>
      <c r="N155" s="144"/>
      <c r="P155" s="169" t="s">
        <v>11</v>
      </c>
      <c r="Q155" s="150">
        <v>0</v>
      </c>
      <c r="R155" s="150">
        <v>1675</v>
      </c>
      <c r="S155" s="150">
        <v>1371</v>
      </c>
      <c r="T155" s="150">
        <v>1252</v>
      </c>
      <c r="U155" s="150">
        <v>1150</v>
      </c>
      <c r="V155" s="150">
        <v>1140</v>
      </c>
      <c r="W155" s="150">
        <v>1246</v>
      </c>
      <c r="X155" s="150">
        <v>1337</v>
      </c>
      <c r="Y155" s="148">
        <v>7.3033707865168537E-2</v>
      </c>
      <c r="Z155" s="148">
        <v>2.3997957620627973E-2</v>
      </c>
      <c r="AA155" s="147"/>
      <c r="AB155" s="144"/>
      <c r="AC155" s="144"/>
      <c r="AD155" s="147">
        <v>49.333333333333336</v>
      </c>
      <c r="AE155" s="147">
        <v>1305.6666666666667</v>
      </c>
      <c r="AF155" s="144"/>
    </row>
    <row r="156" spans="1:32" outlineLevel="1" x14ac:dyDescent="0.25">
      <c r="A156" s="169" t="s">
        <v>263</v>
      </c>
      <c r="B156" s="150">
        <v>0</v>
      </c>
      <c r="C156" s="150">
        <v>606</v>
      </c>
      <c r="D156" s="150">
        <v>430</v>
      </c>
      <c r="E156" s="150">
        <v>298</v>
      </c>
      <c r="F156" s="150">
        <v>368</v>
      </c>
      <c r="G156" s="150">
        <v>341</v>
      </c>
      <c r="H156" s="150">
        <v>343</v>
      </c>
      <c r="I156" s="150">
        <v>521</v>
      </c>
      <c r="J156" s="148">
        <v>0.51895043731778423</v>
      </c>
      <c r="K156" s="148">
        <v>0.31014249790444254</v>
      </c>
      <c r="L156" s="147"/>
      <c r="M156" s="155">
        <v>3.4793642313343129E-2</v>
      </c>
      <c r="N156" s="144"/>
      <c r="P156" s="169" t="s">
        <v>263</v>
      </c>
      <c r="Q156" s="150">
        <v>0</v>
      </c>
      <c r="R156" s="150">
        <v>18754</v>
      </c>
      <c r="S156" s="150">
        <v>15246</v>
      </c>
      <c r="T156" s="150">
        <v>13944</v>
      </c>
      <c r="U156" s="150">
        <v>13737</v>
      </c>
      <c r="V156" s="150">
        <v>12767</v>
      </c>
      <c r="W156" s="150">
        <v>12983</v>
      </c>
      <c r="X156" s="150">
        <v>14974</v>
      </c>
      <c r="Y156" s="148">
        <v>0.15335438650543018</v>
      </c>
      <c r="Z156" s="148">
        <v>2.7598906566320826E-2</v>
      </c>
      <c r="AA156" s="147"/>
      <c r="AB156" s="144"/>
      <c r="AC156" s="144"/>
      <c r="AD156" s="147">
        <v>397.66666666666669</v>
      </c>
      <c r="AE156" s="147">
        <v>14571.833333333334</v>
      </c>
      <c r="AF156" s="144"/>
    </row>
    <row r="157" spans="1:32" outlineLevel="1" x14ac:dyDescent="0.25">
      <c r="A157" s="169" t="s">
        <v>264</v>
      </c>
      <c r="B157" s="150">
        <v>0</v>
      </c>
      <c r="C157" s="150">
        <v>343</v>
      </c>
      <c r="D157" s="150">
        <v>227</v>
      </c>
      <c r="E157" s="150">
        <v>94</v>
      </c>
      <c r="F157" s="150">
        <v>144</v>
      </c>
      <c r="G157" s="150">
        <v>164</v>
      </c>
      <c r="H157" s="150">
        <v>159</v>
      </c>
      <c r="I157" s="150">
        <v>150</v>
      </c>
      <c r="J157" s="148">
        <v>-5.6603773584905662E-2</v>
      </c>
      <c r="K157" s="148">
        <v>-0.20424403183023873</v>
      </c>
      <c r="L157" s="147"/>
      <c r="M157" s="155">
        <v>2.1337126600284494E-2</v>
      </c>
      <c r="N157" s="144"/>
      <c r="P157" s="169" t="s">
        <v>264</v>
      </c>
      <c r="Q157" s="150">
        <v>0</v>
      </c>
      <c r="R157" s="150">
        <v>10740</v>
      </c>
      <c r="S157" s="150">
        <v>8328</v>
      </c>
      <c r="T157" s="150">
        <v>7400</v>
      </c>
      <c r="U157" s="150">
        <v>6638</v>
      </c>
      <c r="V157" s="150">
        <v>6901</v>
      </c>
      <c r="W157" s="150">
        <v>6408</v>
      </c>
      <c r="X157" s="150">
        <v>7030</v>
      </c>
      <c r="Y157" s="148">
        <v>9.7066167290886393E-2</v>
      </c>
      <c r="Z157" s="148">
        <v>-9.1242055370031203E-2</v>
      </c>
      <c r="AA157" s="147"/>
      <c r="AB157" s="144"/>
      <c r="AC157" s="144"/>
      <c r="AD157" s="147">
        <v>188.5</v>
      </c>
      <c r="AE157" s="147">
        <v>7735.833333333333</v>
      </c>
      <c r="AF157" s="144"/>
    </row>
    <row r="158" spans="1:32" outlineLevel="1" x14ac:dyDescent="0.25">
      <c r="A158" s="169" t="s">
        <v>265</v>
      </c>
      <c r="B158" s="150">
        <v>0</v>
      </c>
      <c r="C158" s="150">
        <v>269</v>
      </c>
      <c r="D158" s="150">
        <v>182</v>
      </c>
      <c r="E158" s="150">
        <v>149</v>
      </c>
      <c r="F158" s="150">
        <v>174</v>
      </c>
      <c r="G158" s="150">
        <v>186</v>
      </c>
      <c r="H158" s="150">
        <v>181</v>
      </c>
      <c r="I158" s="150">
        <v>239</v>
      </c>
      <c r="J158" s="148">
        <v>0.32044198895027626</v>
      </c>
      <c r="K158" s="148">
        <v>0.25679228746713417</v>
      </c>
      <c r="L158" s="147"/>
      <c r="M158" s="155">
        <v>2.8203917866414917E-2</v>
      </c>
      <c r="N158" s="144"/>
      <c r="P158" s="169" t="s">
        <v>265</v>
      </c>
      <c r="Q158" s="150">
        <v>0</v>
      </c>
      <c r="R158" s="150">
        <v>10263</v>
      </c>
      <c r="S158" s="150">
        <v>8342</v>
      </c>
      <c r="T158" s="150">
        <v>7606</v>
      </c>
      <c r="U158" s="150">
        <v>7137</v>
      </c>
      <c r="V158" s="150">
        <v>7368</v>
      </c>
      <c r="W158" s="150">
        <v>7866</v>
      </c>
      <c r="X158" s="150">
        <v>8474</v>
      </c>
      <c r="Y158" s="148">
        <v>7.7294685990338161E-2</v>
      </c>
      <c r="Z158" s="148">
        <v>4.6560454489317032E-2</v>
      </c>
      <c r="AA158" s="147"/>
      <c r="AB158" s="144"/>
      <c r="AC158" s="144"/>
      <c r="AD158" s="147">
        <v>190.16666666666666</v>
      </c>
      <c r="AE158" s="147">
        <v>8097</v>
      </c>
      <c r="AF158" s="144"/>
    </row>
    <row r="159" spans="1:32" outlineLevel="1" x14ac:dyDescent="0.25">
      <c r="A159" s="169" t="s">
        <v>266</v>
      </c>
      <c r="B159" s="150">
        <v>0</v>
      </c>
      <c r="C159" s="150">
        <v>71</v>
      </c>
      <c r="D159" s="150">
        <v>75</v>
      </c>
      <c r="E159" s="150">
        <v>57</v>
      </c>
      <c r="F159" s="150">
        <v>50</v>
      </c>
      <c r="G159" s="150">
        <v>56</v>
      </c>
      <c r="H159" s="150">
        <v>56</v>
      </c>
      <c r="I159" s="150">
        <v>39</v>
      </c>
      <c r="J159" s="148">
        <v>-0.30357142857142855</v>
      </c>
      <c r="K159" s="148">
        <v>-0.35890410958904112</v>
      </c>
      <c r="L159" s="147"/>
      <c r="M159" s="155">
        <v>8.2209106239460369E-3</v>
      </c>
      <c r="N159" s="144"/>
      <c r="P159" s="169" t="s">
        <v>266</v>
      </c>
      <c r="Q159" s="150">
        <v>0</v>
      </c>
      <c r="R159" s="150">
        <v>7221</v>
      </c>
      <c r="S159" s="150">
        <v>6045</v>
      </c>
      <c r="T159" s="150">
        <v>4850</v>
      </c>
      <c r="U159" s="150">
        <v>4541</v>
      </c>
      <c r="V159" s="150">
        <v>4166</v>
      </c>
      <c r="W159" s="150">
        <v>4230</v>
      </c>
      <c r="X159" s="150">
        <v>4744</v>
      </c>
      <c r="Y159" s="148">
        <v>0.12151300236406619</v>
      </c>
      <c r="Z159" s="148">
        <v>-8.3373587093034496E-2</v>
      </c>
      <c r="AA159" s="147"/>
      <c r="AB159" s="144"/>
      <c r="AC159" s="144"/>
      <c r="AD159" s="147">
        <v>60.833333333333336</v>
      </c>
      <c r="AE159" s="147">
        <v>5175.5</v>
      </c>
      <c r="AF159" s="144"/>
    </row>
    <row r="160" spans="1:32" outlineLevel="1" x14ac:dyDescent="0.25">
      <c r="A160" s="168" t="s">
        <v>267</v>
      </c>
      <c r="B160" s="170">
        <v>0</v>
      </c>
      <c r="C160" s="170">
        <v>2379</v>
      </c>
      <c r="D160" s="170">
        <v>1507</v>
      </c>
      <c r="E160" s="170">
        <v>1061</v>
      </c>
      <c r="F160" s="170">
        <v>1204</v>
      </c>
      <c r="G160" s="170">
        <v>1223</v>
      </c>
      <c r="H160" s="170">
        <v>1164</v>
      </c>
      <c r="I160" s="170">
        <v>1403</v>
      </c>
      <c r="J160" s="171">
        <v>0.20532646048109965</v>
      </c>
      <c r="K160" s="171">
        <v>-1.4054813773717497E-2</v>
      </c>
      <c r="L160" s="147"/>
      <c r="M160" s="206">
        <v>2.6062565017090207E-2</v>
      </c>
      <c r="N160" s="144"/>
      <c r="P160" s="168" t="s">
        <v>267</v>
      </c>
      <c r="Q160" s="170">
        <v>0</v>
      </c>
      <c r="R160" s="170">
        <v>78700</v>
      </c>
      <c r="S160" s="170">
        <v>63006</v>
      </c>
      <c r="T160" s="170">
        <v>54197</v>
      </c>
      <c r="U160" s="170">
        <v>49382</v>
      </c>
      <c r="V160" s="170">
        <v>47901</v>
      </c>
      <c r="W160" s="170">
        <v>48943</v>
      </c>
      <c r="X160" s="170">
        <v>53832</v>
      </c>
      <c r="Y160" s="171">
        <v>9.9891710765584452E-2</v>
      </c>
      <c r="Z160" s="171">
        <v>-5.5935042045544225E-2</v>
      </c>
      <c r="AA160" s="147"/>
      <c r="AB160" s="144"/>
      <c r="AC160" s="144"/>
      <c r="AD160" s="180">
        <v>1423</v>
      </c>
      <c r="AE160" s="180">
        <v>57021.5</v>
      </c>
      <c r="AF160" s="144"/>
    </row>
    <row r="161" spans="1:32" outlineLevel="1" x14ac:dyDescent="0.25">
      <c r="A161" s="163" t="s">
        <v>273</v>
      </c>
      <c r="B161" s="163"/>
      <c r="C161" s="163"/>
      <c r="D161" s="163"/>
      <c r="E161" s="144"/>
      <c r="F161" s="144"/>
      <c r="G161" s="144"/>
      <c r="H161" s="144"/>
      <c r="I161" s="162"/>
      <c r="J161" s="162"/>
      <c r="K161" s="162"/>
      <c r="L161" s="162"/>
      <c r="M161" s="144"/>
      <c r="N161" s="144"/>
      <c r="O161" s="144"/>
      <c r="P161" s="163" t="s">
        <v>273</v>
      </c>
      <c r="Q161" s="163"/>
      <c r="R161" s="163"/>
      <c r="S161" s="163"/>
      <c r="T161" s="144"/>
      <c r="U161" s="144"/>
      <c r="V161" s="144"/>
      <c r="W161" s="144"/>
      <c r="X161" s="162"/>
      <c r="Y161" s="162"/>
      <c r="Z161" s="162"/>
      <c r="AA161" s="162"/>
      <c r="AB161" s="144"/>
      <c r="AC161" s="144"/>
      <c r="AD161" s="144"/>
      <c r="AE161" s="144"/>
      <c r="AF161" s="144"/>
    </row>
    <row r="162" spans="1:32" x14ac:dyDescent="0.25">
      <c r="A162" s="204"/>
      <c r="B162" s="204"/>
      <c r="C162" s="204"/>
      <c r="D162" s="20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row>
    <row r="163" spans="1:32" x14ac:dyDescent="0.25">
      <c r="A163" s="209"/>
      <c r="B163" s="209"/>
      <c r="C163" s="209"/>
      <c r="D163" s="209"/>
      <c r="E163" s="167"/>
      <c r="F163" s="167"/>
      <c r="G163" s="167"/>
      <c r="H163" s="167"/>
      <c r="I163" s="167"/>
      <c r="J163" s="144"/>
      <c r="K163" s="144"/>
      <c r="L163" s="144"/>
      <c r="M163" s="144"/>
      <c r="N163" s="144"/>
      <c r="O163" s="144"/>
      <c r="P163" s="163"/>
      <c r="Q163" s="163"/>
      <c r="R163" s="163"/>
      <c r="S163" s="163"/>
      <c r="T163" s="144"/>
      <c r="U163" s="144"/>
      <c r="V163" s="144"/>
      <c r="W163" s="144"/>
      <c r="X163" s="162"/>
      <c r="Y163" s="162"/>
      <c r="Z163" s="162"/>
      <c r="AA163" s="162"/>
      <c r="AB163" s="144"/>
      <c r="AC163" s="144"/>
      <c r="AD163" s="144"/>
      <c r="AE163" s="144"/>
      <c r="AF163" s="144"/>
    </row>
    <row r="164" spans="1:32" x14ac:dyDescent="0.25">
      <c r="A164" s="204"/>
      <c r="B164" s="204"/>
      <c r="C164" s="204"/>
      <c r="D164" s="20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row>
    <row r="165" spans="1:32" x14ac:dyDescent="0.25">
      <c r="A165" s="210"/>
      <c r="B165" s="210"/>
      <c r="C165" s="210"/>
      <c r="D165" s="210"/>
      <c r="E165" s="184"/>
      <c r="F165" s="184"/>
      <c r="G165" s="184"/>
      <c r="H165" s="184"/>
      <c r="I165" s="184"/>
      <c r="J165" s="184"/>
      <c r="K165" s="184"/>
      <c r="L165" s="184"/>
      <c r="M165" s="184"/>
      <c r="N165" s="144"/>
      <c r="O165" s="184"/>
      <c r="P165" s="184"/>
      <c r="Q165" s="184"/>
      <c r="R165" s="184"/>
      <c r="S165" s="184"/>
      <c r="T165" s="184"/>
      <c r="U165" s="184"/>
      <c r="V165" s="184"/>
      <c r="W165" s="184"/>
      <c r="X165" s="184"/>
      <c r="Y165" s="184"/>
      <c r="Z165" s="185"/>
      <c r="AA165" s="184"/>
      <c r="AB165" s="144"/>
      <c r="AC165" s="144"/>
      <c r="AD165" s="144"/>
      <c r="AE165" s="144"/>
      <c r="AF165" s="144"/>
    </row>
    <row r="166" spans="1:32" x14ac:dyDescent="0.25">
      <c r="A166" s="186" t="s">
        <v>276</v>
      </c>
      <c r="B166" s="186"/>
      <c r="C166" s="186"/>
      <c r="D166" s="186"/>
      <c r="E166" s="144"/>
      <c r="F166" s="144"/>
      <c r="G166" s="144"/>
      <c r="H166" s="144"/>
      <c r="I166" s="144"/>
      <c r="J166" s="144"/>
      <c r="K166" s="144"/>
      <c r="L166" s="144"/>
      <c r="M166" s="144"/>
      <c r="N166" s="144"/>
      <c r="O166" s="204"/>
      <c r="P166" s="186" t="s">
        <v>276</v>
      </c>
      <c r="Q166" s="186"/>
      <c r="R166" s="186"/>
      <c r="S166" s="186"/>
      <c r="T166" s="144"/>
      <c r="U166" s="144"/>
      <c r="V166" s="144"/>
      <c r="W166" s="144"/>
      <c r="X166" s="144"/>
      <c r="Y166" s="144"/>
      <c r="Z166" s="144"/>
      <c r="AA166" s="144"/>
      <c r="AB166" s="144"/>
      <c r="AC166" s="144"/>
      <c r="AD166" s="144"/>
      <c r="AE166" s="144"/>
      <c r="AF166" s="144"/>
    </row>
    <row r="167" spans="1:32" x14ac:dyDescent="0.25">
      <c r="A167" s="187"/>
      <c r="B167" s="187"/>
      <c r="C167" s="187"/>
      <c r="D167" s="187"/>
      <c r="E167" s="167"/>
      <c r="F167" s="167"/>
      <c r="G167" s="167"/>
      <c r="H167" s="167"/>
      <c r="I167" s="167"/>
      <c r="J167" s="167"/>
      <c r="K167" s="167"/>
      <c r="L167" s="188"/>
      <c r="M167" s="211"/>
      <c r="N167" s="144"/>
      <c r="P167" s="187"/>
      <c r="Q167" s="187"/>
      <c r="R167" s="187"/>
      <c r="S167" s="187"/>
      <c r="T167" s="167"/>
      <c r="U167" s="144"/>
      <c r="V167" s="144"/>
      <c r="W167" s="144"/>
      <c r="X167" s="144"/>
      <c r="Y167" s="144"/>
      <c r="Z167" s="144"/>
      <c r="AA167" s="188"/>
      <c r="AB167" s="144"/>
      <c r="AC167" s="144"/>
      <c r="AD167" s="144"/>
      <c r="AE167" s="144"/>
      <c r="AF167" s="144"/>
    </row>
    <row r="168" spans="1:32" x14ac:dyDescent="0.25">
      <c r="A168" s="189" t="s">
        <v>277</v>
      </c>
      <c r="B168" s="189"/>
      <c r="C168" s="189"/>
      <c r="D168" s="189"/>
      <c r="E168" s="212" t="s">
        <v>294</v>
      </c>
      <c r="F168" s="167"/>
      <c r="G168" s="167"/>
      <c r="H168" s="167"/>
      <c r="I168" s="167"/>
      <c r="J168" s="167"/>
      <c r="K168" s="167"/>
      <c r="L168" s="188"/>
      <c r="M168" s="211"/>
      <c r="N168" s="144"/>
      <c r="O168" s="211"/>
      <c r="P168" s="189" t="s">
        <v>277</v>
      </c>
      <c r="Q168" s="189"/>
      <c r="R168" s="189"/>
      <c r="S168" s="189"/>
      <c r="T168" s="181"/>
      <c r="U168" s="144"/>
      <c r="V168" s="144"/>
      <c r="W168" s="144"/>
      <c r="X168" s="144"/>
      <c r="Y168" s="144"/>
      <c r="Z168" s="144"/>
      <c r="AA168" s="188"/>
      <c r="AB168" s="144"/>
      <c r="AC168" s="144"/>
      <c r="AD168" s="144"/>
      <c r="AE168" s="144"/>
      <c r="AF168" s="144"/>
    </row>
    <row r="169" spans="1:32" x14ac:dyDescent="0.25">
      <c r="A169" s="166" t="s">
        <v>322</v>
      </c>
      <c r="B169" s="166"/>
      <c r="C169" s="166"/>
      <c r="D169" s="166"/>
      <c r="E169" s="213"/>
      <c r="F169" s="167"/>
      <c r="G169" s="167"/>
      <c r="H169" s="167"/>
      <c r="I169" s="167"/>
      <c r="J169" s="167"/>
      <c r="K169" s="167"/>
      <c r="L169" s="167"/>
      <c r="M169" s="144"/>
      <c r="N169" s="144"/>
      <c r="P169" s="166" t="s">
        <v>231</v>
      </c>
      <c r="Q169" s="166"/>
      <c r="R169" s="166"/>
      <c r="S169" s="166"/>
      <c r="T169" s="162"/>
      <c r="U169" s="144"/>
      <c r="V169" s="144"/>
      <c r="W169" s="144"/>
      <c r="X169" s="144"/>
      <c r="Y169" s="144"/>
      <c r="Z169" s="144"/>
      <c r="AA169" s="167"/>
      <c r="AB169" s="144"/>
      <c r="AC169" s="144"/>
      <c r="AD169" s="144"/>
      <c r="AE169" s="144"/>
      <c r="AF169" s="144"/>
    </row>
    <row r="170" spans="1:32" ht="31.5" x14ac:dyDescent="0.25">
      <c r="A170" s="190"/>
      <c r="B170" s="141">
        <v>2019</v>
      </c>
      <c r="C170" s="141">
        <v>2020</v>
      </c>
      <c r="D170" s="141">
        <v>2021</v>
      </c>
      <c r="E170" s="141">
        <v>2022</v>
      </c>
      <c r="F170" s="141">
        <v>2023</v>
      </c>
      <c r="G170" s="141">
        <v>2024</v>
      </c>
      <c r="H170" s="141">
        <v>2025</v>
      </c>
      <c r="I170" s="141">
        <v>2026</v>
      </c>
      <c r="J170" s="142" t="s">
        <v>232</v>
      </c>
      <c r="K170" s="142" t="s">
        <v>233</v>
      </c>
      <c r="L170" s="143" t="s">
        <v>234</v>
      </c>
      <c r="M170" s="145" t="s">
        <v>287</v>
      </c>
      <c r="N170" s="144"/>
      <c r="P170" s="190"/>
      <c r="Q170" s="141">
        <v>2019</v>
      </c>
      <c r="R170" s="141">
        <v>2020</v>
      </c>
      <c r="S170" s="141">
        <v>2021</v>
      </c>
      <c r="T170" s="141">
        <v>2022</v>
      </c>
      <c r="U170" s="141">
        <v>2023</v>
      </c>
      <c r="V170" s="141">
        <v>2024</v>
      </c>
      <c r="W170" s="141">
        <v>2025</v>
      </c>
      <c r="X170" s="141">
        <v>2026</v>
      </c>
      <c r="Y170" s="142" t="s">
        <v>232</v>
      </c>
      <c r="Z170" s="142" t="s">
        <v>233</v>
      </c>
      <c r="AA170" s="143" t="s">
        <v>234</v>
      </c>
      <c r="AB170" s="144"/>
      <c r="AC170" s="144"/>
      <c r="AD170" s="145" t="s">
        <v>323</v>
      </c>
      <c r="AE170" s="145" t="s">
        <v>235</v>
      </c>
      <c r="AF170" s="144"/>
    </row>
    <row r="171" spans="1:32" x14ac:dyDescent="0.25">
      <c r="A171" s="146" t="s">
        <v>236</v>
      </c>
      <c r="B171" s="147">
        <v>158</v>
      </c>
      <c r="C171" s="147">
        <v>101</v>
      </c>
      <c r="D171" s="147">
        <v>79</v>
      </c>
      <c r="E171" s="147">
        <v>95</v>
      </c>
      <c r="F171" s="147">
        <v>87</v>
      </c>
      <c r="G171" s="147">
        <v>94</v>
      </c>
      <c r="H171" s="147">
        <v>105</v>
      </c>
      <c r="I171" s="147">
        <v>75</v>
      </c>
      <c r="J171" s="148">
        <v>-0.2857142857142857</v>
      </c>
      <c r="K171" s="148">
        <v>-0.26981919332406118</v>
      </c>
      <c r="L171" s="147"/>
      <c r="M171" s="155">
        <v>2.7654867256637169E-2</v>
      </c>
      <c r="N171" s="144"/>
      <c r="P171" s="146" t="s">
        <v>236</v>
      </c>
      <c r="Q171" s="147">
        <v>3408</v>
      </c>
      <c r="R171" s="147">
        <v>3414</v>
      </c>
      <c r="S171" s="147">
        <v>3046</v>
      </c>
      <c r="T171" s="147">
        <v>2495</v>
      </c>
      <c r="U171" s="147">
        <v>2573</v>
      </c>
      <c r="V171" s="147">
        <v>2634</v>
      </c>
      <c r="W171" s="147">
        <v>2813</v>
      </c>
      <c r="X171" s="147">
        <v>2712</v>
      </c>
      <c r="Y171" s="148">
        <v>-3.5904728048346962E-2</v>
      </c>
      <c r="Z171" s="148">
        <v>-6.8635627728989776E-2</v>
      </c>
      <c r="AA171" s="147"/>
      <c r="AB171" s="144"/>
      <c r="AC171" s="144"/>
      <c r="AD171" s="147">
        <v>102.71428571428571</v>
      </c>
      <c r="AE171" s="147">
        <v>2911.8571428571427</v>
      </c>
      <c r="AF171" s="144"/>
    </row>
    <row r="172" spans="1:32" x14ac:dyDescent="0.25">
      <c r="A172" s="149" t="s">
        <v>237</v>
      </c>
      <c r="B172" s="150">
        <v>108</v>
      </c>
      <c r="C172" s="150">
        <v>53</v>
      </c>
      <c r="D172" s="150">
        <v>28</v>
      </c>
      <c r="E172" s="150">
        <v>53</v>
      </c>
      <c r="F172" s="150">
        <v>39</v>
      </c>
      <c r="G172" s="150">
        <v>50</v>
      </c>
      <c r="H172" s="150">
        <v>36</v>
      </c>
      <c r="I172" s="150">
        <v>23</v>
      </c>
      <c r="J172" s="148">
        <v>-0.3611111111111111</v>
      </c>
      <c r="K172" s="148">
        <v>-0.56130790190735691</v>
      </c>
      <c r="L172" s="147"/>
      <c r="M172" s="155">
        <v>2.4287222808870117E-2</v>
      </c>
      <c r="N172" s="144"/>
      <c r="P172" s="149" t="s">
        <v>237</v>
      </c>
      <c r="Q172" s="150">
        <v>1636</v>
      </c>
      <c r="R172" s="150">
        <v>1526</v>
      </c>
      <c r="S172" s="150">
        <v>1414</v>
      </c>
      <c r="T172" s="150">
        <v>1147</v>
      </c>
      <c r="U172" s="150">
        <v>1032</v>
      </c>
      <c r="V172" s="150">
        <v>1285</v>
      </c>
      <c r="W172" s="150">
        <v>1169</v>
      </c>
      <c r="X172" s="150">
        <v>947</v>
      </c>
      <c r="Y172" s="148">
        <v>-0.18990590248075279</v>
      </c>
      <c r="Z172" s="148">
        <v>-0.28016071234661749</v>
      </c>
      <c r="AA172" s="147"/>
      <c r="AB172" s="144"/>
      <c r="AC172" s="144"/>
      <c r="AD172" s="150">
        <v>52.428571428571431</v>
      </c>
      <c r="AE172" s="150">
        <v>1315.5714285714287</v>
      </c>
      <c r="AF172" s="144"/>
    </row>
    <row r="173" spans="1:32" x14ac:dyDescent="0.25">
      <c r="A173" s="146" t="s">
        <v>90</v>
      </c>
      <c r="B173" s="151">
        <v>0.71052631578947367</v>
      </c>
      <c r="C173" s="151">
        <v>0.54081632653061229</v>
      </c>
      <c r="D173" s="151">
        <v>0.35897435897435898</v>
      </c>
      <c r="E173" s="151">
        <v>0.56989247311827962</v>
      </c>
      <c r="F173" s="151">
        <v>0.4642857142857143</v>
      </c>
      <c r="G173" s="151">
        <v>0.54347826086956519</v>
      </c>
      <c r="H173" s="151">
        <v>0.36734693877551022</v>
      </c>
      <c r="I173" s="151">
        <v>0.31944444444444442</v>
      </c>
      <c r="J173" s="172">
        <v>-4.7902494331065801</v>
      </c>
      <c r="K173" s="172">
        <v>-20.861310951239009</v>
      </c>
      <c r="L173" s="147"/>
      <c r="M173" s="203">
        <v>-6.6298936410952747</v>
      </c>
      <c r="N173" s="144"/>
      <c r="P173" s="146" t="s">
        <v>90</v>
      </c>
      <c r="Q173" s="151">
        <v>0.52101910828025477</v>
      </c>
      <c r="R173" s="151">
        <v>0.47972335743476896</v>
      </c>
      <c r="S173" s="151">
        <v>0.49319846529473316</v>
      </c>
      <c r="T173" s="151">
        <v>0.48539991536182819</v>
      </c>
      <c r="U173" s="151">
        <v>0.44406196213425131</v>
      </c>
      <c r="V173" s="151">
        <v>0.518354175070593</v>
      </c>
      <c r="W173" s="151">
        <v>0.45257452574525747</v>
      </c>
      <c r="X173" s="151">
        <v>0.38574338085539717</v>
      </c>
      <c r="Y173" s="172">
        <v>-6.6831144889860301</v>
      </c>
      <c r="Z173" s="172">
        <v>-10.055328704342525</v>
      </c>
      <c r="AA173" s="147"/>
      <c r="AB173" s="144"/>
      <c r="AC173" s="144"/>
      <c r="AD173" s="151">
        <v>0.52805755395683451</v>
      </c>
      <c r="AE173" s="151">
        <v>0.48629666789882242</v>
      </c>
      <c r="AF173" s="144"/>
    </row>
    <row r="174" spans="1:32" x14ac:dyDescent="0.25">
      <c r="A174" s="149" t="s">
        <v>238</v>
      </c>
      <c r="B174" s="150">
        <v>56</v>
      </c>
      <c r="C174" s="150">
        <v>30</v>
      </c>
      <c r="D174" s="150">
        <v>11</v>
      </c>
      <c r="E174" s="150">
        <v>42</v>
      </c>
      <c r="F174" s="150">
        <v>27</v>
      </c>
      <c r="G174" s="150">
        <v>30</v>
      </c>
      <c r="H174" s="150">
        <v>19</v>
      </c>
      <c r="I174" s="150">
        <v>13</v>
      </c>
      <c r="J174" s="148">
        <v>-0.31578947368421051</v>
      </c>
      <c r="K174" s="148">
        <v>-0.57674418604651168</v>
      </c>
      <c r="L174" s="147"/>
      <c r="M174" s="155">
        <v>2.1311475409836064E-2</v>
      </c>
      <c r="N174" s="144"/>
      <c r="P174" s="149" t="s">
        <v>238</v>
      </c>
      <c r="Q174" s="150">
        <v>1157</v>
      </c>
      <c r="R174" s="150">
        <v>1031</v>
      </c>
      <c r="S174" s="150">
        <v>955</v>
      </c>
      <c r="T174" s="150">
        <v>781</v>
      </c>
      <c r="U174" s="150">
        <v>691</v>
      </c>
      <c r="V174" s="150">
        <v>974</v>
      </c>
      <c r="W174" s="150">
        <v>794</v>
      </c>
      <c r="X174" s="150">
        <v>610</v>
      </c>
      <c r="Y174" s="148">
        <v>-0.23173803526448364</v>
      </c>
      <c r="Z174" s="148">
        <v>-0.33103556321478933</v>
      </c>
      <c r="AA174" s="147"/>
      <c r="AB174" s="144"/>
      <c r="AC174" s="144"/>
      <c r="AD174" s="150">
        <v>30.714285714285715</v>
      </c>
      <c r="AE174" s="150">
        <v>911.85714285714289</v>
      </c>
      <c r="AF174" s="144"/>
    </row>
    <row r="175" spans="1:32" x14ac:dyDescent="0.25">
      <c r="A175" s="149" t="s">
        <v>239</v>
      </c>
      <c r="B175" s="153">
        <v>0.35443037974683544</v>
      </c>
      <c r="C175" s="153">
        <v>0.29702970297029702</v>
      </c>
      <c r="D175" s="153">
        <v>0.13924050632911392</v>
      </c>
      <c r="E175" s="153">
        <v>0.44210526315789472</v>
      </c>
      <c r="F175" s="153">
        <v>0.31034482758620691</v>
      </c>
      <c r="G175" s="153">
        <v>0.31914893617021278</v>
      </c>
      <c r="H175" s="153">
        <v>0.18095238095238095</v>
      </c>
      <c r="I175" s="153">
        <v>0.17333333333333334</v>
      </c>
      <c r="J175" s="172">
        <v>-0.76190476190476086</v>
      </c>
      <c r="K175" s="172">
        <v>-12.569309225776543</v>
      </c>
      <c r="L175" s="147"/>
      <c r="M175" s="203">
        <v>-5.1592920353982299</v>
      </c>
      <c r="N175" s="144"/>
      <c r="P175" s="149" t="s">
        <v>239</v>
      </c>
      <c r="Q175" s="153">
        <v>0.33949530516431925</v>
      </c>
      <c r="R175" s="153">
        <v>0.30199179847685997</v>
      </c>
      <c r="S175" s="153">
        <v>0.31352593565331582</v>
      </c>
      <c r="T175" s="153">
        <v>0.31302605210420842</v>
      </c>
      <c r="U175" s="153">
        <v>0.26855810338126701</v>
      </c>
      <c r="V175" s="153">
        <v>0.36977980258162491</v>
      </c>
      <c r="W175" s="153">
        <v>0.2822609313899751</v>
      </c>
      <c r="X175" s="153">
        <v>0.22492625368731564</v>
      </c>
      <c r="Y175" s="172">
        <v>-5.7334677702659462</v>
      </c>
      <c r="Z175" s="172">
        <v>-8.8226864106924676</v>
      </c>
      <c r="AA175" s="147"/>
      <c r="AB175" s="144"/>
      <c r="AC175" s="144"/>
      <c r="AD175" s="153">
        <v>0.29902642559109877</v>
      </c>
      <c r="AE175" s="153">
        <v>0.31315311779424032</v>
      </c>
      <c r="AF175" s="144"/>
    </row>
    <row r="176" spans="1:32" x14ac:dyDescent="0.25">
      <c r="A176" s="149" t="s">
        <v>240</v>
      </c>
      <c r="B176" s="153">
        <v>0.51851851851851849</v>
      </c>
      <c r="C176" s="153">
        <v>0.56603773584905659</v>
      </c>
      <c r="D176" s="153">
        <v>0.39285714285714285</v>
      </c>
      <c r="E176" s="153">
        <v>0.79245283018867929</v>
      </c>
      <c r="F176" s="153">
        <v>0.69230769230769229</v>
      </c>
      <c r="G176" s="153">
        <v>0.6</v>
      </c>
      <c r="H176" s="153">
        <v>0.52777777777777779</v>
      </c>
      <c r="I176" s="153">
        <v>0.56521739130434778</v>
      </c>
      <c r="J176" s="172">
        <v>3.7439613526569993</v>
      </c>
      <c r="K176" s="172">
        <v>-2.0613671365951935</v>
      </c>
      <c r="L176" s="147"/>
      <c r="M176" s="203">
        <v>-7.892199623525098</v>
      </c>
      <c r="N176" s="144"/>
      <c r="P176" s="149" t="s">
        <v>240</v>
      </c>
      <c r="Q176" s="153">
        <v>0.70721271393643037</v>
      </c>
      <c r="R176" s="153">
        <v>0.67562254259501964</v>
      </c>
      <c r="S176" s="153">
        <v>0.67538896746817534</v>
      </c>
      <c r="T176" s="153">
        <v>0.68090671316477769</v>
      </c>
      <c r="U176" s="153">
        <v>0.66957364341085268</v>
      </c>
      <c r="V176" s="153">
        <v>0.75797665369649803</v>
      </c>
      <c r="W176" s="153">
        <v>0.67921300256629602</v>
      </c>
      <c r="X176" s="153">
        <v>0.64413938753959876</v>
      </c>
      <c r="Y176" s="172">
        <v>-3.5073615026697258</v>
      </c>
      <c r="Z176" s="172">
        <v>-4.898690195980393</v>
      </c>
      <c r="AA176" s="147"/>
      <c r="AB176" s="144"/>
      <c r="AC176" s="144"/>
      <c r="AD176" s="153">
        <v>0.58583106267029972</v>
      </c>
      <c r="AE176" s="153">
        <v>0.69312628949940269</v>
      </c>
      <c r="AF176" s="144"/>
    </row>
    <row r="177" spans="1:32" ht="22.15" customHeight="1" x14ac:dyDescent="0.25">
      <c r="A177" s="154" t="s">
        <v>241</v>
      </c>
      <c r="B177" s="155">
        <v>0.16666666666666666</v>
      </c>
      <c r="C177" s="155">
        <v>0.13207547169811321</v>
      </c>
      <c r="D177" s="155">
        <v>0.32142857142857145</v>
      </c>
      <c r="E177" s="155">
        <v>0.13207547169811321</v>
      </c>
      <c r="F177" s="155">
        <v>0.10256410256410256</v>
      </c>
      <c r="G177" s="155">
        <v>0.18</v>
      </c>
      <c r="H177" s="155">
        <v>8.3333333333333329E-2</v>
      </c>
      <c r="I177" s="155">
        <v>0.21739130434782608</v>
      </c>
      <c r="J177" s="172">
        <v>13.405797101449274</v>
      </c>
      <c r="K177" s="172">
        <v>6.2077952849188485</v>
      </c>
      <c r="L177" s="147"/>
      <c r="M177" s="203">
        <v>5.5828474358385751</v>
      </c>
      <c r="N177" s="144"/>
      <c r="P177" s="154" t="s">
        <v>241</v>
      </c>
      <c r="Q177" s="155">
        <v>0.14303178484107579</v>
      </c>
      <c r="R177" s="155">
        <v>0.15203145478374835</v>
      </c>
      <c r="S177" s="155">
        <v>0.14144271570014144</v>
      </c>
      <c r="T177" s="155">
        <v>0.16739319965126417</v>
      </c>
      <c r="U177" s="155">
        <v>0.15988372093023256</v>
      </c>
      <c r="V177" s="155">
        <v>0.11517509727626458</v>
      </c>
      <c r="W177" s="155">
        <v>0.1377245508982036</v>
      </c>
      <c r="X177" s="155">
        <v>0.16156282998944033</v>
      </c>
      <c r="Y177" s="172">
        <v>2.3838279091236729</v>
      </c>
      <c r="Z177" s="172">
        <v>1.6921718033744815</v>
      </c>
      <c r="AA177" s="147"/>
      <c r="AB177" s="144"/>
      <c r="AC177" s="144"/>
      <c r="AD177" s="151">
        <v>0.15531335149863759</v>
      </c>
      <c r="AE177" s="151">
        <v>0.14464111195569551</v>
      </c>
      <c r="AF177" s="144"/>
    </row>
    <row r="178" spans="1:32" ht="22.15" customHeight="1" x14ac:dyDescent="0.25">
      <c r="A178" s="154" t="s">
        <v>242</v>
      </c>
      <c r="B178" s="155">
        <v>0.11392405063291139</v>
      </c>
      <c r="C178" s="155">
        <v>6.9306930693069313E-2</v>
      </c>
      <c r="D178" s="155">
        <v>0.11392405063291139</v>
      </c>
      <c r="E178" s="155">
        <v>7.3684210526315783E-2</v>
      </c>
      <c r="F178" s="155">
        <v>4.5977011494252873E-2</v>
      </c>
      <c r="G178" s="155">
        <v>9.5744680851063829E-2</v>
      </c>
      <c r="H178" s="155">
        <v>2.8571428571428571E-2</v>
      </c>
      <c r="I178" s="155">
        <v>6.6666666666666666E-2</v>
      </c>
      <c r="J178" s="172">
        <v>3.8095238095238098</v>
      </c>
      <c r="K178" s="172">
        <v>-1.2610106629578122</v>
      </c>
      <c r="L178" s="147"/>
      <c r="M178" s="203">
        <v>1.0250737463126844</v>
      </c>
      <c r="N178" s="144"/>
      <c r="P178" s="154" t="s">
        <v>242</v>
      </c>
      <c r="Q178" s="155">
        <v>6.8661971830985921E-2</v>
      </c>
      <c r="R178" s="155">
        <v>6.795547744581136E-2</v>
      </c>
      <c r="S178" s="155">
        <v>6.5659881812212745E-2</v>
      </c>
      <c r="T178" s="155">
        <v>7.6953907815631259E-2</v>
      </c>
      <c r="U178" s="155">
        <v>6.4127477652545672E-2</v>
      </c>
      <c r="V178" s="155">
        <v>5.6188306757782837E-2</v>
      </c>
      <c r="W178" s="155">
        <v>5.723426946320654E-2</v>
      </c>
      <c r="X178" s="155">
        <v>5.641592920353982E-2</v>
      </c>
      <c r="Y178" s="172">
        <v>-8.1834025966671942E-2</v>
      </c>
      <c r="Z178" s="172">
        <v>-0.89326455891796042</v>
      </c>
      <c r="AA178" s="147"/>
      <c r="AB178" s="144"/>
      <c r="AC178" s="144"/>
      <c r="AD178" s="151">
        <v>7.9276773296244787E-2</v>
      </c>
      <c r="AE178" s="151">
        <v>6.5348574792719424E-2</v>
      </c>
      <c r="AF178" s="144"/>
    </row>
    <row r="179" spans="1:32" ht="22.15" customHeight="1" x14ac:dyDescent="0.25">
      <c r="A179" s="154" t="s">
        <v>243</v>
      </c>
      <c r="B179" s="155">
        <v>0.27215189873417722</v>
      </c>
      <c r="C179" s="155">
        <v>0.44554455445544555</v>
      </c>
      <c r="D179" s="155">
        <v>0.59493670886075944</v>
      </c>
      <c r="E179" s="155">
        <v>0.38947368421052631</v>
      </c>
      <c r="F179" s="155">
        <v>0.43678160919540232</v>
      </c>
      <c r="G179" s="155">
        <v>0.38297872340425532</v>
      </c>
      <c r="H179" s="155">
        <v>0.56190476190476191</v>
      </c>
      <c r="I179" s="155">
        <v>0.64</v>
      </c>
      <c r="J179" s="172">
        <v>7.8095238095238102</v>
      </c>
      <c r="K179" s="172">
        <v>21.579972183588321</v>
      </c>
      <c r="L179" s="147"/>
      <c r="M179" s="203">
        <v>12.377581120943958</v>
      </c>
      <c r="N179" s="144"/>
      <c r="P179" s="154" t="s">
        <v>243</v>
      </c>
      <c r="Q179" s="155">
        <v>0.40933098591549294</v>
      </c>
      <c r="R179" s="155">
        <v>0.44961921499707086</v>
      </c>
      <c r="S179" s="155">
        <v>0.44550229809586345</v>
      </c>
      <c r="T179" s="155">
        <v>0.46012024048096195</v>
      </c>
      <c r="U179" s="155">
        <v>0.46638165565487755</v>
      </c>
      <c r="V179" s="155">
        <v>0.41571753986332571</v>
      </c>
      <c r="W179" s="155">
        <v>0.47458229648062566</v>
      </c>
      <c r="X179" s="155">
        <v>0.51622418879056042</v>
      </c>
      <c r="Y179" s="172">
        <v>4.1641892309934754</v>
      </c>
      <c r="Z179" s="172">
        <v>7.1490832562331015</v>
      </c>
      <c r="AA179" s="147"/>
      <c r="AB179" s="144"/>
      <c r="AC179" s="144"/>
      <c r="AD179" s="151">
        <v>0.42420027816411682</v>
      </c>
      <c r="AE179" s="151">
        <v>0.4447333562282294</v>
      </c>
      <c r="AF179" s="144"/>
    </row>
    <row r="180" spans="1:32" ht="22.15" customHeight="1" x14ac:dyDescent="0.25">
      <c r="A180" s="154" t="s">
        <v>244</v>
      </c>
      <c r="B180" s="155">
        <v>0</v>
      </c>
      <c r="C180" s="155">
        <v>1.9801980198019802E-2</v>
      </c>
      <c r="D180" s="155">
        <v>1.2658227848101266E-2</v>
      </c>
      <c r="E180" s="155">
        <v>2.1052631578947368E-2</v>
      </c>
      <c r="F180" s="155">
        <v>4.5977011494252873E-2</v>
      </c>
      <c r="G180" s="155">
        <v>5.3191489361702128E-2</v>
      </c>
      <c r="H180" s="155">
        <v>9.5238095238095247E-3</v>
      </c>
      <c r="I180" s="155">
        <v>1.3333333333333334E-2</v>
      </c>
      <c r="J180" s="172">
        <v>0.38095238095238093</v>
      </c>
      <c r="K180" s="172">
        <v>-0.75289754288363464</v>
      </c>
      <c r="L180" s="147"/>
      <c r="M180" s="203">
        <v>-6.7846607669616421E-2</v>
      </c>
      <c r="N180" s="144"/>
      <c r="P180" s="154" t="s">
        <v>244</v>
      </c>
      <c r="Q180" s="155">
        <v>2.7582159624413145E-2</v>
      </c>
      <c r="R180" s="155">
        <v>2.5483304042179262E-2</v>
      </c>
      <c r="S180" s="155">
        <v>2.8562048588312541E-2</v>
      </c>
      <c r="T180" s="155">
        <v>2.525050100200401E-2</v>
      </c>
      <c r="U180" s="155">
        <v>2.7982899339292655E-2</v>
      </c>
      <c r="V180" s="155">
        <v>3.0372057706909643E-2</v>
      </c>
      <c r="W180" s="155">
        <v>1.5997156061144685E-2</v>
      </c>
      <c r="X180" s="155">
        <v>1.4011799410029498E-2</v>
      </c>
      <c r="Y180" s="172">
        <v>-0.19853566511151866</v>
      </c>
      <c r="Z180" s="172">
        <v>-1.1892140147444867</v>
      </c>
      <c r="AA180" s="147"/>
      <c r="AB180" s="144"/>
      <c r="AC180" s="144"/>
      <c r="AD180" s="151">
        <v>2.0862308762169681E-2</v>
      </c>
      <c r="AE180" s="151">
        <v>2.5903939557474366E-2</v>
      </c>
      <c r="AF180" s="144"/>
    </row>
    <row r="181" spans="1:32" ht="22.15" customHeight="1" x14ac:dyDescent="0.25">
      <c r="A181" s="154" t="s">
        <v>245</v>
      </c>
      <c r="B181" s="155">
        <v>0</v>
      </c>
      <c r="C181" s="155">
        <v>0</v>
      </c>
      <c r="D181" s="155">
        <v>0</v>
      </c>
      <c r="E181" s="155">
        <v>0</v>
      </c>
      <c r="F181" s="155">
        <v>0</v>
      </c>
      <c r="G181" s="155">
        <v>0</v>
      </c>
      <c r="H181" s="155">
        <v>0</v>
      </c>
      <c r="I181" s="155">
        <v>0</v>
      </c>
      <c r="J181" s="172">
        <v>0</v>
      </c>
      <c r="K181" s="172">
        <v>0</v>
      </c>
      <c r="L181" s="147"/>
      <c r="M181" s="203">
        <v>-0.55309734513274333</v>
      </c>
      <c r="N181" s="144"/>
      <c r="P181" s="154" t="s">
        <v>245</v>
      </c>
      <c r="Q181" s="155">
        <v>1.1737089201877935E-3</v>
      </c>
      <c r="R181" s="155">
        <v>1.7574692442882249E-3</v>
      </c>
      <c r="S181" s="155">
        <v>1.969796454366382E-3</v>
      </c>
      <c r="T181" s="155">
        <v>8.0160320641282565E-4</v>
      </c>
      <c r="U181" s="155">
        <v>1.5546055188495919E-3</v>
      </c>
      <c r="V181" s="155">
        <v>1.5186028853454822E-3</v>
      </c>
      <c r="W181" s="155">
        <v>2.1329541414859582E-3</v>
      </c>
      <c r="X181" s="155">
        <v>5.5309734513274336E-3</v>
      </c>
      <c r="Y181" s="172">
        <v>0.33980193098414752</v>
      </c>
      <c r="Z181" s="172">
        <v>0.39610377205714115</v>
      </c>
      <c r="AA181" s="147"/>
      <c r="AB181" s="144"/>
      <c r="AC181" s="144"/>
      <c r="AD181" s="151">
        <v>0</v>
      </c>
      <c r="AE181" s="151">
        <v>1.5699357307560223E-3</v>
      </c>
      <c r="AF181" s="144"/>
    </row>
    <row r="182" spans="1:32" ht="22.15" customHeight="1" x14ac:dyDescent="0.25">
      <c r="A182" s="154" t="s">
        <v>246</v>
      </c>
      <c r="B182" s="155">
        <v>2.5316455696202531E-2</v>
      </c>
      <c r="C182" s="155">
        <v>1.9801980198019802E-2</v>
      </c>
      <c r="D182" s="155">
        <v>0</v>
      </c>
      <c r="E182" s="155">
        <v>1.0526315789473684E-2</v>
      </c>
      <c r="F182" s="155">
        <v>2.2988505747126436E-2</v>
      </c>
      <c r="G182" s="155">
        <v>2.1276595744680851E-2</v>
      </c>
      <c r="H182" s="155">
        <v>3.8095238095238099E-2</v>
      </c>
      <c r="I182" s="155">
        <v>2.6666666666666668E-2</v>
      </c>
      <c r="J182" s="172">
        <v>-1.142857142857143</v>
      </c>
      <c r="K182" s="172">
        <v>0.58043579044969873</v>
      </c>
      <c r="L182" s="147"/>
      <c r="M182" s="203">
        <v>-3.859882005899705</v>
      </c>
      <c r="N182" s="144"/>
      <c r="P182" s="154" t="s">
        <v>246</v>
      </c>
      <c r="Q182" s="155">
        <v>4.3720657276995305E-2</v>
      </c>
      <c r="R182" s="155">
        <v>4.3057996485061513E-2</v>
      </c>
      <c r="S182" s="155">
        <v>3.7754432042022328E-2</v>
      </c>
      <c r="T182" s="155">
        <v>3.0460921843687375E-2</v>
      </c>
      <c r="U182" s="155">
        <v>5.7909055577147296E-2</v>
      </c>
      <c r="V182" s="155">
        <v>3.9104024297646166E-2</v>
      </c>
      <c r="W182" s="155">
        <v>5.6167792392463563E-2</v>
      </c>
      <c r="X182" s="155">
        <v>6.5265486725663721E-2</v>
      </c>
      <c r="Y182" s="172">
        <v>0.90976943332001581</v>
      </c>
      <c r="Z182" s="172">
        <v>2.1258225772908972</v>
      </c>
      <c r="AA182" s="147"/>
      <c r="AB182" s="144"/>
      <c r="AC182" s="144"/>
      <c r="AD182" s="151">
        <v>2.0862308762169681E-2</v>
      </c>
      <c r="AE182" s="151">
        <v>4.400726095275475E-2</v>
      </c>
      <c r="AF182" s="144"/>
    </row>
    <row r="183" spans="1:32" x14ac:dyDescent="0.25">
      <c r="A183" s="149" t="s">
        <v>247</v>
      </c>
      <c r="B183" s="150">
        <v>199.68354430379739</v>
      </c>
      <c r="C183" s="150">
        <v>200.48514851485137</v>
      </c>
      <c r="D183" s="150">
        <v>155.82278481012659</v>
      </c>
      <c r="E183" s="150">
        <v>238.66315789473686</v>
      </c>
      <c r="F183" s="150">
        <v>214.63218390804602</v>
      </c>
      <c r="G183" s="150">
        <v>200.24468085106375</v>
      </c>
      <c r="H183" s="150">
        <v>201.99047619047587</v>
      </c>
      <c r="I183" s="150">
        <v>186.88</v>
      </c>
      <c r="J183" s="177">
        <v>-15.110476190475879</v>
      </c>
      <c r="K183" s="177">
        <v>-15.466314325451947</v>
      </c>
      <c r="L183" s="147"/>
      <c r="M183" s="203">
        <v>-36.9098230088496</v>
      </c>
      <c r="N183" s="144"/>
      <c r="P183" s="149" t="s">
        <v>247</v>
      </c>
      <c r="Q183" s="150">
        <v>224.91754694835672</v>
      </c>
      <c r="R183" s="150">
        <v>226.89425893380192</v>
      </c>
      <c r="S183" s="150">
        <v>162.87655942219291</v>
      </c>
      <c r="T183" s="150">
        <v>180.81242484969951</v>
      </c>
      <c r="U183" s="150">
        <v>186.23902059852298</v>
      </c>
      <c r="V183" s="150">
        <v>168.43394077448755</v>
      </c>
      <c r="W183" s="150">
        <v>201.25346605047994</v>
      </c>
      <c r="X183" s="150">
        <v>223.78982300884959</v>
      </c>
      <c r="Y183" s="177">
        <v>22.536356958369652</v>
      </c>
      <c r="Z183" s="177">
        <v>28.658635254348354</v>
      </c>
      <c r="AA183" s="147"/>
      <c r="AB183" s="144"/>
      <c r="AC183" s="144"/>
      <c r="AD183" s="150">
        <v>202.34631432545194</v>
      </c>
      <c r="AE183" s="150">
        <v>195.13118775450124</v>
      </c>
      <c r="AF183" s="144"/>
    </row>
    <row r="184" spans="1:32" x14ac:dyDescent="0.25">
      <c r="A184" s="149" t="s">
        <v>248</v>
      </c>
      <c r="B184" s="150">
        <v>202.45370370370367</v>
      </c>
      <c r="C184" s="150">
        <v>223.50943396226421</v>
      </c>
      <c r="D184" s="150">
        <v>127.85714285714286</v>
      </c>
      <c r="E184" s="150">
        <v>297.43396226415103</v>
      </c>
      <c r="F184" s="150">
        <v>219.28205128205124</v>
      </c>
      <c r="G184" s="150">
        <v>212.41999999999993</v>
      </c>
      <c r="H184" s="150">
        <v>251.00000000000011</v>
      </c>
      <c r="I184" s="150">
        <v>188.30434782608697</v>
      </c>
      <c r="J184" s="177">
        <v>-62.695652173913146</v>
      </c>
      <c r="K184" s="177">
        <v>-33.123445089444374</v>
      </c>
      <c r="L184" s="147"/>
      <c r="M184" s="203">
        <v>-57.609062944768255</v>
      </c>
      <c r="N184" s="144"/>
      <c r="P184" s="149" t="s">
        <v>248</v>
      </c>
      <c r="Q184" s="150">
        <v>239.69376528117357</v>
      </c>
      <c r="R184" s="150">
        <v>237.69134993446929</v>
      </c>
      <c r="S184" s="150">
        <v>172.63366336633663</v>
      </c>
      <c r="T184" s="150">
        <v>205.86137750653876</v>
      </c>
      <c r="U184" s="150">
        <v>206.87500000000003</v>
      </c>
      <c r="V184" s="150">
        <v>180.24435797665379</v>
      </c>
      <c r="W184" s="150">
        <v>215.81094952951236</v>
      </c>
      <c r="X184" s="150">
        <v>245.91341077085522</v>
      </c>
      <c r="Y184" s="177">
        <v>30.102461241342866</v>
      </c>
      <c r="Z184" s="177">
        <v>36.067064804952281</v>
      </c>
      <c r="AA184" s="147"/>
      <c r="AB184" s="144"/>
      <c r="AC184" s="144"/>
      <c r="AD184" s="150">
        <v>221.42779291553134</v>
      </c>
      <c r="AE184" s="150">
        <v>209.84634596590294</v>
      </c>
      <c r="AF184" s="144"/>
    </row>
    <row r="185" spans="1:32" x14ac:dyDescent="0.25">
      <c r="A185" s="146" t="s">
        <v>249</v>
      </c>
      <c r="B185" s="147">
        <v>120</v>
      </c>
      <c r="C185" s="147">
        <v>96</v>
      </c>
      <c r="D185" s="147">
        <v>126</v>
      </c>
      <c r="E185" s="147">
        <v>115</v>
      </c>
      <c r="F185" s="147">
        <v>98</v>
      </c>
      <c r="G185" s="147">
        <v>133</v>
      </c>
      <c r="H185" s="147">
        <v>156</v>
      </c>
      <c r="I185" s="147">
        <v>118</v>
      </c>
      <c r="J185" s="148">
        <v>-0.24358974358974358</v>
      </c>
      <c r="K185" s="148">
        <v>-2.1327014218009463E-2</v>
      </c>
      <c r="L185" s="147"/>
      <c r="M185" s="155">
        <v>2.7429102742910275E-2</v>
      </c>
      <c r="N185" s="144"/>
      <c r="P185" s="146" t="s">
        <v>249</v>
      </c>
      <c r="Q185" s="147">
        <v>4051</v>
      </c>
      <c r="R185" s="147">
        <v>3134</v>
      </c>
      <c r="S185" s="147">
        <v>2826</v>
      </c>
      <c r="T185" s="147">
        <v>2849</v>
      </c>
      <c r="U185" s="147">
        <v>2880</v>
      </c>
      <c r="V185" s="147">
        <v>3256</v>
      </c>
      <c r="W185" s="147">
        <v>3869</v>
      </c>
      <c r="X185" s="147">
        <v>4302</v>
      </c>
      <c r="Y185" s="148">
        <v>0.11191522357198243</v>
      </c>
      <c r="Z185" s="148">
        <v>0.31703476929805374</v>
      </c>
      <c r="AA185" s="147"/>
      <c r="AB185" s="144"/>
      <c r="AC185" s="144"/>
      <c r="AD185" s="147">
        <v>120.57142857142857</v>
      </c>
      <c r="AE185" s="147">
        <v>3266.4285714285716</v>
      </c>
      <c r="AF185" s="144"/>
    </row>
    <row r="186" spans="1:32" x14ac:dyDescent="0.25">
      <c r="A186" s="146" t="s">
        <v>250</v>
      </c>
      <c r="B186" s="150">
        <v>22</v>
      </c>
      <c r="C186" s="150">
        <v>9</v>
      </c>
      <c r="D186" s="150">
        <v>20</v>
      </c>
      <c r="E186" s="150">
        <v>18</v>
      </c>
      <c r="F186" s="150">
        <v>26</v>
      </c>
      <c r="G186" s="150">
        <v>34</v>
      </c>
      <c r="H186" s="150">
        <v>63</v>
      </c>
      <c r="I186" s="150">
        <v>25</v>
      </c>
      <c r="J186" s="148">
        <v>-0.60317460317460314</v>
      </c>
      <c r="K186" s="148">
        <v>-8.8541666666666616E-2</v>
      </c>
      <c r="L186" s="147"/>
      <c r="M186" s="155">
        <v>1.827485380116959E-2</v>
      </c>
      <c r="N186" s="144"/>
      <c r="P186" s="146" t="s">
        <v>250</v>
      </c>
      <c r="Q186" s="150">
        <v>1234</v>
      </c>
      <c r="R186" s="150">
        <v>837</v>
      </c>
      <c r="S186" s="150">
        <v>564</v>
      </c>
      <c r="T186" s="150">
        <v>626</v>
      </c>
      <c r="U186" s="150">
        <v>657</v>
      </c>
      <c r="V186" s="150">
        <v>829</v>
      </c>
      <c r="W186" s="150">
        <v>1091</v>
      </c>
      <c r="X186" s="150">
        <v>1368</v>
      </c>
      <c r="Y186" s="148">
        <v>0.25389550870760769</v>
      </c>
      <c r="Z186" s="148">
        <v>0.64028776978417268</v>
      </c>
      <c r="AA186" s="147"/>
      <c r="AB186" s="144"/>
      <c r="AC186" s="144"/>
      <c r="AD186" s="150">
        <v>27.428571428571427</v>
      </c>
      <c r="AE186" s="150">
        <v>834</v>
      </c>
      <c r="AF186" s="144"/>
    </row>
    <row r="187" spans="1:32" x14ac:dyDescent="0.25">
      <c r="A187" s="149" t="s">
        <v>251</v>
      </c>
      <c r="B187" s="147">
        <v>0</v>
      </c>
      <c r="C187" s="147">
        <v>135</v>
      </c>
      <c r="D187" s="147">
        <v>93</v>
      </c>
      <c r="E187" s="147">
        <v>89</v>
      </c>
      <c r="F187" s="147">
        <v>83</v>
      </c>
      <c r="G187" s="147">
        <v>58</v>
      </c>
      <c r="H187" s="147">
        <v>47</v>
      </c>
      <c r="I187" s="147">
        <v>77</v>
      </c>
      <c r="J187" s="148">
        <v>0.63829787234042556</v>
      </c>
      <c r="K187" s="157">
        <v>-8.5148514851485196E-2</v>
      </c>
      <c r="L187" s="147"/>
      <c r="M187" s="155">
        <v>2.6119402985074626E-2</v>
      </c>
      <c r="N187" s="144"/>
      <c r="P187" s="149" t="s">
        <v>251</v>
      </c>
      <c r="Q187" s="147">
        <v>0</v>
      </c>
      <c r="R187" s="147">
        <v>4678</v>
      </c>
      <c r="S187" s="147">
        <v>4720</v>
      </c>
      <c r="T187" s="147">
        <v>3769</v>
      </c>
      <c r="U187" s="147">
        <v>3055</v>
      </c>
      <c r="V187" s="147">
        <v>3238</v>
      </c>
      <c r="W187" s="147">
        <v>3433</v>
      </c>
      <c r="X187" s="147">
        <v>2948</v>
      </c>
      <c r="Y187" s="148">
        <v>-0.14127585202446841</v>
      </c>
      <c r="Z187" s="157">
        <v>-0.22736207574367712</v>
      </c>
      <c r="AA187" s="147"/>
      <c r="AB187" s="144"/>
      <c r="AC187" s="144"/>
      <c r="AD187" s="158">
        <v>84.166666666666671</v>
      </c>
      <c r="AE187" s="158">
        <v>3815.5</v>
      </c>
      <c r="AF187" s="144"/>
    </row>
    <row r="188" spans="1:32" x14ac:dyDescent="0.25">
      <c r="A188" s="159" t="s">
        <v>252</v>
      </c>
      <c r="B188" s="150">
        <v>33</v>
      </c>
      <c r="C188" s="150">
        <v>28</v>
      </c>
      <c r="D188" s="150">
        <v>66</v>
      </c>
      <c r="E188" s="150">
        <v>45</v>
      </c>
      <c r="F188" s="150">
        <v>38</v>
      </c>
      <c r="G188" s="150">
        <v>35</v>
      </c>
      <c r="H188" s="150">
        <v>16</v>
      </c>
      <c r="I188" s="150">
        <v>25</v>
      </c>
      <c r="J188" s="148">
        <v>0.5625</v>
      </c>
      <c r="K188" s="148">
        <v>-0.32950191570881227</v>
      </c>
      <c r="L188" s="147"/>
      <c r="M188" s="155">
        <v>2.7027027027027029E-2</v>
      </c>
      <c r="N188" s="144"/>
      <c r="P188" s="159" t="s">
        <v>252</v>
      </c>
      <c r="Q188" s="150">
        <v>936</v>
      </c>
      <c r="R188" s="150">
        <v>830</v>
      </c>
      <c r="S188" s="150">
        <v>990</v>
      </c>
      <c r="T188" s="150">
        <v>1095</v>
      </c>
      <c r="U188" s="150">
        <v>764</v>
      </c>
      <c r="V188" s="150">
        <v>850</v>
      </c>
      <c r="W188" s="150">
        <v>795</v>
      </c>
      <c r="X188" s="150">
        <v>925</v>
      </c>
      <c r="Y188" s="148">
        <v>0.16352201257861634</v>
      </c>
      <c r="Z188" s="148">
        <v>3.434504792332263E-2</v>
      </c>
      <c r="AA188" s="147"/>
      <c r="AB188" s="144"/>
      <c r="AC188" s="144"/>
      <c r="AD188" s="150">
        <v>37.285714285714285</v>
      </c>
      <c r="AE188" s="150">
        <v>894.28571428571433</v>
      </c>
      <c r="AF188" s="144"/>
    </row>
    <row r="189" spans="1:32" x14ac:dyDescent="0.25">
      <c r="A189" s="159" t="s">
        <v>253</v>
      </c>
      <c r="B189" s="150">
        <v>0</v>
      </c>
      <c r="C189" s="150">
        <v>8</v>
      </c>
      <c r="D189" s="150">
        <v>3</v>
      </c>
      <c r="E189" s="150">
        <v>0</v>
      </c>
      <c r="F189" s="150">
        <v>1</v>
      </c>
      <c r="G189" s="150">
        <v>7</v>
      </c>
      <c r="H189" s="150">
        <v>5</v>
      </c>
      <c r="I189" s="150">
        <v>3</v>
      </c>
      <c r="J189" s="148">
        <v>-0.4</v>
      </c>
      <c r="K189" s="148">
        <v>-0.12499999999999994</v>
      </c>
      <c r="L189" s="147"/>
      <c r="M189" s="155">
        <v>3.4090909090909088E-2</v>
      </c>
      <c r="N189" s="144"/>
      <c r="P189" s="159" t="s">
        <v>253</v>
      </c>
      <c r="Q189" s="150">
        <v>81</v>
      </c>
      <c r="R189" s="150">
        <v>104</v>
      </c>
      <c r="S189" s="150">
        <v>130</v>
      </c>
      <c r="T189" s="150">
        <v>115</v>
      </c>
      <c r="U189" s="150">
        <v>90</v>
      </c>
      <c r="V189" s="150">
        <v>81</v>
      </c>
      <c r="W189" s="150">
        <v>106</v>
      </c>
      <c r="X189" s="150">
        <v>88</v>
      </c>
      <c r="Y189" s="148">
        <v>-0.16981132075471697</v>
      </c>
      <c r="Z189" s="148">
        <v>-0.12871287128712872</v>
      </c>
      <c r="AA189" s="147"/>
      <c r="AB189" s="144"/>
      <c r="AC189" s="144"/>
      <c r="AD189" s="150">
        <v>3.4285714285714284</v>
      </c>
      <c r="AE189" s="150">
        <v>101</v>
      </c>
      <c r="AF189" s="144"/>
    </row>
    <row r="190" spans="1:32" x14ac:dyDescent="0.25">
      <c r="A190" s="159" t="s">
        <v>254</v>
      </c>
      <c r="B190" s="191">
        <v>0</v>
      </c>
      <c r="C190" s="191">
        <v>0.22222222222222221</v>
      </c>
      <c r="D190" s="191">
        <v>4.3478260869565216E-2</v>
      </c>
      <c r="E190" s="191">
        <v>0</v>
      </c>
      <c r="F190" s="191">
        <v>2.564102564102564E-2</v>
      </c>
      <c r="G190" s="191">
        <v>0.16666666666666666</v>
      </c>
      <c r="H190" s="191">
        <v>0.23809523809523808</v>
      </c>
      <c r="I190" s="191">
        <v>0.10714285714285714</v>
      </c>
      <c r="J190" s="172">
        <v>-13.095238095238093</v>
      </c>
      <c r="K190" s="172">
        <v>2.2932330827067666</v>
      </c>
      <c r="L190" s="147"/>
      <c r="M190" s="203">
        <v>2.0272175997743611</v>
      </c>
      <c r="N190" s="144"/>
      <c r="P190" s="159" t="s">
        <v>254</v>
      </c>
      <c r="Q190" s="191">
        <v>7.9646017699115043E-2</v>
      </c>
      <c r="R190" s="191">
        <v>0.11134903640256959</v>
      </c>
      <c r="S190" s="191">
        <v>0.11607142857142858</v>
      </c>
      <c r="T190" s="191">
        <v>9.5041322314049589E-2</v>
      </c>
      <c r="U190" s="191">
        <v>0.1053864168618267</v>
      </c>
      <c r="V190" s="191">
        <v>8.7003222341568209E-2</v>
      </c>
      <c r="W190" s="191">
        <v>0.11764705882352941</v>
      </c>
      <c r="X190" s="191">
        <v>8.6870681145113524E-2</v>
      </c>
      <c r="Y190" s="172">
        <v>-3.0776377678415887</v>
      </c>
      <c r="Z190" s="172">
        <v>-1.4607717017653801</v>
      </c>
      <c r="AA190" s="147"/>
      <c r="AB190" s="144"/>
      <c r="AC190" s="144"/>
      <c r="AD190" s="191">
        <v>8.4210526315789472E-2</v>
      </c>
      <c r="AE190" s="191">
        <v>0.10147839816276732</v>
      </c>
      <c r="AF190" s="144"/>
    </row>
    <row r="191" spans="1:32" x14ac:dyDescent="0.25">
      <c r="A191" s="161" t="s">
        <v>255</v>
      </c>
      <c r="B191" s="161"/>
      <c r="C191" s="161"/>
      <c r="D191" s="161"/>
      <c r="E191" s="144"/>
      <c r="F191" s="144"/>
      <c r="G191" s="144"/>
      <c r="H191" s="144"/>
      <c r="I191" s="144"/>
      <c r="J191" s="144"/>
      <c r="K191" s="144"/>
      <c r="L191" s="144"/>
      <c r="M191" s="144"/>
      <c r="N191" s="144"/>
      <c r="O191" s="204"/>
      <c r="P191" s="161" t="s">
        <v>255</v>
      </c>
      <c r="Q191" s="161"/>
      <c r="R191" s="161"/>
      <c r="S191" s="161"/>
      <c r="T191" s="144"/>
      <c r="U191" s="144"/>
      <c r="V191" s="144"/>
      <c r="W191" s="144"/>
      <c r="X191" s="144"/>
      <c r="Y191" s="144"/>
      <c r="Z191" s="144"/>
      <c r="AA191" s="144"/>
      <c r="AB191" s="144"/>
      <c r="AC191" s="144"/>
      <c r="AD191" s="144"/>
      <c r="AE191" s="144"/>
      <c r="AF191" s="144"/>
    </row>
    <row r="192" spans="1:32" x14ac:dyDescent="0.25">
      <c r="A192" s="187"/>
      <c r="B192" s="187"/>
      <c r="C192" s="187"/>
      <c r="D192" s="187"/>
      <c r="E192" s="167"/>
      <c r="F192" s="167"/>
      <c r="G192" s="167"/>
      <c r="H192" s="167"/>
      <c r="I192" s="167"/>
      <c r="J192" s="167"/>
      <c r="K192" s="167"/>
      <c r="L192" s="188"/>
      <c r="M192" s="211"/>
      <c r="N192" s="144"/>
      <c r="P192" s="187"/>
      <c r="Q192" s="187"/>
      <c r="R192" s="187"/>
      <c r="S192" s="187"/>
      <c r="T192" s="167"/>
      <c r="U192" s="144"/>
      <c r="V192" s="144"/>
      <c r="W192" s="144"/>
      <c r="X192" s="144"/>
      <c r="Y192" s="144"/>
      <c r="Z192" s="144"/>
      <c r="AA192" s="188"/>
      <c r="AB192" s="144"/>
      <c r="AC192" s="144"/>
      <c r="AD192" s="144"/>
      <c r="AE192" s="144"/>
      <c r="AF192" s="144"/>
    </row>
    <row r="193" spans="1:32" x14ac:dyDescent="0.25">
      <c r="A193" s="187"/>
      <c r="B193" s="187"/>
      <c r="C193" s="187"/>
      <c r="D193" s="187"/>
      <c r="E193" s="167"/>
      <c r="F193" s="167"/>
      <c r="G193" s="167"/>
      <c r="H193" s="167"/>
      <c r="I193" s="167"/>
      <c r="J193" s="167"/>
      <c r="K193" s="167"/>
      <c r="L193" s="188"/>
      <c r="M193" s="211"/>
      <c r="N193" s="144"/>
      <c r="P193" s="187"/>
      <c r="Q193" s="187"/>
      <c r="R193" s="187"/>
      <c r="S193" s="187"/>
      <c r="T193" s="167"/>
      <c r="U193" s="144"/>
      <c r="V193" s="144"/>
      <c r="W193" s="144"/>
      <c r="X193" s="144"/>
      <c r="Y193" s="144"/>
      <c r="Z193" s="144"/>
      <c r="AA193" s="188"/>
      <c r="AB193" s="144"/>
      <c r="AC193" s="144"/>
      <c r="AD193" s="144"/>
      <c r="AE193" s="144"/>
      <c r="AF193" s="144"/>
    </row>
    <row r="194" spans="1:32" x14ac:dyDescent="0.25">
      <c r="A194" s="189" t="s">
        <v>278</v>
      </c>
      <c r="B194" s="189"/>
      <c r="C194" s="189"/>
      <c r="D194" s="189"/>
      <c r="E194" s="212" t="s">
        <v>294</v>
      </c>
      <c r="F194" s="167"/>
      <c r="G194" s="167"/>
      <c r="H194" s="167"/>
      <c r="I194" s="167"/>
      <c r="J194" s="167"/>
      <c r="K194" s="167"/>
      <c r="L194" s="188"/>
      <c r="M194" s="211"/>
      <c r="N194" s="144"/>
      <c r="O194" s="211"/>
      <c r="P194" s="189" t="s">
        <v>278</v>
      </c>
      <c r="Q194" s="189"/>
      <c r="R194" s="189"/>
      <c r="S194" s="189"/>
      <c r="T194" s="181"/>
      <c r="U194" s="144"/>
      <c r="V194" s="144"/>
      <c r="W194" s="144"/>
      <c r="X194" s="144"/>
      <c r="Y194" s="144"/>
      <c r="Z194" s="144"/>
      <c r="AA194" s="188"/>
      <c r="AB194" s="144"/>
      <c r="AC194" s="144"/>
      <c r="AD194" s="144"/>
      <c r="AE194" s="144"/>
      <c r="AF194" s="144"/>
    </row>
    <row r="195" spans="1:32" x14ac:dyDescent="0.25">
      <c r="A195" s="166" t="s">
        <v>322</v>
      </c>
      <c r="B195" s="166"/>
      <c r="C195" s="166"/>
      <c r="D195" s="166"/>
      <c r="E195" s="213"/>
      <c r="F195" s="167"/>
      <c r="G195" s="167"/>
      <c r="H195" s="167"/>
      <c r="I195" s="167"/>
      <c r="J195" s="167"/>
      <c r="K195" s="167"/>
      <c r="L195" s="167"/>
      <c r="M195" s="144"/>
      <c r="N195" s="144"/>
      <c r="P195" s="166" t="s">
        <v>231</v>
      </c>
      <c r="Q195" s="166"/>
      <c r="R195" s="166"/>
      <c r="S195" s="166"/>
      <c r="T195" s="162"/>
      <c r="U195" s="144"/>
      <c r="V195" s="144"/>
      <c r="W195" s="144"/>
      <c r="X195" s="144"/>
      <c r="Y195" s="144"/>
      <c r="Z195" s="144"/>
      <c r="AA195" s="167"/>
      <c r="AB195" s="144"/>
      <c r="AC195" s="144"/>
      <c r="AD195" s="144"/>
      <c r="AE195" s="144"/>
      <c r="AF195" s="144"/>
    </row>
    <row r="196" spans="1:32" ht="31.5" x14ac:dyDescent="0.25">
      <c r="A196" s="190"/>
      <c r="B196" s="141">
        <v>2019</v>
      </c>
      <c r="C196" s="141">
        <v>2020</v>
      </c>
      <c r="D196" s="141">
        <v>2021</v>
      </c>
      <c r="E196" s="141">
        <v>2022</v>
      </c>
      <c r="F196" s="141">
        <v>2023</v>
      </c>
      <c r="G196" s="141">
        <v>2024</v>
      </c>
      <c r="H196" s="141">
        <v>2025</v>
      </c>
      <c r="I196" s="141">
        <v>2026</v>
      </c>
      <c r="J196" s="142" t="s">
        <v>232</v>
      </c>
      <c r="K196" s="142" t="s">
        <v>233</v>
      </c>
      <c r="L196" s="143" t="s">
        <v>234</v>
      </c>
      <c r="M196" s="145" t="s">
        <v>287</v>
      </c>
      <c r="N196" s="144"/>
      <c r="P196" s="190"/>
      <c r="Q196" s="141">
        <v>2019</v>
      </c>
      <c r="R196" s="141">
        <v>2020</v>
      </c>
      <c r="S196" s="141">
        <v>2021</v>
      </c>
      <c r="T196" s="141">
        <v>2022</v>
      </c>
      <c r="U196" s="141">
        <v>2023</v>
      </c>
      <c r="V196" s="141">
        <v>2024</v>
      </c>
      <c r="W196" s="141">
        <v>2025</v>
      </c>
      <c r="X196" s="141">
        <v>2026</v>
      </c>
      <c r="Y196" s="142" t="s">
        <v>232</v>
      </c>
      <c r="Z196" s="142" t="s">
        <v>233</v>
      </c>
      <c r="AA196" s="143" t="s">
        <v>234</v>
      </c>
      <c r="AB196" s="144"/>
      <c r="AC196" s="144"/>
      <c r="AD196" s="145" t="s">
        <v>323</v>
      </c>
      <c r="AE196" s="145" t="s">
        <v>235</v>
      </c>
      <c r="AF196" s="144"/>
    </row>
    <row r="197" spans="1:32" x14ac:dyDescent="0.25">
      <c r="A197" s="146" t="s">
        <v>236</v>
      </c>
      <c r="B197" s="147">
        <v>550</v>
      </c>
      <c r="C197" s="147">
        <v>624</v>
      </c>
      <c r="D197" s="147">
        <v>453</v>
      </c>
      <c r="E197" s="147">
        <v>419</v>
      </c>
      <c r="F197" s="147">
        <v>503</v>
      </c>
      <c r="G197" s="147">
        <v>596</v>
      </c>
      <c r="H197" s="147">
        <v>596</v>
      </c>
      <c r="I197" s="147">
        <v>685</v>
      </c>
      <c r="J197" s="148">
        <v>0.14932885906040269</v>
      </c>
      <c r="K197" s="148">
        <v>0.28174284950547979</v>
      </c>
      <c r="L197" s="147"/>
      <c r="M197" s="155">
        <v>3.8550284202825143E-2</v>
      </c>
      <c r="N197" s="144"/>
      <c r="P197" s="146" t="s">
        <v>236</v>
      </c>
      <c r="Q197" s="147">
        <v>16735</v>
      </c>
      <c r="R197" s="147">
        <v>19029</v>
      </c>
      <c r="S197" s="147">
        <v>13322</v>
      </c>
      <c r="T197" s="147">
        <v>12750</v>
      </c>
      <c r="U197" s="147">
        <v>15781</v>
      </c>
      <c r="V197" s="147">
        <v>15805</v>
      </c>
      <c r="W197" s="147">
        <v>15726</v>
      </c>
      <c r="X197" s="147">
        <v>17769</v>
      </c>
      <c r="Y197" s="148">
        <v>0.1299122472338802</v>
      </c>
      <c r="Z197" s="148">
        <v>0.13958111921427779</v>
      </c>
      <c r="AA197" s="147"/>
      <c r="AB197" s="144"/>
      <c r="AC197" s="144"/>
      <c r="AD197" s="147">
        <v>534.42857142857144</v>
      </c>
      <c r="AE197" s="147">
        <v>15592.571428571429</v>
      </c>
      <c r="AF197" s="144"/>
    </row>
    <row r="198" spans="1:32" x14ac:dyDescent="0.25">
      <c r="A198" s="149" t="s">
        <v>237</v>
      </c>
      <c r="B198" s="150">
        <v>334</v>
      </c>
      <c r="C198" s="150">
        <v>353</v>
      </c>
      <c r="D198" s="150">
        <v>266</v>
      </c>
      <c r="E198" s="150">
        <v>225</v>
      </c>
      <c r="F198" s="150">
        <v>256</v>
      </c>
      <c r="G198" s="150">
        <v>321</v>
      </c>
      <c r="H198" s="150">
        <v>255</v>
      </c>
      <c r="I198" s="150">
        <v>350</v>
      </c>
      <c r="J198" s="148">
        <v>0.37254901960784315</v>
      </c>
      <c r="K198" s="148">
        <v>0.21890547263681581</v>
      </c>
      <c r="L198" s="147"/>
      <c r="M198" s="155">
        <v>4.25273390036452E-2</v>
      </c>
      <c r="N198" s="144"/>
      <c r="P198" s="149" t="s">
        <v>237</v>
      </c>
      <c r="Q198" s="150">
        <v>8673</v>
      </c>
      <c r="R198" s="150">
        <v>9750</v>
      </c>
      <c r="S198" s="150">
        <v>7000</v>
      </c>
      <c r="T198" s="150">
        <v>6230</v>
      </c>
      <c r="U198" s="150">
        <v>7138</v>
      </c>
      <c r="V198" s="150">
        <v>6969</v>
      </c>
      <c r="W198" s="150">
        <v>6934</v>
      </c>
      <c r="X198" s="150">
        <v>8230</v>
      </c>
      <c r="Y198" s="148">
        <v>0.18690510527833862</v>
      </c>
      <c r="Z198" s="148">
        <v>9.329335408205873E-2</v>
      </c>
      <c r="AA198" s="147"/>
      <c r="AB198" s="144"/>
      <c r="AC198" s="144"/>
      <c r="AD198" s="150">
        <v>287.14285714285717</v>
      </c>
      <c r="AE198" s="150">
        <v>7527.7142857142853</v>
      </c>
      <c r="AF198" s="144"/>
    </row>
    <row r="199" spans="1:32" x14ac:dyDescent="0.25">
      <c r="A199" s="146" t="s">
        <v>90</v>
      </c>
      <c r="B199" s="151">
        <v>0.65748031496062997</v>
      </c>
      <c r="C199" s="151">
        <v>0.63148479427549198</v>
      </c>
      <c r="D199" s="151">
        <v>0.6333333333333333</v>
      </c>
      <c r="E199" s="151">
        <v>0.59681697612732099</v>
      </c>
      <c r="F199" s="151">
        <v>0.56762749445676275</v>
      </c>
      <c r="G199" s="151">
        <v>0.58152173913043481</v>
      </c>
      <c r="H199" s="151">
        <v>0.50098231827111983</v>
      </c>
      <c r="I199" s="151">
        <v>0.57471264367816088</v>
      </c>
      <c r="J199" s="172">
        <v>7.3730325407041057</v>
      </c>
      <c r="K199" s="172">
        <v>-2.0666503241270395</v>
      </c>
      <c r="L199" s="147"/>
      <c r="M199" s="203">
        <v>6.3151231445440885</v>
      </c>
      <c r="N199" s="144"/>
      <c r="P199" s="146" t="s">
        <v>90</v>
      </c>
      <c r="Q199" s="151">
        <v>0.55800038602586377</v>
      </c>
      <c r="R199" s="151">
        <v>0.55081633805999664</v>
      </c>
      <c r="S199" s="151">
        <v>0.56887444128403086</v>
      </c>
      <c r="T199" s="151">
        <v>0.52904211956521741</v>
      </c>
      <c r="U199" s="151">
        <v>0.50038555906063797</v>
      </c>
      <c r="V199" s="151">
        <v>0.48953357684742904</v>
      </c>
      <c r="W199" s="151">
        <v>0.48663064074671908</v>
      </c>
      <c r="X199" s="151">
        <v>0.51156141223272</v>
      </c>
      <c r="Y199" s="172">
        <v>2.4930771486000927</v>
      </c>
      <c r="Z199" s="172">
        <v>-1.4983678948893742</v>
      </c>
      <c r="AA199" s="147"/>
      <c r="AB199" s="144"/>
      <c r="AC199" s="144"/>
      <c r="AD199" s="151">
        <v>0.59537914691943128</v>
      </c>
      <c r="AE199" s="151">
        <v>0.52654509118161374</v>
      </c>
      <c r="AF199" s="144"/>
    </row>
    <row r="200" spans="1:32" x14ac:dyDescent="0.25">
      <c r="A200" s="149" t="s">
        <v>238</v>
      </c>
      <c r="B200" s="150">
        <v>256</v>
      </c>
      <c r="C200" s="150">
        <v>287</v>
      </c>
      <c r="D200" s="150">
        <v>196</v>
      </c>
      <c r="E200" s="150">
        <v>166</v>
      </c>
      <c r="F200" s="150">
        <v>204</v>
      </c>
      <c r="G200" s="150">
        <v>244</v>
      </c>
      <c r="H200" s="150">
        <v>196</v>
      </c>
      <c r="I200" s="150">
        <v>283</v>
      </c>
      <c r="J200" s="148">
        <v>0.44387755102040816</v>
      </c>
      <c r="K200" s="148">
        <v>0.27888960619754682</v>
      </c>
      <c r="L200" s="147"/>
      <c r="M200" s="155">
        <v>4.1783552340174224E-2</v>
      </c>
      <c r="N200" s="144"/>
      <c r="P200" s="149" t="s">
        <v>238</v>
      </c>
      <c r="Q200" s="150">
        <v>6924</v>
      </c>
      <c r="R200" s="150">
        <v>7996</v>
      </c>
      <c r="S200" s="150">
        <v>5546</v>
      </c>
      <c r="T200" s="150">
        <v>4869</v>
      </c>
      <c r="U200" s="150">
        <v>5503</v>
      </c>
      <c r="V200" s="150">
        <v>5333</v>
      </c>
      <c r="W200" s="150">
        <v>5415</v>
      </c>
      <c r="X200" s="150">
        <v>6773</v>
      </c>
      <c r="Y200" s="148">
        <v>0.25078485687903973</v>
      </c>
      <c r="Z200" s="148">
        <v>0.14007117780022119</v>
      </c>
      <c r="AA200" s="147"/>
      <c r="AB200" s="144"/>
      <c r="AC200" s="144"/>
      <c r="AD200" s="150">
        <v>221.28571428571428</v>
      </c>
      <c r="AE200" s="150">
        <v>5940.8571428571431</v>
      </c>
      <c r="AF200" s="144"/>
    </row>
    <row r="201" spans="1:32" x14ac:dyDescent="0.25">
      <c r="A201" s="149" t="s">
        <v>239</v>
      </c>
      <c r="B201" s="153">
        <v>0.46545454545454545</v>
      </c>
      <c r="C201" s="153">
        <v>0.45993589743589741</v>
      </c>
      <c r="D201" s="153">
        <v>0.43267108167770418</v>
      </c>
      <c r="E201" s="153">
        <v>0.39618138424821003</v>
      </c>
      <c r="F201" s="153">
        <v>0.40556660039761433</v>
      </c>
      <c r="G201" s="153">
        <v>0.40939597315436244</v>
      </c>
      <c r="H201" s="153">
        <v>0.32885906040268459</v>
      </c>
      <c r="I201" s="153">
        <v>0.41313868613138688</v>
      </c>
      <c r="J201" s="172">
        <v>8.4279625728702285</v>
      </c>
      <c r="K201" s="172">
        <v>-9.2172552325087143E-2</v>
      </c>
      <c r="L201" s="147"/>
      <c r="M201" s="203">
        <v>3.1969233714255916</v>
      </c>
      <c r="N201" s="144"/>
      <c r="P201" s="149" t="s">
        <v>239</v>
      </c>
      <c r="Q201" s="153">
        <v>0.41374365103077382</v>
      </c>
      <c r="R201" s="153">
        <v>0.42020074622943926</v>
      </c>
      <c r="S201" s="153">
        <v>0.41630385827953759</v>
      </c>
      <c r="T201" s="153">
        <v>0.38188235294117645</v>
      </c>
      <c r="U201" s="153">
        <v>0.34871047462138016</v>
      </c>
      <c r="V201" s="153">
        <v>0.33742486554887696</v>
      </c>
      <c r="W201" s="153">
        <v>0.34433422357878674</v>
      </c>
      <c r="X201" s="153">
        <v>0.38116945241713096</v>
      </c>
      <c r="Y201" s="172">
        <v>3.6835228838344225</v>
      </c>
      <c r="Z201" s="172">
        <v>1.6384535149532864E-2</v>
      </c>
      <c r="AA201" s="147"/>
      <c r="AB201" s="144"/>
      <c r="AC201" s="144"/>
      <c r="AD201" s="153">
        <v>0.41406041165463775</v>
      </c>
      <c r="AE201" s="153">
        <v>0.38100560706563563</v>
      </c>
      <c r="AF201" s="144"/>
    </row>
    <row r="202" spans="1:32" x14ac:dyDescent="0.25">
      <c r="A202" s="149" t="s">
        <v>240</v>
      </c>
      <c r="B202" s="153">
        <v>0.76646706586826352</v>
      </c>
      <c r="C202" s="153">
        <v>0.81303116147308785</v>
      </c>
      <c r="D202" s="153">
        <v>0.73684210526315785</v>
      </c>
      <c r="E202" s="153">
        <v>0.73777777777777775</v>
      </c>
      <c r="F202" s="153">
        <v>0.796875</v>
      </c>
      <c r="G202" s="153">
        <v>0.76012461059190028</v>
      </c>
      <c r="H202" s="153">
        <v>0.7686274509803922</v>
      </c>
      <c r="I202" s="153">
        <v>0.80857142857142861</v>
      </c>
      <c r="J202" s="172">
        <v>3.9943977591036406</v>
      </c>
      <c r="K202" s="172">
        <v>3.7924662402274434</v>
      </c>
      <c r="L202" s="147"/>
      <c r="M202" s="203">
        <v>-1.4393334490539811</v>
      </c>
      <c r="N202" s="144"/>
      <c r="P202" s="149" t="s">
        <v>240</v>
      </c>
      <c r="Q202" s="153">
        <v>0.79833967485299207</v>
      </c>
      <c r="R202" s="153">
        <v>0.8201025641025641</v>
      </c>
      <c r="S202" s="153">
        <v>0.79228571428571426</v>
      </c>
      <c r="T202" s="153">
        <v>0.78154093097913324</v>
      </c>
      <c r="U202" s="153">
        <v>0.77094424208461754</v>
      </c>
      <c r="V202" s="153">
        <v>0.76524608982637399</v>
      </c>
      <c r="W202" s="153">
        <v>0.78093452552639164</v>
      </c>
      <c r="X202" s="153">
        <v>0.82296476306196842</v>
      </c>
      <c r="Y202" s="172">
        <v>4.2030237535576775</v>
      </c>
      <c r="Z202" s="172">
        <v>3.3766751903202663</v>
      </c>
      <c r="AA202" s="147"/>
      <c r="AB202" s="144"/>
      <c r="AC202" s="144"/>
      <c r="AD202" s="153">
        <v>0.77064676616915417</v>
      </c>
      <c r="AE202" s="153">
        <v>0.78919801115876576</v>
      </c>
      <c r="AF202" s="144"/>
    </row>
    <row r="203" spans="1:32" ht="22.15" customHeight="1" x14ac:dyDescent="0.25">
      <c r="A203" s="154" t="s">
        <v>241</v>
      </c>
      <c r="B203" s="155">
        <v>4.790419161676647E-2</v>
      </c>
      <c r="C203" s="155">
        <v>3.39943342776204E-2</v>
      </c>
      <c r="D203" s="155">
        <v>6.0150375939849621E-2</v>
      </c>
      <c r="E203" s="155">
        <v>3.111111111111111E-2</v>
      </c>
      <c r="F203" s="155">
        <v>4.296875E-2</v>
      </c>
      <c r="G203" s="155">
        <v>4.9844236760124609E-2</v>
      </c>
      <c r="H203" s="155">
        <v>7.8431372549019607E-2</v>
      </c>
      <c r="I203" s="155">
        <v>4.2857142857142858E-2</v>
      </c>
      <c r="J203" s="172">
        <v>-3.5574229691876749</v>
      </c>
      <c r="K203" s="172">
        <v>-0.58990760483297811</v>
      </c>
      <c r="L203" s="147"/>
      <c r="M203" s="203">
        <v>0.45825377538621787</v>
      </c>
      <c r="N203" s="144"/>
      <c r="P203" s="154" t="s">
        <v>241</v>
      </c>
      <c r="Q203" s="155">
        <v>3.8971520811714518E-2</v>
      </c>
      <c r="R203" s="155">
        <v>4.0717948717948718E-2</v>
      </c>
      <c r="S203" s="155">
        <v>4.7857142857142855E-2</v>
      </c>
      <c r="T203" s="155">
        <v>5.0561797752808987E-2</v>
      </c>
      <c r="U203" s="155">
        <v>5.0714485850378258E-2</v>
      </c>
      <c r="V203" s="155">
        <v>4.8213517003874301E-2</v>
      </c>
      <c r="W203" s="155">
        <v>5.2494952408422266E-2</v>
      </c>
      <c r="X203" s="155">
        <v>3.8274605103280679E-2</v>
      </c>
      <c r="Y203" s="172">
        <v>-1.4220347305141587</v>
      </c>
      <c r="Z203" s="172">
        <v>-0.81633195181183416</v>
      </c>
      <c r="AA203" s="147"/>
      <c r="AB203" s="144"/>
      <c r="AC203" s="144"/>
      <c r="AD203" s="151">
        <v>4.8756218905472638E-2</v>
      </c>
      <c r="AE203" s="151">
        <v>4.6437924621399021E-2</v>
      </c>
      <c r="AF203" s="144"/>
    </row>
    <row r="204" spans="1:32" ht="22.15" customHeight="1" x14ac:dyDescent="0.25">
      <c r="A204" s="154" t="s">
        <v>242</v>
      </c>
      <c r="B204" s="155">
        <v>2.9090909090909091E-2</v>
      </c>
      <c r="C204" s="155">
        <v>1.9230769230769232E-2</v>
      </c>
      <c r="D204" s="155">
        <v>3.5320088300220751E-2</v>
      </c>
      <c r="E204" s="155">
        <v>1.6706443914081145E-2</v>
      </c>
      <c r="F204" s="155">
        <v>2.186878727634195E-2</v>
      </c>
      <c r="G204" s="155">
        <v>2.6845637583892617E-2</v>
      </c>
      <c r="H204" s="155">
        <v>3.3557046979865772E-2</v>
      </c>
      <c r="I204" s="155">
        <v>2.1897810218978103E-2</v>
      </c>
      <c r="J204" s="172">
        <v>-1.1659236760887668</v>
      </c>
      <c r="K204" s="172">
        <v>-0.4298394004491557</v>
      </c>
      <c r="L204" s="147"/>
      <c r="M204" s="203">
        <v>0.4170307264394279</v>
      </c>
      <c r="N204" s="144"/>
      <c r="P204" s="154" t="s">
        <v>242</v>
      </c>
      <c r="Q204" s="155">
        <v>2.0197191514789364E-2</v>
      </c>
      <c r="R204" s="155">
        <v>2.0862893478375111E-2</v>
      </c>
      <c r="S204" s="155">
        <v>2.5146374418255516E-2</v>
      </c>
      <c r="T204" s="155">
        <v>2.4705882352941175E-2</v>
      </c>
      <c r="U204" s="155">
        <v>2.293897725112477E-2</v>
      </c>
      <c r="V204" s="155">
        <v>2.1259095223030686E-2</v>
      </c>
      <c r="W204" s="155">
        <v>2.3146381788121582E-2</v>
      </c>
      <c r="X204" s="155">
        <v>1.7727502954583824E-2</v>
      </c>
      <c r="Y204" s="172">
        <v>-0.5418878833537758</v>
      </c>
      <c r="Z204" s="172">
        <v>-0.46915977160652023</v>
      </c>
      <c r="AA204" s="147"/>
      <c r="AB204" s="144"/>
      <c r="AC204" s="144"/>
      <c r="AD204" s="151">
        <v>2.619620422346966E-2</v>
      </c>
      <c r="AE204" s="151">
        <v>2.2419100670649027E-2</v>
      </c>
      <c r="AF204" s="144"/>
    </row>
    <row r="205" spans="1:32" ht="22.15" customHeight="1" x14ac:dyDescent="0.25">
      <c r="A205" s="154" t="s">
        <v>243</v>
      </c>
      <c r="B205" s="155">
        <v>0.22727272727272727</v>
      </c>
      <c r="C205" s="155">
        <v>0.27884615384615385</v>
      </c>
      <c r="D205" s="155">
        <v>0.282560706401766</v>
      </c>
      <c r="E205" s="155">
        <v>0.3054892601431981</v>
      </c>
      <c r="F205" s="155">
        <v>0.31411530815109345</v>
      </c>
      <c r="G205" s="155">
        <v>0.34563758389261745</v>
      </c>
      <c r="H205" s="155">
        <v>0.34563758389261745</v>
      </c>
      <c r="I205" s="155">
        <v>0.28467153284671531</v>
      </c>
      <c r="J205" s="172">
        <v>-6.0966051045902141</v>
      </c>
      <c r="K205" s="172">
        <v>-1.6050199310461921</v>
      </c>
      <c r="L205" s="147"/>
      <c r="M205" s="203">
        <v>1.8533877379328267</v>
      </c>
      <c r="N205" s="144"/>
      <c r="P205" s="154" t="s">
        <v>243</v>
      </c>
      <c r="Q205" s="155">
        <v>0.24625037346877801</v>
      </c>
      <c r="R205" s="155">
        <v>0.25003941352672238</v>
      </c>
      <c r="S205" s="155">
        <v>0.27540909773307309</v>
      </c>
      <c r="T205" s="155">
        <v>0.28094117647058825</v>
      </c>
      <c r="U205" s="155">
        <v>0.2975096635194221</v>
      </c>
      <c r="V205" s="155">
        <v>0.28149319835495096</v>
      </c>
      <c r="W205" s="155">
        <v>0.28258934249014372</v>
      </c>
      <c r="X205" s="155">
        <v>0.26613765546738705</v>
      </c>
      <c r="Y205" s="172">
        <v>-1.6451687022756678</v>
      </c>
      <c r="Z205" s="172">
        <v>-0.61348552520031352</v>
      </c>
      <c r="AA205" s="147"/>
      <c r="AB205" s="144"/>
      <c r="AC205" s="144"/>
      <c r="AD205" s="151">
        <v>0.30072173215717724</v>
      </c>
      <c r="AE205" s="151">
        <v>0.27227251071939018</v>
      </c>
      <c r="AF205" s="144"/>
    </row>
    <row r="206" spans="1:32" ht="22.15" customHeight="1" x14ac:dyDescent="0.25">
      <c r="A206" s="154" t="s">
        <v>244</v>
      </c>
      <c r="B206" s="155">
        <v>8.3636363636363634E-2</v>
      </c>
      <c r="C206" s="155">
        <v>4.9679487179487176E-2</v>
      </c>
      <c r="D206" s="155">
        <v>5.518763796909492E-2</v>
      </c>
      <c r="E206" s="155">
        <v>4.77326968973747E-2</v>
      </c>
      <c r="F206" s="155">
        <v>7.1570576540755465E-2</v>
      </c>
      <c r="G206" s="155">
        <v>4.3624161073825503E-2</v>
      </c>
      <c r="H206" s="155">
        <v>4.1946308724832217E-2</v>
      </c>
      <c r="I206" s="155">
        <v>4.5255474452554748E-2</v>
      </c>
      <c r="J206" s="172">
        <v>0.33091657277225306</v>
      </c>
      <c r="K206" s="172">
        <v>-1.0611940677089731</v>
      </c>
      <c r="L206" s="147"/>
      <c r="M206" s="203">
        <v>-5.491898668763322</v>
      </c>
      <c r="N206" s="144"/>
      <c r="P206" s="154" t="s">
        <v>244</v>
      </c>
      <c r="Q206" s="155">
        <v>0.13803406035255453</v>
      </c>
      <c r="R206" s="155">
        <v>0.12995953544589836</v>
      </c>
      <c r="S206" s="155">
        <v>9.8783966371415705E-2</v>
      </c>
      <c r="T206" s="155">
        <v>0.12901960784313726</v>
      </c>
      <c r="U206" s="155">
        <v>0.12147519168620494</v>
      </c>
      <c r="V206" s="155">
        <v>0.13565327428029106</v>
      </c>
      <c r="W206" s="155">
        <v>0.12450718555258806</v>
      </c>
      <c r="X206" s="155">
        <v>0.10017446114018796</v>
      </c>
      <c r="Y206" s="172">
        <v>-2.43327244124001</v>
      </c>
      <c r="Z206" s="172">
        <v>-2.5920382558276502</v>
      </c>
      <c r="AA206" s="147"/>
      <c r="AB206" s="144"/>
      <c r="AC206" s="144"/>
      <c r="AD206" s="151">
        <v>5.5867415129644479E-2</v>
      </c>
      <c r="AE206" s="151">
        <v>0.12609484369846446</v>
      </c>
      <c r="AF206" s="144"/>
    </row>
    <row r="207" spans="1:32" ht="22.15" customHeight="1" x14ac:dyDescent="0.25">
      <c r="A207" s="154" t="s">
        <v>245</v>
      </c>
      <c r="B207" s="155">
        <v>0</v>
      </c>
      <c r="C207" s="155">
        <v>0</v>
      </c>
      <c r="D207" s="155">
        <v>0</v>
      </c>
      <c r="E207" s="155">
        <v>0</v>
      </c>
      <c r="F207" s="155">
        <v>0</v>
      </c>
      <c r="G207" s="155">
        <v>0</v>
      </c>
      <c r="H207" s="155">
        <v>3.5234899328859058E-2</v>
      </c>
      <c r="I207" s="155">
        <v>2.0437956204379562E-2</v>
      </c>
      <c r="J207" s="172">
        <v>-1.4796943124479496</v>
      </c>
      <c r="K207" s="172">
        <v>1.4824483870778922</v>
      </c>
      <c r="L207" s="147"/>
      <c r="M207" s="203">
        <v>-1.8675105870019673</v>
      </c>
      <c r="N207" s="144"/>
      <c r="P207" s="154" t="s">
        <v>245</v>
      </c>
      <c r="Q207" s="155">
        <v>2.7547057066029279E-2</v>
      </c>
      <c r="R207" s="155">
        <v>3.809974249829208E-2</v>
      </c>
      <c r="S207" s="155">
        <v>2.5897012460591503E-2</v>
      </c>
      <c r="T207" s="155">
        <v>2.3529411764705882E-2</v>
      </c>
      <c r="U207" s="155">
        <v>2.9782650022178569E-2</v>
      </c>
      <c r="V207" s="155">
        <v>4.1252768111357169E-2</v>
      </c>
      <c r="W207" s="155">
        <v>5.0871168765102379E-2</v>
      </c>
      <c r="X207" s="155">
        <v>3.9113062074399234E-2</v>
      </c>
      <c r="Y207" s="172">
        <v>-1.1758106690703145</v>
      </c>
      <c r="Z207" s="172">
        <v>0.47285566322472911</v>
      </c>
      <c r="AA207" s="147"/>
      <c r="AB207" s="144"/>
      <c r="AC207" s="144"/>
      <c r="AD207" s="151">
        <v>5.6134723336006415E-3</v>
      </c>
      <c r="AE207" s="151">
        <v>3.4384505442151943E-2</v>
      </c>
      <c r="AF207" s="144"/>
    </row>
    <row r="208" spans="1:32" ht="22.15" customHeight="1" x14ac:dyDescent="0.25">
      <c r="A208" s="154" t="s">
        <v>246</v>
      </c>
      <c r="B208" s="155">
        <v>5.2727272727272727E-2</v>
      </c>
      <c r="C208" s="155">
        <v>7.0512820512820512E-2</v>
      </c>
      <c r="D208" s="155">
        <v>5.7395143487858721E-2</v>
      </c>
      <c r="E208" s="155">
        <v>8.83054892601432E-2</v>
      </c>
      <c r="F208" s="155">
        <v>7.7534791252485094E-2</v>
      </c>
      <c r="G208" s="155">
        <v>5.7046979865771813E-2</v>
      </c>
      <c r="H208" s="155">
        <v>0.11912751677852348</v>
      </c>
      <c r="I208" s="155">
        <v>9.7810218978102187E-2</v>
      </c>
      <c r="J208" s="172">
        <v>-2.1317297800421295</v>
      </c>
      <c r="K208" s="172">
        <v>2.29639211967603</v>
      </c>
      <c r="L208" s="147"/>
      <c r="M208" s="203">
        <v>2.3467262143164942</v>
      </c>
      <c r="N208" s="144"/>
      <c r="P208" s="154" t="s">
        <v>246</v>
      </c>
      <c r="Q208" s="155">
        <v>4.3382133253659992E-2</v>
      </c>
      <c r="R208" s="155">
        <v>4.5982447842766304E-2</v>
      </c>
      <c r="S208" s="155">
        <v>4.9542110794175045E-2</v>
      </c>
      <c r="T208" s="155">
        <v>5.6627450980392159E-2</v>
      </c>
      <c r="U208" s="155">
        <v>6.7739686965338067E-2</v>
      </c>
      <c r="V208" s="155">
        <v>7.2951597595697568E-2</v>
      </c>
      <c r="W208" s="155">
        <v>6.8612488871931832E-2</v>
      </c>
      <c r="X208" s="155">
        <v>7.4342956834937246E-2</v>
      </c>
      <c r="Y208" s="172">
        <v>0.57304679630054145</v>
      </c>
      <c r="Z208" s="172">
        <v>1.6769753478027358</v>
      </c>
      <c r="AA208" s="147"/>
      <c r="AB208" s="144"/>
      <c r="AC208" s="144"/>
      <c r="AD208" s="151">
        <v>7.4846297781341886E-2</v>
      </c>
      <c r="AE208" s="151">
        <v>5.7573203356909887E-2</v>
      </c>
      <c r="AF208" s="144"/>
    </row>
    <row r="209" spans="1:32" x14ac:dyDescent="0.25">
      <c r="A209" s="149" t="s">
        <v>247</v>
      </c>
      <c r="B209" s="150">
        <v>140.60545454545456</v>
      </c>
      <c r="C209" s="150">
        <v>146.6746794871795</v>
      </c>
      <c r="D209" s="150">
        <v>121.69094922737295</v>
      </c>
      <c r="E209" s="150">
        <v>103.26730310262526</v>
      </c>
      <c r="F209" s="150">
        <v>105.83499005964208</v>
      </c>
      <c r="G209" s="150">
        <v>134.29697986577185</v>
      </c>
      <c r="H209" s="150">
        <v>154.27516778523491</v>
      </c>
      <c r="I209" s="150">
        <v>110.67007299270072</v>
      </c>
      <c r="J209" s="177">
        <v>-43.605094792534189</v>
      </c>
      <c r="K209" s="177">
        <v>-20.97307055180606</v>
      </c>
      <c r="L209" s="147"/>
      <c r="M209" s="203">
        <v>-7.5919563843042823</v>
      </c>
      <c r="N209" s="144"/>
      <c r="P209" s="149" t="s">
        <v>247</v>
      </c>
      <c r="Q209" s="150">
        <v>136.63955781296684</v>
      </c>
      <c r="R209" s="150">
        <v>137.42535078038782</v>
      </c>
      <c r="S209" s="150">
        <v>122.26535054796568</v>
      </c>
      <c r="T209" s="150">
        <v>113.39380392156859</v>
      </c>
      <c r="U209" s="150">
        <v>120.71636778404408</v>
      </c>
      <c r="V209" s="150">
        <v>104.92812401138879</v>
      </c>
      <c r="W209" s="150">
        <v>114.88038916444103</v>
      </c>
      <c r="X209" s="150">
        <v>118.26202937700501</v>
      </c>
      <c r="Y209" s="177">
        <v>3.3816402125639797</v>
      </c>
      <c r="Z209" s="177">
        <v>-4.0154562388560038</v>
      </c>
      <c r="AA209" s="147"/>
      <c r="AB209" s="144"/>
      <c r="AC209" s="144"/>
      <c r="AD209" s="150">
        <v>131.64314354450678</v>
      </c>
      <c r="AE209" s="150">
        <v>122.27748561586101</v>
      </c>
      <c r="AF209" s="144"/>
    </row>
    <row r="210" spans="1:32" x14ac:dyDescent="0.25">
      <c r="A210" s="149" t="s">
        <v>248</v>
      </c>
      <c r="B210" s="150">
        <v>148.74550898203606</v>
      </c>
      <c r="C210" s="150">
        <v>165.28045325779033</v>
      </c>
      <c r="D210" s="150">
        <v>138.89849624060142</v>
      </c>
      <c r="E210" s="150">
        <v>108.62666666666681</v>
      </c>
      <c r="F210" s="150">
        <v>112.93750000000014</v>
      </c>
      <c r="G210" s="150">
        <v>150.84735202492189</v>
      </c>
      <c r="H210" s="150">
        <v>183.10588235294125</v>
      </c>
      <c r="I210" s="150">
        <v>133.09142857142862</v>
      </c>
      <c r="J210" s="177">
        <v>-50.014453781512628</v>
      </c>
      <c r="K210" s="177">
        <v>-12.898123667377348</v>
      </c>
      <c r="L210" s="147"/>
      <c r="M210" s="203">
        <v>-17.178559277903133</v>
      </c>
      <c r="N210" s="144"/>
      <c r="P210" s="149" t="s">
        <v>248</v>
      </c>
      <c r="Q210" s="150">
        <v>156.48599100657202</v>
      </c>
      <c r="R210" s="150">
        <v>160.12953846153849</v>
      </c>
      <c r="S210" s="150">
        <v>142.65557142857156</v>
      </c>
      <c r="T210" s="150">
        <v>137.39133226324236</v>
      </c>
      <c r="U210" s="150">
        <v>147.16615298402908</v>
      </c>
      <c r="V210" s="150">
        <v>131.93987659635533</v>
      </c>
      <c r="W210" s="150">
        <v>148.52797807903087</v>
      </c>
      <c r="X210" s="150">
        <v>150.26998784933176</v>
      </c>
      <c r="Y210" s="177">
        <v>1.7420097703008821</v>
      </c>
      <c r="Z210" s="177">
        <v>2.7606509229264589</v>
      </c>
      <c r="AA210" s="147"/>
      <c r="AB210" s="144"/>
      <c r="AC210" s="144"/>
      <c r="AD210" s="150">
        <v>145.98955223880597</v>
      </c>
      <c r="AE210" s="150">
        <v>147.5093369264053</v>
      </c>
      <c r="AF210" s="144"/>
    </row>
    <row r="211" spans="1:32" x14ac:dyDescent="0.25">
      <c r="A211" s="146" t="s">
        <v>249</v>
      </c>
      <c r="B211" s="147">
        <v>270</v>
      </c>
      <c r="C211" s="147">
        <v>246</v>
      </c>
      <c r="D211" s="147">
        <v>187</v>
      </c>
      <c r="E211" s="147">
        <v>189</v>
      </c>
      <c r="F211" s="147">
        <v>267</v>
      </c>
      <c r="G211" s="147">
        <v>398</v>
      </c>
      <c r="H211" s="147">
        <v>415</v>
      </c>
      <c r="I211" s="147">
        <v>374</v>
      </c>
      <c r="J211" s="148">
        <v>-9.8795180722891562E-2</v>
      </c>
      <c r="K211" s="148">
        <v>0.32758620689655171</v>
      </c>
      <c r="L211" s="147"/>
      <c r="M211" s="155">
        <v>3.9343572480538609E-2</v>
      </c>
      <c r="N211" s="144"/>
      <c r="P211" s="146" t="s">
        <v>249</v>
      </c>
      <c r="Q211" s="147">
        <v>10070</v>
      </c>
      <c r="R211" s="147">
        <v>8083</v>
      </c>
      <c r="S211" s="147">
        <v>7267</v>
      </c>
      <c r="T211" s="147">
        <v>7783</v>
      </c>
      <c r="U211" s="147">
        <v>8570</v>
      </c>
      <c r="V211" s="147">
        <v>8858</v>
      </c>
      <c r="W211" s="147">
        <v>9768</v>
      </c>
      <c r="X211" s="147">
        <v>9506</v>
      </c>
      <c r="Y211" s="148">
        <v>-2.6822276822276822E-2</v>
      </c>
      <c r="Z211" s="148">
        <v>0.101706981903674</v>
      </c>
      <c r="AA211" s="147"/>
      <c r="AB211" s="144"/>
      <c r="AC211" s="144"/>
      <c r="AD211" s="147">
        <v>281.71428571428572</v>
      </c>
      <c r="AE211" s="147">
        <v>8628.4285714285706</v>
      </c>
      <c r="AF211" s="144"/>
    </row>
    <row r="212" spans="1:32" x14ac:dyDescent="0.25">
      <c r="A212" s="146" t="s">
        <v>250</v>
      </c>
      <c r="B212" s="150">
        <v>55</v>
      </c>
      <c r="C212" s="150">
        <v>41</v>
      </c>
      <c r="D212" s="150">
        <v>37</v>
      </c>
      <c r="E212" s="150">
        <v>24</v>
      </c>
      <c r="F212" s="150">
        <v>44</v>
      </c>
      <c r="G212" s="150">
        <v>83</v>
      </c>
      <c r="H212" s="150">
        <v>96</v>
      </c>
      <c r="I212" s="150">
        <v>106</v>
      </c>
      <c r="J212" s="148">
        <v>0.10416666666666667</v>
      </c>
      <c r="K212" s="148">
        <v>0.9526315789473685</v>
      </c>
      <c r="L212" s="147"/>
      <c r="M212" s="155">
        <v>3.9405204460966542E-2</v>
      </c>
      <c r="N212" s="144"/>
      <c r="P212" s="146" t="s">
        <v>250</v>
      </c>
      <c r="Q212" s="150">
        <v>2624</v>
      </c>
      <c r="R212" s="150">
        <v>1956</v>
      </c>
      <c r="S212" s="150">
        <v>1793</v>
      </c>
      <c r="T212" s="150">
        <v>1765</v>
      </c>
      <c r="U212" s="150">
        <v>1929</v>
      </c>
      <c r="V212" s="150">
        <v>2088</v>
      </c>
      <c r="W212" s="150">
        <v>2414</v>
      </c>
      <c r="X212" s="150">
        <v>2690</v>
      </c>
      <c r="Y212" s="148">
        <v>0.11433305716652858</v>
      </c>
      <c r="Z212" s="148">
        <v>0.29247031367973098</v>
      </c>
      <c r="AA212" s="147"/>
      <c r="AB212" s="144"/>
      <c r="AC212" s="144"/>
      <c r="AD212" s="150">
        <v>54.285714285714285</v>
      </c>
      <c r="AE212" s="150">
        <v>2081.2857142857142</v>
      </c>
      <c r="AF212" s="144"/>
    </row>
    <row r="213" spans="1:32" x14ac:dyDescent="0.25">
      <c r="A213" s="149" t="s">
        <v>251</v>
      </c>
      <c r="B213" s="147">
        <v>0</v>
      </c>
      <c r="C213" s="147">
        <v>390</v>
      </c>
      <c r="D213" s="147">
        <v>289</v>
      </c>
      <c r="E213" s="147">
        <v>184</v>
      </c>
      <c r="F213" s="147">
        <v>237</v>
      </c>
      <c r="G213" s="147">
        <v>256</v>
      </c>
      <c r="H213" s="147">
        <v>266</v>
      </c>
      <c r="I213" s="147">
        <v>300</v>
      </c>
      <c r="J213" s="148">
        <v>0.12781954887218044</v>
      </c>
      <c r="K213" s="157">
        <v>0.10974106041923559</v>
      </c>
      <c r="L213" s="147"/>
      <c r="M213" s="155">
        <v>2.3533103231879512E-2</v>
      </c>
      <c r="N213" s="144"/>
      <c r="P213" s="149" t="s">
        <v>251</v>
      </c>
      <c r="Q213" s="147">
        <v>0</v>
      </c>
      <c r="R213" s="147">
        <v>16781</v>
      </c>
      <c r="S213" s="147">
        <v>13899</v>
      </c>
      <c r="T213" s="147">
        <v>11837</v>
      </c>
      <c r="U213" s="147">
        <v>10650</v>
      </c>
      <c r="V213" s="147">
        <v>10681</v>
      </c>
      <c r="W213" s="147">
        <v>11677</v>
      </c>
      <c r="X213" s="147">
        <v>12748</v>
      </c>
      <c r="Y213" s="148">
        <v>9.1718763381005389E-2</v>
      </c>
      <c r="Z213" s="157">
        <v>1.2750744786494538E-2</v>
      </c>
      <c r="AA213" s="147"/>
      <c r="AB213" s="144"/>
      <c r="AC213" s="144"/>
      <c r="AD213" s="158">
        <v>270.33333333333331</v>
      </c>
      <c r="AE213" s="158">
        <v>12587.5</v>
      </c>
      <c r="AF213" s="144"/>
    </row>
    <row r="214" spans="1:32" x14ac:dyDescent="0.25">
      <c r="A214" s="159" t="s">
        <v>252</v>
      </c>
      <c r="B214" s="150">
        <v>204</v>
      </c>
      <c r="C214" s="150">
        <v>144</v>
      </c>
      <c r="D214" s="150">
        <v>123</v>
      </c>
      <c r="E214" s="150">
        <v>127</v>
      </c>
      <c r="F214" s="150">
        <v>68</v>
      </c>
      <c r="G214" s="150">
        <v>122</v>
      </c>
      <c r="H214" s="150">
        <v>105</v>
      </c>
      <c r="I214" s="150">
        <v>171</v>
      </c>
      <c r="J214" s="148">
        <v>0.62857142857142856</v>
      </c>
      <c r="K214" s="148">
        <v>0.34042553191489366</v>
      </c>
      <c r="L214" s="147"/>
      <c r="M214" s="155">
        <v>4.2232650037046182E-2</v>
      </c>
      <c r="N214" s="144"/>
      <c r="P214" s="159" t="s">
        <v>252</v>
      </c>
      <c r="Q214" s="150">
        <v>4971</v>
      </c>
      <c r="R214" s="150">
        <v>4800</v>
      </c>
      <c r="S214" s="150">
        <v>4665</v>
      </c>
      <c r="T214" s="150">
        <v>3585</v>
      </c>
      <c r="U214" s="150">
        <v>3820</v>
      </c>
      <c r="V214" s="150">
        <v>4011</v>
      </c>
      <c r="W214" s="150">
        <v>3788</v>
      </c>
      <c r="X214" s="150">
        <v>4049</v>
      </c>
      <c r="Y214" s="148">
        <v>6.8901795142555441E-2</v>
      </c>
      <c r="Z214" s="148">
        <v>-4.3758434547908322E-2</v>
      </c>
      <c r="AA214" s="147"/>
      <c r="AB214" s="144"/>
      <c r="AC214" s="144"/>
      <c r="AD214" s="150">
        <v>127.57142857142857</v>
      </c>
      <c r="AE214" s="150">
        <v>4234.2857142857147</v>
      </c>
      <c r="AF214" s="144"/>
    </row>
    <row r="215" spans="1:32" x14ac:dyDescent="0.25">
      <c r="A215" s="159" t="s">
        <v>253</v>
      </c>
      <c r="B215" s="150">
        <v>9</v>
      </c>
      <c r="C215" s="150">
        <v>14</v>
      </c>
      <c r="D215" s="150">
        <v>12</v>
      </c>
      <c r="E215" s="150">
        <v>18</v>
      </c>
      <c r="F215" s="150">
        <v>6</v>
      </c>
      <c r="G215" s="150">
        <v>25</v>
      </c>
      <c r="H215" s="150">
        <v>18</v>
      </c>
      <c r="I215" s="150">
        <v>26</v>
      </c>
      <c r="J215" s="148">
        <v>0.44444444444444442</v>
      </c>
      <c r="K215" s="148">
        <v>0.78431372549019607</v>
      </c>
      <c r="L215" s="147"/>
      <c r="M215" s="155">
        <v>6.4356435643564358E-2</v>
      </c>
      <c r="N215" s="144"/>
      <c r="P215" s="159" t="s">
        <v>253</v>
      </c>
      <c r="Q215" s="150">
        <v>465</v>
      </c>
      <c r="R215" s="150">
        <v>449</v>
      </c>
      <c r="S215" s="150">
        <v>586</v>
      </c>
      <c r="T215" s="150">
        <v>429</v>
      </c>
      <c r="U215" s="150">
        <v>415</v>
      </c>
      <c r="V215" s="150">
        <v>472</v>
      </c>
      <c r="W215" s="150">
        <v>409</v>
      </c>
      <c r="X215" s="150">
        <v>404</v>
      </c>
      <c r="Y215" s="148">
        <v>-1.2224938875305624E-2</v>
      </c>
      <c r="Z215" s="148">
        <v>-0.12310077519379846</v>
      </c>
      <c r="AA215" s="147"/>
      <c r="AB215" s="144"/>
      <c r="AC215" s="144"/>
      <c r="AD215" s="150">
        <v>14.571428571428571</v>
      </c>
      <c r="AE215" s="150">
        <v>460.71428571428572</v>
      </c>
      <c r="AF215" s="144"/>
    </row>
    <row r="216" spans="1:32" x14ac:dyDescent="0.25">
      <c r="A216" s="159" t="s">
        <v>254</v>
      </c>
      <c r="B216" s="191">
        <v>4.2253521126760563E-2</v>
      </c>
      <c r="C216" s="191">
        <v>8.8607594936708861E-2</v>
      </c>
      <c r="D216" s="191">
        <v>8.8888888888888892E-2</v>
      </c>
      <c r="E216" s="191">
        <v>0.12413793103448276</v>
      </c>
      <c r="F216" s="191">
        <v>8.1081081081081086E-2</v>
      </c>
      <c r="G216" s="191">
        <v>0.17006802721088435</v>
      </c>
      <c r="H216" s="191">
        <v>0.14634146341463414</v>
      </c>
      <c r="I216" s="191">
        <v>0.13197969543147209</v>
      </c>
      <c r="J216" s="172">
        <v>-1.4361767983162048</v>
      </c>
      <c r="K216" s="172">
        <v>2.9467132617401735</v>
      </c>
      <c r="L216" s="147"/>
      <c r="M216" s="203">
        <v>4.1254341737333302</v>
      </c>
      <c r="N216" s="144"/>
      <c r="P216" s="159" t="s">
        <v>254</v>
      </c>
      <c r="Q216" s="191">
        <v>8.5540838852097137E-2</v>
      </c>
      <c r="R216" s="191">
        <v>8.5540102876738425E-2</v>
      </c>
      <c r="S216" s="191">
        <v>0.111597790896972</v>
      </c>
      <c r="T216" s="191">
        <v>0.10687593423019431</v>
      </c>
      <c r="U216" s="191">
        <v>9.7992916174734351E-2</v>
      </c>
      <c r="V216" s="191">
        <v>0.10528663841177782</v>
      </c>
      <c r="W216" s="191">
        <v>9.7450559923755065E-2</v>
      </c>
      <c r="X216" s="191">
        <v>9.0725353694138783E-2</v>
      </c>
      <c r="Y216" s="172">
        <v>-0.67252062296162818</v>
      </c>
      <c r="Z216" s="172">
        <v>-0.74033546582117493</v>
      </c>
      <c r="AA216" s="147"/>
      <c r="AB216" s="144"/>
      <c r="AC216" s="144"/>
      <c r="AD216" s="191">
        <v>0.10251256281407035</v>
      </c>
      <c r="AE216" s="191">
        <v>9.8128708352350533E-2</v>
      </c>
      <c r="AF216" s="144"/>
    </row>
    <row r="217" spans="1:32" x14ac:dyDescent="0.25">
      <c r="A217" s="161" t="s">
        <v>255</v>
      </c>
      <c r="B217" s="161"/>
      <c r="C217" s="161"/>
      <c r="D217" s="161"/>
      <c r="E217" s="144"/>
      <c r="F217" s="144"/>
      <c r="G217" s="144"/>
      <c r="H217" s="144"/>
      <c r="I217" s="144"/>
      <c r="J217" s="144"/>
      <c r="K217" s="144"/>
      <c r="L217" s="144"/>
      <c r="M217" s="144"/>
      <c r="N217" s="144"/>
      <c r="O217" s="204"/>
      <c r="P217" s="161" t="s">
        <v>255</v>
      </c>
      <c r="Q217" s="161"/>
      <c r="R217" s="161"/>
      <c r="S217" s="161"/>
      <c r="T217" s="144"/>
      <c r="U217" s="144"/>
      <c r="V217" s="144"/>
      <c r="W217" s="144"/>
      <c r="X217" s="144"/>
      <c r="Y217" s="144"/>
      <c r="Z217" s="144"/>
      <c r="AA217" s="144"/>
      <c r="AB217" s="144"/>
      <c r="AC217" s="144"/>
      <c r="AD217" s="144"/>
      <c r="AE217" s="144"/>
      <c r="AF217" s="144"/>
    </row>
    <row r="218" spans="1:32" x14ac:dyDescent="0.25">
      <c r="A218" s="187"/>
      <c r="B218" s="187"/>
      <c r="C218" s="187"/>
      <c r="D218" s="187"/>
      <c r="E218" s="192"/>
      <c r="F218" s="192"/>
      <c r="G218" s="192"/>
      <c r="H218" s="192"/>
      <c r="I218" s="192"/>
      <c r="J218" s="167"/>
      <c r="K218" s="167"/>
      <c r="L218" s="188"/>
      <c r="M218" s="211"/>
      <c r="N218" s="144"/>
      <c r="P218" s="187"/>
      <c r="Q218" s="187"/>
      <c r="R218" s="187"/>
      <c r="S218" s="187"/>
      <c r="T218" s="192"/>
      <c r="U218" s="192"/>
      <c r="V218" s="192"/>
      <c r="W218" s="192"/>
      <c r="X218" s="192"/>
      <c r="Y218" s="144"/>
      <c r="Z218" s="144"/>
      <c r="AA218" s="188"/>
      <c r="AB218" s="144"/>
      <c r="AC218" s="144"/>
      <c r="AD218" s="144"/>
      <c r="AE218" s="144"/>
      <c r="AF218" s="144"/>
    </row>
    <row r="219" spans="1:32" x14ac:dyDescent="0.25">
      <c r="A219" s="187"/>
      <c r="B219" s="187"/>
      <c r="C219" s="187"/>
      <c r="D219" s="187"/>
      <c r="E219" s="167"/>
      <c r="F219" s="167"/>
      <c r="G219" s="167"/>
      <c r="H219" s="167"/>
      <c r="I219" s="167"/>
      <c r="J219" s="167"/>
      <c r="K219" s="167"/>
      <c r="L219" s="188"/>
      <c r="M219" s="211"/>
      <c r="N219" s="144"/>
      <c r="P219" s="187"/>
      <c r="Q219" s="187"/>
      <c r="R219" s="187"/>
      <c r="S219" s="187"/>
      <c r="T219" s="167"/>
      <c r="U219" s="144"/>
      <c r="V219" s="144"/>
      <c r="W219" s="144"/>
      <c r="X219" s="144"/>
      <c r="Y219" s="144"/>
      <c r="Z219" s="144"/>
      <c r="AA219" s="188"/>
      <c r="AB219" s="144"/>
      <c r="AC219" s="144"/>
      <c r="AD219" s="144"/>
      <c r="AE219" s="144"/>
      <c r="AF219" s="144"/>
    </row>
    <row r="220" spans="1:32" x14ac:dyDescent="0.25">
      <c r="A220" s="193" t="s">
        <v>279</v>
      </c>
      <c r="B220" s="193"/>
      <c r="C220" s="193"/>
      <c r="D220" s="193"/>
      <c r="E220" s="212" t="s">
        <v>294</v>
      </c>
      <c r="F220" s="167"/>
      <c r="G220" s="167"/>
      <c r="H220" s="167"/>
      <c r="I220" s="167"/>
      <c r="J220" s="167"/>
      <c r="K220" s="167"/>
      <c r="L220" s="188"/>
      <c r="M220" s="211"/>
      <c r="N220" s="144"/>
      <c r="O220" s="211"/>
      <c r="P220" s="193" t="s">
        <v>279</v>
      </c>
      <c r="Q220" s="193"/>
      <c r="R220" s="193"/>
      <c r="S220" s="193"/>
      <c r="T220" s="181"/>
      <c r="U220" s="144"/>
      <c r="V220" s="144"/>
      <c r="W220" s="144"/>
      <c r="X220" s="144"/>
      <c r="Y220" s="144"/>
      <c r="Z220" s="144"/>
      <c r="AA220" s="188"/>
      <c r="AB220" s="144"/>
      <c r="AC220" s="144"/>
      <c r="AD220" s="144"/>
      <c r="AE220" s="144"/>
      <c r="AF220" s="144"/>
    </row>
    <row r="221" spans="1:32" x14ac:dyDescent="0.25">
      <c r="A221" s="166" t="s">
        <v>322</v>
      </c>
      <c r="B221" s="166"/>
      <c r="C221" s="166"/>
      <c r="D221" s="166"/>
      <c r="E221" s="194" t="s">
        <v>280</v>
      </c>
      <c r="F221" s="167"/>
      <c r="G221" s="167"/>
      <c r="H221" s="167"/>
      <c r="I221" s="167"/>
      <c r="J221" s="167"/>
      <c r="K221" s="167"/>
      <c r="L221" s="167"/>
      <c r="M221" s="144"/>
      <c r="N221" s="144"/>
      <c r="P221" s="166" t="s">
        <v>231</v>
      </c>
      <c r="Q221" s="166"/>
      <c r="R221" s="166"/>
      <c r="S221" s="166"/>
      <c r="T221" s="194" t="s">
        <v>280</v>
      </c>
      <c r="U221" s="144"/>
      <c r="V221" s="144"/>
      <c r="W221" s="144"/>
      <c r="X221" s="144"/>
      <c r="Y221" s="144"/>
      <c r="Z221" s="144"/>
      <c r="AA221" s="167"/>
      <c r="AB221" s="144"/>
      <c r="AC221" s="144"/>
      <c r="AD221" s="144"/>
      <c r="AE221" s="144"/>
      <c r="AF221" s="144"/>
    </row>
    <row r="222" spans="1:32" ht="31.5" x14ac:dyDescent="0.25">
      <c r="A222" s="190"/>
      <c r="B222" s="141">
        <v>2019</v>
      </c>
      <c r="C222" s="141">
        <v>2020</v>
      </c>
      <c r="D222" s="141">
        <v>2021</v>
      </c>
      <c r="E222" s="141">
        <v>2022</v>
      </c>
      <c r="F222" s="141">
        <v>2023</v>
      </c>
      <c r="G222" s="141">
        <v>2024</v>
      </c>
      <c r="H222" s="141">
        <v>2025</v>
      </c>
      <c r="I222" s="141">
        <v>2026</v>
      </c>
      <c r="J222" s="142" t="s">
        <v>232</v>
      </c>
      <c r="K222" s="142" t="s">
        <v>233</v>
      </c>
      <c r="L222" s="143" t="s">
        <v>234</v>
      </c>
      <c r="M222" s="145" t="s">
        <v>287</v>
      </c>
      <c r="N222" s="144"/>
      <c r="P222" s="190"/>
      <c r="Q222" s="141">
        <v>2019</v>
      </c>
      <c r="R222" s="141">
        <v>2020</v>
      </c>
      <c r="S222" s="141">
        <v>2021</v>
      </c>
      <c r="T222" s="141">
        <v>2022</v>
      </c>
      <c r="U222" s="141">
        <v>2023</v>
      </c>
      <c r="V222" s="141">
        <v>2024</v>
      </c>
      <c r="W222" s="141">
        <v>2025</v>
      </c>
      <c r="X222" s="141">
        <v>2026</v>
      </c>
      <c r="Y222" s="142" t="s">
        <v>232</v>
      </c>
      <c r="Z222" s="142" t="s">
        <v>233</v>
      </c>
      <c r="AA222" s="143" t="s">
        <v>234</v>
      </c>
      <c r="AB222" s="144"/>
      <c r="AC222" s="144"/>
      <c r="AD222" s="145" t="s">
        <v>323</v>
      </c>
      <c r="AE222" s="145" t="s">
        <v>235</v>
      </c>
      <c r="AF222" s="144"/>
    </row>
    <row r="223" spans="1:32" x14ac:dyDescent="0.25">
      <c r="A223" s="146" t="s">
        <v>236</v>
      </c>
      <c r="B223" s="147">
        <v>2513</v>
      </c>
      <c r="C223" s="147">
        <v>2669</v>
      </c>
      <c r="D223" s="147">
        <v>2020</v>
      </c>
      <c r="E223" s="147">
        <v>1843</v>
      </c>
      <c r="F223" s="147">
        <v>2255</v>
      </c>
      <c r="G223" s="147">
        <v>2514</v>
      </c>
      <c r="H223" s="147">
        <v>2448</v>
      </c>
      <c r="I223" s="147">
        <v>2549</v>
      </c>
      <c r="J223" s="148">
        <v>4.1258169934640522E-2</v>
      </c>
      <c r="K223" s="148">
        <v>9.7220514081908654E-2</v>
      </c>
      <c r="L223" s="147"/>
      <c r="M223" s="155">
        <v>2.7572256836275528E-2</v>
      </c>
      <c r="N223" s="144"/>
      <c r="P223" s="146" t="s">
        <v>236</v>
      </c>
      <c r="Q223" s="147">
        <v>81692</v>
      </c>
      <c r="R223" s="147">
        <v>88641</v>
      </c>
      <c r="S223" s="147">
        <v>70790</v>
      </c>
      <c r="T223" s="147">
        <v>72069</v>
      </c>
      <c r="U223" s="147">
        <v>82950</v>
      </c>
      <c r="V223" s="147">
        <v>86655</v>
      </c>
      <c r="W223" s="147">
        <v>85141</v>
      </c>
      <c r="X223" s="147">
        <v>92448</v>
      </c>
      <c r="Y223" s="148">
        <v>8.5822341762488111E-2</v>
      </c>
      <c r="Z223" s="148">
        <v>0.13944832006310548</v>
      </c>
      <c r="AA223" s="147"/>
      <c r="AB223" s="144"/>
      <c r="AC223" s="144"/>
      <c r="AD223" s="147">
        <v>2323.1428571428573</v>
      </c>
      <c r="AE223" s="147">
        <v>81134</v>
      </c>
      <c r="AF223" s="144"/>
    </row>
    <row r="224" spans="1:32" x14ac:dyDescent="0.25">
      <c r="A224" s="149" t="s">
        <v>237</v>
      </c>
      <c r="B224" s="150">
        <v>1580</v>
      </c>
      <c r="C224" s="150">
        <v>1720</v>
      </c>
      <c r="D224" s="150">
        <v>1172</v>
      </c>
      <c r="E224" s="150">
        <v>1086</v>
      </c>
      <c r="F224" s="150">
        <v>1166</v>
      </c>
      <c r="G224" s="150">
        <v>1274</v>
      </c>
      <c r="H224" s="150">
        <v>1154</v>
      </c>
      <c r="I224" s="150">
        <v>1112</v>
      </c>
      <c r="J224" s="148">
        <v>-3.6395147313691506E-2</v>
      </c>
      <c r="K224" s="148">
        <v>-0.14947552447552442</v>
      </c>
      <c r="L224" s="147"/>
      <c r="M224" s="155">
        <v>3.2441578901304079E-2</v>
      </c>
      <c r="N224" s="144"/>
      <c r="P224" s="149" t="s">
        <v>237</v>
      </c>
      <c r="Q224" s="150">
        <v>40989</v>
      </c>
      <c r="R224" s="150">
        <v>44315</v>
      </c>
      <c r="S224" s="150">
        <v>35281</v>
      </c>
      <c r="T224" s="150">
        <v>32035</v>
      </c>
      <c r="U224" s="150">
        <v>33839</v>
      </c>
      <c r="V224" s="150">
        <v>31999</v>
      </c>
      <c r="W224" s="150">
        <v>31326</v>
      </c>
      <c r="X224" s="150">
        <v>34277</v>
      </c>
      <c r="Y224" s="148">
        <v>9.420289855072464E-2</v>
      </c>
      <c r="Z224" s="148">
        <v>-3.9414053742433487E-2</v>
      </c>
      <c r="AA224" s="147"/>
      <c r="AB224" s="144"/>
      <c r="AC224" s="144"/>
      <c r="AD224" s="150">
        <v>1307.4285714285713</v>
      </c>
      <c r="AE224" s="150">
        <v>35683.428571428572</v>
      </c>
      <c r="AF224" s="144"/>
    </row>
    <row r="225" spans="1:32" x14ac:dyDescent="0.25">
      <c r="A225" s="146" t="s">
        <v>90</v>
      </c>
      <c r="B225" s="151">
        <v>0.69572875385292821</v>
      </c>
      <c r="C225" s="151">
        <v>0.69635627530364375</v>
      </c>
      <c r="D225" s="151">
        <v>0.63419913419913421</v>
      </c>
      <c r="E225" s="151">
        <v>0.64146485528647368</v>
      </c>
      <c r="F225" s="151">
        <v>0.5815461346633416</v>
      </c>
      <c r="G225" s="151">
        <v>0.56925826630920462</v>
      </c>
      <c r="H225" s="151">
        <v>0.53376503237742834</v>
      </c>
      <c r="I225" s="151">
        <v>0.49665029030817331</v>
      </c>
      <c r="J225" s="172">
        <v>-3.7114742069255025</v>
      </c>
      <c r="K225" s="172">
        <v>-12.64858164529079</v>
      </c>
      <c r="L225" s="147"/>
      <c r="M225" s="203">
        <v>8.2631858353009129</v>
      </c>
      <c r="N225" s="144"/>
      <c r="P225" s="146" t="s">
        <v>90</v>
      </c>
      <c r="Q225" s="151">
        <v>0.53871934390032328</v>
      </c>
      <c r="R225" s="151">
        <v>0.53200557036183338</v>
      </c>
      <c r="S225" s="151">
        <v>0.52912504874171395</v>
      </c>
      <c r="T225" s="151">
        <v>0.47674678175459484</v>
      </c>
      <c r="U225" s="151">
        <v>0.44496896696823057</v>
      </c>
      <c r="V225" s="151">
        <v>0.40753712524516672</v>
      </c>
      <c r="W225" s="151">
        <v>0.40137867411526534</v>
      </c>
      <c r="X225" s="151">
        <v>0.41401843195516419</v>
      </c>
      <c r="Y225" s="172">
        <v>1.2639757839898846</v>
      </c>
      <c r="Z225" s="172">
        <v>-6.0974389450927422</v>
      </c>
      <c r="AA225" s="147"/>
      <c r="AB225" s="144"/>
      <c r="AC225" s="144"/>
      <c r="AD225" s="151">
        <v>0.62313610676108122</v>
      </c>
      <c r="AE225" s="151">
        <v>0.47499282140609161</v>
      </c>
      <c r="AF225" s="144"/>
    </row>
    <row r="226" spans="1:32" x14ac:dyDescent="0.25">
      <c r="A226" s="149" t="s">
        <v>238</v>
      </c>
      <c r="B226" s="150">
        <v>1401</v>
      </c>
      <c r="C226" s="150">
        <v>1500</v>
      </c>
      <c r="D226" s="150">
        <v>1000</v>
      </c>
      <c r="E226" s="150">
        <v>923</v>
      </c>
      <c r="F226" s="150">
        <v>1011</v>
      </c>
      <c r="G226" s="150">
        <v>1117</v>
      </c>
      <c r="H226" s="150">
        <v>1027</v>
      </c>
      <c r="I226" s="150">
        <v>979</v>
      </c>
      <c r="J226" s="148">
        <v>-4.6738072054527749E-2</v>
      </c>
      <c r="K226" s="148">
        <v>-0.14112044115803987</v>
      </c>
      <c r="L226" s="147"/>
      <c r="M226" s="155">
        <v>3.2106782106782104E-2</v>
      </c>
      <c r="N226" s="144"/>
      <c r="P226" s="149" t="s">
        <v>238</v>
      </c>
      <c r="Q226" s="150">
        <v>36446</v>
      </c>
      <c r="R226" s="150">
        <v>39336</v>
      </c>
      <c r="S226" s="150">
        <v>30921</v>
      </c>
      <c r="T226" s="150">
        <v>27729</v>
      </c>
      <c r="U226" s="150">
        <v>29351</v>
      </c>
      <c r="V226" s="150">
        <v>27825</v>
      </c>
      <c r="W226" s="150">
        <v>27315</v>
      </c>
      <c r="X226" s="150">
        <v>30492</v>
      </c>
      <c r="Y226" s="148">
        <v>0.11630971993410213</v>
      </c>
      <c r="Z226" s="148">
        <v>-2.5027064310282628E-2</v>
      </c>
      <c r="AA226" s="147"/>
      <c r="AB226" s="144"/>
      <c r="AC226" s="144"/>
      <c r="AD226" s="150">
        <v>1139.8571428571429</v>
      </c>
      <c r="AE226" s="150">
        <v>31274.714285714286</v>
      </c>
      <c r="AF226" s="144"/>
    </row>
    <row r="227" spans="1:32" x14ac:dyDescent="0.25">
      <c r="A227" s="149" t="s">
        <v>239</v>
      </c>
      <c r="B227" s="153">
        <v>0.55750099482690008</v>
      </c>
      <c r="C227" s="153">
        <v>0.5620082427875609</v>
      </c>
      <c r="D227" s="153">
        <v>0.49504950495049505</v>
      </c>
      <c r="E227" s="153">
        <v>0.50081389039609336</v>
      </c>
      <c r="F227" s="153">
        <v>0.44833702882483373</v>
      </c>
      <c r="G227" s="153">
        <v>0.44431185361972952</v>
      </c>
      <c r="H227" s="153">
        <v>0.41952614379084968</v>
      </c>
      <c r="I227" s="153">
        <v>0.38407218517065517</v>
      </c>
      <c r="J227" s="172">
        <v>-3.5453958620194514</v>
      </c>
      <c r="K227" s="172">
        <v>-10.658087103399366</v>
      </c>
      <c r="L227" s="147"/>
      <c r="M227" s="203">
        <v>5.42435247345181</v>
      </c>
      <c r="N227" s="144"/>
      <c r="P227" s="149" t="s">
        <v>239</v>
      </c>
      <c r="Q227" s="153">
        <v>0.44613915683298244</v>
      </c>
      <c r="R227" s="153">
        <v>0.44376755677395335</v>
      </c>
      <c r="S227" s="153">
        <v>0.43679898290719027</v>
      </c>
      <c r="T227" s="153">
        <v>0.38475627523623196</v>
      </c>
      <c r="U227" s="153">
        <v>0.3538396624472574</v>
      </c>
      <c r="V227" s="153">
        <v>0.32110091743119268</v>
      </c>
      <c r="W227" s="153">
        <v>0.32082075615743294</v>
      </c>
      <c r="X227" s="153">
        <v>0.32982866043613707</v>
      </c>
      <c r="Y227" s="172">
        <v>0.90079042787041264</v>
      </c>
      <c r="Z227" s="172">
        <v>-5.5641232404278593</v>
      </c>
      <c r="AA227" s="147"/>
      <c r="AB227" s="144"/>
      <c r="AC227" s="144"/>
      <c r="AD227" s="153">
        <v>0.49065305620464883</v>
      </c>
      <c r="AE227" s="153">
        <v>0.38546989284041566</v>
      </c>
      <c r="AF227" s="144"/>
    </row>
    <row r="228" spans="1:32" x14ac:dyDescent="0.25">
      <c r="A228" s="149" t="s">
        <v>240</v>
      </c>
      <c r="B228" s="153">
        <v>0.88670886075949362</v>
      </c>
      <c r="C228" s="153">
        <v>0.87209302325581395</v>
      </c>
      <c r="D228" s="153">
        <v>0.85324232081911267</v>
      </c>
      <c r="E228" s="153">
        <v>0.84990791896869244</v>
      </c>
      <c r="F228" s="153">
        <v>0.86706689536878212</v>
      </c>
      <c r="G228" s="153">
        <v>0.87676609105180536</v>
      </c>
      <c r="H228" s="153">
        <v>0.88994800693240905</v>
      </c>
      <c r="I228" s="153">
        <v>0.88039568345323738</v>
      </c>
      <c r="J228" s="172">
        <v>-0.9552323479171676</v>
      </c>
      <c r="K228" s="172">
        <v>0.85643897469436236</v>
      </c>
      <c r="L228" s="147"/>
      <c r="M228" s="203">
        <v>-0.91804171389965328</v>
      </c>
      <c r="N228" s="144"/>
      <c r="P228" s="149" t="s">
        <v>240</v>
      </c>
      <c r="Q228" s="153">
        <v>0.88916538583522409</v>
      </c>
      <c r="R228" s="153">
        <v>0.88764526683967049</v>
      </c>
      <c r="S228" s="153">
        <v>0.87642073637368556</v>
      </c>
      <c r="T228" s="153">
        <v>0.86558451693460281</v>
      </c>
      <c r="U228" s="153">
        <v>0.86737196725671561</v>
      </c>
      <c r="V228" s="153">
        <v>0.86955842370074066</v>
      </c>
      <c r="W228" s="153">
        <v>0.87195939475196327</v>
      </c>
      <c r="X228" s="153">
        <v>0.88957610059223391</v>
      </c>
      <c r="Y228" s="172">
        <v>1.7616705840270641</v>
      </c>
      <c r="Z228" s="172">
        <v>1.3126848438372973</v>
      </c>
      <c r="AA228" s="147"/>
      <c r="AB228" s="144"/>
      <c r="AC228" s="144"/>
      <c r="AD228" s="153">
        <v>0.87183129370629375</v>
      </c>
      <c r="AE228" s="153">
        <v>0.87644925215386094</v>
      </c>
      <c r="AF228" s="144"/>
    </row>
    <row r="229" spans="1:32" ht="22.15" customHeight="1" x14ac:dyDescent="0.25">
      <c r="A229" s="154" t="s">
        <v>241</v>
      </c>
      <c r="B229" s="155">
        <v>4.5569620253164557E-2</v>
      </c>
      <c r="C229" s="155">
        <v>4.8837209302325581E-2</v>
      </c>
      <c r="D229" s="155">
        <v>5.7167235494880543E-2</v>
      </c>
      <c r="E229" s="155">
        <v>5.1565377532228361E-2</v>
      </c>
      <c r="F229" s="155">
        <v>6.6037735849056603E-2</v>
      </c>
      <c r="G229" s="155">
        <v>5.0235478806907381E-2</v>
      </c>
      <c r="H229" s="155">
        <v>5.2859618717504331E-2</v>
      </c>
      <c r="I229" s="155">
        <v>5.935251798561151E-2</v>
      </c>
      <c r="J229" s="172">
        <v>0.64928992681071784</v>
      </c>
      <c r="K229" s="172">
        <v>0.67956998037933258</v>
      </c>
      <c r="L229" s="147"/>
      <c r="M229" s="203">
        <v>1.057345330667228</v>
      </c>
      <c r="N229" s="144"/>
      <c r="P229" s="154" t="s">
        <v>241</v>
      </c>
      <c r="Q229" s="155">
        <v>4.2182048842372345E-2</v>
      </c>
      <c r="R229" s="155">
        <v>3.9693106171725147E-2</v>
      </c>
      <c r="S229" s="155">
        <v>5.1784246478274426E-2</v>
      </c>
      <c r="T229" s="155">
        <v>5.0476041829249259E-2</v>
      </c>
      <c r="U229" s="155">
        <v>5.434557758799019E-2</v>
      </c>
      <c r="V229" s="155">
        <v>4.7813994187318354E-2</v>
      </c>
      <c r="W229" s="155">
        <v>4.6638574985634937E-2</v>
      </c>
      <c r="X229" s="155">
        <v>4.8779064678939228E-2</v>
      </c>
      <c r="Y229" s="172">
        <v>0.21404896933042913</v>
      </c>
      <c r="Z229" s="172">
        <v>0.16863765964359456</v>
      </c>
      <c r="AA229" s="147"/>
      <c r="AB229" s="144"/>
      <c r="AC229" s="144"/>
      <c r="AD229" s="151">
        <v>5.2556818181818184E-2</v>
      </c>
      <c r="AE229" s="151">
        <v>4.7092688082503283E-2</v>
      </c>
      <c r="AF229" s="144"/>
    </row>
    <row r="230" spans="1:32" ht="22.15" customHeight="1" x14ac:dyDescent="0.25">
      <c r="A230" s="154" t="s">
        <v>242</v>
      </c>
      <c r="B230" s="155">
        <v>2.8651014723438121E-2</v>
      </c>
      <c r="C230" s="155">
        <v>3.147246159610341E-2</v>
      </c>
      <c r="D230" s="155">
        <v>3.316831683168317E-2</v>
      </c>
      <c r="E230" s="155">
        <v>3.0385241454150842E-2</v>
      </c>
      <c r="F230" s="155">
        <v>3.4146341463414637E-2</v>
      </c>
      <c r="G230" s="155">
        <v>2.5457438345266509E-2</v>
      </c>
      <c r="H230" s="155">
        <v>2.4918300653594773E-2</v>
      </c>
      <c r="I230" s="155">
        <v>2.5892506865437426E-2</v>
      </c>
      <c r="J230" s="172">
        <v>9.7420621184265282E-2</v>
      </c>
      <c r="K230" s="172">
        <v>-0.36856508027460699</v>
      </c>
      <c r="L230" s="147"/>
      <c r="M230" s="203">
        <v>0.78066640132394316</v>
      </c>
      <c r="N230" s="144"/>
      <c r="P230" s="154" t="s">
        <v>242</v>
      </c>
      <c r="Q230" s="155">
        <v>2.1164863144493954E-2</v>
      </c>
      <c r="R230" s="155">
        <v>1.9844090206563553E-2</v>
      </c>
      <c r="S230" s="155">
        <v>2.5808730046616754E-2</v>
      </c>
      <c r="T230" s="155">
        <v>2.2436831369937144E-2</v>
      </c>
      <c r="U230" s="155">
        <v>2.216998191681736E-2</v>
      </c>
      <c r="V230" s="155">
        <v>1.7656222953089839E-2</v>
      </c>
      <c r="W230" s="155">
        <v>1.7159770263445343E-2</v>
      </c>
      <c r="X230" s="155">
        <v>1.8085842852197994E-2</v>
      </c>
      <c r="Y230" s="172">
        <v>9.260725887526508E-2</v>
      </c>
      <c r="Z230" s="172">
        <v>-0.262592498161485</v>
      </c>
      <c r="AA230" s="147"/>
      <c r="AB230" s="144"/>
      <c r="AC230" s="144"/>
      <c r="AD230" s="151">
        <v>2.9578157668183495E-2</v>
      </c>
      <c r="AE230" s="151">
        <v>2.0711767833812844E-2</v>
      </c>
      <c r="AF230" s="144"/>
    </row>
    <row r="231" spans="1:32" ht="22.15" customHeight="1" x14ac:dyDescent="0.25">
      <c r="A231" s="154" t="s">
        <v>243</v>
      </c>
      <c r="B231" s="155">
        <v>0.10903302825308396</v>
      </c>
      <c r="C231" s="155">
        <v>0.11464968152866242</v>
      </c>
      <c r="D231" s="155">
        <v>0.12871287128712872</v>
      </c>
      <c r="E231" s="155">
        <v>0.1144872490504612</v>
      </c>
      <c r="F231" s="155">
        <v>0.11441241685144124</v>
      </c>
      <c r="G231" s="155">
        <v>0.12092283214001591</v>
      </c>
      <c r="H231" s="155">
        <v>9.1503267973856203E-2</v>
      </c>
      <c r="I231" s="155">
        <v>0.11220086308356218</v>
      </c>
      <c r="J231" s="172">
        <v>2.0697595109705977</v>
      </c>
      <c r="K231" s="172">
        <v>-7.6187212735898124E-2</v>
      </c>
      <c r="L231" s="147"/>
      <c r="M231" s="203">
        <v>2.6996207493392572</v>
      </c>
      <c r="N231" s="144"/>
      <c r="P231" s="154" t="s">
        <v>243</v>
      </c>
      <c r="Q231" s="155">
        <v>0.10433090143465701</v>
      </c>
      <c r="R231" s="155">
        <v>0.10806511659390124</v>
      </c>
      <c r="S231" s="155">
        <v>0.11710693600791072</v>
      </c>
      <c r="T231" s="155">
        <v>0.11082434888787135</v>
      </c>
      <c r="U231" s="155">
        <v>0.10341169379144062</v>
      </c>
      <c r="V231" s="155">
        <v>9.8840228492297039E-2</v>
      </c>
      <c r="W231" s="155">
        <v>8.7454927708154703E-2</v>
      </c>
      <c r="X231" s="155">
        <v>8.5204655590169612E-2</v>
      </c>
      <c r="Y231" s="172">
        <v>-0.22502721179850915</v>
      </c>
      <c r="Z231" s="172">
        <v>-1.8628861448662091</v>
      </c>
      <c r="AA231" s="147"/>
      <c r="AB231" s="144"/>
      <c r="AC231" s="144"/>
      <c r="AD231" s="151">
        <v>0.11296273521092116</v>
      </c>
      <c r="AE231" s="151">
        <v>0.1038335170388317</v>
      </c>
      <c r="AF231" s="144"/>
    </row>
    <row r="232" spans="1:32" ht="22.15" customHeight="1" x14ac:dyDescent="0.25">
      <c r="A232" s="154" t="s">
        <v>244</v>
      </c>
      <c r="B232" s="155">
        <v>0.16752884998010345</v>
      </c>
      <c r="C232" s="155">
        <v>0.1682278006744099</v>
      </c>
      <c r="D232" s="155">
        <v>0.20247524752475249</v>
      </c>
      <c r="E232" s="155">
        <v>0.21866521975040695</v>
      </c>
      <c r="F232" s="155">
        <v>0.25543237250554324</v>
      </c>
      <c r="G232" s="155">
        <v>0.26093874303898168</v>
      </c>
      <c r="H232" s="155">
        <v>0.22140522875816993</v>
      </c>
      <c r="I232" s="155">
        <v>0.2557865829737152</v>
      </c>
      <c r="J232" s="172">
        <v>3.4381354215545281</v>
      </c>
      <c r="K232" s="172">
        <v>4.326659773204752</v>
      </c>
      <c r="L232" s="147"/>
      <c r="M232" s="203">
        <v>-8.1083873931788446</v>
      </c>
      <c r="N232" s="144"/>
      <c r="P232" s="154" t="s">
        <v>244</v>
      </c>
      <c r="Q232" s="155">
        <v>0.29351711305880623</v>
      </c>
      <c r="R232" s="155">
        <v>0.27286470143613001</v>
      </c>
      <c r="S232" s="155">
        <v>0.27385223901681027</v>
      </c>
      <c r="T232" s="155">
        <v>0.33125199461627053</v>
      </c>
      <c r="U232" s="155">
        <v>0.34103676913803493</v>
      </c>
      <c r="V232" s="155">
        <v>0.34407708730021347</v>
      </c>
      <c r="W232" s="155">
        <v>0.35952126472557289</v>
      </c>
      <c r="X232" s="155">
        <v>0.33687045690550366</v>
      </c>
      <c r="Y232" s="172">
        <v>-2.265080782006923</v>
      </c>
      <c r="Z232" s="172">
        <v>1.9673861502484291</v>
      </c>
      <c r="AA232" s="147"/>
      <c r="AB232" s="144"/>
      <c r="AC232" s="144"/>
      <c r="AD232" s="151">
        <v>0.21251998524166768</v>
      </c>
      <c r="AE232" s="151">
        <v>0.31719659540301937</v>
      </c>
      <c r="AF232" s="144"/>
    </row>
    <row r="233" spans="1:32" ht="22.15" customHeight="1" x14ac:dyDescent="0.25">
      <c r="A233" s="154" t="s">
        <v>245</v>
      </c>
      <c r="B233" s="155">
        <v>0</v>
      </c>
      <c r="C233" s="155">
        <v>0</v>
      </c>
      <c r="D233" s="155">
        <v>0</v>
      </c>
      <c r="E233" s="155">
        <v>0</v>
      </c>
      <c r="F233" s="155">
        <v>1.3303769401330377E-3</v>
      </c>
      <c r="G233" s="155">
        <v>3.977724741447892E-4</v>
      </c>
      <c r="H233" s="155">
        <v>9.5996732026143797E-2</v>
      </c>
      <c r="I233" s="155">
        <v>4.1584935268732838E-2</v>
      </c>
      <c r="J233" s="172">
        <v>-5.441179675741096</v>
      </c>
      <c r="K233" s="172">
        <v>2.6888096011568901</v>
      </c>
      <c r="L233" s="147"/>
      <c r="M233" s="203">
        <v>-4.6453745935836208</v>
      </c>
      <c r="N233" s="144"/>
      <c r="P233" s="154" t="s">
        <v>245</v>
      </c>
      <c r="Q233" s="155">
        <v>4.1680947950839736E-2</v>
      </c>
      <c r="R233" s="155">
        <v>6.1359867330016582E-2</v>
      </c>
      <c r="S233" s="155">
        <v>5.4075434383387487E-2</v>
      </c>
      <c r="T233" s="155">
        <v>5.0632033190414739E-2</v>
      </c>
      <c r="U233" s="155">
        <v>6.6606389391199519E-2</v>
      </c>
      <c r="V233" s="155">
        <v>9.7155386302002197E-2</v>
      </c>
      <c r="W233" s="155">
        <v>0.10013976814930527</v>
      </c>
      <c r="X233" s="155">
        <v>8.803868120456905E-2</v>
      </c>
      <c r="Y233" s="172">
        <v>-1.2101086944736217</v>
      </c>
      <c r="Z233" s="172">
        <v>1.97372116779658</v>
      </c>
      <c r="AA233" s="147"/>
      <c r="AB233" s="144"/>
      <c r="AC233" s="144"/>
      <c r="AD233" s="151">
        <v>1.4696839257163941E-2</v>
      </c>
      <c r="AE233" s="151">
        <v>6.8301469526603251E-2</v>
      </c>
      <c r="AF233" s="144"/>
    </row>
    <row r="234" spans="1:32" ht="22.15" customHeight="1" x14ac:dyDescent="0.25">
      <c r="A234" s="154" t="s">
        <v>246</v>
      </c>
      <c r="B234" s="155">
        <v>7.7994428969359333E-2</v>
      </c>
      <c r="C234" s="155">
        <v>6.2195578868490073E-2</v>
      </c>
      <c r="D234" s="155">
        <v>6.633663366336634E-2</v>
      </c>
      <c r="E234" s="155">
        <v>6.7824199674443836E-2</v>
      </c>
      <c r="F234" s="155">
        <v>9.6674057649667411E-2</v>
      </c>
      <c r="G234" s="155">
        <v>9.3476531424025455E-2</v>
      </c>
      <c r="H234" s="155">
        <v>9.7630718954248366E-2</v>
      </c>
      <c r="I234" s="155">
        <v>0.10513927030207924</v>
      </c>
      <c r="J234" s="172">
        <v>0.75085513478308774</v>
      </c>
      <c r="K234" s="172">
        <v>2.4398893964605373</v>
      </c>
      <c r="L234" s="147"/>
      <c r="M234" s="203">
        <v>1.3249775667257504</v>
      </c>
      <c r="N234" s="144"/>
      <c r="P234" s="154" t="s">
        <v>246</v>
      </c>
      <c r="Q234" s="155">
        <v>5.5586838368506093E-2</v>
      </c>
      <c r="R234" s="155">
        <v>4.7179070633228418E-2</v>
      </c>
      <c r="S234" s="155">
        <v>4.4582568159344541E-2</v>
      </c>
      <c r="T234" s="155">
        <v>5.2685620724583389E-2</v>
      </c>
      <c r="U234" s="155">
        <v>6.6751054852320676E-2</v>
      </c>
      <c r="V234" s="155">
        <v>7.8933702613813397E-2</v>
      </c>
      <c r="W234" s="155">
        <v>7.0565297565215346E-2</v>
      </c>
      <c r="X234" s="155">
        <v>9.1889494634821739E-2</v>
      </c>
      <c r="Y234" s="172">
        <v>2.1324197069606394</v>
      </c>
      <c r="Z234" s="172">
        <v>3.1905834446561752</v>
      </c>
      <c r="AA234" s="147"/>
      <c r="AB234" s="144"/>
      <c r="AC234" s="144"/>
      <c r="AD234" s="151">
        <v>8.0740376337473871E-2</v>
      </c>
      <c r="AE234" s="151">
        <v>5.9983660188259985E-2</v>
      </c>
      <c r="AF234" s="144"/>
    </row>
    <row r="235" spans="1:32" x14ac:dyDescent="0.25">
      <c r="A235" s="149" t="s">
        <v>247</v>
      </c>
      <c r="B235" s="150">
        <v>68.567449263828138</v>
      </c>
      <c r="C235" s="150">
        <v>76.43724241288875</v>
      </c>
      <c r="D235" s="150">
        <v>53.246039603960398</v>
      </c>
      <c r="E235" s="150">
        <v>50.483450895279418</v>
      </c>
      <c r="F235" s="150">
        <v>45.600886917960096</v>
      </c>
      <c r="G235" s="150">
        <v>60.206443914081149</v>
      </c>
      <c r="H235" s="150">
        <v>60.002450980392155</v>
      </c>
      <c r="I235" s="150">
        <v>52.528834837191035</v>
      </c>
      <c r="J235" s="177">
        <v>-7.4736161432011201</v>
      </c>
      <c r="K235" s="177">
        <v>-10.916128881908712</v>
      </c>
      <c r="L235" s="147"/>
      <c r="M235" s="203">
        <v>7.4589793508635722</v>
      </c>
      <c r="N235" s="144"/>
      <c r="P235" s="149" t="s">
        <v>247</v>
      </c>
      <c r="Q235" s="150">
        <v>64.22778240219364</v>
      </c>
      <c r="R235" s="150">
        <v>72.985864329147915</v>
      </c>
      <c r="S235" s="150">
        <v>55.599110043791512</v>
      </c>
      <c r="T235" s="150">
        <v>51.469619392526603</v>
      </c>
      <c r="U235" s="150">
        <v>49.012019288728169</v>
      </c>
      <c r="V235" s="150">
        <v>40.740349662454548</v>
      </c>
      <c r="W235" s="150">
        <v>44.883722295956112</v>
      </c>
      <c r="X235" s="150">
        <v>45.069855486327462</v>
      </c>
      <c r="Y235" s="177">
        <v>0.18613319037135057</v>
      </c>
      <c r="Z235" s="177">
        <v>-9.1244544559549823</v>
      </c>
      <c r="AA235" s="147"/>
      <c r="AB235" s="144"/>
      <c r="AC235" s="144"/>
      <c r="AD235" s="150">
        <v>63.444963719099746</v>
      </c>
      <c r="AE235" s="150">
        <v>54.194309942282445</v>
      </c>
      <c r="AF235" s="144"/>
    </row>
    <row r="236" spans="1:32" x14ac:dyDescent="0.25">
      <c r="A236" s="149" t="s">
        <v>248</v>
      </c>
      <c r="B236" s="150">
        <v>77.588607594936718</v>
      </c>
      <c r="C236" s="150">
        <v>90.775581395348865</v>
      </c>
      <c r="D236" s="150">
        <v>63.763651877133071</v>
      </c>
      <c r="E236" s="150">
        <v>62.89779005524862</v>
      </c>
      <c r="F236" s="150">
        <v>58.882504288164668</v>
      </c>
      <c r="G236" s="150">
        <v>80.277080062794369</v>
      </c>
      <c r="H236" s="150">
        <v>87.260831889081487</v>
      </c>
      <c r="I236" s="150">
        <v>77.96762589928062</v>
      </c>
      <c r="J236" s="177">
        <v>-9.2932059898008674</v>
      </c>
      <c r="K236" s="177">
        <v>2.2037491510288731</v>
      </c>
      <c r="L236" s="147"/>
      <c r="M236" s="203">
        <v>-1.3794289771671657</v>
      </c>
      <c r="N236" s="144"/>
      <c r="P236" s="149" t="s">
        <v>248</v>
      </c>
      <c r="Q236" s="150">
        <v>88.376784015223564</v>
      </c>
      <c r="R236" s="150">
        <v>103.08444093422092</v>
      </c>
      <c r="S236" s="150">
        <v>78.35444006689147</v>
      </c>
      <c r="T236" s="150">
        <v>77.118495395661029</v>
      </c>
      <c r="U236" s="150">
        <v>79.564348828275115</v>
      </c>
      <c r="V236" s="150">
        <v>70.45182661958188</v>
      </c>
      <c r="W236" s="150">
        <v>79.595990550979934</v>
      </c>
      <c r="X236" s="150">
        <v>79.347054876447785</v>
      </c>
      <c r="Y236" s="177">
        <v>-0.24893567453214871</v>
      </c>
      <c r="Z236" s="177">
        <v>-4.1881875730285429</v>
      </c>
      <c r="AA236" s="147"/>
      <c r="AB236" s="144"/>
      <c r="AC236" s="144"/>
      <c r="AD236" s="150">
        <v>75.763876748251747</v>
      </c>
      <c r="AE236" s="150">
        <v>83.535242449476328</v>
      </c>
      <c r="AF236" s="144"/>
    </row>
    <row r="237" spans="1:32" x14ac:dyDescent="0.25">
      <c r="A237" s="146" t="s">
        <v>249</v>
      </c>
      <c r="B237" s="147">
        <v>605</v>
      </c>
      <c r="C237" s="147">
        <v>448</v>
      </c>
      <c r="D237" s="147">
        <v>371</v>
      </c>
      <c r="E237" s="147">
        <v>378</v>
      </c>
      <c r="F237" s="147">
        <v>397</v>
      </c>
      <c r="G237" s="147">
        <v>523</v>
      </c>
      <c r="H237" s="147">
        <v>644</v>
      </c>
      <c r="I237" s="147">
        <v>675</v>
      </c>
      <c r="J237" s="148">
        <v>4.813664596273292E-2</v>
      </c>
      <c r="K237" s="148">
        <v>0.40374331550802145</v>
      </c>
      <c r="L237" s="147"/>
      <c r="M237" s="155">
        <v>4.1138469039492934E-2</v>
      </c>
      <c r="N237" s="144"/>
      <c r="P237" s="146" t="s">
        <v>249</v>
      </c>
      <c r="Q237" s="147">
        <v>22324</v>
      </c>
      <c r="R237" s="147">
        <v>16983</v>
      </c>
      <c r="S237" s="147">
        <v>19184</v>
      </c>
      <c r="T237" s="147">
        <v>17322</v>
      </c>
      <c r="U237" s="147">
        <v>15445</v>
      </c>
      <c r="V237" s="147">
        <v>14996</v>
      </c>
      <c r="W237" s="147">
        <v>16937</v>
      </c>
      <c r="X237" s="147">
        <v>16408</v>
      </c>
      <c r="Y237" s="148">
        <v>-3.1233394343744465E-2</v>
      </c>
      <c r="Z237" s="148">
        <v>-6.7659163412911685E-2</v>
      </c>
      <c r="AA237" s="147"/>
      <c r="AB237" s="144"/>
      <c r="AC237" s="144"/>
      <c r="AD237" s="147">
        <v>480.85714285714283</v>
      </c>
      <c r="AE237" s="147">
        <v>17598.714285714286</v>
      </c>
      <c r="AF237" s="144"/>
    </row>
    <row r="238" spans="1:32" x14ac:dyDescent="0.25">
      <c r="A238" s="146" t="s">
        <v>250</v>
      </c>
      <c r="B238" s="150">
        <v>56</v>
      </c>
      <c r="C238" s="150">
        <v>33</v>
      </c>
      <c r="D238" s="150">
        <v>25</v>
      </c>
      <c r="E238" s="150">
        <v>38</v>
      </c>
      <c r="F238" s="150">
        <v>57</v>
      </c>
      <c r="G238" s="150">
        <v>53</v>
      </c>
      <c r="H238" s="150">
        <v>59</v>
      </c>
      <c r="I238" s="150">
        <v>101</v>
      </c>
      <c r="J238" s="148">
        <v>0.71186440677966101</v>
      </c>
      <c r="K238" s="148">
        <v>1.2024922118380064</v>
      </c>
      <c r="L238" s="147"/>
      <c r="M238" s="155">
        <v>3.0077427039904705E-2</v>
      </c>
      <c r="N238" s="144"/>
      <c r="P238" s="146" t="s">
        <v>250</v>
      </c>
      <c r="Q238" s="150">
        <v>3712</v>
      </c>
      <c r="R238" s="150">
        <v>2876</v>
      </c>
      <c r="S238" s="150">
        <v>3154</v>
      </c>
      <c r="T238" s="150">
        <v>2931</v>
      </c>
      <c r="U238" s="150">
        <v>2336</v>
      </c>
      <c r="V238" s="150">
        <v>2499</v>
      </c>
      <c r="W238" s="150">
        <v>2873</v>
      </c>
      <c r="X238" s="150">
        <v>3358</v>
      </c>
      <c r="Y238" s="148">
        <v>0.16881308736512357</v>
      </c>
      <c r="Z238" s="148">
        <v>0.15332908100682013</v>
      </c>
      <c r="AA238" s="147"/>
      <c r="AB238" s="144"/>
      <c r="AC238" s="144"/>
      <c r="AD238" s="150">
        <v>45.857142857142854</v>
      </c>
      <c r="AE238" s="150">
        <v>2911.5714285714284</v>
      </c>
      <c r="AF238" s="144"/>
    </row>
    <row r="239" spans="1:32" x14ac:dyDescent="0.25">
      <c r="A239" s="149" t="s">
        <v>251</v>
      </c>
      <c r="B239" s="147">
        <v>0</v>
      </c>
      <c r="C239" s="147">
        <v>1853</v>
      </c>
      <c r="D239" s="147">
        <v>1125</v>
      </c>
      <c r="E239" s="147">
        <v>788</v>
      </c>
      <c r="F239" s="147">
        <v>884</v>
      </c>
      <c r="G239" s="147">
        <v>909</v>
      </c>
      <c r="H239" s="147">
        <v>851</v>
      </c>
      <c r="I239" s="147">
        <v>1026</v>
      </c>
      <c r="J239" s="148">
        <v>0.20564042303172739</v>
      </c>
      <c r="K239" s="157">
        <v>-3.9625585023400869E-2</v>
      </c>
      <c r="L239" s="147"/>
      <c r="M239" s="155">
        <v>2.6915711325060994E-2</v>
      </c>
      <c r="N239" s="144"/>
      <c r="P239" s="149" t="s">
        <v>251</v>
      </c>
      <c r="Q239" s="147">
        <v>0</v>
      </c>
      <c r="R239" s="147">
        <v>57225</v>
      </c>
      <c r="S239" s="147">
        <v>44353</v>
      </c>
      <c r="T239" s="147">
        <v>38574</v>
      </c>
      <c r="U239" s="147">
        <v>35656</v>
      </c>
      <c r="V239" s="147">
        <v>33969</v>
      </c>
      <c r="W239" s="147">
        <v>33799</v>
      </c>
      <c r="X239" s="147">
        <v>38119</v>
      </c>
      <c r="Y239" s="148">
        <v>0.1278144323796562</v>
      </c>
      <c r="Z239" s="157">
        <v>-6.1015863631884916E-2</v>
      </c>
      <c r="AA239" s="147"/>
      <c r="AB239" s="144"/>
      <c r="AC239" s="144"/>
      <c r="AD239" s="158">
        <v>1068.3333333333333</v>
      </c>
      <c r="AE239" s="158">
        <v>40596</v>
      </c>
      <c r="AF239" s="144"/>
    </row>
    <row r="240" spans="1:32" x14ac:dyDescent="0.25">
      <c r="A240" s="159" t="s">
        <v>252</v>
      </c>
      <c r="B240" s="150">
        <v>517</v>
      </c>
      <c r="C240" s="150">
        <v>617</v>
      </c>
      <c r="D240" s="150">
        <v>567</v>
      </c>
      <c r="E240" s="150">
        <v>392</v>
      </c>
      <c r="F240" s="150">
        <v>338</v>
      </c>
      <c r="G240" s="150">
        <v>321</v>
      </c>
      <c r="H240" s="150">
        <v>341</v>
      </c>
      <c r="I240" s="150">
        <v>406</v>
      </c>
      <c r="J240" s="148">
        <v>0.1906158357771261</v>
      </c>
      <c r="K240" s="148">
        <v>-8.115098609763978E-2</v>
      </c>
      <c r="L240" s="147"/>
      <c r="M240" s="155">
        <v>3.4668260609683206E-2</v>
      </c>
      <c r="N240" s="144"/>
      <c r="P240" s="159" t="s">
        <v>252</v>
      </c>
      <c r="Q240" s="150">
        <v>16137</v>
      </c>
      <c r="R240" s="150">
        <v>14829</v>
      </c>
      <c r="S240" s="150">
        <v>14987</v>
      </c>
      <c r="T240" s="150">
        <v>12305</v>
      </c>
      <c r="U240" s="150">
        <v>12073</v>
      </c>
      <c r="V240" s="150">
        <v>11874</v>
      </c>
      <c r="W240" s="150">
        <v>11144</v>
      </c>
      <c r="X240" s="150">
        <v>11711</v>
      </c>
      <c r="Y240" s="148">
        <v>5.0879396984924621E-2</v>
      </c>
      <c r="Z240" s="148">
        <v>-0.12182240838145031</v>
      </c>
      <c r="AA240" s="147"/>
      <c r="AB240" s="144"/>
      <c r="AC240" s="144"/>
      <c r="AD240" s="150">
        <v>441.85714285714283</v>
      </c>
      <c r="AE240" s="150">
        <v>13335.571428571429</v>
      </c>
      <c r="AF240" s="144"/>
    </row>
    <row r="241" spans="1:32" x14ac:dyDescent="0.25">
      <c r="A241" s="159" t="s">
        <v>253</v>
      </c>
      <c r="B241" s="150">
        <v>17</v>
      </c>
      <c r="C241" s="150">
        <v>35</v>
      </c>
      <c r="D241" s="150">
        <v>44</v>
      </c>
      <c r="E241" s="150">
        <v>33</v>
      </c>
      <c r="F241" s="150">
        <v>25</v>
      </c>
      <c r="G241" s="150">
        <v>30</v>
      </c>
      <c r="H241" s="150">
        <v>24</v>
      </c>
      <c r="I241" s="150">
        <v>34</v>
      </c>
      <c r="J241" s="148">
        <v>0.41666666666666669</v>
      </c>
      <c r="K241" s="148">
        <v>0.14423076923076919</v>
      </c>
      <c r="L241" s="147"/>
      <c r="M241" s="155">
        <v>3.9952996474735603E-2</v>
      </c>
      <c r="N241" s="144"/>
      <c r="P241" s="159" t="s">
        <v>253</v>
      </c>
      <c r="Q241" s="150">
        <v>907</v>
      </c>
      <c r="R241" s="150">
        <v>922</v>
      </c>
      <c r="S241" s="150">
        <v>1125</v>
      </c>
      <c r="T241" s="150">
        <v>961</v>
      </c>
      <c r="U241" s="150">
        <v>769</v>
      </c>
      <c r="V241" s="150">
        <v>746</v>
      </c>
      <c r="W241" s="150">
        <v>686</v>
      </c>
      <c r="X241" s="150">
        <v>851</v>
      </c>
      <c r="Y241" s="148">
        <v>0.24052478134110788</v>
      </c>
      <c r="Z241" s="148">
        <v>-2.5997383911052923E-2</v>
      </c>
      <c r="AA241" s="147"/>
      <c r="AB241" s="144"/>
      <c r="AC241" s="144"/>
      <c r="AD241" s="150">
        <v>29.714285714285715</v>
      </c>
      <c r="AE241" s="150">
        <v>873.71428571428567</v>
      </c>
      <c r="AF241" s="144"/>
    </row>
    <row r="242" spans="1:32" x14ac:dyDescent="0.25">
      <c r="A242" s="159" t="s">
        <v>254</v>
      </c>
      <c r="B242" s="191">
        <v>3.1835205992509365E-2</v>
      </c>
      <c r="C242" s="191">
        <v>5.3680981595092027E-2</v>
      </c>
      <c r="D242" s="191">
        <v>7.2013093289689037E-2</v>
      </c>
      <c r="E242" s="191">
        <v>7.7647058823529416E-2</v>
      </c>
      <c r="F242" s="191">
        <v>6.8870523415977963E-2</v>
      </c>
      <c r="G242" s="191">
        <v>8.5470085470085472E-2</v>
      </c>
      <c r="H242" s="191">
        <v>6.575342465753424E-2</v>
      </c>
      <c r="I242" s="191">
        <v>7.7272727272727271E-2</v>
      </c>
      <c r="J242" s="172">
        <v>1.151930261519303</v>
      </c>
      <c r="K242" s="172">
        <v>1.426151854809836</v>
      </c>
      <c r="L242" s="147"/>
      <c r="M242" s="203">
        <v>0.95287374621875476</v>
      </c>
      <c r="N242" s="144"/>
      <c r="P242" s="159" t="s">
        <v>254</v>
      </c>
      <c r="Q242" s="191">
        <v>5.3215207697723539E-2</v>
      </c>
      <c r="R242" s="191">
        <v>5.8535965970414577E-2</v>
      </c>
      <c r="S242" s="191">
        <v>6.9823733862959286E-2</v>
      </c>
      <c r="T242" s="191">
        <v>7.2440826172169459E-2</v>
      </c>
      <c r="U242" s="191">
        <v>5.9881638374085035E-2</v>
      </c>
      <c r="V242" s="191">
        <v>5.9112519809825674E-2</v>
      </c>
      <c r="W242" s="191">
        <v>5.7988165680473373E-2</v>
      </c>
      <c r="X242" s="191">
        <v>6.7743989810539723E-2</v>
      </c>
      <c r="Y242" s="172">
        <v>0.97558241300663495</v>
      </c>
      <c r="Z242" s="172">
        <v>0.62550238426113125</v>
      </c>
      <c r="AA242" s="147"/>
      <c r="AB242" s="144"/>
      <c r="AC242" s="144"/>
      <c r="AD242" s="191">
        <v>6.3011208724628912E-2</v>
      </c>
      <c r="AE242" s="191">
        <v>6.1488965967928411E-2</v>
      </c>
      <c r="AF242" s="144"/>
    </row>
    <row r="243" spans="1:32" x14ac:dyDescent="0.25">
      <c r="A243" s="161" t="s">
        <v>255</v>
      </c>
      <c r="B243" s="161"/>
      <c r="C243" s="161"/>
      <c r="D243" s="161"/>
      <c r="E243" s="144"/>
      <c r="F243" s="144"/>
      <c r="G243" s="144"/>
      <c r="H243" s="144"/>
      <c r="I243" s="144"/>
      <c r="J243" s="144"/>
      <c r="K243" s="144"/>
      <c r="L243" s="144"/>
      <c r="M243" s="144"/>
      <c r="N243" s="144"/>
      <c r="O243" s="204"/>
      <c r="P243" s="161" t="s">
        <v>255</v>
      </c>
      <c r="Q243" s="161"/>
      <c r="R243" s="161"/>
      <c r="S243" s="161"/>
      <c r="T243" s="144"/>
      <c r="U243" s="144"/>
      <c r="V243" s="144"/>
      <c r="W243" s="144"/>
      <c r="X243" s="144"/>
      <c r="Y243" s="144"/>
      <c r="Z243" s="144"/>
      <c r="AA243" s="144"/>
      <c r="AB243" s="144"/>
      <c r="AC243" s="144"/>
      <c r="AD243" s="144"/>
      <c r="AE243" s="144"/>
      <c r="AF243" s="144"/>
    </row>
    <row r="244" spans="1:32" x14ac:dyDescent="0.25">
      <c r="A244" s="161"/>
      <c r="B244" s="161"/>
      <c r="C244" s="161"/>
      <c r="D244" s="161"/>
      <c r="E244" s="144"/>
      <c r="F244" s="144"/>
      <c r="G244" s="144"/>
      <c r="H244" s="144"/>
      <c r="I244" s="144"/>
      <c r="J244" s="144"/>
      <c r="K244" s="144"/>
      <c r="L244" s="144"/>
      <c r="M244" s="144"/>
      <c r="N244" s="144"/>
      <c r="O244" s="204"/>
      <c r="P244" s="161"/>
      <c r="Q244" s="161"/>
      <c r="R244" s="161"/>
      <c r="S244" s="161"/>
      <c r="T244" s="144"/>
      <c r="U244" s="144"/>
      <c r="V244" s="144"/>
      <c r="W244" s="144"/>
      <c r="X244" s="144"/>
      <c r="Y244" s="144"/>
      <c r="Z244" s="144"/>
      <c r="AA244" s="144"/>
      <c r="AB244" s="144"/>
      <c r="AC244" s="144"/>
      <c r="AD244" s="144"/>
      <c r="AE244" s="144"/>
      <c r="AF244" s="144"/>
    </row>
    <row r="245" spans="1:32" x14ac:dyDescent="0.25">
      <c r="A245" s="204"/>
      <c r="B245" s="204"/>
      <c r="C245" s="204"/>
      <c r="D245" s="20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row>
    <row r="246" spans="1:32" x14ac:dyDescent="0.25">
      <c r="A246" s="189" t="s">
        <v>281</v>
      </c>
      <c r="B246" s="189"/>
      <c r="C246" s="189"/>
      <c r="D246" s="189"/>
      <c r="E246" s="181"/>
      <c r="F246" s="167"/>
      <c r="G246" s="167"/>
      <c r="H246" s="167"/>
      <c r="I246" s="167"/>
      <c r="J246" s="167"/>
      <c r="K246" s="167"/>
      <c r="L246" s="188"/>
      <c r="M246" s="211"/>
      <c r="N246" s="144"/>
      <c r="O246" s="211"/>
      <c r="P246" s="189" t="s">
        <v>281</v>
      </c>
      <c r="Q246" s="189"/>
      <c r="R246" s="189"/>
      <c r="S246" s="189"/>
      <c r="T246" s="181"/>
      <c r="U246" s="144"/>
      <c r="V246" s="144"/>
      <c r="W246" s="144"/>
      <c r="X246" s="144"/>
      <c r="Y246" s="144"/>
      <c r="Z246" s="144"/>
      <c r="AA246" s="188"/>
      <c r="AB246" s="144"/>
      <c r="AC246" s="144"/>
      <c r="AD246" s="144"/>
      <c r="AE246" s="144"/>
      <c r="AF246" s="144"/>
    </row>
    <row r="247" spans="1:32" x14ac:dyDescent="0.25">
      <c r="A247" s="166" t="s">
        <v>322</v>
      </c>
      <c r="B247" s="166"/>
      <c r="C247" s="166"/>
      <c r="D247" s="166"/>
      <c r="E247" s="213"/>
      <c r="F247" s="167"/>
      <c r="G247" s="167"/>
      <c r="H247" s="167"/>
      <c r="I247" s="167"/>
      <c r="J247" s="167"/>
      <c r="K247" s="167"/>
      <c r="L247" s="167"/>
      <c r="M247" s="144"/>
      <c r="N247" s="144"/>
      <c r="P247" s="166" t="s">
        <v>231</v>
      </c>
      <c r="Q247" s="166"/>
      <c r="R247" s="166"/>
      <c r="S247" s="166"/>
      <c r="T247" s="162"/>
      <c r="U247" s="144"/>
      <c r="V247" s="144"/>
      <c r="W247" s="144"/>
      <c r="X247" s="144"/>
      <c r="Y247" s="144"/>
      <c r="Z247" s="144"/>
      <c r="AA247" s="167"/>
      <c r="AB247" s="144"/>
      <c r="AC247" s="144"/>
      <c r="AD247" s="144"/>
      <c r="AE247" s="144"/>
      <c r="AF247" s="144"/>
    </row>
    <row r="248" spans="1:32" ht="31.5" x14ac:dyDescent="0.25">
      <c r="A248" s="190"/>
      <c r="B248" s="141">
        <v>2019</v>
      </c>
      <c r="C248" s="141">
        <v>2020</v>
      </c>
      <c r="D248" s="141">
        <v>2021</v>
      </c>
      <c r="E248" s="141">
        <v>2022</v>
      </c>
      <c r="F248" s="141">
        <v>2023</v>
      </c>
      <c r="G248" s="141">
        <v>2024</v>
      </c>
      <c r="H248" s="141">
        <v>2025</v>
      </c>
      <c r="I248" s="141">
        <v>2026</v>
      </c>
      <c r="J248" s="142" t="s">
        <v>232</v>
      </c>
      <c r="K248" s="142" t="s">
        <v>233</v>
      </c>
      <c r="L248" s="143" t="s">
        <v>234</v>
      </c>
      <c r="M248" s="145" t="s">
        <v>287</v>
      </c>
      <c r="N248" s="144"/>
      <c r="P248" s="190"/>
      <c r="Q248" s="141">
        <v>2019</v>
      </c>
      <c r="R248" s="141">
        <v>2020</v>
      </c>
      <c r="S248" s="141">
        <v>2021</v>
      </c>
      <c r="T248" s="141">
        <v>2022</v>
      </c>
      <c r="U248" s="141">
        <v>2023</v>
      </c>
      <c r="V248" s="141">
        <v>2024</v>
      </c>
      <c r="W248" s="141">
        <v>2025</v>
      </c>
      <c r="X248" s="141">
        <v>2026</v>
      </c>
      <c r="Y248" s="142" t="s">
        <v>232</v>
      </c>
      <c r="Z248" s="142" t="s">
        <v>233</v>
      </c>
      <c r="AA248" s="143" t="s">
        <v>234</v>
      </c>
      <c r="AB248" s="144"/>
      <c r="AC248" s="144"/>
      <c r="AD248" s="145" t="s">
        <v>323</v>
      </c>
      <c r="AE248" s="145" t="s">
        <v>235</v>
      </c>
      <c r="AF248" s="144"/>
    </row>
    <row r="249" spans="1:32" x14ac:dyDescent="0.25">
      <c r="A249" s="146" t="s">
        <v>236</v>
      </c>
      <c r="B249" s="147">
        <v>36</v>
      </c>
      <c r="C249" s="147">
        <v>29</v>
      </c>
      <c r="D249" s="147">
        <v>28</v>
      </c>
      <c r="E249" s="147">
        <v>20</v>
      </c>
      <c r="F249" s="147">
        <v>32</v>
      </c>
      <c r="G249" s="147">
        <v>21</v>
      </c>
      <c r="H249" s="147">
        <v>50</v>
      </c>
      <c r="I249" s="147">
        <v>25</v>
      </c>
      <c r="J249" s="148">
        <v>-0.5</v>
      </c>
      <c r="K249" s="148">
        <v>-0.18981481481481483</v>
      </c>
      <c r="L249" s="147"/>
      <c r="M249" s="155">
        <v>2.3126734505087881E-2</v>
      </c>
      <c r="N249" s="144"/>
      <c r="P249" s="146" t="s">
        <v>236</v>
      </c>
      <c r="Q249" s="147">
        <v>1195</v>
      </c>
      <c r="R249" s="147">
        <v>1342</v>
      </c>
      <c r="S249" s="147">
        <v>1044</v>
      </c>
      <c r="T249" s="147">
        <v>812</v>
      </c>
      <c r="U249" s="147">
        <v>923</v>
      </c>
      <c r="V249" s="147">
        <v>872</v>
      </c>
      <c r="W249" s="147">
        <v>1126</v>
      </c>
      <c r="X249" s="147">
        <v>1081</v>
      </c>
      <c r="Y249" s="148">
        <v>-3.9964476021314387E-2</v>
      </c>
      <c r="Z249" s="148">
        <v>3.4591194968553424E-2</v>
      </c>
      <c r="AA249" s="147"/>
      <c r="AB249" s="144"/>
      <c r="AC249" s="144"/>
      <c r="AD249" s="147">
        <v>30.857142857142858</v>
      </c>
      <c r="AE249" s="147">
        <v>1044.8571428571429</v>
      </c>
      <c r="AF249" s="144"/>
    </row>
    <row r="250" spans="1:32" x14ac:dyDescent="0.25">
      <c r="A250" s="149" t="s">
        <v>237</v>
      </c>
      <c r="B250" s="150">
        <v>15</v>
      </c>
      <c r="C250" s="150">
        <v>4</v>
      </c>
      <c r="D250" s="150">
        <v>3</v>
      </c>
      <c r="E250" s="150">
        <v>8</v>
      </c>
      <c r="F250" s="150">
        <v>5</v>
      </c>
      <c r="G250" s="150">
        <v>3</v>
      </c>
      <c r="H250" s="150">
        <v>6</v>
      </c>
      <c r="I250" s="150">
        <v>3</v>
      </c>
      <c r="J250" s="148">
        <v>-0.5</v>
      </c>
      <c r="K250" s="148">
        <v>-0.52272727272727271</v>
      </c>
      <c r="L250" s="147"/>
      <c r="M250" s="155">
        <v>1.9108280254777069E-2</v>
      </c>
      <c r="N250" s="144"/>
      <c r="P250" s="149" t="s">
        <v>237</v>
      </c>
      <c r="Q250" s="150">
        <v>304</v>
      </c>
      <c r="R250" s="150">
        <v>346</v>
      </c>
      <c r="S250" s="150">
        <v>217</v>
      </c>
      <c r="T250" s="150">
        <v>177</v>
      </c>
      <c r="U250" s="150">
        <v>164</v>
      </c>
      <c r="V250" s="150">
        <v>203</v>
      </c>
      <c r="W250" s="150">
        <v>252</v>
      </c>
      <c r="X250" s="150">
        <v>157</v>
      </c>
      <c r="Y250" s="148">
        <v>-0.37698412698412698</v>
      </c>
      <c r="Z250" s="148">
        <v>-0.33914612146722795</v>
      </c>
      <c r="AA250" s="147"/>
      <c r="AB250" s="144"/>
      <c r="AC250" s="144"/>
      <c r="AD250" s="150">
        <v>6.2857142857142856</v>
      </c>
      <c r="AE250" s="150">
        <v>237.57142857142858</v>
      </c>
      <c r="AF250" s="144"/>
    </row>
    <row r="251" spans="1:32" x14ac:dyDescent="0.25">
      <c r="A251" s="146" t="s">
        <v>90</v>
      </c>
      <c r="B251" s="151">
        <v>0.44117647058823528</v>
      </c>
      <c r="C251" s="151">
        <v>0.14814814814814814</v>
      </c>
      <c r="D251" s="151">
        <v>0.10714285714285714</v>
      </c>
      <c r="E251" s="151">
        <v>0.4</v>
      </c>
      <c r="F251" s="151">
        <v>0.16666666666666666</v>
      </c>
      <c r="G251" s="151">
        <v>0.14285714285714285</v>
      </c>
      <c r="H251" s="151">
        <v>0.1276595744680851</v>
      </c>
      <c r="I251" s="151">
        <v>0.12</v>
      </c>
      <c r="J251" s="172">
        <v>-0.76595744680851008</v>
      </c>
      <c r="K251" s="172">
        <v>-9.2560386473429954</v>
      </c>
      <c r="L251" s="147"/>
      <c r="M251" s="203">
        <v>-4.561181434599157</v>
      </c>
      <c r="N251" s="144"/>
      <c r="P251" s="146" t="s">
        <v>90</v>
      </c>
      <c r="Q251" s="151">
        <v>0.28760643330179753</v>
      </c>
      <c r="R251" s="151">
        <v>0.28061638280616386</v>
      </c>
      <c r="S251" s="151">
        <v>0.22627737226277372</v>
      </c>
      <c r="T251" s="151">
        <v>0.23381770145310435</v>
      </c>
      <c r="U251" s="151">
        <v>0.20398009950248755</v>
      </c>
      <c r="V251" s="151">
        <v>0.25343320848938827</v>
      </c>
      <c r="W251" s="151">
        <v>0.24778761061946902</v>
      </c>
      <c r="X251" s="151">
        <v>0.16561181434599156</v>
      </c>
      <c r="Y251" s="172">
        <v>-8.2175796273477459</v>
      </c>
      <c r="Z251" s="172">
        <v>-8.5293436106633678</v>
      </c>
      <c r="AA251" s="147"/>
      <c r="AB251" s="144"/>
      <c r="AC251" s="144"/>
      <c r="AD251" s="151">
        <v>0.21256038647342995</v>
      </c>
      <c r="AE251" s="151">
        <v>0.25090525045262524</v>
      </c>
      <c r="AF251" s="144"/>
    </row>
    <row r="252" spans="1:32" x14ac:dyDescent="0.25">
      <c r="A252" s="149" t="s">
        <v>238</v>
      </c>
      <c r="B252" s="150">
        <v>11</v>
      </c>
      <c r="C252" s="150">
        <v>1</v>
      </c>
      <c r="D252" s="150">
        <v>1</v>
      </c>
      <c r="E252" s="150">
        <v>8</v>
      </c>
      <c r="F252" s="150">
        <v>3</v>
      </c>
      <c r="G252" s="150">
        <v>3</v>
      </c>
      <c r="H252" s="150">
        <v>4</v>
      </c>
      <c r="I252" s="150">
        <v>0</v>
      </c>
      <c r="J252" s="148">
        <v>-1</v>
      </c>
      <c r="K252" s="148">
        <v>-1</v>
      </c>
      <c r="L252" s="147"/>
      <c r="M252" s="155">
        <v>0</v>
      </c>
      <c r="N252" s="144"/>
      <c r="P252" s="149" t="s">
        <v>238</v>
      </c>
      <c r="Q252" s="150">
        <v>189</v>
      </c>
      <c r="R252" s="150">
        <v>211</v>
      </c>
      <c r="S252" s="150">
        <v>126</v>
      </c>
      <c r="T252" s="150">
        <v>98</v>
      </c>
      <c r="U252" s="150">
        <v>94</v>
      </c>
      <c r="V252" s="150">
        <v>117</v>
      </c>
      <c r="W252" s="150">
        <v>135</v>
      </c>
      <c r="X252" s="150">
        <v>88</v>
      </c>
      <c r="Y252" s="148">
        <v>-0.34814814814814815</v>
      </c>
      <c r="Z252" s="148">
        <v>-0.36494845360824746</v>
      </c>
      <c r="AA252" s="147"/>
      <c r="AB252" s="144"/>
      <c r="AC252" s="144"/>
      <c r="AD252" s="150">
        <v>4.4285714285714288</v>
      </c>
      <c r="AE252" s="150">
        <v>138.57142857142858</v>
      </c>
      <c r="AF252" s="144"/>
    </row>
    <row r="253" spans="1:32" x14ac:dyDescent="0.25">
      <c r="A253" s="149" t="s">
        <v>239</v>
      </c>
      <c r="B253" s="153">
        <v>0.30555555555555558</v>
      </c>
      <c r="C253" s="153">
        <v>3.4482758620689655E-2</v>
      </c>
      <c r="D253" s="153">
        <v>3.5714285714285712E-2</v>
      </c>
      <c r="E253" s="153">
        <v>0.4</v>
      </c>
      <c r="F253" s="153">
        <v>9.375E-2</v>
      </c>
      <c r="G253" s="153">
        <v>0.14285714285714285</v>
      </c>
      <c r="H253" s="153">
        <v>0.08</v>
      </c>
      <c r="I253" s="153">
        <v>0</v>
      </c>
      <c r="J253" s="172">
        <v>-8</v>
      </c>
      <c r="K253" s="172">
        <v>-14.351851851851851</v>
      </c>
      <c r="L253" s="147"/>
      <c r="M253" s="203">
        <v>-8.1406105457909348</v>
      </c>
      <c r="N253" s="144"/>
      <c r="P253" s="149" t="s">
        <v>239</v>
      </c>
      <c r="Q253" s="153">
        <v>0.15815899581589959</v>
      </c>
      <c r="R253" s="153">
        <v>0.15722801788375559</v>
      </c>
      <c r="S253" s="153">
        <v>0.1206896551724138</v>
      </c>
      <c r="T253" s="153">
        <v>0.1206896551724138</v>
      </c>
      <c r="U253" s="153">
        <v>0.10184182015167931</v>
      </c>
      <c r="V253" s="153">
        <v>0.13417431192660551</v>
      </c>
      <c r="W253" s="153">
        <v>0.11989342806394317</v>
      </c>
      <c r="X253" s="153">
        <v>8.1406105457909342E-2</v>
      </c>
      <c r="Y253" s="172">
        <v>-3.8487322606033825</v>
      </c>
      <c r="Z253" s="172">
        <v>-5.121626260334307</v>
      </c>
      <c r="AA253" s="147"/>
      <c r="AB253" s="144"/>
      <c r="AC253" s="144"/>
      <c r="AD253" s="153">
        <v>0.14351851851851852</v>
      </c>
      <c r="AE253" s="153">
        <v>0.13262236806125241</v>
      </c>
      <c r="AF253" s="144"/>
    </row>
    <row r="254" spans="1:32" x14ac:dyDescent="0.25">
      <c r="A254" s="149" t="s">
        <v>240</v>
      </c>
      <c r="B254" s="153">
        <v>0.73333333333333328</v>
      </c>
      <c r="C254" s="153">
        <v>0.25</v>
      </c>
      <c r="D254" s="153">
        <v>0.33333333333333331</v>
      </c>
      <c r="E254" s="153">
        <v>1</v>
      </c>
      <c r="F254" s="153">
        <v>0.6</v>
      </c>
      <c r="G254" s="153">
        <v>1</v>
      </c>
      <c r="H254" s="153">
        <v>0.66666666666666663</v>
      </c>
      <c r="I254" s="153">
        <v>0</v>
      </c>
      <c r="J254" s="172">
        <v>-66.666666666666657</v>
      </c>
      <c r="K254" s="172">
        <v>-70.454545454545453</v>
      </c>
      <c r="L254" s="147"/>
      <c r="M254" s="203">
        <v>-56.050955414012741</v>
      </c>
      <c r="N254" s="144"/>
      <c r="P254" s="149" t="s">
        <v>240</v>
      </c>
      <c r="Q254" s="153">
        <v>0.62171052631578949</v>
      </c>
      <c r="R254" s="153">
        <v>0.60982658959537572</v>
      </c>
      <c r="S254" s="153">
        <v>0.58064516129032262</v>
      </c>
      <c r="T254" s="153">
        <v>0.5536723163841808</v>
      </c>
      <c r="U254" s="153">
        <v>0.57317073170731703</v>
      </c>
      <c r="V254" s="153">
        <v>0.57635467980295563</v>
      </c>
      <c r="W254" s="153">
        <v>0.5357142857142857</v>
      </c>
      <c r="X254" s="153">
        <v>0.56050955414012738</v>
      </c>
      <c r="Y254" s="172">
        <v>2.4795268425841677</v>
      </c>
      <c r="Z254" s="172">
        <v>-2.2773668950672454</v>
      </c>
      <c r="AA254" s="147"/>
      <c r="AB254" s="144"/>
      <c r="AC254" s="144"/>
      <c r="AD254" s="153">
        <v>0.70454545454545459</v>
      </c>
      <c r="AE254" s="153">
        <v>0.58328322309079983</v>
      </c>
      <c r="AF254" s="144"/>
    </row>
    <row r="255" spans="1:32" ht="22.15" customHeight="1" x14ac:dyDescent="0.25">
      <c r="A255" s="154" t="s">
        <v>241</v>
      </c>
      <c r="B255" s="155">
        <v>6.6666666666666666E-2</v>
      </c>
      <c r="C255" s="155">
        <v>0</v>
      </c>
      <c r="D255" s="155">
        <v>0</v>
      </c>
      <c r="E255" s="155">
        <v>0.125</v>
      </c>
      <c r="F255" s="155">
        <v>0</v>
      </c>
      <c r="G255" s="155">
        <v>0</v>
      </c>
      <c r="H255" s="155">
        <v>0</v>
      </c>
      <c r="I255" s="155">
        <v>0</v>
      </c>
      <c r="J255" s="172">
        <v>0</v>
      </c>
      <c r="K255" s="172">
        <v>-4.5454545454545459</v>
      </c>
      <c r="L255" s="147"/>
      <c r="M255" s="203">
        <v>-24.203821656050955</v>
      </c>
      <c r="N255" s="144"/>
      <c r="P255" s="154" t="s">
        <v>241</v>
      </c>
      <c r="Q255" s="155">
        <v>0.21710526315789475</v>
      </c>
      <c r="R255" s="155">
        <v>0.18497109826589594</v>
      </c>
      <c r="S255" s="155">
        <v>0.24423963133640553</v>
      </c>
      <c r="T255" s="155">
        <v>0.25988700564971751</v>
      </c>
      <c r="U255" s="155">
        <v>0.27439024390243905</v>
      </c>
      <c r="V255" s="155">
        <v>0.23645320197044334</v>
      </c>
      <c r="W255" s="155">
        <v>0.23809523809523808</v>
      </c>
      <c r="X255" s="155">
        <v>0.24203821656050956</v>
      </c>
      <c r="Y255" s="172">
        <v>0.39429784652714739</v>
      </c>
      <c r="Z255" s="172">
        <v>1.2332864786606974</v>
      </c>
      <c r="AA255" s="147"/>
      <c r="AB255" s="144"/>
      <c r="AC255" s="144"/>
      <c r="AD255" s="151">
        <v>4.5454545454545456E-2</v>
      </c>
      <c r="AE255" s="151">
        <v>0.22970535177390258</v>
      </c>
      <c r="AF255" s="144"/>
    </row>
    <row r="256" spans="1:32" ht="22.15" customHeight="1" x14ac:dyDescent="0.25">
      <c r="A256" s="154" t="s">
        <v>242</v>
      </c>
      <c r="B256" s="155">
        <v>2.7777777777777776E-2</v>
      </c>
      <c r="C256" s="155">
        <v>0</v>
      </c>
      <c r="D256" s="155">
        <v>0</v>
      </c>
      <c r="E256" s="155">
        <v>0.05</v>
      </c>
      <c r="F256" s="155">
        <v>0</v>
      </c>
      <c r="G256" s="155">
        <v>0</v>
      </c>
      <c r="H256" s="155">
        <v>0</v>
      </c>
      <c r="I256" s="155">
        <v>0</v>
      </c>
      <c r="J256" s="172">
        <v>0</v>
      </c>
      <c r="K256" s="172">
        <v>-0.92592592592592582</v>
      </c>
      <c r="L256" s="147"/>
      <c r="M256" s="203">
        <v>-3.5152636447733578</v>
      </c>
      <c r="N256" s="144"/>
      <c r="P256" s="154" t="s">
        <v>242</v>
      </c>
      <c r="Q256" s="155">
        <v>5.5230125523012555E-2</v>
      </c>
      <c r="R256" s="155">
        <v>4.7690014903129657E-2</v>
      </c>
      <c r="S256" s="155">
        <v>5.0766283524904213E-2</v>
      </c>
      <c r="T256" s="155">
        <v>5.6650246305418719E-2</v>
      </c>
      <c r="U256" s="155">
        <v>4.8754062838569881E-2</v>
      </c>
      <c r="V256" s="155">
        <v>5.5045871559633031E-2</v>
      </c>
      <c r="W256" s="155">
        <v>5.328596802841918E-2</v>
      </c>
      <c r="X256" s="155">
        <v>3.515263644773358E-2</v>
      </c>
      <c r="Y256" s="172">
        <v>-1.8133331580685599</v>
      </c>
      <c r="Z256" s="172">
        <v>-1.7075966232058599</v>
      </c>
      <c r="AA256" s="147"/>
      <c r="AB256" s="144"/>
      <c r="AC256" s="144"/>
      <c r="AD256" s="151">
        <v>9.2592592592592587E-3</v>
      </c>
      <c r="AE256" s="151">
        <v>5.222860267979218E-2</v>
      </c>
      <c r="AF256" s="144"/>
    </row>
    <row r="257" spans="1:32" ht="22.15" customHeight="1" x14ac:dyDescent="0.25">
      <c r="A257" s="154" t="s">
        <v>243</v>
      </c>
      <c r="B257" s="155">
        <v>0.5</v>
      </c>
      <c r="C257" s="155">
        <v>0.82758620689655171</v>
      </c>
      <c r="D257" s="155">
        <v>0.8571428571428571</v>
      </c>
      <c r="E257" s="155">
        <v>0.6</v>
      </c>
      <c r="F257" s="155">
        <v>0.78125</v>
      </c>
      <c r="G257" s="155">
        <v>0.8571428571428571</v>
      </c>
      <c r="H257" s="155">
        <v>0.82</v>
      </c>
      <c r="I257" s="155">
        <v>0.88</v>
      </c>
      <c r="J257" s="172">
        <v>6.0000000000000053</v>
      </c>
      <c r="K257" s="172">
        <v>13</v>
      </c>
      <c r="L257" s="147"/>
      <c r="M257" s="203">
        <v>15.474560592044407</v>
      </c>
      <c r="N257" s="144"/>
      <c r="P257" s="154" t="s">
        <v>243</v>
      </c>
      <c r="Q257" s="155">
        <v>0.63933054393305444</v>
      </c>
      <c r="R257" s="155">
        <v>0.65946348733233984</v>
      </c>
      <c r="S257" s="155">
        <v>0.71455938697318011</v>
      </c>
      <c r="T257" s="155">
        <v>0.73029556650246308</v>
      </c>
      <c r="U257" s="155">
        <v>0.68905742145178761</v>
      </c>
      <c r="V257" s="155">
        <v>0.67087155963302747</v>
      </c>
      <c r="W257" s="155">
        <v>0.67673179396092364</v>
      </c>
      <c r="X257" s="155">
        <v>0.72525439407955594</v>
      </c>
      <c r="Y257" s="172">
        <v>4.8522600118632297</v>
      </c>
      <c r="Z257" s="172">
        <v>4.5598938788333658</v>
      </c>
      <c r="AA257" s="147"/>
      <c r="AB257" s="144"/>
      <c r="AC257" s="144"/>
      <c r="AD257" s="151">
        <v>0.75</v>
      </c>
      <c r="AE257" s="151">
        <v>0.67965545529122229</v>
      </c>
      <c r="AF257" s="144"/>
    </row>
    <row r="258" spans="1:32" ht="22.15" customHeight="1" x14ac:dyDescent="0.25">
      <c r="A258" s="154" t="s">
        <v>244</v>
      </c>
      <c r="B258" s="155">
        <v>0</v>
      </c>
      <c r="C258" s="155">
        <v>0</v>
      </c>
      <c r="D258" s="155">
        <v>0</v>
      </c>
      <c r="E258" s="155">
        <v>0</v>
      </c>
      <c r="F258" s="155">
        <v>0</v>
      </c>
      <c r="G258" s="155">
        <v>0</v>
      </c>
      <c r="H258" s="155">
        <v>0</v>
      </c>
      <c r="I258" s="155">
        <v>0</v>
      </c>
      <c r="J258" s="172">
        <v>0</v>
      </c>
      <c r="K258" s="172">
        <v>0</v>
      </c>
      <c r="L258" s="147"/>
      <c r="M258" s="203">
        <v>-9.2506938020351537E-2</v>
      </c>
      <c r="N258" s="144"/>
      <c r="P258" s="154" t="s">
        <v>244</v>
      </c>
      <c r="Q258" s="155">
        <v>0</v>
      </c>
      <c r="R258" s="155">
        <v>0</v>
      </c>
      <c r="S258" s="155">
        <v>0</v>
      </c>
      <c r="T258" s="155">
        <v>0</v>
      </c>
      <c r="U258" s="155">
        <v>2.1668472372697724E-3</v>
      </c>
      <c r="V258" s="155">
        <v>0</v>
      </c>
      <c r="W258" s="155">
        <v>0</v>
      </c>
      <c r="X258" s="155">
        <v>9.2506938020351531E-4</v>
      </c>
      <c r="Y258" s="172">
        <v>9.2506938020351537E-2</v>
      </c>
      <c r="Z258" s="172">
        <v>6.5162119863392265E-2</v>
      </c>
      <c r="AA258" s="147"/>
      <c r="AB258" s="144"/>
      <c r="AC258" s="144"/>
      <c r="AD258" s="151">
        <v>0</v>
      </c>
      <c r="AE258" s="151">
        <v>2.7344818156959256E-4</v>
      </c>
      <c r="AF258" s="144"/>
    </row>
    <row r="259" spans="1:32" ht="22.15" customHeight="1" x14ac:dyDescent="0.25">
      <c r="A259" s="154" t="s">
        <v>245</v>
      </c>
      <c r="B259" s="155">
        <v>0</v>
      </c>
      <c r="C259" s="155">
        <v>0</v>
      </c>
      <c r="D259" s="155">
        <v>0</v>
      </c>
      <c r="E259" s="155">
        <v>0</v>
      </c>
      <c r="F259" s="155">
        <v>0</v>
      </c>
      <c r="G259" s="155">
        <v>0</v>
      </c>
      <c r="H259" s="155">
        <v>0</v>
      </c>
      <c r="I259" s="155">
        <v>0</v>
      </c>
      <c r="J259" s="172">
        <v>0</v>
      </c>
      <c r="K259" s="172">
        <v>0</v>
      </c>
      <c r="L259" s="147"/>
      <c r="M259" s="203">
        <v>-0.18501387604070307</v>
      </c>
      <c r="N259" s="144"/>
      <c r="P259" s="154" t="s">
        <v>245</v>
      </c>
      <c r="Q259" s="155">
        <v>0</v>
      </c>
      <c r="R259" s="155">
        <v>7.4515648286140089E-4</v>
      </c>
      <c r="S259" s="155">
        <v>9.5785440613026815E-4</v>
      </c>
      <c r="T259" s="155">
        <v>0</v>
      </c>
      <c r="U259" s="155">
        <v>1.0834236186348862E-3</v>
      </c>
      <c r="V259" s="155">
        <v>0</v>
      </c>
      <c r="W259" s="155">
        <v>1.7761989342806395E-3</v>
      </c>
      <c r="X259" s="155">
        <v>1.8501387604070306E-3</v>
      </c>
      <c r="Y259" s="172">
        <v>7.3939826126391116E-3</v>
      </c>
      <c r="Z259" s="172">
        <v>0.11665183064830491</v>
      </c>
      <c r="AA259" s="147"/>
      <c r="AB259" s="144"/>
      <c r="AC259" s="144"/>
      <c r="AD259" s="151">
        <v>0</v>
      </c>
      <c r="AE259" s="151">
        <v>6.8362045392398143E-4</v>
      </c>
      <c r="AF259" s="144"/>
    </row>
    <row r="260" spans="1:32" ht="22.15" customHeight="1" x14ac:dyDescent="0.25">
      <c r="A260" s="154" t="s">
        <v>246</v>
      </c>
      <c r="B260" s="155">
        <v>2.7777777777777776E-2</v>
      </c>
      <c r="C260" s="155">
        <v>6.8965517241379309E-2</v>
      </c>
      <c r="D260" s="155">
        <v>0</v>
      </c>
      <c r="E260" s="155">
        <v>0</v>
      </c>
      <c r="F260" s="155">
        <v>3.125E-2</v>
      </c>
      <c r="G260" s="155">
        <v>0</v>
      </c>
      <c r="H260" s="155">
        <v>0.06</v>
      </c>
      <c r="I260" s="155">
        <v>0</v>
      </c>
      <c r="J260" s="172">
        <v>-6</v>
      </c>
      <c r="K260" s="172">
        <v>-3.2407407407407405</v>
      </c>
      <c r="L260" s="147"/>
      <c r="M260" s="203">
        <v>-9.8982423681776144</v>
      </c>
      <c r="N260" s="144"/>
      <c r="P260" s="154" t="s">
        <v>246</v>
      </c>
      <c r="Q260" s="155">
        <v>9.0376569037656909E-2</v>
      </c>
      <c r="R260" s="155">
        <v>6.7064083457526083E-2</v>
      </c>
      <c r="S260" s="155">
        <v>6.0344827586206899E-2</v>
      </c>
      <c r="T260" s="155">
        <v>5.5418719211822662E-2</v>
      </c>
      <c r="U260" s="155">
        <v>7.5839653304442034E-2</v>
      </c>
      <c r="V260" s="155">
        <v>6.5366972477064217E-2</v>
      </c>
      <c r="W260" s="155">
        <v>7.8152753108348141E-2</v>
      </c>
      <c r="X260" s="155">
        <v>9.8982423681776135E-2</v>
      </c>
      <c r="Y260" s="172">
        <v>2.0829670573427994</v>
      </c>
      <c r="Z260" s="172">
        <v>2.7749172382897274</v>
      </c>
      <c r="AA260" s="147"/>
      <c r="AB260" s="144"/>
      <c r="AC260" s="144"/>
      <c r="AD260" s="151">
        <v>3.2407407407407406E-2</v>
      </c>
      <c r="AE260" s="151">
        <v>7.1233251298878864E-2</v>
      </c>
      <c r="AF260" s="144"/>
    </row>
    <row r="261" spans="1:32" x14ac:dyDescent="0.25">
      <c r="A261" s="149" t="s">
        <v>247</v>
      </c>
      <c r="B261" s="150">
        <v>222.52777777777743</v>
      </c>
      <c r="C261" s="150">
        <v>189.13793103448242</v>
      </c>
      <c r="D261" s="150">
        <v>184.28571428571428</v>
      </c>
      <c r="E261" s="150">
        <v>265.64999999999975</v>
      </c>
      <c r="F261" s="150">
        <v>210.5000000000002</v>
      </c>
      <c r="G261" s="150">
        <v>186</v>
      </c>
      <c r="H261" s="150">
        <v>168.15999999999957</v>
      </c>
      <c r="I261" s="150">
        <v>180.23999999999975</v>
      </c>
      <c r="J261" s="177">
        <v>12.080000000000183</v>
      </c>
      <c r="K261" s="177">
        <v>-18.922037037037114</v>
      </c>
      <c r="L261" s="147"/>
      <c r="M261" s="203">
        <v>-54.514856614246355</v>
      </c>
      <c r="N261" s="144"/>
      <c r="P261" s="149" t="s">
        <v>247</v>
      </c>
      <c r="Q261" s="150">
        <v>210.08870292887039</v>
      </c>
      <c r="R261" s="150">
        <v>232.27943368107282</v>
      </c>
      <c r="S261" s="150">
        <v>162.34195402298843</v>
      </c>
      <c r="T261" s="150">
        <v>163.39655172413785</v>
      </c>
      <c r="U261" s="150">
        <v>163.72697724810362</v>
      </c>
      <c r="V261" s="150">
        <v>170.53211009174339</v>
      </c>
      <c r="W261" s="150">
        <v>184.31793960923625</v>
      </c>
      <c r="X261" s="150">
        <v>234.75485661424611</v>
      </c>
      <c r="Y261" s="177">
        <v>50.43691700500986</v>
      </c>
      <c r="Z261" s="177">
        <v>47.127839933907097</v>
      </c>
      <c r="AA261" s="147"/>
      <c r="AB261" s="144"/>
      <c r="AC261" s="144"/>
      <c r="AD261" s="150">
        <v>199.16203703703687</v>
      </c>
      <c r="AE261" s="150">
        <v>187.62701668033901</v>
      </c>
      <c r="AF261" s="144"/>
    </row>
    <row r="262" spans="1:32" x14ac:dyDescent="0.25">
      <c r="A262" s="149" t="s">
        <v>248</v>
      </c>
      <c r="B262" s="150">
        <v>249.46666666666636</v>
      </c>
      <c r="C262" s="150">
        <v>244.74999999999972</v>
      </c>
      <c r="D262" s="150">
        <v>213.66666666666666</v>
      </c>
      <c r="E262" s="150">
        <v>342.875</v>
      </c>
      <c r="F262" s="150">
        <v>157</v>
      </c>
      <c r="G262" s="150">
        <v>84</v>
      </c>
      <c r="H262" s="150">
        <v>113.66666666666701</v>
      </c>
      <c r="I262" s="150">
        <v>137.33333333333334</v>
      </c>
      <c r="J262" s="177">
        <v>23.66666666666633</v>
      </c>
      <c r="K262" s="177">
        <v>-85.939393939393852</v>
      </c>
      <c r="L262" s="147"/>
      <c r="M262" s="203">
        <v>-130.7494692144372</v>
      </c>
      <c r="N262" s="144"/>
      <c r="P262" s="149" t="s">
        <v>248</v>
      </c>
      <c r="Q262" s="150">
        <v>220.50986842105286</v>
      </c>
      <c r="R262" s="150">
        <v>260.85260115606934</v>
      </c>
      <c r="S262" s="150">
        <v>186.2903225806453</v>
      </c>
      <c r="T262" s="150">
        <v>197.71751412429344</v>
      </c>
      <c r="U262" s="150">
        <v>188.24390243902454</v>
      </c>
      <c r="V262" s="150">
        <v>194.5221674876851</v>
      </c>
      <c r="W262" s="150">
        <v>191.9285714285713</v>
      </c>
      <c r="X262" s="150">
        <v>268.08280254777054</v>
      </c>
      <c r="Y262" s="177">
        <v>76.154231119199238</v>
      </c>
      <c r="Z262" s="177">
        <v>56.755682884511259</v>
      </c>
      <c r="AA262" s="147"/>
      <c r="AB262" s="144"/>
      <c r="AC262" s="144"/>
      <c r="AD262" s="150">
        <v>223.2727272727272</v>
      </c>
      <c r="AE262" s="150">
        <v>211.32711966325928</v>
      </c>
      <c r="AF262" s="144"/>
    </row>
    <row r="263" spans="1:32" x14ac:dyDescent="0.25">
      <c r="A263" s="146" t="s">
        <v>249</v>
      </c>
      <c r="B263" s="147">
        <v>31</v>
      </c>
      <c r="C263" s="147">
        <v>34</v>
      </c>
      <c r="D263" s="147">
        <v>23</v>
      </c>
      <c r="E263" s="147">
        <v>27</v>
      </c>
      <c r="F263" s="147">
        <v>37</v>
      </c>
      <c r="G263" s="147">
        <v>42</v>
      </c>
      <c r="H263" s="147">
        <v>48</v>
      </c>
      <c r="I263" s="147">
        <v>44</v>
      </c>
      <c r="J263" s="148">
        <v>-8.3333333333333329E-2</v>
      </c>
      <c r="K263" s="148">
        <v>0.27272727272727282</v>
      </c>
      <c r="L263" s="147"/>
      <c r="M263" s="155">
        <v>2.3939064200217627E-2</v>
      </c>
      <c r="N263" s="144"/>
      <c r="P263" s="146" t="s">
        <v>249</v>
      </c>
      <c r="Q263" s="147">
        <v>1639</v>
      </c>
      <c r="R263" s="147">
        <v>1291</v>
      </c>
      <c r="S263" s="147">
        <v>1020</v>
      </c>
      <c r="T263" s="147">
        <v>1036</v>
      </c>
      <c r="U263" s="147">
        <v>1091</v>
      </c>
      <c r="V263" s="147">
        <v>1277</v>
      </c>
      <c r="W263" s="147">
        <v>1682</v>
      </c>
      <c r="X263" s="147">
        <v>1838</v>
      </c>
      <c r="Y263" s="148">
        <v>9.2746730083234238E-2</v>
      </c>
      <c r="Z263" s="148">
        <v>0.42386011509517479</v>
      </c>
      <c r="AA263" s="147"/>
      <c r="AB263" s="144"/>
      <c r="AC263" s="144"/>
      <c r="AD263" s="147">
        <v>34.571428571428569</v>
      </c>
      <c r="AE263" s="147">
        <v>1290.8571428571429</v>
      </c>
      <c r="AF263" s="144"/>
    </row>
    <row r="264" spans="1:32" x14ac:dyDescent="0.25">
      <c r="A264" s="146" t="s">
        <v>250</v>
      </c>
      <c r="B264" s="150">
        <v>6</v>
      </c>
      <c r="C264" s="150">
        <v>6</v>
      </c>
      <c r="D264" s="150">
        <v>3</v>
      </c>
      <c r="E264" s="150">
        <v>4</v>
      </c>
      <c r="F264" s="150">
        <v>3</v>
      </c>
      <c r="G264" s="150">
        <v>13</v>
      </c>
      <c r="H264" s="150">
        <v>12</v>
      </c>
      <c r="I264" s="150">
        <v>10</v>
      </c>
      <c r="J264" s="148">
        <v>-0.16666666666666666</v>
      </c>
      <c r="K264" s="148">
        <v>0.48936170212765956</v>
      </c>
      <c r="L264" s="147"/>
      <c r="M264" s="155">
        <v>1.7064846416382253E-2</v>
      </c>
      <c r="N264" s="144"/>
      <c r="P264" s="146" t="s">
        <v>250</v>
      </c>
      <c r="Q264" s="150">
        <v>532</v>
      </c>
      <c r="R264" s="150">
        <v>339</v>
      </c>
      <c r="S264" s="150">
        <v>206</v>
      </c>
      <c r="T264" s="150">
        <v>219</v>
      </c>
      <c r="U264" s="150">
        <v>204</v>
      </c>
      <c r="V264" s="150">
        <v>286</v>
      </c>
      <c r="W264" s="150">
        <v>487</v>
      </c>
      <c r="X264" s="150">
        <v>586</v>
      </c>
      <c r="Y264" s="148">
        <v>0.20328542094455851</v>
      </c>
      <c r="Z264" s="148">
        <v>0.80466344038715354</v>
      </c>
      <c r="AA264" s="147"/>
      <c r="AB264" s="144"/>
      <c r="AC264" s="144"/>
      <c r="AD264" s="150">
        <v>6.7142857142857144</v>
      </c>
      <c r="AE264" s="150">
        <v>324.71428571428572</v>
      </c>
      <c r="AF264" s="144"/>
    </row>
    <row r="265" spans="1:32" x14ac:dyDescent="0.25">
      <c r="A265" s="149" t="s">
        <v>251</v>
      </c>
      <c r="B265" s="147">
        <v>0</v>
      </c>
      <c r="C265" s="147">
        <v>13</v>
      </c>
      <c r="D265" s="147">
        <v>15</v>
      </c>
      <c r="E265" s="147">
        <v>12</v>
      </c>
      <c r="F265" s="147">
        <v>15</v>
      </c>
      <c r="G265" s="147">
        <v>6</v>
      </c>
      <c r="H265" s="147">
        <v>8</v>
      </c>
      <c r="I265" s="147">
        <v>6</v>
      </c>
      <c r="J265" s="148">
        <v>-0.25</v>
      </c>
      <c r="K265" s="157">
        <v>-0.47826086956521741</v>
      </c>
      <c r="L265" s="147"/>
      <c r="M265" s="155">
        <v>1.1650485436893204E-2</v>
      </c>
      <c r="N265" s="144"/>
      <c r="P265" s="149" t="s">
        <v>251</v>
      </c>
      <c r="Q265" s="147">
        <v>0</v>
      </c>
      <c r="R265" s="147">
        <v>828</v>
      </c>
      <c r="S265" s="147">
        <v>857</v>
      </c>
      <c r="T265" s="147">
        <v>661</v>
      </c>
      <c r="U265" s="147">
        <v>530</v>
      </c>
      <c r="V265" s="147">
        <v>582</v>
      </c>
      <c r="W265" s="147">
        <v>648</v>
      </c>
      <c r="X265" s="147">
        <v>515</v>
      </c>
      <c r="Y265" s="148">
        <v>-0.20524691358024691</v>
      </c>
      <c r="Z265" s="157">
        <v>-0.2474427666829031</v>
      </c>
      <c r="AA265" s="147"/>
      <c r="AB265" s="144"/>
      <c r="AC265" s="144"/>
      <c r="AD265" s="158">
        <v>11.5</v>
      </c>
      <c r="AE265" s="158">
        <v>684.33333333333337</v>
      </c>
      <c r="AF265" s="167"/>
    </row>
    <row r="266" spans="1:32" x14ac:dyDescent="0.25">
      <c r="A266" s="159" t="s">
        <v>252</v>
      </c>
      <c r="B266" s="150">
        <v>10</v>
      </c>
      <c r="C266" s="150">
        <v>3</v>
      </c>
      <c r="D266" s="150">
        <v>4</v>
      </c>
      <c r="E266" s="150">
        <v>4</v>
      </c>
      <c r="F266" s="150">
        <v>10</v>
      </c>
      <c r="G266" s="150">
        <v>1</v>
      </c>
      <c r="H266" s="150">
        <v>2</v>
      </c>
      <c r="I266" s="150">
        <v>0</v>
      </c>
      <c r="J266" s="148">
        <v>-1</v>
      </c>
      <c r="K266" s="148">
        <v>-1</v>
      </c>
      <c r="L266" s="147"/>
      <c r="M266" s="155">
        <v>0</v>
      </c>
      <c r="N266" s="144"/>
      <c r="P266" s="159" t="s">
        <v>252</v>
      </c>
      <c r="Q266" s="150">
        <v>171</v>
      </c>
      <c r="R266" s="150">
        <v>160</v>
      </c>
      <c r="S266" s="150">
        <v>196</v>
      </c>
      <c r="T266" s="150">
        <v>117</v>
      </c>
      <c r="U266" s="150">
        <v>131</v>
      </c>
      <c r="V266" s="150">
        <v>112</v>
      </c>
      <c r="W266" s="150">
        <v>123</v>
      </c>
      <c r="X266" s="150">
        <v>145</v>
      </c>
      <c r="Y266" s="148">
        <v>0.17886178861788618</v>
      </c>
      <c r="Z266" s="148">
        <v>4.9504950495050069E-3</v>
      </c>
      <c r="AA266" s="147"/>
      <c r="AB266" s="144"/>
      <c r="AC266" s="144"/>
      <c r="AD266" s="150">
        <v>4.8571428571428568</v>
      </c>
      <c r="AE266" s="150">
        <v>144.28571428571428</v>
      </c>
      <c r="AF266" s="144"/>
    </row>
    <row r="267" spans="1:32" x14ac:dyDescent="0.25">
      <c r="A267" s="159" t="s">
        <v>253</v>
      </c>
      <c r="B267" s="150">
        <v>0</v>
      </c>
      <c r="C267" s="150">
        <v>1</v>
      </c>
      <c r="D267" s="150">
        <v>1</v>
      </c>
      <c r="E267" s="150">
        <v>0</v>
      </c>
      <c r="F267" s="150">
        <v>0</v>
      </c>
      <c r="G267" s="150">
        <v>0</v>
      </c>
      <c r="H267" s="150">
        <v>1</v>
      </c>
      <c r="I267" s="150">
        <v>0</v>
      </c>
      <c r="J267" s="148">
        <v>-1</v>
      </c>
      <c r="K267" s="148">
        <v>-1</v>
      </c>
      <c r="L267" s="147"/>
      <c r="M267" s="155">
        <v>0</v>
      </c>
      <c r="N267" s="144"/>
      <c r="P267" s="159" t="s">
        <v>253</v>
      </c>
      <c r="Q267" s="150">
        <v>19</v>
      </c>
      <c r="R267" s="150">
        <v>32</v>
      </c>
      <c r="S267" s="150">
        <v>49</v>
      </c>
      <c r="T267" s="150">
        <v>29</v>
      </c>
      <c r="U267" s="150">
        <v>36</v>
      </c>
      <c r="V267" s="150">
        <v>15</v>
      </c>
      <c r="W267" s="150">
        <v>25</v>
      </c>
      <c r="X267" s="150">
        <v>26</v>
      </c>
      <c r="Y267" s="148">
        <v>0.04</v>
      </c>
      <c r="Z267" s="148">
        <v>-0.11219512195121949</v>
      </c>
      <c r="AA267" s="147"/>
      <c r="AB267" s="144"/>
      <c r="AC267" s="144"/>
      <c r="AD267" s="150">
        <v>0.42857142857142855</v>
      </c>
      <c r="AE267" s="150">
        <v>29.285714285714285</v>
      </c>
      <c r="AF267" s="144"/>
    </row>
    <row r="268" spans="1:32" x14ac:dyDescent="0.25">
      <c r="A268" s="159" t="s">
        <v>254</v>
      </c>
      <c r="B268" s="191">
        <v>0</v>
      </c>
      <c r="C268" s="191">
        <v>0.25</v>
      </c>
      <c r="D268" s="191">
        <v>0.2</v>
      </c>
      <c r="E268" s="191">
        <v>0</v>
      </c>
      <c r="F268" s="191">
        <v>0</v>
      </c>
      <c r="G268" s="191">
        <v>0</v>
      </c>
      <c r="H268" s="191">
        <v>0.33333333333333331</v>
      </c>
      <c r="I268" s="191" t="s">
        <v>285</v>
      </c>
      <c r="J268" s="172" t="e">
        <v>#VALUE!</v>
      </c>
      <c r="K268" s="172" t="e">
        <v>#VALUE!</v>
      </c>
      <c r="L268" s="147"/>
      <c r="M268" s="203" t="e">
        <v>#VALUE!</v>
      </c>
      <c r="N268" s="144"/>
      <c r="P268" s="159" t="s">
        <v>254</v>
      </c>
      <c r="Q268" s="191">
        <v>0.1</v>
      </c>
      <c r="R268" s="191">
        <v>0.16666666666666666</v>
      </c>
      <c r="S268" s="191">
        <v>0.2</v>
      </c>
      <c r="T268" s="191">
        <v>0.19863013698630136</v>
      </c>
      <c r="U268" s="191">
        <v>0.21556886227544911</v>
      </c>
      <c r="V268" s="191">
        <v>0.11811023622047244</v>
      </c>
      <c r="W268" s="191">
        <v>0.16891891891891891</v>
      </c>
      <c r="X268" s="191">
        <v>0.15204678362573099</v>
      </c>
      <c r="Y268" s="172">
        <v>-1.6872135293187929</v>
      </c>
      <c r="Z268" s="172">
        <v>-1.667749620965997</v>
      </c>
      <c r="AA268" s="147"/>
      <c r="AB268" s="144"/>
      <c r="AC268" s="144"/>
      <c r="AD268" s="191">
        <v>8.1081081081081072E-2</v>
      </c>
      <c r="AE268" s="191">
        <v>0.16872427983539096</v>
      </c>
      <c r="AF268" s="144"/>
    </row>
    <row r="269" spans="1:32" x14ac:dyDescent="0.25">
      <c r="A269" s="161" t="s">
        <v>255</v>
      </c>
      <c r="B269" s="161"/>
      <c r="C269" s="161"/>
      <c r="D269" s="161"/>
      <c r="E269" s="144"/>
      <c r="F269" s="144"/>
      <c r="G269" s="144"/>
      <c r="H269" s="144"/>
      <c r="I269" s="144"/>
      <c r="J269" s="144"/>
      <c r="K269" s="144"/>
      <c r="L269" s="144"/>
      <c r="M269" s="144"/>
      <c r="N269" s="144"/>
      <c r="O269" s="204"/>
      <c r="P269" s="161" t="s">
        <v>255</v>
      </c>
      <c r="Q269" s="161"/>
      <c r="R269" s="161"/>
      <c r="S269" s="161"/>
      <c r="T269" s="144"/>
      <c r="U269" s="144"/>
      <c r="V269" s="144"/>
      <c r="W269" s="144"/>
      <c r="X269" s="144"/>
      <c r="Y269" s="144"/>
      <c r="Z269" s="144"/>
      <c r="AA269" s="144"/>
      <c r="AB269" s="144"/>
      <c r="AC269" s="144"/>
      <c r="AD269" s="144"/>
      <c r="AE269" s="144"/>
      <c r="AF269" s="144"/>
    </row>
    <row r="270" spans="1:32" x14ac:dyDescent="0.25">
      <c r="A270" s="161"/>
      <c r="B270" s="161"/>
      <c r="C270" s="161"/>
      <c r="D270" s="161"/>
      <c r="E270" s="144"/>
      <c r="F270" s="144"/>
      <c r="G270" s="144"/>
      <c r="H270" s="144"/>
      <c r="I270" s="144"/>
      <c r="J270" s="144"/>
      <c r="K270" s="144"/>
      <c r="L270" s="144"/>
      <c r="M270" s="144"/>
      <c r="N270" s="144"/>
      <c r="O270" s="204"/>
      <c r="P270" s="161"/>
      <c r="Q270" s="161"/>
      <c r="R270" s="161"/>
      <c r="S270" s="161"/>
      <c r="T270" s="144"/>
      <c r="U270" s="144"/>
      <c r="V270" s="144"/>
      <c r="W270" s="144"/>
      <c r="X270" s="144"/>
      <c r="Y270" s="144"/>
      <c r="Z270" s="144"/>
      <c r="AA270" s="144"/>
      <c r="AB270" s="144"/>
      <c r="AC270" s="144"/>
      <c r="AD270" s="144"/>
      <c r="AE270" s="144"/>
      <c r="AF270" s="144"/>
    </row>
    <row r="271" spans="1:32" x14ac:dyDescent="0.25">
      <c r="A271" s="161"/>
      <c r="B271" s="161"/>
      <c r="C271" s="161"/>
      <c r="D271" s="161"/>
      <c r="E271" s="144"/>
      <c r="F271" s="144"/>
      <c r="G271" s="144"/>
      <c r="H271" s="144"/>
      <c r="I271" s="144"/>
      <c r="J271" s="144"/>
      <c r="K271" s="144"/>
      <c r="L271" s="144"/>
      <c r="M271" s="144"/>
      <c r="N271" s="144"/>
      <c r="O271" s="204"/>
      <c r="P271" s="161"/>
      <c r="Q271" s="161"/>
      <c r="R271" s="161"/>
      <c r="S271" s="161"/>
      <c r="T271" s="144"/>
      <c r="U271" s="144"/>
      <c r="V271" s="144"/>
      <c r="W271" s="144"/>
      <c r="X271" s="144"/>
      <c r="Y271" s="144"/>
      <c r="Z271" s="144"/>
      <c r="AA271" s="144"/>
      <c r="AB271" s="144"/>
      <c r="AC271" s="144"/>
      <c r="AD271" s="144"/>
      <c r="AE271" s="144"/>
      <c r="AF271" s="144"/>
    </row>
    <row r="272" spans="1:32" x14ac:dyDescent="0.25">
      <c r="A272" s="189" t="s">
        <v>282</v>
      </c>
      <c r="B272" s="189"/>
      <c r="C272" s="189"/>
      <c r="D272" s="189"/>
      <c r="E272" s="181"/>
      <c r="F272" s="167"/>
      <c r="G272" s="167"/>
      <c r="H272" s="167"/>
      <c r="I272" s="167"/>
      <c r="J272" s="167"/>
      <c r="K272" s="167"/>
      <c r="L272" s="188"/>
      <c r="M272" s="211"/>
      <c r="N272" s="144"/>
      <c r="O272" s="211"/>
      <c r="P272" s="189" t="s">
        <v>282</v>
      </c>
      <c r="Q272" s="189"/>
      <c r="R272" s="189"/>
      <c r="S272" s="189"/>
      <c r="T272" s="181"/>
      <c r="U272" s="144"/>
      <c r="V272" s="144"/>
      <c r="W272" s="144"/>
      <c r="X272" s="144"/>
      <c r="Y272" s="144"/>
      <c r="Z272" s="144"/>
      <c r="AA272" s="188"/>
      <c r="AB272" s="144"/>
      <c r="AC272" s="144"/>
      <c r="AD272" s="144"/>
      <c r="AE272" s="144"/>
      <c r="AF272" s="144"/>
    </row>
    <row r="273" spans="1:32" x14ac:dyDescent="0.25">
      <c r="A273" s="166" t="s">
        <v>322</v>
      </c>
      <c r="B273" s="166"/>
      <c r="C273" s="166"/>
      <c r="D273" s="166"/>
      <c r="E273" s="213"/>
      <c r="F273" s="167"/>
      <c r="G273" s="167"/>
      <c r="H273" s="167"/>
      <c r="I273" s="167"/>
      <c r="J273" s="167"/>
      <c r="K273" s="167"/>
      <c r="L273" s="167"/>
      <c r="M273" s="144"/>
      <c r="N273" s="144"/>
      <c r="P273" s="166" t="s">
        <v>231</v>
      </c>
      <c r="Q273" s="166"/>
      <c r="R273" s="166"/>
      <c r="S273" s="166"/>
      <c r="T273" s="162"/>
      <c r="U273" s="144"/>
      <c r="V273" s="144"/>
      <c r="W273" s="144"/>
      <c r="X273" s="144"/>
      <c r="Y273" s="144"/>
      <c r="Z273" s="144"/>
      <c r="AA273" s="167"/>
      <c r="AB273" s="144"/>
      <c r="AC273" s="144"/>
      <c r="AD273" s="144"/>
      <c r="AE273" s="144"/>
      <c r="AF273" s="144"/>
    </row>
    <row r="274" spans="1:32" ht="31.5" x14ac:dyDescent="0.25">
      <c r="A274" s="190"/>
      <c r="B274" s="141">
        <v>2019</v>
      </c>
      <c r="C274" s="141">
        <v>2020</v>
      </c>
      <c r="D274" s="141">
        <v>2021</v>
      </c>
      <c r="E274" s="141">
        <v>2022</v>
      </c>
      <c r="F274" s="141">
        <v>2023</v>
      </c>
      <c r="G274" s="141">
        <v>2024</v>
      </c>
      <c r="H274" s="141">
        <v>2025</v>
      </c>
      <c r="I274" s="141">
        <v>2026</v>
      </c>
      <c r="J274" s="142" t="s">
        <v>232</v>
      </c>
      <c r="K274" s="142" t="s">
        <v>233</v>
      </c>
      <c r="L274" s="143" t="s">
        <v>234</v>
      </c>
      <c r="M274" s="145" t="s">
        <v>287</v>
      </c>
      <c r="N274" s="144"/>
      <c r="P274" s="190"/>
      <c r="Q274" s="141">
        <v>2019</v>
      </c>
      <c r="R274" s="141">
        <v>2020</v>
      </c>
      <c r="S274" s="141">
        <v>2021</v>
      </c>
      <c r="T274" s="141">
        <v>2022</v>
      </c>
      <c r="U274" s="141">
        <v>2023</v>
      </c>
      <c r="V274" s="141">
        <v>2024</v>
      </c>
      <c r="W274" s="141">
        <v>2025</v>
      </c>
      <c r="X274" s="141">
        <v>2026</v>
      </c>
      <c r="Y274" s="142" t="s">
        <v>232</v>
      </c>
      <c r="Z274" s="142" t="s">
        <v>233</v>
      </c>
      <c r="AA274" s="143" t="s">
        <v>234</v>
      </c>
      <c r="AB274" s="144"/>
      <c r="AC274" s="144"/>
      <c r="AD274" s="145" t="s">
        <v>323</v>
      </c>
      <c r="AE274" s="145" t="s">
        <v>235</v>
      </c>
      <c r="AF274" s="144"/>
    </row>
    <row r="275" spans="1:32" x14ac:dyDescent="0.25">
      <c r="A275" s="146" t="s">
        <v>236</v>
      </c>
      <c r="B275" s="147">
        <v>14</v>
      </c>
      <c r="C275" s="147">
        <v>15</v>
      </c>
      <c r="D275" s="147">
        <v>6</v>
      </c>
      <c r="E275" s="147">
        <v>12</v>
      </c>
      <c r="F275" s="147">
        <v>7</v>
      </c>
      <c r="G275" s="147">
        <v>9</v>
      </c>
      <c r="H275" s="147">
        <v>6</v>
      </c>
      <c r="I275" s="147">
        <v>8</v>
      </c>
      <c r="J275" s="148">
        <v>0.33333333333333331</v>
      </c>
      <c r="K275" s="148">
        <v>-0.18840579710144931</v>
      </c>
      <c r="L275" s="147"/>
      <c r="M275" s="155">
        <v>2.1220159151193633E-2</v>
      </c>
      <c r="N275" s="144"/>
      <c r="P275" s="146" t="s">
        <v>236</v>
      </c>
      <c r="Q275" s="147">
        <v>359</v>
      </c>
      <c r="R275" s="147">
        <v>377</v>
      </c>
      <c r="S275" s="147">
        <v>301</v>
      </c>
      <c r="T275" s="147">
        <v>319</v>
      </c>
      <c r="U275" s="147">
        <v>306</v>
      </c>
      <c r="V275" s="147">
        <v>311</v>
      </c>
      <c r="W275" s="147">
        <v>394</v>
      </c>
      <c r="X275" s="147">
        <v>377</v>
      </c>
      <c r="Y275" s="148">
        <v>-4.3147208121827409E-2</v>
      </c>
      <c r="Z275" s="148">
        <v>0.11491339247993232</v>
      </c>
      <c r="AA275" s="147"/>
      <c r="AB275" s="144"/>
      <c r="AC275" s="144"/>
      <c r="AD275" s="147">
        <v>9.8571428571428577</v>
      </c>
      <c r="AE275" s="147">
        <v>338.14285714285717</v>
      </c>
      <c r="AF275" s="144"/>
    </row>
    <row r="276" spans="1:32" x14ac:dyDescent="0.25">
      <c r="A276" s="149" t="s">
        <v>237</v>
      </c>
      <c r="B276" s="150">
        <v>14</v>
      </c>
      <c r="C276" s="150">
        <v>14</v>
      </c>
      <c r="D276" s="150">
        <v>4</v>
      </c>
      <c r="E276" s="150">
        <v>10</v>
      </c>
      <c r="F276" s="150">
        <v>6</v>
      </c>
      <c r="G276" s="150">
        <v>4</v>
      </c>
      <c r="H276" s="150">
        <v>5</v>
      </c>
      <c r="I276" s="150">
        <v>8</v>
      </c>
      <c r="J276" s="148">
        <v>0.6</v>
      </c>
      <c r="K276" s="148">
        <v>-1.7543859649122747E-2</v>
      </c>
      <c r="L276" s="147"/>
      <c r="M276" s="155">
        <v>3.1496062992125984E-2</v>
      </c>
      <c r="N276" s="144"/>
      <c r="P276" s="149" t="s">
        <v>237</v>
      </c>
      <c r="Q276" s="150">
        <v>278</v>
      </c>
      <c r="R276" s="150">
        <v>286</v>
      </c>
      <c r="S276" s="150">
        <v>230</v>
      </c>
      <c r="T276" s="150">
        <v>245</v>
      </c>
      <c r="U276" s="150">
        <v>229</v>
      </c>
      <c r="V276" s="150">
        <v>235</v>
      </c>
      <c r="W276" s="150">
        <v>274</v>
      </c>
      <c r="X276" s="150">
        <v>254</v>
      </c>
      <c r="Y276" s="148">
        <v>-7.2992700729927001E-2</v>
      </c>
      <c r="Z276" s="148">
        <v>5.6274620146312411E-4</v>
      </c>
      <c r="AA276" s="147"/>
      <c r="AB276" s="144"/>
      <c r="AC276" s="144"/>
      <c r="AD276" s="150">
        <v>8.1428571428571423</v>
      </c>
      <c r="AE276" s="150">
        <v>253.85714285714286</v>
      </c>
      <c r="AF276" s="144"/>
    </row>
    <row r="277" spans="1:32" x14ac:dyDescent="0.25">
      <c r="A277" s="146" t="s">
        <v>90</v>
      </c>
      <c r="B277" s="151">
        <v>1</v>
      </c>
      <c r="C277" s="151">
        <v>0.93333333333333335</v>
      </c>
      <c r="D277" s="151">
        <v>0.66666666666666663</v>
      </c>
      <c r="E277" s="151">
        <v>0.83333333333333337</v>
      </c>
      <c r="F277" s="151">
        <v>0.8571428571428571</v>
      </c>
      <c r="G277" s="151">
        <v>0.44444444444444442</v>
      </c>
      <c r="H277" s="151">
        <v>0.83333333333333337</v>
      </c>
      <c r="I277" s="151">
        <v>1</v>
      </c>
      <c r="J277" s="172">
        <v>16.666666666666664</v>
      </c>
      <c r="K277" s="172">
        <v>17.391304347826086</v>
      </c>
      <c r="L277" s="147"/>
      <c r="M277" s="203">
        <v>29.444444444444439</v>
      </c>
      <c r="N277" s="144"/>
      <c r="P277" s="146" t="s">
        <v>90</v>
      </c>
      <c r="Q277" s="151">
        <v>0.80813953488372092</v>
      </c>
      <c r="R277" s="151">
        <v>0.79224376731301938</v>
      </c>
      <c r="S277" s="151">
        <v>0.7931034482758621</v>
      </c>
      <c r="T277" s="151">
        <v>0.78778135048231512</v>
      </c>
      <c r="U277" s="151">
        <v>0.77891156462585032</v>
      </c>
      <c r="V277" s="151">
        <v>0.77814569536423839</v>
      </c>
      <c r="W277" s="151">
        <v>0.72295514511873349</v>
      </c>
      <c r="X277" s="151">
        <v>0.7055555555555556</v>
      </c>
      <c r="Y277" s="172">
        <v>-1.7399589563177886</v>
      </c>
      <c r="Z277" s="172">
        <v>-7.3488723269521161</v>
      </c>
      <c r="AA277" s="147"/>
      <c r="AB277" s="144"/>
      <c r="AC277" s="144"/>
      <c r="AD277" s="151">
        <v>0.82608695652173914</v>
      </c>
      <c r="AE277" s="151">
        <v>0.77904427882507676</v>
      </c>
      <c r="AF277" s="144"/>
    </row>
    <row r="278" spans="1:32" x14ac:dyDescent="0.25">
      <c r="A278" s="149" t="s">
        <v>238</v>
      </c>
      <c r="B278" s="150">
        <v>11</v>
      </c>
      <c r="C278" s="150">
        <v>13</v>
      </c>
      <c r="D278" s="150">
        <v>3</v>
      </c>
      <c r="E278" s="150">
        <v>8</v>
      </c>
      <c r="F278" s="150">
        <v>5</v>
      </c>
      <c r="G278" s="150">
        <v>3</v>
      </c>
      <c r="H278" s="150">
        <v>5</v>
      </c>
      <c r="I278" s="150">
        <v>7</v>
      </c>
      <c r="J278" s="148">
        <v>0.4</v>
      </c>
      <c r="K278" s="148">
        <v>2.0833333333333391E-2</v>
      </c>
      <c r="L278" s="147"/>
      <c r="M278" s="155">
        <v>3.0837004405286344E-2</v>
      </c>
      <c r="N278" s="144"/>
      <c r="P278" s="149" t="s">
        <v>238</v>
      </c>
      <c r="Q278" s="150">
        <v>261</v>
      </c>
      <c r="R278" s="150">
        <v>277</v>
      </c>
      <c r="S278" s="150">
        <v>220</v>
      </c>
      <c r="T278" s="150">
        <v>241</v>
      </c>
      <c r="U278" s="150">
        <v>214</v>
      </c>
      <c r="V278" s="150">
        <v>228</v>
      </c>
      <c r="W278" s="150">
        <v>253</v>
      </c>
      <c r="X278" s="150">
        <v>227</v>
      </c>
      <c r="Y278" s="148">
        <v>-0.10276679841897234</v>
      </c>
      <c r="Z278" s="148">
        <v>-6.1983471074380167E-2</v>
      </c>
      <c r="AA278" s="147"/>
      <c r="AB278" s="144"/>
      <c r="AC278" s="144"/>
      <c r="AD278" s="150">
        <v>6.8571428571428568</v>
      </c>
      <c r="AE278" s="150">
        <v>242</v>
      </c>
      <c r="AF278" s="144"/>
    </row>
    <row r="279" spans="1:32" x14ac:dyDescent="0.25">
      <c r="A279" s="149" t="s">
        <v>239</v>
      </c>
      <c r="B279" s="153">
        <v>0.7857142857142857</v>
      </c>
      <c r="C279" s="153">
        <v>0.8666666666666667</v>
      </c>
      <c r="D279" s="153">
        <v>0.5</v>
      </c>
      <c r="E279" s="153">
        <v>0.66666666666666663</v>
      </c>
      <c r="F279" s="153">
        <v>0.7142857142857143</v>
      </c>
      <c r="G279" s="153">
        <v>0.33333333333333331</v>
      </c>
      <c r="H279" s="153">
        <v>0.83333333333333337</v>
      </c>
      <c r="I279" s="153">
        <v>0.875</v>
      </c>
      <c r="J279" s="172">
        <v>4.1666666666666625</v>
      </c>
      <c r="K279" s="172">
        <v>17.934782608695656</v>
      </c>
      <c r="L279" s="147"/>
      <c r="M279" s="203">
        <v>27.287798408488062</v>
      </c>
      <c r="N279" s="144"/>
      <c r="P279" s="149" t="s">
        <v>239</v>
      </c>
      <c r="Q279" s="153">
        <v>0.72701949860724235</v>
      </c>
      <c r="R279" s="153">
        <v>0.73474801061007955</v>
      </c>
      <c r="S279" s="153">
        <v>0.73089700996677742</v>
      </c>
      <c r="T279" s="153">
        <v>0.75548589341692785</v>
      </c>
      <c r="U279" s="153">
        <v>0.69934640522875813</v>
      </c>
      <c r="V279" s="153">
        <v>0.73311897106109325</v>
      </c>
      <c r="W279" s="153">
        <v>0.64213197969543145</v>
      </c>
      <c r="X279" s="153">
        <v>0.60212201591511938</v>
      </c>
      <c r="Y279" s="172">
        <v>-4.000996378031207</v>
      </c>
      <c r="Z279" s="172">
        <v>-11.355183283857729</v>
      </c>
      <c r="AA279" s="147"/>
      <c r="AB279" s="144"/>
      <c r="AC279" s="144"/>
      <c r="AD279" s="153">
        <v>0.69565217391304346</v>
      </c>
      <c r="AE279" s="153">
        <v>0.71567384875369666</v>
      </c>
      <c r="AF279" s="144"/>
    </row>
    <row r="280" spans="1:32" x14ac:dyDescent="0.25">
      <c r="A280" s="149" t="s">
        <v>240</v>
      </c>
      <c r="B280" s="153">
        <v>0.7857142857142857</v>
      </c>
      <c r="C280" s="153">
        <v>0.9285714285714286</v>
      </c>
      <c r="D280" s="153">
        <v>0.75</v>
      </c>
      <c r="E280" s="153">
        <v>0.8</v>
      </c>
      <c r="F280" s="153">
        <v>0.83333333333333337</v>
      </c>
      <c r="G280" s="153">
        <v>0.75</v>
      </c>
      <c r="H280" s="153">
        <v>1</v>
      </c>
      <c r="I280" s="153">
        <v>0.875</v>
      </c>
      <c r="J280" s="172">
        <v>-12.5</v>
      </c>
      <c r="K280" s="172">
        <v>3.289473684210531</v>
      </c>
      <c r="L280" s="147"/>
      <c r="M280" s="203">
        <v>-1.870078740157477</v>
      </c>
      <c r="N280" s="144"/>
      <c r="P280" s="149" t="s">
        <v>240</v>
      </c>
      <c r="Q280" s="153">
        <v>0.9388489208633094</v>
      </c>
      <c r="R280" s="153">
        <v>0.96853146853146854</v>
      </c>
      <c r="S280" s="153">
        <v>0.95652173913043481</v>
      </c>
      <c r="T280" s="153">
        <v>0.98367346938775513</v>
      </c>
      <c r="U280" s="153">
        <v>0.93449781659388642</v>
      </c>
      <c r="V280" s="153">
        <v>0.97021276595744677</v>
      </c>
      <c r="W280" s="153">
        <v>0.92335766423357668</v>
      </c>
      <c r="X280" s="153">
        <v>0.89370078740157477</v>
      </c>
      <c r="Y280" s="172">
        <v>-2.965687683200191</v>
      </c>
      <c r="Z280" s="172">
        <v>-5.9591277876984599</v>
      </c>
      <c r="AA280" s="147"/>
      <c r="AB280" s="144"/>
      <c r="AC280" s="144"/>
      <c r="AD280" s="153">
        <v>0.84210526315789469</v>
      </c>
      <c r="AE280" s="153">
        <v>0.95329206527855936</v>
      </c>
      <c r="AF280" s="144"/>
    </row>
    <row r="281" spans="1:32" ht="22.15" customHeight="1" x14ac:dyDescent="0.25">
      <c r="A281" s="154" t="s">
        <v>241</v>
      </c>
      <c r="B281" s="155">
        <v>0</v>
      </c>
      <c r="C281" s="155">
        <v>0</v>
      </c>
      <c r="D281" s="155">
        <v>0</v>
      </c>
      <c r="E281" s="155">
        <v>0.2</v>
      </c>
      <c r="F281" s="155">
        <v>0.16666666666666666</v>
      </c>
      <c r="G281" s="155">
        <v>0.25</v>
      </c>
      <c r="H281" s="155">
        <v>0</v>
      </c>
      <c r="I281" s="155">
        <v>0</v>
      </c>
      <c r="J281" s="172">
        <v>0</v>
      </c>
      <c r="K281" s="172">
        <v>-7.0175438596491224</v>
      </c>
      <c r="L281" s="147"/>
      <c r="M281" s="203">
        <v>-4.3307086614173231</v>
      </c>
      <c r="N281" s="144"/>
      <c r="P281" s="154" t="s">
        <v>241</v>
      </c>
      <c r="Q281" s="155">
        <v>2.8776978417266189E-2</v>
      </c>
      <c r="R281" s="155">
        <v>3.4965034965034968E-2</v>
      </c>
      <c r="S281" s="155">
        <v>5.2173913043478258E-2</v>
      </c>
      <c r="T281" s="155">
        <v>6.1224489795918366E-2</v>
      </c>
      <c r="U281" s="155">
        <v>3.9301310043668124E-2</v>
      </c>
      <c r="V281" s="155">
        <v>2.1276595744680851E-2</v>
      </c>
      <c r="W281" s="155">
        <v>3.2846715328467155E-2</v>
      </c>
      <c r="X281" s="155">
        <v>4.3307086614173228E-2</v>
      </c>
      <c r="Y281" s="172">
        <v>1.0460371285706074</v>
      </c>
      <c r="Z281" s="172">
        <v>0.50403449146797019</v>
      </c>
      <c r="AA281" s="147"/>
      <c r="AB281" s="144"/>
      <c r="AC281" s="144"/>
      <c r="AD281" s="151">
        <v>7.0175438596491224E-2</v>
      </c>
      <c r="AE281" s="151">
        <v>3.8266741699493526E-2</v>
      </c>
      <c r="AF281" s="144"/>
    </row>
    <row r="282" spans="1:32" ht="22.15" customHeight="1" x14ac:dyDescent="0.25">
      <c r="A282" s="154" t="s">
        <v>242</v>
      </c>
      <c r="B282" s="155">
        <v>0</v>
      </c>
      <c r="C282" s="155">
        <v>0</v>
      </c>
      <c r="D282" s="155">
        <v>0</v>
      </c>
      <c r="E282" s="155">
        <v>0.16666666666666666</v>
      </c>
      <c r="F282" s="155">
        <v>0.14285714285714285</v>
      </c>
      <c r="G282" s="155">
        <v>0.1111111111111111</v>
      </c>
      <c r="H282" s="155">
        <v>0</v>
      </c>
      <c r="I282" s="155">
        <v>0</v>
      </c>
      <c r="J282" s="172">
        <v>0</v>
      </c>
      <c r="K282" s="172">
        <v>-5.7971014492753623</v>
      </c>
      <c r="L282" s="147"/>
      <c r="M282" s="203">
        <v>-2.9177718832891246</v>
      </c>
      <c r="N282" s="144"/>
      <c r="P282" s="154" t="s">
        <v>242</v>
      </c>
      <c r="Q282" s="155">
        <v>2.2284122562674095E-2</v>
      </c>
      <c r="R282" s="155">
        <v>2.6525198938992044E-2</v>
      </c>
      <c r="S282" s="155">
        <v>3.9867109634551492E-2</v>
      </c>
      <c r="T282" s="155">
        <v>4.7021943573667714E-2</v>
      </c>
      <c r="U282" s="155">
        <v>2.9411764705882353E-2</v>
      </c>
      <c r="V282" s="155">
        <v>1.607717041800643E-2</v>
      </c>
      <c r="W282" s="155">
        <v>2.2842639593908629E-2</v>
      </c>
      <c r="X282" s="155">
        <v>2.9177718832891247E-2</v>
      </c>
      <c r="Y282" s="172">
        <v>0.63350792389826194</v>
      </c>
      <c r="Z282" s="172">
        <v>4.4937071290814673E-2</v>
      </c>
      <c r="AA282" s="147"/>
      <c r="AB282" s="144"/>
      <c r="AC282" s="144"/>
      <c r="AD282" s="151">
        <v>5.7971014492753624E-2</v>
      </c>
      <c r="AE282" s="151">
        <v>2.8728348119983101E-2</v>
      </c>
      <c r="AF282" s="144"/>
    </row>
    <row r="283" spans="1:32" ht="22.15" customHeight="1" x14ac:dyDescent="0.25">
      <c r="A283" s="154" t="s">
        <v>243</v>
      </c>
      <c r="B283" s="155">
        <v>0</v>
      </c>
      <c r="C283" s="155">
        <v>6.6666666666666666E-2</v>
      </c>
      <c r="D283" s="155">
        <v>0.33333333333333331</v>
      </c>
      <c r="E283" s="155">
        <v>8.3333333333333329E-2</v>
      </c>
      <c r="F283" s="155">
        <v>0.14285714285714285</v>
      </c>
      <c r="G283" s="155">
        <v>0.33333333333333331</v>
      </c>
      <c r="H283" s="155">
        <v>0.16666666666666666</v>
      </c>
      <c r="I283" s="155">
        <v>0</v>
      </c>
      <c r="J283" s="172">
        <v>-16.666666666666664</v>
      </c>
      <c r="K283" s="172">
        <v>-13.043478260869565</v>
      </c>
      <c r="L283" s="147"/>
      <c r="M283" s="203">
        <v>-21.750663129973475</v>
      </c>
      <c r="N283" s="144"/>
      <c r="P283" s="154" t="s">
        <v>243</v>
      </c>
      <c r="Q283" s="155">
        <v>0.12534818941504178</v>
      </c>
      <c r="R283" s="155">
        <v>0.15649867374005305</v>
      </c>
      <c r="S283" s="155">
        <v>0.15614617940199335</v>
      </c>
      <c r="T283" s="155">
        <v>0.14420062695924765</v>
      </c>
      <c r="U283" s="155">
        <v>0.16993464052287582</v>
      </c>
      <c r="V283" s="155">
        <v>0.16077170418006431</v>
      </c>
      <c r="W283" s="155">
        <v>0.23096446700507614</v>
      </c>
      <c r="X283" s="155">
        <v>0.21750663129973474</v>
      </c>
      <c r="Y283" s="172">
        <v>-1.3457835705341399</v>
      </c>
      <c r="Z283" s="172">
        <v>5.2741105317478718</v>
      </c>
      <c r="AA283" s="147"/>
      <c r="AB283" s="144"/>
      <c r="AC283" s="144"/>
      <c r="AD283" s="151">
        <v>0.13043478260869565</v>
      </c>
      <c r="AE283" s="151">
        <v>0.16476552598225602</v>
      </c>
      <c r="AF283" s="144"/>
    </row>
    <row r="284" spans="1:32" ht="22.15" customHeight="1" x14ac:dyDescent="0.25">
      <c r="A284" s="154" t="s">
        <v>244</v>
      </c>
      <c r="B284" s="155">
        <v>0</v>
      </c>
      <c r="C284" s="155">
        <v>0</v>
      </c>
      <c r="D284" s="155">
        <v>0</v>
      </c>
      <c r="E284" s="155">
        <v>8.3333333333333329E-2</v>
      </c>
      <c r="F284" s="155">
        <v>0</v>
      </c>
      <c r="G284" s="155">
        <v>0.22222222222222221</v>
      </c>
      <c r="H284" s="155">
        <v>0</v>
      </c>
      <c r="I284" s="155">
        <v>0</v>
      </c>
      <c r="J284" s="172">
        <v>0</v>
      </c>
      <c r="K284" s="172">
        <v>-4.3478260869565215</v>
      </c>
      <c r="L284" s="147"/>
      <c r="M284" s="203">
        <v>-2.3872679045092835</v>
      </c>
      <c r="N284" s="144"/>
      <c r="P284" s="154" t="s">
        <v>244</v>
      </c>
      <c r="Q284" s="155">
        <v>3.8997214484679667E-2</v>
      </c>
      <c r="R284" s="155">
        <v>2.6525198938992044E-2</v>
      </c>
      <c r="S284" s="155">
        <v>3.3222591362126247E-3</v>
      </c>
      <c r="T284" s="155">
        <v>2.5078369905956112E-2</v>
      </c>
      <c r="U284" s="155">
        <v>2.6143790849673203E-2</v>
      </c>
      <c r="V284" s="155">
        <v>3.8585209003215437E-2</v>
      </c>
      <c r="W284" s="155">
        <v>2.7918781725888325E-2</v>
      </c>
      <c r="X284" s="155">
        <v>2.3872679045092837E-2</v>
      </c>
      <c r="Y284" s="172">
        <v>-0.40461026807954886</v>
      </c>
      <c r="Z284" s="172">
        <v>-0.31657662443030227</v>
      </c>
      <c r="AA284" s="147"/>
      <c r="AB284" s="144"/>
      <c r="AC284" s="144"/>
      <c r="AD284" s="151">
        <v>4.3478260869565216E-2</v>
      </c>
      <c r="AE284" s="151">
        <v>2.7038445289395859E-2</v>
      </c>
      <c r="AF284" s="144"/>
    </row>
    <row r="285" spans="1:32" ht="22.15" customHeight="1" x14ac:dyDescent="0.25">
      <c r="A285" s="154" t="s">
        <v>245</v>
      </c>
      <c r="B285" s="155">
        <v>0</v>
      </c>
      <c r="C285" s="155">
        <v>0</v>
      </c>
      <c r="D285" s="155">
        <v>0</v>
      </c>
      <c r="E285" s="155">
        <v>0</v>
      </c>
      <c r="F285" s="155">
        <v>0</v>
      </c>
      <c r="G285" s="155">
        <v>0</v>
      </c>
      <c r="H285" s="155">
        <v>0</v>
      </c>
      <c r="I285" s="155">
        <v>0</v>
      </c>
      <c r="J285" s="172">
        <v>0</v>
      </c>
      <c r="K285" s="172">
        <v>0</v>
      </c>
      <c r="L285" s="147"/>
      <c r="M285" s="203">
        <v>-2.3872679045092835</v>
      </c>
      <c r="N285" s="144"/>
      <c r="P285" s="154" t="s">
        <v>245</v>
      </c>
      <c r="Q285" s="155">
        <v>2.7855153203342618E-3</v>
      </c>
      <c r="R285" s="155">
        <v>0</v>
      </c>
      <c r="S285" s="155">
        <v>9.9667774086378731E-3</v>
      </c>
      <c r="T285" s="155">
        <v>0</v>
      </c>
      <c r="U285" s="155">
        <v>0</v>
      </c>
      <c r="V285" s="155">
        <v>1.2861736334405145E-2</v>
      </c>
      <c r="W285" s="155">
        <v>7.6142131979695434E-3</v>
      </c>
      <c r="X285" s="155">
        <v>2.3872679045092837E-2</v>
      </c>
      <c r="Y285" s="172">
        <v>1.6258465847123296</v>
      </c>
      <c r="Z285" s="172">
        <v>1.9225446260977923</v>
      </c>
      <c r="AA285" s="147"/>
      <c r="AB285" s="144"/>
      <c r="AC285" s="144"/>
      <c r="AD285" s="151">
        <v>0</v>
      </c>
      <c r="AE285" s="151">
        <v>4.647232784114913E-3</v>
      </c>
      <c r="AF285" s="144"/>
    </row>
    <row r="286" spans="1:32" ht="22.15" customHeight="1" x14ac:dyDescent="0.25">
      <c r="A286" s="154" t="s">
        <v>246</v>
      </c>
      <c r="B286" s="155">
        <v>0</v>
      </c>
      <c r="C286" s="155">
        <v>0</v>
      </c>
      <c r="D286" s="155">
        <v>0</v>
      </c>
      <c r="E286" s="155">
        <v>0</v>
      </c>
      <c r="F286" s="155">
        <v>0</v>
      </c>
      <c r="G286" s="155">
        <v>0</v>
      </c>
      <c r="H286" s="155">
        <v>0</v>
      </c>
      <c r="I286" s="155">
        <v>0</v>
      </c>
      <c r="J286" s="172">
        <v>0</v>
      </c>
      <c r="K286" s="172">
        <v>0</v>
      </c>
      <c r="L286" s="147"/>
      <c r="M286" s="203">
        <v>-0.2652519893899204</v>
      </c>
      <c r="N286" s="144"/>
      <c r="P286" s="154" t="s">
        <v>246</v>
      </c>
      <c r="Q286" s="155">
        <v>2.7855153203342618E-3</v>
      </c>
      <c r="R286" s="155">
        <v>0</v>
      </c>
      <c r="S286" s="155">
        <v>0</v>
      </c>
      <c r="T286" s="155">
        <v>0</v>
      </c>
      <c r="U286" s="155">
        <v>3.2679738562091504E-3</v>
      </c>
      <c r="V286" s="155">
        <v>3.2154340836012861E-3</v>
      </c>
      <c r="W286" s="155">
        <v>0</v>
      </c>
      <c r="X286" s="155">
        <v>2.6525198938992041E-3</v>
      </c>
      <c r="Y286" s="172">
        <v>0.2652519893899204</v>
      </c>
      <c r="Z286" s="172">
        <v>0.13850927709587732</v>
      </c>
      <c r="AA286" s="147"/>
      <c r="AB286" s="144"/>
      <c r="AC286" s="144"/>
      <c r="AD286" s="151">
        <v>0</v>
      </c>
      <c r="AE286" s="151">
        <v>1.2674271229404308E-3</v>
      </c>
      <c r="AF286" s="144"/>
    </row>
    <row r="287" spans="1:32" x14ac:dyDescent="0.25">
      <c r="A287" s="149" t="s">
        <v>247</v>
      </c>
      <c r="B287" s="150">
        <v>244.57142857142887</v>
      </c>
      <c r="C287" s="150">
        <v>215.8</v>
      </c>
      <c r="D287" s="150">
        <v>152</v>
      </c>
      <c r="E287" s="150">
        <v>276.33333333333297</v>
      </c>
      <c r="F287" s="150">
        <v>317.57142857142901</v>
      </c>
      <c r="G287" s="150">
        <v>279</v>
      </c>
      <c r="H287" s="150">
        <v>469.33333333333297</v>
      </c>
      <c r="I287" s="150">
        <v>212.25</v>
      </c>
      <c r="J287" s="177">
        <v>-257.08333333333297</v>
      </c>
      <c r="K287" s="177">
        <v>-54.981884057971001</v>
      </c>
      <c r="L287" s="147"/>
      <c r="M287" s="203">
        <v>-34.43169761273171</v>
      </c>
      <c r="N287" s="144"/>
      <c r="P287" s="149" t="s">
        <v>247</v>
      </c>
      <c r="Q287" s="150">
        <v>275.66016713091898</v>
      </c>
      <c r="R287" s="150">
        <v>278.43766578249324</v>
      </c>
      <c r="S287" s="150">
        <v>232.61794019933546</v>
      </c>
      <c r="T287" s="150">
        <v>254.35423197492196</v>
      </c>
      <c r="U287" s="150">
        <v>233.90849673202587</v>
      </c>
      <c r="V287" s="150">
        <v>192.23151125401907</v>
      </c>
      <c r="W287" s="150">
        <v>265.36548223350241</v>
      </c>
      <c r="X287" s="150">
        <v>246.68169761273171</v>
      </c>
      <c r="Y287" s="177">
        <v>-18.683784620770695</v>
      </c>
      <c r="Z287" s="177">
        <v>-3.0031355093636591</v>
      </c>
      <c r="AA287" s="147"/>
      <c r="AB287" s="144"/>
      <c r="AC287" s="144"/>
      <c r="AD287" s="150">
        <v>267.231884057971</v>
      </c>
      <c r="AE287" s="150">
        <v>249.68483312209537</v>
      </c>
      <c r="AF287" s="144"/>
    </row>
    <row r="288" spans="1:32" x14ac:dyDescent="0.25">
      <c r="A288" s="149" t="s">
        <v>248</v>
      </c>
      <c r="B288" s="150">
        <v>244.57142857142887</v>
      </c>
      <c r="C288" s="150">
        <v>211.85714285714297</v>
      </c>
      <c r="D288" s="150">
        <v>160.75</v>
      </c>
      <c r="E288" s="150">
        <v>283.3</v>
      </c>
      <c r="F288" s="150">
        <v>310.33333333333297</v>
      </c>
      <c r="G288" s="150">
        <v>346.75</v>
      </c>
      <c r="H288" s="150">
        <v>522.79999999999995</v>
      </c>
      <c r="I288" s="150">
        <v>212.25</v>
      </c>
      <c r="J288" s="177">
        <v>-310.54999999999995</v>
      </c>
      <c r="K288" s="177">
        <v>-63.697368421052715</v>
      </c>
      <c r="L288" s="147"/>
      <c r="M288" s="203">
        <v>-62.616141732283211</v>
      </c>
      <c r="N288" s="144"/>
      <c r="P288" s="149" t="s">
        <v>248</v>
      </c>
      <c r="Q288" s="150">
        <v>280.37050359712208</v>
      </c>
      <c r="R288" s="150">
        <v>279.73076923076962</v>
      </c>
      <c r="S288" s="150">
        <v>251.59130434782628</v>
      </c>
      <c r="T288" s="150">
        <v>265.89387755102064</v>
      </c>
      <c r="U288" s="150">
        <v>244.61572052401721</v>
      </c>
      <c r="V288" s="150">
        <v>197.19574468085125</v>
      </c>
      <c r="W288" s="150">
        <v>261.18978102189772</v>
      </c>
      <c r="X288" s="150">
        <v>274.86614173228321</v>
      </c>
      <c r="Y288" s="177">
        <v>13.676360710385495</v>
      </c>
      <c r="Z288" s="177">
        <v>18.884149610729963</v>
      </c>
      <c r="AA288" s="147"/>
      <c r="AB288" s="144"/>
      <c r="AC288" s="144"/>
      <c r="AD288" s="150">
        <v>275.94736842105272</v>
      </c>
      <c r="AE288" s="150">
        <v>255.98199212155325</v>
      </c>
      <c r="AF288" s="144"/>
    </row>
    <row r="289" spans="1:32" x14ac:dyDescent="0.25">
      <c r="A289" s="146" t="s">
        <v>249</v>
      </c>
      <c r="B289" s="147">
        <v>16</v>
      </c>
      <c r="C289" s="147">
        <v>8</v>
      </c>
      <c r="D289" s="147">
        <v>30</v>
      </c>
      <c r="E289" s="147">
        <v>36</v>
      </c>
      <c r="F289" s="147">
        <v>13</v>
      </c>
      <c r="G289" s="147">
        <v>20</v>
      </c>
      <c r="H289" s="147">
        <v>21</v>
      </c>
      <c r="I289" s="147">
        <v>22</v>
      </c>
      <c r="J289" s="148">
        <v>4.7619047619047616E-2</v>
      </c>
      <c r="K289" s="148">
        <v>6.9444444444444364E-2</v>
      </c>
      <c r="L289" s="147"/>
      <c r="M289" s="155">
        <v>3.5541195476575124E-2</v>
      </c>
      <c r="N289" s="144"/>
      <c r="P289" s="146" t="s">
        <v>249</v>
      </c>
      <c r="Q289" s="147">
        <v>484</v>
      </c>
      <c r="R289" s="147">
        <v>448</v>
      </c>
      <c r="S289" s="147">
        <v>526</v>
      </c>
      <c r="T289" s="147">
        <v>485</v>
      </c>
      <c r="U289" s="147">
        <v>358</v>
      </c>
      <c r="V289" s="147">
        <v>439</v>
      </c>
      <c r="W289" s="147">
        <v>566</v>
      </c>
      <c r="X289" s="147">
        <v>619</v>
      </c>
      <c r="Y289" s="148">
        <v>9.3639575971731448E-2</v>
      </c>
      <c r="Z289" s="148">
        <v>0.31064730792498491</v>
      </c>
      <c r="AA289" s="147"/>
      <c r="AB289" s="144"/>
      <c r="AC289" s="144"/>
      <c r="AD289" s="147">
        <v>20.571428571428573</v>
      </c>
      <c r="AE289" s="147">
        <v>472.28571428571428</v>
      </c>
      <c r="AF289" s="144"/>
    </row>
    <row r="290" spans="1:32" x14ac:dyDescent="0.25">
      <c r="A290" s="146" t="s">
        <v>250</v>
      </c>
      <c r="B290" s="150">
        <v>0</v>
      </c>
      <c r="C290" s="150">
        <v>0</v>
      </c>
      <c r="D290" s="150">
        <v>2</v>
      </c>
      <c r="E290" s="150">
        <v>8</v>
      </c>
      <c r="F290" s="150">
        <v>8</v>
      </c>
      <c r="G290" s="150">
        <v>7</v>
      </c>
      <c r="H290" s="150">
        <v>12</v>
      </c>
      <c r="I290" s="150">
        <v>5</v>
      </c>
      <c r="J290" s="148">
        <v>-0.58333333333333337</v>
      </c>
      <c r="K290" s="148">
        <v>-5.4054054054054029E-2</v>
      </c>
      <c r="L290" s="147"/>
      <c r="M290" s="155">
        <v>2.2727272727272728E-2</v>
      </c>
      <c r="N290" s="144"/>
      <c r="P290" s="146" t="s">
        <v>250</v>
      </c>
      <c r="Q290" s="150">
        <v>135</v>
      </c>
      <c r="R290" s="150">
        <v>115</v>
      </c>
      <c r="S290" s="150">
        <v>129</v>
      </c>
      <c r="T290" s="150">
        <v>146</v>
      </c>
      <c r="U290" s="150">
        <v>133</v>
      </c>
      <c r="V290" s="150">
        <v>124</v>
      </c>
      <c r="W290" s="150">
        <v>175</v>
      </c>
      <c r="X290" s="150">
        <v>220</v>
      </c>
      <c r="Y290" s="148">
        <v>0.25714285714285712</v>
      </c>
      <c r="Z290" s="148">
        <v>0.6091954022988505</v>
      </c>
      <c r="AA290" s="147"/>
      <c r="AB290" s="144"/>
      <c r="AC290" s="144"/>
      <c r="AD290" s="150">
        <v>5.2857142857142856</v>
      </c>
      <c r="AE290" s="150">
        <v>136.71428571428572</v>
      </c>
      <c r="AF290" s="144"/>
    </row>
    <row r="291" spans="1:32" x14ac:dyDescent="0.25">
      <c r="A291" s="149" t="s">
        <v>251</v>
      </c>
      <c r="B291" s="147">
        <v>0</v>
      </c>
      <c r="C291" s="147">
        <v>33</v>
      </c>
      <c r="D291" s="147">
        <v>18</v>
      </c>
      <c r="E291" s="147">
        <v>21</v>
      </c>
      <c r="F291" s="147">
        <v>26</v>
      </c>
      <c r="G291" s="147">
        <v>13</v>
      </c>
      <c r="H291" s="147">
        <v>15</v>
      </c>
      <c r="I291" s="147">
        <v>24</v>
      </c>
      <c r="J291" s="148">
        <v>0.6</v>
      </c>
      <c r="K291" s="157">
        <v>0.14285714285714285</v>
      </c>
      <c r="L291" s="147"/>
      <c r="M291" s="155">
        <v>2.171945701357466E-2</v>
      </c>
      <c r="N291" s="144"/>
      <c r="P291" s="149" t="s">
        <v>251</v>
      </c>
      <c r="Q291" s="147">
        <v>0</v>
      </c>
      <c r="R291" s="147">
        <v>1107</v>
      </c>
      <c r="S291" s="147">
        <v>1016</v>
      </c>
      <c r="T291" s="147">
        <v>979</v>
      </c>
      <c r="U291" s="147">
        <v>975</v>
      </c>
      <c r="V291" s="147">
        <v>1016</v>
      </c>
      <c r="W291" s="147">
        <v>1035</v>
      </c>
      <c r="X291" s="147">
        <v>1105</v>
      </c>
      <c r="Y291" s="148">
        <v>6.7632850241545889E-2</v>
      </c>
      <c r="Z291" s="157">
        <v>8.1919060052219286E-2</v>
      </c>
      <c r="AA291" s="147"/>
      <c r="AB291" s="144"/>
      <c r="AC291" s="144"/>
      <c r="AD291" s="158">
        <v>21</v>
      </c>
      <c r="AE291" s="158">
        <v>1021.3333333333334</v>
      </c>
      <c r="AF291" s="144"/>
    </row>
    <row r="292" spans="1:32" x14ac:dyDescent="0.25">
      <c r="A292" s="159" t="s">
        <v>252</v>
      </c>
      <c r="B292" s="150">
        <v>10</v>
      </c>
      <c r="C292" s="150">
        <v>4</v>
      </c>
      <c r="D292" s="150">
        <v>15</v>
      </c>
      <c r="E292" s="150">
        <v>4</v>
      </c>
      <c r="F292" s="150">
        <v>19</v>
      </c>
      <c r="G292" s="150">
        <v>12</v>
      </c>
      <c r="H292" s="150">
        <v>10</v>
      </c>
      <c r="I292" s="150">
        <v>21</v>
      </c>
      <c r="J292" s="148">
        <v>1.1000000000000001</v>
      </c>
      <c r="K292" s="148">
        <v>0.98648648648648651</v>
      </c>
      <c r="L292" s="147"/>
      <c r="M292" s="155">
        <v>4.8723897911832945E-2</v>
      </c>
      <c r="N292" s="144"/>
      <c r="P292" s="159" t="s">
        <v>252</v>
      </c>
      <c r="Q292" s="150">
        <v>311</v>
      </c>
      <c r="R292" s="150">
        <v>310</v>
      </c>
      <c r="S292" s="150">
        <v>329</v>
      </c>
      <c r="T292" s="150">
        <v>288</v>
      </c>
      <c r="U292" s="150">
        <v>250</v>
      </c>
      <c r="V292" s="150">
        <v>370</v>
      </c>
      <c r="W292" s="150">
        <v>299</v>
      </c>
      <c r="X292" s="150">
        <v>431</v>
      </c>
      <c r="Y292" s="148">
        <v>0.4414715719063545</v>
      </c>
      <c r="Z292" s="148">
        <v>0.39870190078813156</v>
      </c>
      <c r="AA292" s="147"/>
      <c r="AB292" s="144"/>
      <c r="AC292" s="144"/>
      <c r="AD292" s="150">
        <v>10.571428571428571</v>
      </c>
      <c r="AE292" s="150">
        <v>308.14285714285717</v>
      </c>
      <c r="AF292" s="144"/>
    </row>
    <row r="293" spans="1:32" x14ac:dyDescent="0.25">
      <c r="A293" s="159" t="s">
        <v>253</v>
      </c>
      <c r="B293" s="150">
        <v>0</v>
      </c>
      <c r="C293" s="150">
        <v>1</v>
      </c>
      <c r="D293" s="150">
        <v>0</v>
      </c>
      <c r="E293" s="150">
        <v>0</v>
      </c>
      <c r="F293" s="150">
        <v>1</v>
      </c>
      <c r="G293" s="150">
        <v>2</v>
      </c>
      <c r="H293" s="150">
        <v>0</v>
      </c>
      <c r="I293" s="150">
        <v>1</v>
      </c>
      <c r="J293" s="148" t="e">
        <v>#DIV/0!</v>
      </c>
      <c r="K293" s="148">
        <v>0.75000000000000011</v>
      </c>
      <c r="L293" s="147"/>
      <c r="M293" s="155">
        <v>4.7619047619047616E-2</v>
      </c>
      <c r="N293" s="144"/>
      <c r="P293" s="159" t="s">
        <v>253</v>
      </c>
      <c r="Q293" s="150">
        <v>24</v>
      </c>
      <c r="R293" s="150">
        <v>23</v>
      </c>
      <c r="S293" s="150">
        <v>20</v>
      </c>
      <c r="T293" s="150">
        <v>22</v>
      </c>
      <c r="U293" s="150">
        <v>7</v>
      </c>
      <c r="V293" s="150">
        <v>13</v>
      </c>
      <c r="W293" s="150">
        <v>15</v>
      </c>
      <c r="X293" s="150">
        <v>21</v>
      </c>
      <c r="Y293" s="148">
        <v>0.4</v>
      </c>
      <c r="Z293" s="148">
        <v>0.18548387096774185</v>
      </c>
      <c r="AA293" s="147"/>
      <c r="AB293" s="144"/>
      <c r="AC293" s="144"/>
      <c r="AD293" s="150">
        <v>0.5714285714285714</v>
      </c>
      <c r="AE293" s="150">
        <v>17.714285714285715</v>
      </c>
      <c r="AF293" s="144"/>
    </row>
    <row r="294" spans="1:32" x14ac:dyDescent="0.25">
      <c r="A294" s="159" t="s">
        <v>254</v>
      </c>
      <c r="B294" s="191">
        <v>0</v>
      </c>
      <c r="C294" s="191">
        <v>0.2</v>
      </c>
      <c r="D294" s="191">
        <v>0</v>
      </c>
      <c r="E294" s="191">
        <v>0</v>
      </c>
      <c r="F294" s="191">
        <v>0.05</v>
      </c>
      <c r="G294" s="191">
        <v>0.14285714285714285</v>
      </c>
      <c r="H294" s="191">
        <v>0</v>
      </c>
      <c r="I294" s="191">
        <v>4.5454545454545456E-2</v>
      </c>
      <c r="J294" s="172">
        <v>4.5454545454545459</v>
      </c>
      <c r="K294" s="172">
        <v>-0.58275058275058245</v>
      </c>
      <c r="L294" s="147"/>
      <c r="M294" s="203">
        <v>-0.10056315366049895</v>
      </c>
      <c r="N294" s="144"/>
      <c r="P294" s="159" t="s">
        <v>254</v>
      </c>
      <c r="Q294" s="191">
        <v>7.1641791044776124E-2</v>
      </c>
      <c r="R294" s="191">
        <v>6.9069069069069067E-2</v>
      </c>
      <c r="S294" s="191">
        <v>5.730659025787966E-2</v>
      </c>
      <c r="T294" s="191">
        <v>7.0967741935483872E-2</v>
      </c>
      <c r="U294" s="191">
        <v>2.7237354085603113E-2</v>
      </c>
      <c r="V294" s="191">
        <v>3.3942558746736295E-2</v>
      </c>
      <c r="W294" s="191">
        <v>4.7770700636942678E-2</v>
      </c>
      <c r="X294" s="191">
        <v>4.6460176991150445E-2</v>
      </c>
      <c r="Y294" s="172">
        <v>-0.13105236457922331</v>
      </c>
      <c r="Z294" s="172">
        <v>-0.79019448852195651</v>
      </c>
      <c r="AA294" s="147"/>
      <c r="AB294" s="144"/>
      <c r="AC294" s="144"/>
      <c r="AD294" s="191">
        <v>5.128205128205128E-2</v>
      </c>
      <c r="AE294" s="191">
        <v>5.4362121876370011E-2</v>
      </c>
      <c r="AF294" s="144"/>
    </row>
    <row r="295" spans="1:32" x14ac:dyDescent="0.25">
      <c r="A295" s="161" t="s">
        <v>255</v>
      </c>
      <c r="B295" s="161"/>
      <c r="C295" s="161"/>
      <c r="D295" s="161"/>
      <c r="E295" s="144"/>
      <c r="F295" s="144"/>
      <c r="G295" s="144"/>
      <c r="H295" s="144"/>
      <c r="I295" s="144"/>
      <c r="J295" s="144"/>
      <c r="K295" s="144"/>
      <c r="L295" s="144"/>
      <c r="M295" s="144"/>
      <c r="N295" s="144"/>
      <c r="O295" s="204"/>
      <c r="P295" s="161" t="s">
        <v>255</v>
      </c>
      <c r="Q295" s="161"/>
      <c r="R295" s="161"/>
      <c r="S295" s="161"/>
      <c r="T295" s="144"/>
      <c r="U295" s="144"/>
      <c r="V295" s="144"/>
      <c r="W295" s="144"/>
      <c r="X295" s="144"/>
      <c r="Y295" s="144"/>
      <c r="Z295" s="144"/>
      <c r="AA295" s="144"/>
      <c r="AB295" s="144"/>
      <c r="AC295" s="144"/>
      <c r="AD295" s="144"/>
      <c r="AE295" s="144"/>
      <c r="AF295" s="144"/>
    </row>
    <row r="296" spans="1:32" x14ac:dyDescent="0.25">
      <c r="N296" s="144"/>
      <c r="AB296" s="144"/>
    </row>
    <row r="297" spans="1:32" x14ac:dyDescent="0.25">
      <c r="N297" s="144"/>
      <c r="AB297" s="144"/>
    </row>
    <row r="298" spans="1:32" x14ac:dyDescent="0.25">
      <c r="A298" s="195" t="s">
        <v>283</v>
      </c>
      <c r="B298" s="189" t="s">
        <v>284</v>
      </c>
      <c r="C298" s="189"/>
      <c r="D298" s="181"/>
      <c r="E298" s="181"/>
      <c r="F298" s="167"/>
      <c r="G298" s="167"/>
      <c r="H298" s="167"/>
      <c r="I298" s="167"/>
      <c r="J298" s="167"/>
      <c r="K298" s="167"/>
      <c r="L298" s="188"/>
      <c r="M298" s="211"/>
      <c r="N298" s="144"/>
      <c r="O298" s="211"/>
      <c r="P298" s="195" t="s">
        <v>283</v>
      </c>
      <c r="Q298" s="189" t="s">
        <v>284</v>
      </c>
      <c r="R298" s="189"/>
      <c r="S298" s="181"/>
      <c r="T298" s="181"/>
      <c r="U298" s="144"/>
      <c r="V298" s="144"/>
      <c r="W298" s="144"/>
      <c r="X298" s="144"/>
      <c r="Y298" s="144"/>
      <c r="Z298" s="144"/>
      <c r="AA298" s="188"/>
      <c r="AB298" s="144"/>
      <c r="AC298" s="144"/>
      <c r="AD298" s="144"/>
      <c r="AE298" s="144"/>
      <c r="AF298" s="144"/>
    </row>
    <row r="299" spans="1:32" x14ac:dyDescent="0.25">
      <c r="A299" s="166" t="s">
        <v>322</v>
      </c>
      <c r="B299" s="166"/>
      <c r="C299" s="166"/>
      <c r="D299" s="166"/>
      <c r="E299" s="213"/>
      <c r="F299" s="167"/>
      <c r="G299" s="167"/>
      <c r="H299" s="167"/>
      <c r="I299" s="167"/>
      <c r="J299" s="167"/>
      <c r="K299" s="167"/>
      <c r="L299" s="167"/>
      <c r="M299" s="144"/>
      <c r="N299" s="144"/>
      <c r="P299" s="166" t="s">
        <v>231</v>
      </c>
      <c r="Q299" s="166"/>
      <c r="R299" s="166"/>
      <c r="S299" s="166"/>
      <c r="T299" s="162"/>
      <c r="U299" s="144"/>
      <c r="V299" s="144"/>
      <c r="W299" s="144"/>
      <c r="X299" s="144"/>
      <c r="Y299" s="144"/>
      <c r="Z299" s="144"/>
      <c r="AA299" s="167"/>
      <c r="AB299" s="144"/>
      <c r="AC299" s="144"/>
      <c r="AD299" s="144"/>
      <c r="AE299" s="144"/>
      <c r="AF299" s="144"/>
    </row>
    <row r="300" spans="1:32" ht="31.5" x14ac:dyDescent="0.25">
      <c r="A300" s="190"/>
      <c r="B300" s="141">
        <v>2019</v>
      </c>
      <c r="C300" s="141">
        <v>2020</v>
      </c>
      <c r="D300" s="141">
        <v>2021</v>
      </c>
      <c r="E300" s="141">
        <v>2022</v>
      </c>
      <c r="F300" s="141">
        <v>2023</v>
      </c>
      <c r="G300" s="141">
        <v>2024</v>
      </c>
      <c r="H300" s="141">
        <v>2025</v>
      </c>
      <c r="I300" s="141">
        <v>2026</v>
      </c>
      <c r="J300" s="142" t="s">
        <v>232</v>
      </c>
      <c r="K300" s="142" t="s">
        <v>233</v>
      </c>
      <c r="L300" s="143" t="s">
        <v>234</v>
      </c>
      <c r="M300" s="145" t="s">
        <v>287</v>
      </c>
      <c r="N300" s="144"/>
      <c r="P300" s="190"/>
      <c r="Q300" s="141">
        <v>2019</v>
      </c>
      <c r="R300" s="141">
        <v>2020</v>
      </c>
      <c r="S300" s="141">
        <v>2021</v>
      </c>
      <c r="T300" s="141">
        <v>2022</v>
      </c>
      <c r="U300" s="141">
        <v>2023</v>
      </c>
      <c r="V300" s="141">
        <v>2024</v>
      </c>
      <c r="W300" s="141">
        <v>2025</v>
      </c>
      <c r="X300" s="141">
        <v>2026</v>
      </c>
      <c r="Y300" s="142" t="s">
        <v>232</v>
      </c>
      <c r="Z300" s="142" t="s">
        <v>233</v>
      </c>
      <c r="AA300" s="143" t="s">
        <v>234</v>
      </c>
      <c r="AB300" s="144"/>
      <c r="AC300" s="144"/>
      <c r="AD300" s="145" t="s">
        <v>323</v>
      </c>
      <c r="AE300" s="145" t="s">
        <v>235</v>
      </c>
      <c r="AF300" s="144"/>
    </row>
    <row r="301" spans="1:32" x14ac:dyDescent="0.25">
      <c r="A301" s="146" t="s">
        <v>236</v>
      </c>
      <c r="B301" s="147">
        <v>63</v>
      </c>
      <c r="C301" s="147">
        <v>80</v>
      </c>
      <c r="D301" s="147">
        <v>52</v>
      </c>
      <c r="E301" s="147">
        <v>23</v>
      </c>
      <c r="F301" s="147">
        <v>25</v>
      </c>
      <c r="G301" s="147">
        <v>61</v>
      </c>
      <c r="H301" s="147">
        <v>56</v>
      </c>
      <c r="I301" s="147">
        <v>42</v>
      </c>
      <c r="J301" s="148">
        <v>-0.25</v>
      </c>
      <c r="K301" s="148">
        <v>-0.18333333333333338</v>
      </c>
      <c r="L301" s="147"/>
      <c r="M301" s="155">
        <v>1.9471488178025034E-2</v>
      </c>
      <c r="N301" s="144"/>
      <c r="P301" s="146" t="s">
        <v>236</v>
      </c>
      <c r="Q301" s="147">
        <v>1612</v>
      </c>
      <c r="R301" s="147">
        <v>2505</v>
      </c>
      <c r="S301" s="147">
        <v>1610</v>
      </c>
      <c r="T301" s="147">
        <v>1370</v>
      </c>
      <c r="U301" s="147">
        <v>1591</v>
      </c>
      <c r="V301" s="147">
        <v>1674</v>
      </c>
      <c r="W301" s="147">
        <v>1545</v>
      </c>
      <c r="X301" s="147">
        <v>2157</v>
      </c>
      <c r="Y301" s="148">
        <v>0.39611650485436894</v>
      </c>
      <c r="Z301" s="148">
        <v>0.26807760141093473</v>
      </c>
      <c r="AA301" s="147"/>
      <c r="AB301" s="144"/>
      <c r="AC301" s="144"/>
      <c r="AD301" s="147">
        <v>51.428571428571431</v>
      </c>
      <c r="AE301" s="147">
        <v>1701</v>
      </c>
      <c r="AF301" s="144"/>
    </row>
    <row r="302" spans="1:32" x14ac:dyDescent="0.25">
      <c r="A302" s="149" t="s">
        <v>237</v>
      </c>
      <c r="B302" s="150">
        <v>30</v>
      </c>
      <c r="C302" s="150">
        <v>50</v>
      </c>
      <c r="D302" s="150">
        <v>27</v>
      </c>
      <c r="E302" s="150">
        <v>4</v>
      </c>
      <c r="F302" s="150">
        <v>6</v>
      </c>
      <c r="G302" s="150">
        <v>36</v>
      </c>
      <c r="H302" s="150">
        <v>14</v>
      </c>
      <c r="I302" s="150">
        <v>17</v>
      </c>
      <c r="J302" s="148">
        <v>0.21428571428571427</v>
      </c>
      <c r="K302" s="148">
        <v>-0.28742514970059879</v>
      </c>
      <c r="L302" s="147"/>
      <c r="M302" s="155">
        <v>1.4756944444444444E-2</v>
      </c>
      <c r="N302" s="144"/>
      <c r="P302" s="149" t="s">
        <v>237</v>
      </c>
      <c r="Q302" s="150">
        <v>887</v>
      </c>
      <c r="R302" s="150">
        <v>1510</v>
      </c>
      <c r="S302" s="150">
        <v>936</v>
      </c>
      <c r="T302" s="150">
        <v>743</v>
      </c>
      <c r="U302" s="150">
        <v>680</v>
      </c>
      <c r="V302" s="150">
        <v>629</v>
      </c>
      <c r="W302" s="150">
        <v>635</v>
      </c>
      <c r="X302" s="150">
        <v>1152</v>
      </c>
      <c r="Y302" s="148">
        <v>0.81417322834645667</v>
      </c>
      <c r="Z302" s="148">
        <v>0.33953488372093021</v>
      </c>
      <c r="AA302" s="147"/>
      <c r="AB302" s="144"/>
      <c r="AC302" s="144"/>
      <c r="AD302" s="150">
        <v>23.857142857142858</v>
      </c>
      <c r="AE302" s="150">
        <v>860</v>
      </c>
      <c r="AF302" s="144"/>
    </row>
    <row r="303" spans="1:32" x14ac:dyDescent="0.25">
      <c r="A303" s="146" t="s">
        <v>90</v>
      </c>
      <c r="B303" s="151">
        <v>0.66666666666666663</v>
      </c>
      <c r="C303" s="151">
        <v>0.86206896551724133</v>
      </c>
      <c r="D303" s="151">
        <v>0.6</v>
      </c>
      <c r="E303" s="151">
        <v>0.2857142857142857</v>
      </c>
      <c r="F303" s="151">
        <v>0.27272727272727271</v>
      </c>
      <c r="G303" s="151">
        <v>0.66666666666666663</v>
      </c>
      <c r="H303" s="151">
        <v>0.31818181818181818</v>
      </c>
      <c r="I303" s="151">
        <v>0.48571428571428571</v>
      </c>
      <c r="J303" s="172">
        <v>16.753246753246753</v>
      </c>
      <c r="K303" s="172">
        <v>-10.6484295845998</v>
      </c>
      <c r="L303" s="147"/>
      <c r="M303" s="203">
        <v>-14.105394061868488</v>
      </c>
      <c r="N303" s="144"/>
      <c r="P303" s="146" t="s">
        <v>90</v>
      </c>
      <c r="Q303" s="151">
        <v>0.65124816446402345</v>
      </c>
      <c r="R303" s="151">
        <v>0.69266055045871555</v>
      </c>
      <c r="S303" s="151">
        <v>0.67144906743185084</v>
      </c>
      <c r="T303" s="151">
        <v>0.64273356401384085</v>
      </c>
      <c r="U303" s="151">
        <v>0.53501180173092056</v>
      </c>
      <c r="V303" s="151">
        <v>0.45945945945945948</v>
      </c>
      <c r="W303" s="151">
        <v>0.4945482866043614</v>
      </c>
      <c r="X303" s="151">
        <v>0.62676822633297058</v>
      </c>
      <c r="Y303" s="172">
        <v>13.221993972860918</v>
      </c>
      <c r="Z303" s="172">
        <v>2.5729887674823648</v>
      </c>
      <c r="AA303" s="147"/>
      <c r="AB303" s="144"/>
      <c r="AC303" s="144"/>
      <c r="AD303" s="151">
        <v>0.59219858156028371</v>
      </c>
      <c r="AE303" s="151">
        <v>0.60103833865814693</v>
      </c>
      <c r="AF303" s="144"/>
    </row>
    <row r="304" spans="1:32" x14ac:dyDescent="0.25">
      <c r="A304" s="149" t="s">
        <v>238</v>
      </c>
      <c r="B304" s="150">
        <v>28</v>
      </c>
      <c r="C304" s="150">
        <v>45</v>
      </c>
      <c r="D304" s="150">
        <v>26</v>
      </c>
      <c r="E304" s="150">
        <v>5</v>
      </c>
      <c r="F304" s="150">
        <v>6</v>
      </c>
      <c r="G304" s="150">
        <v>34</v>
      </c>
      <c r="H304" s="150">
        <v>14</v>
      </c>
      <c r="I304" s="150">
        <v>17</v>
      </c>
      <c r="J304" s="148">
        <v>0.21428571428571427</v>
      </c>
      <c r="K304" s="148">
        <v>-0.24683544303797472</v>
      </c>
      <c r="L304" s="147"/>
      <c r="M304" s="155">
        <v>1.5342960288808664E-2</v>
      </c>
      <c r="N304" s="144"/>
      <c r="P304" s="149" t="s">
        <v>238</v>
      </c>
      <c r="Q304" s="150">
        <v>807</v>
      </c>
      <c r="R304" s="150">
        <v>1436</v>
      </c>
      <c r="S304" s="150">
        <v>903</v>
      </c>
      <c r="T304" s="150">
        <v>673</v>
      </c>
      <c r="U304" s="150">
        <v>552</v>
      </c>
      <c r="V304" s="150">
        <v>558</v>
      </c>
      <c r="W304" s="150">
        <v>602</v>
      </c>
      <c r="X304" s="150">
        <v>1108</v>
      </c>
      <c r="Y304" s="148">
        <v>0.84053156146179397</v>
      </c>
      <c r="Z304" s="148">
        <v>0.40227806906526853</v>
      </c>
      <c r="AA304" s="147"/>
      <c r="AB304" s="144"/>
      <c r="AC304" s="144"/>
      <c r="AD304" s="150">
        <v>22.571428571428573</v>
      </c>
      <c r="AE304" s="150">
        <v>790.14285714285711</v>
      </c>
      <c r="AF304" s="144"/>
    </row>
    <row r="305" spans="1:32" x14ac:dyDescent="0.25">
      <c r="A305" s="149" t="s">
        <v>239</v>
      </c>
      <c r="B305" s="153">
        <v>0.44444444444444442</v>
      </c>
      <c r="C305" s="153">
        <v>0.5625</v>
      </c>
      <c r="D305" s="153">
        <v>0.5</v>
      </c>
      <c r="E305" s="153">
        <v>0.21739130434782608</v>
      </c>
      <c r="F305" s="153">
        <v>0.24</v>
      </c>
      <c r="G305" s="153">
        <v>0.55737704918032782</v>
      </c>
      <c r="H305" s="153">
        <v>0.25</v>
      </c>
      <c r="I305" s="153">
        <v>0.40476190476190477</v>
      </c>
      <c r="J305" s="172">
        <v>15.476190476190476</v>
      </c>
      <c r="K305" s="172">
        <v>-3.4126984126984117</v>
      </c>
      <c r="L305" s="147"/>
      <c r="M305" s="203">
        <v>-10.891449764885087</v>
      </c>
      <c r="N305" s="144"/>
      <c r="P305" s="149" t="s">
        <v>239</v>
      </c>
      <c r="Q305" s="153">
        <v>0.50062034739454098</v>
      </c>
      <c r="R305" s="153">
        <v>0.5732534930139721</v>
      </c>
      <c r="S305" s="153">
        <v>0.56086956521739129</v>
      </c>
      <c r="T305" s="153">
        <v>0.49124087591240878</v>
      </c>
      <c r="U305" s="153">
        <v>0.34695160276555626</v>
      </c>
      <c r="V305" s="153">
        <v>0.33333333333333331</v>
      </c>
      <c r="W305" s="153">
        <v>0.3896440129449838</v>
      </c>
      <c r="X305" s="153">
        <v>0.51367640241075563</v>
      </c>
      <c r="Y305" s="172">
        <v>12.403238946577183</v>
      </c>
      <c r="Z305" s="172">
        <v>4.9159731544878404</v>
      </c>
      <c r="AA305" s="147"/>
      <c r="AB305" s="144"/>
      <c r="AC305" s="144"/>
      <c r="AD305" s="153">
        <v>0.43888888888888888</v>
      </c>
      <c r="AE305" s="153">
        <v>0.46451667086587722</v>
      </c>
      <c r="AF305" s="144"/>
    </row>
    <row r="306" spans="1:32" x14ac:dyDescent="0.25">
      <c r="A306" s="149" t="s">
        <v>240</v>
      </c>
      <c r="B306" s="153">
        <v>0.93333333333333335</v>
      </c>
      <c r="C306" s="153">
        <v>0.9</v>
      </c>
      <c r="D306" s="153">
        <v>0.96296296296296291</v>
      </c>
      <c r="E306" s="153">
        <v>1.25</v>
      </c>
      <c r="F306" s="153">
        <v>1</v>
      </c>
      <c r="G306" s="153">
        <v>0.94444444444444442</v>
      </c>
      <c r="H306" s="153">
        <v>1</v>
      </c>
      <c r="I306" s="153">
        <v>1</v>
      </c>
      <c r="J306" s="172">
        <v>0</v>
      </c>
      <c r="K306" s="172">
        <v>5.3892215568862252</v>
      </c>
      <c r="L306" s="147"/>
      <c r="M306" s="203">
        <v>3.819444444444442</v>
      </c>
      <c r="N306" s="144"/>
      <c r="P306" s="149" t="s">
        <v>240</v>
      </c>
      <c r="Q306" s="153">
        <v>0.90980834272829758</v>
      </c>
      <c r="R306" s="153">
        <v>0.9509933774834437</v>
      </c>
      <c r="S306" s="153">
        <v>0.96474358974358976</v>
      </c>
      <c r="T306" s="153">
        <v>0.9057873485868102</v>
      </c>
      <c r="U306" s="153">
        <v>0.81176470588235294</v>
      </c>
      <c r="V306" s="153">
        <v>0.88712241653418122</v>
      </c>
      <c r="W306" s="153">
        <v>0.94803149606299209</v>
      </c>
      <c r="X306" s="153">
        <v>0.96180555555555558</v>
      </c>
      <c r="Y306" s="172">
        <v>1.3774059492563495</v>
      </c>
      <c r="Z306" s="172">
        <v>4.3034791435954229</v>
      </c>
      <c r="AA306" s="147"/>
      <c r="AB306" s="144"/>
      <c r="AC306" s="144"/>
      <c r="AD306" s="153">
        <v>0.94610778443113774</v>
      </c>
      <c r="AE306" s="153">
        <v>0.91877076411960135</v>
      </c>
      <c r="AF306" s="144"/>
    </row>
    <row r="307" spans="1:32" ht="22.15" customHeight="1" x14ac:dyDescent="0.25">
      <c r="A307" s="154" t="s">
        <v>241</v>
      </c>
      <c r="B307" s="155">
        <v>0</v>
      </c>
      <c r="C307" s="155">
        <v>0.04</v>
      </c>
      <c r="D307" s="155">
        <v>0</v>
      </c>
      <c r="E307" s="155">
        <v>0</v>
      </c>
      <c r="F307" s="155">
        <v>0</v>
      </c>
      <c r="G307" s="155">
        <v>0</v>
      </c>
      <c r="H307" s="155">
        <v>0</v>
      </c>
      <c r="I307" s="155">
        <v>0</v>
      </c>
      <c r="J307" s="172">
        <v>0</v>
      </c>
      <c r="K307" s="172">
        <v>-1.1976047904191618</v>
      </c>
      <c r="L307" s="147"/>
      <c r="M307" s="203">
        <v>-1.9097222222222223</v>
      </c>
      <c r="N307" s="144"/>
      <c r="P307" s="154" t="s">
        <v>241</v>
      </c>
      <c r="Q307" s="155">
        <v>1.5783540022547914E-2</v>
      </c>
      <c r="R307" s="155">
        <v>2.4503311258278145E-2</v>
      </c>
      <c r="S307" s="155">
        <v>2.7777777777777776E-2</v>
      </c>
      <c r="T307" s="155">
        <v>3.4993270524899055E-2</v>
      </c>
      <c r="U307" s="155">
        <v>3.6764705882352942E-2</v>
      </c>
      <c r="V307" s="155">
        <v>7.472178060413355E-2</v>
      </c>
      <c r="W307" s="155">
        <v>2.6771653543307086E-2</v>
      </c>
      <c r="X307" s="155">
        <v>1.9097222222222224E-2</v>
      </c>
      <c r="Y307" s="172">
        <v>-0.76744313210848625</v>
      </c>
      <c r="Z307" s="172">
        <v>-1.2796465485418969</v>
      </c>
      <c r="AA307" s="147"/>
      <c r="AB307" s="144"/>
      <c r="AC307" s="144"/>
      <c r="AD307" s="151">
        <v>1.1976047904191617E-2</v>
      </c>
      <c r="AE307" s="151">
        <v>3.1893687707641193E-2</v>
      </c>
      <c r="AF307" s="144"/>
    </row>
    <row r="308" spans="1:32" ht="22.15" customHeight="1" x14ac:dyDescent="0.25">
      <c r="A308" s="154" t="s">
        <v>242</v>
      </c>
      <c r="B308" s="155">
        <v>0</v>
      </c>
      <c r="C308" s="155">
        <v>2.5000000000000001E-2</v>
      </c>
      <c r="D308" s="155">
        <v>0</v>
      </c>
      <c r="E308" s="155">
        <v>0</v>
      </c>
      <c r="F308" s="155">
        <v>0</v>
      </c>
      <c r="G308" s="155">
        <v>0</v>
      </c>
      <c r="H308" s="155">
        <v>0</v>
      </c>
      <c r="I308" s="155">
        <v>0</v>
      </c>
      <c r="J308" s="172">
        <v>0</v>
      </c>
      <c r="K308" s="172">
        <v>-0.55555555555555558</v>
      </c>
      <c r="L308" s="147"/>
      <c r="M308" s="203">
        <v>-1.0199350950394066</v>
      </c>
      <c r="N308" s="144"/>
      <c r="P308" s="154" t="s">
        <v>242</v>
      </c>
      <c r="Q308" s="155">
        <v>8.6848635235732014E-3</v>
      </c>
      <c r="R308" s="155">
        <v>1.4770459081836327E-2</v>
      </c>
      <c r="S308" s="155">
        <v>1.6149068322981366E-2</v>
      </c>
      <c r="T308" s="155">
        <v>1.8978102189781021E-2</v>
      </c>
      <c r="U308" s="155">
        <v>1.5713387806411062E-2</v>
      </c>
      <c r="V308" s="155">
        <v>2.8076463560334528E-2</v>
      </c>
      <c r="W308" s="155">
        <v>1.1003236245954692E-2</v>
      </c>
      <c r="X308" s="155">
        <v>1.0199350950394067E-2</v>
      </c>
      <c r="Y308" s="172">
        <v>-8.038852955606253E-2</v>
      </c>
      <c r="Z308" s="172">
        <v>-0.5925617555526822</v>
      </c>
      <c r="AA308" s="147"/>
      <c r="AB308" s="144"/>
      <c r="AC308" s="144"/>
      <c r="AD308" s="151">
        <v>5.5555555555555558E-3</v>
      </c>
      <c r="AE308" s="151">
        <v>1.6124968505920888E-2</v>
      </c>
      <c r="AF308" s="144"/>
    </row>
    <row r="309" spans="1:32" ht="22.15" customHeight="1" x14ac:dyDescent="0.25">
      <c r="A309" s="154" t="s">
        <v>243</v>
      </c>
      <c r="B309" s="155">
        <v>6.3492063492063489E-2</v>
      </c>
      <c r="C309" s="155">
        <v>3.7499999999999999E-2</v>
      </c>
      <c r="D309" s="155">
        <v>0.25</v>
      </c>
      <c r="E309" s="155">
        <v>0.17391304347826086</v>
      </c>
      <c r="F309" s="155">
        <v>0.4</v>
      </c>
      <c r="G309" s="155">
        <v>0.22950819672131148</v>
      </c>
      <c r="H309" s="155">
        <v>0.44642857142857145</v>
      </c>
      <c r="I309" s="155">
        <v>0.23809523809523808</v>
      </c>
      <c r="J309" s="172">
        <v>-20.833333333333336</v>
      </c>
      <c r="K309" s="172">
        <v>3.5317460317460303</v>
      </c>
      <c r="L309" s="147"/>
      <c r="M309" s="203">
        <v>15.603682363070401</v>
      </c>
      <c r="N309" s="144"/>
      <c r="P309" s="154" t="s">
        <v>243</v>
      </c>
      <c r="Q309" s="155">
        <v>0.13399503722084366</v>
      </c>
      <c r="R309" s="155">
        <v>0.10978043912175649</v>
      </c>
      <c r="S309" s="155">
        <v>0.11739130434782609</v>
      </c>
      <c r="T309" s="155">
        <v>0.11167883211678832</v>
      </c>
      <c r="U309" s="155">
        <v>0.14707730986800754</v>
      </c>
      <c r="V309" s="155">
        <v>0.13201911589008364</v>
      </c>
      <c r="W309" s="155">
        <v>0.13333333333333333</v>
      </c>
      <c r="X309" s="155">
        <v>8.2058414464534074E-2</v>
      </c>
      <c r="Y309" s="172">
        <v>-5.127491886879926</v>
      </c>
      <c r="Z309" s="172">
        <v>-4.3413996722162835</v>
      </c>
      <c r="AA309" s="147"/>
      <c r="AB309" s="144"/>
      <c r="AC309" s="144"/>
      <c r="AD309" s="151">
        <v>0.20277777777777778</v>
      </c>
      <c r="AE309" s="151">
        <v>0.12547241118669691</v>
      </c>
      <c r="AF309" s="144"/>
    </row>
    <row r="310" spans="1:32" ht="22.15" customHeight="1" x14ac:dyDescent="0.25">
      <c r="A310" s="154" t="s">
        <v>244</v>
      </c>
      <c r="B310" s="155">
        <v>0.17460317460317459</v>
      </c>
      <c r="C310" s="155">
        <v>6.25E-2</v>
      </c>
      <c r="D310" s="155">
        <v>9.6153846153846159E-2</v>
      </c>
      <c r="E310" s="155">
        <v>0.21739130434782608</v>
      </c>
      <c r="F310" s="155">
        <v>0.24</v>
      </c>
      <c r="G310" s="155">
        <v>8.1967213114754092E-2</v>
      </c>
      <c r="H310" s="155">
        <v>7.1428571428571425E-2</v>
      </c>
      <c r="I310" s="155">
        <v>0.14285714285714285</v>
      </c>
      <c r="J310" s="172">
        <v>7.1428571428571423</v>
      </c>
      <c r="K310" s="172">
        <v>2.8968253968253963</v>
      </c>
      <c r="L310" s="147"/>
      <c r="M310" s="203">
        <v>7.5634147956818314</v>
      </c>
      <c r="N310" s="144"/>
      <c r="P310" s="154" t="s">
        <v>244</v>
      </c>
      <c r="Q310" s="155">
        <v>6.699751861042183E-2</v>
      </c>
      <c r="R310" s="155">
        <v>4.7105788423153695E-2</v>
      </c>
      <c r="S310" s="155">
        <v>6.273291925465839E-2</v>
      </c>
      <c r="T310" s="155">
        <v>0.10145985401459855</v>
      </c>
      <c r="U310" s="155">
        <v>0.10622250157133878</v>
      </c>
      <c r="V310" s="155">
        <v>0.12843488649940263</v>
      </c>
      <c r="W310" s="155">
        <v>0.1087378640776699</v>
      </c>
      <c r="X310" s="155">
        <v>6.7222994900324531E-2</v>
      </c>
      <c r="Y310" s="172">
        <v>-4.1514869177345375</v>
      </c>
      <c r="Z310" s="172">
        <v>-1.82729318654435</v>
      </c>
      <c r="AA310" s="147"/>
      <c r="AB310" s="144"/>
      <c r="AC310" s="144"/>
      <c r="AD310" s="151">
        <v>0.11388888888888889</v>
      </c>
      <c r="AE310" s="151">
        <v>8.5495926765768032E-2</v>
      </c>
      <c r="AF310" s="144"/>
    </row>
    <row r="311" spans="1:32" ht="22.15" customHeight="1" x14ac:dyDescent="0.25">
      <c r="A311" s="154" t="s">
        <v>245</v>
      </c>
      <c r="B311" s="155">
        <v>0</v>
      </c>
      <c r="C311" s="155">
        <v>0</v>
      </c>
      <c r="D311" s="155">
        <v>0</v>
      </c>
      <c r="E311" s="155">
        <v>0</v>
      </c>
      <c r="F311" s="155">
        <v>0</v>
      </c>
      <c r="G311" s="155">
        <v>0</v>
      </c>
      <c r="H311" s="155">
        <v>0</v>
      </c>
      <c r="I311" s="155">
        <v>2.3809523809523808E-2</v>
      </c>
      <c r="J311" s="172">
        <v>2.3809523809523809</v>
      </c>
      <c r="K311" s="172">
        <v>2.3809523809523809</v>
      </c>
      <c r="L311" s="147"/>
      <c r="M311" s="203">
        <v>-11.480892774355917</v>
      </c>
      <c r="N311" s="144"/>
      <c r="P311" s="154" t="s">
        <v>245</v>
      </c>
      <c r="Q311" s="155">
        <v>0.10421836228287841</v>
      </c>
      <c r="R311" s="155">
        <v>0.1125748502994012</v>
      </c>
      <c r="S311" s="155">
        <v>0.10745341614906832</v>
      </c>
      <c r="T311" s="155">
        <v>9.0510948905109495E-2</v>
      </c>
      <c r="U311" s="155">
        <v>0.11627906976744186</v>
      </c>
      <c r="V311" s="155">
        <v>0.17443249701314217</v>
      </c>
      <c r="W311" s="155">
        <v>0.17346278317152103</v>
      </c>
      <c r="X311" s="155">
        <v>0.13861845155308297</v>
      </c>
      <c r="Y311" s="172">
        <v>-3.4844331618438056</v>
      </c>
      <c r="Z311" s="172">
        <v>1.3314008788322758</v>
      </c>
      <c r="AA311" s="147"/>
      <c r="AB311" s="144"/>
      <c r="AC311" s="144"/>
      <c r="AD311" s="151">
        <v>0</v>
      </c>
      <c r="AE311" s="151">
        <v>0.12530444276476022</v>
      </c>
      <c r="AF311" s="144"/>
    </row>
    <row r="312" spans="1:32" ht="22.15" customHeight="1" x14ac:dyDescent="0.25">
      <c r="A312" s="154" t="s">
        <v>246</v>
      </c>
      <c r="B312" s="155">
        <v>0.25396825396825395</v>
      </c>
      <c r="C312" s="155">
        <v>0.2</v>
      </c>
      <c r="D312" s="155">
        <v>0.13461538461538461</v>
      </c>
      <c r="E312" s="155">
        <v>0.39130434782608697</v>
      </c>
      <c r="F312" s="155">
        <v>0.12</v>
      </c>
      <c r="G312" s="155">
        <v>0.11475409836065574</v>
      </c>
      <c r="H312" s="155">
        <v>0.21428571428571427</v>
      </c>
      <c r="I312" s="155">
        <v>0.16666666666666666</v>
      </c>
      <c r="J312" s="172">
        <v>-4.7619047619047619</v>
      </c>
      <c r="K312" s="172">
        <v>-2.777777777777779</v>
      </c>
      <c r="L312" s="147"/>
      <c r="M312" s="203">
        <v>5.4010199350950385</v>
      </c>
      <c r="N312" s="144"/>
      <c r="P312" s="154" t="s">
        <v>246</v>
      </c>
      <c r="Q312" s="155">
        <v>0.11662531017369727</v>
      </c>
      <c r="R312" s="155">
        <v>9.9401197604790423E-2</v>
      </c>
      <c r="S312" s="155">
        <v>0.115527950310559</v>
      </c>
      <c r="T312" s="155">
        <v>0.13211678832116788</v>
      </c>
      <c r="U312" s="155">
        <v>0.14707730986800754</v>
      </c>
      <c r="V312" s="155">
        <v>0.13201911589008364</v>
      </c>
      <c r="W312" s="155">
        <v>0.13851132686084142</v>
      </c>
      <c r="X312" s="155">
        <v>0.11265646731571627</v>
      </c>
      <c r="Y312" s="172">
        <v>-2.5854859545125146</v>
      </c>
      <c r="Z312" s="172">
        <v>-1.1052275440645534</v>
      </c>
      <c r="AA312" s="147"/>
      <c r="AB312" s="144"/>
      <c r="AC312" s="144"/>
      <c r="AD312" s="151">
        <v>0.19444444444444445</v>
      </c>
      <c r="AE312" s="151">
        <v>0.1237087427563618</v>
      </c>
      <c r="AF312" s="144"/>
    </row>
    <row r="313" spans="1:32" x14ac:dyDescent="0.25">
      <c r="A313" s="149" t="s">
        <v>247</v>
      </c>
      <c r="B313" s="150">
        <v>174.04761904761904</v>
      </c>
      <c r="C313" s="150">
        <v>253.28750000000019</v>
      </c>
      <c r="D313" s="150">
        <v>194.63461538461539</v>
      </c>
      <c r="E313" s="150">
        <v>141.52173913043478</v>
      </c>
      <c r="F313" s="150">
        <v>196.64000000000016</v>
      </c>
      <c r="G313" s="150">
        <v>260.16393442622956</v>
      </c>
      <c r="H313" s="150">
        <v>238.17857142857139</v>
      </c>
      <c r="I313" s="150">
        <v>143.73809523809516</v>
      </c>
      <c r="J313" s="177">
        <v>-94.440476190476232</v>
      </c>
      <c r="K313" s="177">
        <v>-74.95079365079377</v>
      </c>
      <c r="L313" s="147"/>
      <c r="M313" s="203">
        <v>-19.098251539837094</v>
      </c>
      <c r="N313" s="144"/>
      <c r="P313" s="149" t="s">
        <v>247</v>
      </c>
      <c r="Q313" s="150">
        <v>250.0403225806451</v>
      </c>
      <c r="R313" s="150">
        <v>200.0087824351296</v>
      </c>
      <c r="S313" s="150">
        <v>229.53043478260878</v>
      </c>
      <c r="T313" s="150">
        <v>216.9540145985402</v>
      </c>
      <c r="U313" s="150">
        <v>260.23004399748618</v>
      </c>
      <c r="V313" s="150">
        <v>181.36439665471903</v>
      </c>
      <c r="W313" s="150">
        <v>194.37605177993504</v>
      </c>
      <c r="X313" s="150">
        <v>162.83634677793225</v>
      </c>
      <c r="Y313" s="177">
        <v>-31.53970500200279</v>
      </c>
      <c r="Z313" s="177">
        <v>-54.581894592690048</v>
      </c>
      <c r="AA313" s="147"/>
      <c r="AB313" s="144"/>
      <c r="AC313" s="144"/>
      <c r="AD313" s="150">
        <v>218.68888888888893</v>
      </c>
      <c r="AE313" s="150">
        <v>217.4182413706223</v>
      </c>
      <c r="AF313" s="144"/>
    </row>
    <row r="314" spans="1:32" x14ac:dyDescent="0.25">
      <c r="A314" s="149" t="s">
        <v>248</v>
      </c>
      <c r="B314" s="150">
        <v>215.6</v>
      </c>
      <c r="C314" s="150">
        <v>331.70000000000027</v>
      </c>
      <c r="D314" s="150">
        <v>273.62962962962945</v>
      </c>
      <c r="E314" s="150">
        <v>343</v>
      </c>
      <c r="F314" s="150">
        <v>231.83333333333334</v>
      </c>
      <c r="G314" s="150">
        <v>292.97222222222229</v>
      </c>
      <c r="H314" s="150">
        <v>354.64285714285694</v>
      </c>
      <c r="I314" s="150">
        <v>187.94117647058835</v>
      </c>
      <c r="J314" s="177">
        <v>-166.70168067226859</v>
      </c>
      <c r="K314" s="177">
        <v>-103.77139837971112</v>
      </c>
      <c r="L314" s="147"/>
      <c r="M314" s="203">
        <v>3.933363970588232</v>
      </c>
      <c r="N314" s="144"/>
      <c r="P314" s="149" t="s">
        <v>248</v>
      </c>
      <c r="Q314" s="150">
        <v>272.12965050732799</v>
      </c>
      <c r="R314" s="150">
        <v>201.6278145695365</v>
      </c>
      <c r="S314" s="150">
        <v>283.61004273504273</v>
      </c>
      <c r="T314" s="150">
        <v>251.37685060565306</v>
      </c>
      <c r="U314" s="150">
        <v>309.88235294117641</v>
      </c>
      <c r="V314" s="150">
        <v>253.8060413354529</v>
      </c>
      <c r="W314" s="150">
        <v>280.96535433070864</v>
      </c>
      <c r="X314" s="150">
        <v>184.00781250000011</v>
      </c>
      <c r="Y314" s="177">
        <v>-96.957541830708522</v>
      </c>
      <c r="Z314" s="177">
        <v>-72.943350290697595</v>
      </c>
      <c r="AA314" s="147"/>
      <c r="AB314" s="144"/>
      <c r="AC314" s="144"/>
      <c r="AD314" s="150">
        <v>291.71257485029946</v>
      </c>
      <c r="AE314" s="150">
        <v>256.95116279069771</v>
      </c>
      <c r="AF314" s="144"/>
    </row>
    <row r="315" spans="1:32" x14ac:dyDescent="0.25">
      <c r="A315" s="146" t="s">
        <v>249</v>
      </c>
      <c r="B315" s="147">
        <v>59</v>
      </c>
      <c r="C315" s="147">
        <v>60</v>
      </c>
      <c r="D315" s="147">
        <v>32</v>
      </c>
      <c r="E315" s="147">
        <v>31</v>
      </c>
      <c r="F315" s="147">
        <v>56</v>
      </c>
      <c r="G315" s="147">
        <v>73</v>
      </c>
      <c r="H315" s="147">
        <v>45</v>
      </c>
      <c r="I315" s="147">
        <v>19</v>
      </c>
      <c r="J315" s="148">
        <v>-0.57777777777777772</v>
      </c>
      <c r="K315" s="148">
        <v>-0.6264044943820225</v>
      </c>
      <c r="L315" s="147"/>
      <c r="M315" s="155">
        <v>1.0106382978723405E-2</v>
      </c>
      <c r="N315" s="144"/>
      <c r="P315" s="146" t="s">
        <v>249</v>
      </c>
      <c r="Q315" s="147">
        <v>2494</v>
      </c>
      <c r="R315" s="147">
        <v>2005</v>
      </c>
      <c r="S315" s="147">
        <v>1768</v>
      </c>
      <c r="T315" s="147">
        <v>1804</v>
      </c>
      <c r="U315" s="147">
        <v>1888</v>
      </c>
      <c r="V315" s="147">
        <v>2008</v>
      </c>
      <c r="W315" s="147">
        <v>1972</v>
      </c>
      <c r="X315" s="147">
        <v>1880</v>
      </c>
      <c r="Y315" s="148">
        <v>-4.665314401622718E-2</v>
      </c>
      <c r="Z315" s="148">
        <v>-5.5886362005882748E-2</v>
      </c>
      <c r="AA315" s="147"/>
      <c r="AB315" s="144"/>
      <c r="AC315" s="144"/>
      <c r="AD315" s="147">
        <v>50.857142857142854</v>
      </c>
      <c r="AE315" s="147">
        <v>1991.2857142857142</v>
      </c>
      <c r="AF315" s="144"/>
    </row>
    <row r="316" spans="1:32" x14ac:dyDescent="0.25">
      <c r="A316" s="146" t="s">
        <v>250</v>
      </c>
      <c r="B316" s="150">
        <v>20</v>
      </c>
      <c r="C316" s="150">
        <v>24</v>
      </c>
      <c r="D316" s="150">
        <v>18</v>
      </c>
      <c r="E316" s="150">
        <v>7</v>
      </c>
      <c r="F316" s="150">
        <v>14</v>
      </c>
      <c r="G316" s="150">
        <v>18</v>
      </c>
      <c r="H316" s="150">
        <v>19</v>
      </c>
      <c r="I316" s="150">
        <v>12</v>
      </c>
      <c r="J316" s="148">
        <v>-0.36842105263157893</v>
      </c>
      <c r="K316" s="148">
        <v>-0.3</v>
      </c>
      <c r="L316" s="147"/>
      <c r="M316" s="155">
        <v>1.3528748590755355E-2</v>
      </c>
      <c r="N316" s="144"/>
      <c r="P316" s="146" t="s">
        <v>250</v>
      </c>
      <c r="Q316" s="150">
        <v>1095</v>
      </c>
      <c r="R316" s="150">
        <v>884</v>
      </c>
      <c r="S316" s="150">
        <v>815</v>
      </c>
      <c r="T316" s="150">
        <v>797</v>
      </c>
      <c r="U316" s="150">
        <v>786</v>
      </c>
      <c r="V316" s="150">
        <v>888</v>
      </c>
      <c r="W316" s="150">
        <v>818</v>
      </c>
      <c r="X316" s="150">
        <v>887</v>
      </c>
      <c r="Y316" s="148">
        <v>8.4352078239608802E-2</v>
      </c>
      <c r="Z316" s="148">
        <v>2.0713463751438434E-2</v>
      </c>
      <c r="AA316" s="147"/>
      <c r="AB316" s="144"/>
      <c r="AC316" s="144"/>
      <c r="AD316" s="150">
        <v>17.142857142857142</v>
      </c>
      <c r="AE316" s="150">
        <v>869</v>
      </c>
      <c r="AF316" s="144"/>
    </row>
    <row r="317" spans="1:32" x14ac:dyDescent="0.25">
      <c r="A317" s="149" t="s">
        <v>251</v>
      </c>
      <c r="B317" s="147">
        <v>0</v>
      </c>
      <c r="C317" s="147">
        <v>43</v>
      </c>
      <c r="D317" s="147">
        <v>60</v>
      </c>
      <c r="E317" s="147">
        <v>12</v>
      </c>
      <c r="F317" s="147">
        <v>20</v>
      </c>
      <c r="G317" s="147">
        <v>33</v>
      </c>
      <c r="H317" s="147">
        <v>35</v>
      </c>
      <c r="I317" s="147">
        <v>20</v>
      </c>
      <c r="J317" s="148">
        <v>-0.42857142857142855</v>
      </c>
      <c r="K317" s="157">
        <v>-0.40886699507389168</v>
      </c>
      <c r="L317" s="147"/>
      <c r="M317" s="155">
        <v>6.8634179821551134E-3</v>
      </c>
      <c r="N317" s="144"/>
      <c r="P317" s="149" t="s">
        <v>251</v>
      </c>
      <c r="Q317" s="147">
        <v>0</v>
      </c>
      <c r="R317" s="147">
        <v>3781</v>
      </c>
      <c r="S317" s="147">
        <v>3391</v>
      </c>
      <c r="T317" s="147">
        <v>2566</v>
      </c>
      <c r="U317" s="147">
        <v>2191</v>
      </c>
      <c r="V317" s="147">
        <v>2117</v>
      </c>
      <c r="W317" s="147">
        <v>2602</v>
      </c>
      <c r="X317" s="147">
        <v>2914</v>
      </c>
      <c r="Y317" s="148">
        <v>0.11990776325903152</v>
      </c>
      <c r="Z317" s="157">
        <v>5.0216242191254264E-2</v>
      </c>
      <c r="AA317" s="147"/>
      <c r="AB317" s="144"/>
      <c r="AC317" s="144"/>
      <c r="AD317" s="158">
        <v>33.833333333333336</v>
      </c>
      <c r="AE317" s="158">
        <v>2774.6666666666665</v>
      </c>
      <c r="AF317" s="144"/>
    </row>
    <row r="318" spans="1:32" x14ac:dyDescent="0.25">
      <c r="A318" s="159" t="s">
        <v>252</v>
      </c>
      <c r="B318" s="150">
        <v>88</v>
      </c>
      <c r="C318" s="150">
        <v>4</v>
      </c>
      <c r="D318" s="150">
        <v>17</v>
      </c>
      <c r="E318" s="150">
        <v>19</v>
      </c>
      <c r="F318" s="150">
        <v>8</v>
      </c>
      <c r="G318" s="150">
        <v>20</v>
      </c>
      <c r="H318" s="150">
        <v>14</v>
      </c>
      <c r="I318" s="150">
        <v>5</v>
      </c>
      <c r="J318" s="148">
        <v>-0.6428571428571429</v>
      </c>
      <c r="K318" s="148">
        <v>-0.79411764705882348</v>
      </c>
      <c r="L318" s="147"/>
      <c r="M318" s="155">
        <v>1.1574074074074073E-2</v>
      </c>
      <c r="N318" s="144"/>
      <c r="P318" s="159" t="s">
        <v>252</v>
      </c>
      <c r="Q318" s="150">
        <v>848</v>
      </c>
      <c r="R318" s="150">
        <v>672</v>
      </c>
      <c r="S318" s="150">
        <v>927</v>
      </c>
      <c r="T318" s="150">
        <v>544</v>
      </c>
      <c r="U318" s="150">
        <v>839</v>
      </c>
      <c r="V318" s="150">
        <v>617</v>
      </c>
      <c r="W318" s="150">
        <v>659</v>
      </c>
      <c r="X318" s="150">
        <v>432</v>
      </c>
      <c r="Y318" s="148">
        <v>-0.34446130500758726</v>
      </c>
      <c r="Z318" s="148">
        <v>-0.40775558166862513</v>
      </c>
      <c r="AA318" s="147"/>
      <c r="AB318" s="144"/>
      <c r="AC318" s="144"/>
      <c r="AD318" s="150">
        <v>24.285714285714285</v>
      </c>
      <c r="AE318" s="150">
        <v>729.42857142857144</v>
      </c>
      <c r="AF318" s="144"/>
    </row>
    <row r="319" spans="1:32" x14ac:dyDescent="0.25">
      <c r="A319" s="159" t="s">
        <v>253</v>
      </c>
      <c r="B319" s="150">
        <v>0</v>
      </c>
      <c r="C319" s="150">
        <v>0</v>
      </c>
      <c r="D319" s="150">
        <v>1</v>
      </c>
      <c r="E319" s="150">
        <v>2</v>
      </c>
      <c r="F319" s="150">
        <v>0</v>
      </c>
      <c r="G319" s="150">
        <v>0</v>
      </c>
      <c r="H319" s="150">
        <v>0</v>
      </c>
      <c r="I319" s="150">
        <v>0</v>
      </c>
      <c r="J319" s="148" t="e">
        <v>#DIV/0!</v>
      </c>
      <c r="K319" s="148">
        <v>-1</v>
      </c>
      <c r="L319" s="147"/>
      <c r="M319" s="155">
        <v>0</v>
      </c>
      <c r="N319" s="144"/>
      <c r="P319" s="159" t="s">
        <v>253</v>
      </c>
      <c r="Q319" s="150">
        <v>49</v>
      </c>
      <c r="R319" s="150">
        <v>44</v>
      </c>
      <c r="S319" s="150">
        <v>83</v>
      </c>
      <c r="T319" s="150">
        <v>27</v>
      </c>
      <c r="U319" s="150">
        <v>38</v>
      </c>
      <c r="V319" s="150">
        <v>69</v>
      </c>
      <c r="W319" s="150">
        <v>21</v>
      </c>
      <c r="X319" s="150">
        <v>39</v>
      </c>
      <c r="Y319" s="148">
        <v>0.8571428571428571</v>
      </c>
      <c r="Z319" s="148">
        <v>-0.17522658610271902</v>
      </c>
      <c r="AA319" s="147"/>
      <c r="AB319" s="144"/>
      <c r="AC319" s="144"/>
      <c r="AD319" s="150">
        <v>0.42857142857142855</v>
      </c>
      <c r="AE319" s="150">
        <v>47.285714285714285</v>
      </c>
      <c r="AF319" s="144"/>
    </row>
    <row r="320" spans="1:32" x14ac:dyDescent="0.25">
      <c r="A320" s="159" t="s">
        <v>254</v>
      </c>
      <c r="B320" s="191">
        <v>0</v>
      </c>
      <c r="C320" s="191">
        <v>0</v>
      </c>
      <c r="D320" s="191">
        <v>5.5555555555555552E-2</v>
      </c>
      <c r="E320" s="191">
        <v>9.5238095238095233E-2</v>
      </c>
      <c r="F320" s="191">
        <v>0</v>
      </c>
      <c r="G320" s="191">
        <v>0</v>
      </c>
      <c r="H320" s="191">
        <v>0</v>
      </c>
      <c r="I320" s="191">
        <v>0</v>
      </c>
      <c r="J320" s="172">
        <v>0</v>
      </c>
      <c r="K320" s="172">
        <v>-1.7341040462427748</v>
      </c>
      <c r="L320" s="147"/>
      <c r="M320" s="203">
        <v>-8.2802547770700627</v>
      </c>
      <c r="N320" s="144"/>
      <c r="P320" s="159" t="s">
        <v>254</v>
      </c>
      <c r="Q320" s="191">
        <v>5.4626532887402456E-2</v>
      </c>
      <c r="R320" s="191">
        <v>6.1452513966480445E-2</v>
      </c>
      <c r="S320" s="191">
        <v>8.2178217821782182E-2</v>
      </c>
      <c r="T320" s="191">
        <v>4.7285464098073555E-2</v>
      </c>
      <c r="U320" s="191">
        <v>4.3329532497149374E-2</v>
      </c>
      <c r="V320" s="191">
        <v>0.10058309037900874</v>
      </c>
      <c r="W320" s="191">
        <v>3.0882352941176472E-2</v>
      </c>
      <c r="X320" s="191">
        <v>8.2802547770700632E-2</v>
      </c>
      <c r="Y320" s="172">
        <v>5.192019482952416</v>
      </c>
      <c r="Z320" s="172">
        <v>2.1923386468511934</v>
      </c>
      <c r="AA320" s="147"/>
      <c r="AB320" s="144"/>
      <c r="AC320" s="144"/>
      <c r="AD320" s="191">
        <v>1.7341040462427747E-2</v>
      </c>
      <c r="AE320" s="191">
        <v>6.0879161302188699E-2</v>
      </c>
      <c r="AF320" s="144"/>
    </row>
    <row r="321" spans="1:32" x14ac:dyDescent="0.25">
      <c r="A321" s="161" t="s">
        <v>255</v>
      </c>
      <c r="B321" s="161"/>
      <c r="C321" s="161"/>
      <c r="D321" s="161"/>
      <c r="E321" s="144"/>
      <c r="F321" s="144"/>
      <c r="G321" s="144"/>
      <c r="H321" s="144"/>
      <c r="I321" s="144"/>
      <c r="J321" s="144"/>
      <c r="K321" s="144"/>
      <c r="L321" s="144"/>
      <c r="M321" s="144"/>
      <c r="N321" s="144"/>
      <c r="O321" s="204"/>
      <c r="P321" s="161" t="s">
        <v>255</v>
      </c>
      <c r="Q321" s="161"/>
      <c r="R321" s="161"/>
      <c r="S321" s="161"/>
      <c r="T321" s="144"/>
      <c r="U321" s="144"/>
      <c r="V321" s="144"/>
      <c r="W321" s="144"/>
      <c r="X321" s="144"/>
      <c r="Y321" s="144"/>
      <c r="Z321" s="144"/>
      <c r="AA321" s="144"/>
      <c r="AB321" s="144"/>
      <c r="AC321" s="144"/>
      <c r="AD321" s="144"/>
      <c r="AE321" s="144"/>
      <c r="AF321" s="144"/>
    </row>
    <row r="322" spans="1:32" x14ac:dyDescent="0.25">
      <c r="N322" s="144"/>
      <c r="AB322" s="144"/>
    </row>
    <row r="323" spans="1:32" x14ac:dyDescent="0.25">
      <c r="N323" s="144"/>
      <c r="AB323" s="144"/>
    </row>
    <row r="324" spans="1:32" x14ac:dyDescent="0.25">
      <c r="N324" s="144"/>
      <c r="AB324" s="144"/>
    </row>
    <row r="325" spans="1:32" x14ac:dyDescent="0.25">
      <c r="N325" s="144"/>
      <c r="AB325" s="144"/>
    </row>
    <row r="326" spans="1:32" x14ac:dyDescent="0.25">
      <c r="N326" s="144"/>
      <c r="AB326" s="144"/>
    </row>
    <row r="327" spans="1:32" x14ac:dyDescent="0.25">
      <c r="N327" s="144"/>
      <c r="AB327" s="144"/>
    </row>
    <row r="328" spans="1:32" s="196" customFormat="1" x14ac:dyDescent="0.25">
      <c r="N328" s="197"/>
      <c r="O328" s="214"/>
      <c r="AB328" s="197"/>
    </row>
    <row r="329" spans="1:32" x14ac:dyDescent="0.25">
      <c r="N329" s="144"/>
      <c r="AB329" s="144"/>
    </row>
    <row r="330" spans="1:32" x14ac:dyDescent="0.25">
      <c r="N330" s="144"/>
      <c r="AB330" s="144"/>
    </row>
    <row r="331" spans="1:32" x14ac:dyDescent="0.25">
      <c r="A331" s="189" t="s">
        <v>259</v>
      </c>
      <c r="B331" s="189"/>
      <c r="C331" s="189"/>
      <c r="D331" s="189"/>
      <c r="E331" s="181"/>
      <c r="F331" s="167"/>
      <c r="G331" s="167"/>
      <c r="H331" s="167"/>
      <c r="I331" s="167"/>
      <c r="J331" s="167"/>
      <c r="K331" s="167"/>
      <c r="L331" s="188"/>
      <c r="M331" s="211"/>
      <c r="N331" s="144"/>
      <c r="O331" s="211"/>
      <c r="P331" s="189" t="s">
        <v>259</v>
      </c>
      <c r="Q331" s="189"/>
      <c r="R331" s="189"/>
      <c r="S331" s="189"/>
      <c r="T331" s="181"/>
      <c r="U331" s="144"/>
      <c r="V331" s="144"/>
      <c r="W331" s="144"/>
      <c r="X331" s="144"/>
      <c r="Y331" s="144"/>
      <c r="Z331" s="144"/>
      <c r="AA331" s="188"/>
      <c r="AB331" s="144"/>
      <c r="AC331" s="144"/>
      <c r="AD331" s="144"/>
      <c r="AE331" s="144"/>
      <c r="AF331" s="144"/>
    </row>
    <row r="332" spans="1:32" x14ac:dyDescent="0.25">
      <c r="A332" s="166" t="s">
        <v>322</v>
      </c>
      <c r="B332" s="166"/>
      <c r="C332" s="166"/>
      <c r="D332" s="166"/>
      <c r="E332" s="213"/>
      <c r="F332" s="167"/>
      <c r="G332" s="167"/>
      <c r="H332" s="167"/>
      <c r="I332" s="167"/>
      <c r="J332" s="167"/>
      <c r="K332" s="167"/>
      <c r="L332" s="167"/>
      <c r="M332" s="144"/>
      <c r="N332" s="144"/>
      <c r="P332" s="166" t="s">
        <v>231</v>
      </c>
      <c r="Q332" s="166"/>
      <c r="R332" s="166"/>
      <c r="S332" s="166"/>
      <c r="T332" s="162"/>
      <c r="U332" s="144"/>
      <c r="V332" s="144"/>
      <c r="W332" s="144"/>
      <c r="X332" s="144"/>
      <c r="Y332" s="144"/>
      <c r="Z332" s="144"/>
      <c r="AA332" s="167"/>
      <c r="AB332" s="144"/>
      <c r="AC332" s="144"/>
      <c r="AD332" s="144"/>
      <c r="AE332" s="144"/>
      <c r="AF332" s="144"/>
    </row>
    <row r="333" spans="1:32" ht="31.5" x14ac:dyDescent="0.25">
      <c r="A333" s="190"/>
      <c r="B333" s="141">
        <v>2019</v>
      </c>
      <c r="C333" s="141">
        <v>2020</v>
      </c>
      <c r="D333" s="141">
        <v>2021</v>
      </c>
      <c r="E333" s="141">
        <v>2022</v>
      </c>
      <c r="F333" s="141">
        <v>2023</v>
      </c>
      <c r="G333" s="141">
        <v>2024</v>
      </c>
      <c r="H333" s="141">
        <v>2025</v>
      </c>
      <c r="I333" s="141">
        <v>2026</v>
      </c>
      <c r="J333" s="142" t="s">
        <v>232</v>
      </c>
      <c r="K333" s="142" t="s">
        <v>233</v>
      </c>
      <c r="L333" s="143" t="s">
        <v>234</v>
      </c>
      <c r="M333" s="145" t="s">
        <v>287</v>
      </c>
      <c r="N333" s="144"/>
      <c r="P333" s="190"/>
      <c r="Q333" s="141">
        <v>2019</v>
      </c>
      <c r="R333" s="141">
        <v>2020</v>
      </c>
      <c r="S333" s="141">
        <v>2021</v>
      </c>
      <c r="T333" s="141">
        <v>2022</v>
      </c>
      <c r="U333" s="141">
        <v>2023</v>
      </c>
      <c r="V333" s="141">
        <v>2024</v>
      </c>
      <c r="W333" s="141">
        <v>2025</v>
      </c>
      <c r="X333" s="141">
        <v>2026</v>
      </c>
      <c r="Y333" s="142" t="s">
        <v>232</v>
      </c>
      <c r="Z333" s="142" t="s">
        <v>233</v>
      </c>
      <c r="AA333" s="143" t="s">
        <v>234</v>
      </c>
      <c r="AB333" s="144"/>
      <c r="AC333" s="144"/>
      <c r="AD333" s="145" t="s">
        <v>323</v>
      </c>
      <c r="AE333" s="145" t="s">
        <v>235</v>
      </c>
      <c r="AF333" s="144"/>
    </row>
    <row r="334" spans="1:32" x14ac:dyDescent="0.25">
      <c r="A334" s="146" t="s">
        <v>236</v>
      </c>
      <c r="B334" s="147">
        <v>469</v>
      </c>
      <c r="C334" s="147">
        <v>506</v>
      </c>
      <c r="D334" s="147">
        <v>336</v>
      </c>
      <c r="E334" s="147">
        <v>364</v>
      </c>
      <c r="F334" s="147">
        <v>514</v>
      </c>
      <c r="G334" s="147">
        <v>595</v>
      </c>
      <c r="H334" s="147">
        <v>518</v>
      </c>
      <c r="I334" s="147">
        <v>500</v>
      </c>
      <c r="J334" s="148">
        <v>-3.4749034749034749E-2</v>
      </c>
      <c r="K334" s="148">
        <v>5.9963658388855222E-2</v>
      </c>
      <c r="L334" s="147"/>
      <c r="M334" s="155">
        <v>3.2573289902280131E-2</v>
      </c>
      <c r="N334" s="144"/>
      <c r="P334" s="146" t="s">
        <v>236</v>
      </c>
      <c r="Q334" s="147">
        <v>12909</v>
      </c>
      <c r="R334" s="147">
        <v>14576</v>
      </c>
      <c r="S334" s="147">
        <v>11804</v>
      </c>
      <c r="T334" s="147">
        <v>11312</v>
      </c>
      <c r="U334" s="147">
        <v>13326</v>
      </c>
      <c r="V334" s="147">
        <v>13708</v>
      </c>
      <c r="W334" s="147">
        <v>13724</v>
      </c>
      <c r="X334" s="147">
        <v>15350</v>
      </c>
      <c r="Y334" s="148">
        <v>0.11847857767414748</v>
      </c>
      <c r="Z334" s="148">
        <v>0.17612933591654906</v>
      </c>
      <c r="AA334" s="147"/>
      <c r="AB334" s="144"/>
      <c r="AC334" s="144"/>
      <c r="AD334" s="147">
        <v>471.71428571428572</v>
      </c>
      <c r="AE334" s="147">
        <v>13051.285714285714</v>
      </c>
      <c r="AF334" s="144"/>
    </row>
    <row r="335" spans="1:32" x14ac:dyDescent="0.25">
      <c r="A335" s="149" t="s">
        <v>237</v>
      </c>
      <c r="B335" s="150">
        <v>326</v>
      </c>
      <c r="C335" s="150">
        <v>328</v>
      </c>
      <c r="D335" s="150">
        <v>186</v>
      </c>
      <c r="E335" s="150">
        <v>245</v>
      </c>
      <c r="F335" s="150">
        <v>311</v>
      </c>
      <c r="G335" s="150">
        <v>349</v>
      </c>
      <c r="H335" s="150">
        <v>265</v>
      </c>
      <c r="I335" s="150">
        <v>244</v>
      </c>
      <c r="J335" s="148">
        <v>-7.9245283018867921E-2</v>
      </c>
      <c r="K335" s="148">
        <v>-0.15024875621890554</v>
      </c>
      <c r="L335" s="147"/>
      <c r="M335" s="155">
        <v>3.1970649895178199E-2</v>
      </c>
      <c r="N335" s="144"/>
      <c r="P335" s="149" t="s">
        <v>237</v>
      </c>
      <c r="Q335" s="150">
        <v>8136</v>
      </c>
      <c r="R335" s="150">
        <v>8810</v>
      </c>
      <c r="S335" s="150">
        <v>6630</v>
      </c>
      <c r="T335" s="150">
        <v>6331</v>
      </c>
      <c r="U335" s="150">
        <v>7003</v>
      </c>
      <c r="V335" s="150">
        <v>6893</v>
      </c>
      <c r="W335" s="150">
        <v>6958</v>
      </c>
      <c r="X335" s="150">
        <v>7632</v>
      </c>
      <c r="Y335" s="148">
        <v>9.6866915780396662E-2</v>
      </c>
      <c r="Z335" s="148">
        <v>5.2461535430744097E-2</v>
      </c>
      <c r="AA335" s="147"/>
      <c r="AB335" s="144"/>
      <c r="AC335" s="144"/>
      <c r="AD335" s="150">
        <v>287.14285714285717</v>
      </c>
      <c r="AE335" s="150">
        <v>7251.5714285714284</v>
      </c>
      <c r="AF335" s="144"/>
    </row>
    <row r="336" spans="1:32" x14ac:dyDescent="0.25">
      <c r="A336" s="146" t="s">
        <v>90</v>
      </c>
      <c r="B336" s="151">
        <v>0.81704260651629068</v>
      </c>
      <c r="C336" s="151">
        <v>0.7592592592592593</v>
      </c>
      <c r="D336" s="151">
        <v>0.68382352941176472</v>
      </c>
      <c r="E336" s="151">
        <v>0.76323987538940807</v>
      </c>
      <c r="F336" s="151">
        <v>0.73871733966745845</v>
      </c>
      <c r="G336" s="151">
        <v>0.72557172557172556</v>
      </c>
      <c r="H336" s="151">
        <v>0.64476885644768855</v>
      </c>
      <c r="I336" s="151">
        <v>0.64210526315789473</v>
      </c>
      <c r="J336" s="172">
        <v>-0.26635932897938197</v>
      </c>
      <c r="K336" s="172">
        <v>-9.227544564736645</v>
      </c>
      <c r="L336" s="147"/>
      <c r="M336" s="203">
        <v>2.7265981759360902</v>
      </c>
      <c r="N336" s="144"/>
      <c r="P336" s="146" t="s">
        <v>90</v>
      </c>
      <c r="Q336" s="151">
        <v>0.71362161213928599</v>
      </c>
      <c r="R336" s="151">
        <v>0.68774395003903199</v>
      </c>
      <c r="S336" s="151">
        <v>0.65963585712864392</v>
      </c>
      <c r="T336" s="151">
        <v>0.66663156786353583</v>
      </c>
      <c r="U336" s="151">
        <v>0.6427719137218908</v>
      </c>
      <c r="V336" s="151">
        <v>0.61189525077674212</v>
      </c>
      <c r="W336" s="151">
        <v>0.61569772586496774</v>
      </c>
      <c r="X336" s="151">
        <v>0.61483928139853383</v>
      </c>
      <c r="Y336" s="172">
        <v>-8.5844446643390526E-2</v>
      </c>
      <c r="Z336" s="172">
        <v>-4.2516325957073553</v>
      </c>
      <c r="AA336" s="147"/>
      <c r="AB336" s="144"/>
      <c r="AC336" s="144"/>
      <c r="AD336" s="151">
        <v>0.73438070880526118</v>
      </c>
      <c r="AE336" s="151">
        <v>0.65735560735560739</v>
      </c>
      <c r="AF336" s="144"/>
    </row>
    <row r="337" spans="1:32" x14ac:dyDescent="0.25">
      <c r="A337" s="149" t="s">
        <v>238</v>
      </c>
      <c r="B337" s="150">
        <v>273</v>
      </c>
      <c r="C337" s="150">
        <v>269</v>
      </c>
      <c r="D337" s="150">
        <v>134</v>
      </c>
      <c r="E337" s="150">
        <v>198</v>
      </c>
      <c r="F337" s="150">
        <v>262</v>
      </c>
      <c r="G337" s="150">
        <v>302</v>
      </c>
      <c r="H337" s="150">
        <v>214</v>
      </c>
      <c r="I337" s="150">
        <v>220</v>
      </c>
      <c r="J337" s="148">
        <v>2.8037383177570093E-2</v>
      </c>
      <c r="K337" s="148">
        <v>-6.7796610169491525E-2</v>
      </c>
      <c r="L337" s="147"/>
      <c r="M337" s="155">
        <v>3.3898305084745763E-2</v>
      </c>
      <c r="N337" s="144"/>
      <c r="P337" s="149" t="s">
        <v>238</v>
      </c>
      <c r="Q337" s="150">
        <v>6771</v>
      </c>
      <c r="R337" s="150">
        <v>7220</v>
      </c>
      <c r="S337" s="150">
        <v>5097</v>
      </c>
      <c r="T337" s="150">
        <v>5099</v>
      </c>
      <c r="U337" s="150">
        <v>5802</v>
      </c>
      <c r="V337" s="150">
        <v>5799</v>
      </c>
      <c r="W337" s="150">
        <v>5703</v>
      </c>
      <c r="X337" s="150">
        <v>6490</v>
      </c>
      <c r="Y337" s="148">
        <v>0.13799754515167456</v>
      </c>
      <c r="Z337" s="148">
        <v>9.4936251235207561E-2</v>
      </c>
      <c r="AA337" s="147"/>
      <c r="AB337" s="144"/>
      <c r="AC337" s="144"/>
      <c r="AD337" s="150">
        <v>236</v>
      </c>
      <c r="AE337" s="150">
        <v>5927.2857142857147</v>
      </c>
      <c r="AF337" s="144"/>
    </row>
    <row r="338" spans="1:32" x14ac:dyDescent="0.25">
      <c r="A338" s="149" t="s">
        <v>239</v>
      </c>
      <c r="B338" s="153">
        <v>0.58208955223880599</v>
      </c>
      <c r="C338" s="153">
        <v>0.53162055335968383</v>
      </c>
      <c r="D338" s="153">
        <v>0.39880952380952384</v>
      </c>
      <c r="E338" s="153">
        <v>0.54395604395604391</v>
      </c>
      <c r="F338" s="153">
        <v>0.50972762645914393</v>
      </c>
      <c r="G338" s="153">
        <v>0.50756302521008401</v>
      </c>
      <c r="H338" s="153">
        <v>0.41312741312741313</v>
      </c>
      <c r="I338" s="153">
        <v>0.44</v>
      </c>
      <c r="J338" s="172">
        <v>2.6872586872586868</v>
      </c>
      <c r="K338" s="172">
        <v>-6.0302846759539621</v>
      </c>
      <c r="L338" s="147"/>
      <c r="M338" s="203">
        <v>1.7198697068403934</v>
      </c>
      <c r="N338" s="144"/>
      <c r="P338" s="149" t="s">
        <v>239</v>
      </c>
      <c r="Q338" s="153">
        <v>0.52451777829421331</v>
      </c>
      <c r="R338" s="153">
        <v>0.49533479692645443</v>
      </c>
      <c r="S338" s="153">
        <v>0.4318027787190783</v>
      </c>
      <c r="T338" s="153">
        <v>0.45076025459688829</v>
      </c>
      <c r="U338" s="153">
        <v>0.43538946420531294</v>
      </c>
      <c r="V338" s="153">
        <v>0.42303764225269913</v>
      </c>
      <c r="W338" s="153">
        <v>0.41554940250655786</v>
      </c>
      <c r="X338" s="153">
        <v>0.42280130293159607</v>
      </c>
      <c r="Y338" s="172">
        <v>0.72519004250382046</v>
      </c>
      <c r="Z338" s="172">
        <v>-3.135209191729682</v>
      </c>
      <c r="AA338" s="147"/>
      <c r="AB338" s="144"/>
      <c r="AC338" s="144"/>
      <c r="AD338" s="153">
        <v>0.50030284675953962</v>
      </c>
      <c r="AE338" s="153">
        <v>0.45415339484889289</v>
      </c>
      <c r="AF338" s="144"/>
    </row>
    <row r="339" spans="1:32" x14ac:dyDescent="0.25">
      <c r="A339" s="149" t="s">
        <v>240</v>
      </c>
      <c r="B339" s="153">
        <v>0.83742331288343563</v>
      </c>
      <c r="C339" s="153">
        <v>0.82012195121951215</v>
      </c>
      <c r="D339" s="153">
        <v>0.72043010752688175</v>
      </c>
      <c r="E339" s="153">
        <v>0.80816326530612248</v>
      </c>
      <c r="F339" s="153">
        <v>0.842443729903537</v>
      </c>
      <c r="G339" s="153">
        <v>0.86532951289398286</v>
      </c>
      <c r="H339" s="153">
        <v>0.8075471698113208</v>
      </c>
      <c r="I339" s="153">
        <v>0.90163934426229508</v>
      </c>
      <c r="J339" s="172">
        <v>9.4092174450974291</v>
      </c>
      <c r="K339" s="172">
        <v>7.9748796998613596</v>
      </c>
      <c r="L339" s="147"/>
      <c r="M339" s="203">
        <v>5.1272467952022556</v>
      </c>
      <c r="N339" s="144"/>
      <c r="P339" s="149" t="s">
        <v>240</v>
      </c>
      <c r="Q339" s="153">
        <v>0.83222713864306785</v>
      </c>
      <c r="R339" s="153">
        <v>0.81952326901248584</v>
      </c>
      <c r="S339" s="153">
        <v>0.76877828054298647</v>
      </c>
      <c r="T339" s="153">
        <v>0.80540199020691838</v>
      </c>
      <c r="U339" s="153">
        <v>0.82850207054119662</v>
      </c>
      <c r="V339" s="153">
        <v>0.84128826345567964</v>
      </c>
      <c r="W339" s="153">
        <v>0.81963207818338601</v>
      </c>
      <c r="X339" s="153">
        <v>0.85036687631027252</v>
      </c>
      <c r="Y339" s="172">
        <v>3.0734798126886509</v>
      </c>
      <c r="Z339" s="172">
        <v>3.2987392060553233</v>
      </c>
      <c r="AA339" s="147"/>
      <c r="AB339" s="144"/>
      <c r="AC339" s="144"/>
      <c r="AD339" s="153">
        <v>0.82189054726368149</v>
      </c>
      <c r="AE339" s="153">
        <v>0.81737948424971929</v>
      </c>
      <c r="AF339" s="144"/>
    </row>
    <row r="340" spans="1:32" ht="22.15" customHeight="1" x14ac:dyDescent="0.25">
      <c r="A340" s="154" t="s">
        <v>241</v>
      </c>
      <c r="B340" s="155">
        <v>4.6012269938650305E-2</v>
      </c>
      <c r="C340" s="155">
        <v>4.878048780487805E-2</v>
      </c>
      <c r="D340" s="155">
        <v>8.6021505376344093E-2</v>
      </c>
      <c r="E340" s="155">
        <v>4.8979591836734691E-2</v>
      </c>
      <c r="F340" s="155">
        <v>7.0739549839228297E-2</v>
      </c>
      <c r="G340" s="155">
        <v>4.8710601719197708E-2</v>
      </c>
      <c r="H340" s="155">
        <v>0.12075471698113208</v>
      </c>
      <c r="I340" s="155">
        <v>5.3278688524590161E-2</v>
      </c>
      <c r="J340" s="172">
        <v>-6.7476028456541908</v>
      </c>
      <c r="K340" s="172">
        <v>-1.1397928390832721</v>
      </c>
      <c r="L340" s="147"/>
      <c r="M340" s="203">
        <v>-1.2628020070797683</v>
      </c>
      <c r="N340" s="144"/>
      <c r="P340" s="154" t="s">
        <v>241</v>
      </c>
      <c r="Q340" s="155">
        <v>4.990167158308751E-2</v>
      </c>
      <c r="R340" s="155">
        <v>5.0737797956867198E-2</v>
      </c>
      <c r="S340" s="155">
        <v>8.1146304675716444E-2</v>
      </c>
      <c r="T340" s="155">
        <v>7.2026536092244506E-2</v>
      </c>
      <c r="U340" s="155">
        <v>6.9970012851635011E-2</v>
      </c>
      <c r="V340" s="155">
        <v>6.223705208182214E-2</v>
      </c>
      <c r="W340" s="155">
        <v>6.0074734118999711E-2</v>
      </c>
      <c r="X340" s="155">
        <v>6.5906708595387845E-2</v>
      </c>
      <c r="Y340" s="172">
        <v>0.58319744763881343</v>
      </c>
      <c r="Z340" s="172">
        <v>0.31813879752266988</v>
      </c>
      <c r="AA340" s="147"/>
      <c r="AB340" s="144"/>
      <c r="AC340" s="144"/>
      <c r="AD340" s="151">
        <v>6.4676616915422883E-2</v>
      </c>
      <c r="AE340" s="151">
        <v>6.2725320620161146E-2</v>
      </c>
      <c r="AF340" s="144"/>
    </row>
    <row r="341" spans="1:32" ht="22.15" customHeight="1" x14ac:dyDescent="0.25">
      <c r="A341" s="154" t="s">
        <v>242</v>
      </c>
      <c r="B341" s="155">
        <v>3.1982942430703626E-2</v>
      </c>
      <c r="C341" s="155">
        <v>3.1620553359683792E-2</v>
      </c>
      <c r="D341" s="155">
        <v>4.7619047619047616E-2</v>
      </c>
      <c r="E341" s="155">
        <v>3.2967032967032968E-2</v>
      </c>
      <c r="F341" s="155">
        <v>4.2801556420233464E-2</v>
      </c>
      <c r="G341" s="155">
        <v>2.8571428571428571E-2</v>
      </c>
      <c r="H341" s="155">
        <v>6.1776061776061778E-2</v>
      </c>
      <c r="I341" s="155">
        <v>2.5999999999999999E-2</v>
      </c>
      <c r="J341" s="172">
        <v>-3.5776061776061781</v>
      </c>
      <c r="K341" s="172">
        <v>-1.3370078740157481</v>
      </c>
      <c r="L341" s="147"/>
      <c r="M341" s="203">
        <v>-0.67687296416938136</v>
      </c>
      <c r="N341" s="144"/>
      <c r="P341" s="154" t="s">
        <v>242</v>
      </c>
      <c r="Q341" s="155">
        <v>3.145092571074444E-2</v>
      </c>
      <c r="R341" s="155">
        <v>3.0666849615806804E-2</v>
      </c>
      <c r="S341" s="155">
        <v>4.5577770247373771E-2</v>
      </c>
      <c r="T341" s="155">
        <v>4.0311173974540308E-2</v>
      </c>
      <c r="U341" s="155">
        <v>3.6770223622992648E-2</v>
      </c>
      <c r="V341" s="155">
        <v>3.1295593813831339E-2</v>
      </c>
      <c r="W341" s="155">
        <v>3.0457592538618478E-2</v>
      </c>
      <c r="X341" s="155">
        <v>3.2768729641693813E-2</v>
      </c>
      <c r="Y341" s="172">
        <v>0.23111371030753342</v>
      </c>
      <c r="Z341" s="172">
        <v>-0.20827901866755857</v>
      </c>
      <c r="AA341" s="147"/>
      <c r="AB341" s="144"/>
      <c r="AC341" s="144"/>
      <c r="AD341" s="151">
        <v>3.937007874015748E-2</v>
      </c>
      <c r="AE341" s="151">
        <v>3.4851519828369398E-2</v>
      </c>
      <c r="AF341" s="144"/>
    </row>
    <row r="342" spans="1:32" ht="22.15" customHeight="1" x14ac:dyDescent="0.25">
      <c r="A342" s="154" t="s">
        <v>243</v>
      </c>
      <c r="B342" s="155">
        <v>0.1279317697228145</v>
      </c>
      <c r="C342" s="155">
        <v>0.17588932806324112</v>
      </c>
      <c r="D342" s="155">
        <v>0.21726190476190477</v>
      </c>
      <c r="E342" s="155">
        <v>0.17582417582417584</v>
      </c>
      <c r="F342" s="155">
        <v>0.18871595330739299</v>
      </c>
      <c r="G342" s="155">
        <v>0.20672268907563024</v>
      </c>
      <c r="H342" s="155">
        <v>0.12741312741312741</v>
      </c>
      <c r="I342" s="155">
        <v>0.188</v>
      </c>
      <c r="J342" s="172">
        <v>6.0586872586872591</v>
      </c>
      <c r="K342" s="172">
        <v>1.4771653543307091</v>
      </c>
      <c r="L342" s="147"/>
      <c r="M342" s="203">
        <v>0.50684039087947885</v>
      </c>
      <c r="N342" s="144"/>
      <c r="P342" s="154" t="s">
        <v>243</v>
      </c>
      <c r="Q342" s="155">
        <v>0.17600123944534821</v>
      </c>
      <c r="R342" s="155">
        <v>0.18015916575192095</v>
      </c>
      <c r="S342" s="155">
        <v>0.2153507285665876</v>
      </c>
      <c r="T342" s="155">
        <v>0.20827439886845828</v>
      </c>
      <c r="U342" s="155">
        <v>0.20066036319975986</v>
      </c>
      <c r="V342" s="155">
        <v>0.20674058943682522</v>
      </c>
      <c r="W342" s="155">
        <v>0.1890119498688429</v>
      </c>
      <c r="X342" s="155">
        <v>0.18293159609120521</v>
      </c>
      <c r="Y342" s="172">
        <v>-0.6080353777637687</v>
      </c>
      <c r="Z342" s="172">
        <v>-1.297685299427076</v>
      </c>
      <c r="AA342" s="147"/>
      <c r="AB342" s="144"/>
      <c r="AC342" s="144"/>
      <c r="AD342" s="151">
        <v>0.17322834645669291</v>
      </c>
      <c r="AE342" s="151">
        <v>0.19590844908547597</v>
      </c>
      <c r="AF342" s="144"/>
    </row>
    <row r="343" spans="1:32" ht="22.15" customHeight="1" x14ac:dyDescent="0.25">
      <c r="A343" s="154" t="s">
        <v>244</v>
      </c>
      <c r="B343" s="155">
        <v>2.9850746268656716E-2</v>
      </c>
      <c r="C343" s="155">
        <v>2.766798418972332E-2</v>
      </c>
      <c r="D343" s="155">
        <v>3.273809523809524E-2</v>
      </c>
      <c r="E343" s="155">
        <v>3.8461538461538464E-2</v>
      </c>
      <c r="F343" s="155">
        <v>1.7509727626459144E-2</v>
      </c>
      <c r="G343" s="155">
        <v>1.0084033613445379E-2</v>
      </c>
      <c r="H343" s="155">
        <v>3.0888030888030889E-2</v>
      </c>
      <c r="I343" s="155">
        <v>5.1999999999999998E-2</v>
      </c>
      <c r="J343" s="172">
        <v>2.1111969111969109</v>
      </c>
      <c r="K343" s="172">
        <v>2.6560872198667469</v>
      </c>
      <c r="L343" s="147"/>
      <c r="M343" s="203">
        <v>0.2684039087947877</v>
      </c>
      <c r="N343" s="144"/>
      <c r="P343" s="154" t="s">
        <v>244</v>
      </c>
      <c r="Q343" s="155">
        <v>3.6563637772096987E-2</v>
      </c>
      <c r="R343" s="155">
        <v>2.9912184412733259E-2</v>
      </c>
      <c r="S343" s="155">
        <v>3.8546255506607931E-2</v>
      </c>
      <c r="T343" s="155">
        <v>4.2344413012729842E-2</v>
      </c>
      <c r="U343" s="155">
        <v>4.044724598529191E-2</v>
      </c>
      <c r="V343" s="155">
        <v>3.9028304639626497E-2</v>
      </c>
      <c r="W343" s="155">
        <v>4.2698921597201983E-2</v>
      </c>
      <c r="X343" s="155">
        <v>4.931596091205212E-2</v>
      </c>
      <c r="Y343" s="172">
        <v>0.66170393148501372</v>
      </c>
      <c r="Z343" s="172">
        <v>1.0983667432482511</v>
      </c>
      <c r="AA343" s="147"/>
      <c r="AB343" s="144"/>
      <c r="AC343" s="144"/>
      <c r="AD343" s="151">
        <v>2.5439127801332527E-2</v>
      </c>
      <c r="AE343" s="151">
        <v>3.833229347956961E-2</v>
      </c>
      <c r="AF343" s="144"/>
    </row>
    <row r="344" spans="1:32" ht="22.15" customHeight="1" x14ac:dyDescent="0.25">
      <c r="A344" s="154" t="s">
        <v>245</v>
      </c>
      <c r="B344" s="155">
        <v>0</v>
      </c>
      <c r="C344" s="155">
        <v>0</v>
      </c>
      <c r="D344" s="155">
        <v>0</v>
      </c>
      <c r="E344" s="155">
        <v>0</v>
      </c>
      <c r="F344" s="155">
        <v>1.9455252918287938E-3</v>
      </c>
      <c r="G344" s="155">
        <v>0</v>
      </c>
      <c r="H344" s="155">
        <v>0.11583011583011583</v>
      </c>
      <c r="I344" s="155">
        <v>2.4E-2</v>
      </c>
      <c r="J344" s="172">
        <v>-9.1830115830115826</v>
      </c>
      <c r="K344" s="172">
        <v>0.55263476680799539</v>
      </c>
      <c r="L344" s="147"/>
      <c r="M344" s="203">
        <v>-3.5153094462540717</v>
      </c>
      <c r="N344" s="144"/>
      <c r="P344" s="154" t="s">
        <v>245</v>
      </c>
      <c r="Q344" s="155">
        <v>4.2296072507552872E-2</v>
      </c>
      <c r="R344" s="155">
        <v>6.7508232711306251E-2</v>
      </c>
      <c r="S344" s="155">
        <v>4.0325313453066759E-2</v>
      </c>
      <c r="T344" s="155">
        <v>3.4741867043847241E-2</v>
      </c>
      <c r="U344" s="155">
        <v>5.4705087798289059E-2</v>
      </c>
      <c r="V344" s="155">
        <v>8.0026262036766854E-2</v>
      </c>
      <c r="W344" s="155">
        <v>8.1317400174876125E-2</v>
      </c>
      <c r="X344" s="155">
        <v>5.9153094462540717E-2</v>
      </c>
      <c r="Y344" s="172">
        <v>-2.2164305712335408</v>
      </c>
      <c r="Z344" s="172">
        <v>6.9142128310573786E-2</v>
      </c>
      <c r="AA344" s="147"/>
      <c r="AB344" s="144"/>
      <c r="AC344" s="144"/>
      <c r="AD344" s="151">
        <v>1.8473652331920047E-2</v>
      </c>
      <c r="AE344" s="151">
        <v>5.8461673179434979E-2</v>
      </c>
      <c r="AF344" s="144"/>
    </row>
    <row r="345" spans="1:32" ht="22.15" customHeight="1" x14ac:dyDescent="0.25">
      <c r="A345" s="154" t="s">
        <v>246</v>
      </c>
      <c r="B345" s="155">
        <v>0.10660980810234541</v>
      </c>
      <c r="C345" s="155">
        <v>0.12648221343873517</v>
      </c>
      <c r="D345" s="155">
        <v>0.16666666666666666</v>
      </c>
      <c r="E345" s="155">
        <v>0.10164835164835165</v>
      </c>
      <c r="F345" s="155">
        <v>0.15758754863813229</v>
      </c>
      <c r="G345" s="155">
        <v>0.15966386554621848</v>
      </c>
      <c r="H345" s="155">
        <v>0.18339768339768339</v>
      </c>
      <c r="I345" s="155">
        <v>0.222</v>
      </c>
      <c r="J345" s="172">
        <v>3.8602316602316611</v>
      </c>
      <c r="K345" s="172">
        <v>7.723924894003634</v>
      </c>
      <c r="L345" s="147"/>
      <c r="M345" s="203">
        <v>6.7146579804560265</v>
      </c>
      <c r="N345" s="144"/>
      <c r="P345" s="154" t="s">
        <v>246</v>
      </c>
      <c r="Q345" s="155">
        <v>6.7394840808738088E-2</v>
      </c>
      <c r="R345" s="155">
        <v>8.232711306256861E-2</v>
      </c>
      <c r="S345" s="155">
        <v>0.11089461199593358</v>
      </c>
      <c r="T345" s="155">
        <v>0.11271216407355021</v>
      </c>
      <c r="U345" s="155">
        <v>0.13169743358847366</v>
      </c>
      <c r="V345" s="155">
        <v>0.13488473883863436</v>
      </c>
      <c r="W345" s="155">
        <v>0.1409938793354707</v>
      </c>
      <c r="X345" s="155">
        <v>0.15485342019543974</v>
      </c>
      <c r="Y345" s="172">
        <v>1.3859540859969044</v>
      </c>
      <c r="Z345" s="172">
        <v>4.3282584262472001</v>
      </c>
      <c r="AA345" s="147"/>
      <c r="AB345" s="144"/>
      <c r="AC345" s="144"/>
      <c r="AD345" s="151">
        <v>0.14476075105996367</v>
      </c>
      <c r="AE345" s="151">
        <v>0.11157083593296774</v>
      </c>
      <c r="AF345" s="144"/>
    </row>
    <row r="346" spans="1:32" x14ac:dyDescent="0.25">
      <c r="A346" s="149" t="s">
        <v>247</v>
      </c>
      <c r="B346" s="150">
        <v>76.771855010660971</v>
      </c>
      <c r="C346" s="150">
        <v>99.74110671936765</v>
      </c>
      <c r="D346" s="150">
        <v>76.05654761904762</v>
      </c>
      <c r="E346" s="150">
        <v>75.499999999999915</v>
      </c>
      <c r="F346" s="150">
        <v>62.184824902723747</v>
      </c>
      <c r="G346" s="150">
        <v>69.576470588235296</v>
      </c>
      <c r="H346" s="150">
        <v>76.388030888030926</v>
      </c>
      <c r="I346" s="150">
        <v>68.231999999999999</v>
      </c>
      <c r="J346" s="177">
        <v>-8.1560308880309265</v>
      </c>
      <c r="K346" s="177">
        <v>-8.2192416717141157</v>
      </c>
      <c r="L346" s="147"/>
      <c r="M346" s="203">
        <v>-10.059205211726393</v>
      </c>
      <c r="N346" s="144"/>
      <c r="P346" s="149" t="s">
        <v>247</v>
      </c>
      <c r="Q346" s="150">
        <v>94.582461848322893</v>
      </c>
      <c r="R346" s="150">
        <v>103.59069703622383</v>
      </c>
      <c r="S346" s="150">
        <v>81.835055913249732</v>
      </c>
      <c r="T346" s="150">
        <v>77.125618811881182</v>
      </c>
      <c r="U346" s="150">
        <v>76.288908899894949</v>
      </c>
      <c r="V346" s="150">
        <v>66.627954479136264</v>
      </c>
      <c r="W346" s="150">
        <v>75.456718157971451</v>
      </c>
      <c r="X346" s="150">
        <v>78.291205211726393</v>
      </c>
      <c r="Y346" s="177">
        <v>2.8344870537549411</v>
      </c>
      <c r="Z346" s="177">
        <v>-4.1840736332697048</v>
      </c>
      <c r="AA346" s="147"/>
      <c r="AB346" s="144"/>
      <c r="AC346" s="144"/>
      <c r="AD346" s="150">
        <v>76.451241671714115</v>
      </c>
      <c r="AE346" s="150">
        <v>82.475278844996097</v>
      </c>
      <c r="AF346" s="144"/>
    </row>
    <row r="347" spans="1:32" x14ac:dyDescent="0.25">
      <c r="A347" s="149" t="s">
        <v>248</v>
      </c>
      <c r="B347" s="150">
        <v>70.472392638036794</v>
      </c>
      <c r="C347" s="150">
        <v>108.25000000000009</v>
      </c>
      <c r="D347" s="150">
        <v>83.075268817204318</v>
      </c>
      <c r="E347" s="150">
        <v>81.922448979591806</v>
      </c>
      <c r="F347" s="150">
        <v>63.749196141479146</v>
      </c>
      <c r="G347" s="150">
        <v>71.409742120343836</v>
      </c>
      <c r="H347" s="150">
        <v>96.350943396226526</v>
      </c>
      <c r="I347" s="150">
        <v>77.053278688524557</v>
      </c>
      <c r="J347" s="177">
        <v>-19.297664707701969</v>
      </c>
      <c r="K347" s="177">
        <v>-4.6800546448088198</v>
      </c>
      <c r="L347" s="147"/>
      <c r="M347" s="203">
        <v>-16.265117537890546</v>
      </c>
      <c r="N347" s="144"/>
      <c r="P347" s="149" t="s">
        <v>248</v>
      </c>
      <c r="Q347" s="150">
        <v>94.126720747295934</v>
      </c>
      <c r="R347" s="150">
        <v>112.11691259931891</v>
      </c>
      <c r="S347" s="150">
        <v>90.335746606334865</v>
      </c>
      <c r="T347" s="150">
        <v>86.461854367398558</v>
      </c>
      <c r="U347" s="150">
        <v>90.520205626160177</v>
      </c>
      <c r="V347" s="150">
        <v>76.420136370230651</v>
      </c>
      <c r="W347" s="150">
        <v>93.68827249209545</v>
      </c>
      <c r="X347" s="150">
        <v>93.318396226415103</v>
      </c>
      <c r="Y347" s="177">
        <v>-0.36987626568034671</v>
      </c>
      <c r="Z347" s="177">
        <v>0.4825379887917336</v>
      </c>
      <c r="AA347" s="147"/>
      <c r="AB347" s="144"/>
      <c r="AC347" s="144"/>
      <c r="AD347" s="150">
        <v>81.733333333333377</v>
      </c>
      <c r="AE347" s="150">
        <v>92.83585823762337</v>
      </c>
      <c r="AF347" s="144"/>
    </row>
    <row r="348" spans="1:32" x14ac:dyDescent="0.25">
      <c r="A348" s="146" t="s">
        <v>249</v>
      </c>
      <c r="B348" s="147">
        <v>128</v>
      </c>
      <c r="C348" s="147">
        <v>96</v>
      </c>
      <c r="D348" s="147">
        <v>81</v>
      </c>
      <c r="E348" s="147">
        <v>83</v>
      </c>
      <c r="F348" s="147">
        <v>125</v>
      </c>
      <c r="G348" s="147">
        <v>144</v>
      </c>
      <c r="H348" s="147">
        <v>169</v>
      </c>
      <c r="I348" s="147">
        <v>175</v>
      </c>
      <c r="J348" s="148">
        <v>3.5502958579881658E-2</v>
      </c>
      <c r="K348" s="148">
        <v>0.48305084745762711</v>
      </c>
      <c r="L348" s="147"/>
      <c r="M348" s="155">
        <v>3.7715517241379309E-2</v>
      </c>
      <c r="N348" s="144"/>
      <c r="P348" s="146" t="s">
        <v>249</v>
      </c>
      <c r="Q348" s="147">
        <v>4782</v>
      </c>
      <c r="R348" s="147">
        <v>3850</v>
      </c>
      <c r="S348" s="147">
        <v>3973</v>
      </c>
      <c r="T348" s="147">
        <v>4063</v>
      </c>
      <c r="U348" s="147">
        <v>3768</v>
      </c>
      <c r="V348" s="147">
        <v>3768</v>
      </c>
      <c r="W348" s="147">
        <v>4257</v>
      </c>
      <c r="X348" s="147">
        <v>4640</v>
      </c>
      <c r="Y348" s="148">
        <v>8.9969462062485323E-2</v>
      </c>
      <c r="Z348" s="148">
        <v>0.14121077966339909</v>
      </c>
      <c r="AA348" s="147"/>
      <c r="AB348" s="144"/>
      <c r="AC348" s="144"/>
      <c r="AD348" s="147">
        <v>118</v>
      </c>
      <c r="AE348" s="147">
        <v>4065.8571428571427</v>
      </c>
      <c r="AF348" s="144"/>
    </row>
    <row r="349" spans="1:32" x14ac:dyDescent="0.25">
      <c r="A349" s="146" t="s">
        <v>250</v>
      </c>
      <c r="B349" s="147">
        <v>17</v>
      </c>
      <c r="C349" s="147">
        <v>11</v>
      </c>
      <c r="D349" s="147">
        <v>6</v>
      </c>
      <c r="E349" s="147">
        <v>8</v>
      </c>
      <c r="F349" s="147">
        <v>19</v>
      </c>
      <c r="G349" s="147">
        <v>17</v>
      </c>
      <c r="H349" s="147">
        <v>24</v>
      </c>
      <c r="I349" s="147">
        <v>32</v>
      </c>
      <c r="J349" s="148">
        <v>0.33333333333333331</v>
      </c>
      <c r="K349" s="148">
        <v>1.1960784313725492</v>
      </c>
      <c r="L349" s="147"/>
      <c r="M349" s="155">
        <v>2.9934518241347054E-2</v>
      </c>
      <c r="N349" s="144"/>
      <c r="P349" s="146" t="s">
        <v>250</v>
      </c>
      <c r="Q349" s="147">
        <v>915</v>
      </c>
      <c r="R349" s="147">
        <v>732</v>
      </c>
      <c r="S349" s="147">
        <v>758</v>
      </c>
      <c r="T349" s="147">
        <v>741</v>
      </c>
      <c r="U349" s="147">
        <v>668</v>
      </c>
      <c r="V349" s="147">
        <v>678</v>
      </c>
      <c r="W349" s="147">
        <v>760</v>
      </c>
      <c r="X349" s="147">
        <v>1069</v>
      </c>
      <c r="Y349" s="148">
        <v>0.40657894736842104</v>
      </c>
      <c r="Z349" s="148">
        <v>0.42479055597867471</v>
      </c>
      <c r="AA349" s="147"/>
      <c r="AB349" s="144"/>
      <c r="AC349" s="144"/>
      <c r="AD349" s="150">
        <v>14.571428571428571</v>
      </c>
      <c r="AE349" s="150">
        <v>750.28571428571433</v>
      </c>
      <c r="AF349" s="144"/>
    </row>
    <row r="350" spans="1:32" x14ac:dyDescent="0.25">
      <c r="A350" s="149" t="s">
        <v>251</v>
      </c>
      <c r="B350" s="150">
        <v>0</v>
      </c>
      <c r="C350" s="150">
        <v>344</v>
      </c>
      <c r="D350" s="150">
        <v>206</v>
      </c>
      <c r="E350" s="150">
        <v>206</v>
      </c>
      <c r="F350" s="150">
        <v>231</v>
      </c>
      <c r="G350" s="150">
        <v>241</v>
      </c>
      <c r="H350" s="150">
        <v>193</v>
      </c>
      <c r="I350" s="150">
        <v>209</v>
      </c>
      <c r="J350" s="148">
        <v>8.2901554404145081E-2</v>
      </c>
      <c r="K350" s="157">
        <v>-0.11752287121745253</v>
      </c>
      <c r="L350" s="147"/>
      <c r="M350" s="155">
        <v>2.146231258985418E-2</v>
      </c>
      <c r="N350" s="144"/>
      <c r="P350" s="149" t="s">
        <v>251</v>
      </c>
      <c r="Q350" s="150">
        <v>0</v>
      </c>
      <c r="R350" s="150">
        <v>11806</v>
      </c>
      <c r="S350" s="150">
        <v>9626</v>
      </c>
      <c r="T350" s="150">
        <v>8678</v>
      </c>
      <c r="U350" s="150">
        <v>8521</v>
      </c>
      <c r="V350" s="150">
        <v>8308</v>
      </c>
      <c r="W350" s="150">
        <v>8613</v>
      </c>
      <c r="X350" s="150">
        <v>9738</v>
      </c>
      <c r="Y350" s="148">
        <v>0.13061650992685475</v>
      </c>
      <c r="Z350" s="157">
        <v>5.1771313364055369E-2</v>
      </c>
      <c r="AA350" s="147"/>
      <c r="AB350" s="144"/>
      <c r="AC350" s="144"/>
      <c r="AD350" s="158">
        <v>236.83333333333334</v>
      </c>
      <c r="AE350" s="158">
        <v>9258.6666666666661</v>
      </c>
      <c r="AF350" s="144"/>
    </row>
    <row r="351" spans="1:32" x14ac:dyDescent="0.25">
      <c r="A351" s="159" t="s">
        <v>252</v>
      </c>
      <c r="B351" s="147">
        <v>68</v>
      </c>
      <c r="C351" s="147">
        <v>70</v>
      </c>
      <c r="D351" s="147">
        <v>66</v>
      </c>
      <c r="E351" s="147">
        <v>63</v>
      </c>
      <c r="F351" s="147">
        <v>67</v>
      </c>
      <c r="G351" s="147">
        <v>51</v>
      </c>
      <c r="H351" s="147">
        <v>53</v>
      </c>
      <c r="I351" s="147">
        <v>67</v>
      </c>
      <c r="J351" s="148">
        <v>0.26415094339622641</v>
      </c>
      <c r="K351" s="148">
        <v>7.0776255707762595E-2</v>
      </c>
      <c r="L351" s="147"/>
      <c r="M351" s="155">
        <v>2.5670498084291189E-2</v>
      </c>
      <c r="N351" s="144"/>
      <c r="P351" s="159" t="s">
        <v>252</v>
      </c>
      <c r="Q351" s="147">
        <v>2848</v>
      </c>
      <c r="R351" s="147">
        <v>2677</v>
      </c>
      <c r="S351" s="147">
        <v>2620</v>
      </c>
      <c r="T351" s="147">
        <v>2185</v>
      </c>
      <c r="U351" s="147">
        <v>2280</v>
      </c>
      <c r="V351" s="147">
        <v>2397</v>
      </c>
      <c r="W351" s="147">
        <v>2239</v>
      </c>
      <c r="X351" s="147">
        <v>2610</v>
      </c>
      <c r="Y351" s="148">
        <v>0.16569897275569451</v>
      </c>
      <c r="Z351" s="148">
        <v>5.937608720862806E-2</v>
      </c>
      <c r="AA351" s="147"/>
      <c r="AB351" s="144"/>
      <c r="AC351" s="144"/>
      <c r="AD351" s="150">
        <v>62.571428571428569</v>
      </c>
      <c r="AE351" s="150">
        <v>2463.7142857142858</v>
      </c>
      <c r="AF351" s="144"/>
    </row>
    <row r="352" spans="1:32" x14ac:dyDescent="0.25">
      <c r="A352" s="159" t="s">
        <v>253</v>
      </c>
      <c r="B352" s="147">
        <v>2</v>
      </c>
      <c r="C352" s="147">
        <v>11</v>
      </c>
      <c r="D352" s="147">
        <v>5</v>
      </c>
      <c r="E352" s="147">
        <v>10</v>
      </c>
      <c r="F352" s="147">
        <v>8</v>
      </c>
      <c r="G352" s="147">
        <v>9</v>
      </c>
      <c r="H352" s="147">
        <v>12</v>
      </c>
      <c r="I352" s="147">
        <v>8</v>
      </c>
      <c r="J352" s="148">
        <v>-0.33333333333333331</v>
      </c>
      <c r="K352" s="148">
        <v>-1.7543859649122747E-2</v>
      </c>
      <c r="L352" s="147"/>
      <c r="M352" s="155">
        <v>2.8571428571428571E-2</v>
      </c>
      <c r="N352" s="144"/>
      <c r="P352" s="159" t="s">
        <v>253</v>
      </c>
      <c r="Q352" s="147">
        <v>259</v>
      </c>
      <c r="R352" s="147">
        <v>312</v>
      </c>
      <c r="S352" s="147">
        <v>362</v>
      </c>
      <c r="T352" s="147">
        <v>301</v>
      </c>
      <c r="U352" s="147">
        <v>253</v>
      </c>
      <c r="V352" s="147">
        <v>268</v>
      </c>
      <c r="W352" s="147">
        <v>261</v>
      </c>
      <c r="X352" s="147">
        <v>280</v>
      </c>
      <c r="Y352" s="148">
        <v>7.2796934865900387E-2</v>
      </c>
      <c r="Z352" s="148">
        <v>-2.7777777777777776E-2</v>
      </c>
      <c r="AA352" s="147"/>
      <c r="AB352" s="144"/>
      <c r="AC352" s="144"/>
      <c r="AD352" s="150">
        <v>8.1428571428571423</v>
      </c>
      <c r="AE352" s="150">
        <v>288</v>
      </c>
      <c r="AF352" s="144"/>
    </row>
    <row r="353" spans="1:32" x14ac:dyDescent="0.25">
      <c r="A353" s="159" t="s">
        <v>254</v>
      </c>
      <c r="B353" s="160">
        <v>2.8571428571428571E-2</v>
      </c>
      <c r="C353" s="160">
        <v>0.13580246913580246</v>
      </c>
      <c r="D353" s="160">
        <v>7.0422535211267609E-2</v>
      </c>
      <c r="E353" s="160">
        <v>0.13698630136986301</v>
      </c>
      <c r="F353" s="160">
        <v>0.10666666666666667</v>
      </c>
      <c r="G353" s="160">
        <v>0.15</v>
      </c>
      <c r="H353" s="160">
        <v>0.18461538461538463</v>
      </c>
      <c r="I353" s="160">
        <v>0.10666666666666667</v>
      </c>
      <c r="J353" s="172">
        <v>-7.7948717948717956</v>
      </c>
      <c r="K353" s="172">
        <v>-0.8484848484848484</v>
      </c>
      <c r="L353" s="147"/>
      <c r="M353" s="203">
        <v>0.97808535178777467</v>
      </c>
      <c r="N353" s="144"/>
      <c r="P353" s="159" t="s">
        <v>254</v>
      </c>
      <c r="Q353" s="160">
        <v>8.3360154489861601E-2</v>
      </c>
      <c r="R353" s="160">
        <v>0.10438273670123788</v>
      </c>
      <c r="S353" s="160">
        <v>0.12139503688799463</v>
      </c>
      <c r="T353" s="160">
        <v>0.12107803700724054</v>
      </c>
      <c r="U353" s="160">
        <v>9.9881563363600476E-2</v>
      </c>
      <c r="V353" s="160">
        <v>0.10056285178236397</v>
      </c>
      <c r="W353" s="160">
        <v>0.10440000000000001</v>
      </c>
      <c r="X353" s="160">
        <v>9.6885813148788927E-2</v>
      </c>
      <c r="Y353" s="172">
        <v>-0.75141868512110799</v>
      </c>
      <c r="Z353" s="172">
        <v>-0.77762157163341061</v>
      </c>
      <c r="AA353" s="147"/>
      <c r="AB353" s="144"/>
      <c r="AC353" s="144"/>
      <c r="AD353" s="191">
        <v>0.11515151515151516</v>
      </c>
      <c r="AE353" s="191">
        <v>0.10466202886512303</v>
      </c>
      <c r="AF353" s="144"/>
    </row>
    <row r="354" spans="1:32" x14ac:dyDescent="0.25">
      <c r="A354" s="161" t="s">
        <v>255</v>
      </c>
      <c r="B354" s="161"/>
      <c r="C354" s="161"/>
      <c r="D354" s="161"/>
      <c r="E354" s="144"/>
      <c r="F354" s="144"/>
      <c r="G354" s="144"/>
      <c r="H354" s="144"/>
      <c r="I354" s="144"/>
      <c r="J354" s="144"/>
      <c r="K354" s="144"/>
      <c r="L354" s="144"/>
      <c r="M354" s="144"/>
      <c r="N354" s="144"/>
      <c r="O354" s="204"/>
      <c r="P354" s="161" t="s">
        <v>255</v>
      </c>
      <c r="Q354" s="161"/>
      <c r="R354" s="161"/>
      <c r="S354" s="161"/>
      <c r="T354" s="144"/>
      <c r="U354" s="144"/>
      <c r="V354" s="144"/>
      <c r="W354" s="144"/>
      <c r="X354" s="144"/>
      <c r="Y354" s="144"/>
      <c r="Z354" s="144"/>
      <c r="AA354" s="144"/>
      <c r="AB354" s="144"/>
      <c r="AC354" s="144"/>
      <c r="AD354" s="144"/>
      <c r="AE354" s="144"/>
      <c r="AF354" s="144"/>
    </row>
    <row r="357" spans="1:32" x14ac:dyDescent="0.25">
      <c r="A357" s="189" t="s">
        <v>260</v>
      </c>
      <c r="B357" s="189"/>
      <c r="C357" s="189"/>
      <c r="D357" s="189"/>
      <c r="E357" s="181"/>
      <c r="F357" s="167"/>
      <c r="G357" s="167"/>
      <c r="H357" s="167"/>
      <c r="I357" s="167"/>
      <c r="J357" s="167"/>
      <c r="K357" s="167"/>
      <c r="L357" s="188"/>
      <c r="M357" s="211"/>
      <c r="N357" s="144"/>
      <c r="O357" s="211"/>
      <c r="P357" s="189" t="s">
        <v>260</v>
      </c>
      <c r="Q357" s="189"/>
      <c r="R357" s="189"/>
      <c r="S357" s="189"/>
      <c r="T357" s="181"/>
      <c r="U357" s="144"/>
      <c r="V357" s="144"/>
      <c r="W357" s="144"/>
      <c r="X357" s="144"/>
      <c r="Y357" s="144"/>
      <c r="Z357" s="144"/>
      <c r="AA357" s="188"/>
      <c r="AB357" s="144"/>
      <c r="AC357" s="144"/>
      <c r="AD357" s="144"/>
      <c r="AE357" s="144"/>
      <c r="AF357" s="144"/>
    </row>
    <row r="358" spans="1:32" x14ac:dyDescent="0.25">
      <c r="A358" s="166" t="s">
        <v>322</v>
      </c>
      <c r="B358" s="166"/>
      <c r="C358" s="166"/>
      <c r="D358" s="166"/>
      <c r="E358" s="213"/>
      <c r="F358" s="167"/>
      <c r="G358" s="167"/>
      <c r="H358" s="167"/>
      <c r="I358" s="167"/>
      <c r="J358" s="167"/>
      <c r="K358" s="167"/>
      <c r="L358" s="167"/>
      <c r="M358" s="144"/>
      <c r="N358" s="144"/>
      <c r="P358" s="166" t="s">
        <v>231</v>
      </c>
      <c r="Q358" s="166"/>
      <c r="R358" s="166"/>
      <c r="S358" s="166"/>
      <c r="T358" s="162"/>
      <c r="U358" s="144"/>
      <c r="V358" s="144"/>
      <c r="W358" s="144"/>
      <c r="X358" s="144"/>
      <c r="Y358" s="144"/>
      <c r="Z358" s="144"/>
      <c r="AA358" s="167"/>
      <c r="AB358" s="144"/>
      <c r="AC358" s="144"/>
      <c r="AD358" s="144"/>
      <c r="AE358" s="144"/>
      <c r="AF358" s="144"/>
    </row>
    <row r="359" spans="1:32" ht="31.5" x14ac:dyDescent="0.25">
      <c r="A359" s="190"/>
      <c r="B359" s="141">
        <v>2019</v>
      </c>
      <c r="C359" s="141">
        <v>2020</v>
      </c>
      <c r="D359" s="141">
        <v>2021</v>
      </c>
      <c r="E359" s="141">
        <v>2022</v>
      </c>
      <c r="F359" s="141">
        <v>2023</v>
      </c>
      <c r="G359" s="141">
        <v>2024</v>
      </c>
      <c r="H359" s="141">
        <v>2025</v>
      </c>
      <c r="I359" s="141">
        <v>2026</v>
      </c>
      <c r="J359" s="142" t="s">
        <v>232</v>
      </c>
      <c r="K359" s="142" t="s">
        <v>233</v>
      </c>
      <c r="L359" s="143" t="s">
        <v>234</v>
      </c>
      <c r="M359" s="145" t="s">
        <v>287</v>
      </c>
      <c r="N359" s="144"/>
      <c r="P359" s="190"/>
      <c r="Q359" s="141">
        <v>2019</v>
      </c>
      <c r="R359" s="141">
        <v>2020</v>
      </c>
      <c r="S359" s="141">
        <v>2021</v>
      </c>
      <c r="T359" s="141">
        <v>2022</v>
      </c>
      <c r="U359" s="141">
        <v>2023</v>
      </c>
      <c r="V359" s="141">
        <v>2024</v>
      </c>
      <c r="W359" s="141">
        <v>2025</v>
      </c>
      <c r="X359" s="141">
        <v>2026</v>
      </c>
      <c r="Y359" s="142" t="s">
        <v>232</v>
      </c>
      <c r="Z359" s="142" t="s">
        <v>233</v>
      </c>
      <c r="AA359" s="143" t="s">
        <v>234</v>
      </c>
      <c r="AB359" s="144"/>
      <c r="AC359" s="144"/>
      <c r="AD359" s="145" t="s">
        <v>323</v>
      </c>
      <c r="AE359" s="145" t="s">
        <v>235</v>
      </c>
      <c r="AF359" s="144"/>
    </row>
    <row r="360" spans="1:32" x14ac:dyDescent="0.25">
      <c r="A360" s="146" t="s">
        <v>236</v>
      </c>
      <c r="B360" s="147">
        <v>14</v>
      </c>
      <c r="C360" s="147">
        <v>3</v>
      </c>
      <c r="D360" s="147">
        <v>16</v>
      </c>
      <c r="E360" s="147">
        <v>12</v>
      </c>
      <c r="F360" s="147">
        <v>13</v>
      </c>
      <c r="G360" s="147">
        <v>7</v>
      </c>
      <c r="H360" s="147">
        <v>16</v>
      </c>
      <c r="I360" s="147">
        <v>11</v>
      </c>
      <c r="J360" s="148">
        <v>-0.3125</v>
      </c>
      <c r="K360" s="148">
        <v>-4.9382716049382692E-2</v>
      </c>
      <c r="L360" s="147"/>
      <c r="M360" s="155">
        <v>3.4375000000000003E-2</v>
      </c>
      <c r="N360" s="144"/>
      <c r="P360" s="146" t="s">
        <v>236</v>
      </c>
      <c r="Q360" s="147">
        <v>335</v>
      </c>
      <c r="R360" s="147">
        <v>314</v>
      </c>
      <c r="S360" s="147">
        <v>298</v>
      </c>
      <c r="T360" s="147">
        <v>235</v>
      </c>
      <c r="U360" s="147">
        <v>305</v>
      </c>
      <c r="V360" s="147">
        <v>292</v>
      </c>
      <c r="W360" s="147">
        <v>283</v>
      </c>
      <c r="X360" s="147">
        <v>320</v>
      </c>
      <c r="Y360" s="148">
        <v>0.13074204946996468</v>
      </c>
      <c r="Z360" s="148">
        <v>8.6323957322987449E-2</v>
      </c>
      <c r="AA360" s="147"/>
      <c r="AB360" s="144"/>
      <c r="AC360" s="144"/>
      <c r="AD360" s="147">
        <v>11.571428571428571</v>
      </c>
      <c r="AE360" s="147">
        <v>294.57142857142856</v>
      </c>
      <c r="AF360" s="144"/>
    </row>
    <row r="361" spans="1:32" x14ac:dyDescent="0.25">
      <c r="A361" s="149" t="s">
        <v>237</v>
      </c>
      <c r="B361" s="150">
        <v>6</v>
      </c>
      <c r="C361" s="150">
        <v>0</v>
      </c>
      <c r="D361" s="150">
        <v>4</v>
      </c>
      <c r="E361" s="150">
        <v>3</v>
      </c>
      <c r="F361" s="150">
        <v>1</v>
      </c>
      <c r="G361" s="150">
        <v>3</v>
      </c>
      <c r="H361" s="150">
        <v>0</v>
      </c>
      <c r="I361" s="150">
        <v>1</v>
      </c>
      <c r="J361" s="148" t="e">
        <v>#DIV/0!</v>
      </c>
      <c r="K361" s="148">
        <v>-0.58823529411764708</v>
      </c>
      <c r="L361" s="147"/>
      <c r="M361" s="155">
        <v>1.7857142857142856E-2</v>
      </c>
      <c r="N361" s="144"/>
      <c r="P361" s="149" t="s">
        <v>237</v>
      </c>
      <c r="Q361" s="150">
        <v>124</v>
      </c>
      <c r="R361" s="150">
        <v>95</v>
      </c>
      <c r="S361" s="150">
        <v>94</v>
      </c>
      <c r="T361" s="150">
        <v>72</v>
      </c>
      <c r="U361" s="150">
        <v>59</v>
      </c>
      <c r="V361" s="150">
        <v>52</v>
      </c>
      <c r="W361" s="150">
        <v>45</v>
      </c>
      <c r="X361" s="150">
        <v>56</v>
      </c>
      <c r="Y361" s="148">
        <v>0.24444444444444444</v>
      </c>
      <c r="Z361" s="148">
        <v>-0.27541589648798526</v>
      </c>
      <c r="AA361" s="147"/>
      <c r="AB361" s="144"/>
      <c r="AC361" s="144"/>
      <c r="AD361" s="150">
        <v>2.4285714285714284</v>
      </c>
      <c r="AE361" s="150">
        <v>77.285714285714292</v>
      </c>
      <c r="AF361" s="144"/>
    </row>
    <row r="362" spans="1:32" x14ac:dyDescent="0.25">
      <c r="A362" s="146" t="s">
        <v>90</v>
      </c>
      <c r="B362" s="151">
        <v>0.75</v>
      </c>
      <c r="C362" s="151" t="e">
        <v>#DIV/0!</v>
      </c>
      <c r="D362" s="151">
        <v>0.5714285714285714</v>
      </c>
      <c r="E362" s="151">
        <v>0.42857142857142855</v>
      </c>
      <c r="F362" s="151">
        <v>0.33333333333333331</v>
      </c>
      <c r="G362" s="151">
        <v>0.6</v>
      </c>
      <c r="H362" s="151">
        <v>0</v>
      </c>
      <c r="I362" s="151">
        <v>0.2</v>
      </c>
      <c r="J362" s="172">
        <v>20</v>
      </c>
      <c r="K362" s="172">
        <v>-28.571428571428569</v>
      </c>
      <c r="L362" s="147"/>
      <c r="M362" s="203">
        <v>-28.695652173913043</v>
      </c>
      <c r="N362" s="144"/>
      <c r="P362" s="146" t="s">
        <v>90</v>
      </c>
      <c r="Q362" s="151">
        <v>0.72514619883040932</v>
      </c>
      <c r="R362" s="151">
        <v>0.62091503267973858</v>
      </c>
      <c r="S362" s="151">
        <v>0.67625899280575541</v>
      </c>
      <c r="T362" s="151">
        <v>0.62608695652173918</v>
      </c>
      <c r="U362" s="151">
        <v>0.50862068965517238</v>
      </c>
      <c r="V362" s="151">
        <v>0.46846846846846846</v>
      </c>
      <c r="W362" s="151">
        <v>0.39823008849557523</v>
      </c>
      <c r="X362" s="151">
        <v>0.48695652173913045</v>
      </c>
      <c r="Y362" s="172">
        <v>8.8726433243555221</v>
      </c>
      <c r="Z362" s="172">
        <v>-10.236809699725297</v>
      </c>
      <c r="AA362" s="147"/>
      <c r="AB362" s="144"/>
      <c r="AC362" s="144"/>
      <c r="AD362" s="151">
        <v>0.48571428571428571</v>
      </c>
      <c r="AE362" s="151">
        <v>0.58932461873638342</v>
      </c>
      <c r="AF362" s="144"/>
    </row>
    <row r="363" spans="1:32" x14ac:dyDescent="0.25">
      <c r="A363" s="149" t="s">
        <v>238</v>
      </c>
      <c r="B363" s="150">
        <v>4</v>
      </c>
      <c r="C363" s="150">
        <v>0</v>
      </c>
      <c r="D363" s="150">
        <v>2</v>
      </c>
      <c r="E363" s="150">
        <v>3</v>
      </c>
      <c r="F363" s="150">
        <v>0</v>
      </c>
      <c r="G363" s="150">
        <v>0</v>
      </c>
      <c r="H363" s="150">
        <v>0</v>
      </c>
      <c r="I363" s="150">
        <v>0</v>
      </c>
      <c r="J363" s="148" t="e">
        <v>#DIV/0!</v>
      </c>
      <c r="K363" s="148">
        <v>-1</v>
      </c>
      <c r="L363" s="147"/>
      <c r="M363" s="155">
        <v>0</v>
      </c>
      <c r="N363" s="144"/>
      <c r="P363" s="149" t="s">
        <v>238</v>
      </c>
      <c r="Q363" s="150">
        <v>62</v>
      </c>
      <c r="R363" s="150">
        <v>42</v>
      </c>
      <c r="S363" s="150">
        <v>53</v>
      </c>
      <c r="T363" s="150">
        <v>38</v>
      </c>
      <c r="U363" s="150">
        <v>37</v>
      </c>
      <c r="V363" s="150">
        <v>28</v>
      </c>
      <c r="W363" s="150">
        <v>25</v>
      </c>
      <c r="X363" s="150">
        <v>35</v>
      </c>
      <c r="Y363" s="148">
        <v>0.4</v>
      </c>
      <c r="Z363" s="148">
        <v>-0.14035087719298248</v>
      </c>
      <c r="AA363" s="147"/>
      <c r="AB363" s="144"/>
      <c r="AC363" s="144"/>
      <c r="AD363" s="150">
        <v>1.2857142857142858</v>
      </c>
      <c r="AE363" s="150">
        <v>40.714285714285715</v>
      </c>
      <c r="AF363" s="144"/>
    </row>
    <row r="364" spans="1:32" x14ac:dyDescent="0.25">
      <c r="A364" s="149" t="s">
        <v>239</v>
      </c>
      <c r="B364" s="153">
        <v>0.2857142857142857</v>
      </c>
      <c r="C364" s="153">
        <v>0</v>
      </c>
      <c r="D364" s="153">
        <v>0.125</v>
      </c>
      <c r="E364" s="153">
        <v>0.25</v>
      </c>
      <c r="F364" s="153">
        <v>0</v>
      </c>
      <c r="G364" s="153">
        <v>0</v>
      </c>
      <c r="H364" s="153">
        <v>0</v>
      </c>
      <c r="I364" s="153">
        <v>0</v>
      </c>
      <c r="J364" s="172">
        <v>0</v>
      </c>
      <c r="K364" s="172">
        <v>-11.111111111111112</v>
      </c>
      <c r="L364" s="147"/>
      <c r="M364" s="203">
        <v>-10.9375</v>
      </c>
      <c r="N364" s="144"/>
      <c r="P364" s="149" t="s">
        <v>239</v>
      </c>
      <c r="Q364" s="153">
        <v>0.18507462686567164</v>
      </c>
      <c r="R364" s="153">
        <v>0.13375796178343949</v>
      </c>
      <c r="S364" s="153">
        <v>0.17785234899328858</v>
      </c>
      <c r="T364" s="153">
        <v>0.16170212765957448</v>
      </c>
      <c r="U364" s="153">
        <v>0.12131147540983607</v>
      </c>
      <c r="V364" s="153">
        <v>9.5890410958904104E-2</v>
      </c>
      <c r="W364" s="153">
        <v>8.8339222614840993E-2</v>
      </c>
      <c r="X364" s="153">
        <v>0.109375</v>
      </c>
      <c r="Y364" s="172">
        <v>2.1035777385159009</v>
      </c>
      <c r="Z364" s="172">
        <v>-2.8840324927255105</v>
      </c>
      <c r="AA364" s="147"/>
      <c r="AB364" s="144"/>
      <c r="AC364" s="144"/>
      <c r="AD364" s="153">
        <v>0.11111111111111112</v>
      </c>
      <c r="AE364" s="153">
        <v>0.13821532492725511</v>
      </c>
      <c r="AF364" s="144"/>
    </row>
    <row r="365" spans="1:32" x14ac:dyDescent="0.25">
      <c r="A365" s="149" t="s">
        <v>240</v>
      </c>
      <c r="B365" s="153">
        <v>0.66666666666666663</v>
      </c>
      <c r="C365" s="153" t="e">
        <v>#DIV/0!</v>
      </c>
      <c r="D365" s="153">
        <v>0.5</v>
      </c>
      <c r="E365" s="153">
        <v>1</v>
      </c>
      <c r="F365" s="153">
        <v>0</v>
      </c>
      <c r="G365" s="153">
        <v>0</v>
      </c>
      <c r="H365" s="153" t="e">
        <v>#DIV/0!</v>
      </c>
      <c r="I365" s="153">
        <v>0</v>
      </c>
      <c r="J365" s="172" t="e">
        <v>#DIV/0!</v>
      </c>
      <c r="K365" s="172">
        <v>-52.941176470588246</v>
      </c>
      <c r="L365" s="147"/>
      <c r="M365" s="203">
        <v>-62.5</v>
      </c>
      <c r="N365" s="144"/>
      <c r="P365" s="149" t="s">
        <v>240</v>
      </c>
      <c r="Q365" s="153">
        <v>0.5</v>
      </c>
      <c r="R365" s="153">
        <v>0.44210526315789472</v>
      </c>
      <c r="S365" s="153">
        <v>0.56382978723404253</v>
      </c>
      <c r="T365" s="153">
        <v>0.52777777777777779</v>
      </c>
      <c r="U365" s="153">
        <v>0.6271186440677966</v>
      </c>
      <c r="V365" s="153">
        <v>0.53846153846153844</v>
      </c>
      <c r="W365" s="153">
        <v>0.55555555555555558</v>
      </c>
      <c r="X365" s="153">
        <v>0.625</v>
      </c>
      <c r="Y365" s="172">
        <v>6.944444444444442</v>
      </c>
      <c r="Z365" s="172">
        <v>9.8197781885397397</v>
      </c>
      <c r="AA365" s="147"/>
      <c r="AB365" s="144"/>
      <c r="AC365" s="144"/>
      <c r="AD365" s="153">
        <v>0.52941176470588247</v>
      </c>
      <c r="AE365" s="153">
        <v>0.52680221811460259</v>
      </c>
      <c r="AF365" s="144"/>
    </row>
    <row r="366" spans="1:32" ht="22.15" customHeight="1" x14ac:dyDescent="0.25">
      <c r="A366" s="154" t="s">
        <v>241</v>
      </c>
      <c r="B366" s="155">
        <v>0.33333333333333331</v>
      </c>
      <c r="C366" s="155" t="e">
        <v>#DIV/0!</v>
      </c>
      <c r="D366" s="155">
        <v>0.5</v>
      </c>
      <c r="E366" s="155">
        <v>0</v>
      </c>
      <c r="F366" s="155">
        <v>1</v>
      </c>
      <c r="G366" s="155">
        <v>1</v>
      </c>
      <c r="H366" s="155" t="e">
        <v>#DIV/0!</v>
      </c>
      <c r="I366" s="155">
        <v>1</v>
      </c>
      <c r="J366" s="172" t="e">
        <v>#DIV/0!</v>
      </c>
      <c r="K366" s="172">
        <v>52.941176470588239</v>
      </c>
      <c r="L366" s="147"/>
      <c r="M366" s="203">
        <v>80.357142857142861</v>
      </c>
      <c r="N366" s="144"/>
      <c r="P366" s="154" t="s">
        <v>241</v>
      </c>
      <c r="Q366" s="155">
        <v>0.23387096774193547</v>
      </c>
      <c r="R366" s="155">
        <v>0.26315789473684209</v>
      </c>
      <c r="S366" s="155">
        <v>0.30851063829787234</v>
      </c>
      <c r="T366" s="155">
        <v>0.29166666666666669</v>
      </c>
      <c r="U366" s="155">
        <v>0.2711864406779661</v>
      </c>
      <c r="V366" s="155">
        <v>0.42307692307692307</v>
      </c>
      <c r="W366" s="155">
        <v>0.42222222222222222</v>
      </c>
      <c r="X366" s="155">
        <v>0.19642857142857142</v>
      </c>
      <c r="Y366" s="172">
        <v>-22.579365079365079</v>
      </c>
      <c r="Z366" s="172">
        <v>-10.116847108529178</v>
      </c>
      <c r="AA366" s="147"/>
      <c r="AB366" s="144"/>
      <c r="AC366" s="144"/>
      <c r="AD366" s="151">
        <v>0.47058823529411764</v>
      </c>
      <c r="AE366" s="151">
        <v>0.29759704251386321</v>
      </c>
      <c r="AF366" s="144"/>
    </row>
    <row r="367" spans="1:32" ht="22.15" customHeight="1" x14ac:dyDescent="0.25">
      <c r="A367" s="154" t="s">
        <v>242</v>
      </c>
      <c r="B367" s="155">
        <v>0.14285714285714285</v>
      </c>
      <c r="C367" s="155">
        <v>0</v>
      </c>
      <c r="D367" s="155">
        <v>0.125</v>
      </c>
      <c r="E367" s="155">
        <v>0</v>
      </c>
      <c r="F367" s="155">
        <v>7.6923076923076927E-2</v>
      </c>
      <c r="G367" s="155">
        <v>0.42857142857142855</v>
      </c>
      <c r="H367" s="155">
        <v>0</v>
      </c>
      <c r="I367" s="155">
        <v>9.0909090909090912E-2</v>
      </c>
      <c r="J367" s="172">
        <v>9.0909090909090917</v>
      </c>
      <c r="K367" s="172">
        <v>-0.7856341189674515</v>
      </c>
      <c r="L367" s="147"/>
      <c r="M367" s="203">
        <v>5.6534090909090908</v>
      </c>
      <c r="N367" s="144"/>
      <c r="P367" s="154" t="s">
        <v>242</v>
      </c>
      <c r="Q367" s="155">
        <v>8.6567164179104483E-2</v>
      </c>
      <c r="R367" s="155">
        <v>7.9617834394904455E-2</v>
      </c>
      <c r="S367" s="155">
        <v>9.7315436241610737E-2</v>
      </c>
      <c r="T367" s="155">
        <v>8.9361702127659579E-2</v>
      </c>
      <c r="U367" s="155">
        <v>5.2459016393442623E-2</v>
      </c>
      <c r="V367" s="155">
        <v>7.5342465753424653E-2</v>
      </c>
      <c r="W367" s="155">
        <v>6.7137809187279157E-2</v>
      </c>
      <c r="X367" s="155">
        <v>3.4375000000000003E-2</v>
      </c>
      <c r="Y367" s="172">
        <v>-3.2762809187279154</v>
      </c>
      <c r="Z367" s="172">
        <v>-4.3704534432589721</v>
      </c>
      <c r="AA367" s="147"/>
      <c r="AB367" s="144"/>
      <c r="AC367" s="144"/>
      <c r="AD367" s="151">
        <v>9.8765432098765427E-2</v>
      </c>
      <c r="AE367" s="151">
        <v>7.807953443258972E-2</v>
      </c>
      <c r="AF367" s="144"/>
    </row>
    <row r="368" spans="1:32" ht="22.15" customHeight="1" x14ac:dyDescent="0.25">
      <c r="A368" s="154" t="s">
        <v>243</v>
      </c>
      <c r="B368" s="155">
        <v>0.14285714285714285</v>
      </c>
      <c r="C368" s="155">
        <v>0</v>
      </c>
      <c r="D368" s="155">
        <v>0.1875</v>
      </c>
      <c r="E368" s="155">
        <v>0.33333333333333331</v>
      </c>
      <c r="F368" s="155">
        <v>0.15384615384615385</v>
      </c>
      <c r="G368" s="155">
        <v>0.2857142857142857</v>
      </c>
      <c r="H368" s="155">
        <v>0.3125</v>
      </c>
      <c r="I368" s="155">
        <v>0.27272727272727271</v>
      </c>
      <c r="J368" s="172">
        <v>-3.9772727272727293</v>
      </c>
      <c r="K368" s="172">
        <v>5.0505050505050502</v>
      </c>
      <c r="L368" s="147"/>
      <c r="M368" s="203">
        <v>17.585227272727273</v>
      </c>
      <c r="N368" s="144"/>
      <c r="P368" s="154" t="s">
        <v>243</v>
      </c>
      <c r="Q368" s="155">
        <v>9.8507462686567168E-2</v>
      </c>
      <c r="R368" s="155">
        <v>9.8726114649681534E-2</v>
      </c>
      <c r="S368" s="155">
        <v>0.11073825503355705</v>
      </c>
      <c r="T368" s="155">
        <v>0.11914893617021277</v>
      </c>
      <c r="U368" s="155">
        <v>0.10819672131147541</v>
      </c>
      <c r="V368" s="155">
        <v>9.9315068493150679E-2</v>
      </c>
      <c r="W368" s="155">
        <v>0.12014134275618374</v>
      </c>
      <c r="X368" s="155">
        <v>9.6875000000000003E-2</v>
      </c>
      <c r="Y368" s="172">
        <v>-2.3266342756183738</v>
      </c>
      <c r="Z368" s="172">
        <v>-1.030249757516974</v>
      </c>
      <c r="AA368" s="147"/>
      <c r="AB368" s="144"/>
      <c r="AC368" s="144"/>
      <c r="AD368" s="151">
        <v>0.22222222222222221</v>
      </c>
      <c r="AE368" s="151">
        <v>0.10717749757516974</v>
      </c>
      <c r="AF368" s="144"/>
    </row>
    <row r="369" spans="1:32" ht="22.15" customHeight="1" x14ac:dyDescent="0.25">
      <c r="A369" s="154" t="s">
        <v>244</v>
      </c>
      <c r="B369" s="155">
        <v>0</v>
      </c>
      <c r="C369" s="155">
        <v>0</v>
      </c>
      <c r="D369" s="155">
        <v>0</v>
      </c>
      <c r="E369" s="155">
        <v>0</v>
      </c>
      <c r="F369" s="155">
        <v>0</v>
      </c>
      <c r="G369" s="155">
        <v>0</v>
      </c>
      <c r="H369" s="155">
        <v>0</v>
      </c>
      <c r="I369" s="155">
        <v>0</v>
      </c>
      <c r="J369" s="172">
        <v>0</v>
      </c>
      <c r="K369" s="172">
        <v>0</v>
      </c>
      <c r="L369" s="147"/>
      <c r="M369" s="203">
        <v>0</v>
      </c>
      <c r="N369" s="144"/>
      <c r="P369" s="154" t="s">
        <v>244</v>
      </c>
      <c r="Q369" s="155">
        <v>0</v>
      </c>
      <c r="R369" s="155">
        <v>0</v>
      </c>
      <c r="S369" s="155">
        <v>6.7114093959731542E-3</v>
      </c>
      <c r="T369" s="155">
        <v>8.5106382978723406E-3</v>
      </c>
      <c r="U369" s="155">
        <v>3.2786885245901639E-3</v>
      </c>
      <c r="V369" s="155">
        <v>3.4246575342465752E-3</v>
      </c>
      <c r="W369" s="155">
        <v>3.5335689045936395E-3</v>
      </c>
      <c r="X369" s="155">
        <v>0</v>
      </c>
      <c r="Y369" s="172">
        <v>-0.35335689045936397</v>
      </c>
      <c r="Z369" s="172">
        <v>-0.33947623666343357</v>
      </c>
      <c r="AA369" s="147"/>
      <c r="AB369" s="144"/>
      <c r="AC369" s="144"/>
      <c r="AD369" s="151">
        <v>0</v>
      </c>
      <c r="AE369" s="151">
        <v>3.3947623666343357E-3</v>
      </c>
      <c r="AF369" s="144"/>
    </row>
    <row r="370" spans="1:32" ht="22.15" customHeight="1" x14ac:dyDescent="0.25">
      <c r="A370" s="154" t="s">
        <v>245</v>
      </c>
      <c r="B370" s="155">
        <v>0</v>
      </c>
      <c r="C370" s="155">
        <v>0</v>
      </c>
      <c r="D370" s="155">
        <v>0</v>
      </c>
      <c r="E370" s="155">
        <v>0</v>
      </c>
      <c r="F370" s="155">
        <v>0</v>
      </c>
      <c r="G370" s="155">
        <v>0</v>
      </c>
      <c r="H370" s="155">
        <v>0</v>
      </c>
      <c r="I370" s="155">
        <v>9.0909090909090912E-2</v>
      </c>
      <c r="J370" s="172">
        <v>9.0909090909090917</v>
      </c>
      <c r="K370" s="172">
        <v>9.0909090909090917</v>
      </c>
      <c r="L370" s="147"/>
      <c r="M370" s="203">
        <v>3.1534090909090913</v>
      </c>
      <c r="N370" s="144"/>
      <c r="P370" s="154" t="s">
        <v>245</v>
      </c>
      <c r="Q370" s="155">
        <v>3.2835820895522387E-2</v>
      </c>
      <c r="R370" s="155">
        <v>4.4585987261146494E-2</v>
      </c>
      <c r="S370" s="155">
        <v>3.3557046979865771E-3</v>
      </c>
      <c r="T370" s="155">
        <v>1.7021276595744681E-2</v>
      </c>
      <c r="U370" s="155">
        <v>2.9508196721311476E-2</v>
      </c>
      <c r="V370" s="155">
        <v>7.8767123287671229E-2</v>
      </c>
      <c r="W370" s="155">
        <v>9.187279151943463E-2</v>
      </c>
      <c r="X370" s="155">
        <v>5.9374999999999997E-2</v>
      </c>
      <c r="Y370" s="172">
        <v>-3.2497791519434633</v>
      </c>
      <c r="Z370" s="172">
        <v>1.6697987390882636</v>
      </c>
      <c r="AA370" s="147"/>
      <c r="AB370" s="144"/>
      <c r="AC370" s="144"/>
      <c r="AD370" s="151">
        <v>0</v>
      </c>
      <c r="AE370" s="151">
        <v>4.2677012609117361E-2</v>
      </c>
      <c r="AF370" s="144"/>
    </row>
    <row r="371" spans="1:32" ht="22.15" customHeight="1" x14ac:dyDescent="0.25">
      <c r="A371" s="154" t="s">
        <v>246</v>
      </c>
      <c r="B371" s="155">
        <v>7.1428571428571425E-2</v>
      </c>
      <c r="C371" s="155">
        <v>0</v>
      </c>
      <c r="D371" s="155">
        <v>0.25</v>
      </c>
      <c r="E371" s="155">
        <v>0.25</v>
      </c>
      <c r="F371" s="155">
        <v>0.38461538461538464</v>
      </c>
      <c r="G371" s="155">
        <v>0</v>
      </c>
      <c r="H371" s="155">
        <v>0.5625</v>
      </c>
      <c r="I371" s="155">
        <v>0.27272727272727271</v>
      </c>
      <c r="J371" s="172">
        <v>-28.97727272727273</v>
      </c>
      <c r="K371" s="172">
        <v>0.11223344556677839</v>
      </c>
      <c r="L371" s="147"/>
      <c r="M371" s="203">
        <v>-5.5397727272727293</v>
      </c>
      <c r="N371" s="144"/>
      <c r="P371" s="154" t="s">
        <v>246</v>
      </c>
      <c r="Q371" s="155">
        <v>0.17910447761194029</v>
      </c>
      <c r="R371" s="155">
        <v>0.16878980891719744</v>
      </c>
      <c r="S371" s="155">
        <v>0.21140939597315436</v>
      </c>
      <c r="T371" s="155">
        <v>0.26382978723404255</v>
      </c>
      <c r="U371" s="155">
        <v>0.24590163934426229</v>
      </c>
      <c r="V371" s="155">
        <v>0.25684931506849318</v>
      </c>
      <c r="W371" s="155">
        <v>0.28621908127208479</v>
      </c>
      <c r="X371" s="155">
        <v>0.328125</v>
      </c>
      <c r="Y371" s="172">
        <v>4.1905918727915212</v>
      </c>
      <c r="Z371" s="172">
        <v>10.067592143549952</v>
      </c>
      <c r="AA371" s="147"/>
      <c r="AB371" s="144"/>
      <c r="AC371" s="144"/>
      <c r="AD371" s="151">
        <v>0.27160493827160492</v>
      </c>
      <c r="AE371" s="151">
        <v>0.22744907856450047</v>
      </c>
      <c r="AF371" s="144"/>
    </row>
    <row r="372" spans="1:32" x14ac:dyDescent="0.25">
      <c r="A372" s="149" t="s">
        <v>247</v>
      </c>
      <c r="B372" s="150">
        <v>270.14285714285705</v>
      </c>
      <c r="C372" s="150">
        <v>184</v>
      </c>
      <c r="D372" s="150">
        <v>151.4375000000004</v>
      </c>
      <c r="E372" s="150">
        <v>161.3333333333334</v>
      </c>
      <c r="F372" s="150">
        <v>112.23076923076923</v>
      </c>
      <c r="G372" s="150">
        <v>122.28571428571458</v>
      </c>
      <c r="H372" s="150">
        <v>251.93749999999986</v>
      </c>
      <c r="I372" s="150">
        <v>137.81818181818156</v>
      </c>
      <c r="J372" s="177">
        <v>-114.1193181818183</v>
      </c>
      <c r="K372" s="177">
        <v>-47.848484848485185</v>
      </c>
      <c r="L372" s="147"/>
      <c r="M372" s="203">
        <v>-21.459943181818431</v>
      </c>
      <c r="N372" s="144"/>
      <c r="P372" s="149" t="s">
        <v>247</v>
      </c>
      <c r="Q372" s="150">
        <v>219.69850746268639</v>
      </c>
      <c r="R372" s="150">
        <v>183.33121019108307</v>
      </c>
      <c r="S372" s="150">
        <v>204.39597315436279</v>
      </c>
      <c r="T372" s="150">
        <v>151.44680851063836</v>
      </c>
      <c r="U372" s="150">
        <v>115.76721311475417</v>
      </c>
      <c r="V372" s="150">
        <v>92.869863013698591</v>
      </c>
      <c r="W372" s="150">
        <v>114.51943462897535</v>
      </c>
      <c r="X372" s="150">
        <v>159.27812499999999</v>
      </c>
      <c r="Y372" s="177">
        <v>44.758690371024642</v>
      </c>
      <c r="Z372" s="177">
        <v>2.8760881425799596</v>
      </c>
      <c r="AA372" s="147"/>
      <c r="AB372" s="144"/>
      <c r="AC372" s="144"/>
      <c r="AD372" s="150">
        <v>185.66666666666674</v>
      </c>
      <c r="AE372" s="150">
        <v>156.40203685742003</v>
      </c>
      <c r="AF372" s="144"/>
    </row>
    <row r="373" spans="1:32" x14ac:dyDescent="0.25">
      <c r="A373" s="149" t="s">
        <v>248</v>
      </c>
      <c r="B373" s="150">
        <v>323.66666666666669</v>
      </c>
      <c r="C373" s="150" t="e">
        <v>#DIV/0!</v>
      </c>
      <c r="D373" s="150">
        <v>109</v>
      </c>
      <c r="E373" s="150">
        <v>108</v>
      </c>
      <c r="F373" s="150">
        <v>107</v>
      </c>
      <c r="G373" s="150">
        <v>101</v>
      </c>
      <c r="H373" s="150" t="e">
        <v>#DIV/0!</v>
      </c>
      <c r="I373" s="150">
        <v>57</v>
      </c>
      <c r="J373" s="177" t="e">
        <v>#DIV/0!</v>
      </c>
      <c r="K373" s="177">
        <v>-126.05882352941177</v>
      </c>
      <c r="L373" s="147"/>
      <c r="M373" s="203">
        <v>-501.21428571428567</v>
      </c>
      <c r="N373" s="144"/>
      <c r="P373" s="149" t="s">
        <v>248</v>
      </c>
      <c r="Q373" s="150">
        <v>334.16935483870969</v>
      </c>
      <c r="R373" s="150">
        <v>317.7157894736842</v>
      </c>
      <c r="S373" s="150">
        <v>361.81914893617022</v>
      </c>
      <c r="T373" s="150">
        <v>257.74999999999994</v>
      </c>
      <c r="U373" s="150">
        <v>202.03389830508496</v>
      </c>
      <c r="V373" s="150">
        <v>193.8846153846151</v>
      </c>
      <c r="W373" s="150">
        <v>188.22222222222206</v>
      </c>
      <c r="X373" s="150">
        <v>558.21428571428567</v>
      </c>
      <c r="Y373" s="177">
        <v>369.99206349206361</v>
      </c>
      <c r="Z373" s="177">
        <v>272.3344335885925</v>
      </c>
      <c r="AA373" s="147"/>
      <c r="AB373" s="144"/>
      <c r="AC373" s="144"/>
      <c r="AD373" s="150">
        <v>183.05882352941177</v>
      </c>
      <c r="AE373" s="150">
        <v>285.87985212569316</v>
      </c>
      <c r="AF373" s="144"/>
    </row>
    <row r="374" spans="1:32" x14ac:dyDescent="0.25">
      <c r="A374" s="146" t="s">
        <v>249</v>
      </c>
      <c r="B374" s="147">
        <v>16</v>
      </c>
      <c r="C374" s="147">
        <v>11</v>
      </c>
      <c r="D374" s="147">
        <v>6</v>
      </c>
      <c r="E374" s="147">
        <v>5</v>
      </c>
      <c r="F374" s="147">
        <v>4</v>
      </c>
      <c r="G374" s="147">
        <v>12</v>
      </c>
      <c r="H374" s="147">
        <v>3</v>
      </c>
      <c r="I374" s="147">
        <v>4</v>
      </c>
      <c r="J374" s="148">
        <v>0.33333333333333331</v>
      </c>
      <c r="K374" s="148">
        <v>-0.50877192982456132</v>
      </c>
      <c r="L374" s="147"/>
      <c r="M374" s="155">
        <v>3.0303030303030304E-2</v>
      </c>
      <c r="N374" s="144"/>
      <c r="P374" s="146" t="s">
        <v>249</v>
      </c>
      <c r="Q374" s="147">
        <v>322</v>
      </c>
      <c r="R374" s="147">
        <v>238</v>
      </c>
      <c r="S374" s="147">
        <v>193</v>
      </c>
      <c r="T374" s="147">
        <v>170</v>
      </c>
      <c r="U374" s="147">
        <v>173</v>
      </c>
      <c r="V374" s="147">
        <v>216</v>
      </c>
      <c r="W374" s="147">
        <v>163</v>
      </c>
      <c r="X374" s="147">
        <v>132</v>
      </c>
      <c r="Y374" s="148">
        <v>-0.19018404907975461</v>
      </c>
      <c r="Z374" s="148">
        <v>-0.37355932203389836</v>
      </c>
      <c r="AA374" s="147"/>
      <c r="AB374" s="144"/>
      <c r="AC374" s="144"/>
      <c r="AD374" s="147">
        <v>8.1428571428571423</v>
      </c>
      <c r="AE374" s="147">
        <v>210.71428571428572</v>
      </c>
      <c r="AF374" s="144"/>
    </row>
    <row r="375" spans="1:32" x14ac:dyDescent="0.25">
      <c r="A375" s="146" t="s">
        <v>250</v>
      </c>
      <c r="B375" s="147">
        <v>5</v>
      </c>
      <c r="C375" s="147">
        <v>1</v>
      </c>
      <c r="D375" s="147">
        <v>3</v>
      </c>
      <c r="E375" s="147">
        <v>0</v>
      </c>
      <c r="F375" s="147">
        <v>0</v>
      </c>
      <c r="G375" s="147">
        <v>2</v>
      </c>
      <c r="H375" s="147">
        <v>0</v>
      </c>
      <c r="I375" s="147">
        <v>0</v>
      </c>
      <c r="J375" s="148" t="e">
        <v>#DIV/0!</v>
      </c>
      <c r="K375" s="148">
        <v>-1</v>
      </c>
      <c r="L375" s="147"/>
      <c r="M375" s="155">
        <v>0</v>
      </c>
      <c r="N375" s="144"/>
      <c r="P375" s="146" t="s">
        <v>250</v>
      </c>
      <c r="Q375" s="147">
        <v>111</v>
      </c>
      <c r="R375" s="147">
        <v>96</v>
      </c>
      <c r="S375" s="147">
        <v>61</v>
      </c>
      <c r="T375" s="147">
        <v>57</v>
      </c>
      <c r="U375" s="147">
        <v>51</v>
      </c>
      <c r="V375" s="147">
        <v>60</v>
      </c>
      <c r="W375" s="147">
        <v>71</v>
      </c>
      <c r="X375" s="147">
        <v>36</v>
      </c>
      <c r="Y375" s="148">
        <v>-0.49295774647887325</v>
      </c>
      <c r="Z375" s="148">
        <v>-0.50295857988165682</v>
      </c>
      <c r="AA375" s="147"/>
      <c r="AB375" s="144"/>
      <c r="AC375" s="144"/>
      <c r="AD375" s="150">
        <v>1.5714285714285714</v>
      </c>
      <c r="AE375" s="150">
        <v>72.428571428571431</v>
      </c>
      <c r="AF375" s="144"/>
    </row>
    <row r="376" spans="1:32" x14ac:dyDescent="0.25">
      <c r="A376" s="149" t="s">
        <v>251</v>
      </c>
      <c r="B376" s="150">
        <v>0</v>
      </c>
      <c r="C376" s="150">
        <v>1</v>
      </c>
      <c r="D376" s="150">
        <v>1</v>
      </c>
      <c r="E376" s="150">
        <v>0</v>
      </c>
      <c r="F376" s="150">
        <v>0</v>
      </c>
      <c r="G376" s="150">
        <v>0</v>
      </c>
      <c r="H376" s="150">
        <v>0</v>
      </c>
      <c r="I376" s="150">
        <v>1</v>
      </c>
      <c r="J376" s="148" t="e">
        <v>#DIV/0!</v>
      </c>
      <c r="K376" s="157">
        <v>2.0000000000000004</v>
      </c>
      <c r="L376" s="147"/>
      <c r="M376" s="155">
        <v>1.098901098901099E-2</v>
      </c>
      <c r="N376" s="144"/>
      <c r="P376" s="149" t="s">
        <v>251</v>
      </c>
      <c r="Q376" s="150">
        <v>0</v>
      </c>
      <c r="R376" s="150">
        <v>125</v>
      </c>
      <c r="S376" s="150">
        <v>100</v>
      </c>
      <c r="T376" s="150">
        <v>102</v>
      </c>
      <c r="U376" s="150">
        <v>55</v>
      </c>
      <c r="V376" s="150">
        <v>60</v>
      </c>
      <c r="W376" s="150">
        <v>73</v>
      </c>
      <c r="X376" s="150">
        <v>91</v>
      </c>
      <c r="Y376" s="148">
        <v>0.24657534246575341</v>
      </c>
      <c r="Z376" s="157">
        <v>6.0194174757281609E-2</v>
      </c>
      <c r="AA376" s="147"/>
      <c r="AB376" s="144"/>
      <c r="AC376" s="144"/>
      <c r="AD376" s="158">
        <v>0.33333333333333331</v>
      </c>
      <c r="AE376" s="158">
        <v>85.833333333333329</v>
      </c>
      <c r="AF376" s="144"/>
    </row>
    <row r="377" spans="1:32" x14ac:dyDescent="0.25">
      <c r="A377" s="159" t="s">
        <v>252</v>
      </c>
      <c r="B377" s="147">
        <v>0</v>
      </c>
      <c r="C377" s="147">
        <v>0</v>
      </c>
      <c r="D377" s="147">
        <v>0</v>
      </c>
      <c r="E377" s="147">
        <v>0</v>
      </c>
      <c r="F377" s="147">
        <v>0</v>
      </c>
      <c r="G377" s="147">
        <v>0</v>
      </c>
      <c r="H377" s="147">
        <v>0</v>
      </c>
      <c r="I377" s="147">
        <v>0</v>
      </c>
      <c r="J377" s="148" t="e">
        <v>#DIV/0!</v>
      </c>
      <c r="K377" s="148" t="e">
        <v>#DIV/0!</v>
      </c>
      <c r="L377" s="147"/>
      <c r="M377" s="155">
        <v>0</v>
      </c>
      <c r="N377" s="144"/>
      <c r="P377" s="159" t="s">
        <v>252</v>
      </c>
      <c r="Q377" s="147">
        <v>6</v>
      </c>
      <c r="R377" s="147">
        <v>31</v>
      </c>
      <c r="S377" s="147">
        <v>9</v>
      </c>
      <c r="T377" s="147">
        <v>6</v>
      </c>
      <c r="U377" s="147">
        <v>0</v>
      </c>
      <c r="V377" s="147">
        <v>1</v>
      </c>
      <c r="W377" s="147">
        <v>9</v>
      </c>
      <c r="X377" s="147">
        <v>4</v>
      </c>
      <c r="Y377" s="148">
        <v>-0.55555555555555558</v>
      </c>
      <c r="Z377" s="148">
        <v>-0.54838709677419362</v>
      </c>
      <c r="AA377" s="147"/>
      <c r="AB377" s="144"/>
      <c r="AC377" s="144"/>
      <c r="AD377" s="150">
        <v>0</v>
      </c>
      <c r="AE377" s="150">
        <v>8.8571428571428577</v>
      </c>
      <c r="AF377" s="144"/>
    </row>
    <row r="378" spans="1:32" x14ac:dyDescent="0.25">
      <c r="A378" s="159" t="s">
        <v>253</v>
      </c>
      <c r="B378" s="147">
        <v>0</v>
      </c>
      <c r="C378" s="147">
        <v>0</v>
      </c>
      <c r="D378" s="147">
        <v>0</v>
      </c>
      <c r="E378" s="147">
        <v>0</v>
      </c>
      <c r="F378" s="147">
        <v>0</v>
      </c>
      <c r="G378" s="147">
        <v>0</v>
      </c>
      <c r="H378" s="147">
        <v>0</v>
      </c>
      <c r="I378" s="147">
        <v>0</v>
      </c>
      <c r="J378" s="148" t="e">
        <v>#DIV/0!</v>
      </c>
      <c r="K378" s="148" t="e">
        <v>#DIV/0!</v>
      </c>
      <c r="L378" s="147"/>
      <c r="M378" s="155">
        <v>0</v>
      </c>
      <c r="N378" s="144"/>
      <c r="P378" s="159" t="s">
        <v>253</v>
      </c>
      <c r="Q378" s="147">
        <v>3</v>
      </c>
      <c r="R378" s="147">
        <v>14</v>
      </c>
      <c r="S378" s="147">
        <v>0</v>
      </c>
      <c r="T378" s="147">
        <v>1</v>
      </c>
      <c r="U378" s="147">
        <v>0</v>
      </c>
      <c r="V378" s="147">
        <v>1</v>
      </c>
      <c r="W378" s="147">
        <v>6</v>
      </c>
      <c r="X378" s="147">
        <v>2</v>
      </c>
      <c r="Y378" s="148">
        <v>-0.66666666666666663</v>
      </c>
      <c r="Z378" s="148">
        <v>-0.44</v>
      </c>
      <c r="AA378" s="147"/>
      <c r="AB378" s="144"/>
      <c r="AC378" s="144"/>
      <c r="AD378" s="150">
        <v>0</v>
      </c>
      <c r="AE378" s="150">
        <v>3.5714285714285716</v>
      </c>
      <c r="AF378" s="144"/>
    </row>
    <row r="379" spans="1:32" x14ac:dyDescent="0.25">
      <c r="A379" s="159" t="s">
        <v>254</v>
      </c>
      <c r="B379" s="160" t="s">
        <v>285</v>
      </c>
      <c r="C379" s="160" t="s">
        <v>285</v>
      </c>
      <c r="D379" s="160" t="s">
        <v>285</v>
      </c>
      <c r="E379" s="160" t="s">
        <v>285</v>
      </c>
      <c r="F379" s="160" t="s">
        <v>285</v>
      </c>
      <c r="G379" s="160" t="s">
        <v>285</v>
      </c>
      <c r="H379" s="160" t="s">
        <v>285</v>
      </c>
      <c r="I379" s="160" t="s">
        <v>285</v>
      </c>
      <c r="J379" s="172" t="e">
        <v>#VALUE!</v>
      </c>
      <c r="K379" s="172" t="e">
        <v>#VALUE!</v>
      </c>
      <c r="L379" s="147"/>
      <c r="M379" s="203" t="e">
        <v>#VALUE!</v>
      </c>
      <c r="N379" s="144"/>
      <c r="P379" s="159" t="s">
        <v>254</v>
      </c>
      <c r="Q379" s="160">
        <v>0.33333333333333331</v>
      </c>
      <c r="R379" s="160">
        <v>0.31111111111111112</v>
      </c>
      <c r="S379" s="160">
        <v>0</v>
      </c>
      <c r="T379" s="160">
        <v>0.14285714285714285</v>
      </c>
      <c r="U379" s="160" t="s">
        <v>285</v>
      </c>
      <c r="V379" s="160">
        <v>0.5</v>
      </c>
      <c r="W379" s="160">
        <v>0.4</v>
      </c>
      <c r="X379" s="160">
        <v>0.33333333333333331</v>
      </c>
      <c r="Y379" s="172">
        <v>-6.6666666666666705</v>
      </c>
      <c r="Z379" s="172">
        <v>4.5977011494252871</v>
      </c>
      <c r="AA379" s="147"/>
      <c r="AB379" s="144"/>
      <c r="AC379" s="144"/>
      <c r="AD379" s="191" t="s">
        <v>285</v>
      </c>
      <c r="AE379" s="191">
        <v>0.28735632183908044</v>
      </c>
      <c r="AF379" s="144"/>
    </row>
    <row r="380" spans="1:32" x14ac:dyDescent="0.25">
      <c r="A380" s="161" t="s">
        <v>255</v>
      </c>
      <c r="B380" s="161"/>
      <c r="C380" s="161"/>
      <c r="D380" s="161"/>
      <c r="E380" s="144"/>
      <c r="F380" s="144"/>
      <c r="G380" s="144"/>
      <c r="H380" s="144"/>
      <c r="I380" s="144"/>
      <c r="J380" s="144"/>
      <c r="K380" s="144"/>
      <c r="L380" s="144"/>
      <c r="M380" s="144"/>
      <c r="N380" s="144"/>
      <c r="O380" s="204"/>
      <c r="P380" s="161" t="s">
        <v>255</v>
      </c>
      <c r="Q380" s="161"/>
      <c r="R380" s="161"/>
      <c r="S380" s="161"/>
      <c r="T380" s="144"/>
      <c r="U380" s="144"/>
      <c r="V380" s="144"/>
      <c r="W380" s="144"/>
      <c r="X380" s="144"/>
      <c r="Y380" s="144"/>
      <c r="Z380" s="144"/>
      <c r="AA380" s="144"/>
      <c r="AB380" s="144"/>
      <c r="AC380" s="144"/>
      <c r="AD380" s="144"/>
      <c r="AE380" s="144"/>
      <c r="AF380" s="144"/>
    </row>
    <row r="383" spans="1:32" x14ac:dyDescent="0.25">
      <c r="A383" s="189" t="s">
        <v>261</v>
      </c>
      <c r="B383" s="189"/>
      <c r="C383" s="189"/>
      <c r="D383" s="189"/>
      <c r="E383" s="181"/>
      <c r="F383" s="167"/>
      <c r="G383" s="167"/>
      <c r="H383" s="167"/>
      <c r="I383" s="167"/>
      <c r="J383" s="167"/>
      <c r="K383" s="167"/>
      <c r="L383" s="188"/>
      <c r="M383" s="211"/>
      <c r="N383" s="144"/>
      <c r="O383" s="211"/>
      <c r="P383" s="189" t="s">
        <v>261</v>
      </c>
      <c r="Q383" s="189"/>
      <c r="R383" s="189"/>
      <c r="S383" s="189"/>
      <c r="T383" s="181"/>
      <c r="U383" s="144"/>
      <c r="V383" s="144"/>
      <c r="W383" s="144"/>
      <c r="X383" s="144"/>
      <c r="Y383" s="144"/>
      <c r="Z383" s="144"/>
      <c r="AA383" s="188"/>
      <c r="AB383" s="144"/>
      <c r="AC383" s="144"/>
      <c r="AD383" s="144"/>
      <c r="AE383" s="144"/>
      <c r="AF383" s="144"/>
    </row>
    <row r="384" spans="1:32" x14ac:dyDescent="0.25">
      <c r="A384" s="166" t="s">
        <v>322</v>
      </c>
      <c r="B384" s="166"/>
      <c r="C384" s="166"/>
      <c r="D384" s="166"/>
      <c r="E384" s="213"/>
      <c r="F384" s="167"/>
      <c r="G384" s="167"/>
      <c r="H384" s="167"/>
      <c r="I384" s="167"/>
      <c r="J384" s="167"/>
      <c r="K384" s="167"/>
      <c r="L384" s="167"/>
      <c r="M384" s="144"/>
      <c r="N384" s="144"/>
      <c r="P384" s="166" t="s">
        <v>231</v>
      </c>
      <c r="Q384" s="166"/>
      <c r="R384" s="166"/>
      <c r="S384" s="166"/>
      <c r="T384" s="162"/>
      <c r="U384" s="144"/>
      <c r="V384" s="144"/>
      <c r="W384" s="144"/>
      <c r="X384" s="144"/>
      <c r="Y384" s="144"/>
      <c r="Z384" s="144"/>
      <c r="AA384" s="167"/>
      <c r="AB384" s="144"/>
      <c r="AC384" s="144"/>
      <c r="AD384" s="144"/>
      <c r="AE384" s="144"/>
      <c r="AF384" s="144"/>
    </row>
    <row r="385" spans="1:32" ht="31.5" x14ac:dyDescent="0.25">
      <c r="A385" s="190"/>
      <c r="B385" s="141">
        <v>2019</v>
      </c>
      <c r="C385" s="141">
        <v>2020</v>
      </c>
      <c r="D385" s="141">
        <v>2021</v>
      </c>
      <c r="E385" s="141">
        <v>2022</v>
      </c>
      <c r="F385" s="141">
        <v>2023</v>
      </c>
      <c r="G385" s="141">
        <v>2024</v>
      </c>
      <c r="H385" s="141">
        <v>2025</v>
      </c>
      <c r="I385" s="141">
        <v>2026</v>
      </c>
      <c r="J385" s="142" t="s">
        <v>232</v>
      </c>
      <c r="K385" s="142" t="s">
        <v>233</v>
      </c>
      <c r="L385" s="143" t="s">
        <v>234</v>
      </c>
      <c r="M385" s="145" t="s">
        <v>287</v>
      </c>
      <c r="N385" s="144"/>
      <c r="P385" s="190"/>
      <c r="Q385" s="141">
        <v>2019</v>
      </c>
      <c r="R385" s="141">
        <v>2020</v>
      </c>
      <c r="S385" s="141">
        <v>2021</v>
      </c>
      <c r="T385" s="141">
        <v>2022</v>
      </c>
      <c r="U385" s="141">
        <v>2023</v>
      </c>
      <c r="V385" s="141">
        <v>2024</v>
      </c>
      <c r="W385" s="141">
        <v>2025</v>
      </c>
      <c r="X385" s="141">
        <v>2026</v>
      </c>
      <c r="Y385" s="142" t="s">
        <v>232</v>
      </c>
      <c r="Z385" s="142" t="s">
        <v>233</v>
      </c>
      <c r="AA385" s="143" t="s">
        <v>234</v>
      </c>
      <c r="AB385" s="144"/>
      <c r="AC385" s="144"/>
      <c r="AD385" s="145" t="s">
        <v>323</v>
      </c>
      <c r="AE385" s="145" t="s">
        <v>235</v>
      </c>
      <c r="AF385" s="144"/>
    </row>
    <row r="386" spans="1:32" x14ac:dyDescent="0.25">
      <c r="A386" s="146" t="s">
        <v>236</v>
      </c>
      <c r="B386" s="147">
        <v>56</v>
      </c>
      <c r="C386" s="147">
        <v>76</v>
      </c>
      <c r="D386" s="147">
        <v>49</v>
      </c>
      <c r="E386" s="147">
        <v>30</v>
      </c>
      <c r="F386" s="147">
        <v>52</v>
      </c>
      <c r="G386" s="147">
        <v>34</v>
      </c>
      <c r="H386" s="147">
        <v>56</v>
      </c>
      <c r="I386" s="147">
        <v>56</v>
      </c>
      <c r="J386" s="148">
        <v>0</v>
      </c>
      <c r="K386" s="148">
        <v>0.11048158640226624</v>
      </c>
      <c r="L386" s="147"/>
      <c r="M386" s="155">
        <v>6.8880688806888066E-2</v>
      </c>
      <c r="N386" s="144"/>
      <c r="P386" s="146" t="s">
        <v>236</v>
      </c>
      <c r="Q386" s="147">
        <v>648</v>
      </c>
      <c r="R386" s="147">
        <v>849</v>
      </c>
      <c r="S386" s="147">
        <v>1022</v>
      </c>
      <c r="T386" s="147">
        <v>685</v>
      </c>
      <c r="U386" s="147">
        <v>809</v>
      </c>
      <c r="V386" s="147">
        <v>743</v>
      </c>
      <c r="W386" s="147">
        <v>677</v>
      </c>
      <c r="X386" s="147">
        <v>813</v>
      </c>
      <c r="Y386" s="148">
        <v>0.20088626292466766</v>
      </c>
      <c r="Z386" s="148">
        <v>4.7487575924903415E-2</v>
      </c>
      <c r="AA386" s="147"/>
      <c r="AB386" s="144"/>
      <c r="AC386" s="144"/>
      <c r="AD386" s="147">
        <v>50.428571428571431</v>
      </c>
      <c r="AE386" s="147">
        <v>776.14285714285711</v>
      </c>
      <c r="AF386" s="144"/>
    </row>
    <row r="387" spans="1:32" x14ac:dyDescent="0.25">
      <c r="A387" s="149" t="s">
        <v>237</v>
      </c>
      <c r="B387" s="150">
        <v>34</v>
      </c>
      <c r="C387" s="150">
        <v>53</v>
      </c>
      <c r="D387" s="150">
        <v>34</v>
      </c>
      <c r="E387" s="150">
        <v>16</v>
      </c>
      <c r="F387" s="150">
        <v>36</v>
      </c>
      <c r="G387" s="150">
        <v>24</v>
      </c>
      <c r="H387" s="150">
        <v>31</v>
      </c>
      <c r="I387" s="150">
        <v>43</v>
      </c>
      <c r="J387" s="148">
        <v>0.38709677419354838</v>
      </c>
      <c r="K387" s="148">
        <v>0.32017543859649134</v>
      </c>
      <c r="L387" s="147"/>
      <c r="M387" s="155">
        <v>9.1295116772823773E-2</v>
      </c>
      <c r="N387" s="144"/>
      <c r="P387" s="149" t="s">
        <v>237</v>
      </c>
      <c r="Q387" s="150">
        <v>381</v>
      </c>
      <c r="R387" s="150">
        <v>538</v>
      </c>
      <c r="S387" s="150">
        <v>613</v>
      </c>
      <c r="T387" s="150">
        <v>366</v>
      </c>
      <c r="U387" s="150">
        <v>441</v>
      </c>
      <c r="V387" s="150">
        <v>438</v>
      </c>
      <c r="W387" s="150">
        <v>355</v>
      </c>
      <c r="X387" s="150">
        <v>471</v>
      </c>
      <c r="Y387" s="148">
        <v>0.3267605633802817</v>
      </c>
      <c r="Z387" s="148">
        <v>5.268199233716471E-2</v>
      </c>
      <c r="AA387" s="147"/>
      <c r="AB387" s="144"/>
      <c r="AC387" s="144"/>
      <c r="AD387" s="150">
        <v>32.571428571428569</v>
      </c>
      <c r="AE387" s="150">
        <v>447.42857142857144</v>
      </c>
      <c r="AF387" s="144"/>
    </row>
    <row r="388" spans="1:32" x14ac:dyDescent="0.25">
      <c r="A388" s="146" t="s">
        <v>90</v>
      </c>
      <c r="B388" s="151">
        <v>0.62962962962962965</v>
      </c>
      <c r="C388" s="151">
        <v>0.79104477611940294</v>
      </c>
      <c r="D388" s="151">
        <v>0.70833333333333337</v>
      </c>
      <c r="E388" s="151">
        <v>0.64</v>
      </c>
      <c r="F388" s="151">
        <v>0.73469387755102045</v>
      </c>
      <c r="G388" s="151">
        <v>0.8571428571428571</v>
      </c>
      <c r="H388" s="151">
        <v>0.65957446808510634</v>
      </c>
      <c r="I388" s="151">
        <v>0.87755102040816324</v>
      </c>
      <c r="J388" s="172">
        <v>21.79765523230569</v>
      </c>
      <c r="K388" s="172">
        <v>16.056988833269159</v>
      </c>
      <c r="L388" s="147"/>
      <c r="M388" s="203">
        <v>22.789584799437012</v>
      </c>
      <c r="N388" s="144"/>
      <c r="P388" s="146" t="s">
        <v>90</v>
      </c>
      <c r="Q388" s="151">
        <v>0.62254901960784315</v>
      </c>
      <c r="R388" s="151">
        <v>0.68710089399744567</v>
      </c>
      <c r="S388" s="151">
        <v>0.64526315789473687</v>
      </c>
      <c r="T388" s="151">
        <v>0.5903225806451613</v>
      </c>
      <c r="U388" s="151">
        <v>0.62376237623762376</v>
      </c>
      <c r="V388" s="151">
        <v>0.64506627393225335</v>
      </c>
      <c r="W388" s="151">
        <v>0.58872305140961856</v>
      </c>
      <c r="X388" s="151">
        <v>0.64965517241379311</v>
      </c>
      <c r="Y388" s="172">
        <v>6.0932121004174551</v>
      </c>
      <c r="Z388" s="172">
        <v>1.7438781618476229</v>
      </c>
      <c r="AA388" s="147"/>
      <c r="AB388" s="144"/>
      <c r="AC388" s="144"/>
      <c r="AD388" s="151">
        <v>0.71698113207547165</v>
      </c>
      <c r="AE388" s="151">
        <v>0.63221639079531688</v>
      </c>
      <c r="AF388" s="144"/>
    </row>
    <row r="389" spans="1:32" x14ac:dyDescent="0.25">
      <c r="A389" s="149" t="s">
        <v>238</v>
      </c>
      <c r="B389" s="150">
        <v>32</v>
      </c>
      <c r="C389" s="150">
        <v>51</v>
      </c>
      <c r="D389" s="150">
        <v>34</v>
      </c>
      <c r="E389" s="150">
        <v>16</v>
      </c>
      <c r="F389" s="150">
        <v>36</v>
      </c>
      <c r="G389" s="150">
        <v>23</v>
      </c>
      <c r="H389" s="150">
        <v>25</v>
      </c>
      <c r="I389" s="150">
        <v>35</v>
      </c>
      <c r="J389" s="148">
        <v>0.4</v>
      </c>
      <c r="K389" s="148">
        <v>0.12903225806451613</v>
      </c>
      <c r="L389" s="147"/>
      <c r="M389" s="155">
        <v>8.0831408775981523E-2</v>
      </c>
      <c r="N389" s="144"/>
      <c r="P389" s="149" t="s">
        <v>238</v>
      </c>
      <c r="Q389" s="150">
        <v>324</v>
      </c>
      <c r="R389" s="150">
        <v>458</v>
      </c>
      <c r="S389" s="150">
        <v>549</v>
      </c>
      <c r="T389" s="150">
        <v>305</v>
      </c>
      <c r="U389" s="150">
        <v>408</v>
      </c>
      <c r="V389" s="150">
        <v>405</v>
      </c>
      <c r="W389" s="150">
        <v>314</v>
      </c>
      <c r="X389" s="150">
        <v>433</v>
      </c>
      <c r="Y389" s="148">
        <v>0.37898089171974525</v>
      </c>
      <c r="Z389" s="148">
        <v>9.6996018820123028E-2</v>
      </c>
      <c r="AA389" s="147"/>
      <c r="AB389" s="144"/>
      <c r="AC389" s="144"/>
      <c r="AD389" s="150">
        <v>31</v>
      </c>
      <c r="AE389" s="150">
        <v>394.71428571428572</v>
      </c>
      <c r="AF389" s="144"/>
    </row>
    <row r="390" spans="1:32" x14ac:dyDescent="0.25">
      <c r="A390" s="149" t="s">
        <v>239</v>
      </c>
      <c r="B390" s="153">
        <v>0.5714285714285714</v>
      </c>
      <c r="C390" s="153">
        <v>0.67105263157894735</v>
      </c>
      <c r="D390" s="153">
        <v>0.69387755102040816</v>
      </c>
      <c r="E390" s="153">
        <v>0.53333333333333333</v>
      </c>
      <c r="F390" s="153">
        <v>0.69230769230769229</v>
      </c>
      <c r="G390" s="153">
        <v>0.67647058823529416</v>
      </c>
      <c r="H390" s="153">
        <v>0.44642857142857145</v>
      </c>
      <c r="I390" s="153">
        <v>0.625</v>
      </c>
      <c r="J390" s="172">
        <v>17.857142857142854</v>
      </c>
      <c r="K390" s="172">
        <v>1.026912181303119</v>
      </c>
      <c r="L390" s="147"/>
      <c r="M390" s="203">
        <v>9.240467404674046</v>
      </c>
      <c r="N390" s="144"/>
      <c r="P390" s="149" t="s">
        <v>239</v>
      </c>
      <c r="Q390" s="153">
        <v>0.5</v>
      </c>
      <c r="R390" s="153">
        <v>0.53945818610129559</v>
      </c>
      <c r="S390" s="153">
        <v>0.53718199608610573</v>
      </c>
      <c r="T390" s="153">
        <v>0.44525547445255476</v>
      </c>
      <c r="U390" s="153">
        <v>0.50432632880098882</v>
      </c>
      <c r="V390" s="153">
        <v>0.54508748317631228</v>
      </c>
      <c r="W390" s="153">
        <v>0.46381093057607092</v>
      </c>
      <c r="X390" s="153">
        <v>0.53259532595325954</v>
      </c>
      <c r="Y390" s="172">
        <v>6.8784395377188616</v>
      </c>
      <c r="Z390" s="172">
        <v>2.4036518664468765</v>
      </c>
      <c r="AA390" s="147"/>
      <c r="AB390" s="144"/>
      <c r="AC390" s="144"/>
      <c r="AD390" s="153">
        <v>0.61473087818696881</v>
      </c>
      <c r="AE390" s="153">
        <v>0.50855880728879077</v>
      </c>
      <c r="AF390" s="144"/>
    </row>
    <row r="391" spans="1:32" x14ac:dyDescent="0.25">
      <c r="A391" s="149" t="s">
        <v>240</v>
      </c>
      <c r="B391" s="153">
        <v>0.94117647058823528</v>
      </c>
      <c r="C391" s="153">
        <v>0.96226415094339623</v>
      </c>
      <c r="D391" s="153">
        <v>1</v>
      </c>
      <c r="E391" s="153">
        <v>1</v>
      </c>
      <c r="F391" s="153">
        <v>1</v>
      </c>
      <c r="G391" s="153">
        <v>0.95833333333333337</v>
      </c>
      <c r="H391" s="153">
        <v>0.80645161290322576</v>
      </c>
      <c r="I391" s="153">
        <v>0.81395348837209303</v>
      </c>
      <c r="J391" s="172">
        <v>0.75018754688672695</v>
      </c>
      <c r="K391" s="172">
        <v>-13.780089759281932</v>
      </c>
      <c r="L391" s="147"/>
      <c r="M391" s="203">
        <v>-10.536710610773714</v>
      </c>
      <c r="N391" s="144"/>
      <c r="P391" s="149" t="s">
        <v>240</v>
      </c>
      <c r="Q391" s="153">
        <v>0.85039370078740162</v>
      </c>
      <c r="R391" s="153">
        <v>0.85130111524163565</v>
      </c>
      <c r="S391" s="153">
        <v>0.89559543230016314</v>
      </c>
      <c r="T391" s="153">
        <v>0.83333333333333337</v>
      </c>
      <c r="U391" s="153">
        <v>0.92517006802721091</v>
      </c>
      <c r="V391" s="153">
        <v>0.92465753424657537</v>
      </c>
      <c r="W391" s="153">
        <v>0.88450704225352117</v>
      </c>
      <c r="X391" s="153">
        <v>0.91932059447983017</v>
      </c>
      <c r="Y391" s="172">
        <v>3.4813552226308997</v>
      </c>
      <c r="Z391" s="172">
        <v>3.713668643385315</v>
      </c>
      <c r="AA391" s="147"/>
      <c r="AB391" s="144"/>
      <c r="AC391" s="144"/>
      <c r="AD391" s="153">
        <v>0.95175438596491235</v>
      </c>
      <c r="AE391" s="153">
        <v>0.88218390804597702</v>
      </c>
      <c r="AF391" s="144"/>
    </row>
    <row r="392" spans="1:32" ht="22.15" customHeight="1" x14ac:dyDescent="0.25">
      <c r="A392" s="154" t="s">
        <v>241</v>
      </c>
      <c r="B392" s="155">
        <v>5.8823529411764705E-2</v>
      </c>
      <c r="C392" s="155">
        <v>1.8867924528301886E-2</v>
      </c>
      <c r="D392" s="155">
        <v>2.9411764705882353E-2</v>
      </c>
      <c r="E392" s="155">
        <v>0</v>
      </c>
      <c r="F392" s="155">
        <v>0</v>
      </c>
      <c r="G392" s="155">
        <v>4.1666666666666664E-2</v>
      </c>
      <c r="H392" s="155">
        <v>6.4516129032258063E-2</v>
      </c>
      <c r="I392" s="155">
        <v>4.6511627906976744E-2</v>
      </c>
      <c r="J392" s="172">
        <v>-1.8004501125281318</v>
      </c>
      <c r="K392" s="172">
        <v>1.5809873521011832</v>
      </c>
      <c r="L392" s="147"/>
      <c r="M392" s="203">
        <v>1.0418209647953389</v>
      </c>
      <c r="N392" s="144"/>
      <c r="P392" s="154" t="s">
        <v>241</v>
      </c>
      <c r="Q392" s="155">
        <v>8.6614173228346455E-2</v>
      </c>
      <c r="R392" s="155">
        <v>5.3903345724907063E-2</v>
      </c>
      <c r="S392" s="155">
        <v>4.730831973898858E-2</v>
      </c>
      <c r="T392" s="155">
        <v>9.2896174863387984E-2</v>
      </c>
      <c r="U392" s="155">
        <v>3.8548752834467119E-2</v>
      </c>
      <c r="V392" s="155">
        <v>3.8812785388127852E-2</v>
      </c>
      <c r="W392" s="155">
        <v>5.0704225352112678E-2</v>
      </c>
      <c r="X392" s="155">
        <v>3.6093418259023353E-2</v>
      </c>
      <c r="Y392" s="172">
        <v>-1.4610807093089324</v>
      </c>
      <c r="Z392" s="172">
        <v>-2.041999170266247</v>
      </c>
      <c r="AA392" s="147"/>
      <c r="AB392" s="144"/>
      <c r="AC392" s="144"/>
      <c r="AD392" s="151">
        <v>3.0701754385964911E-2</v>
      </c>
      <c r="AE392" s="151">
        <v>5.6513409961685822E-2</v>
      </c>
      <c r="AF392" s="144"/>
    </row>
    <row r="393" spans="1:32" ht="22.15" customHeight="1" x14ac:dyDescent="0.25">
      <c r="A393" s="154" t="s">
        <v>242</v>
      </c>
      <c r="B393" s="155">
        <v>3.5714285714285712E-2</v>
      </c>
      <c r="C393" s="155">
        <v>1.3157894736842105E-2</v>
      </c>
      <c r="D393" s="155">
        <v>2.0408163265306121E-2</v>
      </c>
      <c r="E393" s="155">
        <v>0</v>
      </c>
      <c r="F393" s="155">
        <v>0</v>
      </c>
      <c r="G393" s="155">
        <v>2.9411764705882353E-2</v>
      </c>
      <c r="H393" s="155">
        <v>3.5714285714285712E-2</v>
      </c>
      <c r="I393" s="155">
        <v>3.5714285714285712E-2</v>
      </c>
      <c r="J393" s="172">
        <v>0</v>
      </c>
      <c r="K393" s="172">
        <v>1.5884257385673815</v>
      </c>
      <c r="L393" s="147"/>
      <c r="M393" s="203">
        <v>1.480407661219469</v>
      </c>
      <c r="N393" s="144"/>
      <c r="P393" s="154" t="s">
        <v>242</v>
      </c>
      <c r="Q393" s="155">
        <v>5.0925925925925923E-2</v>
      </c>
      <c r="R393" s="155">
        <v>3.4157832744405182E-2</v>
      </c>
      <c r="S393" s="155">
        <v>2.8375733855185908E-2</v>
      </c>
      <c r="T393" s="155">
        <v>4.9635036496350364E-2</v>
      </c>
      <c r="U393" s="155">
        <v>2.1013597033374538E-2</v>
      </c>
      <c r="V393" s="155">
        <v>2.2880215343203229E-2</v>
      </c>
      <c r="W393" s="155">
        <v>2.6587887740029542E-2</v>
      </c>
      <c r="X393" s="155">
        <v>2.0910209102091022E-2</v>
      </c>
      <c r="Y393" s="172">
        <v>-0.56776786379385202</v>
      </c>
      <c r="Z393" s="172">
        <v>-1.1668476706854316</v>
      </c>
      <c r="AA393" s="147"/>
      <c r="AB393" s="144"/>
      <c r="AC393" s="144"/>
      <c r="AD393" s="151">
        <v>1.9830028328611898E-2</v>
      </c>
      <c r="AE393" s="151">
        <v>3.2578685808945337E-2</v>
      </c>
      <c r="AF393" s="144"/>
    </row>
    <row r="394" spans="1:32" ht="22.15" customHeight="1" x14ac:dyDescent="0.25">
      <c r="A394" s="154" t="s">
        <v>243</v>
      </c>
      <c r="B394" s="155">
        <v>0.16071428571428573</v>
      </c>
      <c r="C394" s="155">
        <v>0.10526315789473684</v>
      </c>
      <c r="D394" s="155">
        <v>0.12244897959183673</v>
      </c>
      <c r="E394" s="155">
        <v>0.23333333333333334</v>
      </c>
      <c r="F394" s="155">
        <v>3.8461538461538464E-2</v>
      </c>
      <c r="G394" s="155">
        <v>8.8235294117647065E-2</v>
      </c>
      <c r="H394" s="155">
        <v>0.17857142857142858</v>
      </c>
      <c r="I394" s="155">
        <v>5.3571428571428568E-2</v>
      </c>
      <c r="J394" s="172">
        <v>-12.5</v>
      </c>
      <c r="K394" s="172">
        <v>-7.390732496964791</v>
      </c>
      <c r="L394" s="147"/>
      <c r="M394" s="203">
        <v>-6.2049727640133545</v>
      </c>
      <c r="N394" s="144"/>
      <c r="P394" s="154" t="s">
        <v>243</v>
      </c>
      <c r="Q394" s="155">
        <v>0.18055555555555555</v>
      </c>
      <c r="R394" s="155">
        <v>0.14840989399293286</v>
      </c>
      <c r="S394" s="155">
        <v>0.17318982387475537</v>
      </c>
      <c r="T394" s="155">
        <v>0.17372262773722627</v>
      </c>
      <c r="U394" s="155">
        <v>0.21384425216316441</v>
      </c>
      <c r="V394" s="155">
        <v>0.17496635262449528</v>
      </c>
      <c r="W394" s="155">
        <v>0.15952732644017725</v>
      </c>
      <c r="X394" s="155">
        <v>0.11562115621156212</v>
      </c>
      <c r="Y394" s="172">
        <v>-4.3906170228615133</v>
      </c>
      <c r="Z394" s="172">
        <v>-5.9236197000291382</v>
      </c>
      <c r="AA394" s="147"/>
      <c r="AB394" s="144"/>
      <c r="AC394" s="144"/>
      <c r="AD394" s="151">
        <v>0.12747875354107649</v>
      </c>
      <c r="AE394" s="151">
        <v>0.1748573532118535</v>
      </c>
      <c r="AF394" s="144"/>
    </row>
    <row r="395" spans="1:32" ht="22.15" customHeight="1" x14ac:dyDescent="0.25">
      <c r="A395" s="154" t="s">
        <v>244</v>
      </c>
      <c r="B395" s="155">
        <v>0.17857142857142858</v>
      </c>
      <c r="C395" s="155">
        <v>7.8947368421052627E-2</v>
      </c>
      <c r="D395" s="155">
        <v>0.14285714285714285</v>
      </c>
      <c r="E395" s="155">
        <v>3.3333333333333333E-2</v>
      </c>
      <c r="F395" s="155">
        <v>0.21153846153846154</v>
      </c>
      <c r="G395" s="155">
        <v>2.9411764705882353E-2</v>
      </c>
      <c r="H395" s="155">
        <v>5.3571428571428568E-2</v>
      </c>
      <c r="I395" s="155">
        <v>3.5714285714285712E-2</v>
      </c>
      <c r="J395" s="172">
        <v>-1.7857142857142856</v>
      </c>
      <c r="K395" s="172">
        <v>-7.4767300687980569</v>
      </c>
      <c r="L395" s="147"/>
      <c r="M395" s="203">
        <v>-9.2206993498506407</v>
      </c>
      <c r="N395" s="144"/>
      <c r="P395" s="154" t="s">
        <v>244</v>
      </c>
      <c r="Q395" s="155">
        <v>0.15432098765432098</v>
      </c>
      <c r="R395" s="155">
        <v>0.11778563015312132</v>
      </c>
      <c r="S395" s="155">
        <v>0.12720156555772993</v>
      </c>
      <c r="T395" s="155">
        <v>0.14890510948905109</v>
      </c>
      <c r="U395" s="155">
        <v>9.7651421508034617E-2</v>
      </c>
      <c r="V395" s="155">
        <v>0.12382234185733512</v>
      </c>
      <c r="W395" s="155">
        <v>0.14623338257016247</v>
      </c>
      <c r="X395" s="155">
        <v>0.12792127921279212</v>
      </c>
      <c r="Y395" s="172">
        <v>-1.8312103357370351</v>
      </c>
      <c r="Z395" s="172">
        <v>-0.1289101792177505</v>
      </c>
      <c r="AA395" s="147"/>
      <c r="AB395" s="144"/>
      <c r="AC395" s="144"/>
      <c r="AD395" s="151">
        <v>0.11048158640226628</v>
      </c>
      <c r="AE395" s="151">
        <v>0.12921038100496962</v>
      </c>
      <c r="AF395" s="144"/>
    </row>
    <row r="396" spans="1:32" ht="22.15" customHeight="1" x14ac:dyDescent="0.25">
      <c r="A396" s="154" t="s">
        <v>245</v>
      </c>
      <c r="B396" s="155">
        <v>0</v>
      </c>
      <c r="C396" s="155">
        <v>0</v>
      </c>
      <c r="D396" s="155">
        <v>0</v>
      </c>
      <c r="E396" s="155">
        <v>0</v>
      </c>
      <c r="F396" s="155">
        <v>0</v>
      </c>
      <c r="G396" s="155">
        <v>0</v>
      </c>
      <c r="H396" s="155">
        <v>5.3571428571428568E-2</v>
      </c>
      <c r="I396" s="155">
        <v>1.7857142857142856E-2</v>
      </c>
      <c r="J396" s="172">
        <v>-3.5714285714285712</v>
      </c>
      <c r="K396" s="172">
        <v>0.93585592877377566</v>
      </c>
      <c r="L396" s="147"/>
      <c r="M396" s="203">
        <v>-3.74934106483922</v>
      </c>
      <c r="N396" s="144"/>
      <c r="P396" s="154" t="s">
        <v>245</v>
      </c>
      <c r="Q396" s="155">
        <v>2.3148148148148147E-2</v>
      </c>
      <c r="R396" s="155">
        <v>3.5335689045936397E-2</v>
      </c>
      <c r="S396" s="155">
        <v>3.131115459882583E-2</v>
      </c>
      <c r="T396" s="155">
        <v>4.8175182481751823E-2</v>
      </c>
      <c r="U396" s="155">
        <v>1.73053152039555E-2</v>
      </c>
      <c r="V396" s="155">
        <v>2.6917900403768506E-2</v>
      </c>
      <c r="W396" s="155">
        <v>5.3175775480059084E-2</v>
      </c>
      <c r="X396" s="155">
        <v>5.5350553505535055E-2</v>
      </c>
      <c r="Y396" s="172">
        <v>0.21747780254759708</v>
      </c>
      <c r="Z396" s="172">
        <v>2.2219686581183868</v>
      </c>
      <c r="AA396" s="147"/>
      <c r="AB396" s="144"/>
      <c r="AC396" s="144"/>
      <c r="AD396" s="151">
        <v>8.4985835694051E-3</v>
      </c>
      <c r="AE396" s="151">
        <v>3.3130866924351188E-2</v>
      </c>
      <c r="AF396" s="144"/>
    </row>
    <row r="397" spans="1:32" ht="22.15" customHeight="1" x14ac:dyDescent="0.25">
      <c r="A397" s="154" t="s">
        <v>246</v>
      </c>
      <c r="B397" s="155">
        <v>3.5714285714285712E-2</v>
      </c>
      <c r="C397" s="155">
        <v>7.8947368421052627E-2</v>
      </c>
      <c r="D397" s="155">
        <v>2.0408163265306121E-2</v>
      </c>
      <c r="E397" s="155">
        <v>0.16666666666666666</v>
      </c>
      <c r="F397" s="155">
        <v>5.7692307692307696E-2</v>
      </c>
      <c r="G397" s="155">
        <v>0.11764705882352941</v>
      </c>
      <c r="H397" s="155">
        <v>0.14285714285714285</v>
      </c>
      <c r="I397" s="155">
        <v>7.1428571428571425E-2</v>
      </c>
      <c r="J397" s="172">
        <v>-7.1428571428571423</v>
      </c>
      <c r="K397" s="172">
        <v>-1.0724403075677875</v>
      </c>
      <c r="L397" s="147"/>
      <c r="M397" s="203">
        <v>8.7858021437348111E-3</v>
      </c>
      <c r="N397" s="144"/>
      <c r="P397" s="154" t="s">
        <v>246</v>
      </c>
      <c r="Q397" s="155">
        <v>4.3209876543209874E-2</v>
      </c>
      <c r="R397" s="155">
        <v>6.1248527679623084E-2</v>
      </c>
      <c r="S397" s="155">
        <v>5.0880626223091974E-2</v>
      </c>
      <c r="T397" s="155">
        <v>6.8613138686131392E-2</v>
      </c>
      <c r="U397" s="155">
        <v>6.1804697156983932E-2</v>
      </c>
      <c r="V397" s="155">
        <v>4.8452220726783311E-2</v>
      </c>
      <c r="W397" s="155">
        <v>7.5332348596750365E-2</v>
      </c>
      <c r="X397" s="155">
        <v>7.1340713407134076E-2</v>
      </c>
      <c r="Y397" s="172">
        <v>-0.39916351896162883</v>
      </c>
      <c r="Z397" s="172">
        <v>1.3177635917717547</v>
      </c>
      <c r="AA397" s="147"/>
      <c r="AB397" s="144"/>
      <c r="AC397" s="144"/>
      <c r="AD397" s="151">
        <v>8.2152974504249299E-2</v>
      </c>
      <c r="AE397" s="151">
        <v>5.8163077489416529E-2</v>
      </c>
      <c r="AF397" s="144"/>
    </row>
    <row r="398" spans="1:32" x14ac:dyDescent="0.25">
      <c r="A398" s="149" t="s">
        <v>247</v>
      </c>
      <c r="B398" s="150">
        <v>115.30357142857149</v>
      </c>
      <c r="C398" s="150">
        <v>82.355263157894697</v>
      </c>
      <c r="D398" s="150">
        <v>40.693877551020407</v>
      </c>
      <c r="E398" s="150">
        <v>71.63333333333334</v>
      </c>
      <c r="F398" s="150">
        <v>49.884615384615365</v>
      </c>
      <c r="G398" s="150">
        <v>70.5</v>
      </c>
      <c r="H398" s="150">
        <v>162.66071428571428</v>
      </c>
      <c r="I398" s="150">
        <v>184.125</v>
      </c>
      <c r="J398" s="177">
        <v>21.464285714285722</v>
      </c>
      <c r="K398" s="177">
        <v>96.422450424929181</v>
      </c>
      <c r="L398" s="147"/>
      <c r="M398" s="203">
        <v>69.786746617466278</v>
      </c>
      <c r="N398" s="144"/>
      <c r="P398" s="149" t="s">
        <v>247</v>
      </c>
      <c r="Q398" s="150">
        <v>145.89043209876544</v>
      </c>
      <c r="R398" s="150">
        <v>135.32862190812722</v>
      </c>
      <c r="S398" s="150">
        <v>104.62426614481413</v>
      </c>
      <c r="T398" s="150">
        <v>128.20583941605835</v>
      </c>
      <c r="U398" s="150">
        <v>116.71446229913469</v>
      </c>
      <c r="V398" s="150">
        <v>119.21803499327052</v>
      </c>
      <c r="W398" s="150">
        <v>115.47710487444608</v>
      </c>
      <c r="X398" s="150">
        <v>114.33825338253372</v>
      </c>
      <c r="Y398" s="177">
        <v>-1.1388514919123622</v>
      </c>
      <c r="Z398" s="177">
        <v>-8.1276034184970314</v>
      </c>
      <c r="AA398" s="147"/>
      <c r="AB398" s="144"/>
      <c r="AC398" s="144"/>
      <c r="AD398" s="150">
        <v>87.702549575070819</v>
      </c>
      <c r="AE398" s="150">
        <v>122.46585680103075</v>
      </c>
      <c r="AF398" s="144"/>
    </row>
    <row r="399" spans="1:32" x14ac:dyDescent="0.25">
      <c r="A399" s="149" t="s">
        <v>248</v>
      </c>
      <c r="B399" s="150">
        <v>94.38235294117645</v>
      </c>
      <c r="C399" s="150">
        <v>77.037735849056588</v>
      </c>
      <c r="D399" s="150">
        <v>29.970588235294112</v>
      </c>
      <c r="E399" s="150">
        <v>42.187500000000007</v>
      </c>
      <c r="F399" s="150">
        <v>49.083333333333357</v>
      </c>
      <c r="G399" s="150">
        <v>76.1666666666667</v>
      </c>
      <c r="H399" s="150">
        <v>117.83870967741936</v>
      </c>
      <c r="I399" s="150">
        <v>205.53488372093022</v>
      </c>
      <c r="J399" s="177">
        <v>87.696174043510865</v>
      </c>
      <c r="K399" s="177">
        <v>134.33312933496529</v>
      </c>
      <c r="L399" s="147"/>
      <c r="M399" s="203">
        <v>75.190934676344341</v>
      </c>
      <c r="N399" s="144"/>
      <c r="P399" s="149" t="s">
        <v>248</v>
      </c>
      <c r="Q399" s="150">
        <v>142.28871391076117</v>
      </c>
      <c r="R399" s="150">
        <v>146.20074349442379</v>
      </c>
      <c r="S399" s="150">
        <v>105.18433931484505</v>
      </c>
      <c r="T399" s="150">
        <v>147.61475409836069</v>
      </c>
      <c r="U399" s="150">
        <v>127.59637188208617</v>
      </c>
      <c r="V399" s="150">
        <v>116.76027397260277</v>
      </c>
      <c r="W399" s="150">
        <v>135.18873239436616</v>
      </c>
      <c r="X399" s="150">
        <v>130.34394904458588</v>
      </c>
      <c r="Y399" s="177">
        <v>-4.8447833497802719</v>
      </c>
      <c r="Z399" s="177">
        <v>0.46655440857054487</v>
      </c>
      <c r="AA399" s="147"/>
      <c r="AB399" s="144"/>
      <c r="AC399" s="144"/>
      <c r="AD399" s="150">
        <v>71.201754385964918</v>
      </c>
      <c r="AE399" s="150">
        <v>129.87739463601534</v>
      </c>
      <c r="AF399" s="144"/>
    </row>
    <row r="400" spans="1:32" x14ac:dyDescent="0.25">
      <c r="A400" s="146" t="s">
        <v>249</v>
      </c>
      <c r="B400" s="147">
        <v>15</v>
      </c>
      <c r="C400" s="147">
        <v>21</v>
      </c>
      <c r="D400" s="147">
        <v>17</v>
      </c>
      <c r="E400" s="147">
        <v>9</v>
      </c>
      <c r="F400" s="147">
        <v>17</v>
      </c>
      <c r="G400" s="147">
        <v>39</v>
      </c>
      <c r="H400" s="147">
        <v>54</v>
      </c>
      <c r="I400" s="147">
        <v>33</v>
      </c>
      <c r="J400" s="148">
        <v>-0.3888888888888889</v>
      </c>
      <c r="K400" s="148">
        <v>0.34302325581395343</v>
      </c>
      <c r="L400" s="147"/>
      <c r="M400" s="155">
        <v>7.9518072289156624E-2</v>
      </c>
      <c r="N400" s="144"/>
      <c r="P400" s="146" t="s">
        <v>249</v>
      </c>
      <c r="Q400" s="147">
        <v>602</v>
      </c>
      <c r="R400" s="147">
        <v>446</v>
      </c>
      <c r="S400" s="147">
        <v>467</v>
      </c>
      <c r="T400" s="147">
        <v>374</v>
      </c>
      <c r="U400" s="147">
        <v>356</v>
      </c>
      <c r="V400" s="147">
        <v>335</v>
      </c>
      <c r="W400" s="147">
        <v>379</v>
      </c>
      <c r="X400" s="147">
        <v>415</v>
      </c>
      <c r="Y400" s="148">
        <v>9.498680738786279E-2</v>
      </c>
      <c r="Z400" s="148">
        <v>-1.8249408583981094E-2</v>
      </c>
      <c r="AA400" s="147"/>
      <c r="AB400" s="144"/>
      <c r="AC400" s="144"/>
      <c r="AD400" s="147">
        <v>24.571428571428573</v>
      </c>
      <c r="AE400" s="147">
        <v>422.71428571428572</v>
      </c>
      <c r="AF400" s="144"/>
    </row>
    <row r="401" spans="1:32" x14ac:dyDescent="0.25">
      <c r="A401" s="146" t="s">
        <v>250</v>
      </c>
      <c r="B401" s="147">
        <v>1</v>
      </c>
      <c r="C401" s="147">
        <v>1</v>
      </c>
      <c r="D401" s="147">
        <v>2</v>
      </c>
      <c r="E401" s="147">
        <v>4</v>
      </c>
      <c r="F401" s="147">
        <v>5</v>
      </c>
      <c r="G401" s="147">
        <v>7</v>
      </c>
      <c r="H401" s="147">
        <v>24</v>
      </c>
      <c r="I401" s="147">
        <v>17</v>
      </c>
      <c r="J401" s="148">
        <v>-0.29166666666666669</v>
      </c>
      <c r="K401" s="148">
        <v>1.7045454545454548</v>
      </c>
      <c r="L401" s="147"/>
      <c r="M401" s="155">
        <v>0.11486486486486487</v>
      </c>
      <c r="N401" s="144"/>
      <c r="P401" s="146" t="s">
        <v>250</v>
      </c>
      <c r="Q401" s="147">
        <v>180</v>
      </c>
      <c r="R401" s="147">
        <v>125</v>
      </c>
      <c r="S401" s="147">
        <v>102</v>
      </c>
      <c r="T401" s="147">
        <v>104</v>
      </c>
      <c r="U401" s="147">
        <v>116</v>
      </c>
      <c r="V401" s="147">
        <v>75</v>
      </c>
      <c r="W401" s="147">
        <v>132</v>
      </c>
      <c r="X401" s="147">
        <v>148</v>
      </c>
      <c r="Y401" s="148">
        <v>0.12121212121212122</v>
      </c>
      <c r="Z401" s="148">
        <v>0.24220623501199046</v>
      </c>
      <c r="AA401" s="147"/>
      <c r="AB401" s="144"/>
      <c r="AC401" s="144"/>
      <c r="AD401" s="150">
        <v>6.2857142857142856</v>
      </c>
      <c r="AE401" s="150">
        <v>119.14285714285714</v>
      </c>
      <c r="AF401" s="144"/>
    </row>
    <row r="402" spans="1:32" x14ac:dyDescent="0.25">
      <c r="A402" s="149" t="s">
        <v>251</v>
      </c>
      <c r="B402" s="150">
        <v>0</v>
      </c>
      <c r="C402" s="150">
        <v>27</v>
      </c>
      <c r="D402" s="150">
        <v>24</v>
      </c>
      <c r="E402" s="150">
        <v>6</v>
      </c>
      <c r="F402" s="150">
        <v>31</v>
      </c>
      <c r="G402" s="150">
        <v>10</v>
      </c>
      <c r="H402" s="150">
        <v>18</v>
      </c>
      <c r="I402" s="150">
        <v>31</v>
      </c>
      <c r="J402" s="148">
        <v>0.72222222222222221</v>
      </c>
      <c r="K402" s="157">
        <v>0.60344827586206906</v>
      </c>
      <c r="L402" s="147"/>
      <c r="M402" s="155">
        <v>7.4162679425837319E-2</v>
      </c>
      <c r="N402" s="144"/>
      <c r="P402" s="149" t="s">
        <v>251</v>
      </c>
      <c r="Q402" s="150">
        <v>0</v>
      </c>
      <c r="R402" s="150">
        <v>655</v>
      </c>
      <c r="S402" s="150">
        <v>558</v>
      </c>
      <c r="T402" s="150">
        <v>427</v>
      </c>
      <c r="U402" s="150">
        <v>379</v>
      </c>
      <c r="V402" s="150">
        <v>353</v>
      </c>
      <c r="W402" s="150">
        <v>342</v>
      </c>
      <c r="X402" s="150">
        <v>418</v>
      </c>
      <c r="Y402" s="148">
        <v>0.22222222222222221</v>
      </c>
      <c r="Z402" s="157">
        <v>-7.5902726602800258E-2</v>
      </c>
      <c r="AA402" s="147"/>
      <c r="AB402" s="144"/>
      <c r="AC402" s="144"/>
      <c r="AD402" s="158">
        <v>19.333333333333332</v>
      </c>
      <c r="AE402" s="158">
        <v>452.33333333333331</v>
      </c>
      <c r="AF402" s="144"/>
    </row>
    <row r="403" spans="1:32" x14ac:dyDescent="0.25">
      <c r="A403" s="159" t="s">
        <v>252</v>
      </c>
      <c r="B403" s="147">
        <v>1</v>
      </c>
      <c r="C403" s="147">
        <v>3</v>
      </c>
      <c r="D403" s="147">
        <v>6</v>
      </c>
      <c r="E403" s="147">
        <v>5</v>
      </c>
      <c r="F403" s="147">
        <v>2</v>
      </c>
      <c r="G403" s="147">
        <v>0</v>
      </c>
      <c r="H403" s="147">
        <v>2</v>
      </c>
      <c r="I403" s="147">
        <v>3</v>
      </c>
      <c r="J403" s="148">
        <v>0.5</v>
      </c>
      <c r="K403" s="148">
        <v>0.10526315789473679</v>
      </c>
      <c r="L403" s="147"/>
      <c r="M403" s="155">
        <v>4.4776119402985072E-2</v>
      </c>
      <c r="N403" s="144"/>
      <c r="P403" s="159" t="s">
        <v>252</v>
      </c>
      <c r="Q403" s="147">
        <v>37</v>
      </c>
      <c r="R403" s="147">
        <v>71</v>
      </c>
      <c r="S403" s="147">
        <v>75</v>
      </c>
      <c r="T403" s="147">
        <v>63</v>
      </c>
      <c r="U403" s="147">
        <v>60</v>
      </c>
      <c r="V403" s="147">
        <v>61</v>
      </c>
      <c r="W403" s="147">
        <v>73</v>
      </c>
      <c r="X403" s="147">
        <v>67</v>
      </c>
      <c r="Y403" s="148">
        <v>-8.2191780821917804E-2</v>
      </c>
      <c r="Z403" s="148">
        <v>6.5909090909090959E-2</v>
      </c>
      <c r="AA403" s="147"/>
      <c r="AB403" s="144"/>
      <c r="AC403" s="144"/>
      <c r="AD403" s="150">
        <v>2.7142857142857144</v>
      </c>
      <c r="AE403" s="150">
        <v>62.857142857142854</v>
      </c>
      <c r="AF403" s="144"/>
    </row>
    <row r="404" spans="1:32" x14ac:dyDescent="0.25">
      <c r="A404" s="159" t="s">
        <v>253</v>
      </c>
      <c r="B404" s="147">
        <v>0</v>
      </c>
      <c r="C404" s="147">
        <v>3</v>
      </c>
      <c r="D404" s="147">
        <v>2</v>
      </c>
      <c r="E404" s="147">
        <v>1</v>
      </c>
      <c r="F404" s="147">
        <v>0</v>
      </c>
      <c r="G404" s="147">
        <v>2</v>
      </c>
      <c r="H404" s="147">
        <v>0</v>
      </c>
      <c r="I404" s="147">
        <v>2</v>
      </c>
      <c r="J404" s="148" t="e">
        <v>#DIV/0!</v>
      </c>
      <c r="K404" s="148">
        <v>0.75000000000000011</v>
      </c>
      <c r="L404" s="147"/>
      <c r="M404" s="155">
        <v>0.18181818181818182</v>
      </c>
      <c r="N404" s="144"/>
      <c r="P404" s="159" t="s">
        <v>253</v>
      </c>
      <c r="Q404" s="147">
        <v>3</v>
      </c>
      <c r="R404" s="147">
        <v>18</v>
      </c>
      <c r="S404" s="147">
        <v>15</v>
      </c>
      <c r="T404" s="147">
        <v>10</v>
      </c>
      <c r="U404" s="147">
        <v>13</v>
      </c>
      <c r="V404" s="147">
        <v>13</v>
      </c>
      <c r="W404" s="147">
        <v>9</v>
      </c>
      <c r="X404" s="147">
        <v>11</v>
      </c>
      <c r="Y404" s="148">
        <v>0.22222222222222221</v>
      </c>
      <c r="Z404" s="148">
        <v>-4.9382716049382692E-2</v>
      </c>
      <c r="AA404" s="147"/>
      <c r="AB404" s="144"/>
      <c r="AC404" s="144"/>
      <c r="AD404" s="150">
        <v>1.1428571428571428</v>
      </c>
      <c r="AE404" s="150">
        <v>11.571428571428571</v>
      </c>
      <c r="AF404" s="144"/>
    </row>
    <row r="405" spans="1:32" x14ac:dyDescent="0.25">
      <c r="A405" s="159" t="s">
        <v>254</v>
      </c>
      <c r="B405" s="160">
        <v>0</v>
      </c>
      <c r="C405" s="160">
        <v>0.5</v>
      </c>
      <c r="D405" s="160">
        <v>0.25</v>
      </c>
      <c r="E405" s="160">
        <v>0.16666666666666666</v>
      </c>
      <c r="F405" s="160">
        <v>0</v>
      </c>
      <c r="G405" s="160">
        <v>1</v>
      </c>
      <c r="H405" s="160">
        <v>0</v>
      </c>
      <c r="I405" s="160">
        <v>0.4</v>
      </c>
      <c r="J405" s="172">
        <v>40</v>
      </c>
      <c r="K405" s="172">
        <v>10.370370370370374</v>
      </c>
      <c r="L405" s="147"/>
      <c r="M405" s="203">
        <v>25.897435897435901</v>
      </c>
      <c r="N405" s="144"/>
      <c r="P405" s="159" t="s">
        <v>254</v>
      </c>
      <c r="Q405" s="160">
        <v>7.4999999999999997E-2</v>
      </c>
      <c r="R405" s="160">
        <v>0.20224719101123595</v>
      </c>
      <c r="S405" s="160">
        <v>0.16666666666666666</v>
      </c>
      <c r="T405" s="160">
        <v>0.13698630136986301</v>
      </c>
      <c r="U405" s="160">
        <v>0.17808219178082191</v>
      </c>
      <c r="V405" s="160">
        <v>0.17567567567567569</v>
      </c>
      <c r="W405" s="160">
        <v>0.10975609756097561</v>
      </c>
      <c r="X405" s="160">
        <v>0.14102564102564102</v>
      </c>
      <c r="Y405" s="172">
        <v>3.1269543464665412</v>
      </c>
      <c r="Z405" s="172">
        <v>-1.4444608494512512</v>
      </c>
      <c r="AA405" s="147"/>
      <c r="AB405" s="144"/>
      <c r="AC405" s="144"/>
      <c r="AD405" s="191">
        <v>0.29629629629629628</v>
      </c>
      <c r="AE405" s="191">
        <v>0.15547024952015354</v>
      </c>
      <c r="AF405" s="144"/>
    </row>
    <row r="406" spans="1:32" x14ac:dyDescent="0.25">
      <c r="A406" s="161" t="s">
        <v>255</v>
      </c>
      <c r="B406" s="161"/>
      <c r="C406" s="161"/>
      <c r="D406" s="161"/>
      <c r="E406" s="144"/>
      <c r="F406" s="144"/>
      <c r="G406" s="144"/>
      <c r="H406" s="144"/>
      <c r="I406" s="144"/>
      <c r="J406" s="144"/>
      <c r="K406" s="144"/>
      <c r="L406" s="144"/>
      <c r="M406" s="144"/>
      <c r="N406" s="144"/>
      <c r="O406" s="204"/>
      <c r="P406" s="161" t="s">
        <v>255</v>
      </c>
      <c r="Q406" s="161"/>
      <c r="R406" s="161"/>
      <c r="S406" s="161"/>
      <c r="T406" s="144"/>
      <c r="U406" s="144"/>
      <c r="V406" s="144"/>
      <c r="W406" s="144"/>
      <c r="X406" s="144"/>
      <c r="Y406" s="144"/>
      <c r="Z406" s="144"/>
      <c r="AA406" s="144"/>
      <c r="AB406" s="144"/>
      <c r="AC406" s="144"/>
      <c r="AD406" s="144"/>
      <c r="AE406" s="144"/>
      <c r="AF406" s="144"/>
    </row>
    <row r="409" spans="1:32" x14ac:dyDescent="0.25">
      <c r="A409" s="189" t="s">
        <v>262</v>
      </c>
      <c r="B409" s="189"/>
      <c r="C409" s="189"/>
      <c r="D409" s="189"/>
      <c r="E409" s="181"/>
      <c r="F409" s="167"/>
      <c r="G409" s="167"/>
      <c r="H409" s="167"/>
      <c r="I409" s="167"/>
      <c r="J409" s="167"/>
      <c r="K409" s="167"/>
      <c r="L409" s="188"/>
      <c r="M409" s="211"/>
      <c r="N409" s="144"/>
      <c r="O409" s="211"/>
      <c r="P409" s="189" t="s">
        <v>262</v>
      </c>
      <c r="Q409" s="189"/>
      <c r="R409" s="189"/>
      <c r="S409" s="189"/>
      <c r="T409" s="181"/>
      <c r="U409" s="144"/>
      <c r="V409" s="144"/>
      <c r="W409" s="144"/>
      <c r="X409" s="144"/>
      <c r="Y409" s="144"/>
      <c r="Z409" s="144"/>
      <c r="AA409" s="188"/>
      <c r="AB409" s="144"/>
      <c r="AC409" s="144"/>
      <c r="AD409" s="144"/>
      <c r="AE409" s="144"/>
      <c r="AF409" s="144"/>
    </row>
    <row r="410" spans="1:32" x14ac:dyDescent="0.25">
      <c r="A410" s="166" t="s">
        <v>322</v>
      </c>
      <c r="B410" s="166"/>
      <c r="C410" s="166"/>
      <c r="D410" s="166"/>
      <c r="E410" s="213"/>
      <c r="F410" s="167"/>
      <c r="G410" s="167"/>
      <c r="H410" s="167"/>
      <c r="I410" s="167"/>
      <c r="J410" s="167"/>
      <c r="K410" s="167"/>
      <c r="L410" s="167"/>
      <c r="M410" s="144"/>
      <c r="N410" s="144"/>
      <c r="P410" s="166" t="s">
        <v>231</v>
      </c>
      <c r="Q410" s="166"/>
      <c r="R410" s="166"/>
      <c r="S410" s="166"/>
      <c r="T410" s="162"/>
      <c r="U410" s="144"/>
      <c r="V410" s="144"/>
      <c r="W410" s="144"/>
      <c r="X410" s="144"/>
      <c r="Y410" s="144"/>
      <c r="Z410" s="144"/>
      <c r="AA410" s="167"/>
      <c r="AB410" s="144"/>
      <c r="AC410" s="144"/>
      <c r="AD410" s="144"/>
      <c r="AE410" s="144"/>
      <c r="AF410" s="144"/>
    </row>
    <row r="411" spans="1:32" ht="31.5" x14ac:dyDescent="0.25">
      <c r="A411" s="190"/>
      <c r="B411" s="141">
        <v>2019</v>
      </c>
      <c r="C411" s="141">
        <v>2020</v>
      </c>
      <c r="D411" s="141">
        <v>2021</v>
      </c>
      <c r="E411" s="141">
        <v>2022</v>
      </c>
      <c r="F411" s="141">
        <v>2023</v>
      </c>
      <c r="G411" s="141">
        <v>2024</v>
      </c>
      <c r="H411" s="141">
        <v>2025</v>
      </c>
      <c r="I411" s="141">
        <v>2026</v>
      </c>
      <c r="J411" s="142" t="s">
        <v>232</v>
      </c>
      <c r="K411" s="142" t="s">
        <v>233</v>
      </c>
      <c r="L411" s="143" t="s">
        <v>234</v>
      </c>
      <c r="M411" s="145" t="s">
        <v>287</v>
      </c>
      <c r="N411" s="144"/>
      <c r="P411" s="190"/>
      <c r="Q411" s="141">
        <v>2019</v>
      </c>
      <c r="R411" s="141">
        <v>2020</v>
      </c>
      <c r="S411" s="141">
        <v>2021</v>
      </c>
      <c r="T411" s="141">
        <v>2022</v>
      </c>
      <c r="U411" s="141">
        <v>2023</v>
      </c>
      <c r="V411" s="141">
        <v>2024</v>
      </c>
      <c r="W411" s="141">
        <v>2025</v>
      </c>
      <c r="X411" s="141">
        <v>2026</v>
      </c>
      <c r="Y411" s="142" t="s">
        <v>232</v>
      </c>
      <c r="Z411" s="142" t="s">
        <v>233</v>
      </c>
      <c r="AA411" s="143" t="s">
        <v>234</v>
      </c>
      <c r="AB411" s="144"/>
      <c r="AC411" s="144"/>
      <c r="AD411" s="145" t="s">
        <v>323</v>
      </c>
      <c r="AE411" s="145" t="s">
        <v>235</v>
      </c>
      <c r="AF411" s="144"/>
    </row>
    <row r="412" spans="1:32" x14ac:dyDescent="0.25">
      <c r="A412" s="146" t="s">
        <v>236</v>
      </c>
      <c r="B412" s="147">
        <v>507</v>
      </c>
      <c r="C412" s="147">
        <v>559</v>
      </c>
      <c r="D412" s="147">
        <v>331</v>
      </c>
      <c r="E412" s="147">
        <v>200</v>
      </c>
      <c r="F412" s="147">
        <v>193</v>
      </c>
      <c r="G412" s="147">
        <v>204</v>
      </c>
      <c r="H412" s="147">
        <v>204</v>
      </c>
      <c r="I412" s="147">
        <v>193</v>
      </c>
      <c r="J412" s="148">
        <v>-5.3921568627450983E-2</v>
      </c>
      <c r="K412" s="148">
        <v>-0.38535031847133761</v>
      </c>
      <c r="L412" s="147"/>
      <c r="M412" s="155">
        <v>3.2645466847090666E-2</v>
      </c>
      <c r="N412" s="144"/>
      <c r="P412" s="146" t="s">
        <v>236</v>
      </c>
      <c r="Q412" s="147">
        <v>11856</v>
      </c>
      <c r="R412" s="147">
        <v>11965</v>
      </c>
      <c r="S412" s="147">
        <v>8987</v>
      </c>
      <c r="T412" s="147">
        <v>6063</v>
      </c>
      <c r="U412" s="147">
        <v>6174</v>
      </c>
      <c r="V412" s="147">
        <v>6520</v>
      </c>
      <c r="W412" s="147">
        <v>6169</v>
      </c>
      <c r="X412" s="147">
        <v>5912</v>
      </c>
      <c r="Y412" s="148">
        <v>-4.1659912465553575E-2</v>
      </c>
      <c r="Z412" s="148">
        <v>-0.28319534416461706</v>
      </c>
      <c r="AA412" s="147"/>
      <c r="AB412" s="144"/>
      <c r="AC412" s="144"/>
      <c r="AD412" s="147">
        <v>314</v>
      </c>
      <c r="AE412" s="147">
        <v>8247.7142857142862</v>
      </c>
      <c r="AF412" s="144"/>
    </row>
    <row r="413" spans="1:32" x14ac:dyDescent="0.25">
      <c r="A413" s="149" t="s">
        <v>237</v>
      </c>
      <c r="B413" s="150">
        <v>417</v>
      </c>
      <c r="C413" s="150">
        <v>468</v>
      </c>
      <c r="D413" s="150">
        <v>228</v>
      </c>
      <c r="E413" s="150">
        <v>143</v>
      </c>
      <c r="F413" s="150">
        <v>119</v>
      </c>
      <c r="G413" s="150">
        <v>138</v>
      </c>
      <c r="H413" s="150">
        <v>112</v>
      </c>
      <c r="I413" s="150">
        <v>106</v>
      </c>
      <c r="J413" s="148">
        <v>-5.3571428571428568E-2</v>
      </c>
      <c r="K413" s="148">
        <v>-0.54338461538461535</v>
      </c>
      <c r="L413" s="147"/>
      <c r="M413" s="155">
        <v>2.9935046597006496E-2</v>
      </c>
      <c r="N413" s="144"/>
      <c r="P413" s="149" t="s">
        <v>237</v>
      </c>
      <c r="Q413" s="150">
        <v>9272</v>
      </c>
      <c r="R413" s="150">
        <v>9101</v>
      </c>
      <c r="S413" s="150">
        <v>6471</v>
      </c>
      <c r="T413" s="150">
        <v>4067</v>
      </c>
      <c r="U413" s="150">
        <v>3751</v>
      </c>
      <c r="V413" s="150">
        <v>3588</v>
      </c>
      <c r="W413" s="150">
        <v>3719</v>
      </c>
      <c r="X413" s="150">
        <v>3541</v>
      </c>
      <c r="Y413" s="148">
        <v>-4.7862328582952404E-2</v>
      </c>
      <c r="Z413" s="148">
        <v>-0.37984437939403043</v>
      </c>
      <c r="AA413" s="147"/>
      <c r="AB413" s="144"/>
      <c r="AC413" s="144"/>
      <c r="AD413" s="150">
        <v>232.14285714285714</v>
      </c>
      <c r="AE413" s="150">
        <v>5709.8571428571431</v>
      </c>
      <c r="AF413" s="144"/>
    </row>
    <row r="414" spans="1:32" x14ac:dyDescent="0.25">
      <c r="A414" s="146" t="s">
        <v>90</v>
      </c>
      <c r="B414" s="151">
        <v>0.83233532934131738</v>
      </c>
      <c r="C414" s="151">
        <v>0.83720930232558144</v>
      </c>
      <c r="D414" s="151">
        <v>0.69938650306748462</v>
      </c>
      <c r="E414" s="151">
        <v>0.74479166666666663</v>
      </c>
      <c r="F414" s="151">
        <v>0.63297872340425532</v>
      </c>
      <c r="G414" s="151">
        <v>0.69</v>
      </c>
      <c r="H414" s="151">
        <v>0.55721393034825872</v>
      </c>
      <c r="I414" s="151">
        <v>0.55497382198952883</v>
      </c>
      <c r="J414" s="172">
        <v>-0.22401083587298976</v>
      </c>
      <c r="K414" s="172">
        <v>-19.491081114383523</v>
      </c>
      <c r="L414" s="147"/>
      <c r="M414" s="203">
        <v>-6.5166283089280297</v>
      </c>
      <c r="N414" s="144"/>
      <c r="P414" s="146" t="s">
        <v>90</v>
      </c>
      <c r="Q414" s="151">
        <v>0.79254637148474227</v>
      </c>
      <c r="R414" s="151">
        <v>0.76912025690864527</v>
      </c>
      <c r="S414" s="151">
        <v>0.72797840026999661</v>
      </c>
      <c r="T414" s="151">
        <v>0.68375924680564892</v>
      </c>
      <c r="U414" s="151">
        <v>0.62673350041771092</v>
      </c>
      <c r="V414" s="151">
        <v>0.56512836667191679</v>
      </c>
      <c r="W414" s="151">
        <v>0.61828761429758938</v>
      </c>
      <c r="X414" s="151">
        <v>0.62014010507880912</v>
      </c>
      <c r="Y414" s="172">
        <v>0.185249078121974</v>
      </c>
      <c r="Z414" s="172">
        <v>-8.4556816533377432</v>
      </c>
      <c r="AA414" s="147"/>
      <c r="AB414" s="144"/>
      <c r="AC414" s="144"/>
      <c r="AD414" s="151">
        <v>0.74988463313336406</v>
      </c>
      <c r="AE414" s="151">
        <v>0.70469692161218656</v>
      </c>
      <c r="AF414" s="144"/>
    </row>
    <row r="415" spans="1:32" x14ac:dyDescent="0.25">
      <c r="A415" s="149" t="s">
        <v>238</v>
      </c>
      <c r="B415" s="150">
        <v>386</v>
      </c>
      <c r="C415" s="150">
        <v>420</v>
      </c>
      <c r="D415" s="150">
        <v>203</v>
      </c>
      <c r="E415" s="150">
        <v>123</v>
      </c>
      <c r="F415" s="150">
        <v>108</v>
      </c>
      <c r="G415" s="150">
        <v>120</v>
      </c>
      <c r="H415" s="150">
        <v>107</v>
      </c>
      <c r="I415" s="150">
        <v>95</v>
      </c>
      <c r="J415" s="148">
        <v>-0.11214953271028037</v>
      </c>
      <c r="K415" s="148">
        <v>-0.54669393319700066</v>
      </c>
      <c r="L415" s="147"/>
      <c r="M415" s="155">
        <v>2.9668956901936289E-2</v>
      </c>
      <c r="N415" s="144"/>
      <c r="P415" s="149" t="s">
        <v>238</v>
      </c>
      <c r="Q415" s="150">
        <v>8501</v>
      </c>
      <c r="R415" s="150">
        <v>8397</v>
      </c>
      <c r="S415" s="150">
        <v>5831</v>
      </c>
      <c r="T415" s="150">
        <v>3672</v>
      </c>
      <c r="U415" s="150">
        <v>3365</v>
      </c>
      <c r="V415" s="150">
        <v>3219</v>
      </c>
      <c r="W415" s="150">
        <v>3310</v>
      </c>
      <c r="X415" s="150">
        <v>3202</v>
      </c>
      <c r="Y415" s="148">
        <v>-3.2628398791540787E-2</v>
      </c>
      <c r="Z415" s="148">
        <v>-0.3824493731918997</v>
      </c>
      <c r="AA415" s="147"/>
      <c r="AB415" s="144"/>
      <c r="AC415" s="144"/>
      <c r="AD415" s="150">
        <v>209.57142857142858</v>
      </c>
      <c r="AE415" s="150">
        <v>5185</v>
      </c>
      <c r="AF415" s="144"/>
    </row>
    <row r="416" spans="1:32" x14ac:dyDescent="0.25">
      <c r="A416" s="149" t="s">
        <v>239</v>
      </c>
      <c r="B416" s="153">
        <v>0.76134122287968442</v>
      </c>
      <c r="C416" s="153">
        <v>0.75134168157423975</v>
      </c>
      <c r="D416" s="153">
        <v>0.61329305135951662</v>
      </c>
      <c r="E416" s="153">
        <v>0.61499999999999999</v>
      </c>
      <c r="F416" s="153">
        <v>0.55958549222797926</v>
      </c>
      <c r="G416" s="153">
        <v>0.58823529411764708</v>
      </c>
      <c r="H416" s="153">
        <v>0.52450980392156865</v>
      </c>
      <c r="I416" s="153">
        <v>0.49222797927461137</v>
      </c>
      <c r="J416" s="172">
        <v>-3.228182464695728</v>
      </c>
      <c r="K416" s="172">
        <v>-17.519695248153067</v>
      </c>
      <c r="L416" s="147"/>
      <c r="M416" s="203">
        <v>-4.938230489318296</v>
      </c>
      <c r="N416" s="144"/>
      <c r="P416" s="149" t="s">
        <v>239</v>
      </c>
      <c r="Q416" s="153">
        <v>0.71702091767881238</v>
      </c>
      <c r="R416" s="153">
        <v>0.70179690764730462</v>
      </c>
      <c r="S416" s="153">
        <v>0.64882608211861581</v>
      </c>
      <c r="T416" s="153">
        <v>0.60564077189510146</v>
      </c>
      <c r="U416" s="153">
        <v>0.54502753482345323</v>
      </c>
      <c r="V416" s="153">
        <v>0.49371165644171777</v>
      </c>
      <c r="W416" s="153">
        <v>0.53655373642405579</v>
      </c>
      <c r="X416" s="153">
        <v>0.54161028416779433</v>
      </c>
      <c r="Y416" s="172">
        <v>0.50565477437385375</v>
      </c>
      <c r="Z416" s="172">
        <v>-8.7048738245341752</v>
      </c>
      <c r="AA416" s="147"/>
      <c r="AB416" s="144"/>
      <c r="AC416" s="144"/>
      <c r="AD416" s="153">
        <v>0.66742493175614204</v>
      </c>
      <c r="AE416" s="153">
        <v>0.62865902241313609</v>
      </c>
      <c r="AF416" s="144"/>
    </row>
    <row r="417" spans="1:32" x14ac:dyDescent="0.25">
      <c r="A417" s="149" t="s">
        <v>240</v>
      </c>
      <c r="B417" s="153">
        <v>0.92565947242206237</v>
      </c>
      <c r="C417" s="153">
        <v>0.89743589743589747</v>
      </c>
      <c r="D417" s="153">
        <v>0.89035087719298245</v>
      </c>
      <c r="E417" s="153">
        <v>0.8601398601398601</v>
      </c>
      <c r="F417" s="153">
        <v>0.90756302521008403</v>
      </c>
      <c r="G417" s="153">
        <v>0.86956521739130432</v>
      </c>
      <c r="H417" s="153">
        <v>0.9553571428571429</v>
      </c>
      <c r="I417" s="153">
        <v>0.89622641509433965</v>
      </c>
      <c r="J417" s="172">
        <v>-5.9130727762803259</v>
      </c>
      <c r="K417" s="172">
        <v>-0.65428156748912336</v>
      </c>
      <c r="L417" s="147"/>
      <c r="M417" s="203">
        <v>-0.80379170152339308</v>
      </c>
      <c r="N417" s="144"/>
      <c r="P417" s="149" t="s">
        <v>240</v>
      </c>
      <c r="Q417" s="153">
        <v>0.91684641932700606</v>
      </c>
      <c r="R417" s="153">
        <v>0.92264586309196794</v>
      </c>
      <c r="S417" s="153">
        <v>0.90109720290526962</v>
      </c>
      <c r="T417" s="153">
        <v>0.90287681337595282</v>
      </c>
      <c r="U417" s="153">
        <v>0.89709410823780322</v>
      </c>
      <c r="V417" s="153">
        <v>0.89715719063545152</v>
      </c>
      <c r="W417" s="153">
        <v>0.89002420005377791</v>
      </c>
      <c r="X417" s="153">
        <v>0.90426433210957358</v>
      </c>
      <c r="Y417" s="172">
        <v>1.4240132055795662</v>
      </c>
      <c r="Z417" s="172">
        <v>-0.38144289302322054</v>
      </c>
      <c r="AA417" s="147"/>
      <c r="AB417" s="144"/>
      <c r="AC417" s="144"/>
      <c r="AD417" s="153">
        <v>0.90276923076923088</v>
      </c>
      <c r="AE417" s="153">
        <v>0.90807876103980578</v>
      </c>
      <c r="AF417" s="144"/>
    </row>
    <row r="418" spans="1:32" ht="22.15" customHeight="1" x14ac:dyDescent="0.25">
      <c r="A418" s="154" t="s">
        <v>241</v>
      </c>
      <c r="B418" s="155">
        <v>4.0767386091127102E-2</v>
      </c>
      <c r="C418" s="155">
        <v>6.1965811965811968E-2</v>
      </c>
      <c r="D418" s="155">
        <v>8.771929824561403E-2</v>
      </c>
      <c r="E418" s="155">
        <v>8.3916083916083919E-2</v>
      </c>
      <c r="F418" s="155">
        <v>6.7226890756302518E-2</v>
      </c>
      <c r="G418" s="155">
        <v>7.2463768115942032E-2</v>
      </c>
      <c r="H418" s="155">
        <v>2.6785714285714284E-2</v>
      </c>
      <c r="I418" s="155">
        <v>6.6037735849056603E-2</v>
      </c>
      <c r="J418" s="172">
        <v>3.9252021563342314</v>
      </c>
      <c r="K418" s="172">
        <v>0.51146589259796826</v>
      </c>
      <c r="L418" s="147"/>
      <c r="M418" s="203">
        <v>1.6051856154055189</v>
      </c>
      <c r="N418" s="144"/>
      <c r="P418" s="154" t="s">
        <v>241</v>
      </c>
      <c r="Q418" s="155">
        <v>4.885677308024159E-2</v>
      </c>
      <c r="R418" s="155">
        <v>4.0874629161630593E-2</v>
      </c>
      <c r="S418" s="155">
        <v>6.1041570081903876E-2</v>
      </c>
      <c r="T418" s="155">
        <v>5.261863781657241E-2</v>
      </c>
      <c r="U418" s="155">
        <v>4.9320181284990668E-2</v>
      </c>
      <c r="V418" s="155">
        <v>4.5707915273132664E-2</v>
      </c>
      <c r="W418" s="155">
        <v>5.8080129066953479E-2</v>
      </c>
      <c r="X418" s="155">
        <v>4.9985879695001414E-2</v>
      </c>
      <c r="Y418" s="172">
        <v>-0.80942493719520647</v>
      </c>
      <c r="Z418" s="172">
        <v>-2.7880969513581488E-3</v>
      </c>
      <c r="AA418" s="147"/>
      <c r="AB418" s="144"/>
      <c r="AC418" s="144"/>
      <c r="AD418" s="151">
        <v>6.092307692307692E-2</v>
      </c>
      <c r="AE418" s="151">
        <v>5.0013760664514996E-2</v>
      </c>
      <c r="AF418" s="144"/>
    </row>
    <row r="419" spans="1:32" ht="22.15" customHeight="1" x14ac:dyDescent="0.25">
      <c r="A419" s="154" t="s">
        <v>242</v>
      </c>
      <c r="B419" s="155">
        <v>3.3530571992110451E-2</v>
      </c>
      <c r="C419" s="155">
        <v>5.1878354203935599E-2</v>
      </c>
      <c r="D419" s="155">
        <v>6.0422960725075532E-2</v>
      </c>
      <c r="E419" s="155">
        <v>0.06</v>
      </c>
      <c r="F419" s="155">
        <v>4.145077720207254E-2</v>
      </c>
      <c r="G419" s="155">
        <v>4.9019607843137254E-2</v>
      </c>
      <c r="H419" s="155">
        <v>1.4705882352941176E-2</v>
      </c>
      <c r="I419" s="155">
        <v>3.6269430051813469E-2</v>
      </c>
      <c r="J419" s="172">
        <v>2.1563547698872294</v>
      </c>
      <c r="K419" s="172">
        <v>-0.87715162630181975</v>
      </c>
      <c r="L419" s="147"/>
      <c r="M419" s="203">
        <v>0.63303231505956081</v>
      </c>
      <c r="N419" s="144"/>
      <c r="P419" s="154" t="s">
        <v>242</v>
      </c>
      <c r="Q419" s="155">
        <v>3.8208502024291498E-2</v>
      </c>
      <c r="R419" s="155">
        <v>3.109068115336398E-2</v>
      </c>
      <c r="S419" s="155">
        <v>4.3952375653722044E-2</v>
      </c>
      <c r="T419" s="155">
        <v>3.529605805706746E-2</v>
      </c>
      <c r="U419" s="155">
        <v>2.9964366699060576E-2</v>
      </c>
      <c r="V419" s="155">
        <v>2.5153374233128835E-2</v>
      </c>
      <c r="W419" s="155">
        <v>3.5013778570270708E-2</v>
      </c>
      <c r="X419" s="155">
        <v>2.9939106901217861E-2</v>
      </c>
      <c r="Y419" s="172">
        <v>-0.50746716690528471</v>
      </c>
      <c r="Z419" s="172">
        <v>-0.4685204596339903</v>
      </c>
      <c r="AA419" s="147"/>
      <c r="AB419" s="144"/>
      <c r="AC419" s="144"/>
      <c r="AD419" s="151">
        <v>4.5040946314831666E-2</v>
      </c>
      <c r="AE419" s="151">
        <v>3.4624311497557764E-2</v>
      </c>
      <c r="AF419" s="144"/>
    </row>
    <row r="420" spans="1:32" ht="22.15" customHeight="1" x14ac:dyDescent="0.25">
      <c r="A420" s="154" t="s">
        <v>243</v>
      </c>
      <c r="B420" s="155">
        <v>0.1242603550295858</v>
      </c>
      <c r="C420" s="155">
        <v>0.13774597495527727</v>
      </c>
      <c r="D420" s="155">
        <v>0.19939577039274925</v>
      </c>
      <c r="E420" s="155">
        <v>0.16</v>
      </c>
      <c r="F420" s="155">
        <v>0.19689119170984457</v>
      </c>
      <c r="G420" s="155">
        <v>0.17647058823529413</v>
      </c>
      <c r="H420" s="155">
        <v>0.15686274509803921</v>
      </c>
      <c r="I420" s="155">
        <v>0.25906735751295334</v>
      </c>
      <c r="J420" s="172">
        <v>10.220461241491414</v>
      </c>
      <c r="K420" s="172">
        <v>10.256144304525543</v>
      </c>
      <c r="L420" s="147"/>
      <c r="M420" s="203">
        <v>11.004841299333224</v>
      </c>
      <c r="N420" s="144"/>
      <c r="P420" s="154" t="s">
        <v>243</v>
      </c>
      <c r="Q420" s="155">
        <v>0.14456815114709851</v>
      </c>
      <c r="R420" s="155">
        <v>0.13781863769327204</v>
      </c>
      <c r="S420" s="155">
        <v>0.16457104706798709</v>
      </c>
      <c r="T420" s="155">
        <v>0.16707900379350157</v>
      </c>
      <c r="U420" s="155">
        <v>0.15808228053126011</v>
      </c>
      <c r="V420" s="155">
        <v>0.14877300613496933</v>
      </c>
      <c r="W420" s="155">
        <v>0.15010536553736423</v>
      </c>
      <c r="X420" s="155">
        <v>0.14901894451962111</v>
      </c>
      <c r="Y420" s="172">
        <v>-0.10864210177431166</v>
      </c>
      <c r="Z420" s="172">
        <v>-0.21398180812726431</v>
      </c>
      <c r="AA420" s="147"/>
      <c r="AB420" s="144"/>
      <c r="AC420" s="144"/>
      <c r="AD420" s="151">
        <v>0.1565059144676979</v>
      </c>
      <c r="AE420" s="151">
        <v>0.15115876260089375</v>
      </c>
      <c r="AF420" s="144"/>
    </row>
    <row r="421" spans="1:32" ht="22.15" customHeight="1" x14ac:dyDescent="0.25">
      <c r="A421" s="154" t="s">
        <v>244</v>
      </c>
      <c r="B421" s="155">
        <v>4.9309664694280081E-2</v>
      </c>
      <c r="C421" s="155">
        <v>2.6833631484794274E-2</v>
      </c>
      <c r="D421" s="155">
        <v>9.0634441087613288E-2</v>
      </c>
      <c r="E421" s="155">
        <v>8.5000000000000006E-2</v>
      </c>
      <c r="F421" s="155">
        <v>0.16580310880829016</v>
      </c>
      <c r="G421" s="155">
        <v>0.13725490196078433</v>
      </c>
      <c r="H421" s="155">
        <v>0.17647058823529413</v>
      </c>
      <c r="I421" s="155">
        <v>0.13471502590673576</v>
      </c>
      <c r="J421" s="172">
        <v>-4.1755562328558371</v>
      </c>
      <c r="K421" s="172">
        <v>5.1457519082349954</v>
      </c>
      <c r="L421" s="147"/>
      <c r="M421" s="203">
        <v>1.8510695730822355</v>
      </c>
      <c r="N421" s="144"/>
      <c r="P421" s="154" t="s">
        <v>244</v>
      </c>
      <c r="Q421" s="155">
        <v>5.0775978407557355E-2</v>
      </c>
      <c r="R421" s="155">
        <v>5.2569995821145007E-2</v>
      </c>
      <c r="S421" s="155">
        <v>6.2979859797485258E-2</v>
      </c>
      <c r="T421" s="155">
        <v>9.0714167903678047E-2</v>
      </c>
      <c r="U421" s="155">
        <v>0.12196307094266277</v>
      </c>
      <c r="V421" s="155">
        <v>0.11779141104294479</v>
      </c>
      <c r="W421" s="155">
        <v>0.12903225806451613</v>
      </c>
      <c r="X421" s="155">
        <v>0.1162043301759134</v>
      </c>
      <c r="Y421" s="172">
        <v>-1.2827927888602721</v>
      </c>
      <c r="Z421" s="172">
        <v>3.542004362033091</v>
      </c>
      <c r="AA421" s="147"/>
      <c r="AB421" s="144"/>
      <c r="AC421" s="144"/>
      <c r="AD421" s="151">
        <v>8.3257506824385805E-2</v>
      </c>
      <c r="AE421" s="151">
        <v>8.0784286555582493E-2</v>
      </c>
      <c r="AF421" s="144"/>
    </row>
    <row r="422" spans="1:32" ht="22.15" customHeight="1" x14ac:dyDescent="0.25">
      <c r="A422" s="154" t="s">
        <v>245</v>
      </c>
      <c r="B422" s="155">
        <v>0</v>
      </c>
      <c r="C422" s="155">
        <v>0</v>
      </c>
      <c r="D422" s="155">
        <v>0</v>
      </c>
      <c r="E422" s="155">
        <v>0</v>
      </c>
      <c r="F422" s="155">
        <v>0</v>
      </c>
      <c r="G422" s="155">
        <v>0</v>
      </c>
      <c r="H422" s="155">
        <v>0.10294117647058823</v>
      </c>
      <c r="I422" s="155">
        <v>3.6269430051813469E-2</v>
      </c>
      <c r="J422" s="172">
        <v>-6.6671746418774767</v>
      </c>
      <c r="K422" s="172">
        <v>2.6715289924424934</v>
      </c>
      <c r="L422" s="147"/>
      <c r="M422" s="203">
        <v>-5.4055333141691273</v>
      </c>
      <c r="N422" s="144"/>
      <c r="P422" s="154" t="s">
        <v>245</v>
      </c>
      <c r="Q422" s="155">
        <v>1.6531713900134953E-2</v>
      </c>
      <c r="R422" s="155">
        <v>4.2206435436690344E-2</v>
      </c>
      <c r="S422" s="155">
        <v>4.2394569934349619E-2</v>
      </c>
      <c r="T422" s="155">
        <v>5.591291439881247E-2</v>
      </c>
      <c r="U422" s="155">
        <v>8.5843861354065437E-2</v>
      </c>
      <c r="V422" s="155">
        <v>0.15950920245398773</v>
      </c>
      <c r="W422" s="155">
        <v>9.2721672880531694E-2</v>
      </c>
      <c r="X422" s="155">
        <v>9.0324763193504742E-2</v>
      </c>
      <c r="Y422" s="172">
        <v>-0.23969096870269518</v>
      </c>
      <c r="Z422" s="172">
        <v>2.8610695226622145</v>
      </c>
      <c r="AA422" s="147"/>
      <c r="AB422" s="144"/>
      <c r="AC422" s="144"/>
      <c r="AD422" s="151">
        <v>9.5541401273885346E-3</v>
      </c>
      <c r="AE422" s="151">
        <v>6.1714067966882599E-2</v>
      </c>
      <c r="AF422" s="144"/>
    </row>
    <row r="423" spans="1:32" ht="22.15" customHeight="1" x14ac:dyDescent="0.25">
      <c r="A423" s="154" t="s">
        <v>246</v>
      </c>
      <c r="B423" s="155">
        <v>3.9447731755424065E-3</v>
      </c>
      <c r="C423" s="155">
        <v>0</v>
      </c>
      <c r="D423" s="155">
        <v>9.0634441087613302E-3</v>
      </c>
      <c r="E423" s="155">
        <v>2.5000000000000001E-2</v>
      </c>
      <c r="F423" s="155">
        <v>2.072538860103627E-2</v>
      </c>
      <c r="G423" s="155">
        <v>9.8039215686274508E-3</v>
      </c>
      <c r="H423" s="155">
        <v>1.4705882352941176E-2</v>
      </c>
      <c r="I423" s="155">
        <v>1.0362694300518135E-2</v>
      </c>
      <c r="J423" s="172">
        <v>-0.4343188052423041</v>
      </c>
      <c r="K423" s="172">
        <v>0.17184722804999361</v>
      </c>
      <c r="L423" s="147"/>
      <c r="M423" s="203">
        <v>-1.4163692708954125</v>
      </c>
      <c r="N423" s="144"/>
      <c r="P423" s="154" t="s">
        <v>246</v>
      </c>
      <c r="Q423" s="155">
        <v>4.9763832658569502E-3</v>
      </c>
      <c r="R423" s="155">
        <v>3.8445465942331799E-3</v>
      </c>
      <c r="S423" s="155">
        <v>5.1185045065094024E-3</v>
      </c>
      <c r="T423" s="155">
        <v>1.0720765297707406E-2</v>
      </c>
      <c r="U423" s="155">
        <v>1.6034985422740525E-2</v>
      </c>
      <c r="V423" s="155">
        <v>1.6257668711656442E-2</v>
      </c>
      <c r="W423" s="155">
        <v>1.3130166963851516E-2</v>
      </c>
      <c r="X423" s="155">
        <v>2.452638700947226E-2</v>
      </c>
      <c r="Y423" s="172">
        <v>1.1396220045620744</v>
      </c>
      <c r="Z423" s="172">
        <v>1.5831337298729888</v>
      </c>
      <c r="AA423" s="147"/>
      <c r="AB423" s="144"/>
      <c r="AC423" s="144"/>
      <c r="AD423" s="151">
        <v>8.6442220200181989E-3</v>
      </c>
      <c r="AE423" s="151">
        <v>8.695049710742371E-3</v>
      </c>
      <c r="AF423" s="144"/>
    </row>
    <row r="424" spans="1:32" x14ac:dyDescent="0.25">
      <c r="A424" s="149" t="s">
        <v>247</v>
      </c>
      <c r="B424" s="150">
        <v>98.315581854043586</v>
      </c>
      <c r="C424" s="150">
        <v>111.06440071556342</v>
      </c>
      <c r="D424" s="150">
        <v>65.65558912386706</v>
      </c>
      <c r="E424" s="150">
        <v>76.624999999999957</v>
      </c>
      <c r="F424" s="150">
        <v>79.994818652849759</v>
      </c>
      <c r="G424" s="150">
        <v>84.024509803921575</v>
      </c>
      <c r="H424" s="150">
        <v>96.656862745098195</v>
      </c>
      <c r="I424" s="150">
        <v>96.860103626942831</v>
      </c>
      <c r="J424" s="177">
        <v>0.20324088184463562</v>
      </c>
      <c r="K424" s="177">
        <v>5.2832155468699966</v>
      </c>
      <c r="L424" s="147"/>
      <c r="M424" s="203">
        <v>6.4450156702446151</v>
      </c>
      <c r="N424" s="144"/>
      <c r="P424" s="149" t="s">
        <v>247</v>
      </c>
      <c r="Q424" s="150">
        <v>102.16843792172757</v>
      </c>
      <c r="R424" s="150">
        <v>117.95904722106143</v>
      </c>
      <c r="S424" s="150">
        <v>85.59140981417606</v>
      </c>
      <c r="T424" s="150">
        <v>98.58304469734469</v>
      </c>
      <c r="U424" s="150">
        <v>83.267735665694843</v>
      </c>
      <c r="V424" s="150">
        <v>63.155674846625722</v>
      </c>
      <c r="W424" s="150">
        <v>83.532339114929471</v>
      </c>
      <c r="X424" s="150">
        <v>90.415087956698216</v>
      </c>
      <c r="Y424" s="177">
        <v>6.8827488417687448</v>
      </c>
      <c r="Z424" s="177">
        <v>-3.650609898984797</v>
      </c>
      <c r="AA424" s="147"/>
      <c r="AB424" s="144"/>
      <c r="AC424" s="144"/>
      <c r="AD424" s="150">
        <v>91.576888080072834</v>
      </c>
      <c r="AE424" s="150">
        <v>94.065697855683013</v>
      </c>
      <c r="AF424" s="144"/>
    </row>
    <row r="425" spans="1:32" x14ac:dyDescent="0.25">
      <c r="A425" s="149" t="s">
        <v>248</v>
      </c>
      <c r="B425" s="150">
        <v>99.115107913669064</v>
      </c>
      <c r="C425" s="150">
        <v>109.74786324786339</v>
      </c>
      <c r="D425" s="150">
        <v>66.008771929824519</v>
      </c>
      <c r="E425" s="150">
        <v>78.734265734265747</v>
      </c>
      <c r="F425" s="150">
        <v>102.26050420168055</v>
      </c>
      <c r="G425" s="150">
        <v>97.028985507246261</v>
      </c>
      <c r="H425" s="150">
        <v>115.13392857142863</v>
      </c>
      <c r="I425" s="150">
        <v>122.12264150943399</v>
      </c>
      <c r="J425" s="177">
        <v>6.9887129380053636</v>
      </c>
      <c r="K425" s="177">
        <v>25.226641509433975</v>
      </c>
      <c r="L425" s="147"/>
      <c r="M425" s="203">
        <v>10.567148710789397</v>
      </c>
      <c r="N425" s="144"/>
      <c r="P425" s="149" t="s">
        <v>248</v>
      </c>
      <c r="Q425" s="150">
        <v>105.49169542709214</v>
      </c>
      <c r="R425" s="150">
        <v>124.77134380837273</v>
      </c>
      <c r="S425" s="150">
        <v>92.658012671920758</v>
      </c>
      <c r="T425" s="150">
        <v>114.94492254733218</v>
      </c>
      <c r="U425" s="150">
        <v>102.5003998933618</v>
      </c>
      <c r="V425" s="150">
        <v>85.496655518394647</v>
      </c>
      <c r="W425" s="150">
        <v>100.22075826835149</v>
      </c>
      <c r="X425" s="150">
        <v>111.55549279864459</v>
      </c>
      <c r="Y425" s="177">
        <v>11.334734530293105</v>
      </c>
      <c r="Z425" s="177">
        <v>5.3557880274469909</v>
      </c>
      <c r="AA425" s="147"/>
      <c r="AB425" s="144"/>
      <c r="AC425" s="144"/>
      <c r="AD425" s="150">
        <v>96.896000000000015</v>
      </c>
      <c r="AE425" s="150">
        <v>106.1997047711976</v>
      </c>
      <c r="AF425" s="144"/>
    </row>
    <row r="426" spans="1:32" x14ac:dyDescent="0.25">
      <c r="A426" s="146" t="s">
        <v>249</v>
      </c>
      <c r="B426" s="147">
        <v>204</v>
      </c>
      <c r="C426" s="147">
        <v>97</v>
      </c>
      <c r="D426" s="147">
        <v>138</v>
      </c>
      <c r="E426" s="147">
        <v>100</v>
      </c>
      <c r="F426" s="147">
        <v>63</v>
      </c>
      <c r="G426" s="147">
        <v>70</v>
      </c>
      <c r="H426" s="147">
        <v>86</v>
      </c>
      <c r="I426" s="147">
        <v>119</v>
      </c>
      <c r="J426" s="148">
        <v>0.38372093023255816</v>
      </c>
      <c r="K426" s="148">
        <v>9.8944591029023685E-2</v>
      </c>
      <c r="L426" s="147"/>
      <c r="M426" s="155">
        <v>4.8710601719197708E-2</v>
      </c>
      <c r="N426" s="144"/>
      <c r="P426" s="146" t="s">
        <v>249</v>
      </c>
      <c r="Q426" s="147">
        <v>5037</v>
      </c>
      <c r="R426" s="147">
        <v>3463</v>
      </c>
      <c r="S426" s="147">
        <v>4106</v>
      </c>
      <c r="T426" s="147">
        <v>2627</v>
      </c>
      <c r="U426" s="147">
        <v>1933</v>
      </c>
      <c r="V426" s="147">
        <v>1999</v>
      </c>
      <c r="W426" s="147">
        <v>2487</v>
      </c>
      <c r="X426" s="147">
        <v>2443</v>
      </c>
      <c r="Y426" s="148">
        <v>-1.7691998391636508E-2</v>
      </c>
      <c r="Z426" s="148">
        <v>-0.21018843524847594</v>
      </c>
      <c r="AA426" s="147"/>
      <c r="AB426" s="144"/>
      <c r="AC426" s="144"/>
      <c r="AD426" s="147">
        <v>108.28571428571429</v>
      </c>
      <c r="AE426" s="147">
        <v>3093.1428571428573</v>
      </c>
      <c r="AF426" s="144"/>
    </row>
    <row r="427" spans="1:32" x14ac:dyDescent="0.25">
      <c r="A427" s="146" t="s">
        <v>250</v>
      </c>
      <c r="B427" s="147">
        <v>15</v>
      </c>
      <c r="C427" s="147">
        <v>5</v>
      </c>
      <c r="D427" s="147">
        <v>10</v>
      </c>
      <c r="E427" s="147">
        <v>19</v>
      </c>
      <c r="F427" s="147">
        <v>21</v>
      </c>
      <c r="G427" s="147">
        <v>15</v>
      </c>
      <c r="H427" s="147">
        <v>26</v>
      </c>
      <c r="I427" s="147">
        <v>26</v>
      </c>
      <c r="J427" s="148">
        <v>0</v>
      </c>
      <c r="K427" s="148">
        <v>0.63963963963963955</v>
      </c>
      <c r="L427" s="147"/>
      <c r="M427" s="155">
        <v>4.4596912521440824E-2</v>
      </c>
      <c r="N427" s="144"/>
      <c r="P427" s="146" t="s">
        <v>250</v>
      </c>
      <c r="Q427" s="147">
        <v>728</v>
      </c>
      <c r="R427" s="147">
        <v>609</v>
      </c>
      <c r="S427" s="147">
        <v>609</v>
      </c>
      <c r="T427" s="147">
        <v>565</v>
      </c>
      <c r="U427" s="147">
        <v>410</v>
      </c>
      <c r="V427" s="147">
        <v>391</v>
      </c>
      <c r="W427" s="147">
        <v>493</v>
      </c>
      <c r="X427" s="147">
        <v>583</v>
      </c>
      <c r="Y427" s="148">
        <v>0.18255578093306288</v>
      </c>
      <c r="Z427" s="148">
        <v>7.2536136662286491E-2</v>
      </c>
      <c r="AA427" s="147"/>
      <c r="AB427" s="144"/>
      <c r="AC427" s="144"/>
      <c r="AD427" s="150">
        <v>15.857142857142858</v>
      </c>
      <c r="AE427" s="150">
        <v>543.57142857142856</v>
      </c>
      <c r="AF427" s="144"/>
    </row>
    <row r="428" spans="1:32" x14ac:dyDescent="0.25">
      <c r="A428" s="149" t="s">
        <v>251</v>
      </c>
      <c r="B428" s="150">
        <v>0</v>
      </c>
      <c r="C428" s="150">
        <v>511</v>
      </c>
      <c r="D428" s="150">
        <v>221</v>
      </c>
      <c r="E428" s="150">
        <v>143</v>
      </c>
      <c r="F428" s="150">
        <v>111</v>
      </c>
      <c r="G428" s="150">
        <v>117</v>
      </c>
      <c r="H428" s="150">
        <v>103</v>
      </c>
      <c r="I428" s="150">
        <v>126</v>
      </c>
      <c r="J428" s="148">
        <v>0.22330097087378642</v>
      </c>
      <c r="K428" s="157">
        <v>-0.37313432835820898</v>
      </c>
      <c r="L428" s="147"/>
      <c r="M428" s="155">
        <v>2.4409143742735374E-2</v>
      </c>
      <c r="N428" s="144"/>
      <c r="P428" s="149" t="s">
        <v>251</v>
      </c>
      <c r="Q428" s="150">
        <v>0</v>
      </c>
      <c r="R428" s="150">
        <v>13250</v>
      </c>
      <c r="S428" s="150">
        <v>9227</v>
      </c>
      <c r="T428" s="150">
        <v>6827</v>
      </c>
      <c r="U428" s="150">
        <v>5191</v>
      </c>
      <c r="V428" s="150">
        <v>4671</v>
      </c>
      <c r="W428" s="150">
        <v>4825</v>
      </c>
      <c r="X428" s="150">
        <v>5162</v>
      </c>
      <c r="Y428" s="148">
        <v>6.9844559585492225E-2</v>
      </c>
      <c r="Z428" s="157">
        <v>-0.29594689822918319</v>
      </c>
      <c r="AA428" s="147"/>
      <c r="AB428" s="144"/>
      <c r="AC428" s="144"/>
      <c r="AD428" s="158">
        <v>201</v>
      </c>
      <c r="AE428" s="158">
        <v>7331.833333333333</v>
      </c>
      <c r="AF428" s="144"/>
    </row>
    <row r="429" spans="1:32" x14ac:dyDescent="0.25">
      <c r="A429" s="159" t="s">
        <v>252</v>
      </c>
      <c r="B429" s="147">
        <v>177</v>
      </c>
      <c r="C429" s="147">
        <v>272</v>
      </c>
      <c r="D429" s="147">
        <v>135</v>
      </c>
      <c r="E429" s="147">
        <v>81</v>
      </c>
      <c r="F429" s="147">
        <v>58</v>
      </c>
      <c r="G429" s="147">
        <v>56</v>
      </c>
      <c r="H429" s="147">
        <v>41</v>
      </c>
      <c r="I429" s="147">
        <v>84</v>
      </c>
      <c r="J429" s="148">
        <v>1.0487804878048781</v>
      </c>
      <c r="K429" s="148">
        <v>-0.28292682926829266</v>
      </c>
      <c r="L429" s="147"/>
      <c r="M429" s="155">
        <v>4.8951048951048952E-2</v>
      </c>
      <c r="N429" s="144"/>
      <c r="P429" s="159" t="s">
        <v>252</v>
      </c>
      <c r="Q429" s="147">
        <v>4536</v>
      </c>
      <c r="R429" s="147">
        <v>3956</v>
      </c>
      <c r="S429" s="147">
        <v>3540</v>
      </c>
      <c r="T429" s="147">
        <v>2505</v>
      </c>
      <c r="U429" s="147">
        <v>1717</v>
      </c>
      <c r="V429" s="147">
        <v>1746</v>
      </c>
      <c r="W429" s="147">
        <v>1594</v>
      </c>
      <c r="X429" s="147">
        <v>1716</v>
      </c>
      <c r="Y429" s="148">
        <v>7.6537013801756593E-2</v>
      </c>
      <c r="Z429" s="148">
        <v>-0.38695519036439729</v>
      </c>
      <c r="AA429" s="147"/>
      <c r="AB429" s="144"/>
      <c r="AC429" s="144"/>
      <c r="AD429" s="150">
        <v>117.14285714285714</v>
      </c>
      <c r="AE429" s="150">
        <v>2799.1428571428573</v>
      </c>
      <c r="AF429" s="144"/>
    </row>
    <row r="430" spans="1:32" x14ac:dyDescent="0.25">
      <c r="A430" s="159" t="s">
        <v>253</v>
      </c>
      <c r="B430" s="147">
        <v>5</v>
      </c>
      <c r="C430" s="147">
        <v>11</v>
      </c>
      <c r="D430" s="147">
        <v>5</v>
      </c>
      <c r="E430" s="147">
        <v>3</v>
      </c>
      <c r="F430" s="147">
        <v>5</v>
      </c>
      <c r="G430" s="147">
        <v>3</v>
      </c>
      <c r="H430" s="147">
        <v>0</v>
      </c>
      <c r="I430" s="147">
        <v>4</v>
      </c>
      <c r="J430" s="148" t="e">
        <v>#DIV/0!</v>
      </c>
      <c r="K430" s="148">
        <v>-0.12499999999999994</v>
      </c>
      <c r="L430" s="147"/>
      <c r="M430" s="155">
        <v>6.7796610169491525E-2</v>
      </c>
      <c r="N430" s="144"/>
      <c r="P430" s="159" t="s">
        <v>253</v>
      </c>
      <c r="Q430" s="147">
        <v>123</v>
      </c>
      <c r="R430" s="147">
        <v>134</v>
      </c>
      <c r="S430" s="147">
        <v>137</v>
      </c>
      <c r="T430" s="147">
        <v>132</v>
      </c>
      <c r="U430" s="147">
        <v>69</v>
      </c>
      <c r="V430" s="147">
        <v>73</v>
      </c>
      <c r="W430" s="147">
        <v>56</v>
      </c>
      <c r="X430" s="147">
        <v>59</v>
      </c>
      <c r="Y430" s="148">
        <v>5.3571428571428568E-2</v>
      </c>
      <c r="Z430" s="148">
        <v>-0.42955801104972374</v>
      </c>
      <c r="AA430" s="147"/>
      <c r="AB430" s="144"/>
      <c r="AC430" s="144"/>
      <c r="AD430" s="150">
        <v>4.5714285714285712</v>
      </c>
      <c r="AE430" s="150">
        <v>103.42857142857143</v>
      </c>
      <c r="AF430" s="144"/>
    </row>
    <row r="431" spans="1:32" x14ac:dyDescent="0.25">
      <c r="A431" s="159" t="s">
        <v>254</v>
      </c>
      <c r="B431" s="160">
        <v>2.7472527472527472E-2</v>
      </c>
      <c r="C431" s="160">
        <v>3.8869257950530034E-2</v>
      </c>
      <c r="D431" s="160">
        <v>3.5714285714285712E-2</v>
      </c>
      <c r="E431" s="160">
        <v>3.5714285714285712E-2</v>
      </c>
      <c r="F431" s="160">
        <v>7.9365079365079361E-2</v>
      </c>
      <c r="G431" s="160">
        <v>5.0847457627118647E-2</v>
      </c>
      <c r="H431" s="160">
        <v>0</v>
      </c>
      <c r="I431" s="160">
        <v>4.5454545454545456E-2</v>
      </c>
      <c r="J431" s="172">
        <v>4.5454545454545459</v>
      </c>
      <c r="K431" s="172">
        <v>0.78958600085360653</v>
      </c>
      <c r="L431" s="147"/>
      <c r="M431" s="203">
        <v>1.2215108834827146</v>
      </c>
      <c r="N431" s="144"/>
      <c r="P431" s="159" t="s">
        <v>254</v>
      </c>
      <c r="Q431" s="160">
        <v>2.6400515132002575E-2</v>
      </c>
      <c r="R431" s="160">
        <v>3.2762836185819072E-2</v>
      </c>
      <c r="S431" s="160">
        <v>3.7258634756595049E-2</v>
      </c>
      <c r="T431" s="160">
        <v>5.0056882821387941E-2</v>
      </c>
      <c r="U431" s="160">
        <v>3.8633818589025759E-2</v>
      </c>
      <c r="V431" s="160">
        <v>4.0131940626717974E-2</v>
      </c>
      <c r="W431" s="160">
        <v>3.3939393939393943E-2</v>
      </c>
      <c r="X431" s="160">
        <v>3.3239436619718309E-2</v>
      </c>
      <c r="Y431" s="172">
        <v>-6.9995731967563424E-2</v>
      </c>
      <c r="Z431" s="172">
        <v>-0.23939918673374985</v>
      </c>
      <c r="AA431" s="147"/>
      <c r="AB431" s="144"/>
      <c r="AC431" s="144"/>
      <c r="AD431" s="191">
        <v>3.7558685446009391E-2</v>
      </c>
      <c r="AE431" s="191">
        <v>3.5633428487055807E-2</v>
      </c>
      <c r="AF431" s="144"/>
    </row>
    <row r="432" spans="1:32" x14ac:dyDescent="0.25">
      <c r="A432" s="161" t="s">
        <v>255</v>
      </c>
      <c r="B432" s="161"/>
      <c r="C432" s="161"/>
      <c r="D432" s="161"/>
      <c r="E432" s="144"/>
      <c r="F432" s="144"/>
      <c r="G432" s="144"/>
      <c r="H432" s="144"/>
      <c r="I432" s="144"/>
      <c r="J432" s="144"/>
      <c r="K432" s="144"/>
      <c r="L432" s="144"/>
      <c r="M432" s="144"/>
      <c r="N432" s="144"/>
      <c r="O432" s="204"/>
      <c r="P432" s="161" t="s">
        <v>255</v>
      </c>
      <c r="Q432" s="161"/>
      <c r="R432" s="161"/>
      <c r="S432" s="161"/>
      <c r="T432" s="144"/>
      <c r="U432" s="144"/>
      <c r="V432" s="144"/>
      <c r="W432" s="144"/>
      <c r="X432" s="144"/>
      <c r="Y432" s="144"/>
      <c r="Z432" s="144"/>
      <c r="AA432" s="144"/>
      <c r="AB432" s="144"/>
      <c r="AC432" s="144"/>
      <c r="AD432" s="144"/>
      <c r="AE432" s="144"/>
      <c r="AF432" s="144"/>
    </row>
    <row r="435" spans="1:32" x14ac:dyDescent="0.25">
      <c r="A435" s="189" t="s">
        <v>53</v>
      </c>
      <c r="B435" s="189"/>
      <c r="C435" s="189"/>
      <c r="D435" s="189"/>
      <c r="E435" s="181"/>
      <c r="F435" s="167"/>
      <c r="G435" s="167"/>
      <c r="H435" s="167"/>
      <c r="I435" s="167"/>
      <c r="J435" s="167"/>
      <c r="K435" s="167"/>
      <c r="L435" s="188"/>
      <c r="M435" s="211"/>
      <c r="N435" s="144"/>
      <c r="O435" s="211"/>
      <c r="P435" s="189" t="s">
        <v>53</v>
      </c>
      <c r="Q435" s="189"/>
      <c r="R435" s="189"/>
      <c r="S435" s="189"/>
      <c r="T435" s="181"/>
      <c r="U435" s="144"/>
      <c r="V435" s="144"/>
      <c r="W435" s="144"/>
      <c r="X435" s="144"/>
      <c r="Y435" s="144"/>
      <c r="Z435" s="144"/>
      <c r="AA435" s="188"/>
      <c r="AB435" s="144"/>
      <c r="AC435" s="144"/>
      <c r="AD435" s="144"/>
      <c r="AE435" s="144"/>
      <c r="AF435" s="144"/>
    </row>
    <row r="436" spans="1:32" x14ac:dyDescent="0.25">
      <c r="A436" s="166" t="s">
        <v>322</v>
      </c>
      <c r="B436" s="166"/>
      <c r="C436" s="166"/>
      <c r="D436" s="166"/>
      <c r="E436" s="213"/>
      <c r="F436" s="167"/>
      <c r="G436" s="167"/>
      <c r="H436" s="167"/>
      <c r="I436" s="167"/>
      <c r="J436" s="167"/>
      <c r="K436" s="167"/>
      <c r="L436" s="167"/>
      <c r="M436" s="144"/>
      <c r="N436" s="144"/>
      <c r="P436" s="166" t="s">
        <v>231</v>
      </c>
      <c r="Q436" s="166"/>
      <c r="R436" s="166"/>
      <c r="S436" s="166"/>
      <c r="T436" s="162"/>
      <c r="U436" s="144"/>
      <c r="V436" s="144"/>
      <c r="W436" s="144"/>
      <c r="X436" s="144"/>
      <c r="Y436" s="144"/>
      <c r="Z436" s="144"/>
      <c r="AA436" s="167"/>
      <c r="AB436" s="144"/>
      <c r="AC436" s="144"/>
      <c r="AD436" s="144"/>
      <c r="AE436" s="144"/>
      <c r="AF436" s="144"/>
    </row>
    <row r="437" spans="1:32" ht="31.5" x14ac:dyDescent="0.25">
      <c r="A437" s="190"/>
      <c r="B437" s="141">
        <v>2019</v>
      </c>
      <c r="C437" s="141">
        <v>2020</v>
      </c>
      <c r="D437" s="141">
        <v>2021</v>
      </c>
      <c r="E437" s="141">
        <v>2022</v>
      </c>
      <c r="F437" s="141">
        <v>2023</v>
      </c>
      <c r="G437" s="141">
        <v>2024</v>
      </c>
      <c r="H437" s="141">
        <v>2025</v>
      </c>
      <c r="I437" s="141">
        <v>2026</v>
      </c>
      <c r="J437" s="142" t="s">
        <v>232</v>
      </c>
      <c r="K437" s="142" t="s">
        <v>233</v>
      </c>
      <c r="L437" s="143" t="s">
        <v>234</v>
      </c>
      <c r="M437" s="145" t="s">
        <v>287</v>
      </c>
      <c r="N437" s="144"/>
      <c r="P437" s="190"/>
      <c r="Q437" s="141">
        <v>2019</v>
      </c>
      <c r="R437" s="141">
        <v>2020</v>
      </c>
      <c r="S437" s="141">
        <v>2021</v>
      </c>
      <c r="T437" s="141">
        <v>2022</v>
      </c>
      <c r="U437" s="141">
        <v>2023</v>
      </c>
      <c r="V437" s="141">
        <v>2024</v>
      </c>
      <c r="W437" s="141">
        <v>2025</v>
      </c>
      <c r="X437" s="141">
        <v>2026</v>
      </c>
      <c r="Y437" s="142" t="s">
        <v>232</v>
      </c>
      <c r="Z437" s="142" t="s">
        <v>233</v>
      </c>
      <c r="AA437" s="143" t="s">
        <v>234</v>
      </c>
      <c r="AB437" s="144"/>
      <c r="AC437" s="144"/>
      <c r="AD437" s="145" t="s">
        <v>323</v>
      </c>
      <c r="AE437" s="145" t="s">
        <v>235</v>
      </c>
      <c r="AF437" s="144"/>
    </row>
    <row r="438" spans="1:32" x14ac:dyDescent="0.25">
      <c r="A438" s="146" t="s">
        <v>236</v>
      </c>
      <c r="B438" s="147">
        <v>151</v>
      </c>
      <c r="C438" s="147">
        <v>95</v>
      </c>
      <c r="D438" s="147">
        <v>70</v>
      </c>
      <c r="E438" s="147">
        <v>113</v>
      </c>
      <c r="F438" s="147">
        <v>106</v>
      </c>
      <c r="G438" s="147">
        <v>116</v>
      </c>
      <c r="H438" s="147">
        <v>136</v>
      </c>
      <c r="I438" s="147">
        <v>80</v>
      </c>
      <c r="J438" s="148">
        <v>-0.41176470588235292</v>
      </c>
      <c r="K438" s="148">
        <v>-0.28843710292249047</v>
      </c>
      <c r="L438" s="147"/>
      <c r="M438" s="155">
        <v>3.5587188612099648E-2</v>
      </c>
      <c r="N438" s="144"/>
      <c r="P438" s="146" t="s">
        <v>236</v>
      </c>
      <c r="Q438" s="147">
        <v>3058</v>
      </c>
      <c r="R438" s="147">
        <v>2798</v>
      </c>
      <c r="S438" s="147">
        <v>2668</v>
      </c>
      <c r="T438" s="147">
        <v>2221</v>
      </c>
      <c r="U438" s="147">
        <v>2390</v>
      </c>
      <c r="V438" s="147">
        <v>2332</v>
      </c>
      <c r="W438" s="147">
        <v>2360</v>
      </c>
      <c r="X438" s="147">
        <v>2248</v>
      </c>
      <c r="Y438" s="148">
        <v>-4.7457627118644069E-2</v>
      </c>
      <c r="Z438" s="148">
        <v>-0.1172939922589331</v>
      </c>
      <c r="AA438" s="147"/>
      <c r="AB438" s="144"/>
      <c r="AC438" s="144"/>
      <c r="AD438" s="147">
        <v>112.42857142857143</v>
      </c>
      <c r="AE438" s="147">
        <v>2546.7142857142858</v>
      </c>
      <c r="AF438" s="144"/>
    </row>
    <row r="439" spans="1:32" x14ac:dyDescent="0.25">
      <c r="A439" s="149" t="s">
        <v>237</v>
      </c>
      <c r="B439" s="150">
        <v>112</v>
      </c>
      <c r="C439" s="150">
        <v>54</v>
      </c>
      <c r="D439" s="150">
        <v>39</v>
      </c>
      <c r="E439" s="150">
        <v>59</v>
      </c>
      <c r="F439" s="150">
        <v>54</v>
      </c>
      <c r="G439" s="150">
        <v>73</v>
      </c>
      <c r="H439" s="150">
        <v>66</v>
      </c>
      <c r="I439" s="150">
        <v>25</v>
      </c>
      <c r="J439" s="148">
        <v>-0.62121212121212122</v>
      </c>
      <c r="K439" s="148">
        <v>-0.61706783369803064</v>
      </c>
      <c r="L439" s="147"/>
      <c r="M439" s="155">
        <v>2.3809523809523808E-2</v>
      </c>
      <c r="N439" s="144"/>
      <c r="P439" s="149" t="s">
        <v>237</v>
      </c>
      <c r="Q439" s="150">
        <v>1873</v>
      </c>
      <c r="R439" s="150">
        <v>1530</v>
      </c>
      <c r="S439" s="150">
        <v>1525</v>
      </c>
      <c r="T439" s="150">
        <v>1178</v>
      </c>
      <c r="U439" s="150">
        <v>1165</v>
      </c>
      <c r="V439" s="150">
        <v>1283</v>
      </c>
      <c r="W439" s="150">
        <v>1179</v>
      </c>
      <c r="X439" s="150">
        <v>1050</v>
      </c>
      <c r="Y439" s="148">
        <v>-0.10941475826972011</v>
      </c>
      <c r="Z439" s="148">
        <v>-0.24483715195725875</v>
      </c>
      <c r="AA439" s="147"/>
      <c r="AB439" s="144"/>
      <c r="AC439" s="144"/>
      <c r="AD439" s="150">
        <v>65.285714285714292</v>
      </c>
      <c r="AE439" s="150">
        <v>1390.4285714285713</v>
      </c>
      <c r="AF439" s="144"/>
    </row>
    <row r="440" spans="1:32" x14ac:dyDescent="0.25">
      <c r="A440" s="146" t="s">
        <v>90</v>
      </c>
      <c r="B440" s="151">
        <v>0.77241379310344827</v>
      </c>
      <c r="C440" s="151">
        <v>0.58695652173913049</v>
      </c>
      <c r="D440" s="151">
        <v>0.58208955223880599</v>
      </c>
      <c r="E440" s="151">
        <v>0.56190476190476191</v>
      </c>
      <c r="F440" s="151">
        <v>0.58695652173913049</v>
      </c>
      <c r="G440" s="151">
        <v>0.6517857142857143</v>
      </c>
      <c r="H440" s="151">
        <v>0.58407079646017701</v>
      </c>
      <c r="I440" s="151">
        <v>0.390625</v>
      </c>
      <c r="J440" s="172">
        <v>-19.344579646017699</v>
      </c>
      <c r="K440" s="172">
        <v>-23.885158402203853</v>
      </c>
      <c r="L440" s="147"/>
      <c r="M440" s="203">
        <v>-12.661637931034486</v>
      </c>
      <c r="N440" s="144"/>
      <c r="P440" s="146" t="s">
        <v>90</v>
      </c>
      <c r="Q440" s="151">
        <v>0.6476486860304288</v>
      </c>
      <c r="R440" s="151">
        <v>0.5889145496535797</v>
      </c>
      <c r="S440" s="151">
        <v>0.60781187724192909</v>
      </c>
      <c r="T440" s="151">
        <v>0.5655304848775804</v>
      </c>
      <c r="U440" s="151">
        <v>0.53391384051329061</v>
      </c>
      <c r="V440" s="151">
        <v>0.59124423963133643</v>
      </c>
      <c r="W440" s="151">
        <v>0.54913833255705635</v>
      </c>
      <c r="X440" s="151">
        <v>0.51724137931034486</v>
      </c>
      <c r="Y440" s="172">
        <v>-3.189695324671149</v>
      </c>
      <c r="Z440" s="172">
        <v>-6.9755786119966912</v>
      </c>
      <c r="AA440" s="147"/>
      <c r="AB440" s="144"/>
      <c r="AC440" s="144"/>
      <c r="AD440" s="151">
        <v>0.62947658402203854</v>
      </c>
      <c r="AE440" s="151">
        <v>0.58699716543031177</v>
      </c>
      <c r="AF440" s="144"/>
    </row>
    <row r="441" spans="1:32" x14ac:dyDescent="0.25">
      <c r="A441" s="149" t="s">
        <v>238</v>
      </c>
      <c r="B441" s="150">
        <v>59</v>
      </c>
      <c r="C441" s="150">
        <v>33</v>
      </c>
      <c r="D441" s="150">
        <v>18</v>
      </c>
      <c r="E441" s="150">
        <v>38</v>
      </c>
      <c r="F441" s="150">
        <v>38</v>
      </c>
      <c r="G441" s="150">
        <v>38</v>
      </c>
      <c r="H441" s="150">
        <v>41</v>
      </c>
      <c r="I441" s="150">
        <v>13</v>
      </c>
      <c r="J441" s="148">
        <v>-0.68292682926829273</v>
      </c>
      <c r="K441" s="148">
        <v>-0.65660377358490563</v>
      </c>
      <c r="L441" s="147"/>
      <c r="M441" s="155">
        <v>1.8335684062059238E-2</v>
      </c>
      <c r="N441" s="144"/>
      <c r="P441" s="149" t="s">
        <v>238</v>
      </c>
      <c r="Q441" s="150">
        <v>1380</v>
      </c>
      <c r="R441" s="150">
        <v>1053</v>
      </c>
      <c r="S441" s="150">
        <v>1043</v>
      </c>
      <c r="T441" s="150">
        <v>736</v>
      </c>
      <c r="U441" s="150">
        <v>774</v>
      </c>
      <c r="V441" s="150">
        <v>957</v>
      </c>
      <c r="W441" s="150">
        <v>829</v>
      </c>
      <c r="X441" s="150">
        <v>709</v>
      </c>
      <c r="Y441" s="148">
        <v>-0.14475271411338964</v>
      </c>
      <c r="Z441" s="148">
        <v>-0.26712935617247491</v>
      </c>
      <c r="AA441" s="147"/>
      <c r="AB441" s="144"/>
      <c r="AC441" s="144"/>
      <c r="AD441" s="150">
        <v>37.857142857142854</v>
      </c>
      <c r="AE441" s="150">
        <v>967.42857142857144</v>
      </c>
      <c r="AF441" s="144"/>
    </row>
    <row r="442" spans="1:32" x14ac:dyDescent="0.25">
      <c r="A442" s="149" t="s">
        <v>239</v>
      </c>
      <c r="B442" s="153">
        <v>0.39072847682119205</v>
      </c>
      <c r="C442" s="153">
        <v>0.3473684210526316</v>
      </c>
      <c r="D442" s="153">
        <v>0.25714285714285712</v>
      </c>
      <c r="E442" s="153">
        <v>0.33628318584070799</v>
      </c>
      <c r="F442" s="153">
        <v>0.35849056603773582</v>
      </c>
      <c r="G442" s="153">
        <v>0.32758620689655171</v>
      </c>
      <c r="H442" s="153">
        <v>0.3014705882352941</v>
      </c>
      <c r="I442" s="153">
        <v>0.16250000000000001</v>
      </c>
      <c r="J442" s="172">
        <v>-13.897058823529409</v>
      </c>
      <c r="K442" s="172">
        <v>-17.422172808132146</v>
      </c>
      <c r="L442" s="147"/>
      <c r="M442" s="203">
        <v>-15.289145907473308</v>
      </c>
      <c r="N442" s="144"/>
      <c r="P442" s="149" t="s">
        <v>239</v>
      </c>
      <c r="Q442" s="153">
        <v>0.4512753433616743</v>
      </c>
      <c r="R442" s="153">
        <v>0.37634024303073627</v>
      </c>
      <c r="S442" s="153">
        <v>0.39092953523238383</v>
      </c>
      <c r="T442" s="153">
        <v>0.33138226024313372</v>
      </c>
      <c r="U442" s="153">
        <v>0.32384937238493722</v>
      </c>
      <c r="V442" s="153">
        <v>0.41037735849056606</v>
      </c>
      <c r="W442" s="153">
        <v>0.35127118644067795</v>
      </c>
      <c r="X442" s="153">
        <v>0.31539145907473309</v>
      </c>
      <c r="Y442" s="172">
        <v>-3.5879727365944856</v>
      </c>
      <c r="Z442" s="172">
        <v>-6.4481766930764186</v>
      </c>
      <c r="AA442" s="147"/>
      <c r="AB442" s="144"/>
      <c r="AC442" s="144"/>
      <c r="AD442" s="153">
        <v>0.33672172808132145</v>
      </c>
      <c r="AE442" s="153">
        <v>0.37987322600549728</v>
      </c>
      <c r="AF442" s="144"/>
    </row>
    <row r="443" spans="1:32" x14ac:dyDescent="0.25">
      <c r="A443" s="149" t="s">
        <v>240</v>
      </c>
      <c r="B443" s="153">
        <v>0.5267857142857143</v>
      </c>
      <c r="C443" s="153">
        <v>0.61111111111111116</v>
      </c>
      <c r="D443" s="153">
        <v>0.46153846153846156</v>
      </c>
      <c r="E443" s="153">
        <v>0.64406779661016944</v>
      </c>
      <c r="F443" s="153">
        <v>0.70370370370370372</v>
      </c>
      <c r="G443" s="153">
        <v>0.52054794520547942</v>
      </c>
      <c r="H443" s="153">
        <v>0.62121212121212122</v>
      </c>
      <c r="I443" s="153">
        <v>0.52</v>
      </c>
      <c r="J443" s="172">
        <v>-10.121212121212119</v>
      </c>
      <c r="K443" s="172">
        <v>-5.9868708971553497</v>
      </c>
      <c r="L443" s="147"/>
      <c r="M443" s="203">
        <v>-15.523809523809518</v>
      </c>
      <c r="N443" s="144"/>
      <c r="P443" s="149" t="s">
        <v>240</v>
      </c>
      <c r="Q443" s="153">
        <v>0.73678590496529628</v>
      </c>
      <c r="R443" s="153">
        <v>0.68823529411764706</v>
      </c>
      <c r="S443" s="153">
        <v>0.68393442622950817</v>
      </c>
      <c r="T443" s="153">
        <v>0.62478777589134127</v>
      </c>
      <c r="U443" s="153">
        <v>0.66437768240343342</v>
      </c>
      <c r="V443" s="153">
        <v>0.74590802805923617</v>
      </c>
      <c r="W443" s="153">
        <v>0.70313825275657338</v>
      </c>
      <c r="X443" s="153">
        <v>0.67523809523809519</v>
      </c>
      <c r="Y443" s="172">
        <v>-2.7900157518478186</v>
      </c>
      <c r="Z443" s="172">
        <v>-2.0539157407543418</v>
      </c>
      <c r="AA443" s="147"/>
      <c r="AB443" s="144"/>
      <c r="AC443" s="144"/>
      <c r="AD443" s="153">
        <v>0.57986870897155351</v>
      </c>
      <c r="AE443" s="153">
        <v>0.69577725264563861</v>
      </c>
      <c r="AF443" s="144"/>
    </row>
    <row r="444" spans="1:32" ht="22.15" customHeight="1" x14ac:dyDescent="0.25">
      <c r="A444" s="154" t="s">
        <v>241</v>
      </c>
      <c r="B444" s="155">
        <v>0.19642857142857142</v>
      </c>
      <c r="C444" s="155">
        <v>0.14814814814814814</v>
      </c>
      <c r="D444" s="155">
        <v>0.28205128205128205</v>
      </c>
      <c r="E444" s="155">
        <v>8.4745762711864403E-2</v>
      </c>
      <c r="F444" s="155">
        <v>9.2592592592592587E-2</v>
      </c>
      <c r="G444" s="155">
        <v>0.19178082191780821</v>
      </c>
      <c r="H444" s="155">
        <v>0.13636363636363635</v>
      </c>
      <c r="I444" s="155">
        <v>0.32</v>
      </c>
      <c r="J444" s="172">
        <v>18.363636363636367</v>
      </c>
      <c r="K444" s="172">
        <v>15.807439824945297</v>
      </c>
      <c r="L444" s="147"/>
      <c r="M444" s="203">
        <v>19.238095238095237</v>
      </c>
      <c r="N444" s="144"/>
      <c r="P444" s="154" t="s">
        <v>241</v>
      </c>
      <c r="Q444" s="155">
        <v>0.11372130272290443</v>
      </c>
      <c r="R444" s="155">
        <v>0.13398692810457516</v>
      </c>
      <c r="S444" s="155">
        <v>0.11803278688524591</v>
      </c>
      <c r="T444" s="155">
        <v>0.15110356536502548</v>
      </c>
      <c r="U444" s="155">
        <v>0.14163090128755365</v>
      </c>
      <c r="V444" s="155">
        <v>0.10911925175370225</v>
      </c>
      <c r="W444" s="155">
        <v>0.11874469889737066</v>
      </c>
      <c r="X444" s="155">
        <v>0.12761904761904763</v>
      </c>
      <c r="Y444" s="172">
        <v>0.88743487216769723</v>
      </c>
      <c r="Z444" s="172">
        <v>0.21695459237840997</v>
      </c>
      <c r="AA444" s="147"/>
      <c r="AB444" s="144"/>
      <c r="AC444" s="144"/>
      <c r="AD444" s="151">
        <v>0.16192560175054704</v>
      </c>
      <c r="AE444" s="151">
        <v>0.12544950169526353</v>
      </c>
      <c r="AF444" s="144"/>
    </row>
    <row r="445" spans="1:32" ht="22.15" customHeight="1" x14ac:dyDescent="0.25">
      <c r="A445" s="154" t="s">
        <v>242</v>
      </c>
      <c r="B445" s="155">
        <v>0.14569536423841059</v>
      </c>
      <c r="C445" s="155">
        <v>8.4210526315789472E-2</v>
      </c>
      <c r="D445" s="155">
        <v>0.15714285714285714</v>
      </c>
      <c r="E445" s="155">
        <v>4.4247787610619468E-2</v>
      </c>
      <c r="F445" s="155">
        <v>4.716981132075472E-2</v>
      </c>
      <c r="G445" s="155">
        <v>0.1206896551724138</v>
      </c>
      <c r="H445" s="155">
        <v>6.6176470588235295E-2</v>
      </c>
      <c r="I445" s="155">
        <v>0.1</v>
      </c>
      <c r="J445" s="172">
        <v>3.382352941176471</v>
      </c>
      <c r="K445" s="172">
        <v>0.59720457433291019</v>
      </c>
      <c r="L445" s="147"/>
      <c r="M445" s="203">
        <v>4.0391459074733103</v>
      </c>
      <c r="N445" s="144"/>
      <c r="P445" s="154" t="s">
        <v>242</v>
      </c>
      <c r="Q445" s="155">
        <v>6.9653368214519298E-2</v>
      </c>
      <c r="R445" s="155">
        <v>7.3266619013581127E-2</v>
      </c>
      <c r="S445" s="155">
        <v>6.7466266866566718E-2</v>
      </c>
      <c r="T445" s="155">
        <v>8.0144079243583966E-2</v>
      </c>
      <c r="U445" s="155">
        <v>6.903765690376569E-2</v>
      </c>
      <c r="V445" s="155">
        <v>6.0034305317324184E-2</v>
      </c>
      <c r="W445" s="155">
        <v>5.9322033898305086E-2</v>
      </c>
      <c r="X445" s="155">
        <v>5.9608540925266906E-2</v>
      </c>
      <c r="Y445" s="172">
        <v>2.8650702696182001E-2</v>
      </c>
      <c r="Z445" s="172">
        <v>-0.88830729189020574</v>
      </c>
      <c r="AA445" s="147"/>
      <c r="AB445" s="144"/>
      <c r="AC445" s="144"/>
      <c r="AD445" s="151">
        <v>9.4027954256670904E-2</v>
      </c>
      <c r="AE445" s="151">
        <v>6.8491613844168964E-2</v>
      </c>
      <c r="AF445" s="144"/>
    </row>
    <row r="446" spans="1:32" ht="22.15" customHeight="1" x14ac:dyDescent="0.25">
      <c r="A446" s="154" t="s">
        <v>243</v>
      </c>
      <c r="B446" s="155">
        <v>0.18543046357615894</v>
      </c>
      <c r="C446" s="155">
        <v>0.35789473684210527</v>
      </c>
      <c r="D446" s="155">
        <v>0.38571428571428573</v>
      </c>
      <c r="E446" s="155">
        <v>0.35398230088495575</v>
      </c>
      <c r="F446" s="155">
        <v>0.22641509433962265</v>
      </c>
      <c r="G446" s="155">
        <v>0.26724137931034481</v>
      </c>
      <c r="H446" s="155">
        <v>0.28676470588235292</v>
      </c>
      <c r="I446" s="155">
        <v>0.4375</v>
      </c>
      <c r="J446" s="172">
        <v>15.073529411764708</v>
      </c>
      <c r="K446" s="172">
        <v>15.414548919949173</v>
      </c>
      <c r="L446" s="147"/>
      <c r="M446" s="203">
        <v>7.7624555160142332</v>
      </c>
      <c r="N446" s="144"/>
      <c r="P446" s="154" t="s">
        <v>243</v>
      </c>
      <c r="Q446" s="155">
        <v>0.26684107259646828</v>
      </c>
      <c r="R446" s="155">
        <v>0.3041458184417441</v>
      </c>
      <c r="S446" s="155">
        <v>0.29910044977511246</v>
      </c>
      <c r="T446" s="155">
        <v>0.32913102206213418</v>
      </c>
      <c r="U446" s="155">
        <v>0.34435146443514647</v>
      </c>
      <c r="V446" s="155">
        <v>0.307032590051458</v>
      </c>
      <c r="W446" s="155">
        <v>0.33008474576271185</v>
      </c>
      <c r="X446" s="155">
        <v>0.35987544483985767</v>
      </c>
      <c r="Y446" s="172">
        <v>2.9790699077145821</v>
      </c>
      <c r="Z446" s="172">
        <v>5.0569336128352624</v>
      </c>
      <c r="AA446" s="147"/>
      <c r="AB446" s="144"/>
      <c r="AC446" s="144"/>
      <c r="AD446" s="151">
        <v>0.28335451080050827</v>
      </c>
      <c r="AE446" s="151">
        <v>0.30930610871150505</v>
      </c>
      <c r="AF446" s="144"/>
    </row>
    <row r="447" spans="1:32" ht="22.15" customHeight="1" x14ac:dyDescent="0.25">
      <c r="A447" s="154" t="s">
        <v>244</v>
      </c>
      <c r="B447" s="155">
        <v>1.3245033112582781E-2</v>
      </c>
      <c r="C447" s="155">
        <v>4.2105263157894736E-2</v>
      </c>
      <c r="D447" s="155">
        <v>0</v>
      </c>
      <c r="E447" s="155">
        <v>3.5398230088495575E-2</v>
      </c>
      <c r="F447" s="155">
        <v>7.5471698113207544E-2</v>
      </c>
      <c r="G447" s="155">
        <v>5.1724137931034482E-2</v>
      </c>
      <c r="H447" s="155">
        <v>1.4705882352941176E-2</v>
      </c>
      <c r="I447" s="155">
        <v>0.05</v>
      </c>
      <c r="J447" s="172">
        <v>3.5294117647058822</v>
      </c>
      <c r="K447" s="172">
        <v>1.6963151207115632</v>
      </c>
      <c r="L447" s="147"/>
      <c r="M447" s="203">
        <v>1.4412811387900355</v>
      </c>
      <c r="N447" s="144"/>
      <c r="P447" s="154" t="s">
        <v>244</v>
      </c>
      <c r="Q447" s="155">
        <v>5.1667756703727925E-2</v>
      </c>
      <c r="R447" s="155">
        <v>5.5396711937097928E-2</v>
      </c>
      <c r="S447" s="155">
        <v>6.2593703148425786E-2</v>
      </c>
      <c r="T447" s="155">
        <v>5.8532192705988292E-2</v>
      </c>
      <c r="U447" s="155">
        <v>6.1506276150627613E-2</v>
      </c>
      <c r="V447" s="155">
        <v>5.6603773584905662E-2</v>
      </c>
      <c r="W447" s="155">
        <v>4.7457627118644069E-2</v>
      </c>
      <c r="X447" s="155">
        <v>3.5587188612099648E-2</v>
      </c>
      <c r="Y447" s="172">
        <v>-1.1870438506544421</v>
      </c>
      <c r="Z447" s="172">
        <v>-2.0563593908795625</v>
      </c>
      <c r="AA447" s="147"/>
      <c r="AB447" s="144"/>
      <c r="AC447" s="144"/>
      <c r="AD447" s="151">
        <v>3.303684879288437E-2</v>
      </c>
      <c r="AE447" s="151">
        <v>5.6150782520895275E-2</v>
      </c>
      <c r="AF447" s="144"/>
    </row>
    <row r="448" spans="1:32" ht="22.15" customHeight="1" x14ac:dyDescent="0.25">
      <c r="A448" s="154" t="s">
        <v>245</v>
      </c>
      <c r="B448" s="155">
        <v>0</v>
      </c>
      <c r="C448" s="155">
        <v>0</v>
      </c>
      <c r="D448" s="155">
        <v>0</v>
      </c>
      <c r="E448" s="155">
        <v>0</v>
      </c>
      <c r="F448" s="155">
        <v>0</v>
      </c>
      <c r="G448" s="155">
        <v>0</v>
      </c>
      <c r="H448" s="155">
        <v>2.2058823529411766E-2</v>
      </c>
      <c r="I448" s="155">
        <v>0</v>
      </c>
      <c r="J448" s="172">
        <v>-2.2058823529411766</v>
      </c>
      <c r="K448" s="172">
        <v>-0.38119440914866581</v>
      </c>
      <c r="L448" s="147"/>
      <c r="M448" s="203">
        <v>-1.290035587188612</v>
      </c>
      <c r="N448" s="144"/>
      <c r="P448" s="154" t="s">
        <v>245</v>
      </c>
      <c r="Q448" s="155">
        <v>6.5402223675604968E-3</v>
      </c>
      <c r="R448" s="155">
        <v>1.143674052894925E-2</v>
      </c>
      <c r="S448" s="155">
        <v>5.2473763118440781E-3</v>
      </c>
      <c r="T448" s="155">
        <v>9.4552003601981096E-3</v>
      </c>
      <c r="U448" s="155">
        <v>1.00418410041841E-2</v>
      </c>
      <c r="V448" s="155">
        <v>1.4579759862778732E-2</v>
      </c>
      <c r="W448" s="155">
        <v>1.4406779661016949E-2</v>
      </c>
      <c r="X448" s="155">
        <v>1.2900355871886121E-2</v>
      </c>
      <c r="Y448" s="172">
        <v>-0.15064237891308283</v>
      </c>
      <c r="Z448" s="172">
        <v>0.28594067497679854</v>
      </c>
      <c r="AA448" s="147"/>
      <c r="AB448" s="144"/>
      <c r="AC448" s="144"/>
      <c r="AD448" s="151">
        <v>3.8119440914866584E-3</v>
      </c>
      <c r="AE448" s="151">
        <v>1.0040949122118135E-2</v>
      </c>
      <c r="AF448" s="144"/>
    </row>
    <row r="449" spans="1:32" ht="22.15" customHeight="1" x14ac:dyDescent="0.25">
      <c r="A449" s="154" t="s">
        <v>246</v>
      </c>
      <c r="B449" s="155">
        <v>1.9867549668874173E-2</v>
      </c>
      <c r="C449" s="155">
        <v>2.1052631578947368E-2</v>
      </c>
      <c r="D449" s="155">
        <v>2.8571428571428571E-2</v>
      </c>
      <c r="E449" s="155">
        <v>6.1946902654867256E-2</v>
      </c>
      <c r="F449" s="155">
        <v>0.10377358490566038</v>
      </c>
      <c r="G449" s="155">
        <v>3.4482758620689655E-2</v>
      </c>
      <c r="H449" s="155">
        <v>0.13235294117647059</v>
      </c>
      <c r="I449" s="155">
        <v>0.1875</v>
      </c>
      <c r="J449" s="172">
        <v>5.5147058823529411</v>
      </c>
      <c r="K449" s="172">
        <v>12.777954256670904</v>
      </c>
      <c r="L449" s="147"/>
      <c r="M449" s="203">
        <v>11.3211743772242</v>
      </c>
      <c r="N449" s="144"/>
      <c r="P449" s="154" t="s">
        <v>246</v>
      </c>
      <c r="Q449" s="155">
        <v>2.4198822759973839E-2</v>
      </c>
      <c r="R449" s="155">
        <v>4.1458184417441028E-2</v>
      </c>
      <c r="S449" s="155">
        <v>3.823088455772114E-2</v>
      </c>
      <c r="T449" s="155">
        <v>3.7820801440792438E-2</v>
      </c>
      <c r="U449" s="155">
        <v>6.0251046025104602E-2</v>
      </c>
      <c r="V449" s="155">
        <v>4.8885077186963978E-2</v>
      </c>
      <c r="W449" s="155">
        <v>6.3983050847457631E-2</v>
      </c>
      <c r="X449" s="155">
        <v>7.4288256227758004E-2</v>
      </c>
      <c r="Y449" s="172">
        <v>1.0305205380300373</v>
      </c>
      <c r="Z449" s="172">
        <v>3.0253926278804166</v>
      </c>
      <c r="AA449" s="147"/>
      <c r="AB449" s="144"/>
      <c r="AC449" s="144"/>
      <c r="AD449" s="151">
        <v>5.9720457433290977E-2</v>
      </c>
      <c r="AE449" s="151">
        <v>4.4034329948953836E-2</v>
      </c>
      <c r="AF449" s="144"/>
    </row>
    <row r="450" spans="1:32" x14ac:dyDescent="0.25">
      <c r="A450" s="149" t="s">
        <v>247</v>
      </c>
      <c r="B450" s="150">
        <v>193.16556291390722</v>
      </c>
      <c r="C450" s="150">
        <v>205.58947368421047</v>
      </c>
      <c r="D450" s="150">
        <v>129.05714285714288</v>
      </c>
      <c r="E450" s="150">
        <v>177.31858407079642</v>
      </c>
      <c r="F450" s="150">
        <v>186.11320754716965</v>
      </c>
      <c r="G450" s="150">
        <v>186.81896551724151</v>
      </c>
      <c r="H450" s="150">
        <v>226.49999999999994</v>
      </c>
      <c r="I450" s="150">
        <v>172.41250000000014</v>
      </c>
      <c r="J450" s="177">
        <v>-54.087499999999807</v>
      </c>
      <c r="K450" s="177">
        <v>-18.150397077509382</v>
      </c>
      <c r="L450" s="147"/>
      <c r="M450" s="203">
        <v>-30.18047153024898</v>
      </c>
      <c r="N450" s="144"/>
      <c r="P450" s="149" t="s">
        <v>247</v>
      </c>
      <c r="Q450" s="150">
        <v>221.61870503597115</v>
      </c>
      <c r="R450" s="150">
        <v>211.64867762687638</v>
      </c>
      <c r="S450" s="150">
        <v>140.10194902548716</v>
      </c>
      <c r="T450" s="150">
        <v>158.36605132823067</v>
      </c>
      <c r="U450" s="150">
        <v>181.26610878661072</v>
      </c>
      <c r="V450" s="150">
        <v>165.36921097770164</v>
      </c>
      <c r="W450" s="150">
        <v>185.2686440677966</v>
      </c>
      <c r="X450" s="150">
        <v>202.59297153024912</v>
      </c>
      <c r="Y450" s="177">
        <v>17.324327462452516</v>
      </c>
      <c r="Z450" s="177">
        <v>20.199579484475862</v>
      </c>
      <c r="AA450" s="147"/>
      <c r="AB450" s="144"/>
      <c r="AC450" s="144"/>
      <c r="AD450" s="150">
        <v>190.56289707750952</v>
      </c>
      <c r="AE450" s="150">
        <v>182.39339204577325</v>
      </c>
      <c r="AF450" s="144"/>
    </row>
    <row r="451" spans="1:32" x14ac:dyDescent="0.25">
      <c r="A451" s="149" t="s">
        <v>248</v>
      </c>
      <c r="B451" s="150">
        <v>198.49999999999997</v>
      </c>
      <c r="C451" s="150">
        <v>224.81481481481489</v>
      </c>
      <c r="D451" s="150">
        <v>101.92307692307691</v>
      </c>
      <c r="E451" s="150">
        <v>220.10169491525428</v>
      </c>
      <c r="F451" s="150">
        <v>242.2037037037037</v>
      </c>
      <c r="G451" s="150">
        <v>218.80821917808214</v>
      </c>
      <c r="H451" s="150">
        <v>318.22727272727263</v>
      </c>
      <c r="I451" s="150">
        <v>222.16</v>
      </c>
      <c r="J451" s="177">
        <v>-96.067272727272638</v>
      </c>
      <c r="K451" s="177">
        <v>0.30442013129103884</v>
      </c>
      <c r="L451" s="147"/>
      <c r="M451" s="203">
        <v>-7.7609523809522614</v>
      </c>
      <c r="N451" s="144"/>
      <c r="P451" s="149" t="s">
        <v>248</v>
      </c>
      <c r="Q451" s="150">
        <v>241.47624132407904</v>
      </c>
      <c r="R451" s="150">
        <v>232.33529411764701</v>
      </c>
      <c r="S451" s="150">
        <v>144.02360655737709</v>
      </c>
      <c r="T451" s="150">
        <v>176.84889643463512</v>
      </c>
      <c r="U451" s="150">
        <v>207.6575107296137</v>
      </c>
      <c r="V451" s="150">
        <v>184.12704598597037</v>
      </c>
      <c r="W451" s="150">
        <v>209.15182357930445</v>
      </c>
      <c r="X451" s="150">
        <v>229.92095238095226</v>
      </c>
      <c r="Y451" s="177">
        <v>20.76912880164781</v>
      </c>
      <c r="Z451" s="177">
        <v>28.496109064400343</v>
      </c>
      <c r="AA451" s="147"/>
      <c r="AB451" s="144"/>
      <c r="AC451" s="144"/>
      <c r="AD451" s="150">
        <v>221.85557986870896</v>
      </c>
      <c r="AE451" s="150">
        <v>201.42484331655191</v>
      </c>
      <c r="AF451" s="144"/>
    </row>
    <row r="452" spans="1:32" x14ac:dyDescent="0.25">
      <c r="A452" s="146" t="s">
        <v>249</v>
      </c>
      <c r="B452" s="147">
        <v>106</v>
      </c>
      <c r="C452" s="147">
        <v>84</v>
      </c>
      <c r="D452" s="147">
        <v>109</v>
      </c>
      <c r="E452" s="147">
        <v>92</v>
      </c>
      <c r="F452" s="147">
        <v>114</v>
      </c>
      <c r="G452" s="147">
        <v>163</v>
      </c>
      <c r="H452" s="147">
        <v>161</v>
      </c>
      <c r="I452" s="147">
        <v>136</v>
      </c>
      <c r="J452" s="148">
        <v>-0.15527950310559005</v>
      </c>
      <c r="K452" s="148">
        <v>0.14837153196622435</v>
      </c>
      <c r="L452" s="147"/>
      <c r="M452" s="155">
        <v>4.1249620867455261E-2</v>
      </c>
      <c r="N452" s="144"/>
      <c r="P452" s="146" t="s">
        <v>249</v>
      </c>
      <c r="Q452" s="147">
        <v>2997</v>
      </c>
      <c r="R452" s="147">
        <v>1934</v>
      </c>
      <c r="S452" s="147">
        <v>1865</v>
      </c>
      <c r="T452" s="147">
        <v>2214</v>
      </c>
      <c r="U452" s="147">
        <v>2438</v>
      </c>
      <c r="V452" s="147">
        <v>2578</v>
      </c>
      <c r="W452" s="147">
        <v>2733</v>
      </c>
      <c r="X452" s="147">
        <v>3297</v>
      </c>
      <c r="Y452" s="148">
        <v>0.20636663007683864</v>
      </c>
      <c r="Z452" s="148">
        <v>0.37711080613401743</v>
      </c>
      <c r="AA452" s="147"/>
      <c r="AB452" s="144"/>
      <c r="AC452" s="144"/>
      <c r="AD452" s="147">
        <v>118.42857142857143</v>
      </c>
      <c r="AE452" s="147">
        <v>2394.1428571428573</v>
      </c>
      <c r="AF452" s="144"/>
    </row>
    <row r="453" spans="1:32" x14ac:dyDescent="0.25">
      <c r="A453" s="146" t="s">
        <v>250</v>
      </c>
      <c r="B453" s="147">
        <v>32</v>
      </c>
      <c r="C453" s="147">
        <v>13</v>
      </c>
      <c r="D453" s="147">
        <v>21</v>
      </c>
      <c r="E453" s="147">
        <v>14</v>
      </c>
      <c r="F453" s="147">
        <v>29</v>
      </c>
      <c r="G453" s="147">
        <v>54</v>
      </c>
      <c r="H453" s="147">
        <v>72</v>
      </c>
      <c r="I453" s="147">
        <v>50</v>
      </c>
      <c r="J453" s="148">
        <v>-0.30555555555555558</v>
      </c>
      <c r="K453" s="148">
        <v>0.48936170212765967</v>
      </c>
      <c r="L453" s="147"/>
      <c r="M453" s="155">
        <v>4.6511627906976744E-2</v>
      </c>
      <c r="N453" s="144"/>
      <c r="P453" s="146" t="s">
        <v>250</v>
      </c>
      <c r="Q453" s="147">
        <v>980</v>
      </c>
      <c r="R453" s="147">
        <v>515</v>
      </c>
      <c r="S453" s="147">
        <v>326</v>
      </c>
      <c r="T453" s="147">
        <v>444</v>
      </c>
      <c r="U453" s="147">
        <v>590</v>
      </c>
      <c r="V453" s="147">
        <v>741</v>
      </c>
      <c r="W453" s="147">
        <v>807</v>
      </c>
      <c r="X453" s="147">
        <v>1075</v>
      </c>
      <c r="Y453" s="148">
        <v>0.33209417596034696</v>
      </c>
      <c r="Z453" s="148">
        <v>0.70906200317965029</v>
      </c>
      <c r="AA453" s="147"/>
      <c r="AB453" s="144"/>
      <c r="AC453" s="144"/>
      <c r="AD453" s="150">
        <v>33.571428571428569</v>
      </c>
      <c r="AE453" s="150">
        <v>629</v>
      </c>
      <c r="AF453" s="144"/>
    </row>
    <row r="454" spans="1:32" x14ac:dyDescent="0.25">
      <c r="A454" s="149" t="s">
        <v>251</v>
      </c>
      <c r="B454" s="150">
        <v>0</v>
      </c>
      <c r="C454" s="150">
        <v>136</v>
      </c>
      <c r="D454" s="150">
        <v>82</v>
      </c>
      <c r="E454" s="150">
        <v>79</v>
      </c>
      <c r="F454" s="150">
        <v>66</v>
      </c>
      <c r="G454" s="150">
        <v>60</v>
      </c>
      <c r="H454" s="150">
        <v>51</v>
      </c>
      <c r="I454" s="150">
        <v>54</v>
      </c>
      <c r="J454" s="148">
        <v>5.8823529411764705E-2</v>
      </c>
      <c r="K454" s="157">
        <v>-0.31645569620253167</v>
      </c>
      <c r="L454" s="147"/>
      <c r="M454" s="155">
        <v>2.8969957081545063E-2</v>
      </c>
      <c r="N454" s="144"/>
      <c r="P454" s="149" t="s">
        <v>251</v>
      </c>
      <c r="Q454" s="150">
        <v>0</v>
      </c>
      <c r="R454" s="150">
        <v>4211</v>
      </c>
      <c r="S454" s="150">
        <v>4163</v>
      </c>
      <c r="T454" s="150">
        <v>3111</v>
      </c>
      <c r="U454" s="150">
        <v>2033</v>
      </c>
      <c r="V454" s="150">
        <v>2167</v>
      </c>
      <c r="W454" s="150">
        <v>2357</v>
      </c>
      <c r="X454" s="150">
        <v>1864</v>
      </c>
      <c r="Y454" s="148">
        <v>-0.20916419176919812</v>
      </c>
      <c r="Z454" s="157">
        <v>-0.38011306950448953</v>
      </c>
      <c r="AA454" s="147"/>
      <c r="AB454" s="144"/>
      <c r="AC454" s="144"/>
      <c r="AD454" s="158">
        <v>79</v>
      </c>
      <c r="AE454" s="158">
        <v>3007</v>
      </c>
      <c r="AF454" s="144"/>
    </row>
    <row r="455" spans="1:32" x14ac:dyDescent="0.25">
      <c r="A455" s="159" t="s">
        <v>252</v>
      </c>
      <c r="B455" s="147">
        <v>18</v>
      </c>
      <c r="C455" s="147">
        <v>41</v>
      </c>
      <c r="D455" s="147">
        <v>54</v>
      </c>
      <c r="E455" s="147">
        <v>52</v>
      </c>
      <c r="F455" s="147">
        <v>15</v>
      </c>
      <c r="G455" s="147">
        <v>36</v>
      </c>
      <c r="H455" s="147">
        <v>13</v>
      </c>
      <c r="I455" s="147">
        <v>14</v>
      </c>
      <c r="J455" s="148">
        <v>7.6923076923076927E-2</v>
      </c>
      <c r="K455" s="148">
        <v>-0.57205240174672489</v>
      </c>
      <c r="L455" s="147"/>
      <c r="M455" s="155">
        <v>2.24E-2</v>
      </c>
      <c r="N455" s="144"/>
      <c r="P455" s="159" t="s">
        <v>252</v>
      </c>
      <c r="Q455" s="147">
        <v>770</v>
      </c>
      <c r="R455" s="147">
        <v>837</v>
      </c>
      <c r="S455" s="147">
        <v>692</v>
      </c>
      <c r="T455" s="147">
        <v>1149</v>
      </c>
      <c r="U455" s="147">
        <v>602</v>
      </c>
      <c r="V455" s="147">
        <v>613</v>
      </c>
      <c r="W455" s="147">
        <v>629</v>
      </c>
      <c r="X455" s="147">
        <v>625</v>
      </c>
      <c r="Y455" s="148">
        <v>-6.3593004769475362E-3</v>
      </c>
      <c r="Z455" s="148">
        <v>-0.17328042328042328</v>
      </c>
      <c r="AA455" s="147"/>
      <c r="AB455" s="144"/>
      <c r="AC455" s="144"/>
      <c r="AD455" s="150">
        <v>32.714285714285715</v>
      </c>
      <c r="AE455" s="150">
        <v>756</v>
      </c>
      <c r="AF455" s="144"/>
    </row>
    <row r="456" spans="1:32" x14ac:dyDescent="0.25">
      <c r="A456" s="159" t="s">
        <v>253</v>
      </c>
      <c r="B456" s="147">
        <v>0</v>
      </c>
      <c r="C456" s="147">
        <v>8</v>
      </c>
      <c r="D456" s="147">
        <v>3</v>
      </c>
      <c r="E456" s="147">
        <v>0</v>
      </c>
      <c r="F456" s="147">
        <v>0</v>
      </c>
      <c r="G456" s="147">
        <v>6</v>
      </c>
      <c r="H456" s="147">
        <v>4</v>
      </c>
      <c r="I456" s="147">
        <v>2</v>
      </c>
      <c r="J456" s="148">
        <v>-0.5</v>
      </c>
      <c r="K456" s="148">
        <v>-0.33333333333333331</v>
      </c>
      <c r="L456" s="147"/>
      <c r="M456" s="155">
        <v>2.9850746268656716E-2</v>
      </c>
      <c r="N456" s="144"/>
      <c r="P456" s="159" t="s">
        <v>253</v>
      </c>
      <c r="Q456" s="147">
        <v>46</v>
      </c>
      <c r="R456" s="147">
        <v>61</v>
      </c>
      <c r="S456" s="147">
        <v>76</v>
      </c>
      <c r="T456" s="147">
        <v>75</v>
      </c>
      <c r="U456" s="147">
        <v>61</v>
      </c>
      <c r="V456" s="147">
        <v>66</v>
      </c>
      <c r="W456" s="147">
        <v>80</v>
      </c>
      <c r="X456" s="147">
        <v>67</v>
      </c>
      <c r="Y456" s="148">
        <v>-0.16250000000000001</v>
      </c>
      <c r="Z456" s="148">
        <v>8.6021505376343774E-3</v>
      </c>
      <c r="AA456" s="147"/>
      <c r="AB456" s="144"/>
      <c r="AC456" s="144"/>
      <c r="AD456" s="150">
        <v>3</v>
      </c>
      <c r="AE456" s="150">
        <v>66.428571428571431</v>
      </c>
      <c r="AF456" s="144"/>
    </row>
    <row r="457" spans="1:32" x14ac:dyDescent="0.25">
      <c r="A457" s="159" t="s">
        <v>254</v>
      </c>
      <c r="B457" s="160">
        <v>0</v>
      </c>
      <c r="C457" s="160">
        <v>0.16326530612244897</v>
      </c>
      <c r="D457" s="160">
        <v>5.2631578947368418E-2</v>
      </c>
      <c r="E457" s="160">
        <v>0</v>
      </c>
      <c r="F457" s="160">
        <v>0</v>
      </c>
      <c r="G457" s="160">
        <v>0.14285714285714285</v>
      </c>
      <c r="H457" s="160">
        <v>0.23529411764705882</v>
      </c>
      <c r="I457" s="160">
        <v>0.125</v>
      </c>
      <c r="J457" s="172">
        <v>-11.029411764705882</v>
      </c>
      <c r="K457" s="172">
        <v>4.1000000000000005</v>
      </c>
      <c r="L457" s="147"/>
      <c r="M457" s="203">
        <v>2.8179190751445091</v>
      </c>
      <c r="N457" s="144"/>
      <c r="P457" s="159" t="s">
        <v>254</v>
      </c>
      <c r="Q457" s="160">
        <v>5.6372549019607844E-2</v>
      </c>
      <c r="R457" s="160">
        <v>6.7928730512249444E-2</v>
      </c>
      <c r="S457" s="160">
        <v>9.8958333333333329E-2</v>
      </c>
      <c r="T457" s="160">
        <v>6.1274509803921566E-2</v>
      </c>
      <c r="U457" s="160">
        <v>9.2006033182503777E-2</v>
      </c>
      <c r="V457" s="160">
        <v>9.720176730486009E-2</v>
      </c>
      <c r="W457" s="160">
        <v>0.11283497884344147</v>
      </c>
      <c r="X457" s="160">
        <v>9.6820809248554907E-2</v>
      </c>
      <c r="Y457" s="172">
        <v>-1.6014169594886565</v>
      </c>
      <c r="Z457" s="172">
        <v>1.6049574230316235</v>
      </c>
      <c r="AA457" s="147"/>
      <c r="AB457" s="144"/>
      <c r="AC457" s="144"/>
      <c r="AD457" s="191">
        <v>8.3999999999999991E-2</v>
      </c>
      <c r="AE457" s="191">
        <v>8.0771235018238671E-2</v>
      </c>
      <c r="AF457" s="144"/>
    </row>
    <row r="458" spans="1:32" x14ac:dyDescent="0.25">
      <c r="A458" s="161" t="s">
        <v>255</v>
      </c>
      <c r="B458" s="161"/>
      <c r="C458" s="161"/>
      <c r="D458" s="161"/>
      <c r="E458" s="144"/>
      <c r="F458" s="144"/>
      <c r="G458" s="144"/>
      <c r="H458" s="144"/>
      <c r="I458" s="144"/>
      <c r="J458" s="144"/>
      <c r="K458" s="144"/>
      <c r="L458" s="144"/>
      <c r="M458" s="144"/>
      <c r="N458" s="144"/>
      <c r="O458" s="204"/>
      <c r="P458" s="161" t="s">
        <v>255</v>
      </c>
      <c r="Q458" s="161"/>
      <c r="R458" s="161"/>
      <c r="S458" s="161"/>
      <c r="T458" s="144"/>
      <c r="U458" s="144"/>
      <c r="V458" s="144"/>
      <c r="W458" s="144"/>
      <c r="X458" s="144"/>
      <c r="Y458" s="144"/>
      <c r="Z458" s="144"/>
      <c r="AA458" s="144"/>
      <c r="AB458" s="144"/>
      <c r="AC458" s="144"/>
      <c r="AD458" s="144"/>
      <c r="AE458" s="144"/>
      <c r="AF458" s="144"/>
    </row>
    <row r="461" spans="1:32" x14ac:dyDescent="0.25">
      <c r="A461" s="189" t="s">
        <v>11</v>
      </c>
      <c r="B461" s="189"/>
      <c r="C461" s="189"/>
      <c r="D461" s="189"/>
      <c r="E461" s="181"/>
      <c r="F461" s="167"/>
      <c r="G461" s="167"/>
      <c r="H461" s="167"/>
      <c r="I461" s="167"/>
      <c r="J461" s="167"/>
      <c r="K461" s="167"/>
      <c r="L461" s="188"/>
      <c r="M461" s="211"/>
      <c r="N461" s="144"/>
      <c r="O461" s="211"/>
      <c r="P461" s="189" t="s">
        <v>11</v>
      </c>
      <c r="Q461" s="189"/>
      <c r="R461" s="189"/>
      <c r="S461" s="189"/>
      <c r="T461" s="181"/>
      <c r="U461" s="144"/>
      <c r="V461" s="144"/>
      <c r="W461" s="144"/>
      <c r="X461" s="144"/>
      <c r="Y461" s="144"/>
      <c r="Z461" s="144"/>
      <c r="AA461" s="188"/>
      <c r="AB461" s="144"/>
      <c r="AC461" s="144"/>
      <c r="AD461" s="144"/>
      <c r="AE461" s="144"/>
      <c r="AF461" s="144"/>
    </row>
    <row r="462" spans="1:32" x14ac:dyDescent="0.25">
      <c r="A462" s="166" t="s">
        <v>322</v>
      </c>
      <c r="B462" s="166"/>
      <c r="C462" s="166"/>
      <c r="D462" s="166"/>
      <c r="E462" s="213"/>
      <c r="F462" s="167"/>
      <c r="G462" s="167"/>
      <c r="H462" s="167"/>
      <c r="I462" s="167"/>
      <c r="J462" s="167"/>
      <c r="K462" s="167"/>
      <c r="L462" s="167"/>
      <c r="M462" s="144"/>
      <c r="N462" s="144"/>
      <c r="P462" s="166" t="s">
        <v>231</v>
      </c>
      <c r="Q462" s="166"/>
      <c r="R462" s="166"/>
      <c r="S462" s="166"/>
      <c r="T462" s="162"/>
      <c r="U462" s="144"/>
      <c r="V462" s="144"/>
      <c r="W462" s="144"/>
      <c r="X462" s="144"/>
      <c r="Y462" s="144"/>
      <c r="Z462" s="144"/>
      <c r="AA462" s="167"/>
      <c r="AB462" s="144"/>
      <c r="AC462" s="144"/>
      <c r="AD462" s="144"/>
      <c r="AE462" s="144"/>
      <c r="AF462" s="144"/>
    </row>
    <row r="463" spans="1:32" ht="31.5" x14ac:dyDescent="0.25">
      <c r="A463" s="190"/>
      <c r="B463" s="141">
        <v>2019</v>
      </c>
      <c r="C463" s="141">
        <v>2020</v>
      </c>
      <c r="D463" s="141">
        <v>2021</v>
      </c>
      <c r="E463" s="141">
        <v>2022</v>
      </c>
      <c r="F463" s="141">
        <v>2023</v>
      </c>
      <c r="G463" s="141">
        <v>2024</v>
      </c>
      <c r="H463" s="141">
        <v>2025</v>
      </c>
      <c r="I463" s="141">
        <v>2026</v>
      </c>
      <c r="J463" s="142" t="s">
        <v>232</v>
      </c>
      <c r="K463" s="142" t="s">
        <v>233</v>
      </c>
      <c r="L463" s="143" t="s">
        <v>234</v>
      </c>
      <c r="M463" s="145" t="s">
        <v>287</v>
      </c>
      <c r="N463" s="144"/>
      <c r="P463" s="190"/>
      <c r="Q463" s="141">
        <v>2019</v>
      </c>
      <c r="R463" s="141">
        <v>2020</v>
      </c>
      <c r="S463" s="141">
        <v>2021</v>
      </c>
      <c r="T463" s="141">
        <v>2022</v>
      </c>
      <c r="U463" s="141">
        <v>2023</v>
      </c>
      <c r="V463" s="141">
        <v>2024</v>
      </c>
      <c r="W463" s="141">
        <v>2025</v>
      </c>
      <c r="X463" s="141">
        <v>2026</v>
      </c>
      <c r="Y463" s="142" t="s">
        <v>232</v>
      </c>
      <c r="Z463" s="142" t="s">
        <v>233</v>
      </c>
      <c r="AA463" s="143" t="s">
        <v>234</v>
      </c>
      <c r="AB463" s="144"/>
      <c r="AC463" s="144"/>
      <c r="AD463" s="145" t="s">
        <v>323</v>
      </c>
      <c r="AE463" s="145" t="s">
        <v>235</v>
      </c>
      <c r="AF463" s="144"/>
    </row>
    <row r="464" spans="1:32" x14ac:dyDescent="0.25">
      <c r="A464" s="146" t="s">
        <v>236</v>
      </c>
      <c r="B464" s="147">
        <v>144</v>
      </c>
      <c r="C464" s="147">
        <v>161</v>
      </c>
      <c r="D464" s="147">
        <v>145</v>
      </c>
      <c r="E464" s="147">
        <v>108</v>
      </c>
      <c r="F464" s="147">
        <v>122</v>
      </c>
      <c r="G464" s="147">
        <v>178</v>
      </c>
      <c r="H464" s="147">
        <v>164</v>
      </c>
      <c r="I464" s="147">
        <v>151</v>
      </c>
      <c r="J464" s="148">
        <v>-7.926829268292683E-2</v>
      </c>
      <c r="K464" s="148">
        <v>3.4246575342465752E-2</v>
      </c>
      <c r="L464" s="147"/>
      <c r="M464" s="155">
        <v>2.0524670381949165E-2</v>
      </c>
      <c r="N464" s="144"/>
      <c r="P464" s="146" t="s">
        <v>236</v>
      </c>
      <c r="Q464" s="147">
        <v>5545</v>
      </c>
      <c r="R464" s="147">
        <v>7081</v>
      </c>
      <c r="S464" s="147">
        <v>5662</v>
      </c>
      <c r="T464" s="147">
        <v>5708</v>
      </c>
      <c r="U464" s="147">
        <v>7037</v>
      </c>
      <c r="V464" s="147">
        <v>6454</v>
      </c>
      <c r="W464" s="147">
        <v>6947</v>
      </c>
      <c r="X464" s="147">
        <v>7357</v>
      </c>
      <c r="Y464" s="148">
        <v>5.9018281272491722E-2</v>
      </c>
      <c r="Z464" s="148">
        <v>0.15899986496826762</v>
      </c>
      <c r="AA464" s="147"/>
      <c r="AB464" s="144"/>
      <c r="AC464" s="144"/>
      <c r="AD464" s="147">
        <v>146</v>
      </c>
      <c r="AE464" s="147">
        <v>6347.7142857142853</v>
      </c>
      <c r="AF464" s="144"/>
    </row>
    <row r="465" spans="1:32" x14ac:dyDescent="0.25">
      <c r="A465" s="149" t="s">
        <v>237</v>
      </c>
      <c r="B465" s="150">
        <v>42</v>
      </c>
      <c r="C465" s="150">
        <v>71</v>
      </c>
      <c r="D465" s="150">
        <v>43</v>
      </c>
      <c r="E465" s="150">
        <v>44</v>
      </c>
      <c r="F465" s="150">
        <v>35</v>
      </c>
      <c r="G465" s="150">
        <v>52</v>
      </c>
      <c r="H465" s="150">
        <v>52</v>
      </c>
      <c r="I465" s="150">
        <v>40</v>
      </c>
      <c r="J465" s="148">
        <v>-0.23076923076923078</v>
      </c>
      <c r="K465" s="148">
        <v>-0.17404129793510328</v>
      </c>
      <c r="L465" s="147"/>
      <c r="M465" s="155">
        <v>3.4542314335060449E-2</v>
      </c>
      <c r="N465" s="144"/>
      <c r="P465" s="149" t="s">
        <v>237</v>
      </c>
      <c r="Q465" s="150">
        <v>1228</v>
      </c>
      <c r="R465" s="150">
        <v>1410</v>
      </c>
      <c r="S465" s="150">
        <v>1006</v>
      </c>
      <c r="T465" s="150">
        <v>963</v>
      </c>
      <c r="U465" s="150">
        <v>1061</v>
      </c>
      <c r="V465" s="150">
        <v>951</v>
      </c>
      <c r="W465" s="150">
        <v>1007</v>
      </c>
      <c r="X465" s="150">
        <v>1158</v>
      </c>
      <c r="Y465" s="148">
        <v>0.1499503475670308</v>
      </c>
      <c r="Z465" s="148">
        <v>6.294256490952016E-2</v>
      </c>
      <c r="AA465" s="147"/>
      <c r="AB465" s="144"/>
      <c r="AC465" s="144"/>
      <c r="AD465" s="150">
        <v>48.428571428571431</v>
      </c>
      <c r="AE465" s="150">
        <v>1089.4285714285713</v>
      </c>
      <c r="AF465" s="144"/>
    </row>
    <row r="466" spans="1:32" x14ac:dyDescent="0.25">
      <c r="A466" s="146" t="s">
        <v>90</v>
      </c>
      <c r="B466" s="151">
        <v>0.31818181818181818</v>
      </c>
      <c r="C466" s="151">
        <v>0.46405228758169936</v>
      </c>
      <c r="D466" s="151">
        <v>0.31851851851851853</v>
      </c>
      <c r="E466" s="151">
        <v>0.45360824742268041</v>
      </c>
      <c r="F466" s="151">
        <v>0.33980582524271846</v>
      </c>
      <c r="G466" s="151">
        <v>0.33121019108280253</v>
      </c>
      <c r="H466" s="151">
        <v>0.34666666666666668</v>
      </c>
      <c r="I466" s="151">
        <v>0.33333333333333331</v>
      </c>
      <c r="J466" s="172">
        <v>-1.3333333333333364</v>
      </c>
      <c r="K466" s="172">
        <v>-3.2362459546925573</v>
      </c>
      <c r="L466" s="147"/>
      <c r="M466" s="203">
        <v>16.261241338640716</v>
      </c>
      <c r="N466" s="144"/>
      <c r="P466" s="146" t="s">
        <v>90</v>
      </c>
      <c r="Q466" s="151">
        <v>0.23004870738104158</v>
      </c>
      <c r="R466" s="151">
        <v>0.20467411815938452</v>
      </c>
      <c r="S466" s="151">
        <v>0.18691936083240432</v>
      </c>
      <c r="T466" s="151">
        <v>0.17810245977436656</v>
      </c>
      <c r="U466" s="151">
        <v>0.15895131086142322</v>
      </c>
      <c r="V466" s="151">
        <v>0.16020889487870621</v>
      </c>
      <c r="W466" s="151">
        <v>0.15276092233009708</v>
      </c>
      <c r="X466" s="151">
        <v>0.17072091994692615</v>
      </c>
      <c r="Y466" s="172">
        <v>1.7959997616829066</v>
      </c>
      <c r="Z466" s="172">
        <v>-0.99086544153278167</v>
      </c>
      <c r="AA466" s="147"/>
      <c r="AB466" s="144"/>
      <c r="AC466" s="144"/>
      <c r="AD466" s="151">
        <v>0.36569579288025889</v>
      </c>
      <c r="AE466" s="151">
        <v>0.18062957436225396</v>
      </c>
      <c r="AF466" s="144"/>
    </row>
    <row r="467" spans="1:32" x14ac:dyDescent="0.25">
      <c r="A467" s="149" t="s">
        <v>238</v>
      </c>
      <c r="B467" s="150">
        <v>30</v>
      </c>
      <c r="C467" s="150">
        <v>57</v>
      </c>
      <c r="D467" s="150">
        <v>29</v>
      </c>
      <c r="E467" s="150">
        <v>27</v>
      </c>
      <c r="F467" s="150">
        <v>23</v>
      </c>
      <c r="G467" s="150">
        <v>37</v>
      </c>
      <c r="H467" s="150">
        <v>45</v>
      </c>
      <c r="I467" s="150">
        <v>24</v>
      </c>
      <c r="J467" s="148">
        <v>-0.46666666666666667</v>
      </c>
      <c r="K467" s="148">
        <v>-0.32258064516129037</v>
      </c>
      <c r="L467" s="147"/>
      <c r="M467" s="155">
        <v>2.8070175438596492E-2</v>
      </c>
      <c r="N467" s="144"/>
      <c r="P467" s="149" t="s">
        <v>238</v>
      </c>
      <c r="Q467" s="150">
        <v>928</v>
      </c>
      <c r="R467" s="150">
        <v>1049</v>
      </c>
      <c r="S467" s="150">
        <v>707</v>
      </c>
      <c r="T467" s="150">
        <v>680</v>
      </c>
      <c r="U467" s="150">
        <v>763</v>
      </c>
      <c r="V467" s="150">
        <v>663</v>
      </c>
      <c r="W467" s="150">
        <v>759</v>
      </c>
      <c r="X467" s="150">
        <v>855</v>
      </c>
      <c r="Y467" s="148">
        <v>0.12648221343873517</v>
      </c>
      <c r="Z467" s="148">
        <v>7.8572715804649557E-2</v>
      </c>
      <c r="AA467" s="147"/>
      <c r="AB467" s="144"/>
      <c r="AC467" s="144"/>
      <c r="AD467" s="150">
        <v>35.428571428571431</v>
      </c>
      <c r="AE467" s="150">
        <v>792.71428571428567</v>
      </c>
      <c r="AF467" s="144"/>
    </row>
    <row r="468" spans="1:32" x14ac:dyDescent="0.25">
      <c r="A468" s="149" t="s">
        <v>239</v>
      </c>
      <c r="B468" s="153">
        <v>0.20833333333333334</v>
      </c>
      <c r="C468" s="153">
        <v>0.35403726708074534</v>
      </c>
      <c r="D468" s="153">
        <v>0.2</v>
      </c>
      <c r="E468" s="153">
        <v>0.25</v>
      </c>
      <c r="F468" s="153">
        <v>0.18852459016393441</v>
      </c>
      <c r="G468" s="153">
        <v>0.20786516853932585</v>
      </c>
      <c r="H468" s="153">
        <v>0.27439024390243905</v>
      </c>
      <c r="I468" s="153">
        <v>0.15894039735099338</v>
      </c>
      <c r="J468" s="172">
        <v>-11.544984655144566</v>
      </c>
      <c r="K468" s="172">
        <v>-8.3721050789906819</v>
      </c>
      <c r="L468" s="147"/>
      <c r="M468" s="203">
        <v>4.2724548499559383</v>
      </c>
      <c r="N468" s="144"/>
      <c r="P468" s="149" t="s">
        <v>239</v>
      </c>
      <c r="Q468" s="153">
        <v>0.16735798016230838</v>
      </c>
      <c r="R468" s="153">
        <v>0.14814291766699619</v>
      </c>
      <c r="S468" s="153">
        <v>0.1248675379724479</v>
      </c>
      <c r="T468" s="153">
        <v>0.11913104414856342</v>
      </c>
      <c r="U468" s="153">
        <v>0.10842688645729714</v>
      </c>
      <c r="V468" s="153">
        <v>0.10272699101332507</v>
      </c>
      <c r="W468" s="153">
        <v>0.10925579386785662</v>
      </c>
      <c r="X468" s="153">
        <v>0.116215848851434</v>
      </c>
      <c r="Y468" s="172">
        <v>0.69600549835773795</v>
      </c>
      <c r="Z468" s="172">
        <v>-0.86659983826660048</v>
      </c>
      <c r="AA468" s="147"/>
      <c r="AB468" s="144"/>
      <c r="AC468" s="144"/>
      <c r="AD468" s="153">
        <v>0.24266144814090021</v>
      </c>
      <c r="AE468" s="153">
        <v>0.12488184723410001</v>
      </c>
      <c r="AF468" s="144"/>
    </row>
    <row r="469" spans="1:32" x14ac:dyDescent="0.25">
      <c r="A469" s="149" t="s">
        <v>240</v>
      </c>
      <c r="B469" s="153">
        <v>0.7142857142857143</v>
      </c>
      <c r="C469" s="153">
        <v>0.80281690140845074</v>
      </c>
      <c r="D469" s="153">
        <v>0.67441860465116277</v>
      </c>
      <c r="E469" s="153">
        <v>0.61363636363636365</v>
      </c>
      <c r="F469" s="153">
        <v>0.65714285714285714</v>
      </c>
      <c r="G469" s="153">
        <v>0.71153846153846156</v>
      </c>
      <c r="H469" s="153">
        <v>0.86538461538461542</v>
      </c>
      <c r="I469" s="153">
        <v>0.6</v>
      </c>
      <c r="J469" s="172">
        <v>-26.538461538461544</v>
      </c>
      <c r="K469" s="172">
        <v>-13.156342182890857</v>
      </c>
      <c r="L469" s="147"/>
      <c r="M469" s="203">
        <v>-13.834196891191707</v>
      </c>
      <c r="N469" s="144"/>
      <c r="P469" s="149" t="s">
        <v>240</v>
      </c>
      <c r="Q469" s="153">
        <v>0.75570032573289903</v>
      </c>
      <c r="R469" s="153">
        <v>0.74397163120567378</v>
      </c>
      <c r="S469" s="153">
        <v>0.70278330019880719</v>
      </c>
      <c r="T469" s="153">
        <v>0.70612668743509865</v>
      </c>
      <c r="U469" s="153">
        <v>0.71913289349670118</v>
      </c>
      <c r="V469" s="153">
        <v>0.69716088328075709</v>
      </c>
      <c r="W469" s="153">
        <v>0.7537239324726912</v>
      </c>
      <c r="X469" s="153">
        <v>0.73834196891191706</v>
      </c>
      <c r="Y469" s="172">
        <v>-1.5381963560774148</v>
      </c>
      <c r="Z469" s="172">
        <v>1.0699692489152812</v>
      </c>
      <c r="AA469" s="147"/>
      <c r="AB469" s="144"/>
      <c r="AC469" s="144"/>
      <c r="AD469" s="153">
        <v>0.73156342182890854</v>
      </c>
      <c r="AE469" s="153">
        <v>0.72764227642276424</v>
      </c>
      <c r="AF469" s="144"/>
    </row>
    <row r="470" spans="1:32" ht="22.15" customHeight="1" x14ac:dyDescent="0.25">
      <c r="A470" s="154" t="s">
        <v>241</v>
      </c>
      <c r="B470" s="155">
        <v>4.7619047619047616E-2</v>
      </c>
      <c r="C470" s="155">
        <v>2.8169014084507043E-2</v>
      </c>
      <c r="D470" s="155">
        <v>2.3255813953488372E-2</v>
      </c>
      <c r="E470" s="155">
        <v>0</v>
      </c>
      <c r="F470" s="155">
        <v>0.11428571428571428</v>
      </c>
      <c r="G470" s="155">
        <v>3.8461538461538464E-2</v>
      </c>
      <c r="H470" s="155">
        <v>0</v>
      </c>
      <c r="I470" s="155">
        <v>0.1</v>
      </c>
      <c r="J470" s="172">
        <v>10</v>
      </c>
      <c r="K470" s="172">
        <v>6.7551622418879065</v>
      </c>
      <c r="L470" s="147"/>
      <c r="M470" s="203">
        <v>7.1502590673575135</v>
      </c>
      <c r="N470" s="144"/>
      <c r="P470" s="154" t="s">
        <v>241</v>
      </c>
      <c r="Q470" s="155">
        <v>3.2573289902280131E-2</v>
      </c>
      <c r="R470" s="155">
        <v>4.9645390070921988E-2</v>
      </c>
      <c r="S470" s="155">
        <v>5.4671968190854868E-2</v>
      </c>
      <c r="T470" s="155">
        <v>3.4267912772585667E-2</v>
      </c>
      <c r="U470" s="155">
        <v>4.429783223374175E-2</v>
      </c>
      <c r="V470" s="155">
        <v>3.1545741324921134E-2</v>
      </c>
      <c r="W470" s="155">
        <v>2.6812313803376366E-2</v>
      </c>
      <c r="X470" s="155">
        <v>2.8497409326424871E-2</v>
      </c>
      <c r="Y470" s="172">
        <v>0.16850955230485049</v>
      </c>
      <c r="Z470" s="172">
        <v>-1.1103954429148171</v>
      </c>
      <c r="AA470" s="147"/>
      <c r="AB470" s="144"/>
      <c r="AC470" s="144"/>
      <c r="AD470" s="151">
        <v>3.2448377581120944E-2</v>
      </c>
      <c r="AE470" s="151">
        <v>3.9601363755573042E-2</v>
      </c>
      <c r="AF470" s="144"/>
    </row>
    <row r="471" spans="1:32" ht="22.15" customHeight="1" x14ac:dyDescent="0.25">
      <c r="A471" s="154" t="s">
        <v>242</v>
      </c>
      <c r="B471" s="155">
        <v>1.3888888888888888E-2</v>
      </c>
      <c r="C471" s="155">
        <v>1.2422360248447204E-2</v>
      </c>
      <c r="D471" s="155">
        <v>6.8965517241379309E-3</v>
      </c>
      <c r="E471" s="155">
        <v>0</v>
      </c>
      <c r="F471" s="155">
        <v>3.2786885245901641E-2</v>
      </c>
      <c r="G471" s="155">
        <v>1.1235955056179775E-2</v>
      </c>
      <c r="H471" s="155">
        <v>0</v>
      </c>
      <c r="I471" s="155">
        <v>2.6490066225165563E-2</v>
      </c>
      <c r="J471" s="172">
        <v>2.6490066225165565</v>
      </c>
      <c r="K471" s="172">
        <v>1.5726856831819185</v>
      </c>
      <c r="L471" s="147"/>
      <c r="M471" s="203">
        <v>2.200454223440846</v>
      </c>
      <c r="N471" s="144"/>
      <c r="P471" s="154" t="s">
        <v>242</v>
      </c>
      <c r="Q471" s="155">
        <v>7.2137060414788094E-3</v>
      </c>
      <c r="R471" s="155">
        <v>9.8856093772066098E-3</v>
      </c>
      <c r="S471" s="155">
        <v>9.7138820204874608E-3</v>
      </c>
      <c r="T471" s="155">
        <v>5.7813594954449895E-3</v>
      </c>
      <c r="U471" s="155">
        <v>6.6789825209606366E-3</v>
      </c>
      <c r="V471" s="155">
        <v>4.6482801363495509E-3</v>
      </c>
      <c r="W471" s="155">
        <v>3.8865697423348207E-3</v>
      </c>
      <c r="X471" s="155">
        <v>4.4855239907571022E-3</v>
      </c>
      <c r="Y471" s="172">
        <v>5.9895424842228151E-2</v>
      </c>
      <c r="Z471" s="172">
        <v>-0.23110732095849781</v>
      </c>
      <c r="AA471" s="147"/>
      <c r="AB471" s="144"/>
      <c r="AC471" s="144"/>
      <c r="AD471" s="151">
        <v>1.0763209393346379E-2</v>
      </c>
      <c r="AE471" s="151">
        <v>6.7965972003420803E-3</v>
      </c>
      <c r="AF471" s="144"/>
    </row>
    <row r="472" spans="1:32" ht="22.15" customHeight="1" x14ac:dyDescent="0.25">
      <c r="A472" s="154" t="s">
        <v>243</v>
      </c>
      <c r="B472" s="155">
        <v>0.20833333333333334</v>
      </c>
      <c r="C472" s="155">
        <v>0.12422360248447205</v>
      </c>
      <c r="D472" s="155">
        <v>0.11724137931034483</v>
      </c>
      <c r="E472" s="155">
        <v>0.16666666666666666</v>
      </c>
      <c r="F472" s="155">
        <v>0.10655737704918032</v>
      </c>
      <c r="G472" s="155">
        <v>0.17415730337078653</v>
      </c>
      <c r="H472" s="155">
        <v>0.10975609756097561</v>
      </c>
      <c r="I472" s="155">
        <v>0.13907284768211919</v>
      </c>
      <c r="J472" s="172">
        <v>2.9316750121143582</v>
      </c>
      <c r="K472" s="172">
        <v>-0.47627687562369625</v>
      </c>
      <c r="L472" s="147"/>
      <c r="M472" s="203">
        <v>7.2605537637263948</v>
      </c>
      <c r="N472" s="144"/>
      <c r="P472" s="154" t="s">
        <v>243</v>
      </c>
      <c r="Q472" s="155">
        <v>8.5662759242560865E-2</v>
      </c>
      <c r="R472" s="155">
        <v>7.9649766982064676E-2</v>
      </c>
      <c r="S472" s="155">
        <v>7.9653832567997171E-2</v>
      </c>
      <c r="T472" s="155">
        <v>8.2866152768044848E-2</v>
      </c>
      <c r="U472" s="155">
        <v>7.4179337785988342E-2</v>
      </c>
      <c r="V472" s="155">
        <v>8.0105361016423918E-2</v>
      </c>
      <c r="W472" s="155">
        <v>7.4564560241831002E-2</v>
      </c>
      <c r="X472" s="155">
        <v>6.6467310044855246E-2</v>
      </c>
      <c r="Y472" s="172">
        <v>-0.8097250196975756</v>
      </c>
      <c r="Z472" s="172">
        <v>-1.2751306329992842</v>
      </c>
      <c r="AA472" s="147"/>
      <c r="AB472" s="144"/>
      <c r="AC472" s="144"/>
      <c r="AD472" s="151">
        <v>0.14383561643835616</v>
      </c>
      <c r="AE472" s="151">
        <v>7.9218616374848089E-2</v>
      </c>
      <c r="AF472" s="144"/>
    </row>
    <row r="473" spans="1:32" ht="22.15" customHeight="1" x14ac:dyDescent="0.25">
      <c r="A473" s="154" t="s">
        <v>244</v>
      </c>
      <c r="B473" s="155">
        <v>0.40972222222222221</v>
      </c>
      <c r="C473" s="155">
        <v>0.37888198757763975</v>
      </c>
      <c r="D473" s="155">
        <v>0.51724137931034486</v>
      </c>
      <c r="E473" s="155">
        <v>0.32407407407407407</v>
      </c>
      <c r="F473" s="155">
        <v>0.4344262295081967</v>
      </c>
      <c r="G473" s="155">
        <v>0.4157303370786517</v>
      </c>
      <c r="H473" s="155">
        <v>0.37804878048780488</v>
      </c>
      <c r="I473" s="155">
        <v>0.35099337748344372</v>
      </c>
      <c r="J473" s="172">
        <v>-2.7055403004361156</v>
      </c>
      <c r="K473" s="172">
        <v>-5.8987053044932019</v>
      </c>
      <c r="L473" s="147"/>
      <c r="M473" s="203">
        <v>-25.591161096293391</v>
      </c>
      <c r="N473" s="144"/>
      <c r="P473" s="154" t="s">
        <v>244</v>
      </c>
      <c r="Q473" s="155">
        <v>0.64364292155094682</v>
      </c>
      <c r="R473" s="155">
        <v>0.65188532693122436</v>
      </c>
      <c r="S473" s="155">
        <v>0.65312610385022962</v>
      </c>
      <c r="T473" s="155">
        <v>0.66012613875262793</v>
      </c>
      <c r="U473" s="155">
        <v>0.67670882478328831</v>
      </c>
      <c r="V473" s="155">
        <v>0.61574217539510379</v>
      </c>
      <c r="W473" s="155">
        <v>0.64027637829278827</v>
      </c>
      <c r="X473" s="155">
        <v>0.60690498844637764</v>
      </c>
      <c r="Y473" s="172">
        <v>-3.3371389846410637</v>
      </c>
      <c r="Z473" s="172">
        <v>-4.2035012453833893</v>
      </c>
      <c r="AA473" s="147"/>
      <c r="AB473" s="144"/>
      <c r="AC473" s="144"/>
      <c r="AD473" s="151">
        <v>0.40998043052837574</v>
      </c>
      <c r="AE473" s="151">
        <v>0.64894000090021153</v>
      </c>
      <c r="AF473" s="144"/>
    </row>
    <row r="474" spans="1:32" ht="22.15" customHeight="1" x14ac:dyDescent="0.25">
      <c r="A474" s="154" t="s">
        <v>245</v>
      </c>
      <c r="B474" s="155">
        <v>0</v>
      </c>
      <c r="C474" s="155">
        <v>0</v>
      </c>
      <c r="D474" s="155">
        <v>0</v>
      </c>
      <c r="E474" s="155">
        <v>0</v>
      </c>
      <c r="F474" s="155">
        <v>0</v>
      </c>
      <c r="G474" s="155">
        <v>5.6179775280898875E-3</v>
      </c>
      <c r="H474" s="155">
        <v>9.7560975609756101E-2</v>
      </c>
      <c r="I474" s="155">
        <v>2.6490066225165563E-2</v>
      </c>
      <c r="J474" s="172">
        <v>-7.1070909384590539</v>
      </c>
      <c r="K474" s="172">
        <v>0.98560153445393406</v>
      </c>
      <c r="L474" s="147"/>
      <c r="M474" s="203">
        <v>-4.4734617749280545</v>
      </c>
      <c r="N474" s="144"/>
      <c r="P474" s="154" t="s">
        <v>245</v>
      </c>
      <c r="Q474" s="155">
        <v>2.7772768259693416E-2</v>
      </c>
      <c r="R474" s="155">
        <v>4.1519559384267761E-2</v>
      </c>
      <c r="S474" s="155">
        <v>3.6559519604380079E-2</v>
      </c>
      <c r="T474" s="155">
        <v>3.7491240364400838E-2</v>
      </c>
      <c r="U474" s="155">
        <v>4.6894983657808725E-2</v>
      </c>
      <c r="V474" s="155">
        <v>7.3597768825534551E-2</v>
      </c>
      <c r="W474" s="155">
        <v>8.6800057578810999E-2</v>
      </c>
      <c r="X474" s="155">
        <v>7.1224683974446104E-2</v>
      </c>
      <c r="Y474" s="172">
        <v>-1.5575373604364895</v>
      </c>
      <c r="Z474" s="172">
        <v>1.9980141506966247</v>
      </c>
      <c r="AA474" s="147"/>
      <c r="AB474" s="144"/>
      <c r="AC474" s="144"/>
      <c r="AD474" s="151">
        <v>1.6634050880626222E-2</v>
      </c>
      <c r="AE474" s="151">
        <v>5.1244542467479857E-2</v>
      </c>
      <c r="AF474" s="144"/>
    </row>
    <row r="475" spans="1:32" ht="22.15" customHeight="1" x14ac:dyDescent="0.25">
      <c r="A475" s="154" t="s">
        <v>246</v>
      </c>
      <c r="B475" s="155">
        <v>6.25E-2</v>
      </c>
      <c r="C475" s="155">
        <v>3.7267080745341616E-2</v>
      </c>
      <c r="D475" s="155">
        <v>4.8275862068965517E-2</v>
      </c>
      <c r="E475" s="155">
        <v>8.3333333333333329E-2</v>
      </c>
      <c r="F475" s="155">
        <v>0.13934426229508196</v>
      </c>
      <c r="G475" s="155">
        <v>0.11235955056179775</v>
      </c>
      <c r="H475" s="155">
        <v>7.3170731707317069E-2</v>
      </c>
      <c r="I475" s="155">
        <v>0.18543046357615894</v>
      </c>
      <c r="J475" s="172">
        <v>11.225973186884188</v>
      </c>
      <c r="K475" s="172">
        <v>10.715257707909437</v>
      </c>
      <c r="L475" s="147"/>
      <c r="M475" s="203">
        <v>11.406985463229596</v>
      </c>
      <c r="N475" s="144"/>
      <c r="P475" s="154" t="s">
        <v>246</v>
      </c>
      <c r="Q475" s="155">
        <v>2.5969341749323714E-2</v>
      </c>
      <c r="R475" s="155">
        <v>2.0618556701030927E-2</v>
      </c>
      <c r="S475" s="155">
        <v>3.8855528081949843E-2</v>
      </c>
      <c r="T475" s="155">
        <v>4.3973370707778556E-2</v>
      </c>
      <c r="U475" s="155">
        <v>4.3058121358533465E-2</v>
      </c>
      <c r="V475" s="155">
        <v>6.9414316702819959E-2</v>
      </c>
      <c r="W475" s="155">
        <v>4.0880955808262558E-2</v>
      </c>
      <c r="X475" s="155">
        <v>7.1360608943862994E-2</v>
      </c>
      <c r="Y475" s="172">
        <v>3.0479653135600437</v>
      </c>
      <c r="Z475" s="172">
        <v>3.0941110361696187</v>
      </c>
      <c r="AA475" s="147"/>
      <c r="AB475" s="144"/>
      <c r="AC475" s="144"/>
      <c r="AD475" s="151">
        <v>7.8277886497064575E-2</v>
      </c>
      <c r="AE475" s="151">
        <v>4.0419498582166806E-2</v>
      </c>
      <c r="AF475" s="144"/>
    </row>
    <row r="476" spans="1:32" x14ac:dyDescent="0.25">
      <c r="A476" s="149" t="s">
        <v>247</v>
      </c>
      <c r="B476" s="150">
        <v>70.798611111111143</v>
      </c>
      <c r="C476" s="150">
        <v>74.341614906832319</v>
      </c>
      <c r="D476" s="150">
        <v>38.282758620689648</v>
      </c>
      <c r="E476" s="150">
        <v>61.777777777777779</v>
      </c>
      <c r="F476" s="150">
        <v>44.229508196721319</v>
      </c>
      <c r="G476" s="150">
        <v>63.123595505617985</v>
      </c>
      <c r="H476" s="150">
        <v>77.908536585365823</v>
      </c>
      <c r="I476" s="150">
        <v>50.993377483443709</v>
      </c>
      <c r="J476" s="177">
        <v>-26.915159101922114</v>
      </c>
      <c r="K476" s="177">
        <v>-11.429323103640449</v>
      </c>
      <c r="L476" s="147"/>
      <c r="M476" s="203">
        <v>17.303422338683646</v>
      </c>
      <c r="N476" s="144"/>
      <c r="P476" s="149" t="s">
        <v>247</v>
      </c>
      <c r="Q476" s="150">
        <v>48.781424706943191</v>
      </c>
      <c r="R476" s="150">
        <v>42.672503883632245</v>
      </c>
      <c r="S476" s="150">
        <v>32.102260685270238</v>
      </c>
      <c r="T476" s="150">
        <v>35.714786264891387</v>
      </c>
      <c r="U476" s="150">
        <v>30.122921699587888</v>
      </c>
      <c r="V476" s="150">
        <v>28.453517198636504</v>
      </c>
      <c r="W476" s="150">
        <v>39.50453433136606</v>
      </c>
      <c r="X476" s="150">
        <v>33.689955144760063</v>
      </c>
      <c r="Y476" s="177">
        <v>-5.8145791866059966</v>
      </c>
      <c r="Z476" s="177">
        <v>-2.9561266844698082</v>
      </c>
      <c r="AA476" s="147"/>
      <c r="AB476" s="144"/>
      <c r="AC476" s="144"/>
      <c r="AD476" s="150">
        <v>62.422700587084158</v>
      </c>
      <c r="AE476" s="150">
        <v>36.646081829229871</v>
      </c>
      <c r="AF476" s="144"/>
    </row>
    <row r="477" spans="1:32" x14ac:dyDescent="0.25">
      <c r="A477" s="149" t="s">
        <v>248</v>
      </c>
      <c r="B477" s="150">
        <v>108.45238095238108</v>
      </c>
      <c r="C477" s="150">
        <v>126.36619718309834</v>
      </c>
      <c r="D477" s="150">
        <v>78.3720930232558</v>
      </c>
      <c r="E477" s="150">
        <v>90.863636363636388</v>
      </c>
      <c r="F477" s="150">
        <v>84.685714285714525</v>
      </c>
      <c r="G477" s="150">
        <v>141.55769230769249</v>
      </c>
      <c r="H477" s="150">
        <v>166.84615384615367</v>
      </c>
      <c r="I477" s="150">
        <v>107.84999999999998</v>
      </c>
      <c r="J477" s="177">
        <v>-58.996153846153689</v>
      </c>
      <c r="K477" s="177">
        <v>-9.8373156342183137</v>
      </c>
      <c r="L477" s="147"/>
      <c r="M477" s="203">
        <v>-4.6672711571674057</v>
      </c>
      <c r="N477" s="144"/>
      <c r="P477" s="149" t="s">
        <v>248</v>
      </c>
      <c r="Q477" s="150">
        <v>121.71661237785004</v>
      </c>
      <c r="R477" s="150">
        <v>120.71276595744671</v>
      </c>
      <c r="S477" s="150">
        <v>95.372763419483235</v>
      </c>
      <c r="T477" s="150">
        <v>109.57632398753876</v>
      </c>
      <c r="U477" s="150">
        <v>106.75683317624876</v>
      </c>
      <c r="V477" s="150">
        <v>92.769716088328082</v>
      </c>
      <c r="W477" s="150">
        <v>117.40218470705076</v>
      </c>
      <c r="X477" s="150">
        <v>112.51727115716739</v>
      </c>
      <c r="Y477" s="177">
        <v>-4.8849135498833789</v>
      </c>
      <c r="Z477" s="177">
        <v>2.2554038610750951</v>
      </c>
      <c r="AA477" s="147"/>
      <c r="AB477" s="144"/>
      <c r="AC477" s="144"/>
      <c r="AD477" s="150">
        <v>117.68731563421829</v>
      </c>
      <c r="AE477" s="150">
        <v>110.26186729609229</v>
      </c>
      <c r="AF477" s="144"/>
    </row>
    <row r="478" spans="1:32" x14ac:dyDescent="0.25">
      <c r="A478" s="146" t="s">
        <v>249</v>
      </c>
      <c r="B478" s="147">
        <v>24</v>
      </c>
      <c r="C478" s="147">
        <v>23</v>
      </c>
      <c r="D478" s="147">
        <v>21</v>
      </c>
      <c r="E478" s="147">
        <v>39</v>
      </c>
      <c r="F478" s="147">
        <v>24</v>
      </c>
      <c r="G478" s="147">
        <v>28</v>
      </c>
      <c r="H478" s="147">
        <v>55</v>
      </c>
      <c r="I478" s="147">
        <v>47</v>
      </c>
      <c r="J478" s="148">
        <v>-0.14545454545454545</v>
      </c>
      <c r="K478" s="148">
        <v>0.53738317757009335</v>
      </c>
      <c r="L478" s="147"/>
      <c r="M478" s="155">
        <v>5.053763440860215E-2</v>
      </c>
      <c r="N478" s="144"/>
      <c r="P478" s="146" t="s">
        <v>249</v>
      </c>
      <c r="Q478" s="147">
        <v>909</v>
      </c>
      <c r="R478" s="147">
        <v>741</v>
      </c>
      <c r="S478" s="147">
        <v>838</v>
      </c>
      <c r="T478" s="147">
        <v>793</v>
      </c>
      <c r="U478" s="147">
        <v>873</v>
      </c>
      <c r="V478" s="147">
        <v>775</v>
      </c>
      <c r="W478" s="147">
        <v>1044</v>
      </c>
      <c r="X478" s="147">
        <v>930</v>
      </c>
      <c r="Y478" s="148">
        <v>-0.10919540229885058</v>
      </c>
      <c r="Z478" s="148">
        <v>8.9904570567553937E-2</v>
      </c>
      <c r="AA478" s="147"/>
      <c r="AB478" s="144"/>
      <c r="AC478" s="144"/>
      <c r="AD478" s="147">
        <v>30.571428571428573</v>
      </c>
      <c r="AE478" s="147">
        <v>853.28571428571433</v>
      </c>
      <c r="AF478" s="144"/>
    </row>
    <row r="479" spans="1:32" x14ac:dyDescent="0.25">
      <c r="A479" s="146" t="s">
        <v>250</v>
      </c>
      <c r="B479" s="147">
        <v>2</v>
      </c>
      <c r="C479" s="147">
        <v>0</v>
      </c>
      <c r="D479" s="147">
        <v>0</v>
      </c>
      <c r="E479" s="147">
        <v>1</v>
      </c>
      <c r="F479" s="147">
        <v>2</v>
      </c>
      <c r="G479" s="147">
        <v>2</v>
      </c>
      <c r="H479" s="147">
        <v>1</v>
      </c>
      <c r="I479" s="147">
        <v>16</v>
      </c>
      <c r="J479" s="148">
        <v>15</v>
      </c>
      <c r="K479" s="148">
        <v>13.000000000000002</v>
      </c>
      <c r="L479" s="147"/>
      <c r="M479" s="155">
        <v>8.2051282051282051E-2</v>
      </c>
      <c r="N479" s="144"/>
      <c r="P479" s="146" t="s">
        <v>250</v>
      </c>
      <c r="Q479" s="147">
        <v>141</v>
      </c>
      <c r="R479" s="147">
        <v>95</v>
      </c>
      <c r="S479" s="147">
        <v>119</v>
      </c>
      <c r="T479" s="147">
        <v>101</v>
      </c>
      <c r="U479" s="147">
        <v>117</v>
      </c>
      <c r="V479" s="147">
        <v>118</v>
      </c>
      <c r="W479" s="147">
        <v>145</v>
      </c>
      <c r="X479" s="147">
        <v>195</v>
      </c>
      <c r="Y479" s="148">
        <v>0.34482758620689657</v>
      </c>
      <c r="Z479" s="148">
        <v>0.63277511961722488</v>
      </c>
      <c r="AA479" s="147"/>
      <c r="AB479" s="144"/>
      <c r="AC479" s="144"/>
      <c r="AD479" s="150">
        <v>1.1428571428571428</v>
      </c>
      <c r="AE479" s="150">
        <v>119.42857142857143</v>
      </c>
      <c r="AF479" s="144"/>
    </row>
    <row r="480" spans="1:32" x14ac:dyDescent="0.25">
      <c r="A480" s="149" t="s">
        <v>251</v>
      </c>
      <c r="B480" s="150">
        <v>0</v>
      </c>
      <c r="C480" s="150">
        <v>71</v>
      </c>
      <c r="D480" s="150">
        <v>59</v>
      </c>
      <c r="E480" s="150">
        <v>29</v>
      </c>
      <c r="F480" s="150">
        <v>29</v>
      </c>
      <c r="G480" s="150">
        <v>48</v>
      </c>
      <c r="H480" s="150">
        <v>60</v>
      </c>
      <c r="I480" s="150">
        <v>33</v>
      </c>
      <c r="J480" s="148">
        <v>-0.45</v>
      </c>
      <c r="K480" s="157">
        <v>-0.33108108108108109</v>
      </c>
      <c r="L480" s="147"/>
      <c r="M480" s="155">
        <v>2.468212415856395E-2</v>
      </c>
      <c r="N480" s="144"/>
      <c r="P480" s="149" t="s">
        <v>251</v>
      </c>
      <c r="Q480" s="150">
        <v>0</v>
      </c>
      <c r="R480" s="150">
        <v>1675</v>
      </c>
      <c r="S480" s="150">
        <v>1371</v>
      </c>
      <c r="T480" s="150">
        <v>1252</v>
      </c>
      <c r="U480" s="150">
        <v>1150</v>
      </c>
      <c r="V480" s="150">
        <v>1140</v>
      </c>
      <c r="W480" s="150">
        <v>1246</v>
      </c>
      <c r="X480" s="150">
        <v>1337</v>
      </c>
      <c r="Y480" s="148">
        <v>7.3033707865168537E-2</v>
      </c>
      <c r="Z480" s="157">
        <v>2.3997957620627973E-2</v>
      </c>
      <c r="AA480" s="147"/>
      <c r="AB480" s="144"/>
      <c r="AC480" s="144"/>
      <c r="AD480" s="158">
        <v>49.333333333333336</v>
      </c>
      <c r="AE480" s="158">
        <v>1305.6666666666667</v>
      </c>
      <c r="AF480" s="144"/>
    </row>
    <row r="481" spans="1:32" x14ac:dyDescent="0.25">
      <c r="A481" s="159" t="s">
        <v>252</v>
      </c>
      <c r="B481" s="147">
        <v>12</v>
      </c>
      <c r="C481" s="147">
        <v>24</v>
      </c>
      <c r="D481" s="147">
        <v>11</v>
      </c>
      <c r="E481" s="147">
        <v>16</v>
      </c>
      <c r="F481" s="147">
        <v>12</v>
      </c>
      <c r="G481" s="147">
        <v>9</v>
      </c>
      <c r="H481" s="147">
        <v>10</v>
      </c>
      <c r="I481" s="147">
        <v>34</v>
      </c>
      <c r="J481" s="148">
        <v>2.4</v>
      </c>
      <c r="K481" s="148">
        <v>1.531914893617021</v>
      </c>
      <c r="L481" s="147"/>
      <c r="M481" s="155">
        <v>8.1730769230769232E-2</v>
      </c>
      <c r="N481" s="144"/>
      <c r="P481" s="159" t="s">
        <v>252</v>
      </c>
      <c r="Q481" s="147">
        <v>472</v>
      </c>
      <c r="R481" s="147">
        <v>445</v>
      </c>
      <c r="S481" s="147">
        <v>499</v>
      </c>
      <c r="T481" s="147">
        <v>345</v>
      </c>
      <c r="U481" s="147">
        <v>316</v>
      </c>
      <c r="V481" s="147">
        <v>354</v>
      </c>
      <c r="W481" s="147">
        <v>403</v>
      </c>
      <c r="X481" s="147">
        <v>416</v>
      </c>
      <c r="Y481" s="148">
        <v>3.2258064516129031E-2</v>
      </c>
      <c r="Z481" s="148">
        <v>2.7522935779816574E-2</v>
      </c>
      <c r="AA481" s="147"/>
      <c r="AB481" s="144"/>
      <c r="AC481" s="144"/>
      <c r="AD481" s="150">
        <v>13.428571428571429</v>
      </c>
      <c r="AE481" s="150">
        <v>404.85714285714283</v>
      </c>
      <c r="AF481" s="144"/>
    </row>
    <row r="482" spans="1:32" x14ac:dyDescent="0.25">
      <c r="A482" s="159" t="s">
        <v>253</v>
      </c>
      <c r="B482" s="147">
        <v>3</v>
      </c>
      <c r="C482" s="147">
        <v>1</v>
      </c>
      <c r="D482" s="147">
        <v>2</v>
      </c>
      <c r="E482" s="147">
        <v>2</v>
      </c>
      <c r="F482" s="147">
        <v>0</v>
      </c>
      <c r="G482" s="147">
        <v>2</v>
      </c>
      <c r="H482" s="147">
        <v>0</v>
      </c>
      <c r="I482" s="147">
        <v>11</v>
      </c>
      <c r="J482" s="148" t="e">
        <v>#DIV/0!</v>
      </c>
      <c r="K482" s="148">
        <v>6.6999999999999993</v>
      </c>
      <c r="L482" s="147"/>
      <c r="M482" s="155">
        <v>7.6923076923076927E-2</v>
      </c>
      <c r="N482" s="144"/>
      <c r="P482" s="159" t="s">
        <v>253</v>
      </c>
      <c r="Q482" s="147">
        <v>58</v>
      </c>
      <c r="R482" s="147">
        <v>56</v>
      </c>
      <c r="S482" s="147">
        <v>95</v>
      </c>
      <c r="T482" s="147">
        <v>73</v>
      </c>
      <c r="U482" s="147">
        <v>36</v>
      </c>
      <c r="V482" s="147">
        <v>41</v>
      </c>
      <c r="W482" s="147">
        <v>51</v>
      </c>
      <c r="X482" s="147">
        <v>143</v>
      </c>
      <c r="Y482" s="148">
        <v>1.803921568627451</v>
      </c>
      <c r="Z482" s="148">
        <v>1.4414634146341465</v>
      </c>
      <c r="AA482" s="147"/>
      <c r="AB482" s="144"/>
      <c r="AC482" s="144"/>
      <c r="AD482" s="150">
        <v>1.4285714285714286</v>
      </c>
      <c r="AE482" s="150">
        <v>58.571428571428569</v>
      </c>
      <c r="AF482" s="144"/>
    </row>
    <row r="483" spans="1:32" x14ac:dyDescent="0.25">
      <c r="A483" s="159" t="s">
        <v>254</v>
      </c>
      <c r="B483" s="160">
        <v>0.2</v>
      </c>
      <c r="C483" s="160">
        <v>0.04</v>
      </c>
      <c r="D483" s="160">
        <v>0.15384615384615385</v>
      </c>
      <c r="E483" s="160">
        <v>0.1111111111111111</v>
      </c>
      <c r="F483" s="160">
        <v>0</v>
      </c>
      <c r="G483" s="160">
        <v>0.18181818181818182</v>
      </c>
      <c r="H483" s="160">
        <v>0</v>
      </c>
      <c r="I483" s="160">
        <v>0.24444444444444444</v>
      </c>
      <c r="J483" s="172">
        <v>24.444444444444443</v>
      </c>
      <c r="K483" s="172">
        <v>14.829059829059826</v>
      </c>
      <c r="L483" s="147"/>
      <c r="M483" s="203">
        <v>-1.1369509043927666</v>
      </c>
      <c r="N483" s="144"/>
      <c r="P483" s="159" t="s">
        <v>254</v>
      </c>
      <c r="Q483" s="160">
        <v>0.10943396226415095</v>
      </c>
      <c r="R483" s="160">
        <v>0.11177644710578842</v>
      </c>
      <c r="S483" s="160">
        <v>0.15993265993265993</v>
      </c>
      <c r="T483" s="160">
        <v>0.17464114832535885</v>
      </c>
      <c r="U483" s="160">
        <v>0.10227272727272728</v>
      </c>
      <c r="V483" s="160">
        <v>0.10379746835443038</v>
      </c>
      <c r="W483" s="160">
        <v>0.11233480176211454</v>
      </c>
      <c r="X483" s="160">
        <v>0.2558139534883721</v>
      </c>
      <c r="Y483" s="172">
        <v>14.347915172625758</v>
      </c>
      <c r="Z483" s="172">
        <v>12.942677716284805</v>
      </c>
      <c r="AA483" s="147"/>
      <c r="AB483" s="144"/>
      <c r="AC483" s="144"/>
      <c r="AD483" s="191">
        <v>9.6153846153846159E-2</v>
      </c>
      <c r="AE483" s="191">
        <v>0.12638717632552404</v>
      </c>
      <c r="AF483" s="144"/>
    </row>
    <row r="484" spans="1:32" x14ac:dyDescent="0.25">
      <c r="A484" s="161" t="s">
        <v>255</v>
      </c>
      <c r="B484" s="161"/>
      <c r="C484" s="161"/>
      <c r="D484" s="161"/>
      <c r="E484" s="144"/>
      <c r="F484" s="144"/>
      <c r="G484" s="144"/>
      <c r="H484" s="144"/>
      <c r="I484" s="144"/>
      <c r="J484" s="144"/>
      <c r="K484" s="144"/>
      <c r="L484" s="144"/>
      <c r="M484" s="144"/>
      <c r="N484" s="144"/>
      <c r="O484" s="204"/>
      <c r="P484" s="161" t="s">
        <v>255</v>
      </c>
      <c r="Q484" s="161"/>
      <c r="R484" s="161"/>
      <c r="S484" s="161"/>
      <c r="T484" s="144"/>
      <c r="U484" s="144"/>
      <c r="V484" s="144"/>
      <c r="W484" s="144"/>
      <c r="X484" s="144"/>
      <c r="Y484" s="144"/>
      <c r="Z484" s="144"/>
      <c r="AA484" s="144"/>
      <c r="AB484" s="144"/>
      <c r="AC484" s="144"/>
      <c r="AD484" s="144"/>
      <c r="AE484" s="144"/>
      <c r="AF484" s="144"/>
    </row>
    <row r="487" spans="1:32" x14ac:dyDescent="0.25">
      <c r="A487" s="189" t="s">
        <v>263</v>
      </c>
      <c r="B487" s="189"/>
      <c r="C487" s="189"/>
      <c r="D487" s="189"/>
      <c r="E487" s="181"/>
      <c r="F487" s="167"/>
      <c r="G487" s="167"/>
      <c r="H487" s="167"/>
      <c r="I487" s="167"/>
      <c r="J487" s="167"/>
      <c r="K487" s="167"/>
      <c r="L487" s="188"/>
      <c r="M487" s="211"/>
      <c r="N487" s="144"/>
      <c r="O487" s="211"/>
      <c r="P487" s="189" t="s">
        <v>263</v>
      </c>
      <c r="Q487" s="189"/>
      <c r="R487" s="189"/>
      <c r="S487" s="189"/>
      <c r="T487" s="181"/>
      <c r="U487" s="144"/>
      <c r="V487" s="144"/>
      <c r="W487" s="144"/>
      <c r="X487" s="144"/>
      <c r="Y487" s="144"/>
      <c r="Z487" s="144"/>
      <c r="AA487" s="188"/>
      <c r="AB487" s="144"/>
      <c r="AC487" s="144"/>
      <c r="AD487" s="144"/>
      <c r="AE487" s="144"/>
      <c r="AF487" s="144"/>
    </row>
    <row r="488" spans="1:32" x14ac:dyDescent="0.25">
      <c r="A488" s="166" t="s">
        <v>322</v>
      </c>
      <c r="B488" s="166"/>
      <c r="C488" s="166"/>
      <c r="D488" s="166"/>
      <c r="E488" s="213"/>
      <c r="F488" s="167"/>
      <c r="G488" s="167"/>
      <c r="H488" s="167"/>
      <c r="I488" s="167"/>
      <c r="J488" s="167"/>
      <c r="K488" s="167"/>
      <c r="L488" s="167"/>
      <c r="M488" s="144"/>
      <c r="N488" s="144"/>
      <c r="P488" s="166" t="s">
        <v>231</v>
      </c>
      <c r="Q488" s="166"/>
      <c r="R488" s="166"/>
      <c r="S488" s="166"/>
      <c r="T488" s="162"/>
      <c r="U488" s="144"/>
      <c r="V488" s="144"/>
      <c r="W488" s="144"/>
      <c r="X488" s="144"/>
      <c r="Y488" s="144"/>
      <c r="Z488" s="144"/>
      <c r="AA488" s="167"/>
      <c r="AB488" s="144"/>
      <c r="AC488" s="144"/>
      <c r="AD488" s="144"/>
      <c r="AE488" s="144"/>
      <c r="AF488" s="144"/>
    </row>
    <row r="489" spans="1:32" ht="31.5" x14ac:dyDescent="0.25">
      <c r="A489" s="190"/>
      <c r="B489" s="141">
        <v>2019</v>
      </c>
      <c r="C489" s="141">
        <v>2020</v>
      </c>
      <c r="D489" s="141">
        <v>2021</v>
      </c>
      <c r="E489" s="141">
        <v>2022</v>
      </c>
      <c r="F489" s="141">
        <v>2023</v>
      </c>
      <c r="G489" s="141">
        <v>2024</v>
      </c>
      <c r="H489" s="141">
        <v>2025</v>
      </c>
      <c r="I489" s="141">
        <v>2026</v>
      </c>
      <c r="J489" s="142" t="s">
        <v>232</v>
      </c>
      <c r="K489" s="142" t="s">
        <v>233</v>
      </c>
      <c r="L489" s="143" t="s">
        <v>234</v>
      </c>
      <c r="M489" s="145" t="s">
        <v>287</v>
      </c>
      <c r="N489" s="144"/>
      <c r="P489" s="190"/>
      <c r="Q489" s="141">
        <v>2019</v>
      </c>
      <c r="R489" s="141">
        <v>2020</v>
      </c>
      <c r="S489" s="141">
        <v>2021</v>
      </c>
      <c r="T489" s="141">
        <v>2022</v>
      </c>
      <c r="U489" s="141">
        <v>2023</v>
      </c>
      <c r="V489" s="141">
        <v>2024</v>
      </c>
      <c r="W489" s="141">
        <v>2025</v>
      </c>
      <c r="X489" s="141">
        <v>2026</v>
      </c>
      <c r="Y489" s="142" t="s">
        <v>232</v>
      </c>
      <c r="Z489" s="142" t="s">
        <v>233</v>
      </c>
      <c r="AA489" s="143" t="s">
        <v>234</v>
      </c>
      <c r="AB489" s="144"/>
      <c r="AC489" s="144"/>
      <c r="AD489" s="145" t="s">
        <v>323</v>
      </c>
      <c r="AE489" s="145" t="s">
        <v>235</v>
      </c>
      <c r="AF489" s="144"/>
    </row>
    <row r="490" spans="1:32" x14ac:dyDescent="0.25">
      <c r="A490" s="146" t="s">
        <v>236</v>
      </c>
      <c r="B490" s="147">
        <v>639</v>
      </c>
      <c r="C490" s="147">
        <v>713</v>
      </c>
      <c r="D490" s="147">
        <v>578</v>
      </c>
      <c r="E490" s="147">
        <v>557</v>
      </c>
      <c r="F490" s="147">
        <v>616</v>
      </c>
      <c r="G490" s="147">
        <v>625</v>
      </c>
      <c r="H490" s="147">
        <v>662</v>
      </c>
      <c r="I490" s="147">
        <v>714</v>
      </c>
      <c r="J490" s="148">
        <v>7.8549848942598186E-2</v>
      </c>
      <c r="K490" s="148">
        <v>0.13849658314350805</v>
      </c>
      <c r="L490" s="147"/>
      <c r="M490" s="155">
        <v>3.789607770288201E-2</v>
      </c>
      <c r="N490" s="144"/>
      <c r="P490" s="146" t="s">
        <v>236</v>
      </c>
      <c r="Q490" s="147">
        <v>17298</v>
      </c>
      <c r="R490" s="147">
        <v>20039</v>
      </c>
      <c r="S490" s="147">
        <v>16891</v>
      </c>
      <c r="T490" s="147">
        <v>16358</v>
      </c>
      <c r="U490" s="147">
        <v>18199</v>
      </c>
      <c r="V490" s="147">
        <v>16976</v>
      </c>
      <c r="W490" s="147">
        <v>16991</v>
      </c>
      <c r="X490" s="147">
        <v>18841</v>
      </c>
      <c r="Y490" s="148">
        <v>0.10888117238538049</v>
      </c>
      <c r="Z490" s="148">
        <v>7.4418339416058396E-2</v>
      </c>
      <c r="AA490" s="147"/>
      <c r="AB490" s="144"/>
      <c r="AC490" s="144"/>
      <c r="AD490" s="147">
        <v>627.14285714285711</v>
      </c>
      <c r="AE490" s="147">
        <v>17536</v>
      </c>
      <c r="AF490" s="144"/>
    </row>
    <row r="491" spans="1:32" x14ac:dyDescent="0.25">
      <c r="A491" s="149" t="s">
        <v>237</v>
      </c>
      <c r="B491" s="150">
        <v>550</v>
      </c>
      <c r="C491" s="150">
        <v>608</v>
      </c>
      <c r="D491" s="150">
        <v>498</v>
      </c>
      <c r="E491" s="150">
        <v>494</v>
      </c>
      <c r="F491" s="150">
        <v>524</v>
      </c>
      <c r="G491" s="150">
        <v>516</v>
      </c>
      <c r="H491" s="150">
        <v>551</v>
      </c>
      <c r="I491" s="150">
        <v>579</v>
      </c>
      <c r="J491" s="148">
        <v>5.0816696914700546E-2</v>
      </c>
      <c r="K491" s="148">
        <v>8.3400160384923788E-2</v>
      </c>
      <c r="L491" s="147"/>
      <c r="M491" s="155">
        <v>3.7651190011705034E-2</v>
      </c>
      <c r="N491" s="144"/>
      <c r="P491" s="149" t="s">
        <v>237</v>
      </c>
      <c r="Q491" s="150">
        <v>14465</v>
      </c>
      <c r="R491" s="150">
        <v>16545</v>
      </c>
      <c r="S491" s="150">
        <v>14341</v>
      </c>
      <c r="T491" s="150">
        <v>13650</v>
      </c>
      <c r="U491" s="150">
        <v>14844</v>
      </c>
      <c r="V491" s="150">
        <v>13660</v>
      </c>
      <c r="W491" s="150">
        <v>13858</v>
      </c>
      <c r="X491" s="150">
        <v>15378</v>
      </c>
      <c r="Y491" s="148">
        <v>0.10968393707605716</v>
      </c>
      <c r="Z491" s="148">
        <v>6.1985142507621181E-2</v>
      </c>
      <c r="AA491" s="147"/>
      <c r="AB491" s="144"/>
      <c r="AC491" s="144"/>
      <c r="AD491" s="150">
        <v>534.42857142857144</v>
      </c>
      <c r="AE491" s="150">
        <v>14480.428571428571</v>
      </c>
      <c r="AF491" s="144"/>
    </row>
    <row r="492" spans="1:32" x14ac:dyDescent="0.25">
      <c r="A492" s="146" t="s">
        <v>90</v>
      </c>
      <c r="B492" s="151">
        <v>0.88141025641025639</v>
      </c>
      <c r="C492" s="151">
        <v>0.88629737609329451</v>
      </c>
      <c r="D492" s="151">
        <v>0.88297872340425532</v>
      </c>
      <c r="E492" s="151">
        <v>0.89492753623188404</v>
      </c>
      <c r="F492" s="151">
        <v>0.87333333333333329</v>
      </c>
      <c r="G492" s="151">
        <v>0.85289256198347108</v>
      </c>
      <c r="H492" s="151">
        <v>0.8542635658914729</v>
      </c>
      <c r="I492" s="151">
        <v>0.84034833091436867</v>
      </c>
      <c r="J492" s="172">
        <v>-1.3915234977104229</v>
      </c>
      <c r="K492" s="172">
        <v>-3.4534737373751123</v>
      </c>
      <c r="L492" s="147"/>
      <c r="M492" s="203">
        <v>0.54949107189289359</v>
      </c>
      <c r="N492" s="144"/>
      <c r="P492" s="146" t="s">
        <v>90</v>
      </c>
      <c r="Q492" s="151">
        <v>0.84943331963121738</v>
      </c>
      <c r="R492" s="151">
        <v>0.83993298812062134</v>
      </c>
      <c r="S492" s="151">
        <v>0.86013314940322683</v>
      </c>
      <c r="T492" s="151">
        <v>0.84803677932405563</v>
      </c>
      <c r="U492" s="151">
        <v>0.83337076128452725</v>
      </c>
      <c r="V492" s="151">
        <v>0.82195077922859383</v>
      </c>
      <c r="W492" s="151">
        <v>0.82967131652996473</v>
      </c>
      <c r="X492" s="151">
        <v>0.83485342019543973</v>
      </c>
      <c r="Y492" s="172">
        <v>0.51821036654750019</v>
      </c>
      <c r="Z492" s="172">
        <v>-0.54267754441192917</v>
      </c>
      <c r="AA492" s="147"/>
      <c r="AB492" s="144"/>
      <c r="AC492" s="144"/>
      <c r="AD492" s="151">
        <v>0.87488306828811979</v>
      </c>
      <c r="AE492" s="151">
        <v>0.84028019563955902</v>
      </c>
      <c r="AF492" s="144"/>
    </row>
    <row r="493" spans="1:32" x14ac:dyDescent="0.25">
      <c r="A493" s="149" t="s">
        <v>238</v>
      </c>
      <c r="B493" s="150">
        <v>505</v>
      </c>
      <c r="C493" s="150">
        <v>573</v>
      </c>
      <c r="D493" s="150">
        <v>465</v>
      </c>
      <c r="E493" s="150">
        <v>460</v>
      </c>
      <c r="F493" s="150">
        <v>486</v>
      </c>
      <c r="G493" s="150">
        <v>481</v>
      </c>
      <c r="H493" s="150">
        <v>519</v>
      </c>
      <c r="I493" s="150">
        <v>533</v>
      </c>
      <c r="J493" s="148">
        <v>2.6974951830443159E-2</v>
      </c>
      <c r="K493" s="148">
        <v>6.9360848380624784E-2</v>
      </c>
      <c r="L493" s="147"/>
      <c r="M493" s="155">
        <v>3.7088581170412638E-2</v>
      </c>
      <c r="N493" s="144"/>
      <c r="P493" s="149" t="s">
        <v>238</v>
      </c>
      <c r="Q493" s="150">
        <v>13503</v>
      </c>
      <c r="R493" s="150">
        <v>15376</v>
      </c>
      <c r="S493" s="150">
        <v>13324</v>
      </c>
      <c r="T493" s="150">
        <v>12549</v>
      </c>
      <c r="U493" s="150">
        <v>13691</v>
      </c>
      <c r="V493" s="150">
        <v>12681</v>
      </c>
      <c r="W493" s="150">
        <v>12914</v>
      </c>
      <c r="X493" s="150">
        <v>14371</v>
      </c>
      <c r="Y493" s="148">
        <v>0.11282329255072016</v>
      </c>
      <c r="Z493" s="148">
        <v>6.9748399583147241E-2</v>
      </c>
      <c r="AA493" s="147"/>
      <c r="AB493" s="144"/>
      <c r="AC493" s="144"/>
      <c r="AD493" s="150">
        <v>498.42857142857144</v>
      </c>
      <c r="AE493" s="150">
        <v>13434</v>
      </c>
      <c r="AF493" s="144"/>
    </row>
    <row r="494" spans="1:32" x14ac:dyDescent="0.25">
      <c r="A494" s="149" t="s">
        <v>239</v>
      </c>
      <c r="B494" s="153">
        <v>0.79029733959311421</v>
      </c>
      <c r="C494" s="153">
        <v>0.80364656381486677</v>
      </c>
      <c r="D494" s="153">
        <v>0.80449826989619377</v>
      </c>
      <c r="E494" s="153">
        <v>0.82585278276481144</v>
      </c>
      <c r="F494" s="153">
        <v>0.78896103896103897</v>
      </c>
      <c r="G494" s="153">
        <v>0.76959999999999995</v>
      </c>
      <c r="H494" s="153">
        <v>0.78398791540785495</v>
      </c>
      <c r="I494" s="153">
        <v>0.74649859943977592</v>
      </c>
      <c r="J494" s="172">
        <v>-3.7489315968079029</v>
      </c>
      <c r="K494" s="172">
        <v>-4.8262220605782229</v>
      </c>
      <c r="L494" s="147"/>
      <c r="M494" s="203">
        <v>-1.6252846874113991</v>
      </c>
      <c r="N494" s="144"/>
      <c r="P494" s="149" t="s">
        <v>239</v>
      </c>
      <c r="Q494" s="153">
        <v>0.78061047519944504</v>
      </c>
      <c r="R494" s="153">
        <v>0.76730375767253856</v>
      </c>
      <c r="S494" s="153">
        <v>0.78882244982535077</v>
      </c>
      <c r="T494" s="153">
        <v>0.76714757305294046</v>
      </c>
      <c r="U494" s="153">
        <v>0.75229408209242266</v>
      </c>
      <c r="V494" s="153">
        <v>0.74699575871819035</v>
      </c>
      <c r="W494" s="153">
        <v>0.76004943793773172</v>
      </c>
      <c r="X494" s="153">
        <v>0.76275144631388991</v>
      </c>
      <c r="Y494" s="172">
        <v>0.27020083761581937</v>
      </c>
      <c r="Z494" s="172">
        <v>-0.33297580656721504</v>
      </c>
      <c r="AA494" s="147"/>
      <c r="AB494" s="144"/>
      <c r="AC494" s="144"/>
      <c r="AD494" s="153">
        <v>0.79476082004555815</v>
      </c>
      <c r="AE494" s="153">
        <v>0.76608120437956206</v>
      </c>
      <c r="AF494" s="144"/>
    </row>
    <row r="495" spans="1:32" x14ac:dyDescent="0.25">
      <c r="A495" s="149" t="s">
        <v>240</v>
      </c>
      <c r="B495" s="153">
        <v>0.91818181818181821</v>
      </c>
      <c r="C495" s="153">
        <v>0.94243421052631582</v>
      </c>
      <c r="D495" s="153">
        <v>0.9337349397590361</v>
      </c>
      <c r="E495" s="153">
        <v>0.93117408906882593</v>
      </c>
      <c r="F495" s="153">
        <v>0.9274809160305344</v>
      </c>
      <c r="G495" s="153">
        <v>0.93217054263565891</v>
      </c>
      <c r="H495" s="153">
        <v>0.94192377495462798</v>
      </c>
      <c r="I495" s="153">
        <v>0.92055267702936094</v>
      </c>
      <c r="J495" s="172">
        <v>-2.1371097925267035</v>
      </c>
      <c r="K495" s="172">
        <v>-1.2085654967431414</v>
      </c>
      <c r="L495" s="147"/>
      <c r="M495" s="203">
        <v>-1.3964165212803192</v>
      </c>
      <c r="N495" s="144"/>
      <c r="P495" s="149" t="s">
        <v>240</v>
      </c>
      <c r="Q495" s="153">
        <v>0.93349464223988943</v>
      </c>
      <c r="R495" s="153">
        <v>0.92934421275309764</v>
      </c>
      <c r="S495" s="153">
        <v>0.92908444320479744</v>
      </c>
      <c r="T495" s="153">
        <v>0.91934065934065934</v>
      </c>
      <c r="U495" s="153">
        <v>0.92232551872810564</v>
      </c>
      <c r="V495" s="153">
        <v>0.9283308931185944</v>
      </c>
      <c r="W495" s="153">
        <v>0.93188050223697505</v>
      </c>
      <c r="X495" s="153">
        <v>0.93451684224216414</v>
      </c>
      <c r="Y495" s="172">
        <v>0.26363400051890862</v>
      </c>
      <c r="Z495" s="172">
        <v>0.67818699149835293</v>
      </c>
      <c r="AA495" s="147"/>
      <c r="AB495" s="144"/>
      <c r="AC495" s="144"/>
      <c r="AD495" s="153">
        <v>0.93263833199679236</v>
      </c>
      <c r="AE495" s="153">
        <v>0.92773497232718061</v>
      </c>
      <c r="AF495" s="144"/>
    </row>
    <row r="496" spans="1:32" ht="22.15" customHeight="1" x14ac:dyDescent="0.25">
      <c r="A496" s="154" t="s">
        <v>241</v>
      </c>
      <c r="B496" s="155">
        <v>5.4545454545454543E-2</v>
      </c>
      <c r="C496" s="155">
        <v>5.0986842105263157E-2</v>
      </c>
      <c r="D496" s="155">
        <v>4.8192771084337352E-2</v>
      </c>
      <c r="E496" s="155">
        <v>5.6680161943319839E-2</v>
      </c>
      <c r="F496" s="155">
        <v>6.6793893129770993E-2</v>
      </c>
      <c r="G496" s="155">
        <v>4.2635658914728682E-2</v>
      </c>
      <c r="H496" s="155">
        <v>3.9927404718693285E-2</v>
      </c>
      <c r="I496" s="155">
        <v>6.2176165803108807E-2</v>
      </c>
      <c r="J496" s="172">
        <v>2.2248761084415523</v>
      </c>
      <c r="K496" s="172">
        <v>1.0852990181617228</v>
      </c>
      <c r="L496" s="147"/>
      <c r="M496" s="203">
        <v>1.1129215614527719</v>
      </c>
      <c r="N496" s="144"/>
      <c r="P496" s="154" t="s">
        <v>241</v>
      </c>
      <c r="Q496" s="155">
        <v>4.2309021776702385E-2</v>
      </c>
      <c r="R496" s="155">
        <v>4.2852825627077665E-2</v>
      </c>
      <c r="S496" s="155">
        <v>4.8183529739906562E-2</v>
      </c>
      <c r="T496" s="155">
        <v>5.4432234432234432E-2</v>
      </c>
      <c r="U496" s="155">
        <v>6.4470493128536782E-2</v>
      </c>
      <c r="V496" s="155">
        <v>5.6076134699853585E-2</v>
      </c>
      <c r="W496" s="155">
        <v>5.1017462837350265E-2</v>
      </c>
      <c r="X496" s="155">
        <v>5.1046950188581089E-2</v>
      </c>
      <c r="Y496" s="172">
        <v>2.9487351230823855E-3</v>
      </c>
      <c r="Z496" s="172">
        <v>-1.058373177081906E-2</v>
      </c>
      <c r="AA496" s="147"/>
      <c r="AB496" s="144"/>
      <c r="AC496" s="144"/>
      <c r="AD496" s="151">
        <v>5.1323175621491579E-2</v>
      </c>
      <c r="AE496" s="151">
        <v>5.115278750628928E-2</v>
      </c>
      <c r="AF496" s="144"/>
    </row>
    <row r="497" spans="1:32" ht="22.15" customHeight="1" x14ac:dyDescent="0.25">
      <c r="A497" s="154" t="s">
        <v>242</v>
      </c>
      <c r="B497" s="155">
        <v>4.6948356807511735E-2</v>
      </c>
      <c r="C497" s="155">
        <v>4.3478260869565216E-2</v>
      </c>
      <c r="D497" s="155">
        <v>4.1522491349480967E-2</v>
      </c>
      <c r="E497" s="155">
        <v>5.0269299820466788E-2</v>
      </c>
      <c r="F497" s="155">
        <v>5.6818181818181816E-2</v>
      </c>
      <c r="G497" s="155">
        <v>3.5200000000000002E-2</v>
      </c>
      <c r="H497" s="155">
        <v>3.3232628398791542E-2</v>
      </c>
      <c r="I497" s="155">
        <v>5.0420168067226892E-2</v>
      </c>
      <c r="J497" s="172">
        <v>1.718753966843535</v>
      </c>
      <c r="K497" s="172">
        <v>0.66844049692770036</v>
      </c>
      <c r="L497" s="147"/>
      <c r="M497" s="203">
        <v>0.87557128896885439</v>
      </c>
      <c r="N497" s="144"/>
      <c r="P497" s="154" t="s">
        <v>242</v>
      </c>
      <c r="Q497" s="155">
        <v>3.5379812695109258E-2</v>
      </c>
      <c r="R497" s="155">
        <v>3.5381007036279256E-2</v>
      </c>
      <c r="S497" s="155">
        <v>4.0909360014208751E-2</v>
      </c>
      <c r="T497" s="155">
        <v>4.5421200635774546E-2</v>
      </c>
      <c r="U497" s="155">
        <v>5.2585306884993681E-2</v>
      </c>
      <c r="V497" s="155">
        <v>4.5122525918944389E-2</v>
      </c>
      <c r="W497" s="155">
        <v>4.1610264257548116E-2</v>
      </c>
      <c r="X497" s="155">
        <v>4.1664455177538348E-2</v>
      </c>
      <c r="Y497" s="172">
        <v>5.41909199902324E-3</v>
      </c>
      <c r="Z497" s="172">
        <v>-5.7518246584017246E-2</v>
      </c>
      <c r="AA497" s="147"/>
      <c r="AB497" s="144"/>
      <c r="AC497" s="144"/>
      <c r="AD497" s="151">
        <v>4.3735763097949888E-2</v>
      </c>
      <c r="AE497" s="151">
        <v>4.2239637643378521E-2</v>
      </c>
      <c r="AF497" s="144"/>
    </row>
    <row r="498" spans="1:32" ht="22.15" customHeight="1" x14ac:dyDescent="0.25">
      <c r="A498" s="154" t="s">
        <v>243</v>
      </c>
      <c r="B498" s="155">
        <v>8.9201877934272297E-2</v>
      </c>
      <c r="C498" s="155">
        <v>8.6956521739130432E-2</v>
      </c>
      <c r="D498" s="155">
        <v>8.8235294117647065E-2</v>
      </c>
      <c r="E498" s="155">
        <v>8.2585278276481155E-2</v>
      </c>
      <c r="F498" s="155">
        <v>9.9025974025974031E-2</v>
      </c>
      <c r="G498" s="155">
        <v>0.1072</v>
      </c>
      <c r="H498" s="155">
        <v>9.2145015105740177E-2</v>
      </c>
      <c r="I498" s="155">
        <v>0.11064425770308123</v>
      </c>
      <c r="J498" s="172">
        <v>1.849924259734105</v>
      </c>
      <c r="K498" s="172">
        <v>1.8389132418343181</v>
      </c>
      <c r="L498" s="147"/>
      <c r="M498" s="203">
        <v>1.0171883625272189</v>
      </c>
      <c r="N498" s="144"/>
      <c r="P498" s="154" t="s">
        <v>243</v>
      </c>
      <c r="Q498" s="155">
        <v>0.10683315990287895</v>
      </c>
      <c r="R498" s="155">
        <v>0.10873796097609661</v>
      </c>
      <c r="S498" s="155">
        <v>0.10940737670949026</v>
      </c>
      <c r="T498" s="155">
        <v>0.11419488935077637</v>
      </c>
      <c r="U498" s="155">
        <v>0.11901752843562834</v>
      </c>
      <c r="V498" s="155">
        <v>0.12329170593779454</v>
      </c>
      <c r="W498" s="155">
        <v>0.10399623329998234</v>
      </c>
      <c r="X498" s="155">
        <v>0.10047237407780904</v>
      </c>
      <c r="Y498" s="172">
        <v>-0.35238592221732978</v>
      </c>
      <c r="Z498" s="172">
        <v>-1.1696877747008476</v>
      </c>
      <c r="AA498" s="147"/>
      <c r="AB498" s="144"/>
      <c r="AC498" s="144"/>
      <c r="AD498" s="151">
        <v>9.2255125284738046E-2</v>
      </c>
      <c r="AE498" s="151">
        <v>0.11216925182481752</v>
      </c>
      <c r="AF498" s="144"/>
    </row>
    <row r="499" spans="1:32" ht="22.15" customHeight="1" x14ac:dyDescent="0.25">
      <c r="A499" s="154" t="s">
        <v>244</v>
      </c>
      <c r="B499" s="155">
        <v>2.6604068857589983E-2</v>
      </c>
      <c r="C499" s="155">
        <v>2.244039270687237E-2</v>
      </c>
      <c r="D499" s="155">
        <v>2.768166089965398E-2</v>
      </c>
      <c r="E499" s="155">
        <v>2.8725314183123879E-2</v>
      </c>
      <c r="F499" s="155">
        <v>3.2467532467532464E-2</v>
      </c>
      <c r="G499" s="155">
        <v>3.2000000000000001E-2</v>
      </c>
      <c r="H499" s="155">
        <v>2.7190332326283987E-2</v>
      </c>
      <c r="I499" s="155">
        <v>1.5406162464985995E-2</v>
      </c>
      <c r="J499" s="172">
        <v>-1.1784169861297993</v>
      </c>
      <c r="K499" s="172">
        <v>-1.2612060769638149</v>
      </c>
      <c r="L499" s="147"/>
      <c r="M499" s="203">
        <v>-1.0388646727732014</v>
      </c>
      <c r="N499" s="144"/>
      <c r="P499" s="154" t="s">
        <v>244</v>
      </c>
      <c r="Q499" s="155">
        <v>2.8616024973985431E-2</v>
      </c>
      <c r="R499" s="155">
        <v>2.3554069564349519E-2</v>
      </c>
      <c r="S499" s="155">
        <v>1.8767390918240482E-2</v>
      </c>
      <c r="T499" s="155">
        <v>2.5981171292334026E-2</v>
      </c>
      <c r="U499" s="155">
        <v>2.6430023627671849E-2</v>
      </c>
      <c r="V499" s="155">
        <v>2.8451932139491046E-2</v>
      </c>
      <c r="W499" s="155">
        <v>2.4248131363663116E-2</v>
      </c>
      <c r="X499" s="155">
        <v>2.579480919271801E-2</v>
      </c>
      <c r="Y499" s="172">
        <v>0.15466778290548938</v>
      </c>
      <c r="Z499" s="172">
        <v>6.6283578291613174E-2</v>
      </c>
      <c r="AA499" s="147"/>
      <c r="AB499" s="144"/>
      <c r="AC499" s="144"/>
      <c r="AD499" s="151">
        <v>2.8018223234624145E-2</v>
      </c>
      <c r="AE499" s="151">
        <v>2.5131973409801878E-2</v>
      </c>
      <c r="AF499" s="144"/>
    </row>
    <row r="500" spans="1:32" ht="22.15" customHeight="1" x14ac:dyDescent="0.25">
      <c r="A500" s="154" t="s">
        <v>245</v>
      </c>
      <c r="B500" s="155">
        <v>0</v>
      </c>
      <c r="C500" s="155">
        <v>0</v>
      </c>
      <c r="D500" s="155">
        <v>0</v>
      </c>
      <c r="E500" s="155">
        <v>0</v>
      </c>
      <c r="F500" s="155">
        <v>0</v>
      </c>
      <c r="G500" s="155">
        <v>0</v>
      </c>
      <c r="H500" s="155">
        <v>2.2658610271903322E-2</v>
      </c>
      <c r="I500" s="155">
        <v>1.9607843137254902E-2</v>
      </c>
      <c r="J500" s="172">
        <v>-0.305076713464842</v>
      </c>
      <c r="K500" s="172">
        <v>1.6190986645227567</v>
      </c>
      <c r="L500" s="147"/>
      <c r="M500" s="203">
        <v>-1.1069934050792443</v>
      </c>
      <c r="N500" s="144"/>
      <c r="P500" s="154" t="s">
        <v>245</v>
      </c>
      <c r="Q500" s="155">
        <v>1.9539831194357728E-2</v>
      </c>
      <c r="R500" s="155">
        <v>3.1538499925145964E-2</v>
      </c>
      <c r="S500" s="155">
        <v>1.6813687762713872E-2</v>
      </c>
      <c r="T500" s="155">
        <v>1.944002934344052E-2</v>
      </c>
      <c r="U500" s="155">
        <v>2.4396944887081707E-2</v>
      </c>
      <c r="V500" s="155">
        <v>3.6345428840716308E-2</v>
      </c>
      <c r="W500" s="155">
        <v>3.7843564239891707E-2</v>
      </c>
      <c r="X500" s="155">
        <v>3.0677777188047345E-2</v>
      </c>
      <c r="Y500" s="172">
        <v>-0.71657870518443623</v>
      </c>
      <c r="Z500" s="172">
        <v>0.39898209836677845</v>
      </c>
      <c r="AA500" s="147"/>
      <c r="AB500" s="144"/>
      <c r="AC500" s="144"/>
      <c r="AD500" s="151">
        <v>3.4168564920273349E-3</v>
      </c>
      <c r="AE500" s="151">
        <v>2.6687956204379561E-2</v>
      </c>
      <c r="AF500" s="144"/>
    </row>
    <row r="501" spans="1:32" ht="22.15" customHeight="1" x14ac:dyDescent="0.25">
      <c r="A501" s="154" t="s">
        <v>246</v>
      </c>
      <c r="B501" s="155">
        <v>7.8247261345852897E-3</v>
      </c>
      <c r="C501" s="155">
        <v>2.6647966339410939E-2</v>
      </c>
      <c r="D501" s="155">
        <v>1.5570934256055362E-2</v>
      </c>
      <c r="E501" s="155">
        <v>1.7953321364452424E-3</v>
      </c>
      <c r="F501" s="155">
        <v>1.948051948051948E-2</v>
      </c>
      <c r="G501" s="155">
        <v>2.7199999999999998E-2</v>
      </c>
      <c r="H501" s="155">
        <v>1.0574018126888218E-2</v>
      </c>
      <c r="I501" s="155">
        <v>2.2408963585434174E-2</v>
      </c>
      <c r="J501" s="172">
        <v>1.1834945458545956</v>
      </c>
      <c r="K501" s="172">
        <v>0.64636332893066095</v>
      </c>
      <c r="L501" s="147"/>
      <c r="M501" s="203">
        <v>1.0679225248827837</v>
      </c>
      <c r="N501" s="144"/>
      <c r="P501" s="154" t="s">
        <v>246</v>
      </c>
      <c r="Q501" s="155">
        <v>5.7810151462596828E-3</v>
      </c>
      <c r="R501" s="155">
        <v>7.8846249812864911E-3</v>
      </c>
      <c r="S501" s="155">
        <v>4.9138594517790539E-3</v>
      </c>
      <c r="T501" s="155">
        <v>6.2966132779068342E-3</v>
      </c>
      <c r="U501" s="155">
        <v>1.0659926369580746E-2</v>
      </c>
      <c r="V501" s="155">
        <v>1.0779924599434497E-2</v>
      </c>
      <c r="W501" s="155">
        <v>7.5922547230886936E-3</v>
      </c>
      <c r="X501" s="155">
        <v>1.1729738336606337E-2</v>
      </c>
      <c r="Y501" s="172">
        <v>0.41374836135176429</v>
      </c>
      <c r="Z501" s="172">
        <v>0.39905568976073791</v>
      </c>
      <c r="AA501" s="147"/>
      <c r="AB501" s="144"/>
      <c r="AC501" s="144"/>
      <c r="AD501" s="151">
        <v>1.5945330296127564E-2</v>
      </c>
      <c r="AE501" s="151">
        <v>7.7391814389989573E-3</v>
      </c>
      <c r="AF501" s="144"/>
    </row>
    <row r="502" spans="1:32" x14ac:dyDescent="0.25">
      <c r="A502" s="149" t="s">
        <v>247</v>
      </c>
      <c r="B502" s="150">
        <v>55.51017214397497</v>
      </c>
      <c r="C502" s="150">
        <v>58.598877980364726</v>
      </c>
      <c r="D502" s="150">
        <v>48.041522491349475</v>
      </c>
      <c r="E502" s="150">
        <v>43.813285457809698</v>
      </c>
      <c r="F502" s="150">
        <v>48.034090909090907</v>
      </c>
      <c r="G502" s="150">
        <v>56.681599999999904</v>
      </c>
      <c r="H502" s="150">
        <v>58.628398791540718</v>
      </c>
      <c r="I502" s="150">
        <v>65.050420168067191</v>
      </c>
      <c r="J502" s="177">
        <v>6.4220213765264731</v>
      </c>
      <c r="K502" s="177">
        <v>11.918073926609338</v>
      </c>
      <c r="L502" s="147"/>
      <c r="M502" s="203">
        <v>2.9919837793404156</v>
      </c>
      <c r="N502" s="144"/>
      <c r="P502" s="149" t="s">
        <v>247</v>
      </c>
      <c r="Q502" s="150">
        <v>73.18140825528971</v>
      </c>
      <c r="R502" s="150">
        <v>77.267727930535528</v>
      </c>
      <c r="S502" s="150">
        <v>59.765674027588709</v>
      </c>
      <c r="T502" s="150">
        <v>61.998838488812801</v>
      </c>
      <c r="U502" s="150">
        <v>64.927358646079526</v>
      </c>
      <c r="V502" s="150">
        <v>56.439502827521139</v>
      </c>
      <c r="W502" s="150">
        <v>58.512035783650113</v>
      </c>
      <c r="X502" s="150">
        <v>62.058436388726776</v>
      </c>
      <c r="Y502" s="177">
        <v>3.5464006050766628</v>
      </c>
      <c r="Z502" s="177">
        <v>-2.8842692291043335</v>
      </c>
      <c r="AA502" s="147"/>
      <c r="AB502" s="144"/>
      <c r="AC502" s="144"/>
      <c r="AD502" s="150">
        <v>53.132346241457853</v>
      </c>
      <c r="AE502" s="150">
        <v>64.942705617831109</v>
      </c>
      <c r="AF502" s="144"/>
    </row>
    <row r="503" spans="1:32" x14ac:dyDescent="0.25">
      <c r="A503" s="149" t="s">
        <v>248</v>
      </c>
      <c r="B503" s="150">
        <v>55.043636363636381</v>
      </c>
      <c r="C503" s="150">
        <v>57.972039473684177</v>
      </c>
      <c r="D503" s="150">
        <v>47.85742971887548</v>
      </c>
      <c r="E503" s="150">
        <v>42.813765182186238</v>
      </c>
      <c r="F503" s="150">
        <v>45.786259541984741</v>
      </c>
      <c r="G503" s="150">
        <v>57.629844961240373</v>
      </c>
      <c r="H503" s="150">
        <v>58.578947368421098</v>
      </c>
      <c r="I503" s="150">
        <v>64.894645941278156</v>
      </c>
      <c r="J503" s="177">
        <v>6.3156985728570589</v>
      </c>
      <c r="K503" s="177">
        <v>12.365910309094232</v>
      </c>
      <c r="L503" s="147"/>
      <c r="M503" s="203">
        <v>0.47762162082031523</v>
      </c>
      <c r="N503" s="144"/>
      <c r="P503" s="149" t="s">
        <v>248</v>
      </c>
      <c r="Q503" s="150">
        <v>72.290563428966465</v>
      </c>
      <c r="R503" s="150">
        <v>78.092233303112749</v>
      </c>
      <c r="S503" s="150">
        <v>60.310089951886127</v>
      </c>
      <c r="T503" s="150">
        <v>62.863296703296768</v>
      </c>
      <c r="U503" s="150">
        <v>66.752627324171442</v>
      </c>
      <c r="V503" s="150">
        <v>57.263469985358739</v>
      </c>
      <c r="W503" s="150">
        <v>60.340813970269799</v>
      </c>
      <c r="X503" s="150">
        <v>64.417024320457841</v>
      </c>
      <c r="Y503" s="177">
        <v>4.0762103501880418</v>
      </c>
      <c r="Z503" s="177">
        <v>-1.3861583004196092</v>
      </c>
      <c r="AA503" s="147"/>
      <c r="AB503" s="144"/>
      <c r="AC503" s="144"/>
      <c r="AD503" s="150">
        <v>52.528735632183924</v>
      </c>
      <c r="AE503" s="150">
        <v>65.80318262087745</v>
      </c>
      <c r="AF503" s="144"/>
    </row>
    <row r="504" spans="1:32" x14ac:dyDescent="0.25">
      <c r="A504" s="146" t="s">
        <v>249</v>
      </c>
      <c r="B504" s="147">
        <v>112</v>
      </c>
      <c r="C504" s="147">
        <v>97</v>
      </c>
      <c r="D504" s="147">
        <v>60</v>
      </c>
      <c r="E504" s="147">
        <v>80</v>
      </c>
      <c r="F504" s="147">
        <v>71</v>
      </c>
      <c r="G504" s="147">
        <v>101</v>
      </c>
      <c r="H504" s="147">
        <v>142</v>
      </c>
      <c r="I504" s="147">
        <v>159</v>
      </c>
      <c r="J504" s="148">
        <v>0.11971830985915492</v>
      </c>
      <c r="K504" s="148">
        <v>0.67873303167420829</v>
      </c>
      <c r="L504" s="147"/>
      <c r="M504" s="155">
        <v>4.7905995781862006E-2</v>
      </c>
      <c r="N504" s="144"/>
      <c r="P504" s="146" t="s">
        <v>249</v>
      </c>
      <c r="Q504" s="147">
        <v>4405</v>
      </c>
      <c r="R504" s="147">
        <v>3399</v>
      </c>
      <c r="S504" s="147">
        <v>4248</v>
      </c>
      <c r="T504" s="147">
        <v>4120</v>
      </c>
      <c r="U504" s="147">
        <v>3527</v>
      </c>
      <c r="V504" s="147">
        <v>3393</v>
      </c>
      <c r="W504" s="147">
        <v>3695</v>
      </c>
      <c r="X504" s="147">
        <v>3319</v>
      </c>
      <c r="Y504" s="148">
        <v>-0.10175913396481732</v>
      </c>
      <c r="Z504" s="148">
        <v>-0.13267629820435287</v>
      </c>
      <c r="AA504" s="147"/>
      <c r="AB504" s="144"/>
      <c r="AC504" s="144"/>
      <c r="AD504" s="147">
        <v>94.714285714285708</v>
      </c>
      <c r="AE504" s="147">
        <v>3826.7142857142858</v>
      </c>
      <c r="AF504" s="144"/>
    </row>
    <row r="505" spans="1:32" x14ac:dyDescent="0.25">
      <c r="A505" s="146" t="s">
        <v>250</v>
      </c>
      <c r="B505" s="147">
        <v>4</v>
      </c>
      <c r="C505" s="147">
        <v>4</v>
      </c>
      <c r="D505" s="147">
        <v>3</v>
      </c>
      <c r="E505" s="147">
        <v>1</v>
      </c>
      <c r="F505" s="147">
        <v>4</v>
      </c>
      <c r="G505" s="147">
        <v>5</v>
      </c>
      <c r="H505" s="147">
        <v>4</v>
      </c>
      <c r="I505" s="147">
        <v>9</v>
      </c>
      <c r="J505" s="148">
        <v>1.25</v>
      </c>
      <c r="K505" s="148">
        <v>1.52</v>
      </c>
      <c r="L505" s="147"/>
      <c r="M505" s="155">
        <v>2.0594965675057208E-2</v>
      </c>
      <c r="N505" s="144"/>
      <c r="P505" s="146" t="s">
        <v>250</v>
      </c>
      <c r="Q505" s="147">
        <v>449</v>
      </c>
      <c r="R505" s="147">
        <v>349</v>
      </c>
      <c r="S505" s="147">
        <v>479</v>
      </c>
      <c r="T505" s="147">
        <v>370</v>
      </c>
      <c r="U505" s="147">
        <v>324</v>
      </c>
      <c r="V505" s="147">
        <v>367</v>
      </c>
      <c r="W505" s="147">
        <v>395</v>
      </c>
      <c r="X505" s="147">
        <v>437</v>
      </c>
      <c r="Y505" s="148">
        <v>0.10632911392405063</v>
      </c>
      <c r="Z505" s="148">
        <v>0.11928283937065491</v>
      </c>
      <c r="AA505" s="147"/>
      <c r="AB505" s="144"/>
      <c r="AC505" s="144"/>
      <c r="AD505" s="150">
        <v>3.5714285714285716</v>
      </c>
      <c r="AE505" s="150">
        <v>390.42857142857144</v>
      </c>
      <c r="AF505" s="144"/>
    </row>
    <row r="506" spans="1:32" x14ac:dyDescent="0.25">
      <c r="A506" s="149" t="s">
        <v>251</v>
      </c>
      <c r="B506" s="150">
        <v>0</v>
      </c>
      <c r="C506" s="150">
        <v>606</v>
      </c>
      <c r="D506" s="150">
        <v>430</v>
      </c>
      <c r="E506" s="150">
        <v>298</v>
      </c>
      <c r="F506" s="150">
        <v>368</v>
      </c>
      <c r="G506" s="150">
        <v>341</v>
      </c>
      <c r="H506" s="150">
        <v>343</v>
      </c>
      <c r="I506" s="150">
        <v>521</v>
      </c>
      <c r="J506" s="148">
        <v>0.51895043731778423</v>
      </c>
      <c r="K506" s="157">
        <v>0.31014249790444254</v>
      </c>
      <c r="L506" s="147"/>
      <c r="M506" s="155">
        <v>3.4793642313343129E-2</v>
      </c>
      <c r="N506" s="144"/>
      <c r="P506" s="149" t="s">
        <v>251</v>
      </c>
      <c r="Q506" s="150">
        <v>0</v>
      </c>
      <c r="R506" s="150">
        <v>18754</v>
      </c>
      <c r="S506" s="150">
        <v>15246</v>
      </c>
      <c r="T506" s="150">
        <v>13944</v>
      </c>
      <c r="U506" s="150">
        <v>13737</v>
      </c>
      <c r="V506" s="150">
        <v>12767</v>
      </c>
      <c r="W506" s="150">
        <v>12983</v>
      </c>
      <c r="X506" s="150">
        <v>14974</v>
      </c>
      <c r="Y506" s="148">
        <v>0.15335438650543018</v>
      </c>
      <c r="Z506" s="157">
        <v>2.7598906566320826E-2</v>
      </c>
      <c r="AA506" s="147"/>
      <c r="AB506" s="144"/>
      <c r="AC506" s="144"/>
      <c r="AD506" s="158">
        <v>397.66666666666669</v>
      </c>
      <c r="AE506" s="158">
        <v>14571.833333333334</v>
      </c>
      <c r="AF506" s="144"/>
    </row>
    <row r="507" spans="1:32" x14ac:dyDescent="0.25">
      <c r="A507" s="159" t="s">
        <v>252</v>
      </c>
      <c r="B507" s="147">
        <v>183</v>
      </c>
      <c r="C507" s="147">
        <v>189</v>
      </c>
      <c r="D507" s="147">
        <v>246</v>
      </c>
      <c r="E507" s="147">
        <v>192</v>
      </c>
      <c r="F507" s="147">
        <v>152</v>
      </c>
      <c r="G507" s="147">
        <v>152</v>
      </c>
      <c r="H507" s="147">
        <v>154</v>
      </c>
      <c r="I507" s="147">
        <v>172</v>
      </c>
      <c r="J507" s="148">
        <v>0.11688311688311688</v>
      </c>
      <c r="K507" s="148">
        <v>-5.0473186119873795E-2</v>
      </c>
      <c r="L507" s="147"/>
      <c r="M507" s="155">
        <v>3.3732104334183173E-2</v>
      </c>
      <c r="N507" s="144"/>
      <c r="P507" s="159" t="s">
        <v>252</v>
      </c>
      <c r="Q507" s="147">
        <v>5387</v>
      </c>
      <c r="R507" s="147">
        <v>5016</v>
      </c>
      <c r="S507" s="147">
        <v>5663</v>
      </c>
      <c r="T507" s="147">
        <v>5134</v>
      </c>
      <c r="U507" s="147">
        <v>5668</v>
      </c>
      <c r="V507" s="147">
        <v>5621</v>
      </c>
      <c r="W507" s="147">
        <v>5047</v>
      </c>
      <c r="X507" s="147">
        <v>5099</v>
      </c>
      <c r="Y507" s="148">
        <v>1.0303150386368139E-2</v>
      </c>
      <c r="Z507" s="148">
        <v>-4.9099531116794611E-2</v>
      </c>
      <c r="AA507" s="147"/>
      <c r="AB507" s="144"/>
      <c r="AC507" s="144"/>
      <c r="AD507" s="150">
        <v>181.14285714285714</v>
      </c>
      <c r="AE507" s="150">
        <v>5362.2857142857147</v>
      </c>
      <c r="AF507" s="144"/>
    </row>
    <row r="508" spans="1:32" x14ac:dyDescent="0.25">
      <c r="A508" s="159" t="s">
        <v>253</v>
      </c>
      <c r="B508" s="147">
        <v>2</v>
      </c>
      <c r="C508" s="147">
        <v>6</v>
      </c>
      <c r="D508" s="147">
        <v>7</v>
      </c>
      <c r="E508" s="147">
        <v>4</v>
      </c>
      <c r="F508" s="147">
        <v>5</v>
      </c>
      <c r="G508" s="147">
        <v>2</v>
      </c>
      <c r="H508" s="147">
        <v>9</v>
      </c>
      <c r="I508" s="147">
        <v>9</v>
      </c>
      <c r="J508" s="148">
        <v>0</v>
      </c>
      <c r="K508" s="148">
        <v>0.8</v>
      </c>
      <c r="L508" s="147"/>
      <c r="M508" s="155">
        <v>5.4545454545454543E-2</v>
      </c>
      <c r="N508" s="144"/>
      <c r="P508" s="159" t="s">
        <v>253</v>
      </c>
      <c r="Q508" s="147">
        <v>156</v>
      </c>
      <c r="R508" s="147">
        <v>166</v>
      </c>
      <c r="S508" s="147">
        <v>202</v>
      </c>
      <c r="T508" s="147">
        <v>195</v>
      </c>
      <c r="U508" s="147">
        <v>169</v>
      </c>
      <c r="V508" s="147">
        <v>165</v>
      </c>
      <c r="W508" s="147">
        <v>152</v>
      </c>
      <c r="X508" s="147">
        <v>165</v>
      </c>
      <c r="Y508" s="148">
        <v>8.5526315789473686E-2</v>
      </c>
      <c r="Z508" s="148">
        <v>-4.1493775933609936E-2</v>
      </c>
      <c r="AA508" s="147"/>
      <c r="AB508" s="144"/>
      <c r="AC508" s="144"/>
      <c r="AD508" s="150">
        <v>5</v>
      </c>
      <c r="AE508" s="150">
        <v>172.14285714285714</v>
      </c>
      <c r="AF508" s="144"/>
    </row>
    <row r="509" spans="1:32" x14ac:dyDescent="0.25">
      <c r="A509" s="159" t="s">
        <v>254</v>
      </c>
      <c r="B509" s="160">
        <v>1.0810810810810811E-2</v>
      </c>
      <c r="C509" s="160">
        <v>3.0769230769230771E-2</v>
      </c>
      <c r="D509" s="160">
        <v>2.766798418972332E-2</v>
      </c>
      <c r="E509" s="160">
        <v>2.0408163265306121E-2</v>
      </c>
      <c r="F509" s="160">
        <v>3.1847133757961783E-2</v>
      </c>
      <c r="G509" s="160">
        <v>1.2987012987012988E-2</v>
      </c>
      <c r="H509" s="160">
        <v>5.5214723926380369E-2</v>
      </c>
      <c r="I509" s="160">
        <v>4.9723756906077346E-2</v>
      </c>
      <c r="J509" s="172">
        <v>-0.54909670203030225</v>
      </c>
      <c r="K509" s="172">
        <v>2.2862667113291466</v>
      </c>
      <c r="L509" s="147"/>
      <c r="M509" s="203">
        <v>1.8378772103645733</v>
      </c>
      <c r="N509" s="144"/>
      <c r="P509" s="159" t="s">
        <v>254</v>
      </c>
      <c r="Q509" s="160">
        <v>2.814360454627458E-2</v>
      </c>
      <c r="R509" s="160">
        <v>3.2033963720571206E-2</v>
      </c>
      <c r="S509" s="160">
        <v>3.4441602728047742E-2</v>
      </c>
      <c r="T509" s="160">
        <v>3.6592231187840121E-2</v>
      </c>
      <c r="U509" s="160">
        <v>2.8953229398663696E-2</v>
      </c>
      <c r="V509" s="160">
        <v>2.8517110266159697E-2</v>
      </c>
      <c r="W509" s="160">
        <v>2.9236391613771878E-2</v>
      </c>
      <c r="X509" s="160">
        <v>3.1344984802431614E-2</v>
      </c>
      <c r="Y509" s="172">
        <v>0.21085931886597359</v>
      </c>
      <c r="Z509" s="172">
        <v>2.4098645442820893E-2</v>
      </c>
      <c r="AA509" s="147"/>
      <c r="AB509" s="144"/>
      <c r="AC509" s="144"/>
      <c r="AD509" s="191">
        <v>2.686108979278588E-2</v>
      </c>
      <c r="AE509" s="191">
        <v>3.1103998348003405E-2</v>
      </c>
      <c r="AF509" s="144"/>
    </row>
    <row r="510" spans="1:32" x14ac:dyDescent="0.25">
      <c r="A510" s="161" t="s">
        <v>255</v>
      </c>
      <c r="B510" s="161"/>
      <c r="C510" s="161"/>
      <c r="D510" s="161"/>
      <c r="E510" s="144"/>
      <c r="F510" s="144"/>
      <c r="G510" s="144"/>
      <c r="H510" s="144"/>
      <c r="I510" s="144"/>
      <c r="J510" s="144"/>
      <c r="K510" s="144"/>
      <c r="L510" s="144"/>
      <c r="M510" s="144"/>
      <c r="N510" s="144"/>
      <c r="O510" s="204"/>
      <c r="P510" s="161" t="s">
        <v>255</v>
      </c>
      <c r="Q510" s="161"/>
      <c r="R510" s="161"/>
      <c r="S510" s="161"/>
      <c r="T510" s="144"/>
      <c r="U510" s="144"/>
      <c r="V510" s="144"/>
      <c r="W510" s="144"/>
      <c r="X510" s="144"/>
      <c r="Y510" s="144"/>
      <c r="Z510" s="144"/>
      <c r="AA510" s="144"/>
      <c r="AB510" s="144"/>
      <c r="AC510" s="144"/>
      <c r="AD510" s="144"/>
      <c r="AE510" s="144"/>
      <c r="AF510" s="144"/>
    </row>
    <row r="513" spans="1:32" x14ac:dyDescent="0.25">
      <c r="A513" s="189" t="s">
        <v>264</v>
      </c>
      <c r="B513" s="189"/>
      <c r="C513" s="189"/>
      <c r="D513" s="189"/>
      <c r="E513" s="181"/>
      <c r="F513" s="167"/>
      <c r="G513" s="167"/>
      <c r="H513" s="167"/>
      <c r="I513" s="167"/>
      <c r="J513" s="167"/>
      <c r="K513" s="167"/>
      <c r="L513" s="188"/>
      <c r="M513" s="211"/>
      <c r="N513" s="144"/>
      <c r="O513" s="211"/>
      <c r="P513" s="189" t="s">
        <v>264</v>
      </c>
      <c r="Q513" s="189"/>
      <c r="R513" s="189"/>
      <c r="S513" s="189"/>
      <c r="T513" s="181"/>
      <c r="U513" s="144"/>
      <c r="V513" s="144"/>
      <c r="W513" s="144"/>
      <c r="X513" s="144"/>
      <c r="Y513" s="144"/>
      <c r="Z513" s="144"/>
      <c r="AA513" s="188"/>
      <c r="AB513" s="144"/>
      <c r="AC513" s="144"/>
      <c r="AD513" s="144"/>
      <c r="AE513" s="144"/>
      <c r="AF513" s="144"/>
    </row>
    <row r="514" spans="1:32" x14ac:dyDescent="0.25">
      <c r="A514" s="166" t="s">
        <v>322</v>
      </c>
      <c r="B514" s="166"/>
      <c r="C514" s="166"/>
      <c r="D514" s="166"/>
      <c r="E514" s="213"/>
      <c r="F514" s="167"/>
      <c r="G514" s="167"/>
      <c r="H514" s="167"/>
      <c r="I514" s="167"/>
      <c r="J514" s="167"/>
      <c r="K514" s="167"/>
      <c r="L514" s="167"/>
      <c r="M514" s="144"/>
      <c r="N514" s="144"/>
      <c r="P514" s="166" t="s">
        <v>231</v>
      </c>
      <c r="Q514" s="166"/>
      <c r="R514" s="166"/>
      <c r="S514" s="166"/>
      <c r="T514" s="162"/>
      <c r="U514" s="144"/>
      <c r="V514" s="144"/>
      <c r="W514" s="144"/>
      <c r="X514" s="144"/>
      <c r="Y514" s="144"/>
      <c r="Z514" s="144"/>
      <c r="AA514" s="167"/>
      <c r="AB514" s="144"/>
      <c r="AC514" s="144"/>
      <c r="AD514" s="144"/>
      <c r="AE514" s="144"/>
      <c r="AF514" s="144"/>
    </row>
    <row r="515" spans="1:32" ht="31.5" x14ac:dyDescent="0.25">
      <c r="A515" s="190"/>
      <c r="B515" s="141">
        <v>2019</v>
      </c>
      <c r="C515" s="141">
        <v>2020</v>
      </c>
      <c r="D515" s="141">
        <v>2021</v>
      </c>
      <c r="E515" s="141">
        <v>2022</v>
      </c>
      <c r="F515" s="141">
        <v>2023</v>
      </c>
      <c r="G515" s="141">
        <v>2024</v>
      </c>
      <c r="H515" s="141">
        <v>2025</v>
      </c>
      <c r="I515" s="141">
        <v>2026</v>
      </c>
      <c r="J515" s="142" t="s">
        <v>232</v>
      </c>
      <c r="K515" s="142" t="s">
        <v>233</v>
      </c>
      <c r="L515" s="143" t="s">
        <v>234</v>
      </c>
      <c r="M515" s="145" t="s">
        <v>287</v>
      </c>
      <c r="N515" s="144"/>
      <c r="P515" s="190"/>
      <c r="Q515" s="141">
        <v>2019</v>
      </c>
      <c r="R515" s="141">
        <v>2020</v>
      </c>
      <c r="S515" s="141">
        <v>2021</v>
      </c>
      <c r="T515" s="141">
        <v>2022</v>
      </c>
      <c r="U515" s="141">
        <v>2023</v>
      </c>
      <c r="V515" s="141">
        <v>2024</v>
      </c>
      <c r="W515" s="141">
        <v>2025</v>
      </c>
      <c r="X515" s="141">
        <v>2026</v>
      </c>
      <c r="Y515" s="142" t="s">
        <v>232</v>
      </c>
      <c r="Z515" s="142" t="s">
        <v>233</v>
      </c>
      <c r="AA515" s="143" t="s">
        <v>234</v>
      </c>
      <c r="AB515" s="144"/>
      <c r="AC515" s="144"/>
      <c r="AD515" s="145" t="s">
        <v>323</v>
      </c>
      <c r="AE515" s="145" t="s">
        <v>235</v>
      </c>
      <c r="AF515" s="144"/>
    </row>
    <row r="516" spans="1:32" x14ac:dyDescent="0.25">
      <c r="A516" s="146" t="s">
        <v>236</v>
      </c>
      <c r="B516" s="147">
        <v>665</v>
      </c>
      <c r="C516" s="147">
        <v>654</v>
      </c>
      <c r="D516" s="147">
        <v>517</v>
      </c>
      <c r="E516" s="147">
        <v>481</v>
      </c>
      <c r="F516" s="147">
        <v>660</v>
      </c>
      <c r="G516" s="147">
        <v>693</v>
      </c>
      <c r="H516" s="147">
        <v>679</v>
      </c>
      <c r="I516" s="147">
        <v>668</v>
      </c>
      <c r="J516" s="148">
        <v>-1.6200294550810016E-2</v>
      </c>
      <c r="K516" s="148">
        <v>7.5189698781328959E-2</v>
      </c>
      <c r="L516" s="147"/>
      <c r="M516" s="155">
        <v>1.9079717802976206E-2</v>
      </c>
      <c r="N516" s="144"/>
      <c r="P516" s="146" t="s">
        <v>236</v>
      </c>
      <c r="Q516" s="147">
        <v>29719</v>
      </c>
      <c r="R516" s="147">
        <v>30357</v>
      </c>
      <c r="S516" s="147">
        <v>22700</v>
      </c>
      <c r="T516" s="147">
        <v>28141</v>
      </c>
      <c r="U516" s="147">
        <v>32999</v>
      </c>
      <c r="V516" s="147">
        <v>35838</v>
      </c>
      <c r="W516" s="147">
        <v>34289</v>
      </c>
      <c r="X516" s="147">
        <v>35011</v>
      </c>
      <c r="Y516" s="148">
        <v>2.105631543643734E-2</v>
      </c>
      <c r="Z516" s="148">
        <v>0.14498955817289053</v>
      </c>
      <c r="AA516" s="147"/>
      <c r="AB516" s="144"/>
      <c r="AC516" s="144"/>
      <c r="AD516" s="147">
        <v>621.28571428571433</v>
      </c>
      <c r="AE516" s="147">
        <v>30577.571428571428</v>
      </c>
      <c r="AF516" s="144"/>
    </row>
    <row r="517" spans="1:32" x14ac:dyDescent="0.25">
      <c r="A517" s="149" t="s">
        <v>237</v>
      </c>
      <c r="B517" s="150">
        <v>236</v>
      </c>
      <c r="C517" s="150">
        <v>242</v>
      </c>
      <c r="D517" s="150">
        <v>204</v>
      </c>
      <c r="E517" s="150">
        <v>134</v>
      </c>
      <c r="F517" s="150">
        <v>159</v>
      </c>
      <c r="G517" s="150">
        <v>188</v>
      </c>
      <c r="H517" s="150">
        <v>154</v>
      </c>
      <c r="I517" s="150">
        <v>125</v>
      </c>
      <c r="J517" s="148">
        <v>-0.18831168831168832</v>
      </c>
      <c r="K517" s="148">
        <v>-0.33561123766135154</v>
      </c>
      <c r="L517" s="147"/>
      <c r="M517" s="155">
        <v>2.1251275076504591E-2</v>
      </c>
      <c r="N517" s="144"/>
      <c r="P517" s="149" t="s">
        <v>237</v>
      </c>
      <c r="Q517" s="150">
        <v>7240</v>
      </c>
      <c r="R517" s="150">
        <v>7407</v>
      </c>
      <c r="S517" s="150">
        <v>5905</v>
      </c>
      <c r="T517" s="150">
        <v>6187</v>
      </c>
      <c r="U517" s="150">
        <v>6401</v>
      </c>
      <c r="V517" s="150">
        <v>6379</v>
      </c>
      <c r="W517" s="150">
        <v>5385</v>
      </c>
      <c r="X517" s="150">
        <v>5882</v>
      </c>
      <c r="Y517" s="148">
        <v>9.2293407613741871E-2</v>
      </c>
      <c r="Z517" s="148">
        <v>-8.3066096561553573E-2</v>
      </c>
      <c r="AA517" s="147"/>
      <c r="AB517" s="144"/>
      <c r="AC517" s="144"/>
      <c r="AD517" s="150">
        <v>188.14285714285714</v>
      </c>
      <c r="AE517" s="150">
        <v>6414.8571428571431</v>
      </c>
      <c r="AF517" s="144"/>
    </row>
    <row r="518" spans="1:32" x14ac:dyDescent="0.25">
      <c r="A518" s="146" t="s">
        <v>90</v>
      </c>
      <c r="B518" s="151">
        <v>0.41843971631205673</v>
      </c>
      <c r="C518" s="151">
        <v>0.40468227424749165</v>
      </c>
      <c r="D518" s="151">
        <v>0.42411642411642414</v>
      </c>
      <c r="E518" s="151">
        <v>0.30733944954128439</v>
      </c>
      <c r="F518" s="151">
        <v>0.27604166666666669</v>
      </c>
      <c r="G518" s="151">
        <v>0.30921052631578949</v>
      </c>
      <c r="H518" s="151">
        <v>0.26415094339622641</v>
      </c>
      <c r="I518" s="151">
        <v>0.20424836601307189</v>
      </c>
      <c r="J518" s="172">
        <v>-5.9902577383154521</v>
      </c>
      <c r="K518" s="172">
        <v>-13.818533133482202</v>
      </c>
      <c r="L518" s="147"/>
      <c r="M518" s="203">
        <v>2.0705444678781633</v>
      </c>
      <c r="N518" s="144"/>
      <c r="P518" s="146" t="s">
        <v>90</v>
      </c>
      <c r="Q518" s="151">
        <v>0.26333975921143565</v>
      </c>
      <c r="R518" s="151">
        <v>0.25994034041059833</v>
      </c>
      <c r="S518" s="151">
        <v>0.2713570148430679</v>
      </c>
      <c r="T518" s="151">
        <v>0.23304079249689255</v>
      </c>
      <c r="U518" s="151">
        <v>0.20886902042680938</v>
      </c>
      <c r="V518" s="151">
        <v>0.19705909610453801</v>
      </c>
      <c r="W518" s="151">
        <v>0.1704059998101326</v>
      </c>
      <c r="X518" s="151">
        <v>0.18354292133429026</v>
      </c>
      <c r="Y518" s="172">
        <v>1.3136921524157659</v>
      </c>
      <c r="Z518" s="172">
        <v>-4.2200608597942448</v>
      </c>
      <c r="AA518" s="147"/>
      <c r="AB518" s="144"/>
      <c r="AC518" s="144"/>
      <c r="AD518" s="151">
        <v>0.34243369734789392</v>
      </c>
      <c r="AE518" s="151">
        <v>0.22574352993223271</v>
      </c>
      <c r="AF518" s="144"/>
    </row>
    <row r="519" spans="1:32" x14ac:dyDescent="0.25">
      <c r="A519" s="149" t="s">
        <v>238</v>
      </c>
      <c r="B519" s="150">
        <v>198</v>
      </c>
      <c r="C519" s="150">
        <v>182</v>
      </c>
      <c r="D519" s="150">
        <v>162</v>
      </c>
      <c r="E519" s="150">
        <v>94</v>
      </c>
      <c r="F519" s="150">
        <v>116</v>
      </c>
      <c r="G519" s="150">
        <v>151</v>
      </c>
      <c r="H519" s="150">
        <v>124</v>
      </c>
      <c r="I519" s="150">
        <v>95</v>
      </c>
      <c r="J519" s="148">
        <v>-0.23387096774193547</v>
      </c>
      <c r="K519" s="148">
        <v>-0.35248296007789681</v>
      </c>
      <c r="L519" s="147"/>
      <c r="M519" s="155">
        <v>1.908780389793048E-2</v>
      </c>
      <c r="N519" s="144"/>
      <c r="P519" s="149" t="s">
        <v>238</v>
      </c>
      <c r="Q519" s="150">
        <v>6227</v>
      </c>
      <c r="R519" s="150">
        <v>6425</v>
      </c>
      <c r="S519" s="150">
        <v>5110</v>
      </c>
      <c r="T519" s="150">
        <v>5031</v>
      </c>
      <c r="U519" s="150">
        <v>5004</v>
      </c>
      <c r="V519" s="150">
        <v>4950</v>
      </c>
      <c r="W519" s="150">
        <v>4219</v>
      </c>
      <c r="X519" s="150">
        <v>4977</v>
      </c>
      <c r="Y519" s="148">
        <v>0.17966342735245319</v>
      </c>
      <c r="Z519" s="148">
        <v>-5.7539360493426436E-2</v>
      </c>
      <c r="AA519" s="147"/>
      <c r="AB519" s="144"/>
      <c r="AC519" s="144"/>
      <c r="AD519" s="150">
        <v>146.71428571428572</v>
      </c>
      <c r="AE519" s="150">
        <v>5280.8571428571431</v>
      </c>
      <c r="AF519" s="144"/>
    </row>
    <row r="520" spans="1:32" x14ac:dyDescent="0.25">
      <c r="A520" s="149" t="s">
        <v>239</v>
      </c>
      <c r="B520" s="153">
        <v>0.29774436090225564</v>
      </c>
      <c r="C520" s="153">
        <v>0.27828746177370028</v>
      </c>
      <c r="D520" s="153">
        <v>0.31334622823984526</v>
      </c>
      <c r="E520" s="153">
        <v>0.19542619542619544</v>
      </c>
      <c r="F520" s="153">
        <v>0.17575757575757575</v>
      </c>
      <c r="G520" s="153">
        <v>0.21789321789321789</v>
      </c>
      <c r="H520" s="153">
        <v>0.18262150220913106</v>
      </c>
      <c r="I520" s="153">
        <v>0.14221556886227546</v>
      </c>
      <c r="J520" s="172">
        <v>-4.0405933346855605</v>
      </c>
      <c r="K520" s="172">
        <v>-9.3930671652785449</v>
      </c>
      <c r="L520" s="147"/>
      <c r="M520" s="203">
        <v>6.0246249382361894E-3</v>
      </c>
      <c r="N520" s="144"/>
      <c r="P520" s="149" t="s">
        <v>239</v>
      </c>
      <c r="Q520" s="153">
        <v>0.2095292573774353</v>
      </c>
      <c r="R520" s="153">
        <v>0.2116480548143756</v>
      </c>
      <c r="S520" s="153">
        <v>0.2251101321585903</v>
      </c>
      <c r="T520" s="153">
        <v>0.17877829501439182</v>
      </c>
      <c r="U520" s="153">
        <v>0.15164095881693385</v>
      </c>
      <c r="V520" s="153">
        <v>0.13812154696132597</v>
      </c>
      <c r="W520" s="153">
        <v>0.12304237510571904</v>
      </c>
      <c r="X520" s="153">
        <v>0.1421553226128931</v>
      </c>
      <c r="Y520" s="172">
        <v>1.9112947507174058</v>
      </c>
      <c r="Z520" s="172">
        <v>-3.0548293015742272</v>
      </c>
      <c r="AA520" s="147"/>
      <c r="AB520" s="144"/>
      <c r="AC520" s="144"/>
      <c r="AD520" s="153">
        <v>0.23614624051506092</v>
      </c>
      <c r="AE520" s="153">
        <v>0.17270361562863537</v>
      </c>
      <c r="AF520" s="144"/>
    </row>
    <row r="521" spans="1:32" x14ac:dyDescent="0.25">
      <c r="A521" s="149" t="s">
        <v>240</v>
      </c>
      <c r="B521" s="153">
        <v>0.83898305084745761</v>
      </c>
      <c r="C521" s="153">
        <v>0.75206611570247939</v>
      </c>
      <c r="D521" s="153">
        <v>0.79411764705882348</v>
      </c>
      <c r="E521" s="153">
        <v>0.70149253731343286</v>
      </c>
      <c r="F521" s="153">
        <v>0.72955974842767291</v>
      </c>
      <c r="G521" s="153">
        <v>0.80319148936170215</v>
      </c>
      <c r="H521" s="153">
        <v>0.80519480519480524</v>
      </c>
      <c r="I521" s="153">
        <v>0.76</v>
      </c>
      <c r="J521" s="172">
        <v>-4.5194805194805232</v>
      </c>
      <c r="K521" s="172">
        <v>-1.9802581624905113</v>
      </c>
      <c r="L521" s="147"/>
      <c r="M521" s="203">
        <v>-8.6140768446106737</v>
      </c>
      <c r="N521" s="144"/>
      <c r="P521" s="149" t="s">
        <v>240</v>
      </c>
      <c r="Q521" s="153">
        <v>0.86008287292817676</v>
      </c>
      <c r="R521" s="153">
        <v>0.86742270824895373</v>
      </c>
      <c r="S521" s="153">
        <v>0.86536833192209994</v>
      </c>
      <c r="T521" s="153">
        <v>0.813156618716664</v>
      </c>
      <c r="U521" s="153">
        <v>0.78175285111701298</v>
      </c>
      <c r="V521" s="153">
        <v>0.77598369650415422</v>
      </c>
      <c r="W521" s="153">
        <v>0.78347260909935001</v>
      </c>
      <c r="X521" s="153">
        <v>0.84614076844610675</v>
      </c>
      <c r="Y521" s="172">
        <v>6.2668159346756731</v>
      </c>
      <c r="Z521" s="172">
        <v>2.2917892978442378</v>
      </c>
      <c r="AA521" s="147"/>
      <c r="AB521" s="144"/>
      <c r="AC521" s="144"/>
      <c r="AD521" s="153">
        <v>0.77980258162490512</v>
      </c>
      <c r="AE521" s="153">
        <v>0.82322287546766437</v>
      </c>
      <c r="AF521" s="144"/>
    </row>
    <row r="522" spans="1:32" ht="22.15" customHeight="1" x14ac:dyDescent="0.25">
      <c r="A522" s="154" t="s">
        <v>241</v>
      </c>
      <c r="B522" s="155">
        <v>2.9661016949152543E-2</v>
      </c>
      <c r="C522" s="155">
        <v>1.2396694214876033E-2</v>
      </c>
      <c r="D522" s="155">
        <v>2.9411764705882353E-2</v>
      </c>
      <c r="E522" s="155">
        <v>3.7313432835820892E-2</v>
      </c>
      <c r="F522" s="155">
        <v>3.7735849056603772E-2</v>
      </c>
      <c r="G522" s="155">
        <v>4.7872340425531915E-2</v>
      </c>
      <c r="H522" s="155">
        <v>3.2467532467532464E-2</v>
      </c>
      <c r="I522" s="155">
        <v>2.4E-2</v>
      </c>
      <c r="J522" s="172">
        <v>-0.84675324675324637</v>
      </c>
      <c r="K522" s="172">
        <v>-0.71313591495823847</v>
      </c>
      <c r="L522" s="147"/>
      <c r="M522" s="203">
        <v>0.42788167290037404</v>
      </c>
      <c r="N522" s="144"/>
      <c r="P522" s="154" t="s">
        <v>241</v>
      </c>
      <c r="Q522" s="155">
        <v>2.0580110497237569E-2</v>
      </c>
      <c r="R522" s="155">
        <v>2.227622519238558E-2</v>
      </c>
      <c r="S522" s="155">
        <v>2.1845893310753598E-2</v>
      </c>
      <c r="T522" s="155">
        <v>2.4082754161952481E-2</v>
      </c>
      <c r="U522" s="155">
        <v>2.2340259334478987E-2</v>
      </c>
      <c r="V522" s="155">
        <v>2.1633484872237027E-2</v>
      </c>
      <c r="W522" s="155">
        <v>2.0055710306406686E-2</v>
      </c>
      <c r="X522" s="155">
        <v>1.972118327099626E-2</v>
      </c>
      <c r="Y522" s="172">
        <v>-3.3452703541042572E-2</v>
      </c>
      <c r="Z522" s="172">
        <v>-0.21254228220021382</v>
      </c>
      <c r="AA522" s="147"/>
      <c r="AB522" s="144"/>
      <c r="AC522" s="144"/>
      <c r="AD522" s="151">
        <v>3.1131359149582385E-2</v>
      </c>
      <c r="AE522" s="151">
        <v>2.1846606092998398E-2</v>
      </c>
      <c r="AF522" s="144"/>
    </row>
    <row r="523" spans="1:32" ht="22.15" customHeight="1" x14ac:dyDescent="0.25">
      <c r="A523" s="154" t="s">
        <v>242</v>
      </c>
      <c r="B523" s="155">
        <v>1.0526315789473684E-2</v>
      </c>
      <c r="C523" s="155">
        <v>4.5871559633027525E-3</v>
      </c>
      <c r="D523" s="155">
        <v>1.160541586073501E-2</v>
      </c>
      <c r="E523" s="155">
        <v>1.0395010395010396E-2</v>
      </c>
      <c r="F523" s="155">
        <v>9.0909090909090905E-3</v>
      </c>
      <c r="G523" s="155">
        <v>1.2987012987012988E-2</v>
      </c>
      <c r="H523" s="155">
        <v>7.3637702503681884E-3</v>
      </c>
      <c r="I523" s="155">
        <v>4.4910179640718561E-3</v>
      </c>
      <c r="J523" s="172">
        <v>-0.28727522862963323</v>
      </c>
      <c r="K523" s="172">
        <v>-0.49364366231895829</v>
      </c>
      <c r="L523" s="147"/>
      <c r="M523" s="203">
        <v>0.11777735551717962</v>
      </c>
      <c r="N523" s="144"/>
      <c r="P523" s="154" t="s">
        <v>242</v>
      </c>
      <c r="Q523" s="155">
        <v>5.013627645613917E-3</v>
      </c>
      <c r="R523" s="155">
        <v>5.4353196956220973E-3</v>
      </c>
      <c r="S523" s="155">
        <v>5.6828193832599121E-3</v>
      </c>
      <c r="T523" s="155">
        <v>5.2947656444333894E-3</v>
      </c>
      <c r="U523" s="155">
        <v>4.3334646504439526E-3</v>
      </c>
      <c r="V523" s="155">
        <v>3.850661309224845E-3</v>
      </c>
      <c r="W523" s="155">
        <v>3.1496981539269153E-3</v>
      </c>
      <c r="X523" s="155">
        <v>3.31324440890006E-3</v>
      </c>
      <c r="Y523" s="172">
        <v>1.6354625497314468E-2</v>
      </c>
      <c r="Z523" s="172">
        <v>-0.12699468190307761</v>
      </c>
      <c r="AA523" s="147"/>
      <c r="AB523" s="144"/>
      <c r="AC523" s="144"/>
      <c r="AD523" s="151">
        <v>9.4274545872614392E-3</v>
      </c>
      <c r="AE523" s="151">
        <v>4.583191227930836E-3</v>
      </c>
      <c r="AF523" s="144"/>
    </row>
    <row r="524" spans="1:32" ht="22.15" customHeight="1" x14ac:dyDescent="0.25">
      <c r="A524" s="154" t="s">
        <v>243</v>
      </c>
      <c r="B524" s="155">
        <v>7.3684210526315783E-2</v>
      </c>
      <c r="C524" s="155">
        <v>7.7981651376146793E-2</v>
      </c>
      <c r="D524" s="155">
        <v>9.4777562862669251E-2</v>
      </c>
      <c r="E524" s="155">
        <v>7.4844074844074848E-2</v>
      </c>
      <c r="F524" s="155">
        <v>5.4545454545454543E-2</v>
      </c>
      <c r="G524" s="155">
        <v>6.3492063492063489E-2</v>
      </c>
      <c r="H524" s="155">
        <v>6.4801178203240065E-2</v>
      </c>
      <c r="I524" s="155">
        <v>5.239520958083832E-2</v>
      </c>
      <c r="J524" s="172">
        <v>-1.2405968622401744</v>
      </c>
      <c r="K524" s="172">
        <v>-1.8655606698766189</v>
      </c>
      <c r="L524" s="147"/>
      <c r="M524" s="203">
        <v>0.60669127598392059</v>
      </c>
      <c r="N524" s="144"/>
      <c r="P524" s="154" t="s">
        <v>243</v>
      </c>
      <c r="Q524" s="155">
        <v>6.6724990746660384E-2</v>
      </c>
      <c r="R524" s="155">
        <v>7.3590934545574332E-2</v>
      </c>
      <c r="S524" s="155">
        <v>7.3480176211453738E-2</v>
      </c>
      <c r="T524" s="155">
        <v>7.0217831633559574E-2</v>
      </c>
      <c r="U524" s="155">
        <v>6.0274553774356796E-2</v>
      </c>
      <c r="V524" s="155">
        <v>5.5416038841453207E-2</v>
      </c>
      <c r="W524" s="155">
        <v>4.6166409052465808E-2</v>
      </c>
      <c r="X524" s="155">
        <v>4.6328296820999114E-2</v>
      </c>
      <c r="Y524" s="172">
        <v>1.6188776853330589E-2</v>
      </c>
      <c r="Z524" s="172">
        <v>-1.6364713461981408</v>
      </c>
      <c r="AA524" s="147"/>
      <c r="AB524" s="144"/>
      <c r="AC524" s="144"/>
      <c r="AD524" s="151">
        <v>7.1050816279604509E-2</v>
      </c>
      <c r="AE524" s="151">
        <v>6.2693010282980521E-2</v>
      </c>
      <c r="AF524" s="144"/>
    </row>
    <row r="525" spans="1:32" ht="22.15" customHeight="1" x14ac:dyDescent="0.25">
      <c r="A525" s="154" t="s">
        <v>244</v>
      </c>
      <c r="B525" s="155">
        <v>0.42105263157894735</v>
      </c>
      <c r="C525" s="155">
        <v>0.47094801223241589</v>
      </c>
      <c r="D525" s="155">
        <v>0.43520309477756286</v>
      </c>
      <c r="E525" s="155">
        <v>0.55301455301455305</v>
      </c>
      <c r="F525" s="155">
        <v>0.5757575757575758</v>
      </c>
      <c r="G525" s="155">
        <v>0.53968253968253965</v>
      </c>
      <c r="H525" s="155">
        <v>0.52577319587628868</v>
      </c>
      <c r="I525" s="155">
        <v>0.56137724550898205</v>
      </c>
      <c r="J525" s="172">
        <v>3.5604049632693369</v>
      </c>
      <c r="K525" s="172">
        <v>5.7813207799163653</v>
      </c>
      <c r="L525" s="147"/>
      <c r="M525" s="203">
        <v>-5.4286403058610988</v>
      </c>
      <c r="N525" s="144"/>
      <c r="P525" s="154" t="s">
        <v>244</v>
      </c>
      <c r="Q525" s="155">
        <v>0.59837141222786772</v>
      </c>
      <c r="R525" s="155">
        <v>0.57713212768060085</v>
      </c>
      <c r="S525" s="155">
        <v>0.58013215859030842</v>
      </c>
      <c r="T525" s="155">
        <v>0.61824384350236306</v>
      </c>
      <c r="U525" s="155">
        <v>0.61717021727931154</v>
      </c>
      <c r="V525" s="155">
        <v>0.60128913443830567</v>
      </c>
      <c r="W525" s="155">
        <v>0.64040946076001048</v>
      </c>
      <c r="X525" s="155">
        <v>0.61566364856759304</v>
      </c>
      <c r="Y525" s="172">
        <v>-2.4745812192417449</v>
      </c>
      <c r="Z525" s="172">
        <v>0.95050729542817125</v>
      </c>
      <c r="AA525" s="147"/>
      <c r="AB525" s="144"/>
      <c r="AC525" s="144"/>
      <c r="AD525" s="151">
        <v>0.50356403770981839</v>
      </c>
      <c r="AE525" s="151">
        <v>0.60615857561331132</v>
      </c>
      <c r="AF525" s="144"/>
    </row>
    <row r="526" spans="1:32" ht="22.15" customHeight="1" x14ac:dyDescent="0.25">
      <c r="A526" s="154" t="s">
        <v>245</v>
      </c>
      <c r="B526" s="155">
        <v>0</v>
      </c>
      <c r="C526" s="155">
        <v>0</v>
      </c>
      <c r="D526" s="155">
        <v>0</v>
      </c>
      <c r="E526" s="155">
        <v>0</v>
      </c>
      <c r="F526" s="155">
        <v>3.0303030303030303E-3</v>
      </c>
      <c r="G526" s="155">
        <v>0</v>
      </c>
      <c r="H526" s="155">
        <v>3.9764359351988215E-2</v>
      </c>
      <c r="I526" s="155">
        <v>2.5449101796407185E-2</v>
      </c>
      <c r="J526" s="172">
        <v>-1.4315257555581031</v>
      </c>
      <c r="K526" s="172">
        <v>1.8780902210295436</v>
      </c>
      <c r="L526" s="147"/>
      <c r="M526" s="203">
        <v>-3.9273413984347436</v>
      </c>
      <c r="N526" s="144"/>
      <c r="P526" s="154" t="s">
        <v>245</v>
      </c>
      <c r="Q526" s="155">
        <v>3.1091221104344022E-2</v>
      </c>
      <c r="R526" s="155">
        <v>4.2527258951806833E-2</v>
      </c>
      <c r="S526" s="155">
        <v>4.2995594713656389E-2</v>
      </c>
      <c r="T526" s="155">
        <v>3.5997299314167938E-2</v>
      </c>
      <c r="U526" s="155">
        <v>5.6607775993211915E-2</v>
      </c>
      <c r="V526" s="155">
        <v>6.6995926111948212E-2</v>
      </c>
      <c r="W526" s="155">
        <v>7.6730146694275136E-2</v>
      </c>
      <c r="X526" s="155">
        <v>6.4722515780754622E-2</v>
      </c>
      <c r="Y526" s="172">
        <v>-1.2007630913520515</v>
      </c>
      <c r="Z526" s="172">
        <v>1.2845089282340751</v>
      </c>
      <c r="AA526" s="147"/>
      <c r="AB526" s="144"/>
      <c r="AC526" s="144"/>
      <c r="AD526" s="151">
        <v>6.6681995861117499E-3</v>
      </c>
      <c r="AE526" s="151">
        <v>5.187742649841387E-2</v>
      </c>
      <c r="AF526" s="144"/>
    </row>
    <row r="527" spans="1:32" ht="22.15" customHeight="1" x14ac:dyDescent="0.25">
      <c r="A527" s="154" t="s">
        <v>246</v>
      </c>
      <c r="B527" s="155">
        <v>0.14285714285714285</v>
      </c>
      <c r="C527" s="155">
        <v>7.0336391437308868E-2</v>
      </c>
      <c r="D527" s="155">
        <v>4.0618955512572531E-2</v>
      </c>
      <c r="E527" s="155">
        <v>8.3160083160083165E-2</v>
      </c>
      <c r="F527" s="155">
        <v>0.11212121212121212</v>
      </c>
      <c r="G527" s="155">
        <v>0.1038961038961039</v>
      </c>
      <c r="H527" s="155">
        <v>0.11782032400589101</v>
      </c>
      <c r="I527" s="155">
        <v>6.5868263473053898E-2</v>
      </c>
      <c r="J527" s="172">
        <v>-5.1952060532837114</v>
      </c>
      <c r="K527" s="172">
        <v>-3.2545164901285033</v>
      </c>
      <c r="L527" s="147"/>
      <c r="M527" s="203">
        <v>-1.2478541816712179</v>
      </c>
      <c r="N527" s="144"/>
      <c r="P527" s="154" t="s">
        <v>246</v>
      </c>
      <c r="Q527" s="155">
        <v>6.9282277331000369E-2</v>
      </c>
      <c r="R527" s="155">
        <v>5.4188490298777876E-2</v>
      </c>
      <c r="S527" s="155">
        <v>3.1762114537444937E-2</v>
      </c>
      <c r="T527" s="155">
        <v>4.7688426139796028E-2</v>
      </c>
      <c r="U527" s="155">
        <v>6.3153428891784602E-2</v>
      </c>
      <c r="V527" s="155">
        <v>8.8397790055248615E-2</v>
      </c>
      <c r="W527" s="155">
        <v>7.0722389104377503E-2</v>
      </c>
      <c r="X527" s="155">
        <v>7.8346805289766078E-2</v>
      </c>
      <c r="Y527" s="172">
        <v>0.76244161853885739</v>
      </c>
      <c r="Z527" s="172">
        <v>1.5536996045829117</v>
      </c>
      <c r="AA527" s="147"/>
      <c r="AB527" s="144"/>
      <c r="AC527" s="144"/>
      <c r="AD527" s="151">
        <v>9.8413428374338932E-2</v>
      </c>
      <c r="AE527" s="151">
        <v>6.2809809243936962E-2</v>
      </c>
      <c r="AF527" s="144"/>
    </row>
    <row r="528" spans="1:32" x14ac:dyDescent="0.25">
      <c r="A528" s="149" t="s">
        <v>247</v>
      </c>
      <c r="B528" s="150">
        <v>53.801503759398564</v>
      </c>
      <c r="C528" s="150">
        <v>56.399082568807351</v>
      </c>
      <c r="D528" s="150">
        <v>57.255319148936152</v>
      </c>
      <c r="E528" s="150">
        <v>32.920997920997912</v>
      </c>
      <c r="F528" s="150">
        <v>20.662121212121214</v>
      </c>
      <c r="G528" s="150">
        <v>52.284271284271348</v>
      </c>
      <c r="H528" s="150">
        <v>46.011782032400582</v>
      </c>
      <c r="I528" s="150">
        <v>31.905688622754496</v>
      </c>
      <c r="J528" s="177">
        <v>-14.106093409646085</v>
      </c>
      <c r="K528" s="177">
        <v>-13.900473713414755</v>
      </c>
      <c r="L528" s="147"/>
      <c r="M528" s="203">
        <v>6.0536135606311774</v>
      </c>
      <c r="N528" s="144"/>
      <c r="P528" s="149" t="s">
        <v>247</v>
      </c>
      <c r="Q528" s="150">
        <v>39.56960193815403</v>
      </c>
      <c r="R528" s="150">
        <v>45.819712092762785</v>
      </c>
      <c r="S528" s="150">
        <v>37.223392070484572</v>
      </c>
      <c r="T528" s="150">
        <v>28.835968871042258</v>
      </c>
      <c r="U528" s="150">
        <v>26.790326979605457</v>
      </c>
      <c r="V528" s="150">
        <v>25.345080640660758</v>
      </c>
      <c r="W528" s="150">
        <v>26.828224795123802</v>
      </c>
      <c r="X528" s="150">
        <v>25.852075062123319</v>
      </c>
      <c r="Y528" s="177">
        <v>-0.97614973300048291</v>
      </c>
      <c r="Z528" s="177">
        <v>-6.5509747923451727</v>
      </c>
      <c r="AA528" s="147"/>
      <c r="AB528" s="144"/>
      <c r="AC528" s="144"/>
      <c r="AD528" s="150">
        <v>45.806162336169251</v>
      </c>
      <c r="AE528" s="150">
        <v>32.403049854468492</v>
      </c>
      <c r="AF528" s="144"/>
    </row>
    <row r="529" spans="1:32" x14ac:dyDescent="0.25">
      <c r="A529" s="149" t="s">
        <v>248</v>
      </c>
      <c r="B529" s="150">
        <v>102.36016949152551</v>
      </c>
      <c r="C529" s="150">
        <v>101.80165289256199</v>
      </c>
      <c r="D529" s="150">
        <v>103.7941176470587</v>
      </c>
      <c r="E529" s="150">
        <v>80.828358208955223</v>
      </c>
      <c r="F529" s="150">
        <v>47.628930817610055</v>
      </c>
      <c r="G529" s="150">
        <v>109.11702127659576</v>
      </c>
      <c r="H529" s="150">
        <v>141.70129870129867</v>
      </c>
      <c r="I529" s="150">
        <v>96.92000000000003</v>
      </c>
      <c r="J529" s="177">
        <v>-44.781298701298638</v>
      </c>
      <c r="K529" s="177">
        <v>-2.32601366742594</v>
      </c>
      <c r="L529" s="147"/>
      <c r="M529" s="203">
        <v>15.047507650458996</v>
      </c>
      <c r="N529" s="144"/>
      <c r="P529" s="149" t="s">
        <v>248</v>
      </c>
      <c r="Q529" s="150">
        <v>85.649861878453024</v>
      </c>
      <c r="R529" s="150">
        <v>107.04158228702578</v>
      </c>
      <c r="S529" s="150">
        <v>85.66011854360714</v>
      </c>
      <c r="T529" s="150">
        <v>64.540003232584468</v>
      </c>
      <c r="U529" s="150">
        <v>68.260584283705683</v>
      </c>
      <c r="V529" s="150">
        <v>76.472487850760302</v>
      </c>
      <c r="W529" s="150">
        <v>93.711420612813328</v>
      </c>
      <c r="X529" s="150">
        <v>81.872492349541034</v>
      </c>
      <c r="Y529" s="177">
        <v>-11.838928263272294</v>
      </c>
      <c r="Z529" s="177">
        <v>-1.5829681884956699</v>
      </c>
      <c r="AA529" s="147"/>
      <c r="AB529" s="144"/>
      <c r="AC529" s="144"/>
      <c r="AD529" s="150">
        <v>99.24601366742597</v>
      </c>
      <c r="AE529" s="150">
        <v>83.455460538036704</v>
      </c>
      <c r="AF529" s="144"/>
    </row>
    <row r="530" spans="1:32" x14ac:dyDescent="0.25">
      <c r="A530" s="146" t="s">
        <v>249</v>
      </c>
      <c r="B530" s="147">
        <v>92</v>
      </c>
      <c r="C530" s="147">
        <v>76</v>
      </c>
      <c r="D530" s="147">
        <v>59</v>
      </c>
      <c r="E530" s="147">
        <v>39</v>
      </c>
      <c r="F530" s="147">
        <v>55</v>
      </c>
      <c r="G530" s="147">
        <v>100</v>
      </c>
      <c r="H530" s="147">
        <v>126</v>
      </c>
      <c r="I530" s="147">
        <v>117</v>
      </c>
      <c r="J530" s="148">
        <v>-7.1428571428571425E-2</v>
      </c>
      <c r="K530" s="148">
        <v>0.49725776965265089</v>
      </c>
      <c r="L530" s="147"/>
      <c r="M530" s="155">
        <v>3.2490974729241874E-2</v>
      </c>
      <c r="N530" s="144"/>
      <c r="P530" s="146" t="s">
        <v>249</v>
      </c>
      <c r="Q530" s="147">
        <v>4528</v>
      </c>
      <c r="R530" s="147">
        <v>3695</v>
      </c>
      <c r="S530" s="147">
        <v>3949</v>
      </c>
      <c r="T530" s="147">
        <v>3775</v>
      </c>
      <c r="U530" s="147">
        <v>3494</v>
      </c>
      <c r="V530" s="147">
        <v>3397</v>
      </c>
      <c r="W530" s="147">
        <v>3849</v>
      </c>
      <c r="X530" s="147">
        <v>3601</v>
      </c>
      <c r="Y530" s="148">
        <v>-6.4432320083138483E-2</v>
      </c>
      <c r="Z530" s="148">
        <v>-5.5457713493461271E-2</v>
      </c>
      <c r="AA530" s="147"/>
      <c r="AB530" s="144"/>
      <c r="AC530" s="144"/>
      <c r="AD530" s="147">
        <v>78.142857142857139</v>
      </c>
      <c r="AE530" s="147">
        <v>3812.4285714285716</v>
      </c>
      <c r="AF530" s="144"/>
    </row>
    <row r="531" spans="1:32" x14ac:dyDescent="0.25">
      <c r="A531" s="146" t="s">
        <v>250</v>
      </c>
      <c r="B531" s="147">
        <v>11</v>
      </c>
      <c r="C531" s="147">
        <v>4</v>
      </c>
      <c r="D531" s="147">
        <v>5</v>
      </c>
      <c r="E531" s="147">
        <v>1</v>
      </c>
      <c r="F531" s="147">
        <v>5</v>
      </c>
      <c r="G531" s="147">
        <v>8</v>
      </c>
      <c r="H531" s="147">
        <v>10</v>
      </c>
      <c r="I531" s="147">
        <v>22</v>
      </c>
      <c r="J531" s="148">
        <v>1.2</v>
      </c>
      <c r="K531" s="148">
        <v>2.5</v>
      </c>
      <c r="L531" s="147"/>
      <c r="M531" s="155">
        <v>2.7127003699136867E-2</v>
      </c>
      <c r="N531" s="144"/>
      <c r="P531" s="146" t="s">
        <v>250</v>
      </c>
      <c r="Q531" s="147">
        <v>859</v>
      </c>
      <c r="R531" s="147">
        <v>744</v>
      </c>
      <c r="S531" s="147">
        <v>781</v>
      </c>
      <c r="T531" s="147">
        <v>774</v>
      </c>
      <c r="U531" s="147">
        <v>605</v>
      </c>
      <c r="V531" s="147">
        <v>656</v>
      </c>
      <c r="W531" s="147">
        <v>798</v>
      </c>
      <c r="X531" s="147">
        <v>811</v>
      </c>
      <c r="Y531" s="148">
        <v>1.6290726817042606E-2</v>
      </c>
      <c r="Z531" s="148">
        <v>8.8173279662641296E-2</v>
      </c>
      <c r="AA531" s="147"/>
      <c r="AB531" s="144"/>
      <c r="AC531" s="144"/>
      <c r="AD531" s="150">
        <v>6.2857142857142856</v>
      </c>
      <c r="AE531" s="150">
        <v>745.28571428571433</v>
      </c>
      <c r="AF531" s="144"/>
    </row>
    <row r="532" spans="1:32" x14ac:dyDescent="0.25">
      <c r="A532" s="149" t="s">
        <v>251</v>
      </c>
      <c r="B532" s="150">
        <v>0</v>
      </c>
      <c r="C532" s="150">
        <v>343</v>
      </c>
      <c r="D532" s="150">
        <v>227</v>
      </c>
      <c r="E532" s="150">
        <v>94</v>
      </c>
      <c r="F532" s="150">
        <v>144</v>
      </c>
      <c r="G532" s="150">
        <v>164</v>
      </c>
      <c r="H532" s="150">
        <v>159</v>
      </c>
      <c r="I532" s="150">
        <v>150</v>
      </c>
      <c r="J532" s="148">
        <v>-5.6603773584905662E-2</v>
      </c>
      <c r="K532" s="157">
        <v>-0.20424403183023873</v>
      </c>
      <c r="L532" s="147"/>
      <c r="M532" s="155">
        <v>2.1337126600284494E-2</v>
      </c>
      <c r="N532" s="144"/>
      <c r="P532" s="149" t="s">
        <v>251</v>
      </c>
      <c r="Q532" s="150">
        <v>0</v>
      </c>
      <c r="R532" s="150">
        <v>10740</v>
      </c>
      <c r="S532" s="150">
        <v>8328</v>
      </c>
      <c r="T532" s="150">
        <v>7400</v>
      </c>
      <c r="U532" s="150">
        <v>6638</v>
      </c>
      <c r="V532" s="150">
        <v>6901</v>
      </c>
      <c r="W532" s="150">
        <v>6408</v>
      </c>
      <c r="X532" s="150">
        <v>7030</v>
      </c>
      <c r="Y532" s="148">
        <v>9.7066167290886393E-2</v>
      </c>
      <c r="Z532" s="157">
        <v>-9.1242055370031203E-2</v>
      </c>
      <c r="AA532" s="147"/>
      <c r="AB532" s="144"/>
      <c r="AC532" s="144"/>
      <c r="AD532" s="158">
        <v>188.5</v>
      </c>
      <c r="AE532" s="158">
        <v>7735.833333333333</v>
      </c>
      <c r="AF532" s="144"/>
    </row>
    <row r="533" spans="1:32" x14ac:dyDescent="0.25">
      <c r="A533" s="159" t="s">
        <v>252</v>
      </c>
      <c r="B533" s="147">
        <v>93</v>
      </c>
      <c r="C533" s="147">
        <v>68</v>
      </c>
      <c r="D533" s="147">
        <v>98</v>
      </c>
      <c r="E533" s="147">
        <v>50</v>
      </c>
      <c r="F533" s="147">
        <v>30</v>
      </c>
      <c r="G533" s="147">
        <v>53</v>
      </c>
      <c r="H533" s="147">
        <v>89</v>
      </c>
      <c r="I533" s="147">
        <v>66</v>
      </c>
      <c r="J533" s="148">
        <v>-0.25842696629213485</v>
      </c>
      <c r="K533" s="148">
        <v>-3.9501039501039413E-2</v>
      </c>
      <c r="L533" s="147"/>
      <c r="M533" s="155">
        <v>3.1220435193945129E-2</v>
      </c>
      <c r="N533" s="144"/>
      <c r="P533" s="159" t="s">
        <v>252</v>
      </c>
      <c r="Q533" s="147">
        <v>3016</v>
      </c>
      <c r="R533" s="147">
        <v>2664</v>
      </c>
      <c r="S533" s="147">
        <v>2445</v>
      </c>
      <c r="T533" s="147">
        <v>1857</v>
      </c>
      <c r="U533" s="147">
        <v>1886</v>
      </c>
      <c r="V533" s="147">
        <v>1855</v>
      </c>
      <c r="W533" s="147">
        <v>1865</v>
      </c>
      <c r="X533" s="147">
        <v>2114</v>
      </c>
      <c r="Y533" s="148">
        <v>0.13351206434316354</v>
      </c>
      <c r="Z533" s="148">
        <v>-5.068001026430579E-2</v>
      </c>
      <c r="AA533" s="147"/>
      <c r="AB533" s="144"/>
      <c r="AC533" s="144"/>
      <c r="AD533" s="150">
        <v>68.714285714285708</v>
      </c>
      <c r="AE533" s="150">
        <v>2226.8571428571427</v>
      </c>
      <c r="AF533" s="144"/>
    </row>
    <row r="534" spans="1:32" x14ac:dyDescent="0.25">
      <c r="A534" s="159" t="s">
        <v>253</v>
      </c>
      <c r="B534" s="147">
        <v>5</v>
      </c>
      <c r="C534" s="147">
        <v>8</v>
      </c>
      <c r="D534" s="147">
        <v>25</v>
      </c>
      <c r="E534" s="147">
        <v>13</v>
      </c>
      <c r="F534" s="147">
        <v>5</v>
      </c>
      <c r="G534" s="147">
        <v>16</v>
      </c>
      <c r="H534" s="147">
        <v>4</v>
      </c>
      <c r="I534" s="147">
        <v>5</v>
      </c>
      <c r="J534" s="148">
        <v>0.25</v>
      </c>
      <c r="K534" s="148">
        <v>-0.53947368421052633</v>
      </c>
      <c r="L534" s="147"/>
      <c r="M534" s="155">
        <v>2.2727272727272728E-2</v>
      </c>
      <c r="N534" s="144"/>
      <c r="P534" s="159" t="s">
        <v>253</v>
      </c>
      <c r="Q534" s="147">
        <v>336</v>
      </c>
      <c r="R534" s="147">
        <v>253</v>
      </c>
      <c r="S534" s="147">
        <v>310</v>
      </c>
      <c r="T534" s="147">
        <v>283</v>
      </c>
      <c r="U534" s="147">
        <v>235</v>
      </c>
      <c r="V534" s="147">
        <v>229</v>
      </c>
      <c r="W534" s="147">
        <v>165</v>
      </c>
      <c r="X534" s="147">
        <v>220</v>
      </c>
      <c r="Y534" s="148">
        <v>0.33333333333333331</v>
      </c>
      <c r="Z534" s="148">
        <v>-0.14964108227498621</v>
      </c>
      <c r="AA534" s="147"/>
      <c r="AB534" s="144"/>
      <c r="AC534" s="144"/>
      <c r="AD534" s="150">
        <v>10.857142857142858</v>
      </c>
      <c r="AE534" s="150">
        <v>258.71428571428572</v>
      </c>
      <c r="AF534" s="144"/>
    </row>
    <row r="535" spans="1:32" x14ac:dyDescent="0.25">
      <c r="A535" s="159" t="s">
        <v>254</v>
      </c>
      <c r="B535" s="160">
        <v>5.1020408163265307E-2</v>
      </c>
      <c r="C535" s="160">
        <v>0.10526315789473684</v>
      </c>
      <c r="D535" s="160">
        <v>0.2032520325203252</v>
      </c>
      <c r="E535" s="160">
        <v>0.20634920634920634</v>
      </c>
      <c r="F535" s="160">
        <v>0.14285714285714285</v>
      </c>
      <c r="G535" s="160">
        <v>0.2318840579710145</v>
      </c>
      <c r="H535" s="160">
        <v>4.3010752688172046E-2</v>
      </c>
      <c r="I535" s="160">
        <v>7.0422535211267609E-2</v>
      </c>
      <c r="J535" s="172">
        <v>2.741178252309556</v>
      </c>
      <c r="K535" s="172">
        <v>-6.6022707158570819</v>
      </c>
      <c r="L535" s="147"/>
      <c r="M535" s="203">
        <v>-2.3836247993531026</v>
      </c>
      <c r="N535" s="144"/>
      <c r="P535" s="159" t="s">
        <v>254</v>
      </c>
      <c r="Q535" s="160">
        <v>0.10023866348448687</v>
      </c>
      <c r="R535" s="160">
        <v>8.6732944806307846E-2</v>
      </c>
      <c r="S535" s="160">
        <v>0.11252268602540835</v>
      </c>
      <c r="T535" s="160">
        <v>0.13224299065420561</v>
      </c>
      <c r="U535" s="160">
        <v>0.1107967939651108</v>
      </c>
      <c r="V535" s="160">
        <v>0.10988483685220729</v>
      </c>
      <c r="W535" s="160">
        <v>8.1280788177339899E-2</v>
      </c>
      <c r="X535" s="160">
        <v>9.4258783204798635E-2</v>
      </c>
      <c r="Y535" s="172">
        <v>1.2977995027458735</v>
      </c>
      <c r="Z535" s="172">
        <v>-0.98276585447272113</v>
      </c>
      <c r="AA535" s="147"/>
      <c r="AB535" s="144"/>
      <c r="AC535" s="144"/>
      <c r="AD535" s="191">
        <v>0.13644524236983843</v>
      </c>
      <c r="AE535" s="191">
        <v>0.10408644174952585</v>
      </c>
      <c r="AF535" s="144"/>
    </row>
    <row r="536" spans="1:32" x14ac:dyDescent="0.25">
      <c r="A536" s="161" t="s">
        <v>255</v>
      </c>
      <c r="B536" s="161"/>
      <c r="C536" s="161"/>
      <c r="D536" s="161"/>
      <c r="E536" s="144"/>
      <c r="F536" s="144"/>
      <c r="G536" s="144"/>
      <c r="H536" s="144"/>
      <c r="I536" s="144"/>
      <c r="J536" s="144"/>
      <c r="K536" s="144"/>
      <c r="L536" s="144"/>
      <c r="M536" s="144"/>
      <c r="N536" s="144"/>
      <c r="O536" s="204"/>
      <c r="P536" s="161" t="s">
        <v>255</v>
      </c>
      <c r="Q536" s="161"/>
      <c r="R536" s="161"/>
      <c r="S536" s="161"/>
      <c r="T536" s="144"/>
      <c r="U536" s="144"/>
      <c r="V536" s="144"/>
      <c r="W536" s="144"/>
      <c r="X536" s="144"/>
      <c r="Y536" s="144"/>
      <c r="Z536" s="144"/>
      <c r="AA536" s="144"/>
      <c r="AB536" s="144"/>
      <c r="AC536" s="144"/>
      <c r="AD536" s="144"/>
      <c r="AE536" s="144"/>
      <c r="AF536" s="144"/>
    </row>
    <row r="539" spans="1:32" x14ac:dyDescent="0.25">
      <c r="A539" s="189" t="s">
        <v>265</v>
      </c>
      <c r="B539" s="189"/>
      <c r="C539" s="189"/>
      <c r="D539" s="189"/>
      <c r="E539" s="181"/>
      <c r="F539" s="167"/>
      <c r="G539" s="167"/>
      <c r="H539" s="167"/>
      <c r="I539" s="167"/>
      <c r="J539" s="167"/>
      <c r="K539" s="167"/>
      <c r="L539" s="188"/>
      <c r="M539" s="211"/>
      <c r="N539" s="144"/>
      <c r="O539" s="211"/>
      <c r="P539" s="189" t="s">
        <v>265</v>
      </c>
      <c r="Q539" s="189"/>
      <c r="R539" s="189"/>
      <c r="S539" s="189"/>
      <c r="T539" s="181"/>
      <c r="U539" s="144"/>
      <c r="V539" s="144"/>
      <c r="W539" s="144"/>
      <c r="X539" s="144"/>
      <c r="Y539" s="144"/>
      <c r="Z539" s="144"/>
      <c r="AA539" s="188"/>
      <c r="AB539" s="144"/>
      <c r="AC539" s="144"/>
      <c r="AD539" s="144"/>
      <c r="AE539" s="144"/>
      <c r="AF539" s="144"/>
    </row>
    <row r="540" spans="1:32" x14ac:dyDescent="0.25">
      <c r="A540" s="166" t="s">
        <v>322</v>
      </c>
      <c r="B540" s="166"/>
      <c r="C540" s="166"/>
      <c r="D540" s="166"/>
      <c r="E540" s="213"/>
      <c r="F540" s="167"/>
      <c r="G540" s="167"/>
      <c r="H540" s="167"/>
      <c r="I540" s="167"/>
      <c r="J540" s="167"/>
      <c r="K540" s="167"/>
      <c r="L540" s="167"/>
      <c r="M540" s="144"/>
      <c r="N540" s="144"/>
      <c r="P540" s="166" t="s">
        <v>231</v>
      </c>
      <c r="Q540" s="166"/>
      <c r="R540" s="166"/>
      <c r="S540" s="166"/>
      <c r="T540" s="162"/>
      <c r="U540" s="144"/>
      <c r="V540" s="144"/>
      <c r="W540" s="144"/>
      <c r="X540" s="144"/>
      <c r="Y540" s="144"/>
      <c r="Z540" s="144"/>
      <c r="AA540" s="167"/>
      <c r="AB540" s="144"/>
      <c r="AC540" s="144"/>
      <c r="AD540" s="144"/>
      <c r="AE540" s="144"/>
      <c r="AF540" s="144"/>
    </row>
    <row r="541" spans="1:32" ht="31.5" x14ac:dyDescent="0.25">
      <c r="A541" s="190"/>
      <c r="B541" s="141">
        <v>2019</v>
      </c>
      <c r="C541" s="141">
        <v>2020</v>
      </c>
      <c r="D541" s="141">
        <v>2021</v>
      </c>
      <c r="E541" s="141">
        <v>2022</v>
      </c>
      <c r="F541" s="141">
        <v>2023</v>
      </c>
      <c r="G541" s="141">
        <v>2024</v>
      </c>
      <c r="H541" s="141">
        <v>2025</v>
      </c>
      <c r="I541" s="141">
        <v>2026</v>
      </c>
      <c r="J541" s="142" t="s">
        <v>232</v>
      </c>
      <c r="K541" s="142" t="s">
        <v>233</v>
      </c>
      <c r="L541" s="143" t="s">
        <v>234</v>
      </c>
      <c r="M541" s="145" t="s">
        <v>287</v>
      </c>
      <c r="N541" s="144"/>
      <c r="P541" s="190"/>
      <c r="Q541" s="141">
        <v>2019</v>
      </c>
      <c r="R541" s="141">
        <v>2020</v>
      </c>
      <c r="S541" s="141">
        <v>2021</v>
      </c>
      <c r="T541" s="141">
        <v>2022</v>
      </c>
      <c r="U541" s="141">
        <v>2023</v>
      </c>
      <c r="V541" s="141">
        <v>2024</v>
      </c>
      <c r="W541" s="141">
        <v>2025</v>
      </c>
      <c r="X541" s="141">
        <v>2026</v>
      </c>
      <c r="Y541" s="142" t="s">
        <v>232</v>
      </c>
      <c r="Z541" s="142" t="s">
        <v>233</v>
      </c>
      <c r="AA541" s="143" t="s">
        <v>234</v>
      </c>
      <c r="AB541" s="144"/>
      <c r="AC541" s="144"/>
      <c r="AD541" s="145" t="s">
        <v>323</v>
      </c>
      <c r="AE541" s="145" t="s">
        <v>235</v>
      </c>
      <c r="AF541" s="144"/>
    </row>
    <row r="542" spans="1:32" x14ac:dyDescent="0.25">
      <c r="A542" s="146" t="s">
        <v>236</v>
      </c>
      <c r="B542" s="147">
        <v>380</v>
      </c>
      <c r="C542" s="147">
        <v>439</v>
      </c>
      <c r="D542" s="147">
        <v>314</v>
      </c>
      <c r="E542" s="147">
        <v>317</v>
      </c>
      <c r="F542" s="147">
        <v>382</v>
      </c>
      <c r="G542" s="147">
        <v>444</v>
      </c>
      <c r="H542" s="147">
        <v>420</v>
      </c>
      <c r="I542" s="147">
        <v>553</v>
      </c>
      <c r="J542" s="148">
        <v>0.31666666666666665</v>
      </c>
      <c r="K542" s="148">
        <v>0.43583086053412456</v>
      </c>
      <c r="L542" s="147"/>
      <c r="M542" s="155">
        <v>4.3673985152424578E-2</v>
      </c>
      <c r="N542" s="144"/>
      <c r="P542" s="146" t="s">
        <v>236</v>
      </c>
      <c r="Q542" s="147">
        <v>11823</v>
      </c>
      <c r="R542" s="147">
        <v>13216</v>
      </c>
      <c r="S542" s="147">
        <v>9209</v>
      </c>
      <c r="T542" s="147">
        <v>9024</v>
      </c>
      <c r="U542" s="147">
        <v>11275</v>
      </c>
      <c r="V542" s="147">
        <v>11078</v>
      </c>
      <c r="W542" s="147">
        <v>11554</v>
      </c>
      <c r="X542" s="147">
        <v>12662</v>
      </c>
      <c r="Y542" s="148">
        <v>9.5897524666782072E-2</v>
      </c>
      <c r="Z542" s="148">
        <v>0.14842120265875425</v>
      </c>
      <c r="AA542" s="147"/>
      <c r="AB542" s="144"/>
      <c r="AC542" s="144"/>
      <c r="AD542" s="147">
        <v>385.14285714285717</v>
      </c>
      <c r="AE542" s="147">
        <v>11025.571428571429</v>
      </c>
      <c r="AF542" s="144"/>
    </row>
    <row r="543" spans="1:32" x14ac:dyDescent="0.25">
      <c r="A543" s="149" t="s">
        <v>237</v>
      </c>
      <c r="B543" s="150">
        <v>234</v>
      </c>
      <c r="C543" s="150">
        <v>228</v>
      </c>
      <c r="D543" s="150">
        <v>171</v>
      </c>
      <c r="E543" s="150">
        <v>179</v>
      </c>
      <c r="F543" s="150">
        <v>188</v>
      </c>
      <c r="G543" s="150">
        <v>221</v>
      </c>
      <c r="H543" s="150">
        <v>169</v>
      </c>
      <c r="I543" s="150">
        <v>278</v>
      </c>
      <c r="J543" s="148">
        <v>0.6449704142011834</v>
      </c>
      <c r="K543" s="148">
        <v>0.39999999999999991</v>
      </c>
      <c r="L543" s="147"/>
      <c r="M543" s="155">
        <v>4.7708941136090616E-2</v>
      </c>
      <c r="N543" s="144"/>
      <c r="P543" s="149" t="s">
        <v>237</v>
      </c>
      <c r="Q543" s="150">
        <v>6329</v>
      </c>
      <c r="R543" s="150">
        <v>6840</v>
      </c>
      <c r="S543" s="150">
        <v>4665</v>
      </c>
      <c r="T543" s="150">
        <v>4553</v>
      </c>
      <c r="U543" s="150">
        <v>5246</v>
      </c>
      <c r="V543" s="150">
        <v>5203</v>
      </c>
      <c r="W543" s="150">
        <v>5212</v>
      </c>
      <c r="X543" s="150">
        <v>5827</v>
      </c>
      <c r="Y543" s="148">
        <v>0.11799693016116654</v>
      </c>
      <c r="Z543" s="148">
        <v>7.2040580319596273E-2</v>
      </c>
      <c r="AA543" s="147"/>
      <c r="AB543" s="144"/>
      <c r="AC543" s="144"/>
      <c r="AD543" s="150">
        <v>198.57142857142858</v>
      </c>
      <c r="AE543" s="150">
        <v>5435.4285714285716</v>
      </c>
      <c r="AF543" s="144"/>
    </row>
    <row r="544" spans="1:32" x14ac:dyDescent="0.25">
      <c r="A544" s="146" t="s">
        <v>90</v>
      </c>
      <c r="B544" s="151">
        <v>0.63934426229508201</v>
      </c>
      <c r="C544" s="151">
        <v>0.55609756097560981</v>
      </c>
      <c r="D544" s="151">
        <v>0.57190635451505012</v>
      </c>
      <c r="E544" s="151">
        <v>0.59866220735785958</v>
      </c>
      <c r="F544" s="151">
        <v>0.52957746478873235</v>
      </c>
      <c r="G544" s="151">
        <v>0.53125</v>
      </c>
      <c r="H544" s="151">
        <v>0.44591029023746703</v>
      </c>
      <c r="I544" s="151">
        <v>0.5461689587426326</v>
      </c>
      <c r="J544" s="172">
        <v>10.025866850516557</v>
      </c>
      <c r="K544" s="172">
        <v>-0.45441949816146243</v>
      </c>
      <c r="L544" s="147"/>
      <c r="M544" s="203">
        <v>4.6340514755670856</v>
      </c>
      <c r="N544" s="144"/>
      <c r="P544" s="146" t="s">
        <v>90</v>
      </c>
      <c r="Q544" s="151">
        <v>0.57043713384407391</v>
      </c>
      <c r="R544" s="151">
        <v>0.5477258167841127</v>
      </c>
      <c r="S544" s="151">
        <v>0.53880803880803885</v>
      </c>
      <c r="T544" s="151">
        <v>0.53476626732440691</v>
      </c>
      <c r="U544" s="151">
        <v>0.50563855421686743</v>
      </c>
      <c r="V544" s="151">
        <v>0.50994805449377634</v>
      </c>
      <c r="W544" s="151">
        <v>0.48966553927095074</v>
      </c>
      <c r="X544" s="151">
        <v>0.49982844398696175</v>
      </c>
      <c r="Y544" s="172">
        <v>1.0162904716011001</v>
      </c>
      <c r="Z544" s="172">
        <v>-2.8784863041672439</v>
      </c>
      <c r="AA544" s="147"/>
      <c r="AB544" s="144"/>
      <c r="AC544" s="144"/>
      <c r="AD544" s="151">
        <v>0.55071315372424723</v>
      </c>
      <c r="AE544" s="151">
        <v>0.52861330702863418</v>
      </c>
      <c r="AF544" s="144"/>
    </row>
    <row r="545" spans="1:32" x14ac:dyDescent="0.25">
      <c r="A545" s="149" t="s">
        <v>238</v>
      </c>
      <c r="B545" s="150">
        <v>167</v>
      </c>
      <c r="C545" s="150">
        <v>169</v>
      </c>
      <c r="D545" s="150">
        <v>110</v>
      </c>
      <c r="E545" s="150">
        <v>133</v>
      </c>
      <c r="F545" s="150">
        <v>146</v>
      </c>
      <c r="G545" s="150">
        <v>170</v>
      </c>
      <c r="H545" s="150">
        <v>126</v>
      </c>
      <c r="I545" s="150">
        <v>223</v>
      </c>
      <c r="J545" s="148">
        <v>0.76984126984126988</v>
      </c>
      <c r="K545" s="148">
        <v>0.52889324191968656</v>
      </c>
      <c r="L545" s="147"/>
      <c r="M545" s="155">
        <v>4.8967940272288096E-2</v>
      </c>
      <c r="N545" s="144"/>
      <c r="P545" s="149" t="s">
        <v>238</v>
      </c>
      <c r="Q545" s="150">
        <v>4816</v>
      </c>
      <c r="R545" s="150">
        <v>5284</v>
      </c>
      <c r="S545" s="150">
        <v>3452</v>
      </c>
      <c r="T545" s="150">
        <v>3451</v>
      </c>
      <c r="U545" s="150">
        <v>3945</v>
      </c>
      <c r="V545" s="150">
        <v>3870</v>
      </c>
      <c r="W545" s="150">
        <v>3885</v>
      </c>
      <c r="X545" s="150">
        <v>4554</v>
      </c>
      <c r="Y545" s="148">
        <v>0.17220077220077221</v>
      </c>
      <c r="Z545" s="148">
        <v>0.11061561509249901</v>
      </c>
      <c r="AA545" s="147"/>
      <c r="AB545" s="144"/>
      <c r="AC545" s="144"/>
      <c r="AD545" s="150">
        <v>145.85714285714286</v>
      </c>
      <c r="AE545" s="150">
        <v>4100.4285714285716</v>
      </c>
      <c r="AF545" s="144"/>
    </row>
    <row r="546" spans="1:32" x14ac:dyDescent="0.25">
      <c r="A546" s="149" t="s">
        <v>239</v>
      </c>
      <c r="B546" s="153">
        <v>0.43947368421052629</v>
      </c>
      <c r="C546" s="153">
        <v>0.38496583143507973</v>
      </c>
      <c r="D546" s="153">
        <v>0.3503184713375796</v>
      </c>
      <c r="E546" s="153">
        <v>0.4195583596214511</v>
      </c>
      <c r="F546" s="153">
        <v>0.38219895287958117</v>
      </c>
      <c r="G546" s="153">
        <v>0.38288288288288286</v>
      </c>
      <c r="H546" s="153">
        <v>0.3</v>
      </c>
      <c r="I546" s="153">
        <v>0.40325497287522605</v>
      </c>
      <c r="J546" s="172">
        <v>10.325497287522605</v>
      </c>
      <c r="K546" s="172">
        <v>2.4545774062169681</v>
      </c>
      <c r="L546" s="147"/>
      <c r="M546" s="203">
        <v>4.3596151204084057</v>
      </c>
      <c r="N546" s="144"/>
      <c r="P546" s="149" t="s">
        <v>239</v>
      </c>
      <c r="Q546" s="153">
        <v>0.40734162226169329</v>
      </c>
      <c r="R546" s="153">
        <v>0.39981840193704599</v>
      </c>
      <c r="S546" s="153">
        <v>0.37485068954283851</v>
      </c>
      <c r="T546" s="153">
        <v>0.38242464539007093</v>
      </c>
      <c r="U546" s="153">
        <v>0.34988913525498894</v>
      </c>
      <c r="V546" s="153">
        <v>0.34934103628813867</v>
      </c>
      <c r="W546" s="153">
        <v>0.33624718712134327</v>
      </c>
      <c r="X546" s="153">
        <v>0.35965882167114199</v>
      </c>
      <c r="Y546" s="172">
        <v>2.3411634549798723</v>
      </c>
      <c r="Z546" s="172">
        <v>-1.2242861429183238</v>
      </c>
      <c r="AA546" s="147"/>
      <c r="AB546" s="144"/>
      <c r="AC546" s="144"/>
      <c r="AD546" s="153">
        <v>0.37870919881305637</v>
      </c>
      <c r="AE546" s="153">
        <v>0.37190168310032523</v>
      </c>
      <c r="AF546" s="144"/>
    </row>
    <row r="547" spans="1:32" x14ac:dyDescent="0.25">
      <c r="A547" s="149" t="s">
        <v>240</v>
      </c>
      <c r="B547" s="153">
        <v>0.71367521367521369</v>
      </c>
      <c r="C547" s="153">
        <v>0.74122807017543857</v>
      </c>
      <c r="D547" s="153">
        <v>0.64327485380116955</v>
      </c>
      <c r="E547" s="153">
        <v>0.74301675977653636</v>
      </c>
      <c r="F547" s="153">
        <v>0.77659574468085102</v>
      </c>
      <c r="G547" s="153">
        <v>0.76923076923076927</v>
      </c>
      <c r="H547" s="153">
        <v>0.74556213017751483</v>
      </c>
      <c r="I547" s="153">
        <v>0.80215827338129497</v>
      </c>
      <c r="J547" s="172">
        <v>5.6596143203780152</v>
      </c>
      <c r="K547" s="172">
        <v>6.7625899280575608</v>
      </c>
      <c r="L547" s="147"/>
      <c r="M547" s="203">
        <v>2.0624036209508478</v>
      </c>
      <c r="N547" s="144"/>
      <c r="P547" s="149" t="s">
        <v>240</v>
      </c>
      <c r="Q547" s="153">
        <v>0.76094169695054514</v>
      </c>
      <c r="R547" s="153">
        <v>0.77251461988304093</v>
      </c>
      <c r="S547" s="153">
        <v>0.73997856377277604</v>
      </c>
      <c r="T547" s="153">
        <v>0.7579617834394905</v>
      </c>
      <c r="U547" s="153">
        <v>0.75200152497140682</v>
      </c>
      <c r="V547" s="153">
        <v>0.74380165289256195</v>
      </c>
      <c r="W547" s="153">
        <v>0.74539524174980809</v>
      </c>
      <c r="X547" s="153">
        <v>0.78153423717178649</v>
      </c>
      <c r="Y547" s="172">
        <v>3.6138995421978404</v>
      </c>
      <c r="Z547" s="172">
        <v>2.7145044572963961</v>
      </c>
      <c r="AA547" s="147"/>
      <c r="AB547" s="144"/>
      <c r="AC547" s="144"/>
      <c r="AD547" s="153">
        <v>0.73453237410071937</v>
      </c>
      <c r="AE547" s="153">
        <v>0.75438919259882253</v>
      </c>
      <c r="AF547" s="144"/>
    </row>
    <row r="548" spans="1:32" ht="22.15" customHeight="1" x14ac:dyDescent="0.25">
      <c r="A548" s="154" t="s">
        <v>241</v>
      </c>
      <c r="B548" s="155">
        <v>3.4188034188034191E-2</v>
      </c>
      <c r="C548" s="155">
        <v>3.0701754385964911E-2</v>
      </c>
      <c r="D548" s="155">
        <v>5.2631578947368418E-2</v>
      </c>
      <c r="E548" s="155">
        <v>2.7932960893854747E-2</v>
      </c>
      <c r="F548" s="155">
        <v>3.7234042553191488E-2</v>
      </c>
      <c r="G548" s="155">
        <v>2.2624434389140271E-2</v>
      </c>
      <c r="H548" s="155">
        <v>5.9171597633136092E-2</v>
      </c>
      <c r="I548" s="155">
        <v>3.237410071942446E-2</v>
      </c>
      <c r="J548" s="172">
        <v>-2.6797496913711631</v>
      </c>
      <c r="K548" s="172">
        <v>-0.43165467625899262</v>
      </c>
      <c r="L548" s="147"/>
      <c r="M548" s="203">
        <v>-1.1216082908514446</v>
      </c>
      <c r="N548" s="144"/>
      <c r="P548" s="154" t="s">
        <v>241</v>
      </c>
      <c r="Q548" s="155">
        <v>4.1396745141412547E-2</v>
      </c>
      <c r="R548" s="155">
        <v>4.2543859649122807E-2</v>
      </c>
      <c r="S548" s="155">
        <v>5.1446945337620578E-2</v>
      </c>
      <c r="T548" s="155">
        <v>4.6782341313419726E-2</v>
      </c>
      <c r="U548" s="155">
        <v>5.1277163553183375E-2</v>
      </c>
      <c r="V548" s="155">
        <v>4.2283298097251586E-2</v>
      </c>
      <c r="W548" s="155">
        <v>5.698388334612433E-2</v>
      </c>
      <c r="X548" s="155">
        <v>4.3590183627938907E-2</v>
      </c>
      <c r="Y548" s="172">
        <v>-1.3393699718185423</v>
      </c>
      <c r="Z548" s="172">
        <v>-0.35082183905640396</v>
      </c>
      <c r="AA548" s="147"/>
      <c r="AB548" s="144"/>
      <c r="AC548" s="144"/>
      <c r="AD548" s="151">
        <v>3.6690647482014387E-2</v>
      </c>
      <c r="AE548" s="151">
        <v>4.7098402018502947E-2</v>
      </c>
      <c r="AF548" s="144"/>
    </row>
    <row r="549" spans="1:32" ht="22.15" customHeight="1" x14ac:dyDescent="0.25">
      <c r="A549" s="154" t="s">
        <v>242</v>
      </c>
      <c r="B549" s="155">
        <v>2.1052631578947368E-2</v>
      </c>
      <c r="C549" s="155">
        <v>1.5945330296127564E-2</v>
      </c>
      <c r="D549" s="155">
        <v>2.8662420382165606E-2</v>
      </c>
      <c r="E549" s="155">
        <v>1.5772870662460567E-2</v>
      </c>
      <c r="F549" s="155">
        <v>1.832460732984293E-2</v>
      </c>
      <c r="G549" s="155">
        <v>1.1261261261261261E-2</v>
      </c>
      <c r="H549" s="155">
        <v>2.3809523809523808E-2</v>
      </c>
      <c r="I549" s="155">
        <v>1.62748643761302E-2</v>
      </c>
      <c r="J549" s="172">
        <v>-0.75346594333936079</v>
      </c>
      <c r="K549" s="172">
        <v>-0.26420495704573382</v>
      </c>
      <c r="L549" s="147"/>
      <c r="M549" s="203">
        <v>-0.37851577372800049</v>
      </c>
      <c r="N549" s="144"/>
      <c r="P549" s="154" t="s">
        <v>242</v>
      </c>
      <c r="Q549" s="155">
        <v>2.2160196227691786E-2</v>
      </c>
      <c r="R549" s="155">
        <v>2.2018765133171914E-2</v>
      </c>
      <c r="S549" s="155">
        <v>2.6061461613638832E-2</v>
      </c>
      <c r="T549" s="155">
        <v>2.360372340425532E-2</v>
      </c>
      <c r="U549" s="155">
        <v>2.3858093126385808E-2</v>
      </c>
      <c r="V549" s="155">
        <v>1.9859180357465245E-2</v>
      </c>
      <c r="W549" s="155">
        <v>2.5705383416998441E-2</v>
      </c>
      <c r="X549" s="155">
        <v>2.0060022113410205E-2</v>
      </c>
      <c r="Y549" s="172">
        <v>-0.56453613035882355</v>
      </c>
      <c r="Z549" s="172">
        <v>-0.31587291012984581</v>
      </c>
      <c r="AA549" s="147"/>
      <c r="AB549" s="144"/>
      <c r="AC549" s="144"/>
      <c r="AD549" s="151">
        <v>1.8916913946587538E-2</v>
      </c>
      <c r="AE549" s="151">
        <v>2.3218751214708663E-2</v>
      </c>
      <c r="AF549" s="144"/>
    </row>
    <row r="550" spans="1:32" ht="22.15" customHeight="1" x14ac:dyDescent="0.25">
      <c r="A550" s="154" t="s">
        <v>243</v>
      </c>
      <c r="B550" s="155">
        <v>0.3236842105263158</v>
      </c>
      <c r="C550" s="155">
        <v>0.38496583143507973</v>
      </c>
      <c r="D550" s="155">
        <v>0.38216560509554143</v>
      </c>
      <c r="E550" s="155">
        <v>0.35015772870662459</v>
      </c>
      <c r="F550" s="155">
        <v>0.41099476439790578</v>
      </c>
      <c r="G550" s="155">
        <v>0.41666666666666669</v>
      </c>
      <c r="H550" s="155">
        <v>0.43095238095238098</v>
      </c>
      <c r="I550" s="155">
        <v>0.33815551537070526</v>
      </c>
      <c r="J550" s="172">
        <v>-9.2796865581675707</v>
      </c>
      <c r="K550" s="172">
        <v>-4.9826680474992058</v>
      </c>
      <c r="L550" s="147"/>
      <c r="M550" s="203">
        <v>-3.453442302765203</v>
      </c>
      <c r="N550" s="144"/>
      <c r="P550" s="154" t="s">
        <v>243</v>
      </c>
      <c r="Q550" s="155">
        <v>0.34297555611942826</v>
      </c>
      <c r="R550" s="155">
        <v>0.35298123486682809</v>
      </c>
      <c r="S550" s="155">
        <v>0.39276794440221524</v>
      </c>
      <c r="T550" s="155">
        <v>0.38453014184397161</v>
      </c>
      <c r="U550" s="155">
        <v>0.38784922394678495</v>
      </c>
      <c r="V550" s="155">
        <v>0.37940061382921103</v>
      </c>
      <c r="W550" s="155">
        <v>0.37649298944088627</v>
      </c>
      <c r="X550" s="155">
        <v>0.37268993839835729</v>
      </c>
      <c r="Y550" s="172">
        <v>-0.38030510425289821</v>
      </c>
      <c r="Z550" s="172">
        <v>3.9954852546442154E-2</v>
      </c>
      <c r="AA550" s="147"/>
      <c r="AB550" s="144"/>
      <c r="AC550" s="144"/>
      <c r="AD550" s="151">
        <v>0.38798219584569732</v>
      </c>
      <c r="AE550" s="151">
        <v>0.37229038987289287</v>
      </c>
      <c r="AF550" s="144"/>
    </row>
    <row r="551" spans="1:32" ht="22.15" customHeight="1" x14ac:dyDescent="0.25">
      <c r="A551" s="154" t="s">
        <v>244</v>
      </c>
      <c r="B551" s="155">
        <v>2.6315789473684209E-2</v>
      </c>
      <c r="C551" s="155">
        <v>3.4168564920273349E-2</v>
      </c>
      <c r="D551" s="155">
        <v>2.2292993630573247E-2</v>
      </c>
      <c r="E551" s="155">
        <v>2.2082018927444796E-2</v>
      </c>
      <c r="F551" s="155">
        <v>3.1413612565445025E-2</v>
      </c>
      <c r="G551" s="155">
        <v>2.7027027027027029E-2</v>
      </c>
      <c r="H551" s="155">
        <v>3.3333333333333333E-2</v>
      </c>
      <c r="I551" s="155">
        <v>3.25497287522604E-2</v>
      </c>
      <c r="J551" s="172">
        <v>-7.8360458107293307E-2</v>
      </c>
      <c r="K551" s="172">
        <v>0.39888978917262741</v>
      </c>
      <c r="L551" s="147"/>
      <c r="M551" s="203">
        <v>-0.25158217137007455</v>
      </c>
      <c r="N551" s="144"/>
      <c r="P551" s="154" t="s">
        <v>244</v>
      </c>
      <c r="Q551" s="155">
        <v>4.5250782373340098E-2</v>
      </c>
      <c r="R551" s="155">
        <v>5.4857748184019367E-2</v>
      </c>
      <c r="S551" s="155">
        <v>3.3228363557389513E-2</v>
      </c>
      <c r="T551" s="155">
        <v>4.7539893617021274E-2</v>
      </c>
      <c r="U551" s="155">
        <v>5.0110864745011086E-2</v>
      </c>
      <c r="V551" s="155">
        <v>5.1543599927784796E-2</v>
      </c>
      <c r="W551" s="155">
        <v>5.3747619871905836E-2</v>
      </c>
      <c r="X551" s="155">
        <v>3.5065550465961146E-2</v>
      </c>
      <c r="Y551" s="172">
        <v>-1.868206940594469</v>
      </c>
      <c r="Z551" s="172">
        <v>-1.3548709889835122</v>
      </c>
      <c r="AA551" s="147"/>
      <c r="AB551" s="144"/>
      <c r="AC551" s="144"/>
      <c r="AD551" s="151">
        <v>2.8560830860534125E-2</v>
      </c>
      <c r="AE551" s="151">
        <v>4.8614260355796267E-2</v>
      </c>
      <c r="AF551" s="144"/>
    </row>
    <row r="552" spans="1:32" ht="22.15" customHeight="1" x14ac:dyDescent="0.25">
      <c r="A552" s="154" t="s">
        <v>245</v>
      </c>
      <c r="B552" s="155">
        <v>0</v>
      </c>
      <c r="C552" s="155">
        <v>0</v>
      </c>
      <c r="D552" s="155">
        <v>0</v>
      </c>
      <c r="E552" s="155">
        <v>0</v>
      </c>
      <c r="F552" s="155">
        <v>0</v>
      </c>
      <c r="G552" s="155">
        <v>0</v>
      </c>
      <c r="H552" s="155">
        <v>3.5714285714285712E-2</v>
      </c>
      <c r="I552" s="155">
        <v>1.9891500904159132E-2</v>
      </c>
      <c r="J552" s="172">
        <v>-1.582278481012658</v>
      </c>
      <c r="K552" s="172">
        <v>1.4327702684574561</v>
      </c>
      <c r="L552" s="147"/>
      <c r="M552" s="203">
        <v>-0.14321446494658871</v>
      </c>
      <c r="N552" s="144"/>
      <c r="P552" s="154" t="s">
        <v>245</v>
      </c>
      <c r="Q552" s="155">
        <v>1.8776960162395332E-2</v>
      </c>
      <c r="R552" s="155">
        <v>2.4288740920096853E-2</v>
      </c>
      <c r="S552" s="155">
        <v>1.1619068302747313E-2</v>
      </c>
      <c r="T552" s="155">
        <v>1.1857269503546099E-2</v>
      </c>
      <c r="U552" s="155">
        <v>1.7117516629711751E-2</v>
      </c>
      <c r="V552" s="155">
        <v>2.0942408376963352E-2</v>
      </c>
      <c r="W552" s="155">
        <v>3.3754543880907047E-2</v>
      </c>
      <c r="X552" s="155">
        <v>2.132364555362502E-2</v>
      </c>
      <c r="Y552" s="172">
        <v>-1.2430898327282027</v>
      </c>
      <c r="Z552" s="172">
        <v>9.5541067107924801E-2</v>
      </c>
      <c r="AA552" s="147"/>
      <c r="AB552" s="144"/>
      <c r="AC552" s="144"/>
      <c r="AD552" s="151">
        <v>5.5637982195845702E-3</v>
      </c>
      <c r="AE552" s="151">
        <v>2.0368234882545772E-2</v>
      </c>
      <c r="AF552" s="144"/>
    </row>
    <row r="553" spans="1:32" ht="22.15" customHeight="1" x14ac:dyDescent="0.25">
      <c r="A553" s="154" t="s">
        <v>246</v>
      </c>
      <c r="B553" s="155">
        <v>2.6315789473684209E-2</v>
      </c>
      <c r="C553" s="155">
        <v>5.011389521640091E-2</v>
      </c>
      <c r="D553" s="155">
        <v>4.1401273885350316E-2</v>
      </c>
      <c r="E553" s="155">
        <v>4.7318611987381701E-2</v>
      </c>
      <c r="F553" s="155">
        <v>5.4973821989528798E-2</v>
      </c>
      <c r="G553" s="155">
        <v>4.954954954954955E-2</v>
      </c>
      <c r="H553" s="155">
        <v>7.1428571428571425E-2</v>
      </c>
      <c r="I553" s="155">
        <v>7.4141048824593131E-2</v>
      </c>
      <c r="J553" s="172">
        <v>0.27124773960217063</v>
      </c>
      <c r="K553" s="172">
        <v>2.4808704610943275</v>
      </c>
      <c r="L553" s="147"/>
      <c r="M553" s="203">
        <v>0.72479829582213084</v>
      </c>
      <c r="N553" s="144"/>
      <c r="P553" s="154" t="s">
        <v>246</v>
      </c>
      <c r="Q553" s="155">
        <v>3.8484310242747191E-2</v>
      </c>
      <c r="R553" s="155">
        <v>3.8740920096852302E-2</v>
      </c>
      <c r="S553" s="155">
        <v>3.941796069062873E-2</v>
      </c>
      <c r="T553" s="155">
        <v>4.2664007092198579E-2</v>
      </c>
      <c r="U553" s="155">
        <v>6.057649667405765E-2</v>
      </c>
      <c r="V553" s="155">
        <v>6.2827225130890049E-2</v>
      </c>
      <c r="W553" s="155">
        <v>5.9979227972996367E-2</v>
      </c>
      <c r="X553" s="155">
        <v>6.6893065866371823E-2</v>
      </c>
      <c r="Y553" s="172">
        <v>0.69138378933754563</v>
      </c>
      <c r="Z553" s="172">
        <v>1.782531427591328</v>
      </c>
      <c r="AA553" s="147"/>
      <c r="AB553" s="144"/>
      <c r="AC553" s="144"/>
      <c r="AD553" s="151">
        <v>4.9332344213649855E-2</v>
      </c>
      <c r="AE553" s="151">
        <v>4.9067751590458543E-2</v>
      </c>
      <c r="AF553" s="144"/>
    </row>
    <row r="554" spans="1:32" x14ac:dyDescent="0.25">
      <c r="A554" s="149" t="s">
        <v>247</v>
      </c>
      <c r="B554" s="150">
        <v>137.66842105263157</v>
      </c>
      <c r="C554" s="150">
        <v>133.69476082004553</v>
      </c>
      <c r="D554" s="150">
        <v>109.47133757961765</v>
      </c>
      <c r="E554" s="150">
        <v>110.64668769716084</v>
      </c>
      <c r="F554" s="150">
        <v>106.27225130890047</v>
      </c>
      <c r="G554" s="150">
        <v>121.02477477477477</v>
      </c>
      <c r="H554" s="150">
        <v>125.85476190476189</v>
      </c>
      <c r="I554" s="150">
        <v>100.63471971066906</v>
      </c>
      <c r="J554" s="177">
        <v>-25.220042194092827</v>
      </c>
      <c r="K554" s="177">
        <v>-20.895324799716647</v>
      </c>
      <c r="L554" s="147"/>
      <c r="M554" s="203">
        <v>-21.435964225518134</v>
      </c>
      <c r="N554" s="144"/>
      <c r="P554" s="149" t="s">
        <v>247</v>
      </c>
      <c r="Q554" s="150">
        <v>128.89774168992636</v>
      </c>
      <c r="R554" s="150">
        <v>138.8627421307506</v>
      </c>
      <c r="S554" s="150">
        <v>112.37018134433688</v>
      </c>
      <c r="T554" s="150">
        <v>106.56615691489354</v>
      </c>
      <c r="U554" s="150">
        <v>110.9886474501108</v>
      </c>
      <c r="V554" s="150">
        <v>103.0278028525005</v>
      </c>
      <c r="W554" s="150">
        <v>113.3531244590618</v>
      </c>
      <c r="X554" s="150">
        <v>122.07068393618719</v>
      </c>
      <c r="Y554" s="177">
        <v>8.7175594771253913</v>
      </c>
      <c r="Z554" s="177">
        <v>4.7063879489367935</v>
      </c>
      <c r="AA554" s="147"/>
      <c r="AB554" s="144"/>
      <c r="AC554" s="144"/>
      <c r="AD554" s="150">
        <v>121.53004451038571</v>
      </c>
      <c r="AE554" s="150">
        <v>117.3642959872504</v>
      </c>
      <c r="AF554" s="144"/>
    </row>
    <row r="555" spans="1:32" x14ac:dyDescent="0.25">
      <c r="A555" s="149" t="s">
        <v>248</v>
      </c>
      <c r="B555" s="150">
        <v>140.43589743589763</v>
      </c>
      <c r="C555" s="150">
        <v>146.95175438596479</v>
      </c>
      <c r="D555" s="150">
        <v>112.89473684210517</v>
      </c>
      <c r="E555" s="150">
        <v>121.0726256983242</v>
      </c>
      <c r="F555" s="150">
        <v>100.94148936170232</v>
      </c>
      <c r="G555" s="150">
        <v>125.85972850678701</v>
      </c>
      <c r="H555" s="150">
        <v>135.20710059171617</v>
      </c>
      <c r="I555" s="150">
        <v>114.38129496402885</v>
      </c>
      <c r="J555" s="177">
        <v>-20.825805627687316</v>
      </c>
      <c r="K555" s="177">
        <v>-12.946762589927985</v>
      </c>
      <c r="L555" s="147"/>
      <c r="M555" s="203">
        <v>-21.714637762931858</v>
      </c>
      <c r="N555" s="144"/>
      <c r="P555" s="149" t="s">
        <v>248</v>
      </c>
      <c r="Q555" s="150">
        <v>127.56359614473045</v>
      </c>
      <c r="R555" s="150">
        <v>146.92865497076031</v>
      </c>
      <c r="S555" s="150">
        <v>116.11489817792086</v>
      </c>
      <c r="T555" s="150">
        <v>116.3077092027234</v>
      </c>
      <c r="U555" s="150">
        <v>124.35455585207767</v>
      </c>
      <c r="V555" s="150">
        <v>116.62752258312526</v>
      </c>
      <c r="W555" s="150">
        <v>129.1222179585572</v>
      </c>
      <c r="X555" s="150">
        <v>136.09593272696071</v>
      </c>
      <c r="Y555" s="177">
        <v>6.9737147684035108</v>
      </c>
      <c r="Z555" s="177">
        <v>9.5260998842357338</v>
      </c>
      <c r="AA555" s="147"/>
      <c r="AB555" s="144"/>
      <c r="AC555" s="144"/>
      <c r="AD555" s="150">
        <v>127.32805755395684</v>
      </c>
      <c r="AE555" s="150">
        <v>126.56983284272498</v>
      </c>
      <c r="AF555" s="144"/>
    </row>
    <row r="556" spans="1:32" x14ac:dyDescent="0.25">
      <c r="A556" s="146" t="s">
        <v>249</v>
      </c>
      <c r="B556" s="147">
        <v>170</v>
      </c>
      <c r="C556" s="147">
        <v>149</v>
      </c>
      <c r="D556" s="147">
        <v>115</v>
      </c>
      <c r="E556" s="147">
        <v>128</v>
      </c>
      <c r="F556" s="147">
        <v>159</v>
      </c>
      <c r="G556" s="147">
        <v>228</v>
      </c>
      <c r="H556" s="147">
        <v>279</v>
      </c>
      <c r="I556" s="147">
        <v>265</v>
      </c>
      <c r="J556" s="148">
        <v>-5.0179211469534052E-2</v>
      </c>
      <c r="K556" s="148">
        <v>0.51058631921824116</v>
      </c>
      <c r="L556" s="147"/>
      <c r="M556" s="155">
        <v>3.8184438040345818E-2</v>
      </c>
      <c r="N556" s="144"/>
      <c r="P556" s="146" t="s">
        <v>249</v>
      </c>
      <c r="Q556" s="147">
        <v>6517</v>
      </c>
      <c r="R556" s="147">
        <v>5572</v>
      </c>
      <c r="S556" s="147">
        <v>4744</v>
      </c>
      <c r="T556" s="147">
        <v>4965</v>
      </c>
      <c r="U556" s="147">
        <v>5614</v>
      </c>
      <c r="V556" s="147">
        <v>5973</v>
      </c>
      <c r="W556" s="147">
        <v>7161</v>
      </c>
      <c r="X556" s="147">
        <v>6940</v>
      </c>
      <c r="Y556" s="148">
        <v>-3.0861611506772798E-2</v>
      </c>
      <c r="Z556" s="148">
        <v>0.19814531643072059</v>
      </c>
      <c r="AA556" s="147"/>
      <c r="AB556" s="144"/>
      <c r="AC556" s="144"/>
      <c r="AD556" s="147">
        <v>175.42857142857142</v>
      </c>
      <c r="AE556" s="147">
        <v>5792.2857142857147</v>
      </c>
      <c r="AF556" s="144"/>
    </row>
    <row r="557" spans="1:32" x14ac:dyDescent="0.25">
      <c r="A557" s="146" t="s">
        <v>250</v>
      </c>
      <c r="B557" s="147">
        <v>18</v>
      </c>
      <c r="C557" s="147">
        <v>10</v>
      </c>
      <c r="D557" s="147">
        <v>10</v>
      </c>
      <c r="E557" s="147">
        <v>10</v>
      </c>
      <c r="F557" s="147">
        <v>15</v>
      </c>
      <c r="G557" s="147">
        <v>32</v>
      </c>
      <c r="H557" s="147">
        <v>35</v>
      </c>
      <c r="I557" s="147">
        <v>43</v>
      </c>
      <c r="J557" s="148">
        <v>0.22857142857142856</v>
      </c>
      <c r="K557" s="148">
        <v>1.3153846153846152</v>
      </c>
      <c r="L557" s="147"/>
      <c r="M557" s="155">
        <v>2.6976160602258468E-2</v>
      </c>
      <c r="N557" s="144"/>
      <c r="P557" s="146" t="s">
        <v>250</v>
      </c>
      <c r="Q557" s="147">
        <v>1230</v>
      </c>
      <c r="R557" s="147">
        <v>987</v>
      </c>
      <c r="S557" s="147">
        <v>816</v>
      </c>
      <c r="T557" s="147">
        <v>711</v>
      </c>
      <c r="U557" s="147">
        <v>846</v>
      </c>
      <c r="V557" s="147">
        <v>928</v>
      </c>
      <c r="W557" s="147">
        <v>1406</v>
      </c>
      <c r="X557" s="147">
        <v>1594</v>
      </c>
      <c r="Y557" s="148">
        <v>0.1337126600284495</v>
      </c>
      <c r="Z557" s="148">
        <v>0.61149624494511845</v>
      </c>
      <c r="AA557" s="147"/>
      <c r="AB557" s="144"/>
      <c r="AC557" s="144"/>
      <c r="AD557" s="150">
        <v>18.571428571428573</v>
      </c>
      <c r="AE557" s="150">
        <v>989.14285714285711</v>
      </c>
      <c r="AF557" s="144"/>
    </row>
    <row r="558" spans="1:32" x14ac:dyDescent="0.25">
      <c r="A558" s="149" t="s">
        <v>251</v>
      </c>
      <c r="B558" s="150">
        <v>0</v>
      </c>
      <c r="C558" s="150">
        <v>269</v>
      </c>
      <c r="D558" s="150">
        <v>182</v>
      </c>
      <c r="E558" s="150">
        <v>149</v>
      </c>
      <c r="F558" s="150">
        <v>174</v>
      </c>
      <c r="G558" s="150">
        <v>186</v>
      </c>
      <c r="H558" s="150">
        <v>181</v>
      </c>
      <c r="I558" s="150">
        <v>239</v>
      </c>
      <c r="J558" s="148">
        <v>0.32044198895027626</v>
      </c>
      <c r="K558" s="157">
        <v>0.25679228746713417</v>
      </c>
      <c r="L558" s="147"/>
      <c r="M558" s="155">
        <v>2.8203917866414917E-2</v>
      </c>
      <c r="N558" s="144"/>
      <c r="P558" s="149" t="s">
        <v>251</v>
      </c>
      <c r="Q558" s="150">
        <v>0</v>
      </c>
      <c r="R558" s="150">
        <v>10263</v>
      </c>
      <c r="S558" s="150">
        <v>8342</v>
      </c>
      <c r="T558" s="150">
        <v>7606</v>
      </c>
      <c r="U558" s="150">
        <v>7137</v>
      </c>
      <c r="V558" s="150">
        <v>7368</v>
      </c>
      <c r="W558" s="150">
        <v>7866</v>
      </c>
      <c r="X558" s="150">
        <v>8474</v>
      </c>
      <c r="Y558" s="148">
        <v>7.7294685990338161E-2</v>
      </c>
      <c r="Z558" s="157">
        <v>4.6560454489317032E-2</v>
      </c>
      <c r="AA558" s="147"/>
      <c r="AB558" s="144"/>
      <c r="AC558" s="144"/>
      <c r="AD558" s="158">
        <v>190.16666666666666</v>
      </c>
      <c r="AE558" s="158">
        <v>8097</v>
      </c>
      <c r="AF558" s="144"/>
    </row>
    <row r="559" spans="1:32" x14ac:dyDescent="0.25">
      <c r="A559" s="159" t="s">
        <v>252</v>
      </c>
      <c r="B559" s="147">
        <v>103</v>
      </c>
      <c r="C559" s="147">
        <v>115</v>
      </c>
      <c r="D559" s="147">
        <v>94</v>
      </c>
      <c r="E559" s="147">
        <v>81</v>
      </c>
      <c r="F559" s="147">
        <v>59</v>
      </c>
      <c r="G559" s="147">
        <v>88</v>
      </c>
      <c r="H559" s="147">
        <v>81</v>
      </c>
      <c r="I559" s="147">
        <v>149</v>
      </c>
      <c r="J559" s="148">
        <v>0.83950617283950613</v>
      </c>
      <c r="K559" s="148">
        <v>0.67954911433172316</v>
      </c>
      <c r="L559" s="147"/>
      <c r="M559" s="155">
        <v>4.8804454634785457E-2</v>
      </c>
      <c r="N559" s="144"/>
      <c r="P559" s="159" t="s">
        <v>252</v>
      </c>
      <c r="Q559" s="147">
        <v>3259</v>
      </c>
      <c r="R559" s="147">
        <v>3103</v>
      </c>
      <c r="S559" s="147">
        <v>3211</v>
      </c>
      <c r="T559" s="147">
        <v>2368</v>
      </c>
      <c r="U559" s="147">
        <v>2521</v>
      </c>
      <c r="V559" s="147">
        <v>2693</v>
      </c>
      <c r="W559" s="147">
        <v>2583</v>
      </c>
      <c r="X559" s="147">
        <v>3053</v>
      </c>
      <c r="Y559" s="148">
        <v>0.18195896244676732</v>
      </c>
      <c r="Z559" s="148">
        <v>8.2733812949640259E-2</v>
      </c>
      <c r="AA559" s="147"/>
      <c r="AB559" s="144"/>
      <c r="AC559" s="144"/>
      <c r="AD559" s="150">
        <v>88.714285714285708</v>
      </c>
      <c r="AE559" s="150">
        <v>2819.7142857142858</v>
      </c>
      <c r="AF559" s="144"/>
    </row>
    <row r="560" spans="1:32" x14ac:dyDescent="0.25">
      <c r="A560" s="159" t="s">
        <v>253</v>
      </c>
      <c r="B560" s="147">
        <v>9</v>
      </c>
      <c r="C560" s="147">
        <v>8</v>
      </c>
      <c r="D560" s="147">
        <v>9</v>
      </c>
      <c r="E560" s="147">
        <v>15</v>
      </c>
      <c r="F560" s="147">
        <v>6</v>
      </c>
      <c r="G560" s="147">
        <v>21</v>
      </c>
      <c r="H560" s="147">
        <v>18</v>
      </c>
      <c r="I560" s="147">
        <v>22</v>
      </c>
      <c r="J560" s="148">
        <v>0.22222222222222221</v>
      </c>
      <c r="K560" s="148">
        <v>0.7906976744186045</v>
      </c>
      <c r="L560" s="147"/>
      <c r="M560" s="155">
        <v>6.7692307692307691E-2</v>
      </c>
      <c r="N560" s="144"/>
      <c r="P560" s="159" t="s">
        <v>253</v>
      </c>
      <c r="Q560" s="147">
        <v>349</v>
      </c>
      <c r="R560" s="147">
        <v>355</v>
      </c>
      <c r="S560" s="147">
        <v>469</v>
      </c>
      <c r="T560" s="147">
        <v>362</v>
      </c>
      <c r="U560" s="147">
        <v>349</v>
      </c>
      <c r="V560" s="147">
        <v>336</v>
      </c>
      <c r="W560" s="147">
        <v>361</v>
      </c>
      <c r="X560" s="147">
        <v>325</v>
      </c>
      <c r="Y560" s="148">
        <v>-9.9722991689750698E-2</v>
      </c>
      <c r="Z560" s="148">
        <v>-0.1185586981790004</v>
      </c>
      <c r="AA560" s="147"/>
      <c r="AB560" s="144"/>
      <c r="AC560" s="144"/>
      <c r="AD560" s="150">
        <v>12.285714285714286</v>
      </c>
      <c r="AE560" s="150">
        <v>368.71428571428572</v>
      </c>
      <c r="AF560" s="144"/>
    </row>
    <row r="561" spans="1:32" x14ac:dyDescent="0.25">
      <c r="A561" s="159" t="s">
        <v>254</v>
      </c>
      <c r="B561" s="160">
        <v>8.0357142857142863E-2</v>
      </c>
      <c r="C561" s="160">
        <v>6.5040650406504072E-2</v>
      </c>
      <c r="D561" s="160">
        <v>8.7378640776699032E-2</v>
      </c>
      <c r="E561" s="160">
        <v>0.15625</v>
      </c>
      <c r="F561" s="160">
        <v>9.2307692307692313E-2</v>
      </c>
      <c r="G561" s="160">
        <v>0.19266055045871561</v>
      </c>
      <c r="H561" s="160">
        <v>0.18181818181818182</v>
      </c>
      <c r="I561" s="160">
        <v>0.12865497076023391</v>
      </c>
      <c r="J561" s="172">
        <v>-5.316321105794791</v>
      </c>
      <c r="K561" s="172">
        <v>0.70142352581122613</v>
      </c>
      <c r="L561" s="147"/>
      <c r="M561" s="203">
        <v>3.244419515336594</v>
      </c>
      <c r="N561" s="144"/>
      <c r="P561" s="159" t="s">
        <v>254</v>
      </c>
      <c r="Q561" s="160">
        <v>9.6729490022172945E-2</v>
      </c>
      <c r="R561" s="160">
        <v>0.1026604973973395</v>
      </c>
      <c r="S561" s="160">
        <v>0.12744565217391304</v>
      </c>
      <c r="T561" s="160">
        <v>0.1326007326007326</v>
      </c>
      <c r="U561" s="160">
        <v>0.121602787456446</v>
      </c>
      <c r="V561" s="160">
        <v>0.11092769891053153</v>
      </c>
      <c r="W561" s="160">
        <v>0.12262228260869565</v>
      </c>
      <c r="X561" s="160">
        <v>9.6210775606867971E-2</v>
      </c>
      <c r="Y561" s="172">
        <v>-2.6411507001827679</v>
      </c>
      <c r="Z561" s="172">
        <v>-1.9430606175469947</v>
      </c>
      <c r="AA561" s="147"/>
      <c r="AB561" s="144"/>
      <c r="AC561" s="144"/>
      <c r="AD561" s="191">
        <v>0.12164073550212165</v>
      </c>
      <c r="AE561" s="191">
        <v>0.11564138178233792</v>
      </c>
      <c r="AF561" s="144"/>
    </row>
    <row r="562" spans="1:32" x14ac:dyDescent="0.25">
      <c r="A562" s="161" t="s">
        <v>255</v>
      </c>
      <c r="B562" s="161"/>
      <c r="C562" s="161"/>
      <c r="D562" s="161"/>
      <c r="E562" s="144"/>
      <c r="F562" s="144"/>
      <c r="G562" s="144"/>
      <c r="H562" s="144"/>
      <c r="I562" s="144"/>
      <c r="J562" s="144"/>
      <c r="K562" s="144"/>
      <c r="L562" s="144"/>
      <c r="M562" s="144"/>
      <c r="N562" s="144"/>
      <c r="O562" s="204"/>
      <c r="P562" s="161" t="s">
        <v>255</v>
      </c>
      <c r="Q562" s="161"/>
      <c r="R562" s="161"/>
      <c r="S562" s="161"/>
      <c r="T562" s="144"/>
      <c r="U562" s="144"/>
      <c r="V562" s="144"/>
      <c r="W562" s="144"/>
      <c r="X562" s="144"/>
      <c r="Y562" s="144"/>
      <c r="Z562" s="144"/>
      <c r="AA562" s="144"/>
      <c r="AB562" s="144"/>
      <c r="AC562" s="144"/>
      <c r="AD562" s="144"/>
      <c r="AE562" s="144"/>
      <c r="AF562" s="144"/>
    </row>
    <row r="565" spans="1:32" x14ac:dyDescent="0.25">
      <c r="A565" s="189" t="s">
        <v>266</v>
      </c>
      <c r="B565" s="189"/>
      <c r="C565" s="189"/>
      <c r="D565" s="189"/>
      <c r="E565" s="181"/>
      <c r="F565" s="167"/>
      <c r="G565" s="167"/>
      <c r="H565" s="167"/>
      <c r="I565" s="167"/>
      <c r="J565" s="167"/>
      <c r="K565" s="167"/>
      <c r="L565" s="188"/>
      <c r="M565" s="211"/>
      <c r="N565" s="144"/>
      <c r="O565" s="211"/>
      <c r="P565" s="189" t="s">
        <v>266</v>
      </c>
      <c r="Q565" s="189"/>
      <c r="R565" s="189"/>
      <c r="S565" s="189"/>
      <c r="T565" s="181"/>
      <c r="U565" s="144"/>
      <c r="V565" s="144"/>
      <c r="W565" s="144"/>
      <c r="X565" s="144"/>
      <c r="Y565" s="144"/>
      <c r="Z565" s="144"/>
      <c r="AA565" s="188"/>
      <c r="AB565" s="144"/>
      <c r="AC565" s="144"/>
      <c r="AD565" s="144"/>
      <c r="AE565" s="144"/>
      <c r="AF565" s="144"/>
    </row>
    <row r="566" spans="1:32" x14ac:dyDescent="0.25">
      <c r="A566" s="166" t="s">
        <v>322</v>
      </c>
      <c r="B566" s="166"/>
      <c r="C566" s="166"/>
      <c r="D566" s="166"/>
      <c r="E566" s="213"/>
      <c r="F566" s="167"/>
      <c r="G566" s="167"/>
      <c r="H566" s="167"/>
      <c r="I566" s="167"/>
      <c r="J566" s="167"/>
      <c r="K566" s="167"/>
      <c r="L566" s="167"/>
      <c r="M566" s="144"/>
      <c r="N566" s="144"/>
      <c r="P566" s="166" t="s">
        <v>231</v>
      </c>
      <c r="Q566" s="166"/>
      <c r="R566" s="166"/>
      <c r="S566" s="166"/>
      <c r="T566" s="162"/>
      <c r="U566" s="144"/>
      <c r="V566" s="144"/>
      <c r="W566" s="144"/>
      <c r="X566" s="144"/>
      <c r="Y566" s="144"/>
      <c r="Z566" s="144"/>
      <c r="AA566" s="167"/>
      <c r="AB566" s="144"/>
      <c r="AC566" s="144"/>
      <c r="AD566" s="144"/>
      <c r="AE566" s="144"/>
      <c r="AF566" s="144"/>
    </row>
    <row r="567" spans="1:32" ht="31.5" x14ac:dyDescent="0.25">
      <c r="A567" s="190"/>
      <c r="B567" s="141">
        <v>2019</v>
      </c>
      <c r="C567" s="141">
        <v>2020</v>
      </c>
      <c r="D567" s="141">
        <v>2021</v>
      </c>
      <c r="E567" s="141">
        <v>2022</v>
      </c>
      <c r="F567" s="141">
        <v>2023</v>
      </c>
      <c r="G567" s="141">
        <v>2024</v>
      </c>
      <c r="H567" s="141">
        <v>2025</v>
      </c>
      <c r="I567" s="141">
        <v>2026</v>
      </c>
      <c r="J567" s="142" t="s">
        <v>232</v>
      </c>
      <c r="K567" s="142" t="s">
        <v>233</v>
      </c>
      <c r="L567" s="143" t="s">
        <v>234</v>
      </c>
      <c r="M567" s="145" t="s">
        <v>287</v>
      </c>
      <c r="N567" s="144"/>
      <c r="P567" s="190"/>
      <c r="Q567" s="141">
        <v>2019</v>
      </c>
      <c r="R567" s="141">
        <v>2020</v>
      </c>
      <c r="S567" s="141">
        <v>2021</v>
      </c>
      <c r="T567" s="141">
        <v>2022</v>
      </c>
      <c r="U567" s="141">
        <v>2023</v>
      </c>
      <c r="V567" s="141">
        <v>2024</v>
      </c>
      <c r="W567" s="141">
        <v>2025</v>
      </c>
      <c r="X567" s="141">
        <v>2026</v>
      </c>
      <c r="Y567" s="142" t="s">
        <v>232</v>
      </c>
      <c r="Z567" s="142" t="s">
        <v>233</v>
      </c>
      <c r="AA567" s="143" t="s">
        <v>234</v>
      </c>
      <c r="AB567" s="144"/>
      <c r="AC567" s="144"/>
      <c r="AD567" s="145" t="s">
        <v>323</v>
      </c>
      <c r="AE567" s="145" t="s">
        <v>235</v>
      </c>
      <c r="AF567" s="144"/>
    </row>
    <row r="568" spans="1:32" x14ac:dyDescent="0.25">
      <c r="A568" s="146" t="s">
        <v>236</v>
      </c>
      <c r="B568" s="147">
        <v>200</v>
      </c>
      <c r="C568" s="147">
        <v>188</v>
      </c>
      <c r="D568" s="147">
        <v>198</v>
      </c>
      <c r="E568" s="147">
        <v>176</v>
      </c>
      <c r="F568" s="147">
        <v>187</v>
      </c>
      <c r="G568" s="147">
        <v>308</v>
      </c>
      <c r="H568" s="147">
        <v>294</v>
      </c>
      <c r="I568" s="147">
        <v>384</v>
      </c>
      <c r="J568" s="148">
        <v>0.30612244897959184</v>
      </c>
      <c r="K568" s="148">
        <v>0.73307543520309471</v>
      </c>
      <c r="L568" s="147"/>
      <c r="M568" s="155">
        <v>2.6086956521739129E-2</v>
      </c>
      <c r="N568" s="144"/>
      <c r="P568" s="146" t="s">
        <v>236</v>
      </c>
      <c r="Q568" s="147">
        <v>8884</v>
      </c>
      <c r="R568" s="147">
        <v>10118</v>
      </c>
      <c r="S568" s="147">
        <v>8178</v>
      </c>
      <c r="T568" s="147">
        <v>7811</v>
      </c>
      <c r="U568" s="147">
        <v>9017</v>
      </c>
      <c r="V568" s="147">
        <v>11317</v>
      </c>
      <c r="W568" s="147">
        <v>10941</v>
      </c>
      <c r="X568" s="147">
        <v>14720</v>
      </c>
      <c r="Y568" s="148">
        <v>0.345398044054474</v>
      </c>
      <c r="Z568" s="148">
        <v>0.55494522077686881</v>
      </c>
      <c r="AA568" s="147"/>
      <c r="AB568" s="144"/>
      <c r="AC568" s="144"/>
      <c r="AD568" s="147">
        <v>221.57142857142858</v>
      </c>
      <c r="AE568" s="147">
        <v>9466.5714285714294</v>
      </c>
      <c r="AF568" s="144"/>
    </row>
    <row r="569" spans="1:32" x14ac:dyDescent="0.25">
      <c r="A569" s="149" t="s">
        <v>237</v>
      </c>
      <c r="B569" s="150">
        <v>68</v>
      </c>
      <c r="C569" s="150">
        <v>74</v>
      </c>
      <c r="D569" s="150">
        <v>59</v>
      </c>
      <c r="E569" s="150">
        <v>47</v>
      </c>
      <c r="F569" s="150">
        <v>34</v>
      </c>
      <c r="G569" s="150">
        <v>81</v>
      </c>
      <c r="H569" s="150">
        <v>45</v>
      </c>
      <c r="I569" s="150">
        <v>44</v>
      </c>
      <c r="J569" s="148">
        <v>-2.2222222222222223E-2</v>
      </c>
      <c r="K569" s="148">
        <v>-0.24509803921568626</v>
      </c>
      <c r="L569" s="147"/>
      <c r="M569" s="155">
        <v>1.7571884984025558E-2</v>
      </c>
      <c r="N569" s="144"/>
      <c r="P569" s="149" t="s">
        <v>237</v>
      </c>
      <c r="Q569" s="150">
        <v>2308</v>
      </c>
      <c r="R569" s="150">
        <v>3380</v>
      </c>
      <c r="S569" s="150">
        <v>2510</v>
      </c>
      <c r="T569" s="150">
        <v>2091</v>
      </c>
      <c r="U569" s="150">
        <v>2096</v>
      </c>
      <c r="V569" s="150">
        <v>1831</v>
      </c>
      <c r="W569" s="150">
        <v>1770</v>
      </c>
      <c r="X569" s="150">
        <v>2504</v>
      </c>
      <c r="Y569" s="148">
        <v>0.41468926553672314</v>
      </c>
      <c r="Z569" s="148">
        <v>9.6459401976729614E-2</v>
      </c>
      <c r="AA569" s="147"/>
      <c r="AB569" s="144"/>
      <c r="AC569" s="144"/>
      <c r="AD569" s="150">
        <v>58.285714285714285</v>
      </c>
      <c r="AE569" s="150">
        <v>2283.7142857142858</v>
      </c>
      <c r="AF569" s="144"/>
    </row>
    <row r="570" spans="1:32" x14ac:dyDescent="0.25">
      <c r="A570" s="146" t="s">
        <v>90</v>
      </c>
      <c r="B570" s="151">
        <v>0.48226950354609927</v>
      </c>
      <c r="C570" s="151">
        <v>0.56923076923076921</v>
      </c>
      <c r="D570" s="151">
        <v>0.40136054421768708</v>
      </c>
      <c r="E570" s="151">
        <v>0.36434108527131781</v>
      </c>
      <c r="F570" s="151">
        <v>0.22222222222222221</v>
      </c>
      <c r="G570" s="151">
        <v>0.3</v>
      </c>
      <c r="H570" s="151">
        <v>0.19148936170212766</v>
      </c>
      <c r="I570" s="151">
        <v>0.1461794019933555</v>
      </c>
      <c r="J570" s="172">
        <v>-4.5309959708772158</v>
      </c>
      <c r="K570" s="172">
        <v>-19.240980962490177</v>
      </c>
      <c r="L570" s="147"/>
      <c r="M570" s="203">
        <v>-7.1578663925420063</v>
      </c>
      <c r="N570" s="144"/>
      <c r="P570" s="146" t="s">
        <v>90</v>
      </c>
      <c r="Q570" s="151">
        <v>0.32429394407756079</v>
      </c>
      <c r="R570" s="151">
        <v>0.39708646616541354</v>
      </c>
      <c r="S570" s="151">
        <v>0.36292654713707345</v>
      </c>
      <c r="T570" s="151">
        <v>0.3185072353389185</v>
      </c>
      <c r="U570" s="151">
        <v>0.28680897646414888</v>
      </c>
      <c r="V570" s="151">
        <v>0.19146711283070167</v>
      </c>
      <c r="W570" s="151">
        <v>0.19157917523541509</v>
      </c>
      <c r="X570" s="151">
        <v>0.21775806591877556</v>
      </c>
      <c r="Y570" s="172">
        <v>2.6178890683360461</v>
      </c>
      <c r="Z570" s="172">
        <v>-7.1738493298899195</v>
      </c>
      <c r="AA570" s="147"/>
      <c r="AB570" s="144"/>
      <c r="AC570" s="144"/>
      <c r="AD570" s="151">
        <v>0.33858921161825728</v>
      </c>
      <c r="AE570" s="151">
        <v>0.28949655921767475</v>
      </c>
      <c r="AF570" s="144"/>
    </row>
    <row r="571" spans="1:32" x14ac:dyDescent="0.25">
      <c r="A571" s="149" t="s">
        <v>238</v>
      </c>
      <c r="B571" s="150">
        <v>59</v>
      </c>
      <c r="C571" s="150">
        <v>63</v>
      </c>
      <c r="D571" s="150">
        <v>50</v>
      </c>
      <c r="E571" s="150">
        <v>39</v>
      </c>
      <c r="F571" s="150">
        <v>27</v>
      </c>
      <c r="G571" s="150">
        <v>69</v>
      </c>
      <c r="H571" s="150">
        <v>41</v>
      </c>
      <c r="I571" s="150">
        <v>37</v>
      </c>
      <c r="J571" s="148">
        <v>-9.7560975609756101E-2</v>
      </c>
      <c r="K571" s="148">
        <v>-0.2557471264367816</v>
      </c>
      <c r="L571" s="147"/>
      <c r="M571" s="155">
        <v>1.6349977905435263E-2</v>
      </c>
      <c r="N571" s="144"/>
      <c r="P571" s="149" t="s">
        <v>238</v>
      </c>
      <c r="Q571" s="150">
        <v>2018</v>
      </c>
      <c r="R571" s="150">
        <v>3065</v>
      </c>
      <c r="S571" s="150">
        <v>2273</v>
      </c>
      <c r="T571" s="150">
        <v>1824</v>
      </c>
      <c r="U571" s="150">
        <v>1767</v>
      </c>
      <c r="V571" s="150">
        <v>1565</v>
      </c>
      <c r="W571" s="150">
        <v>1588</v>
      </c>
      <c r="X571" s="150">
        <v>2263</v>
      </c>
      <c r="Y571" s="148">
        <v>0.42506297229219142</v>
      </c>
      <c r="Z571" s="148">
        <v>0.12347517730496457</v>
      </c>
      <c r="AA571" s="147"/>
      <c r="AB571" s="144"/>
      <c r="AC571" s="144"/>
      <c r="AD571" s="150">
        <v>49.714285714285715</v>
      </c>
      <c r="AE571" s="150">
        <v>2014.2857142857142</v>
      </c>
      <c r="AF571" s="144"/>
    </row>
    <row r="572" spans="1:32" x14ac:dyDescent="0.25">
      <c r="A572" s="149" t="s">
        <v>239</v>
      </c>
      <c r="B572" s="153">
        <v>0.29499999999999998</v>
      </c>
      <c r="C572" s="153">
        <v>0.33510638297872342</v>
      </c>
      <c r="D572" s="153">
        <v>0.25252525252525254</v>
      </c>
      <c r="E572" s="153">
        <v>0.22159090909090909</v>
      </c>
      <c r="F572" s="153">
        <v>0.14438502673796791</v>
      </c>
      <c r="G572" s="153">
        <v>0.22402597402597402</v>
      </c>
      <c r="H572" s="153">
        <v>0.13945578231292516</v>
      </c>
      <c r="I572" s="153">
        <v>9.6354166666666671E-2</v>
      </c>
      <c r="J572" s="172">
        <v>-4.3101615646258491</v>
      </c>
      <c r="K572" s="172">
        <v>-12.801720664087684</v>
      </c>
      <c r="L572" s="147"/>
      <c r="M572" s="203">
        <v>-5.7382246376811592</v>
      </c>
      <c r="N572" s="144"/>
      <c r="P572" s="149" t="s">
        <v>239</v>
      </c>
      <c r="Q572" s="153">
        <v>0.22714993246285456</v>
      </c>
      <c r="R572" s="153">
        <v>0.30292547934374381</v>
      </c>
      <c r="S572" s="153">
        <v>0.27794081682562971</v>
      </c>
      <c r="T572" s="153">
        <v>0.23351683523236461</v>
      </c>
      <c r="U572" s="153">
        <v>0.19596318065875568</v>
      </c>
      <c r="V572" s="153">
        <v>0.13828753203145711</v>
      </c>
      <c r="W572" s="153">
        <v>0.14514212594826797</v>
      </c>
      <c r="X572" s="153">
        <v>0.15373641304347826</v>
      </c>
      <c r="Y572" s="172">
        <v>0.85942870952102901</v>
      </c>
      <c r="Z572" s="172">
        <v>-5.9042387548076949</v>
      </c>
      <c r="AA572" s="147"/>
      <c r="AB572" s="144"/>
      <c r="AC572" s="144"/>
      <c r="AD572" s="153">
        <v>0.2243713733075435</v>
      </c>
      <c r="AE572" s="153">
        <v>0.21277880059155521</v>
      </c>
      <c r="AF572" s="144"/>
    </row>
    <row r="573" spans="1:32" x14ac:dyDescent="0.25">
      <c r="A573" s="149" t="s">
        <v>240</v>
      </c>
      <c r="B573" s="153">
        <v>0.86764705882352944</v>
      </c>
      <c r="C573" s="153">
        <v>0.85135135135135132</v>
      </c>
      <c r="D573" s="153">
        <v>0.84745762711864403</v>
      </c>
      <c r="E573" s="153">
        <v>0.82978723404255317</v>
      </c>
      <c r="F573" s="153">
        <v>0.79411764705882348</v>
      </c>
      <c r="G573" s="153">
        <v>0.85185185185185186</v>
      </c>
      <c r="H573" s="153">
        <v>0.91111111111111109</v>
      </c>
      <c r="I573" s="153">
        <v>0.84090909090909094</v>
      </c>
      <c r="J573" s="172">
        <v>-7.0202020202020154</v>
      </c>
      <c r="K573" s="172">
        <v>-1.2032085561497374</v>
      </c>
      <c r="L573" s="147"/>
      <c r="M573" s="203">
        <v>-6.2844902701132739</v>
      </c>
      <c r="N573" s="144"/>
      <c r="P573" s="149" t="s">
        <v>240</v>
      </c>
      <c r="Q573" s="153">
        <v>0.8743500866551126</v>
      </c>
      <c r="R573" s="153">
        <v>0.90680473372781067</v>
      </c>
      <c r="S573" s="153">
        <v>0.90557768924302784</v>
      </c>
      <c r="T573" s="153">
        <v>0.87230989956958394</v>
      </c>
      <c r="U573" s="153">
        <v>0.84303435114503822</v>
      </c>
      <c r="V573" s="153">
        <v>0.85472419442927361</v>
      </c>
      <c r="W573" s="153">
        <v>0.89717514124293785</v>
      </c>
      <c r="X573" s="153">
        <v>0.90375399361022368</v>
      </c>
      <c r="Y573" s="172">
        <v>0.65788523672858368</v>
      </c>
      <c r="Z573" s="172">
        <v>2.1732224562306834</v>
      </c>
      <c r="AA573" s="147"/>
      <c r="AB573" s="144"/>
      <c r="AC573" s="144"/>
      <c r="AD573" s="153">
        <v>0.85294117647058831</v>
      </c>
      <c r="AE573" s="153">
        <v>0.88202176904791685</v>
      </c>
      <c r="AF573" s="144"/>
    </row>
    <row r="574" spans="1:32" ht="22.15" customHeight="1" x14ac:dyDescent="0.25">
      <c r="A574" s="154" t="s">
        <v>241</v>
      </c>
      <c r="B574" s="155">
        <v>1.4705882352941176E-2</v>
      </c>
      <c r="C574" s="155">
        <v>8.1081081081081086E-2</v>
      </c>
      <c r="D574" s="155">
        <v>3.3898305084745763E-2</v>
      </c>
      <c r="E574" s="155">
        <v>6.3829787234042548E-2</v>
      </c>
      <c r="F574" s="155">
        <v>0.11764705882352941</v>
      </c>
      <c r="G574" s="155">
        <v>7.407407407407407E-2</v>
      </c>
      <c r="H574" s="155">
        <v>2.2222222222222223E-2</v>
      </c>
      <c r="I574" s="155">
        <v>6.8181818181818177E-2</v>
      </c>
      <c r="J574" s="172">
        <v>4.5959595959595951</v>
      </c>
      <c r="K574" s="172">
        <v>1.1809269162210332</v>
      </c>
      <c r="L574" s="147"/>
      <c r="M574" s="203">
        <v>1.4268080162648848</v>
      </c>
      <c r="N574" s="144"/>
      <c r="P574" s="154" t="s">
        <v>241</v>
      </c>
      <c r="Q574" s="155">
        <v>4.5060658578856154E-2</v>
      </c>
      <c r="R574" s="155">
        <v>3.8461538461538464E-2</v>
      </c>
      <c r="S574" s="155">
        <v>4.5418326693227089E-2</v>
      </c>
      <c r="T574" s="155">
        <v>5.7867049258727883E-2</v>
      </c>
      <c r="U574" s="155">
        <v>5.6774809160305341E-2</v>
      </c>
      <c r="V574" s="155">
        <v>5.7345712725286727E-2</v>
      </c>
      <c r="W574" s="155">
        <v>3.898305084745763E-2</v>
      </c>
      <c r="X574" s="155">
        <v>5.3913738019169329E-2</v>
      </c>
      <c r="Y574" s="172">
        <v>1.4930687171711698</v>
      </c>
      <c r="Z574" s="172">
        <v>0.62470296493457311</v>
      </c>
      <c r="AA574" s="147"/>
      <c r="AB574" s="144"/>
      <c r="AC574" s="144"/>
      <c r="AD574" s="151">
        <v>5.6372549019607844E-2</v>
      </c>
      <c r="AE574" s="151">
        <v>4.7666708369823597E-2</v>
      </c>
      <c r="AF574" s="144"/>
    </row>
    <row r="575" spans="1:32" ht="22.15" customHeight="1" x14ac:dyDescent="0.25">
      <c r="A575" s="154" t="s">
        <v>242</v>
      </c>
      <c r="B575" s="155">
        <v>5.0000000000000001E-3</v>
      </c>
      <c r="C575" s="155">
        <v>3.1914893617021274E-2</v>
      </c>
      <c r="D575" s="155">
        <v>1.0101010101010102E-2</v>
      </c>
      <c r="E575" s="155">
        <v>1.7045454545454544E-2</v>
      </c>
      <c r="F575" s="155">
        <v>2.1390374331550801E-2</v>
      </c>
      <c r="G575" s="155">
        <v>1.948051948051948E-2</v>
      </c>
      <c r="H575" s="155">
        <v>3.4013605442176869E-3</v>
      </c>
      <c r="I575" s="155">
        <v>7.8125E-3</v>
      </c>
      <c r="J575" s="172">
        <v>0.44111394557823125</v>
      </c>
      <c r="K575" s="172">
        <v>-0.70166424887169576</v>
      </c>
      <c r="L575" s="147"/>
      <c r="M575" s="203">
        <v>-0.13586956521739138</v>
      </c>
      <c r="N575" s="144"/>
      <c r="P575" s="154" t="s">
        <v>242</v>
      </c>
      <c r="Q575" s="155">
        <v>1.1706438541197659E-2</v>
      </c>
      <c r="R575" s="155">
        <v>1.2848389009685709E-2</v>
      </c>
      <c r="S575" s="155">
        <v>1.3939838591342627E-2</v>
      </c>
      <c r="T575" s="155">
        <v>1.5490974267059275E-2</v>
      </c>
      <c r="U575" s="155">
        <v>1.3197294000221804E-2</v>
      </c>
      <c r="V575" s="155">
        <v>9.2780772289476014E-3</v>
      </c>
      <c r="W575" s="155">
        <v>6.3065533315053469E-3</v>
      </c>
      <c r="X575" s="155">
        <v>9.1711956521739139E-3</v>
      </c>
      <c r="Y575" s="172">
        <v>0.28646423206685667</v>
      </c>
      <c r="Z575" s="172">
        <v>-0.23279139968165191</v>
      </c>
      <c r="AA575" s="147"/>
      <c r="AB575" s="144"/>
      <c r="AC575" s="144"/>
      <c r="AD575" s="151">
        <v>1.4829142488716958E-2</v>
      </c>
      <c r="AE575" s="151">
        <v>1.1499109648990433E-2</v>
      </c>
      <c r="AF575" s="144"/>
    </row>
    <row r="576" spans="1:32" ht="22.15" customHeight="1" x14ac:dyDescent="0.25">
      <c r="A576" s="154" t="s">
        <v>243</v>
      </c>
      <c r="B576" s="155">
        <v>0.105</v>
      </c>
      <c r="C576" s="155">
        <v>7.9787234042553196E-2</v>
      </c>
      <c r="D576" s="155">
        <v>0.11616161616161616</v>
      </c>
      <c r="E576" s="155">
        <v>0.10227272727272728</v>
      </c>
      <c r="F576" s="155">
        <v>0.12834224598930483</v>
      </c>
      <c r="G576" s="155">
        <v>7.792207792207792E-2</v>
      </c>
      <c r="H576" s="155">
        <v>0.11224489795918367</v>
      </c>
      <c r="I576" s="155">
        <v>5.7291666666666664E-2</v>
      </c>
      <c r="J576" s="172">
        <v>-5.4953231292517009</v>
      </c>
      <c r="K576" s="172">
        <v>-4.4578094777562871</v>
      </c>
      <c r="L576" s="147"/>
      <c r="M576" s="203">
        <v>1.1367753623188406</v>
      </c>
      <c r="N576" s="144"/>
      <c r="P576" s="154" t="s">
        <v>243</v>
      </c>
      <c r="Q576" s="155">
        <v>8.1945069788383618E-2</v>
      </c>
      <c r="R576" s="155">
        <v>9.4287408578770507E-2</v>
      </c>
      <c r="S576" s="155">
        <v>8.645145512350208E-2</v>
      </c>
      <c r="T576" s="155">
        <v>8.8080911535014725E-2</v>
      </c>
      <c r="U576" s="155">
        <v>8.3398025950981475E-2</v>
      </c>
      <c r="V576" s="155">
        <v>5.6287001855615443E-2</v>
      </c>
      <c r="W576" s="155">
        <v>5.3285805685037928E-2</v>
      </c>
      <c r="X576" s="155">
        <v>4.5923913043478259E-2</v>
      </c>
      <c r="Y576" s="172">
        <v>-0.73618926415596686</v>
      </c>
      <c r="Z576" s="172">
        <v>-3.0269006402391412</v>
      </c>
      <c r="AA576" s="147"/>
      <c r="AB576" s="144"/>
      <c r="AC576" s="144"/>
      <c r="AD576" s="151">
        <v>0.10186976144422953</v>
      </c>
      <c r="AE576" s="151">
        <v>7.6192919445869672E-2</v>
      </c>
      <c r="AF576" s="144"/>
    </row>
    <row r="577" spans="1:32" ht="22.15" customHeight="1" x14ac:dyDescent="0.25">
      <c r="A577" s="154" t="s">
        <v>244</v>
      </c>
      <c r="B577" s="155">
        <v>0.25</v>
      </c>
      <c r="C577" s="155">
        <v>0.22872340425531915</v>
      </c>
      <c r="D577" s="155">
        <v>0.32323232323232326</v>
      </c>
      <c r="E577" s="155">
        <v>0.36931818181818182</v>
      </c>
      <c r="F577" s="155">
        <v>0.48663101604278075</v>
      </c>
      <c r="G577" s="155">
        <v>0.53896103896103897</v>
      </c>
      <c r="H577" s="155">
        <v>0.20408163265306123</v>
      </c>
      <c r="I577" s="155">
        <v>0.44010416666666669</v>
      </c>
      <c r="J577" s="172">
        <v>23.602253401360546</v>
      </c>
      <c r="K577" s="172">
        <v>9.2586436170212778</v>
      </c>
      <c r="L577" s="147"/>
      <c r="M577" s="203">
        <v>14.227807971014494</v>
      </c>
      <c r="N577" s="144"/>
      <c r="P577" s="154" t="s">
        <v>244</v>
      </c>
      <c r="Q577" s="155">
        <v>0.30076542098153985</v>
      </c>
      <c r="R577" s="155">
        <v>0.20755089938723068</v>
      </c>
      <c r="S577" s="155">
        <v>0.24260210320371728</v>
      </c>
      <c r="T577" s="155">
        <v>0.29445653565484575</v>
      </c>
      <c r="U577" s="155">
        <v>0.28668071420649882</v>
      </c>
      <c r="V577" s="155">
        <v>0.34779535212512153</v>
      </c>
      <c r="W577" s="155">
        <v>0.32730097797276297</v>
      </c>
      <c r="X577" s="155">
        <v>0.29782608695652174</v>
      </c>
      <c r="Y577" s="172">
        <v>-2.9474891016241234</v>
      </c>
      <c r="Z577" s="172">
        <v>0.87185506634001042</v>
      </c>
      <c r="AA577" s="147"/>
      <c r="AB577" s="144"/>
      <c r="AC577" s="144"/>
      <c r="AD577" s="151">
        <v>0.3475177304964539</v>
      </c>
      <c r="AE577" s="151">
        <v>0.28910753629312164</v>
      </c>
      <c r="AF577" s="144"/>
    </row>
    <row r="578" spans="1:32" ht="22.15" customHeight="1" x14ac:dyDescent="0.25">
      <c r="A578" s="154" t="s">
        <v>245</v>
      </c>
      <c r="B578" s="155">
        <v>0</v>
      </c>
      <c r="C578" s="155">
        <v>0</v>
      </c>
      <c r="D578" s="155">
        <v>0</v>
      </c>
      <c r="E578" s="155">
        <v>0</v>
      </c>
      <c r="F578" s="155">
        <v>0</v>
      </c>
      <c r="G578" s="155">
        <v>0</v>
      </c>
      <c r="H578" s="155">
        <v>0.32653061224489793</v>
      </c>
      <c r="I578" s="155">
        <v>0.13802083333333334</v>
      </c>
      <c r="J578" s="172">
        <v>-18.850977891156457</v>
      </c>
      <c r="K578" s="172">
        <v>7.6125282076079968</v>
      </c>
      <c r="L578" s="147"/>
      <c r="M578" s="203">
        <v>-11.170742753623186</v>
      </c>
      <c r="N578" s="144"/>
      <c r="P578" s="154" t="s">
        <v>245</v>
      </c>
      <c r="Q578" s="155">
        <v>0.16276452048626744</v>
      </c>
      <c r="R578" s="155">
        <v>0.20438821901561574</v>
      </c>
      <c r="S578" s="155">
        <v>0.20799706529713866</v>
      </c>
      <c r="T578" s="155">
        <v>0.19331711688644221</v>
      </c>
      <c r="U578" s="155">
        <v>0.20605522901186649</v>
      </c>
      <c r="V578" s="155">
        <v>0.27710523990456837</v>
      </c>
      <c r="W578" s="155">
        <v>0.29988118087926147</v>
      </c>
      <c r="X578" s="155">
        <v>0.24972826086956521</v>
      </c>
      <c r="Y578" s="172">
        <v>-5.0152920009696258</v>
      </c>
      <c r="Z578" s="172">
        <v>2.3367834708336228</v>
      </c>
      <c r="AA578" s="147"/>
      <c r="AB578" s="144"/>
      <c r="AC578" s="144"/>
      <c r="AD578" s="151">
        <v>6.1895551257253385E-2</v>
      </c>
      <c r="AE578" s="151">
        <v>0.22636042616122898</v>
      </c>
      <c r="AF578" s="144"/>
    </row>
    <row r="579" spans="1:32" ht="22.15" customHeight="1" x14ac:dyDescent="0.25">
      <c r="A579" s="154" t="s">
        <v>246</v>
      </c>
      <c r="B579" s="155">
        <v>0.26500000000000001</v>
      </c>
      <c r="C579" s="155">
        <v>0.25</v>
      </c>
      <c r="D579" s="155">
        <v>0.23232323232323232</v>
      </c>
      <c r="E579" s="155">
        <v>0.23295454545454544</v>
      </c>
      <c r="F579" s="155">
        <v>0.16577540106951871</v>
      </c>
      <c r="G579" s="155">
        <v>0.11363636363636363</v>
      </c>
      <c r="H579" s="155">
        <v>0.17687074829931973</v>
      </c>
      <c r="I579" s="155">
        <v>0.19270833333333334</v>
      </c>
      <c r="J579" s="172">
        <v>1.5837585034013613</v>
      </c>
      <c r="K579" s="172">
        <v>-0.3938990973565426</v>
      </c>
      <c r="L579" s="147"/>
      <c r="M579" s="203">
        <v>-1.3609601449275366</v>
      </c>
      <c r="N579" s="144"/>
      <c r="P579" s="154" t="s">
        <v>246</v>
      </c>
      <c r="Q579" s="155">
        <v>0.17739756866276452</v>
      </c>
      <c r="R579" s="155">
        <v>0.13994860644396126</v>
      </c>
      <c r="S579" s="155">
        <v>0.1396429444852042</v>
      </c>
      <c r="T579" s="155">
        <v>0.14722826782742288</v>
      </c>
      <c r="U579" s="155">
        <v>0.16923588776755019</v>
      </c>
      <c r="V579" s="155">
        <v>0.13669700450649466</v>
      </c>
      <c r="W579" s="155">
        <v>0.14495932730097796</v>
      </c>
      <c r="X579" s="155">
        <v>0.20631793478260871</v>
      </c>
      <c r="Y579" s="172">
        <v>6.1358607481630747</v>
      </c>
      <c r="Z579" s="172">
        <v>5.6271153627868724</v>
      </c>
      <c r="AA579" s="147"/>
      <c r="AB579" s="144"/>
      <c r="AC579" s="144"/>
      <c r="AD579" s="151">
        <v>0.19664732430689877</v>
      </c>
      <c r="AE579" s="151">
        <v>0.15004678115473999</v>
      </c>
      <c r="AF579" s="144"/>
    </row>
    <row r="580" spans="1:32" x14ac:dyDescent="0.25">
      <c r="A580" s="149" t="s">
        <v>247</v>
      </c>
      <c r="B580" s="150">
        <v>113.50500000000002</v>
      </c>
      <c r="C580" s="150">
        <v>146.60638297872347</v>
      </c>
      <c r="D580" s="150">
        <v>86.050505050505052</v>
      </c>
      <c r="E580" s="150">
        <v>57.426136363636367</v>
      </c>
      <c r="F580" s="150">
        <v>76.668449197861008</v>
      </c>
      <c r="G580" s="150">
        <v>97.824675324675326</v>
      </c>
      <c r="H580" s="150">
        <v>71.843537414965979</v>
      </c>
      <c r="I580" s="150">
        <v>36.942708333333321</v>
      </c>
      <c r="J580" s="177">
        <v>-34.900829081632658</v>
      </c>
      <c r="K580" s="177">
        <v>-55.253938990973573</v>
      </c>
      <c r="L580" s="147"/>
      <c r="M580" s="203">
        <v>-11.527740036231869</v>
      </c>
      <c r="N580" s="144"/>
      <c r="P580" s="149" t="s">
        <v>247</v>
      </c>
      <c r="Q580" s="150">
        <v>95.520936515083264</v>
      </c>
      <c r="R580" s="150">
        <v>113.1671278908875</v>
      </c>
      <c r="S580" s="150">
        <v>92.405111274150173</v>
      </c>
      <c r="T580" s="150">
        <v>89.461144539751658</v>
      </c>
      <c r="U580" s="150">
        <v>94.689697238549471</v>
      </c>
      <c r="V580" s="150">
        <v>55.770522223203997</v>
      </c>
      <c r="W580" s="150">
        <v>57.970843615757225</v>
      </c>
      <c r="X580" s="150">
        <v>48.47044836956519</v>
      </c>
      <c r="Y580" s="177">
        <v>-9.5003952461920349</v>
      </c>
      <c r="Z580" s="177">
        <v>-35.544491418561449</v>
      </c>
      <c r="AA580" s="147"/>
      <c r="AB580" s="144"/>
      <c r="AC580" s="144"/>
      <c r="AD580" s="150">
        <v>92.196647324306895</v>
      </c>
      <c r="AE580" s="150">
        <v>84.01493978812664</v>
      </c>
      <c r="AF580" s="144"/>
    </row>
    <row r="581" spans="1:32" x14ac:dyDescent="0.25">
      <c r="A581" s="149" t="s">
        <v>248</v>
      </c>
      <c r="B581" s="150">
        <v>162.77941176470588</v>
      </c>
      <c r="C581" s="150">
        <v>282.06756756756772</v>
      </c>
      <c r="D581" s="150">
        <v>197.3559322033899</v>
      </c>
      <c r="E581" s="150">
        <v>118</v>
      </c>
      <c r="F581" s="150">
        <v>166.67647058823513</v>
      </c>
      <c r="G581" s="150">
        <v>240.4074074074075</v>
      </c>
      <c r="H581" s="150">
        <v>171.51111111111106</v>
      </c>
      <c r="I581" s="150">
        <v>127.65909090909101</v>
      </c>
      <c r="J581" s="177">
        <v>-43.852020202020057</v>
      </c>
      <c r="K581" s="177">
        <v>-73.296791443850211</v>
      </c>
      <c r="L581" s="147"/>
      <c r="M581" s="203">
        <v>-17.811755736276453</v>
      </c>
      <c r="N581" s="144"/>
      <c r="P581" s="149" t="s">
        <v>248</v>
      </c>
      <c r="Q581" s="150">
        <v>204.81065857885625</v>
      </c>
      <c r="R581" s="150">
        <v>196.03550295857994</v>
      </c>
      <c r="S581" s="150">
        <v>198.61832669322712</v>
      </c>
      <c r="T581" s="150">
        <v>183.95169775227191</v>
      </c>
      <c r="U581" s="150">
        <v>214.74809160305352</v>
      </c>
      <c r="V581" s="150">
        <v>172.65210267613321</v>
      </c>
      <c r="W581" s="150">
        <v>188.1079096045197</v>
      </c>
      <c r="X581" s="150">
        <v>145.47084664536746</v>
      </c>
      <c r="Y581" s="177">
        <v>-42.637062959152246</v>
      </c>
      <c r="Z581" s="177">
        <v>-49.553987584583837</v>
      </c>
      <c r="AA581" s="147"/>
      <c r="AB581" s="144"/>
      <c r="AC581" s="144"/>
      <c r="AD581" s="150">
        <v>200.95588235294122</v>
      </c>
      <c r="AE581" s="150">
        <v>195.0248342299513</v>
      </c>
      <c r="AF581" s="144"/>
    </row>
    <row r="582" spans="1:32" x14ac:dyDescent="0.25">
      <c r="A582" s="146" t="s">
        <v>249</v>
      </c>
      <c r="B582" s="147">
        <v>88</v>
      </c>
      <c r="C582" s="147">
        <v>102</v>
      </c>
      <c r="D582" s="147">
        <v>57</v>
      </c>
      <c r="E582" s="147">
        <v>89</v>
      </c>
      <c r="F582" s="147">
        <v>98</v>
      </c>
      <c r="G582" s="147">
        <v>125</v>
      </c>
      <c r="H582" s="147">
        <v>91</v>
      </c>
      <c r="I582" s="147">
        <v>75</v>
      </c>
      <c r="J582" s="148">
        <v>-0.17582417582417584</v>
      </c>
      <c r="K582" s="148">
        <v>-0.19230769230769235</v>
      </c>
      <c r="L582" s="147"/>
      <c r="M582" s="155">
        <v>2.1300766827605795E-2</v>
      </c>
      <c r="N582" s="144"/>
      <c r="P582" s="146" t="s">
        <v>249</v>
      </c>
      <c r="Q582" s="147">
        <v>5240</v>
      </c>
      <c r="R582" s="147">
        <v>4002</v>
      </c>
      <c r="S582" s="147">
        <v>4090</v>
      </c>
      <c r="T582" s="147">
        <v>4034</v>
      </c>
      <c r="U582" s="147">
        <v>3629</v>
      </c>
      <c r="V582" s="147">
        <v>3662</v>
      </c>
      <c r="W582" s="147">
        <v>3670</v>
      </c>
      <c r="X582" s="147">
        <v>3521</v>
      </c>
      <c r="Y582" s="148">
        <v>-4.0599455040871937E-2</v>
      </c>
      <c r="Z582" s="148">
        <v>-0.12991139195820245</v>
      </c>
      <c r="AA582" s="147"/>
      <c r="AB582" s="144"/>
      <c r="AC582" s="144"/>
      <c r="AD582" s="147">
        <v>92.857142857142861</v>
      </c>
      <c r="AE582" s="147">
        <v>4046.7142857142858</v>
      </c>
      <c r="AF582" s="144"/>
    </row>
    <row r="583" spans="1:32" x14ac:dyDescent="0.25">
      <c r="A583" s="146" t="s">
        <v>250</v>
      </c>
      <c r="B583" s="147">
        <v>25</v>
      </c>
      <c r="C583" s="147">
        <v>29</v>
      </c>
      <c r="D583" s="147">
        <v>20</v>
      </c>
      <c r="E583" s="147">
        <v>18</v>
      </c>
      <c r="F583" s="147">
        <v>24</v>
      </c>
      <c r="G583" s="147">
        <v>27</v>
      </c>
      <c r="H583" s="147">
        <v>20</v>
      </c>
      <c r="I583" s="147">
        <v>17</v>
      </c>
      <c r="J583" s="148">
        <v>-0.15</v>
      </c>
      <c r="K583" s="148">
        <v>-0.26993865030674846</v>
      </c>
      <c r="L583" s="147"/>
      <c r="M583" s="155">
        <v>1.2917933130699088E-2</v>
      </c>
      <c r="N583" s="144"/>
      <c r="P583" s="146" t="s">
        <v>250</v>
      </c>
      <c r="Q583" s="147">
        <v>1779</v>
      </c>
      <c r="R583" s="147">
        <v>1296</v>
      </c>
      <c r="S583" s="147">
        <v>1342</v>
      </c>
      <c r="T583" s="147">
        <v>1343</v>
      </c>
      <c r="U583" s="147">
        <v>1104</v>
      </c>
      <c r="V583" s="147">
        <v>1281</v>
      </c>
      <c r="W583" s="147">
        <v>1214</v>
      </c>
      <c r="X583" s="147">
        <v>1316</v>
      </c>
      <c r="Y583" s="148">
        <v>8.4019769357495888E-2</v>
      </c>
      <c r="Z583" s="148">
        <v>-1.5706806282722512E-2</v>
      </c>
      <c r="AA583" s="147"/>
      <c r="AB583" s="144"/>
      <c r="AC583" s="144"/>
      <c r="AD583" s="150">
        <v>23.285714285714285</v>
      </c>
      <c r="AE583" s="150">
        <v>1337</v>
      </c>
      <c r="AF583" s="144"/>
    </row>
    <row r="584" spans="1:32" x14ac:dyDescent="0.25">
      <c r="A584" s="149" t="s">
        <v>251</v>
      </c>
      <c r="B584" s="150">
        <v>0</v>
      </c>
      <c r="C584" s="150">
        <v>71</v>
      </c>
      <c r="D584" s="150">
        <v>75</v>
      </c>
      <c r="E584" s="150">
        <v>57</v>
      </c>
      <c r="F584" s="150">
        <v>50</v>
      </c>
      <c r="G584" s="150">
        <v>56</v>
      </c>
      <c r="H584" s="150">
        <v>56</v>
      </c>
      <c r="I584" s="150">
        <v>39</v>
      </c>
      <c r="J584" s="148">
        <v>-0.30357142857142855</v>
      </c>
      <c r="K584" s="157">
        <v>-0.35890410958904112</v>
      </c>
      <c r="L584" s="147"/>
      <c r="M584" s="155">
        <v>8.2209106239460369E-3</v>
      </c>
      <c r="N584" s="144"/>
      <c r="P584" s="149" t="s">
        <v>251</v>
      </c>
      <c r="Q584" s="150">
        <v>0</v>
      </c>
      <c r="R584" s="150">
        <v>7221</v>
      </c>
      <c r="S584" s="150">
        <v>6045</v>
      </c>
      <c r="T584" s="150">
        <v>4850</v>
      </c>
      <c r="U584" s="150">
        <v>4541</v>
      </c>
      <c r="V584" s="150">
        <v>4166</v>
      </c>
      <c r="W584" s="150">
        <v>4230</v>
      </c>
      <c r="X584" s="150">
        <v>4744</v>
      </c>
      <c r="Y584" s="148">
        <v>0.12151300236406619</v>
      </c>
      <c r="Z584" s="157">
        <v>-8.3373587093034496E-2</v>
      </c>
      <c r="AA584" s="147"/>
      <c r="AB584" s="144"/>
      <c r="AC584" s="144"/>
      <c r="AD584" s="158">
        <v>60.833333333333336</v>
      </c>
      <c r="AE584" s="158">
        <v>5175.5</v>
      </c>
      <c r="AF584" s="144"/>
    </row>
    <row r="585" spans="1:32" x14ac:dyDescent="0.25">
      <c r="A585" s="159" t="s">
        <v>252</v>
      </c>
      <c r="B585" s="147">
        <v>99</v>
      </c>
      <c r="C585" s="147">
        <v>7</v>
      </c>
      <c r="D585" s="147">
        <v>46</v>
      </c>
      <c r="E585" s="147">
        <v>24</v>
      </c>
      <c r="F585" s="147">
        <v>49</v>
      </c>
      <c r="G585" s="147">
        <v>33</v>
      </c>
      <c r="H585" s="147">
        <v>19</v>
      </c>
      <c r="I585" s="147">
        <v>13</v>
      </c>
      <c r="J585" s="148">
        <v>-0.31578947368421051</v>
      </c>
      <c r="K585" s="148">
        <v>-0.67148014440433212</v>
      </c>
      <c r="L585" s="147"/>
      <c r="M585" s="155">
        <v>1.3197969543147208E-2</v>
      </c>
      <c r="N585" s="144"/>
      <c r="P585" s="159" t="s">
        <v>252</v>
      </c>
      <c r="Q585" s="147">
        <v>1715</v>
      </c>
      <c r="R585" s="147">
        <v>1659</v>
      </c>
      <c r="S585" s="147">
        <v>1888</v>
      </c>
      <c r="T585" s="147">
        <v>1373</v>
      </c>
      <c r="U585" s="147">
        <v>1607</v>
      </c>
      <c r="V585" s="147">
        <v>1394</v>
      </c>
      <c r="W585" s="147">
        <v>1288</v>
      </c>
      <c r="X585" s="147">
        <v>985</v>
      </c>
      <c r="Y585" s="148">
        <v>-0.23524844720496896</v>
      </c>
      <c r="Z585" s="148">
        <v>-0.36882094470889787</v>
      </c>
      <c r="AA585" s="147"/>
      <c r="AB585" s="144"/>
      <c r="AC585" s="144"/>
      <c r="AD585" s="150">
        <v>39.571428571428569</v>
      </c>
      <c r="AE585" s="150">
        <v>1560.5714285714287</v>
      </c>
      <c r="AF585" s="144"/>
    </row>
    <row r="586" spans="1:32" x14ac:dyDescent="0.25">
      <c r="A586" s="159" t="s">
        <v>253</v>
      </c>
      <c r="B586" s="147">
        <v>0</v>
      </c>
      <c r="C586" s="147">
        <v>1</v>
      </c>
      <c r="D586" s="147">
        <v>1</v>
      </c>
      <c r="E586" s="147">
        <v>3</v>
      </c>
      <c r="F586" s="147">
        <v>3</v>
      </c>
      <c r="G586" s="147">
        <v>1</v>
      </c>
      <c r="H586" s="147">
        <v>0</v>
      </c>
      <c r="I586" s="147">
        <v>0</v>
      </c>
      <c r="J586" s="148" t="e">
        <v>#DIV/0!</v>
      </c>
      <c r="K586" s="148">
        <v>-1</v>
      </c>
      <c r="L586" s="147"/>
      <c r="M586" s="155">
        <v>0</v>
      </c>
      <c r="N586" s="144"/>
      <c r="P586" s="159" t="s">
        <v>253</v>
      </c>
      <c r="Q586" s="147">
        <v>120</v>
      </c>
      <c r="R586" s="147">
        <v>107</v>
      </c>
      <c r="S586" s="147">
        <v>175</v>
      </c>
      <c r="T586" s="147">
        <v>73</v>
      </c>
      <c r="U586" s="147">
        <v>89</v>
      </c>
      <c r="V586" s="147">
        <v>107</v>
      </c>
      <c r="W586" s="147">
        <v>60</v>
      </c>
      <c r="X586" s="147">
        <v>71</v>
      </c>
      <c r="Y586" s="148">
        <v>0.18333333333333332</v>
      </c>
      <c r="Z586" s="148">
        <v>-0.32010943912448703</v>
      </c>
      <c r="AA586" s="147"/>
      <c r="AB586" s="144"/>
      <c r="AC586" s="144"/>
      <c r="AD586" s="150">
        <v>1.2857142857142858</v>
      </c>
      <c r="AE586" s="150">
        <v>104.42857142857143</v>
      </c>
      <c r="AF586" s="144"/>
    </row>
    <row r="587" spans="1:32" x14ac:dyDescent="0.25">
      <c r="A587" s="159" t="s">
        <v>254</v>
      </c>
      <c r="B587" s="160">
        <v>0</v>
      </c>
      <c r="C587" s="160">
        <v>0.125</v>
      </c>
      <c r="D587" s="160">
        <v>2.1276595744680851E-2</v>
      </c>
      <c r="E587" s="160">
        <v>0.1111111111111111</v>
      </c>
      <c r="F587" s="160">
        <v>5.7692307692307696E-2</v>
      </c>
      <c r="G587" s="160">
        <v>2.9411764705882353E-2</v>
      </c>
      <c r="H587" s="160">
        <v>0</v>
      </c>
      <c r="I587" s="160">
        <v>0</v>
      </c>
      <c r="J587" s="172">
        <v>0</v>
      </c>
      <c r="K587" s="172">
        <v>-3.1468531468531471</v>
      </c>
      <c r="L587" s="147"/>
      <c r="M587" s="203">
        <v>-6.7234848484848477</v>
      </c>
      <c r="N587" s="144"/>
      <c r="P587" s="159" t="s">
        <v>254</v>
      </c>
      <c r="Q587" s="160">
        <v>6.5395095367847406E-2</v>
      </c>
      <c r="R587" s="160">
        <v>6.0588901472253681E-2</v>
      </c>
      <c r="S587" s="160">
        <v>8.4827920504120219E-2</v>
      </c>
      <c r="T587" s="160">
        <v>5.0484094052558784E-2</v>
      </c>
      <c r="U587" s="160">
        <v>5.2476415094339625E-2</v>
      </c>
      <c r="V587" s="160">
        <v>7.1285809460359756E-2</v>
      </c>
      <c r="W587" s="160">
        <v>4.4510385756676561E-2</v>
      </c>
      <c r="X587" s="160">
        <v>6.7234848484848481E-2</v>
      </c>
      <c r="Y587" s="172">
        <v>2.2724462728171919</v>
      </c>
      <c r="Z587" s="172">
        <v>0.45149857649857544</v>
      </c>
      <c r="AA587" s="147"/>
      <c r="AB587" s="144"/>
      <c r="AC587" s="144"/>
      <c r="AD587" s="191">
        <v>3.1468531468531472E-2</v>
      </c>
      <c r="AE587" s="191">
        <v>6.2719862719862726E-2</v>
      </c>
      <c r="AF587" s="144"/>
    </row>
    <row r="588" spans="1:32" x14ac:dyDescent="0.25">
      <c r="A588" s="161" t="s">
        <v>255</v>
      </c>
      <c r="B588" s="161"/>
      <c r="C588" s="161"/>
      <c r="D588" s="161"/>
      <c r="E588" s="144"/>
      <c r="F588" s="144"/>
      <c r="G588" s="144"/>
      <c r="H588" s="144"/>
      <c r="I588" s="144"/>
      <c r="J588" s="144"/>
      <c r="K588" s="144"/>
      <c r="L588" s="144"/>
      <c r="M588" s="144"/>
      <c r="N588" s="144"/>
      <c r="O588" s="204"/>
      <c r="P588" s="161" t="s">
        <v>255</v>
      </c>
      <c r="Q588" s="161"/>
      <c r="R588" s="161"/>
      <c r="S588" s="161"/>
      <c r="T588" s="144"/>
      <c r="U588" s="144"/>
      <c r="V588" s="144"/>
      <c r="W588" s="144"/>
      <c r="X588" s="144"/>
      <c r="Y588" s="144"/>
      <c r="Z588" s="144"/>
      <c r="AA588" s="144"/>
      <c r="AB588" s="144"/>
      <c r="AC588" s="144"/>
      <c r="AD588" s="144"/>
      <c r="AE588" s="144"/>
      <c r="AF588" s="144"/>
    </row>
  </sheetData>
  <dataConsolidate/>
  <mergeCells count="1">
    <mergeCell ref="B1:D1"/>
  </mergeCell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452DEDE6-AE89-416D-A63D-1AB1BBECB9DA}">
          <x14:formula1>
            <xm:f>'L:\FELLES\Avdeling EF\Statistikk\Hovedtall-tabeller\[Hovedtall T1 2017-26.xlsx]Hjelpetabell'!#REF!</xm:f>
          </x14:formula1>
          <xm:sqref>B1</xm:sqref>
        </x14:dataValidation>
      </x14:dataValidations>
    </ext>
    <ext xmlns:x14="http://schemas.microsoft.com/office/spreadsheetml/2009/9/main" uri="{05C60535-1F16-4fd2-B633-F4F36F0B64E0}">
      <x14:sparklineGroups xmlns:xm="http://schemas.microsoft.com/office/excel/2006/main">
        <x14:sparklineGroup displayEmptyCellsAs="gap" high="1" low="1" xr2:uid="{A9B3B77E-F91C-40F3-9FEC-6FB943674871}">
          <x14:colorSeries rgb="FF376092"/>
          <x14:colorNegative rgb="FFD00000"/>
          <x14:colorAxis rgb="FF000000"/>
          <x14:colorMarkers rgb="FFD00000"/>
          <x14:colorFirst rgb="FFD00000"/>
          <x14:colorLast rgb="FFD00000"/>
          <x14:colorHigh theme="1"/>
          <x14:colorLow rgb="FFD00000"/>
          <x14:sparklines>
            <x14:sparkline>
              <xm:f>'Troms PD'!Q569:X569</xm:f>
              <xm:sqref>AA569</xm:sqref>
            </x14:sparkline>
            <x14:sparkline>
              <xm:f>'Troms PD'!Q570:X570</xm:f>
              <xm:sqref>AA570</xm:sqref>
            </x14:sparkline>
            <x14:sparkline>
              <xm:f>'Troms PD'!Q571:X571</xm:f>
              <xm:sqref>AA571</xm:sqref>
            </x14:sparkline>
            <x14:sparkline>
              <xm:f>'Troms PD'!Q572:X572</xm:f>
              <xm:sqref>AA572</xm:sqref>
            </x14:sparkline>
            <x14:sparkline>
              <xm:f>'Troms PD'!Q573:X573</xm:f>
              <xm:sqref>AA573</xm:sqref>
            </x14:sparkline>
            <x14:sparkline>
              <xm:f>'Troms PD'!Q574:X574</xm:f>
              <xm:sqref>AA574</xm:sqref>
            </x14:sparkline>
            <x14:sparkline>
              <xm:f>'Troms PD'!Q575:X575</xm:f>
              <xm:sqref>AA575</xm:sqref>
            </x14:sparkline>
            <x14:sparkline>
              <xm:f>'Troms PD'!Q576:X576</xm:f>
              <xm:sqref>AA576</xm:sqref>
            </x14:sparkline>
            <x14:sparkline>
              <xm:f>'Troms PD'!Q577:X577</xm:f>
              <xm:sqref>AA577</xm:sqref>
            </x14:sparkline>
            <x14:sparkline>
              <xm:f>'Troms PD'!Q578:X578</xm:f>
              <xm:sqref>AA578</xm:sqref>
            </x14:sparkline>
            <x14:sparkline>
              <xm:f>'Troms PD'!Q579:X579</xm:f>
              <xm:sqref>AA579</xm:sqref>
            </x14:sparkline>
            <x14:sparkline>
              <xm:f>'Troms PD'!Q580:X580</xm:f>
              <xm:sqref>AA580</xm:sqref>
            </x14:sparkline>
            <x14:sparkline>
              <xm:f>'Troms PD'!Q581:X581</xm:f>
              <xm:sqref>AA581</xm:sqref>
            </x14:sparkline>
            <x14:sparkline>
              <xm:f>'Troms PD'!Q582:X582</xm:f>
              <xm:sqref>AA582</xm:sqref>
            </x14:sparkline>
            <x14:sparkline>
              <xm:f>'Troms PD'!Q583:X583</xm:f>
              <xm:sqref>AA583</xm:sqref>
            </x14:sparkline>
            <x14:sparkline>
              <xm:f>'Troms PD'!R584:X584</xm:f>
              <xm:sqref>AA584</xm:sqref>
            </x14:sparkline>
            <x14:sparkline>
              <xm:f>'Troms PD'!Q585:X585</xm:f>
              <xm:sqref>AA585</xm:sqref>
            </x14:sparkline>
            <x14:sparkline>
              <xm:f>'Troms PD'!Q586:X586</xm:f>
              <xm:sqref>AA586</xm:sqref>
            </x14:sparkline>
            <x14:sparkline>
              <xm:f>'Troms PD'!Q587:X587</xm:f>
              <xm:sqref>AA587</xm:sqref>
            </x14:sparkline>
          </x14:sparklines>
        </x14:sparklineGroup>
        <x14:sparklineGroup displayEmptyCellsAs="gap" high="1" low="1" xr2:uid="{D2624196-478D-4A69-8BC1-12DA011BEB7D}">
          <x14:colorSeries rgb="FF376092"/>
          <x14:colorNegative rgb="FFD00000"/>
          <x14:colorAxis rgb="FF000000"/>
          <x14:colorMarkers rgb="FFD00000"/>
          <x14:colorFirst rgb="FFD00000"/>
          <x14:colorLast rgb="FFD00000"/>
          <x14:colorHigh theme="1"/>
          <x14:colorLow rgb="FFD00000"/>
          <x14:sparklines>
            <x14:sparkline>
              <xm:f>'Troms PD'!Q543:X543</xm:f>
              <xm:sqref>AA543</xm:sqref>
            </x14:sparkline>
            <x14:sparkline>
              <xm:f>'Troms PD'!Q544:X544</xm:f>
              <xm:sqref>AA544</xm:sqref>
            </x14:sparkline>
            <x14:sparkline>
              <xm:f>'Troms PD'!Q545:X545</xm:f>
              <xm:sqref>AA545</xm:sqref>
            </x14:sparkline>
            <x14:sparkline>
              <xm:f>'Troms PD'!Q546:X546</xm:f>
              <xm:sqref>AA546</xm:sqref>
            </x14:sparkline>
            <x14:sparkline>
              <xm:f>'Troms PD'!Q547:X547</xm:f>
              <xm:sqref>AA547</xm:sqref>
            </x14:sparkline>
            <x14:sparkline>
              <xm:f>'Troms PD'!Q548:X548</xm:f>
              <xm:sqref>AA548</xm:sqref>
            </x14:sparkline>
            <x14:sparkline>
              <xm:f>'Troms PD'!Q549:X549</xm:f>
              <xm:sqref>AA549</xm:sqref>
            </x14:sparkline>
            <x14:sparkline>
              <xm:f>'Troms PD'!Q550:X550</xm:f>
              <xm:sqref>AA550</xm:sqref>
            </x14:sparkline>
            <x14:sparkline>
              <xm:f>'Troms PD'!Q551:X551</xm:f>
              <xm:sqref>AA551</xm:sqref>
            </x14:sparkline>
            <x14:sparkline>
              <xm:f>'Troms PD'!Q552:X552</xm:f>
              <xm:sqref>AA552</xm:sqref>
            </x14:sparkline>
            <x14:sparkline>
              <xm:f>'Troms PD'!Q553:X553</xm:f>
              <xm:sqref>AA553</xm:sqref>
            </x14:sparkline>
            <x14:sparkline>
              <xm:f>'Troms PD'!Q554:X554</xm:f>
              <xm:sqref>AA554</xm:sqref>
            </x14:sparkline>
            <x14:sparkline>
              <xm:f>'Troms PD'!Q555:X555</xm:f>
              <xm:sqref>AA555</xm:sqref>
            </x14:sparkline>
            <x14:sparkline>
              <xm:f>'Troms PD'!Q556:X556</xm:f>
              <xm:sqref>AA556</xm:sqref>
            </x14:sparkline>
            <x14:sparkline>
              <xm:f>'Troms PD'!Q557:X557</xm:f>
              <xm:sqref>AA557</xm:sqref>
            </x14:sparkline>
            <x14:sparkline>
              <xm:f>'Troms PD'!R558:X558</xm:f>
              <xm:sqref>AA558</xm:sqref>
            </x14:sparkline>
            <x14:sparkline>
              <xm:f>'Troms PD'!Q559:X559</xm:f>
              <xm:sqref>AA559</xm:sqref>
            </x14:sparkline>
            <x14:sparkline>
              <xm:f>'Troms PD'!Q560:X560</xm:f>
              <xm:sqref>AA560</xm:sqref>
            </x14:sparkline>
            <x14:sparkline>
              <xm:f>'Troms PD'!Q561:X561</xm:f>
              <xm:sqref>AA561</xm:sqref>
            </x14:sparkline>
          </x14:sparklines>
        </x14:sparklineGroup>
        <x14:sparklineGroup displayEmptyCellsAs="gap" high="1" low="1" xr2:uid="{492725E9-5AC9-475C-A4E6-B42BB051BA92}">
          <x14:colorSeries rgb="FF376092"/>
          <x14:colorNegative rgb="FFD00000"/>
          <x14:colorAxis rgb="FF000000"/>
          <x14:colorMarkers rgb="FFD00000"/>
          <x14:colorFirst rgb="FFD00000"/>
          <x14:colorLast rgb="FFD00000"/>
          <x14:colorHigh theme="1"/>
          <x14:colorLow rgb="FFD00000"/>
          <x14:sparklines>
            <x14:sparkline>
              <xm:f>'Troms PD'!Q517:X517</xm:f>
              <xm:sqref>AA517</xm:sqref>
            </x14:sparkline>
            <x14:sparkline>
              <xm:f>'Troms PD'!Q518:X518</xm:f>
              <xm:sqref>AA518</xm:sqref>
            </x14:sparkline>
            <x14:sparkline>
              <xm:f>'Troms PD'!Q519:X519</xm:f>
              <xm:sqref>AA519</xm:sqref>
            </x14:sparkline>
            <x14:sparkline>
              <xm:f>'Troms PD'!Q520:X520</xm:f>
              <xm:sqref>AA520</xm:sqref>
            </x14:sparkline>
            <x14:sparkline>
              <xm:f>'Troms PD'!Q521:X521</xm:f>
              <xm:sqref>AA521</xm:sqref>
            </x14:sparkline>
            <x14:sparkline>
              <xm:f>'Troms PD'!Q522:X522</xm:f>
              <xm:sqref>AA522</xm:sqref>
            </x14:sparkline>
            <x14:sparkline>
              <xm:f>'Troms PD'!Q523:X523</xm:f>
              <xm:sqref>AA523</xm:sqref>
            </x14:sparkline>
            <x14:sparkline>
              <xm:f>'Troms PD'!Q524:X524</xm:f>
              <xm:sqref>AA524</xm:sqref>
            </x14:sparkline>
            <x14:sparkline>
              <xm:f>'Troms PD'!Q525:X525</xm:f>
              <xm:sqref>AA525</xm:sqref>
            </x14:sparkline>
            <x14:sparkline>
              <xm:f>'Troms PD'!Q526:X526</xm:f>
              <xm:sqref>AA526</xm:sqref>
            </x14:sparkline>
            <x14:sparkline>
              <xm:f>'Troms PD'!Q527:X527</xm:f>
              <xm:sqref>AA527</xm:sqref>
            </x14:sparkline>
            <x14:sparkline>
              <xm:f>'Troms PD'!Q528:X528</xm:f>
              <xm:sqref>AA528</xm:sqref>
            </x14:sparkline>
            <x14:sparkline>
              <xm:f>'Troms PD'!Q529:X529</xm:f>
              <xm:sqref>AA529</xm:sqref>
            </x14:sparkline>
            <x14:sparkline>
              <xm:f>'Troms PD'!Q530:X530</xm:f>
              <xm:sqref>AA530</xm:sqref>
            </x14:sparkline>
            <x14:sparkline>
              <xm:f>'Troms PD'!Q531:X531</xm:f>
              <xm:sqref>AA531</xm:sqref>
            </x14:sparkline>
            <x14:sparkline>
              <xm:f>'Troms PD'!R532:X532</xm:f>
              <xm:sqref>AA532</xm:sqref>
            </x14:sparkline>
            <x14:sparkline>
              <xm:f>'Troms PD'!Q533:X533</xm:f>
              <xm:sqref>AA533</xm:sqref>
            </x14:sparkline>
            <x14:sparkline>
              <xm:f>'Troms PD'!Q534:X534</xm:f>
              <xm:sqref>AA534</xm:sqref>
            </x14:sparkline>
            <x14:sparkline>
              <xm:f>'Troms PD'!Q535:X535</xm:f>
              <xm:sqref>AA535</xm:sqref>
            </x14:sparkline>
          </x14:sparklines>
        </x14:sparklineGroup>
        <x14:sparklineGroup displayEmptyCellsAs="gap" high="1" low="1" xr2:uid="{525F6BBD-B766-4704-98CA-13A753F93DBE}">
          <x14:colorSeries rgb="FF376092"/>
          <x14:colorNegative rgb="FFD00000"/>
          <x14:colorAxis rgb="FF000000"/>
          <x14:colorMarkers rgb="FFD00000"/>
          <x14:colorFirst rgb="FFD00000"/>
          <x14:colorLast rgb="FFD00000"/>
          <x14:colorHigh theme="1"/>
          <x14:colorLow rgb="FFD00000"/>
          <x14:sparklines>
            <x14:sparkline>
              <xm:f>'Troms PD'!Q491:X491</xm:f>
              <xm:sqref>AA491</xm:sqref>
            </x14:sparkline>
            <x14:sparkline>
              <xm:f>'Troms PD'!Q492:X492</xm:f>
              <xm:sqref>AA492</xm:sqref>
            </x14:sparkline>
            <x14:sparkline>
              <xm:f>'Troms PD'!Q493:X493</xm:f>
              <xm:sqref>AA493</xm:sqref>
            </x14:sparkline>
            <x14:sparkline>
              <xm:f>'Troms PD'!Q494:X494</xm:f>
              <xm:sqref>AA494</xm:sqref>
            </x14:sparkline>
            <x14:sparkline>
              <xm:f>'Troms PD'!Q495:X495</xm:f>
              <xm:sqref>AA495</xm:sqref>
            </x14:sparkline>
            <x14:sparkline>
              <xm:f>'Troms PD'!Q496:X496</xm:f>
              <xm:sqref>AA496</xm:sqref>
            </x14:sparkline>
            <x14:sparkline>
              <xm:f>'Troms PD'!Q497:X497</xm:f>
              <xm:sqref>AA497</xm:sqref>
            </x14:sparkline>
            <x14:sparkline>
              <xm:f>'Troms PD'!Q498:X498</xm:f>
              <xm:sqref>AA498</xm:sqref>
            </x14:sparkline>
            <x14:sparkline>
              <xm:f>'Troms PD'!Q499:X499</xm:f>
              <xm:sqref>AA499</xm:sqref>
            </x14:sparkline>
            <x14:sparkline>
              <xm:f>'Troms PD'!Q500:X500</xm:f>
              <xm:sqref>AA500</xm:sqref>
            </x14:sparkline>
            <x14:sparkline>
              <xm:f>'Troms PD'!Q501:X501</xm:f>
              <xm:sqref>AA501</xm:sqref>
            </x14:sparkline>
            <x14:sparkline>
              <xm:f>'Troms PD'!Q502:X502</xm:f>
              <xm:sqref>AA502</xm:sqref>
            </x14:sparkline>
            <x14:sparkline>
              <xm:f>'Troms PD'!Q503:X503</xm:f>
              <xm:sqref>AA503</xm:sqref>
            </x14:sparkline>
            <x14:sparkline>
              <xm:f>'Troms PD'!Q504:X504</xm:f>
              <xm:sqref>AA504</xm:sqref>
            </x14:sparkline>
            <x14:sparkline>
              <xm:f>'Troms PD'!Q505:X505</xm:f>
              <xm:sqref>AA505</xm:sqref>
            </x14:sparkline>
            <x14:sparkline>
              <xm:f>'Troms PD'!R506:X506</xm:f>
              <xm:sqref>AA506</xm:sqref>
            </x14:sparkline>
            <x14:sparkline>
              <xm:f>'Troms PD'!Q507:X507</xm:f>
              <xm:sqref>AA507</xm:sqref>
            </x14:sparkline>
            <x14:sparkline>
              <xm:f>'Troms PD'!Q508:X508</xm:f>
              <xm:sqref>AA508</xm:sqref>
            </x14:sparkline>
            <x14:sparkline>
              <xm:f>'Troms PD'!Q509:X509</xm:f>
              <xm:sqref>AA509</xm:sqref>
            </x14:sparkline>
          </x14:sparklines>
        </x14:sparklineGroup>
        <x14:sparklineGroup displayEmptyCellsAs="gap" high="1" low="1" xr2:uid="{DA4AE2E2-F6A4-4B05-AFE5-46126ACBDD8F}">
          <x14:colorSeries rgb="FF376092"/>
          <x14:colorNegative rgb="FFD00000"/>
          <x14:colorAxis rgb="FF000000"/>
          <x14:colorMarkers rgb="FFD00000"/>
          <x14:colorFirst rgb="FFD00000"/>
          <x14:colorLast rgb="FFD00000"/>
          <x14:colorHigh theme="1"/>
          <x14:colorLow rgb="FFD00000"/>
          <x14:sparklines>
            <x14:sparkline>
              <xm:f>'Troms PD'!Q465:X465</xm:f>
              <xm:sqref>AA465</xm:sqref>
            </x14:sparkline>
            <x14:sparkline>
              <xm:f>'Troms PD'!Q466:X466</xm:f>
              <xm:sqref>AA466</xm:sqref>
            </x14:sparkline>
            <x14:sparkline>
              <xm:f>'Troms PD'!Q467:X467</xm:f>
              <xm:sqref>AA467</xm:sqref>
            </x14:sparkline>
            <x14:sparkline>
              <xm:f>'Troms PD'!Q468:X468</xm:f>
              <xm:sqref>AA468</xm:sqref>
            </x14:sparkline>
            <x14:sparkline>
              <xm:f>'Troms PD'!Q469:X469</xm:f>
              <xm:sqref>AA469</xm:sqref>
            </x14:sparkline>
            <x14:sparkline>
              <xm:f>'Troms PD'!Q470:X470</xm:f>
              <xm:sqref>AA470</xm:sqref>
            </x14:sparkline>
            <x14:sparkline>
              <xm:f>'Troms PD'!Q471:X471</xm:f>
              <xm:sqref>AA471</xm:sqref>
            </x14:sparkline>
            <x14:sparkline>
              <xm:f>'Troms PD'!Q472:X472</xm:f>
              <xm:sqref>AA472</xm:sqref>
            </x14:sparkline>
            <x14:sparkline>
              <xm:f>'Troms PD'!Q473:X473</xm:f>
              <xm:sqref>AA473</xm:sqref>
            </x14:sparkline>
            <x14:sparkline>
              <xm:f>'Troms PD'!Q474:X474</xm:f>
              <xm:sqref>AA474</xm:sqref>
            </x14:sparkline>
            <x14:sparkline>
              <xm:f>'Troms PD'!Q475:X475</xm:f>
              <xm:sqref>AA475</xm:sqref>
            </x14:sparkline>
            <x14:sparkline>
              <xm:f>'Troms PD'!Q476:X476</xm:f>
              <xm:sqref>AA476</xm:sqref>
            </x14:sparkline>
            <x14:sparkline>
              <xm:f>'Troms PD'!Q477:X477</xm:f>
              <xm:sqref>AA477</xm:sqref>
            </x14:sparkline>
            <x14:sparkline>
              <xm:f>'Troms PD'!Q478:X478</xm:f>
              <xm:sqref>AA478</xm:sqref>
            </x14:sparkline>
            <x14:sparkline>
              <xm:f>'Troms PD'!Q479:X479</xm:f>
              <xm:sqref>AA479</xm:sqref>
            </x14:sparkline>
            <x14:sparkline>
              <xm:f>'Troms PD'!R480:X480</xm:f>
              <xm:sqref>AA480</xm:sqref>
            </x14:sparkline>
            <x14:sparkline>
              <xm:f>'Troms PD'!Q481:X481</xm:f>
              <xm:sqref>AA481</xm:sqref>
            </x14:sparkline>
            <x14:sparkline>
              <xm:f>'Troms PD'!Q482:X482</xm:f>
              <xm:sqref>AA482</xm:sqref>
            </x14:sparkline>
            <x14:sparkline>
              <xm:f>'Troms PD'!Q483:X483</xm:f>
              <xm:sqref>AA483</xm:sqref>
            </x14:sparkline>
          </x14:sparklines>
        </x14:sparklineGroup>
        <x14:sparklineGroup displayEmptyCellsAs="gap" high="1" low="1" xr2:uid="{C11240FE-2AC0-407F-B574-5390378348BA}">
          <x14:colorSeries rgb="FF376092"/>
          <x14:colorNegative rgb="FFD00000"/>
          <x14:colorAxis rgb="FF000000"/>
          <x14:colorMarkers rgb="FFD00000"/>
          <x14:colorFirst rgb="FFD00000"/>
          <x14:colorLast rgb="FFD00000"/>
          <x14:colorHigh theme="1"/>
          <x14:colorLow rgb="FFD00000"/>
          <x14:sparklines>
            <x14:sparkline>
              <xm:f>'Troms PD'!Q439:X439</xm:f>
              <xm:sqref>AA439</xm:sqref>
            </x14:sparkline>
            <x14:sparkline>
              <xm:f>'Troms PD'!Q440:X440</xm:f>
              <xm:sqref>AA440</xm:sqref>
            </x14:sparkline>
            <x14:sparkline>
              <xm:f>'Troms PD'!Q441:X441</xm:f>
              <xm:sqref>AA441</xm:sqref>
            </x14:sparkline>
            <x14:sparkline>
              <xm:f>'Troms PD'!Q442:X442</xm:f>
              <xm:sqref>AA442</xm:sqref>
            </x14:sparkline>
            <x14:sparkline>
              <xm:f>'Troms PD'!Q443:X443</xm:f>
              <xm:sqref>AA443</xm:sqref>
            </x14:sparkline>
            <x14:sparkline>
              <xm:f>'Troms PD'!Q444:X444</xm:f>
              <xm:sqref>AA444</xm:sqref>
            </x14:sparkline>
            <x14:sparkline>
              <xm:f>'Troms PD'!Q445:X445</xm:f>
              <xm:sqref>AA445</xm:sqref>
            </x14:sparkline>
            <x14:sparkline>
              <xm:f>'Troms PD'!Q446:X446</xm:f>
              <xm:sqref>AA446</xm:sqref>
            </x14:sparkline>
            <x14:sparkline>
              <xm:f>'Troms PD'!Q447:X447</xm:f>
              <xm:sqref>AA447</xm:sqref>
            </x14:sparkline>
            <x14:sparkline>
              <xm:f>'Troms PD'!Q448:X448</xm:f>
              <xm:sqref>AA448</xm:sqref>
            </x14:sparkline>
            <x14:sparkline>
              <xm:f>'Troms PD'!Q449:X449</xm:f>
              <xm:sqref>AA449</xm:sqref>
            </x14:sparkline>
            <x14:sparkline>
              <xm:f>'Troms PD'!Q450:X450</xm:f>
              <xm:sqref>AA450</xm:sqref>
            </x14:sparkline>
            <x14:sparkline>
              <xm:f>'Troms PD'!Q451:X451</xm:f>
              <xm:sqref>AA451</xm:sqref>
            </x14:sparkline>
            <x14:sparkline>
              <xm:f>'Troms PD'!Q452:X452</xm:f>
              <xm:sqref>AA452</xm:sqref>
            </x14:sparkline>
            <x14:sparkline>
              <xm:f>'Troms PD'!Q453:X453</xm:f>
              <xm:sqref>AA453</xm:sqref>
            </x14:sparkline>
            <x14:sparkline>
              <xm:f>'Troms PD'!R454:X454</xm:f>
              <xm:sqref>AA454</xm:sqref>
            </x14:sparkline>
            <x14:sparkline>
              <xm:f>'Troms PD'!Q455:X455</xm:f>
              <xm:sqref>AA455</xm:sqref>
            </x14:sparkline>
            <x14:sparkline>
              <xm:f>'Troms PD'!Q456:X456</xm:f>
              <xm:sqref>AA456</xm:sqref>
            </x14:sparkline>
            <x14:sparkline>
              <xm:f>'Troms PD'!Q457:X457</xm:f>
              <xm:sqref>AA457</xm:sqref>
            </x14:sparkline>
          </x14:sparklines>
        </x14:sparklineGroup>
        <x14:sparklineGroup displayEmptyCellsAs="gap" high="1" low="1" xr2:uid="{A8341209-5415-41FE-97BC-3297FD5853A4}">
          <x14:colorSeries rgb="FF376092"/>
          <x14:colorNegative rgb="FFD00000"/>
          <x14:colorAxis rgb="FF000000"/>
          <x14:colorMarkers rgb="FFD00000"/>
          <x14:colorFirst rgb="FFD00000"/>
          <x14:colorLast rgb="FFD00000"/>
          <x14:colorHigh theme="1"/>
          <x14:colorLow rgb="FFD00000"/>
          <x14:sparklines>
            <x14:sparkline>
              <xm:f>'Troms PD'!Q413:X413</xm:f>
              <xm:sqref>AA413</xm:sqref>
            </x14:sparkline>
            <x14:sparkline>
              <xm:f>'Troms PD'!Q414:X414</xm:f>
              <xm:sqref>AA414</xm:sqref>
            </x14:sparkline>
            <x14:sparkline>
              <xm:f>'Troms PD'!Q415:X415</xm:f>
              <xm:sqref>AA415</xm:sqref>
            </x14:sparkline>
            <x14:sparkline>
              <xm:f>'Troms PD'!Q416:X416</xm:f>
              <xm:sqref>AA416</xm:sqref>
            </x14:sparkline>
            <x14:sparkline>
              <xm:f>'Troms PD'!Q417:X417</xm:f>
              <xm:sqref>AA417</xm:sqref>
            </x14:sparkline>
            <x14:sparkline>
              <xm:f>'Troms PD'!Q418:X418</xm:f>
              <xm:sqref>AA418</xm:sqref>
            </x14:sparkline>
            <x14:sparkline>
              <xm:f>'Troms PD'!Q419:X419</xm:f>
              <xm:sqref>AA419</xm:sqref>
            </x14:sparkline>
            <x14:sparkline>
              <xm:f>'Troms PD'!Q420:X420</xm:f>
              <xm:sqref>AA420</xm:sqref>
            </x14:sparkline>
            <x14:sparkline>
              <xm:f>'Troms PD'!Q421:X421</xm:f>
              <xm:sqref>AA421</xm:sqref>
            </x14:sparkline>
            <x14:sparkline>
              <xm:f>'Troms PD'!Q422:X422</xm:f>
              <xm:sqref>AA422</xm:sqref>
            </x14:sparkline>
            <x14:sparkline>
              <xm:f>'Troms PD'!Q423:X423</xm:f>
              <xm:sqref>AA423</xm:sqref>
            </x14:sparkline>
            <x14:sparkline>
              <xm:f>'Troms PD'!Q424:X424</xm:f>
              <xm:sqref>AA424</xm:sqref>
            </x14:sparkline>
            <x14:sparkline>
              <xm:f>'Troms PD'!Q425:X425</xm:f>
              <xm:sqref>AA425</xm:sqref>
            </x14:sparkline>
            <x14:sparkline>
              <xm:f>'Troms PD'!Q426:X426</xm:f>
              <xm:sqref>AA426</xm:sqref>
            </x14:sparkline>
            <x14:sparkline>
              <xm:f>'Troms PD'!Q427:X427</xm:f>
              <xm:sqref>AA427</xm:sqref>
            </x14:sparkline>
            <x14:sparkline>
              <xm:f>'Troms PD'!R428:X428</xm:f>
              <xm:sqref>AA428</xm:sqref>
            </x14:sparkline>
            <x14:sparkline>
              <xm:f>'Troms PD'!Q429:X429</xm:f>
              <xm:sqref>AA429</xm:sqref>
            </x14:sparkline>
            <x14:sparkline>
              <xm:f>'Troms PD'!Q430:X430</xm:f>
              <xm:sqref>AA430</xm:sqref>
            </x14:sparkline>
            <x14:sparkline>
              <xm:f>'Troms PD'!Q431:X431</xm:f>
              <xm:sqref>AA431</xm:sqref>
            </x14:sparkline>
          </x14:sparklines>
        </x14:sparklineGroup>
        <x14:sparklineGroup displayEmptyCellsAs="gap" high="1" low="1" xr2:uid="{77A26439-8A91-4AC2-8F2D-9A81F523B590}">
          <x14:colorSeries rgb="FF376092"/>
          <x14:colorNegative rgb="FFD00000"/>
          <x14:colorAxis rgb="FF000000"/>
          <x14:colorMarkers rgb="FFD00000"/>
          <x14:colorFirst rgb="FFD00000"/>
          <x14:colorLast rgb="FFD00000"/>
          <x14:colorHigh theme="1"/>
          <x14:colorLow rgb="FFD00000"/>
          <x14:sparklines>
            <x14:sparkline>
              <xm:f>'Troms PD'!Q387:X387</xm:f>
              <xm:sqref>AA387</xm:sqref>
            </x14:sparkline>
            <x14:sparkline>
              <xm:f>'Troms PD'!Q388:X388</xm:f>
              <xm:sqref>AA388</xm:sqref>
            </x14:sparkline>
            <x14:sparkline>
              <xm:f>'Troms PD'!Q389:X389</xm:f>
              <xm:sqref>AA389</xm:sqref>
            </x14:sparkline>
            <x14:sparkline>
              <xm:f>'Troms PD'!Q390:X390</xm:f>
              <xm:sqref>AA390</xm:sqref>
            </x14:sparkline>
            <x14:sparkline>
              <xm:f>'Troms PD'!Q391:X391</xm:f>
              <xm:sqref>AA391</xm:sqref>
            </x14:sparkline>
            <x14:sparkline>
              <xm:f>'Troms PD'!Q392:X392</xm:f>
              <xm:sqref>AA392</xm:sqref>
            </x14:sparkline>
            <x14:sparkline>
              <xm:f>'Troms PD'!Q393:X393</xm:f>
              <xm:sqref>AA393</xm:sqref>
            </x14:sparkline>
            <x14:sparkline>
              <xm:f>'Troms PD'!Q394:X394</xm:f>
              <xm:sqref>AA394</xm:sqref>
            </x14:sparkline>
            <x14:sparkline>
              <xm:f>'Troms PD'!Q395:X395</xm:f>
              <xm:sqref>AA395</xm:sqref>
            </x14:sparkline>
            <x14:sparkline>
              <xm:f>'Troms PD'!Q396:X396</xm:f>
              <xm:sqref>AA396</xm:sqref>
            </x14:sparkline>
            <x14:sparkline>
              <xm:f>'Troms PD'!Q397:X397</xm:f>
              <xm:sqref>AA397</xm:sqref>
            </x14:sparkline>
            <x14:sparkline>
              <xm:f>'Troms PD'!Q398:X398</xm:f>
              <xm:sqref>AA398</xm:sqref>
            </x14:sparkline>
            <x14:sparkline>
              <xm:f>'Troms PD'!Q399:X399</xm:f>
              <xm:sqref>AA399</xm:sqref>
            </x14:sparkline>
            <x14:sparkline>
              <xm:f>'Troms PD'!Q400:X400</xm:f>
              <xm:sqref>AA400</xm:sqref>
            </x14:sparkline>
            <x14:sparkline>
              <xm:f>'Troms PD'!Q401:X401</xm:f>
              <xm:sqref>AA401</xm:sqref>
            </x14:sparkline>
            <x14:sparkline>
              <xm:f>'Troms PD'!R402:X402</xm:f>
              <xm:sqref>AA402</xm:sqref>
            </x14:sparkline>
            <x14:sparkline>
              <xm:f>'Troms PD'!Q403:X403</xm:f>
              <xm:sqref>AA403</xm:sqref>
            </x14:sparkline>
            <x14:sparkline>
              <xm:f>'Troms PD'!Q404:X404</xm:f>
              <xm:sqref>AA404</xm:sqref>
            </x14:sparkline>
            <x14:sparkline>
              <xm:f>'Troms PD'!Q405:X405</xm:f>
              <xm:sqref>AA405</xm:sqref>
            </x14:sparkline>
          </x14:sparklines>
        </x14:sparklineGroup>
        <x14:sparklineGroup displayEmptyCellsAs="gap" high="1" low="1" xr2:uid="{199323CE-5DE4-4355-9F61-CEFC95302A84}">
          <x14:colorSeries rgb="FF376092"/>
          <x14:colorNegative rgb="FFD00000"/>
          <x14:colorAxis rgb="FF000000"/>
          <x14:colorMarkers rgb="FFD00000"/>
          <x14:colorFirst rgb="FFD00000"/>
          <x14:colorLast rgb="FFD00000"/>
          <x14:colorHigh theme="1"/>
          <x14:colorLow rgb="FFD00000"/>
          <x14:sparklines>
            <x14:sparkline>
              <xm:f>'Troms PD'!Q361:X361</xm:f>
              <xm:sqref>AA361</xm:sqref>
            </x14:sparkline>
            <x14:sparkline>
              <xm:f>'Troms PD'!Q362:X362</xm:f>
              <xm:sqref>AA362</xm:sqref>
            </x14:sparkline>
            <x14:sparkline>
              <xm:f>'Troms PD'!Q363:X363</xm:f>
              <xm:sqref>AA363</xm:sqref>
            </x14:sparkline>
            <x14:sparkline>
              <xm:f>'Troms PD'!Q364:X364</xm:f>
              <xm:sqref>AA364</xm:sqref>
            </x14:sparkline>
            <x14:sparkline>
              <xm:f>'Troms PD'!Q365:X365</xm:f>
              <xm:sqref>AA365</xm:sqref>
            </x14:sparkline>
            <x14:sparkline>
              <xm:f>'Troms PD'!Q366:X366</xm:f>
              <xm:sqref>AA366</xm:sqref>
            </x14:sparkline>
            <x14:sparkline>
              <xm:f>'Troms PD'!Q367:X367</xm:f>
              <xm:sqref>AA367</xm:sqref>
            </x14:sparkline>
            <x14:sparkline>
              <xm:f>'Troms PD'!Q368:X368</xm:f>
              <xm:sqref>AA368</xm:sqref>
            </x14:sparkline>
            <x14:sparkline>
              <xm:f>'Troms PD'!Q369:X369</xm:f>
              <xm:sqref>AA369</xm:sqref>
            </x14:sparkline>
            <x14:sparkline>
              <xm:f>'Troms PD'!Q370:X370</xm:f>
              <xm:sqref>AA370</xm:sqref>
            </x14:sparkline>
            <x14:sparkline>
              <xm:f>'Troms PD'!Q371:X371</xm:f>
              <xm:sqref>AA371</xm:sqref>
            </x14:sparkline>
            <x14:sparkline>
              <xm:f>'Troms PD'!Q372:X372</xm:f>
              <xm:sqref>AA372</xm:sqref>
            </x14:sparkline>
            <x14:sparkline>
              <xm:f>'Troms PD'!Q373:X373</xm:f>
              <xm:sqref>AA373</xm:sqref>
            </x14:sparkline>
            <x14:sparkline>
              <xm:f>'Troms PD'!Q374:X374</xm:f>
              <xm:sqref>AA374</xm:sqref>
            </x14:sparkline>
            <x14:sparkline>
              <xm:f>'Troms PD'!Q375:X375</xm:f>
              <xm:sqref>AA375</xm:sqref>
            </x14:sparkline>
            <x14:sparkline>
              <xm:f>'Troms PD'!R376:X376</xm:f>
              <xm:sqref>AA376</xm:sqref>
            </x14:sparkline>
            <x14:sparkline>
              <xm:f>'Troms PD'!Q377:X377</xm:f>
              <xm:sqref>AA377</xm:sqref>
            </x14:sparkline>
            <x14:sparkline>
              <xm:f>'Troms PD'!Q378:X378</xm:f>
              <xm:sqref>AA378</xm:sqref>
            </x14:sparkline>
            <x14:sparkline>
              <xm:f>'Troms PD'!Q379:X379</xm:f>
              <xm:sqref>AA379</xm:sqref>
            </x14:sparkline>
          </x14:sparklines>
        </x14:sparklineGroup>
        <x14:sparklineGroup displayEmptyCellsAs="gap" high="1" low="1" xr2:uid="{554B173A-F0F9-4C3F-91E5-AC562B7A0E84}">
          <x14:colorSeries rgb="FF376092"/>
          <x14:colorNegative rgb="FFD00000"/>
          <x14:colorAxis rgb="FF000000"/>
          <x14:colorMarkers rgb="FFD00000"/>
          <x14:colorFirst rgb="FFD00000"/>
          <x14:colorLast rgb="FFD00000"/>
          <x14:colorHigh theme="1"/>
          <x14:colorLow rgb="FFD00000"/>
          <x14:sparklines>
            <x14:sparkline>
              <xm:f>'Troms PD'!Q335:X335</xm:f>
              <xm:sqref>AA335</xm:sqref>
            </x14:sparkline>
            <x14:sparkline>
              <xm:f>'Troms PD'!Q336:X336</xm:f>
              <xm:sqref>AA336</xm:sqref>
            </x14:sparkline>
            <x14:sparkline>
              <xm:f>'Troms PD'!Q337:X337</xm:f>
              <xm:sqref>AA337</xm:sqref>
            </x14:sparkline>
            <x14:sparkline>
              <xm:f>'Troms PD'!Q338:X338</xm:f>
              <xm:sqref>AA338</xm:sqref>
            </x14:sparkline>
            <x14:sparkline>
              <xm:f>'Troms PD'!Q339:X339</xm:f>
              <xm:sqref>AA339</xm:sqref>
            </x14:sparkline>
            <x14:sparkline>
              <xm:f>'Troms PD'!Q340:X340</xm:f>
              <xm:sqref>AA340</xm:sqref>
            </x14:sparkline>
            <x14:sparkline>
              <xm:f>'Troms PD'!Q341:X341</xm:f>
              <xm:sqref>AA341</xm:sqref>
            </x14:sparkline>
            <x14:sparkline>
              <xm:f>'Troms PD'!Q342:X342</xm:f>
              <xm:sqref>AA342</xm:sqref>
            </x14:sparkline>
            <x14:sparkline>
              <xm:f>'Troms PD'!Q343:X343</xm:f>
              <xm:sqref>AA343</xm:sqref>
            </x14:sparkline>
            <x14:sparkline>
              <xm:f>'Troms PD'!Q344:X344</xm:f>
              <xm:sqref>AA344</xm:sqref>
            </x14:sparkline>
            <x14:sparkline>
              <xm:f>'Troms PD'!Q345:X345</xm:f>
              <xm:sqref>AA345</xm:sqref>
            </x14:sparkline>
            <x14:sparkline>
              <xm:f>'Troms PD'!Q346:X346</xm:f>
              <xm:sqref>AA346</xm:sqref>
            </x14:sparkline>
            <x14:sparkline>
              <xm:f>'Troms PD'!Q347:X347</xm:f>
              <xm:sqref>AA347</xm:sqref>
            </x14:sparkline>
            <x14:sparkline>
              <xm:f>'Troms PD'!Q348:X348</xm:f>
              <xm:sqref>AA348</xm:sqref>
            </x14:sparkline>
            <x14:sparkline>
              <xm:f>'Troms PD'!Q349:X349</xm:f>
              <xm:sqref>AA349</xm:sqref>
            </x14:sparkline>
            <x14:sparkline>
              <xm:f>'Troms PD'!R350:X350</xm:f>
              <xm:sqref>AA350</xm:sqref>
            </x14:sparkline>
            <x14:sparkline>
              <xm:f>'Troms PD'!Q351:X351</xm:f>
              <xm:sqref>AA351</xm:sqref>
            </x14:sparkline>
            <x14:sparkline>
              <xm:f>'Troms PD'!Q352:X352</xm:f>
              <xm:sqref>AA352</xm:sqref>
            </x14:sparkline>
            <x14:sparkline>
              <xm:f>'Troms PD'!Q353:X353</xm:f>
              <xm:sqref>AA353</xm:sqref>
            </x14:sparkline>
          </x14:sparklines>
        </x14:sparklineGroup>
        <x14:sparklineGroup displayEmptyCellsAs="gap" high="1" low="1" xr2:uid="{8B081701-EBE0-4DDE-BBFC-72CDA4059B43}">
          <x14:colorSeries rgb="FF376092"/>
          <x14:colorNegative rgb="FFD00000"/>
          <x14:colorAxis rgb="FF000000"/>
          <x14:colorMarkers rgb="FFD00000"/>
          <x14:colorFirst rgb="FFD00000"/>
          <x14:colorLast rgb="FFD00000"/>
          <x14:colorHigh theme="1"/>
          <x14:colorLow rgb="FFD00000"/>
          <x14:sparklines>
            <x14:sparkline>
              <xm:f>'Troms PD'!Q302:X302</xm:f>
              <xm:sqref>AA302</xm:sqref>
            </x14:sparkline>
            <x14:sparkline>
              <xm:f>'Troms PD'!Q303:X303</xm:f>
              <xm:sqref>AA303</xm:sqref>
            </x14:sparkline>
            <x14:sparkline>
              <xm:f>'Troms PD'!Q304:X304</xm:f>
              <xm:sqref>AA304</xm:sqref>
            </x14:sparkline>
            <x14:sparkline>
              <xm:f>'Troms PD'!Q305:X305</xm:f>
              <xm:sqref>AA305</xm:sqref>
            </x14:sparkline>
            <x14:sparkline>
              <xm:f>'Troms PD'!Q306:X306</xm:f>
              <xm:sqref>AA306</xm:sqref>
            </x14:sparkline>
            <x14:sparkline>
              <xm:f>'Troms PD'!Q307:X307</xm:f>
              <xm:sqref>AA307</xm:sqref>
            </x14:sparkline>
            <x14:sparkline>
              <xm:f>'Troms PD'!Q308:X308</xm:f>
              <xm:sqref>AA308</xm:sqref>
            </x14:sparkline>
            <x14:sparkline>
              <xm:f>'Troms PD'!Q309:X309</xm:f>
              <xm:sqref>AA309</xm:sqref>
            </x14:sparkline>
            <x14:sparkline>
              <xm:f>'Troms PD'!Q310:X310</xm:f>
              <xm:sqref>AA310</xm:sqref>
            </x14:sparkline>
            <x14:sparkline>
              <xm:f>'Troms PD'!Q311:X311</xm:f>
              <xm:sqref>AA311</xm:sqref>
            </x14:sparkline>
            <x14:sparkline>
              <xm:f>'Troms PD'!Q312:X312</xm:f>
              <xm:sqref>AA312</xm:sqref>
            </x14:sparkline>
            <x14:sparkline>
              <xm:f>'Troms PD'!Q313:X313</xm:f>
              <xm:sqref>AA313</xm:sqref>
            </x14:sparkline>
            <x14:sparkline>
              <xm:f>'Troms PD'!Q314:X314</xm:f>
              <xm:sqref>AA314</xm:sqref>
            </x14:sparkline>
            <x14:sparkline>
              <xm:f>'Troms PD'!Q315:X315</xm:f>
              <xm:sqref>AA315</xm:sqref>
            </x14:sparkline>
            <x14:sparkline>
              <xm:f>'Troms PD'!Q316:X316</xm:f>
              <xm:sqref>AA316</xm:sqref>
            </x14:sparkline>
            <x14:sparkline>
              <xm:f>'Troms PD'!R317:X317</xm:f>
              <xm:sqref>AA317</xm:sqref>
            </x14:sparkline>
            <x14:sparkline>
              <xm:f>'Troms PD'!Q318:X318</xm:f>
              <xm:sqref>AA318</xm:sqref>
            </x14:sparkline>
            <x14:sparkline>
              <xm:f>'Troms PD'!Q319:X319</xm:f>
              <xm:sqref>AA319</xm:sqref>
            </x14:sparkline>
            <x14:sparkline>
              <xm:f>'Troms PD'!Q320:X320</xm:f>
              <xm:sqref>AA320</xm:sqref>
            </x14:sparkline>
          </x14:sparklines>
        </x14:sparklineGroup>
        <x14:sparklineGroup displayEmptyCellsAs="gap" high="1" low="1" xr2:uid="{5CC21F53-B19A-46AB-9F54-8B67E7D6540F}">
          <x14:colorSeries rgb="FF376092"/>
          <x14:colorNegative rgb="FFD00000"/>
          <x14:colorAxis rgb="FF000000"/>
          <x14:colorMarkers rgb="FFD00000"/>
          <x14:colorFirst rgb="FFD00000"/>
          <x14:colorLast rgb="FFD00000"/>
          <x14:colorHigh theme="1"/>
          <x14:colorLow rgb="FFD00000"/>
          <x14:sparklines>
            <x14:sparkline>
              <xm:f>'Troms PD'!Q276:X276</xm:f>
              <xm:sqref>AA276</xm:sqref>
            </x14:sparkline>
            <x14:sparkline>
              <xm:f>'Troms PD'!Q277:X277</xm:f>
              <xm:sqref>AA277</xm:sqref>
            </x14:sparkline>
            <x14:sparkline>
              <xm:f>'Troms PD'!Q278:X278</xm:f>
              <xm:sqref>AA278</xm:sqref>
            </x14:sparkline>
            <x14:sparkline>
              <xm:f>'Troms PD'!Q279:X279</xm:f>
              <xm:sqref>AA279</xm:sqref>
            </x14:sparkline>
            <x14:sparkline>
              <xm:f>'Troms PD'!Q280:X280</xm:f>
              <xm:sqref>AA280</xm:sqref>
            </x14:sparkline>
            <x14:sparkline>
              <xm:f>'Troms PD'!Q281:X281</xm:f>
              <xm:sqref>AA281</xm:sqref>
            </x14:sparkline>
            <x14:sparkline>
              <xm:f>'Troms PD'!Q282:X282</xm:f>
              <xm:sqref>AA282</xm:sqref>
            </x14:sparkline>
            <x14:sparkline>
              <xm:f>'Troms PD'!Q283:X283</xm:f>
              <xm:sqref>AA283</xm:sqref>
            </x14:sparkline>
            <x14:sparkline>
              <xm:f>'Troms PD'!Q284:X284</xm:f>
              <xm:sqref>AA284</xm:sqref>
            </x14:sparkline>
            <x14:sparkline>
              <xm:f>'Troms PD'!Q285:X285</xm:f>
              <xm:sqref>AA285</xm:sqref>
            </x14:sparkline>
            <x14:sparkline>
              <xm:f>'Troms PD'!Q286:X286</xm:f>
              <xm:sqref>AA286</xm:sqref>
            </x14:sparkline>
            <x14:sparkline>
              <xm:f>'Troms PD'!Q287:X287</xm:f>
              <xm:sqref>AA287</xm:sqref>
            </x14:sparkline>
            <x14:sparkline>
              <xm:f>'Troms PD'!Q288:X288</xm:f>
              <xm:sqref>AA288</xm:sqref>
            </x14:sparkline>
            <x14:sparkline>
              <xm:f>'Troms PD'!Q289:X289</xm:f>
              <xm:sqref>AA289</xm:sqref>
            </x14:sparkline>
            <x14:sparkline>
              <xm:f>'Troms PD'!Q290:X290</xm:f>
              <xm:sqref>AA290</xm:sqref>
            </x14:sparkline>
            <x14:sparkline>
              <xm:f>'Troms PD'!R291:X291</xm:f>
              <xm:sqref>AA291</xm:sqref>
            </x14:sparkline>
            <x14:sparkline>
              <xm:f>'Troms PD'!Q292:X292</xm:f>
              <xm:sqref>AA292</xm:sqref>
            </x14:sparkline>
            <x14:sparkline>
              <xm:f>'Troms PD'!Q293:X293</xm:f>
              <xm:sqref>AA293</xm:sqref>
            </x14:sparkline>
            <x14:sparkline>
              <xm:f>'Troms PD'!Q294:X294</xm:f>
              <xm:sqref>AA294</xm:sqref>
            </x14:sparkline>
          </x14:sparklines>
        </x14:sparklineGroup>
        <x14:sparklineGroup displayEmptyCellsAs="gap" high="1" low="1" xr2:uid="{E4AD001E-6237-4570-B220-4FA9C7BB7ECF}">
          <x14:colorSeries rgb="FF376092"/>
          <x14:colorNegative rgb="FFD00000"/>
          <x14:colorAxis rgb="FF000000"/>
          <x14:colorMarkers rgb="FFD00000"/>
          <x14:colorFirst rgb="FFD00000"/>
          <x14:colorLast rgb="FFD00000"/>
          <x14:colorHigh theme="1"/>
          <x14:colorLow rgb="FFD00000"/>
          <x14:sparklines>
            <x14:sparkline>
              <xm:f>'Troms PD'!Q250:X250</xm:f>
              <xm:sqref>AA250</xm:sqref>
            </x14:sparkline>
            <x14:sparkline>
              <xm:f>'Troms PD'!Q251:X251</xm:f>
              <xm:sqref>AA251</xm:sqref>
            </x14:sparkline>
            <x14:sparkline>
              <xm:f>'Troms PD'!Q252:X252</xm:f>
              <xm:sqref>AA252</xm:sqref>
            </x14:sparkline>
            <x14:sparkline>
              <xm:f>'Troms PD'!Q253:X253</xm:f>
              <xm:sqref>AA253</xm:sqref>
            </x14:sparkline>
            <x14:sparkline>
              <xm:f>'Troms PD'!Q254:X254</xm:f>
              <xm:sqref>AA254</xm:sqref>
            </x14:sparkline>
            <x14:sparkline>
              <xm:f>'Troms PD'!Q255:X255</xm:f>
              <xm:sqref>AA255</xm:sqref>
            </x14:sparkline>
            <x14:sparkline>
              <xm:f>'Troms PD'!Q256:X256</xm:f>
              <xm:sqref>AA256</xm:sqref>
            </x14:sparkline>
            <x14:sparkline>
              <xm:f>'Troms PD'!Q257:X257</xm:f>
              <xm:sqref>AA257</xm:sqref>
            </x14:sparkline>
            <x14:sparkline>
              <xm:f>'Troms PD'!Q258:X258</xm:f>
              <xm:sqref>AA258</xm:sqref>
            </x14:sparkline>
            <x14:sparkline>
              <xm:f>'Troms PD'!Q259:X259</xm:f>
              <xm:sqref>AA259</xm:sqref>
            </x14:sparkline>
            <x14:sparkline>
              <xm:f>'Troms PD'!Q260:X260</xm:f>
              <xm:sqref>AA260</xm:sqref>
            </x14:sparkline>
            <x14:sparkline>
              <xm:f>'Troms PD'!Q261:X261</xm:f>
              <xm:sqref>AA261</xm:sqref>
            </x14:sparkline>
            <x14:sparkline>
              <xm:f>'Troms PD'!Q262:X262</xm:f>
              <xm:sqref>AA262</xm:sqref>
            </x14:sparkline>
            <x14:sparkline>
              <xm:f>'Troms PD'!Q263:X263</xm:f>
              <xm:sqref>AA263</xm:sqref>
            </x14:sparkline>
            <x14:sparkline>
              <xm:f>'Troms PD'!Q264:X264</xm:f>
              <xm:sqref>AA264</xm:sqref>
            </x14:sparkline>
            <x14:sparkline>
              <xm:f>'Troms PD'!R265:X265</xm:f>
              <xm:sqref>AA265</xm:sqref>
            </x14:sparkline>
            <x14:sparkline>
              <xm:f>'Troms PD'!Q266:X266</xm:f>
              <xm:sqref>AA266</xm:sqref>
            </x14:sparkline>
            <x14:sparkline>
              <xm:f>'Troms PD'!Q267:X267</xm:f>
              <xm:sqref>AA267</xm:sqref>
            </x14:sparkline>
            <x14:sparkline>
              <xm:f>'Troms PD'!Q268:X268</xm:f>
              <xm:sqref>AA268</xm:sqref>
            </x14:sparkline>
          </x14:sparklines>
        </x14:sparklineGroup>
        <x14:sparklineGroup displayEmptyCellsAs="gap" high="1" low="1" xr2:uid="{38DEE940-FEB8-4FEE-9D35-CE44B2D59F11}">
          <x14:colorSeries rgb="FF376092"/>
          <x14:colorNegative rgb="FFD00000"/>
          <x14:colorAxis rgb="FF000000"/>
          <x14:colorMarkers rgb="FFD00000"/>
          <x14:colorFirst rgb="FFD00000"/>
          <x14:colorLast rgb="FFD00000"/>
          <x14:colorHigh theme="1"/>
          <x14:colorLow rgb="FFD00000"/>
          <x14:sparklines>
            <x14:sparkline>
              <xm:f>'Troms PD'!Q224:X224</xm:f>
              <xm:sqref>AA224</xm:sqref>
            </x14:sparkline>
            <x14:sparkline>
              <xm:f>'Troms PD'!Q225:X225</xm:f>
              <xm:sqref>AA225</xm:sqref>
            </x14:sparkline>
            <x14:sparkline>
              <xm:f>'Troms PD'!Q226:X226</xm:f>
              <xm:sqref>AA226</xm:sqref>
            </x14:sparkline>
            <x14:sparkline>
              <xm:f>'Troms PD'!Q227:X227</xm:f>
              <xm:sqref>AA227</xm:sqref>
            </x14:sparkline>
            <x14:sparkline>
              <xm:f>'Troms PD'!Q228:X228</xm:f>
              <xm:sqref>AA228</xm:sqref>
            </x14:sparkline>
            <x14:sparkline>
              <xm:f>'Troms PD'!Q229:X229</xm:f>
              <xm:sqref>AA229</xm:sqref>
            </x14:sparkline>
            <x14:sparkline>
              <xm:f>'Troms PD'!Q230:X230</xm:f>
              <xm:sqref>AA230</xm:sqref>
            </x14:sparkline>
            <x14:sparkline>
              <xm:f>'Troms PD'!Q231:X231</xm:f>
              <xm:sqref>AA231</xm:sqref>
            </x14:sparkline>
            <x14:sparkline>
              <xm:f>'Troms PD'!Q232:X232</xm:f>
              <xm:sqref>AA232</xm:sqref>
            </x14:sparkline>
            <x14:sparkline>
              <xm:f>'Troms PD'!Q233:X233</xm:f>
              <xm:sqref>AA233</xm:sqref>
            </x14:sparkline>
            <x14:sparkline>
              <xm:f>'Troms PD'!Q234:X234</xm:f>
              <xm:sqref>AA234</xm:sqref>
            </x14:sparkline>
            <x14:sparkline>
              <xm:f>'Troms PD'!Q235:X235</xm:f>
              <xm:sqref>AA235</xm:sqref>
            </x14:sparkline>
            <x14:sparkline>
              <xm:f>'Troms PD'!Q236:X236</xm:f>
              <xm:sqref>AA236</xm:sqref>
            </x14:sparkline>
            <x14:sparkline>
              <xm:f>'Troms PD'!Q237:X237</xm:f>
              <xm:sqref>AA237</xm:sqref>
            </x14:sparkline>
            <x14:sparkline>
              <xm:f>'Troms PD'!Q238:X238</xm:f>
              <xm:sqref>AA238</xm:sqref>
            </x14:sparkline>
            <x14:sparkline>
              <xm:f>'Troms PD'!R239:X239</xm:f>
              <xm:sqref>AA239</xm:sqref>
            </x14:sparkline>
            <x14:sparkline>
              <xm:f>'Troms PD'!Q240:X240</xm:f>
              <xm:sqref>AA240</xm:sqref>
            </x14:sparkline>
            <x14:sparkline>
              <xm:f>'Troms PD'!Q241:X241</xm:f>
              <xm:sqref>AA241</xm:sqref>
            </x14:sparkline>
            <x14:sparkline>
              <xm:f>'Troms PD'!Q242:X242</xm:f>
              <xm:sqref>AA242</xm:sqref>
            </x14:sparkline>
          </x14:sparklines>
        </x14:sparklineGroup>
        <x14:sparklineGroup displayEmptyCellsAs="gap" high="1" low="1" xr2:uid="{4CE6AC51-1F32-4E1A-98D6-582491D026B3}">
          <x14:colorSeries rgb="FF376092"/>
          <x14:colorNegative rgb="FFD00000"/>
          <x14:colorAxis rgb="FF000000"/>
          <x14:colorMarkers rgb="FFD00000"/>
          <x14:colorFirst rgb="FFD00000"/>
          <x14:colorLast rgb="FFD00000"/>
          <x14:colorHigh theme="1"/>
          <x14:colorLow rgb="FFD00000"/>
          <x14:sparklines>
            <x14:sparkline>
              <xm:f>'Troms PD'!Q198:X198</xm:f>
              <xm:sqref>AA198</xm:sqref>
            </x14:sparkline>
            <x14:sparkline>
              <xm:f>'Troms PD'!Q199:X199</xm:f>
              <xm:sqref>AA199</xm:sqref>
            </x14:sparkline>
            <x14:sparkline>
              <xm:f>'Troms PD'!Q200:X200</xm:f>
              <xm:sqref>AA200</xm:sqref>
            </x14:sparkline>
            <x14:sparkline>
              <xm:f>'Troms PD'!Q201:X201</xm:f>
              <xm:sqref>AA201</xm:sqref>
            </x14:sparkline>
            <x14:sparkline>
              <xm:f>'Troms PD'!Q202:X202</xm:f>
              <xm:sqref>AA202</xm:sqref>
            </x14:sparkline>
            <x14:sparkline>
              <xm:f>'Troms PD'!Q203:X203</xm:f>
              <xm:sqref>AA203</xm:sqref>
            </x14:sparkline>
            <x14:sparkline>
              <xm:f>'Troms PD'!Q204:X204</xm:f>
              <xm:sqref>AA204</xm:sqref>
            </x14:sparkline>
            <x14:sparkline>
              <xm:f>'Troms PD'!Q205:X205</xm:f>
              <xm:sqref>AA205</xm:sqref>
            </x14:sparkline>
            <x14:sparkline>
              <xm:f>'Troms PD'!Q206:X206</xm:f>
              <xm:sqref>AA206</xm:sqref>
            </x14:sparkline>
            <x14:sparkline>
              <xm:f>'Troms PD'!Q207:X207</xm:f>
              <xm:sqref>AA207</xm:sqref>
            </x14:sparkline>
            <x14:sparkline>
              <xm:f>'Troms PD'!Q208:X208</xm:f>
              <xm:sqref>AA208</xm:sqref>
            </x14:sparkline>
            <x14:sparkline>
              <xm:f>'Troms PD'!Q209:X209</xm:f>
              <xm:sqref>AA209</xm:sqref>
            </x14:sparkline>
            <x14:sparkline>
              <xm:f>'Troms PD'!Q210:X210</xm:f>
              <xm:sqref>AA210</xm:sqref>
            </x14:sparkline>
            <x14:sparkline>
              <xm:f>'Troms PD'!Q211:X211</xm:f>
              <xm:sqref>AA211</xm:sqref>
            </x14:sparkline>
            <x14:sparkline>
              <xm:f>'Troms PD'!Q212:X212</xm:f>
              <xm:sqref>AA212</xm:sqref>
            </x14:sparkline>
            <x14:sparkline>
              <xm:f>'Troms PD'!R213:X213</xm:f>
              <xm:sqref>AA213</xm:sqref>
            </x14:sparkline>
            <x14:sparkline>
              <xm:f>'Troms PD'!Q214:X214</xm:f>
              <xm:sqref>AA214</xm:sqref>
            </x14:sparkline>
            <x14:sparkline>
              <xm:f>'Troms PD'!Q215:X215</xm:f>
              <xm:sqref>AA215</xm:sqref>
            </x14:sparkline>
            <x14:sparkline>
              <xm:f>'Troms PD'!Q216:X216</xm:f>
              <xm:sqref>AA216</xm:sqref>
            </x14:sparkline>
          </x14:sparklines>
        </x14:sparklineGroup>
        <x14:sparklineGroup displayEmptyCellsAs="gap" high="1" low="1" xr2:uid="{1F40752D-B151-4AD0-B246-E50355B8ACAF}">
          <x14:colorSeries rgb="FF376092"/>
          <x14:colorNegative rgb="FFD00000"/>
          <x14:colorAxis rgb="FF000000"/>
          <x14:colorMarkers rgb="FFD00000"/>
          <x14:colorFirst rgb="FFD00000"/>
          <x14:colorLast rgb="FFD00000"/>
          <x14:colorHigh theme="1"/>
          <x14:colorLow rgb="FFD00000"/>
          <x14:sparklines>
            <x14:sparkline>
              <xm:f>'Troms PD'!Q171:X171</xm:f>
              <xm:sqref>AA171</xm:sqref>
            </x14:sparkline>
          </x14:sparklines>
        </x14:sparklineGroup>
        <x14:sparklineGroup displayEmptyCellsAs="gap" high="1" low="1" xr2:uid="{36355617-7DFC-4C90-BE52-87BCBB1B86D9}">
          <x14:colorSeries rgb="FF376092"/>
          <x14:colorNegative rgb="FFD00000"/>
          <x14:colorAxis rgb="FF000000"/>
          <x14:colorMarkers rgb="FFD00000"/>
          <x14:colorFirst rgb="FFD00000"/>
          <x14:colorLast rgb="FFD00000"/>
          <x14:colorHigh theme="1"/>
          <x14:colorLow rgb="FFD00000"/>
          <x14:sparklines>
            <x14:sparkline>
              <xm:f>'Troms PD'!R150:X150</xm:f>
              <xm:sqref>AA150</xm:sqref>
            </x14:sparkline>
          </x14:sparklines>
        </x14:sparklineGroup>
        <x14:sparklineGroup displayEmptyCellsAs="gap" high="1" low="1" xr2:uid="{124A556B-FEF4-43BE-AB36-EBBEACE87D0E}">
          <x14:colorSeries rgb="FF376092"/>
          <x14:colorNegative rgb="FFD00000"/>
          <x14:colorAxis rgb="FF000000"/>
          <x14:colorMarkers rgb="FFD00000"/>
          <x14:colorFirst rgb="FFD00000"/>
          <x14:colorLast rgb="FFD00000"/>
          <x14:colorHigh theme="1"/>
          <x14:colorLow rgb="FFD00000"/>
          <x14:sparklines>
            <x14:sparkline>
              <xm:f>'Troms PD'!Q133:X133</xm:f>
              <xm:sqref>AA133</xm:sqref>
            </x14:sparkline>
          </x14:sparklines>
        </x14:sparklineGroup>
        <x14:sparklineGroup displayEmptyCellsAs="gap" high="1" low="1" xr2:uid="{8CFC9C7F-F287-4204-B20E-9DAD7FA4658D}">
          <x14:colorSeries rgb="FF376092"/>
          <x14:colorNegative rgb="FFD00000"/>
          <x14:colorAxis rgb="FF000000"/>
          <x14:colorMarkers rgb="FFD00000"/>
          <x14:colorFirst rgb="FFD00000"/>
          <x14:colorLast rgb="FFD00000"/>
          <x14:colorHigh theme="1"/>
          <x14:colorLow rgb="FFD00000"/>
          <x14:sparklines>
            <x14:sparkline>
              <xm:f>'Troms PD'!Q116:X116</xm:f>
              <xm:sqref>AA116</xm:sqref>
            </x14:sparkline>
          </x14:sparklines>
        </x14:sparklineGroup>
        <x14:sparklineGroup displayEmptyCellsAs="gap" high="1" low="1" xr2:uid="{228D9BF9-AE6F-48AC-8C38-4E1F4B43A6F8}">
          <x14:colorSeries rgb="FF376092"/>
          <x14:colorNegative rgb="FFD00000"/>
          <x14:colorAxis rgb="FF000000"/>
          <x14:colorMarkers rgb="FFD00000"/>
          <x14:colorFirst rgb="FFD00000"/>
          <x14:colorLast rgb="FFD00000"/>
          <x14:colorHigh theme="1"/>
          <x14:colorLow rgb="FFD00000"/>
          <x14:sparklines>
            <x14:sparkline>
              <xm:f>'Troms PD'!Q99:X99</xm:f>
              <xm:sqref>AA99</xm:sqref>
            </x14:sparkline>
          </x14:sparklines>
        </x14:sparklineGroup>
        <x14:sparklineGroup displayEmptyCellsAs="gap" high="1" low="1" xr2:uid="{2B24908E-71ED-430E-8E43-B9699B8AC72D}">
          <x14:colorSeries rgb="FF376092"/>
          <x14:colorNegative rgb="FFD00000"/>
          <x14:colorAxis rgb="FF000000"/>
          <x14:colorMarkers rgb="FFD00000"/>
          <x14:colorFirst rgb="FFD00000"/>
          <x14:colorLast rgb="FFD00000"/>
          <x14:colorHigh theme="1"/>
          <x14:colorLow rgb="FFD00000"/>
          <x14:sparklines>
            <x14:sparkline>
              <xm:f>'Troms PD'!Q82:X82</xm:f>
              <xm:sqref>AA82</xm:sqref>
            </x14:sparkline>
          </x14:sparklines>
        </x14:sparklineGroup>
        <x14:sparklineGroup displayEmptyCellsAs="gap" high="1" low="1" xr2:uid="{38EFF9AA-D44C-44E6-AD24-D65BEAE2BA64}">
          <x14:colorSeries rgb="FF376092"/>
          <x14:colorNegative rgb="FFD00000"/>
          <x14:colorAxis rgb="FF000000"/>
          <x14:colorMarkers rgb="FFD00000"/>
          <x14:colorFirst rgb="FFD00000"/>
          <x14:colorLast rgb="FFD00000"/>
          <x14:colorHigh theme="1"/>
          <x14:colorLow rgb="FFD00000"/>
          <x14:sparklines>
            <x14:sparkline>
              <xm:f>'Troms PD'!Q65:X65</xm:f>
              <xm:sqref>AA65</xm:sqref>
            </x14:sparkline>
          </x14:sparklines>
        </x14:sparklineGroup>
        <x14:sparklineGroup displayEmptyCellsAs="gap" high="1" low="1" xr2:uid="{72012A6B-B923-4AAB-A0B5-2279B1EC807D}">
          <x14:colorSeries rgb="FF376092"/>
          <x14:colorNegative rgb="FFD00000"/>
          <x14:colorAxis rgb="FF000000"/>
          <x14:colorMarkers rgb="FFD00000"/>
          <x14:colorFirst rgb="FFD00000"/>
          <x14:colorLast rgb="FFD00000"/>
          <x14:colorHigh theme="1"/>
          <x14:colorLow rgb="FFD00000"/>
          <x14:sparklines>
            <x14:sparkline>
              <xm:f>'Troms PD'!Q48:X48</xm:f>
              <xm:sqref>AA48</xm:sqref>
            </x14:sparkline>
          </x14:sparklines>
        </x14:sparklineGroup>
        <x14:sparklineGroup displayEmptyCellsAs="gap" high="1" low="1" xr2:uid="{3771A505-5C2A-4EC2-A41B-549E334334E2}">
          <x14:colorSeries rgb="FF376092"/>
          <x14:colorNegative rgb="FFD00000"/>
          <x14:colorAxis rgb="FF000000"/>
          <x14:colorMarkers rgb="FFD00000"/>
          <x14:colorFirst rgb="FFD00000"/>
          <x14:colorLast rgb="FFD00000"/>
          <x14:colorHigh theme="1"/>
          <x14:colorLow rgb="FFD00000"/>
          <x14:sparklines>
            <x14:sparkline>
              <xm:f>'Troms PD'!Q32:X32</xm:f>
              <xm:sqref>AA32</xm:sqref>
            </x14:sparkline>
            <x14:sparkline>
              <xm:f>'Troms PD'!Q33:X33</xm:f>
              <xm:sqref>AA33</xm:sqref>
            </x14:sparkline>
            <x14:sparkline>
              <xm:f>'Troms PD'!Q34:X34</xm:f>
              <xm:sqref>AA34</xm:sqref>
            </x14:sparkline>
            <x14:sparkline>
              <xm:f>'Troms PD'!Q35:X35</xm:f>
              <xm:sqref>AA35</xm:sqref>
            </x14:sparkline>
            <x14:sparkline>
              <xm:f>'Troms PD'!Q36:X36</xm:f>
              <xm:sqref>AA36</xm:sqref>
            </x14:sparkline>
            <x14:sparkline>
              <xm:f>'Troms PD'!Q37:X37</xm:f>
              <xm:sqref>AA37</xm:sqref>
            </x14:sparkline>
            <x14:sparkline>
              <xm:f>'Troms PD'!Q38:X38</xm:f>
              <xm:sqref>AA38</xm:sqref>
            </x14:sparkline>
            <x14:sparkline>
              <xm:f>'Troms PD'!Q39:X39</xm:f>
              <xm:sqref>AA39</xm:sqref>
            </x14:sparkline>
            <x14:sparkline>
              <xm:f>'Troms PD'!Q40:X40</xm:f>
              <xm:sqref>AA40</xm:sqref>
            </x14:sparkline>
            <x14:sparkline>
              <xm:f>'Troms PD'!Q41:X41</xm:f>
              <xm:sqref>AA41</xm:sqref>
            </x14:sparkline>
          </x14:sparklines>
        </x14:sparklineGroup>
        <x14:sparklineGroup displayEmptyCellsAs="gap" high="1" low="1" xr2:uid="{5609B521-3E84-4C13-B944-2BD59B771881}">
          <x14:colorSeries rgb="FF376092"/>
          <x14:colorNegative rgb="FFD00000"/>
          <x14:colorAxis rgb="FF000000"/>
          <x14:colorMarkers rgb="FFD00000"/>
          <x14:colorFirst rgb="FFD00000"/>
          <x14:colorLast rgb="FFD00000"/>
          <x14:colorHigh theme="1"/>
          <x14:colorLow rgb="FFD00000"/>
          <x14:sparklines>
            <x14:sparkline>
              <xm:f>'Troms PD'!Q5:X5</xm:f>
              <xm:sqref>AA5</xm:sqref>
            </x14:sparkline>
          </x14:sparklines>
        </x14:sparklineGroup>
        <x14:sparklineGroup displayEmptyCellsAs="gap" high="1" low="1" xr2:uid="{B2ABAAB9-73C4-4BE8-9307-5F9EC12A951F}">
          <x14:colorSeries rgb="FF376092"/>
          <x14:colorNegative rgb="FFD00000"/>
          <x14:colorAxis rgb="FF000000"/>
          <x14:colorMarkers rgb="FFD00000"/>
          <x14:colorFirst rgb="FFD00000"/>
          <x14:colorLast rgb="FFD00000"/>
          <x14:colorHigh theme="1"/>
          <x14:colorLow rgb="FFD00000"/>
          <x14:sparklines>
            <x14:sparkline>
              <xm:f>'Troms PD'!B568:I568</xm:f>
              <xm:sqref>L568</xm:sqref>
            </x14:sparkline>
          </x14:sparklines>
        </x14:sparklineGroup>
        <x14:sparklineGroup displayEmptyCellsAs="gap" high="1" low="1" xr2:uid="{CE49417B-550D-41AE-8DA8-989FAEB19B76}">
          <x14:colorSeries rgb="FF376092"/>
          <x14:colorNegative rgb="FFD00000"/>
          <x14:colorAxis rgb="FF000000"/>
          <x14:colorMarkers rgb="FFD00000"/>
          <x14:colorFirst rgb="FFD00000"/>
          <x14:colorLast rgb="FFD00000"/>
          <x14:colorHigh theme="1"/>
          <x14:colorLow rgb="FFD00000"/>
          <x14:sparklines>
            <x14:sparkline>
              <xm:f>'Troms PD'!B542:I542</xm:f>
              <xm:sqref>L542</xm:sqref>
            </x14:sparkline>
          </x14:sparklines>
        </x14:sparklineGroup>
        <x14:sparklineGroup displayEmptyCellsAs="gap" high="1" low="1" xr2:uid="{4B89FB13-1512-402A-AD14-4602BE743BD0}">
          <x14:colorSeries rgb="FF376092"/>
          <x14:colorNegative rgb="FFD00000"/>
          <x14:colorAxis rgb="FF000000"/>
          <x14:colorMarkers rgb="FFD00000"/>
          <x14:colorFirst rgb="FFD00000"/>
          <x14:colorLast rgb="FFD00000"/>
          <x14:colorHigh theme="1"/>
          <x14:colorLow rgb="FFD00000"/>
          <x14:sparklines>
            <x14:sparkline>
              <xm:f>'Troms PD'!B516:I516</xm:f>
              <xm:sqref>L516</xm:sqref>
            </x14:sparkline>
          </x14:sparklines>
        </x14:sparklineGroup>
        <x14:sparklineGroup displayEmptyCellsAs="gap" high="1" low="1" xr2:uid="{A9F28E2C-4BD9-42C7-95D8-F34A735E4ED7}">
          <x14:colorSeries rgb="FF376092"/>
          <x14:colorNegative rgb="FFD00000"/>
          <x14:colorAxis rgb="FF000000"/>
          <x14:colorMarkers rgb="FFD00000"/>
          <x14:colorFirst rgb="FFD00000"/>
          <x14:colorLast rgb="FFD00000"/>
          <x14:colorHigh theme="1"/>
          <x14:colorLow rgb="FFD00000"/>
          <x14:sparklines>
            <x14:sparkline>
              <xm:f>'Troms PD'!B490:I490</xm:f>
              <xm:sqref>L490</xm:sqref>
            </x14:sparkline>
          </x14:sparklines>
        </x14:sparklineGroup>
        <x14:sparklineGroup displayEmptyCellsAs="gap" high="1" low="1" xr2:uid="{BA60E09D-622B-4BA9-8B80-17817E9C7976}">
          <x14:colorSeries rgb="FF376092"/>
          <x14:colorNegative rgb="FFD00000"/>
          <x14:colorAxis rgb="FF000000"/>
          <x14:colorMarkers rgb="FFD00000"/>
          <x14:colorFirst rgb="FFD00000"/>
          <x14:colorLast rgb="FFD00000"/>
          <x14:colorHigh theme="1"/>
          <x14:colorLow rgb="FFD00000"/>
          <x14:sparklines>
            <x14:sparkline>
              <xm:f>'Troms PD'!B464:I464</xm:f>
              <xm:sqref>L464</xm:sqref>
            </x14:sparkline>
          </x14:sparklines>
        </x14:sparklineGroup>
        <x14:sparklineGroup displayEmptyCellsAs="gap" high="1" low="1" xr2:uid="{473EB7C7-07CB-4B3C-976B-77581D3C38B9}">
          <x14:colorSeries rgb="FF376092"/>
          <x14:colorNegative rgb="FFD00000"/>
          <x14:colorAxis rgb="FF000000"/>
          <x14:colorMarkers rgb="FFD00000"/>
          <x14:colorFirst rgb="FFD00000"/>
          <x14:colorLast rgb="FFD00000"/>
          <x14:colorHigh theme="1"/>
          <x14:colorLow rgb="FFD00000"/>
          <x14:sparklines>
            <x14:sparkline>
              <xm:f>'Troms PD'!B438:I438</xm:f>
              <xm:sqref>L438</xm:sqref>
            </x14:sparkline>
          </x14:sparklines>
        </x14:sparklineGroup>
        <x14:sparklineGroup displayEmptyCellsAs="gap" high="1" low="1" xr2:uid="{A20B45BD-6348-4DB9-98E0-C8C7B72197BC}">
          <x14:colorSeries rgb="FF376092"/>
          <x14:colorNegative rgb="FFD00000"/>
          <x14:colorAxis rgb="FF000000"/>
          <x14:colorMarkers rgb="FFD00000"/>
          <x14:colorFirst rgb="FFD00000"/>
          <x14:colorLast rgb="FFD00000"/>
          <x14:colorHigh theme="1"/>
          <x14:colorLow rgb="FFD00000"/>
          <x14:sparklines>
            <x14:sparkline>
              <xm:f>'Troms PD'!B412:I412</xm:f>
              <xm:sqref>L412</xm:sqref>
            </x14:sparkline>
          </x14:sparklines>
        </x14:sparklineGroup>
        <x14:sparklineGroup displayEmptyCellsAs="gap" high="1" low="1" xr2:uid="{8031BDEA-83E1-4C35-816C-C41643313AC1}">
          <x14:colorSeries rgb="FF376092"/>
          <x14:colorNegative rgb="FFD00000"/>
          <x14:colorAxis rgb="FF000000"/>
          <x14:colorMarkers rgb="FFD00000"/>
          <x14:colorFirst rgb="FFD00000"/>
          <x14:colorLast rgb="FFD00000"/>
          <x14:colorHigh theme="1"/>
          <x14:colorLow rgb="FFD00000"/>
          <x14:sparklines>
            <x14:sparkline>
              <xm:f>'Troms PD'!B386:I386</xm:f>
              <xm:sqref>L386</xm:sqref>
            </x14:sparkline>
          </x14:sparklines>
        </x14:sparklineGroup>
        <x14:sparklineGroup displayEmptyCellsAs="gap" high="1" low="1" xr2:uid="{6567278D-655F-49C7-A9DB-B8BB4241A14E}">
          <x14:colorSeries rgb="FF376092"/>
          <x14:colorNegative rgb="FFD00000"/>
          <x14:colorAxis rgb="FF000000"/>
          <x14:colorMarkers rgb="FFD00000"/>
          <x14:colorFirst rgb="FFD00000"/>
          <x14:colorLast rgb="FFD00000"/>
          <x14:colorHigh theme="1"/>
          <x14:colorLow rgb="FFD00000"/>
          <x14:sparklines>
            <x14:sparkline>
              <xm:f>'Troms PD'!B360:I360</xm:f>
              <xm:sqref>L360</xm:sqref>
            </x14:sparkline>
          </x14:sparklines>
        </x14:sparklineGroup>
        <x14:sparklineGroup displayEmptyCellsAs="gap" high="1" low="1" xr2:uid="{6208238B-39A8-45C5-831D-E9E493C97E98}">
          <x14:colorSeries rgb="FF376092"/>
          <x14:colorNegative rgb="FFD00000"/>
          <x14:colorAxis rgb="FF000000"/>
          <x14:colorMarkers rgb="FFD00000"/>
          <x14:colorFirst rgb="FFD00000"/>
          <x14:colorLast rgb="FFD00000"/>
          <x14:colorHigh theme="1"/>
          <x14:colorLow rgb="FFD00000"/>
          <x14:sparklines>
            <x14:sparkline>
              <xm:f>'Troms PD'!B334:I334</xm:f>
              <xm:sqref>L334</xm:sqref>
            </x14:sparkline>
          </x14:sparklines>
        </x14:sparklineGroup>
        <x14:sparklineGroup displayEmptyCellsAs="gap" high="1" low="1" xr2:uid="{104696D3-6CC1-4BF6-9E25-440B7B7DEA30}">
          <x14:colorSeries rgb="FF376092"/>
          <x14:colorNegative rgb="FFD00000"/>
          <x14:colorAxis rgb="FF000000"/>
          <x14:colorMarkers rgb="FFD00000"/>
          <x14:colorFirst rgb="FFD00000"/>
          <x14:colorLast rgb="FFD00000"/>
          <x14:colorHigh theme="1"/>
          <x14:colorLow rgb="FFD00000"/>
          <x14:sparklines>
            <x14:sparkline>
              <xm:f>'Troms PD'!B301:I301</xm:f>
              <xm:sqref>L301</xm:sqref>
            </x14:sparkline>
          </x14:sparklines>
        </x14:sparklineGroup>
        <x14:sparklineGroup displayEmptyCellsAs="gap" high="1" low="1" xr2:uid="{7EFE39AF-0263-4241-ABF9-89C35C2163F0}">
          <x14:colorSeries rgb="FF376092"/>
          <x14:colorNegative rgb="FFD00000"/>
          <x14:colorAxis rgb="FF000000"/>
          <x14:colorMarkers rgb="FFD00000"/>
          <x14:colorFirst rgb="FFD00000"/>
          <x14:colorLast rgb="FFD00000"/>
          <x14:colorHigh theme="1"/>
          <x14:colorLow rgb="FFD00000"/>
          <x14:sparklines>
            <x14:sparkline>
              <xm:f>'Troms PD'!B275:I275</xm:f>
              <xm:sqref>L275</xm:sqref>
            </x14:sparkline>
          </x14:sparklines>
        </x14:sparklineGroup>
        <x14:sparklineGroup displayEmptyCellsAs="gap" high="1" low="1" xr2:uid="{DCD70D28-6C7A-451D-A6CC-1F6E793CEE68}">
          <x14:colorSeries rgb="FF376092"/>
          <x14:colorNegative rgb="FFD00000"/>
          <x14:colorAxis rgb="FF000000"/>
          <x14:colorMarkers rgb="FFD00000"/>
          <x14:colorFirst rgb="FFD00000"/>
          <x14:colorLast rgb="FFD00000"/>
          <x14:colorHigh theme="1"/>
          <x14:colorLow rgb="FFD00000"/>
          <x14:sparklines>
            <x14:sparkline>
              <xm:f>'Troms PD'!B249:I249</xm:f>
              <xm:sqref>L249</xm:sqref>
            </x14:sparkline>
          </x14:sparklines>
        </x14:sparklineGroup>
        <x14:sparklineGroup displayEmptyCellsAs="gap" high="1" low="1" xr2:uid="{A5CA6C7C-AB90-436A-9F5B-1ACA5ADE2A6F}">
          <x14:colorSeries rgb="FF376092"/>
          <x14:colorNegative rgb="FFD00000"/>
          <x14:colorAxis rgb="FF000000"/>
          <x14:colorMarkers rgb="FFD00000"/>
          <x14:colorFirst rgb="FFD00000"/>
          <x14:colorLast rgb="FFD00000"/>
          <x14:colorHigh theme="1"/>
          <x14:colorLow rgb="FFD00000"/>
          <x14:sparklines>
            <x14:sparkline>
              <xm:f>'Troms PD'!B223:I223</xm:f>
              <xm:sqref>L223</xm:sqref>
            </x14:sparkline>
          </x14:sparklines>
        </x14:sparklineGroup>
        <x14:sparklineGroup displayEmptyCellsAs="gap" high="1" low="1" xr2:uid="{EB28B869-C810-48C6-8EC2-4AE63B65D45E}">
          <x14:colorSeries rgb="FF376092"/>
          <x14:colorNegative rgb="FFD00000"/>
          <x14:colorAxis rgb="FF000000"/>
          <x14:colorMarkers rgb="FFD00000"/>
          <x14:colorFirst rgb="FFD00000"/>
          <x14:colorLast rgb="FFD00000"/>
          <x14:colorHigh theme="1"/>
          <x14:colorLow rgb="FFD00000"/>
          <x14:sparklines>
            <x14:sparkline>
              <xm:f>'Troms PD'!B197:I197</xm:f>
              <xm:sqref>L197</xm:sqref>
            </x14:sparkline>
          </x14:sparklines>
        </x14:sparklineGroup>
        <x14:sparklineGroup displayEmptyCellsAs="gap" high="1" low="1" xr2:uid="{C9F8F625-92C2-4BEA-AF2B-98A8190CA731}">
          <x14:colorSeries rgb="FF376092"/>
          <x14:colorNegative rgb="FFD00000"/>
          <x14:colorAxis rgb="FF000000"/>
          <x14:colorMarkers rgb="FFD00000"/>
          <x14:colorFirst rgb="FFD00000"/>
          <x14:colorLast rgb="FFD00000"/>
          <x14:colorHigh theme="1"/>
          <x14:colorLow rgb="FFD00000"/>
          <x14:sparklines>
            <x14:sparkline>
              <xm:f>'Troms PD'!B172:I172</xm:f>
              <xm:sqref>L172</xm:sqref>
            </x14:sparkline>
            <x14:sparkline>
              <xm:f>'Troms PD'!B173:I173</xm:f>
              <xm:sqref>L173</xm:sqref>
            </x14:sparkline>
            <x14:sparkline>
              <xm:f>'Troms PD'!B174:I174</xm:f>
              <xm:sqref>L174</xm:sqref>
            </x14:sparkline>
            <x14:sparkline>
              <xm:f>'Troms PD'!B175:I175</xm:f>
              <xm:sqref>L175</xm:sqref>
            </x14:sparkline>
            <x14:sparkline>
              <xm:f>'Troms PD'!B176:I176</xm:f>
              <xm:sqref>L176</xm:sqref>
            </x14:sparkline>
            <x14:sparkline>
              <xm:f>'Troms PD'!B177:I177</xm:f>
              <xm:sqref>L177</xm:sqref>
            </x14:sparkline>
            <x14:sparkline>
              <xm:f>'Troms PD'!B178:I178</xm:f>
              <xm:sqref>L178</xm:sqref>
            </x14:sparkline>
            <x14:sparkline>
              <xm:f>'Troms PD'!B179:I179</xm:f>
              <xm:sqref>L179</xm:sqref>
            </x14:sparkline>
            <x14:sparkline>
              <xm:f>'Troms PD'!B180:I180</xm:f>
              <xm:sqref>L180</xm:sqref>
            </x14:sparkline>
            <x14:sparkline>
              <xm:f>'Troms PD'!B181:I181</xm:f>
              <xm:sqref>L181</xm:sqref>
            </x14:sparkline>
            <x14:sparkline>
              <xm:f>'Troms PD'!B182:I182</xm:f>
              <xm:sqref>L182</xm:sqref>
            </x14:sparkline>
            <x14:sparkline>
              <xm:f>'Troms PD'!B183:I183</xm:f>
              <xm:sqref>L183</xm:sqref>
            </x14:sparkline>
            <x14:sparkline>
              <xm:f>'Troms PD'!B184:I184</xm:f>
              <xm:sqref>L184</xm:sqref>
            </x14:sparkline>
            <x14:sparkline>
              <xm:f>'Troms PD'!B185:I185</xm:f>
              <xm:sqref>L185</xm:sqref>
            </x14:sparkline>
            <x14:sparkline>
              <xm:f>'Troms PD'!B186:I186</xm:f>
              <xm:sqref>L186</xm:sqref>
            </x14:sparkline>
            <x14:sparkline>
              <xm:f>'Troms PD'!C187:I187</xm:f>
              <xm:sqref>L187</xm:sqref>
            </x14:sparkline>
            <x14:sparkline>
              <xm:f>'Troms PD'!B188:I188</xm:f>
              <xm:sqref>L188</xm:sqref>
            </x14:sparkline>
            <x14:sparkline>
              <xm:f>'Troms PD'!B189:I189</xm:f>
              <xm:sqref>L189</xm:sqref>
            </x14:sparkline>
            <x14:sparkline>
              <xm:f>'Troms PD'!B190:I190</xm:f>
              <xm:sqref>L190</xm:sqref>
            </x14:sparkline>
          </x14:sparklines>
        </x14:sparklineGroup>
        <x14:sparklineGroup displayEmptyCellsAs="gap" high="1" low="1" xr2:uid="{C651FBF1-ABA6-439D-96D0-AA073E6F3C37}">
          <x14:colorSeries rgb="FF376092"/>
          <x14:colorNegative rgb="FFD00000"/>
          <x14:colorAxis rgb="FF000000"/>
          <x14:colorMarkers rgb="FFD00000"/>
          <x14:colorFirst rgb="FFD00000"/>
          <x14:colorLast rgb="FFD00000"/>
          <x14:colorHigh theme="1"/>
          <x14:colorLow rgb="FFD00000"/>
          <x14:sparklines>
            <x14:sparkline>
              <xm:f>'Troms PD'!C151:I151</xm:f>
              <xm:sqref>L151</xm:sqref>
            </x14:sparkline>
            <x14:sparkline>
              <xm:f>'Troms PD'!C152:I152</xm:f>
              <xm:sqref>L152</xm:sqref>
            </x14:sparkline>
            <x14:sparkline>
              <xm:f>'Troms PD'!C153:I153</xm:f>
              <xm:sqref>L153</xm:sqref>
            </x14:sparkline>
            <x14:sparkline>
              <xm:f>'Troms PD'!C154:I154</xm:f>
              <xm:sqref>L154</xm:sqref>
            </x14:sparkline>
            <x14:sparkline>
              <xm:f>'Troms PD'!C155:I155</xm:f>
              <xm:sqref>L155</xm:sqref>
            </x14:sparkline>
            <x14:sparkline>
              <xm:f>'Troms PD'!C156:I156</xm:f>
              <xm:sqref>L156</xm:sqref>
            </x14:sparkline>
            <x14:sparkline>
              <xm:f>'Troms PD'!C157:I157</xm:f>
              <xm:sqref>L157</xm:sqref>
            </x14:sparkline>
            <x14:sparkline>
              <xm:f>'Troms PD'!C158:I158</xm:f>
              <xm:sqref>L158</xm:sqref>
            </x14:sparkline>
            <x14:sparkline>
              <xm:f>'Troms PD'!C159:I159</xm:f>
              <xm:sqref>L159</xm:sqref>
            </x14:sparkline>
            <x14:sparkline>
              <xm:f>'Troms PD'!C160:I160</xm:f>
              <xm:sqref>L160</xm:sqref>
            </x14:sparkline>
          </x14:sparklines>
        </x14:sparklineGroup>
        <x14:sparklineGroup displayEmptyCellsAs="gap" high="1" low="1" xr2:uid="{1B4A55E6-B73A-45EB-B46D-DC0DEB9BF40D}">
          <x14:colorSeries rgb="FF376092"/>
          <x14:colorNegative rgb="FFD00000"/>
          <x14:colorAxis rgb="FF000000"/>
          <x14:colorMarkers rgb="FFD00000"/>
          <x14:colorFirst rgb="FFD00000"/>
          <x14:colorLast rgb="FFD00000"/>
          <x14:colorHigh theme="1"/>
          <x14:colorLow rgb="FFD00000"/>
          <x14:sparklines>
            <x14:sparkline>
              <xm:f>'Troms PD'!B32:I32</xm:f>
              <xm:sqref>L32</xm:sqref>
            </x14:sparkline>
            <x14:sparkline>
              <xm:f>'Troms PD'!B33:I33</xm:f>
              <xm:sqref>L33</xm:sqref>
            </x14:sparkline>
            <x14:sparkline>
              <xm:f>'Troms PD'!B34:I34</xm:f>
              <xm:sqref>L34</xm:sqref>
            </x14:sparkline>
            <x14:sparkline>
              <xm:f>'Troms PD'!B35:I35</xm:f>
              <xm:sqref>L35</xm:sqref>
            </x14:sparkline>
            <x14:sparkline>
              <xm:f>'Troms PD'!B36:I36</xm:f>
              <xm:sqref>L36</xm:sqref>
            </x14:sparkline>
            <x14:sparkline>
              <xm:f>'Troms PD'!B37:I37</xm:f>
              <xm:sqref>L37</xm:sqref>
            </x14:sparkline>
            <x14:sparkline>
              <xm:f>'Troms PD'!B38:I38</xm:f>
              <xm:sqref>L38</xm:sqref>
            </x14:sparkline>
            <x14:sparkline>
              <xm:f>'Troms PD'!B39:I39</xm:f>
              <xm:sqref>L39</xm:sqref>
            </x14:sparkline>
            <x14:sparkline>
              <xm:f>'Troms PD'!B40:I40</xm:f>
              <xm:sqref>L40</xm:sqref>
            </x14:sparkline>
            <x14:sparkline>
              <xm:f>'Troms PD'!B41:I41</xm:f>
              <xm:sqref>L41</xm:sqref>
            </x14:sparkline>
          </x14:sparklines>
        </x14:sparklineGroup>
        <x14:sparklineGroup displayEmptyCellsAs="gap" high="1" low="1" xr2:uid="{C3EF3CE2-74D9-4DD1-93D6-BE4D29D8C94D}">
          <x14:colorSeries rgb="FF376092"/>
          <x14:colorNegative rgb="FFD00000"/>
          <x14:colorAxis rgb="FF000000"/>
          <x14:colorMarkers rgb="FFD00000"/>
          <x14:colorFirst rgb="FFD00000"/>
          <x14:colorLast rgb="FFD00000"/>
          <x14:colorHigh theme="1"/>
          <x14:colorLow rgb="FFD00000"/>
          <x14:sparklines>
            <x14:sparkline>
              <xm:f>'Troms PD'!B6:I6</xm:f>
              <xm:sqref>L6</xm:sqref>
            </x14:sparkline>
            <x14:sparkline>
              <xm:f>'Troms PD'!B7:I7</xm:f>
              <xm:sqref>L7</xm:sqref>
            </x14:sparkline>
            <x14:sparkline>
              <xm:f>'Troms PD'!B8:I8</xm:f>
              <xm:sqref>L8</xm:sqref>
            </x14:sparkline>
            <x14:sparkline>
              <xm:f>'Troms PD'!B9:I9</xm:f>
              <xm:sqref>L9</xm:sqref>
            </x14:sparkline>
            <x14:sparkline>
              <xm:f>'Troms PD'!B10:I10</xm:f>
              <xm:sqref>L10</xm:sqref>
            </x14:sparkline>
            <x14:sparkline>
              <xm:f>'Troms PD'!B11:I11</xm:f>
              <xm:sqref>L11</xm:sqref>
            </x14:sparkline>
            <x14:sparkline>
              <xm:f>'Troms PD'!B12:I12</xm:f>
              <xm:sqref>L12</xm:sqref>
            </x14:sparkline>
            <x14:sparkline>
              <xm:f>'Troms PD'!B13:I13</xm:f>
              <xm:sqref>L13</xm:sqref>
            </x14:sparkline>
            <x14:sparkline>
              <xm:f>'Troms PD'!B14:I14</xm:f>
              <xm:sqref>L14</xm:sqref>
            </x14:sparkline>
            <x14:sparkline>
              <xm:f>'Troms PD'!B15:I15</xm:f>
              <xm:sqref>L15</xm:sqref>
            </x14:sparkline>
            <x14:sparkline>
              <xm:f>'Troms PD'!B16:I16</xm:f>
              <xm:sqref>L16</xm:sqref>
            </x14:sparkline>
            <x14:sparkline>
              <xm:f>'Troms PD'!B17:I17</xm:f>
              <xm:sqref>L17</xm:sqref>
            </x14:sparkline>
            <x14:sparkline>
              <xm:f>'Troms PD'!B18:I18</xm:f>
              <xm:sqref>L18</xm:sqref>
            </x14:sparkline>
            <x14:sparkline>
              <xm:f>'Troms PD'!B19:I19</xm:f>
              <xm:sqref>L19</xm:sqref>
            </x14:sparkline>
            <x14:sparkline>
              <xm:f>'Troms PD'!B20:I20</xm:f>
              <xm:sqref>L20</xm:sqref>
            </x14:sparkline>
            <x14:sparkline>
              <xm:f>'Troms PD'!B21:I21</xm:f>
              <xm:sqref>L21</xm:sqref>
            </x14:sparkline>
            <x14:sparkline>
              <xm:f>'Troms PD'!B22:I22</xm:f>
              <xm:sqref>L22</xm:sqref>
            </x14:sparkline>
            <x14:sparkline>
              <xm:f>'Troms PD'!B23:I23</xm:f>
              <xm:sqref>L23</xm:sqref>
            </x14:sparkline>
            <x14:sparkline>
              <xm:f>'Troms PD'!B24:I24</xm:f>
              <xm:sqref>L24</xm:sqref>
            </x14:sparkline>
          </x14:sparklines>
        </x14:sparklineGroup>
        <x14:sparklineGroup displayEmptyCellsAs="gap" high="1" low="1" xr2:uid="{42050351-CB39-4F5C-8265-F0D4BDDE7BDA}">
          <x14:colorSeries rgb="FF376092"/>
          <x14:colorNegative rgb="FFD00000"/>
          <x14:colorAxis rgb="FF000000"/>
          <x14:colorMarkers rgb="FFD00000"/>
          <x14:colorFirst rgb="FFD00000"/>
          <x14:colorLast rgb="FFD00000"/>
          <x14:colorHigh theme="1"/>
          <x14:colorLow rgb="FFD00000"/>
          <x14:sparklines>
            <x14:sparkline>
              <xm:f>'Troms PD'!Q301:X301</xm:f>
              <xm:sqref>AA301</xm:sqref>
            </x14:sparkline>
          </x14:sparklines>
        </x14:sparklineGroup>
        <x14:sparklineGroup displayEmptyCellsAs="gap" high="1" low="1" xr2:uid="{887F7FD7-D875-41F2-92A4-16F32CCD65F0}">
          <x14:colorSeries rgb="FF376092"/>
          <x14:colorNegative rgb="FFD00000"/>
          <x14:colorAxis rgb="FF000000"/>
          <x14:colorMarkers rgb="FFD00000"/>
          <x14:colorFirst rgb="FFD00000"/>
          <x14:colorLast rgb="FFD00000"/>
          <x14:colorHigh theme="1"/>
          <x14:colorLow rgb="FFD00000"/>
          <x14:sparklines>
            <x14:sparkline>
              <xm:f>'Troms PD'!B302:I302</xm:f>
              <xm:sqref>L302</xm:sqref>
            </x14:sparkline>
            <x14:sparkline>
              <xm:f>'Troms PD'!B303:I303</xm:f>
              <xm:sqref>L303</xm:sqref>
            </x14:sparkline>
            <x14:sparkline>
              <xm:f>'Troms PD'!B304:I304</xm:f>
              <xm:sqref>L304</xm:sqref>
            </x14:sparkline>
            <x14:sparkline>
              <xm:f>'Troms PD'!B305:I305</xm:f>
              <xm:sqref>L305</xm:sqref>
            </x14:sparkline>
            <x14:sparkline>
              <xm:f>'Troms PD'!B306:I306</xm:f>
              <xm:sqref>L306</xm:sqref>
            </x14:sparkline>
            <x14:sparkline>
              <xm:f>'Troms PD'!B307:I307</xm:f>
              <xm:sqref>L307</xm:sqref>
            </x14:sparkline>
            <x14:sparkline>
              <xm:f>'Troms PD'!B308:I308</xm:f>
              <xm:sqref>L308</xm:sqref>
            </x14:sparkline>
            <x14:sparkline>
              <xm:f>'Troms PD'!B309:I309</xm:f>
              <xm:sqref>L309</xm:sqref>
            </x14:sparkline>
            <x14:sparkline>
              <xm:f>'Troms PD'!B310:I310</xm:f>
              <xm:sqref>L310</xm:sqref>
            </x14:sparkline>
            <x14:sparkline>
              <xm:f>'Troms PD'!B311:I311</xm:f>
              <xm:sqref>L311</xm:sqref>
            </x14:sparkline>
            <x14:sparkline>
              <xm:f>'Troms PD'!B312:I312</xm:f>
              <xm:sqref>L312</xm:sqref>
            </x14:sparkline>
            <x14:sparkline>
              <xm:f>'Troms PD'!B313:I313</xm:f>
              <xm:sqref>L313</xm:sqref>
            </x14:sparkline>
            <x14:sparkline>
              <xm:f>'Troms PD'!B314:I314</xm:f>
              <xm:sqref>L314</xm:sqref>
            </x14:sparkline>
            <x14:sparkline>
              <xm:f>'Troms PD'!B315:I315</xm:f>
              <xm:sqref>L315</xm:sqref>
            </x14:sparkline>
            <x14:sparkline>
              <xm:f>'Troms PD'!B316:I316</xm:f>
              <xm:sqref>L316</xm:sqref>
            </x14:sparkline>
            <x14:sparkline>
              <xm:f>'Troms PD'!C317:I317</xm:f>
              <xm:sqref>L317</xm:sqref>
            </x14:sparkline>
            <x14:sparkline>
              <xm:f>'Troms PD'!B318:I318</xm:f>
              <xm:sqref>L318</xm:sqref>
            </x14:sparkline>
            <x14:sparkline>
              <xm:f>'Troms PD'!B319:I319</xm:f>
              <xm:sqref>L319</xm:sqref>
            </x14:sparkline>
            <x14:sparkline>
              <xm:f>'Troms PD'!B320:I320</xm:f>
              <xm:sqref>L320</xm:sqref>
            </x14:sparkline>
          </x14:sparklines>
        </x14:sparklineGroup>
        <x14:sparklineGroup displayEmptyCellsAs="gap" high="1" low="1" xr2:uid="{943F702E-F097-4072-82E1-193ACB757D8C}">
          <x14:colorSeries rgb="FF376092"/>
          <x14:colorNegative rgb="FFD00000"/>
          <x14:colorAxis rgb="FF000000"/>
          <x14:colorMarkers rgb="FFD00000"/>
          <x14:colorFirst rgb="FFD00000"/>
          <x14:colorLast rgb="FFD00000"/>
          <x14:colorHigh theme="1"/>
          <x14:colorLow rgb="FFD00000"/>
          <x14:sparklines>
            <x14:sparkline>
              <xm:f>'Troms PD'!B569:I569</xm:f>
              <xm:sqref>L569</xm:sqref>
            </x14:sparkline>
            <x14:sparkline>
              <xm:f>'Troms PD'!B570:I570</xm:f>
              <xm:sqref>L570</xm:sqref>
            </x14:sparkline>
            <x14:sparkline>
              <xm:f>'Troms PD'!B571:I571</xm:f>
              <xm:sqref>L571</xm:sqref>
            </x14:sparkline>
            <x14:sparkline>
              <xm:f>'Troms PD'!B572:I572</xm:f>
              <xm:sqref>L572</xm:sqref>
            </x14:sparkline>
            <x14:sparkline>
              <xm:f>'Troms PD'!B573:I573</xm:f>
              <xm:sqref>L573</xm:sqref>
            </x14:sparkline>
            <x14:sparkline>
              <xm:f>'Troms PD'!B574:I574</xm:f>
              <xm:sqref>L574</xm:sqref>
            </x14:sparkline>
            <x14:sparkline>
              <xm:f>'Troms PD'!B575:I575</xm:f>
              <xm:sqref>L575</xm:sqref>
            </x14:sparkline>
            <x14:sparkline>
              <xm:f>'Troms PD'!B576:I576</xm:f>
              <xm:sqref>L576</xm:sqref>
            </x14:sparkline>
            <x14:sparkline>
              <xm:f>'Troms PD'!B577:I577</xm:f>
              <xm:sqref>L577</xm:sqref>
            </x14:sparkline>
            <x14:sparkline>
              <xm:f>'Troms PD'!B578:I578</xm:f>
              <xm:sqref>L578</xm:sqref>
            </x14:sparkline>
            <x14:sparkline>
              <xm:f>'Troms PD'!B579:I579</xm:f>
              <xm:sqref>L579</xm:sqref>
            </x14:sparkline>
            <x14:sparkline>
              <xm:f>'Troms PD'!B580:I580</xm:f>
              <xm:sqref>L580</xm:sqref>
            </x14:sparkline>
            <x14:sparkline>
              <xm:f>'Troms PD'!B581:I581</xm:f>
              <xm:sqref>L581</xm:sqref>
            </x14:sparkline>
            <x14:sparkline>
              <xm:f>'Troms PD'!B582:I582</xm:f>
              <xm:sqref>L582</xm:sqref>
            </x14:sparkline>
            <x14:sparkline>
              <xm:f>'Troms PD'!B583:I583</xm:f>
              <xm:sqref>L583</xm:sqref>
            </x14:sparkline>
            <x14:sparkline>
              <xm:f>'Troms PD'!C584:I584</xm:f>
              <xm:sqref>L584</xm:sqref>
            </x14:sparkline>
            <x14:sparkline>
              <xm:f>'Troms PD'!B585:I585</xm:f>
              <xm:sqref>L585</xm:sqref>
            </x14:sparkline>
            <x14:sparkline>
              <xm:f>'Troms PD'!B586:I586</xm:f>
              <xm:sqref>L586</xm:sqref>
            </x14:sparkline>
            <x14:sparkline>
              <xm:f>'Troms PD'!B587:I587</xm:f>
              <xm:sqref>L587</xm:sqref>
            </x14:sparkline>
          </x14:sparklines>
        </x14:sparklineGroup>
        <x14:sparklineGroup displayEmptyCellsAs="gap" high="1" low="1" xr2:uid="{867FB467-A2B4-431B-B40B-EC95BFE4230F}">
          <x14:colorSeries rgb="FF376092"/>
          <x14:colorNegative rgb="FFD00000"/>
          <x14:colorAxis rgb="FF000000"/>
          <x14:colorMarkers rgb="FFD00000"/>
          <x14:colorFirst rgb="FFD00000"/>
          <x14:colorLast rgb="FFD00000"/>
          <x14:colorHigh theme="1"/>
          <x14:colorLow rgb="FFD00000"/>
          <x14:sparklines>
            <x14:sparkline>
              <xm:f>'Troms PD'!Q568:X568</xm:f>
              <xm:sqref>AA568</xm:sqref>
            </x14:sparkline>
          </x14:sparklines>
        </x14:sparklineGroup>
        <x14:sparklineGroup displayEmptyCellsAs="gap" high="1" low="1" xr2:uid="{6FEB425E-520F-4039-AACD-A34E2EB90550}">
          <x14:colorSeries rgb="FF376092"/>
          <x14:colorNegative rgb="FFD00000"/>
          <x14:colorAxis rgb="FF000000"/>
          <x14:colorMarkers rgb="FFD00000"/>
          <x14:colorFirst rgb="FFD00000"/>
          <x14:colorLast rgb="FFD00000"/>
          <x14:colorHigh theme="1"/>
          <x14:colorLow rgb="FFD00000"/>
          <x14:sparklines>
            <x14:sparkline>
              <xm:f>'Troms PD'!B543:I543</xm:f>
              <xm:sqref>L543</xm:sqref>
            </x14:sparkline>
            <x14:sparkline>
              <xm:f>'Troms PD'!B544:I544</xm:f>
              <xm:sqref>L544</xm:sqref>
            </x14:sparkline>
            <x14:sparkline>
              <xm:f>'Troms PD'!B545:I545</xm:f>
              <xm:sqref>L545</xm:sqref>
            </x14:sparkline>
            <x14:sparkline>
              <xm:f>'Troms PD'!B546:I546</xm:f>
              <xm:sqref>L546</xm:sqref>
            </x14:sparkline>
            <x14:sparkline>
              <xm:f>'Troms PD'!B547:I547</xm:f>
              <xm:sqref>L547</xm:sqref>
            </x14:sparkline>
            <x14:sparkline>
              <xm:f>'Troms PD'!B548:I548</xm:f>
              <xm:sqref>L548</xm:sqref>
            </x14:sparkline>
            <x14:sparkline>
              <xm:f>'Troms PD'!B549:I549</xm:f>
              <xm:sqref>L549</xm:sqref>
            </x14:sparkline>
            <x14:sparkline>
              <xm:f>'Troms PD'!B550:I550</xm:f>
              <xm:sqref>L550</xm:sqref>
            </x14:sparkline>
            <x14:sparkline>
              <xm:f>'Troms PD'!B551:I551</xm:f>
              <xm:sqref>L551</xm:sqref>
            </x14:sparkline>
            <x14:sparkline>
              <xm:f>'Troms PD'!B552:I552</xm:f>
              <xm:sqref>L552</xm:sqref>
            </x14:sparkline>
            <x14:sparkline>
              <xm:f>'Troms PD'!B553:I553</xm:f>
              <xm:sqref>L553</xm:sqref>
            </x14:sparkline>
            <x14:sparkline>
              <xm:f>'Troms PD'!B554:I554</xm:f>
              <xm:sqref>L554</xm:sqref>
            </x14:sparkline>
            <x14:sparkline>
              <xm:f>'Troms PD'!B555:I555</xm:f>
              <xm:sqref>L555</xm:sqref>
            </x14:sparkline>
            <x14:sparkline>
              <xm:f>'Troms PD'!B556:I556</xm:f>
              <xm:sqref>L556</xm:sqref>
            </x14:sparkline>
            <x14:sparkline>
              <xm:f>'Troms PD'!B557:I557</xm:f>
              <xm:sqref>L557</xm:sqref>
            </x14:sparkline>
            <x14:sparkline>
              <xm:f>'Troms PD'!C558:I558</xm:f>
              <xm:sqref>L558</xm:sqref>
            </x14:sparkline>
            <x14:sparkline>
              <xm:f>'Troms PD'!B559:I559</xm:f>
              <xm:sqref>L559</xm:sqref>
            </x14:sparkline>
            <x14:sparkline>
              <xm:f>'Troms PD'!B560:I560</xm:f>
              <xm:sqref>L560</xm:sqref>
            </x14:sparkline>
            <x14:sparkline>
              <xm:f>'Troms PD'!B561:I561</xm:f>
              <xm:sqref>L561</xm:sqref>
            </x14:sparkline>
          </x14:sparklines>
        </x14:sparklineGroup>
        <x14:sparklineGroup displayEmptyCellsAs="gap" high="1" low="1" xr2:uid="{E2CCBD9B-3269-48AE-800A-D668568AD038}">
          <x14:colorSeries rgb="FF376092"/>
          <x14:colorNegative rgb="FFD00000"/>
          <x14:colorAxis rgb="FF000000"/>
          <x14:colorMarkers rgb="FFD00000"/>
          <x14:colorFirst rgb="FFD00000"/>
          <x14:colorLast rgb="FFD00000"/>
          <x14:colorHigh theme="1"/>
          <x14:colorLow rgb="FFD00000"/>
          <x14:sparklines>
            <x14:sparkline>
              <xm:f>'Troms PD'!Q542:X542</xm:f>
              <xm:sqref>AA542</xm:sqref>
            </x14:sparkline>
          </x14:sparklines>
        </x14:sparklineGroup>
        <x14:sparklineGroup displayEmptyCellsAs="gap" high="1" low="1" xr2:uid="{61319699-0391-4D3D-A1C3-5C827CFF839C}">
          <x14:colorSeries rgb="FF376092"/>
          <x14:colorNegative rgb="FFD00000"/>
          <x14:colorAxis rgb="FF000000"/>
          <x14:colorMarkers rgb="FFD00000"/>
          <x14:colorFirst rgb="FFD00000"/>
          <x14:colorLast rgb="FFD00000"/>
          <x14:colorHigh theme="1"/>
          <x14:colorLow rgb="FFD00000"/>
          <x14:sparklines>
            <x14:sparkline>
              <xm:f>'Troms PD'!Q249:X249</xm:f>
              <xm:sqref>AA249</xm:sqref>
            </x14:sparkline>
          </x14:sparklines>
        </x14:sparklineGroup>
        <x14:sparklineGroup displayEmptyCellsAs="gap" high="1" low="1" xr2:uid="{0904F358-2F6C-4D1C-91D6-74CBE5828747}">
          <x14:colorSeries rgb="FF376092"/>
          <x14:colorNegative rgb="FFD00000"/>
          <x14:colorAxis rgb="FF000000"/>
          <x14:colorMarkers rgb="FFD00000"/>
          <x14:colorFirst rgb="FFD00000"/>
          <x14:colorLast rgb="FFD00000"/>
          <x14:colorHigh theme="1"/>
          <x14:colorLow rgb="FFD00000"/>
          <x14:sparklines>
            <x14:sparkline>
              <xm:f>'Troms PD'!B250:I250</xm:f>
              <xm:sqref>L250</xm:sqref>
            </x14:sparkline>
            <x14:sparkline>
              <xm:f>'Troms PD'!B251:I251</xm:f>
              <xm:sqref>L251</xm:sqref>
            </x14:sparkline>
            <x14:sparkline>
              <xm:f>'Troms PD'!B252:I252</xm:f>
              <xm:sqref>L252</xm:sqref>
            </x14:sparkline>
            <x14:sparkline>
              <xm:f>'Troms PD'!B253:I253</xm:f>
              <xm:sqref>L253</xm:sqref>
            </x14:sparkline>
            <x14:sparkline>
              <xm:f>'Troms PD'!B254:I254</xm:f>
              <xm:sqref>L254</xm:sqref>
            </x14:sparkline>
            <x14:sparkline>
              <xm:f>'Troms PD'!B255:I255</xm:f>
              <xm:sqref>L255</xm:sqref>
            </x14:sparkline>
            <x14:sparkline>
              <xm:f>'Troms PD'!B256:I256</xm:f>
              <xm:sqref>L256</xm:sqref>
            </x14:sparkline>
            <x14:sparkline>
              <xm:f>'Troms PD'!B257:I257</xm:f>
              <xm:sqref>L257</xm:sqref>
            </x14:sparkline>
            <x14:sparkline>
              <xm:f>'Troms PD'!B258:I258</xm:f>
              <xm:sqref>L258</xm:sqref>
            </x14:sparkline>
            <x14:sparkline>
              <xm:f>'Troms PD'!B259:I259</xm:f>
              <xm:sqref>L259</xm:sqref>
            </x14:sparkline>
            <x14:sparkline>
              <xm:f>'Troms PD'!B260:I260</xm:f>
              <xm:sqref>L260</xm:sqref>
            </x14:sparkline>
            <x14:sparkline>
              <xm:f>'Troms PD'!B261:I261</xm:f>
              <xm:sqref>L261</xm:sqref>
            </x14:sparkline>
            <x14:sparkline>
              <xm:f>'Troms PD'!B262:I262</xm:f>
              <xm:sqref>L262</xm:sqref>
            </x14:sparkline>
            <x14:sparkline>
              <xm:f>'Troms PD'!B263:I263</xm:f>
              <xm:sqref>L263</xm:sqref>
            </x14:sparkline>
            <x14:sparkline>
              <xm:f>'Troms PD'!B264:I264</xm:f>
              <xm:sqref>L264</xm:sqref>
            </x14:sparkline>
            <x14:sparkline>
              <xm:f>'Troms PD'!C265:I265</xm:f>
              <xm:sqref>L265</xm:sqref>
            </x14:sparkline>
            <x14:sparkline>
              <xm:f>'Troms PD'!B266:I266</xm:f>
              <xm:sqref>L266</xm:sqref>
            </x14:sparkline>
            <x14:sparkline>
              <xm:f>'Troms PD'!B267:I267</xm:f>
              <xm:sqref>L267</xm:sqref>
            </x14:sparkline>
            <x14:sparkline>
              <xm:f>'Troms PD'!B268:I268</xm:f>
              <xm:sqref>L268</xm:sqref>
            </x14:sparkline>
          </x14:sparklines>
        </x14:sparklineGroup>
        <x14:sparklineGroup displayEmptyCellsAs="gap" high="1" low="1" xr2:uid="{723454E9-A26F-42F4-8330-B74935596C7F}">
          <x14:colorSeries rgb="FF376092"/>
          <x14:colorNegative rgb="FFD00000"/>
          <x14:colorAxis rgb="FF000000"/>
          <x14:colorMarkers rgb="FFD00000"/>
          <x14:colorFirst rgb="FFD00000"/>
          <x14:colorLast rgb="FFD00000"/>
          <x14:colorHigh theme="1"/>
          <x14:colorLow rgb="FFD00000"/>
          <x14:sparklines>
            <x14:sparkline>
              <xm:f>'Troms PD'!B276:I276</xm:f>
              <xm:sqref>L276</xm:sqref>
            </x14:sparkline>
            <x14:sparkline>
              <xm:f>'Troms PD'!B277:I277</xm:f>
              <xm:sqref>L277</xm:sqref>
            </x14:sparkline>
            <x14:sparkline>
              <xm:f>'Troms PD'!B278:I278</xm:f>
              <xm:sqref>L278</xm:sqref>
            </x14:sparkline>
            <x14:sparkline>
              <xm:f>'Troms PD'!B279:I279</xm:f>
              <xm:sqref>L279</xm:sqref>
            </x14:sparkline>
            <x14:sparkline>
              <xm:f>'Troms PD'!B280:I280</xm:f>
              <xm:sqref>L280</xm:sqref>
            </x14:sparkline>
            <x14:sparkline>
              <xm:f>'Troms PD'!B281:I281</xm:f>
              <xm:sqref>L281</xm:sqref>
            </x14:sparkline>
            <x14:sparkline>
              <xm:f>'Troms PD'!B282:I282</xm:f>
              <xm:sqref>L282</xm:sqref>
            </x14:sparkline>
            <x14:sparkline>
              <xm:f>'Troms PD'!B283:I283</xm:f>
              <xm:sqref>L283</xm:sqref>
            </x14:sparkline>
            <x14:sparkline>
              <xm:f>'Troms PD'!B284:I284</xm:f>
              <xm:sqref>L284</xm:sqref>
            </x14:sparkline>
            <x14:sparkline>
              <xm:f>'Troms PD'!B285:I285</xm:f>
              <xm:sqref>L285</xm:sqref>
            </x14:sparkline>
            <x14:sparkline>
              <xm:f>'Troms PD'!B286:I286</xm:f>
              <xm:sqref>L286</xm:sqref>
            </x14:sparkline>
            <x14:sparkline>
              <xm:f>'Troms PD'!B287:I287</xm:f>
              <xm:sqref>L287</xm:sqref>
            </x14:sparkline>
            <x14:sparkline>
              <xm:f>'Troms PD'!B288:I288</xm:f>
              <xm:sqref>L288</xm:sqref>
            </x14:sparkline>
            <x14:sparkline>
              <xm:f>'Troms PD'!B289:I289</xm:f>
              <xm:sqref>L289</xm:sqref>
            </x14:sparkline>
            <x14:sparkline>
              <xm:f>'Troms PD'!B290:I290</xm:f>
              <xm:sqref>L290</xm:sqref>
            </x14:sparkline>
            <x14:sparkline>
              <xm:f>'Troms PD'!C291:I291</xm:f>
              <xm:sqref>L291</xm:sqref>
            </x14:sparkline>
            <x14:sparkline>
              <xm:f>'Troms PD'!B292:I292</xm:f>
              <xm:sqref>L292</xm:sqref>
            </x14:sparkline>
            <x14:sparkline>
              <xm:f>'Troms PD'!B293:I293</xm:f>
              <xm:sqref>L293</xm:sqref>
            </x14:sparkline>
            <x14:sparkline>
              <xm:f>'Troms PD'!B294:I294</xm:f>
              <xm:sqref>L294</xm:sqref>
            </x14:sparkline>
          </x14:sparklines>
        </x14:sparklineGroup>
        <x14:sparklineGroup displayEmptyCellsAs="gap" high="1" low="1" xr2:uid="{0F32EF76-EFFF-4756-BF3C-2B0FEBAF404B}">
          <x14:colorSeries rgb="FF376092"/>
          <x14:colorNegative rgb="FFD00000"/>
          <x14:colorAxis rgb="FF000000"/>
          <x14:colorMarkers rgb="FFD00000"/>
          <x14:colorFirst rgb="FFD00000"/>
          <x14:colorLast rgb="FFD00000"/>
          <x14:colorHigh theme="1"/>
          <x14:colorLow rgb="FFD00000"/>
          <x14:sparklines>
            <x14:sparkline>
              <xm:f>'Troms PD'!Q275:X275</xm:f>
              <xm:sqref>AA275</xm:sqref>
            </x14:sparkline>
          </x14:sparklines>
        </x14:sparklineGroup>
        <x14:sparklineGroup displayEmptyCellsAs="gap" high="1" low="1" xr2:uid="{EC882FD8-6A0C-49AE-B3CA-6EF756A4F368}">
          <x14:colorSeries rgb="FF376092"/>
          <x14:colorNegative rgb="FFD00000"/>
          <x14:colorAxis rgb="FF000000"/>
          <x14:colorMarkers rgb="FFD00000"/>
          <x14:colorFirst rgb="FFD00000"/>
          <x14:colorLast rgb="FFD00000"/>
          <x14:colorHigh theme="1"/>
          <x14:colorLow rgb="FFD00000"/>
          <x14:sparklines>
            <x14:sparkline>
              <xm:f>'Troms PD'!B439:I439</xm:f>
              <xm:sqref>L439</xm:sqref>
            </x14:sparkline>
            <x14:sparkline>
              <xm:f>'Troms PD'!B440:I440</xm:f>
              <xm:sqref>L440</xm:sqref>
            </x14:sparkline>
            <x14:sparkline>
              <xm:f>'Troms PD'!B441:I441</xm:f>
              <xm:sqref>L441</xm:sqref>
            </x14:sparkline>
            <x14:sparkline>
              <xm:f>'Troms PD'!B442:I442</xm:f>
              <xm:sqref>L442</xm:sqref>
            </x14:sparkline>
            <x14:sparkline>
              <xm:f>'Troms PD'!B443:I443</xm:f>
              <xm:sqref>L443</xm:sqref>
            </x14:sparkline>
            <x14:sparkline>
              <xm:f>'Troms PD'!B444:I444</xm:f>
              <xm:sqref>L444</xm:sqref>
            </x14:sparkline>
            <x14:sparkline>
              <xm:f>'Troms PD'!B445:I445</xm:f>
              <xm:sqref>L445</xm:sqref>
            </x14:sparkline>
            <x14:sparkline>
              <xm:f>'Troms PD'!B446:I446</xm:f>
              <xm:sqref>L446</xm:sqref>
            </x14:sparkline>
            <x14:sparkline>
              <xm:f>'Troms PD'!B447:I447</xm:f>
              <xm:sqref>L447</xm:sqref>
            </x14:sparkline>
            <x14:sparkline>
              <xm:f>'Troms PD'!B448:I448</xm:f>
              <xm:sqref>L448</xm:sqref>
            </x14:sparkline>
            <x14:sparkline>
              <xm:f>'Troms PD'!B449:I449</xm:f>
              <xm:sqref>L449</xm:sqref>
            </x14:sparkline>
            <x14:sparkline>
              <xm:f>'Troms PD'!B450:I450</xm:f>
              <xm:sqref>L450</xm:sqref>
            </x14:sparkline>
            <x14:sparkline>
              <xm:f>'Troms PD'!B451:I451</xm:f>
              <xm:sqref>L451</xm:sqref>
            </x14:sparkline>
            <x14:sparkline>
              <xm:f>'Troms PD'!B452:I452</xm:f>
              <xm:sqref>L452</xm:sqref>
            </x14:sparkline>
            <x14:sparkline>
              <xm:f>'Troms PD'!B453:I453</xm:f>
              <xm:sqref>L453</xm:sqref>
            </x14:sparkline>
            <x14:sparkline>
              <xm:f>'Troms PD'!C454:I454</xm:f>
              <xm:sqref>L454</xm:sqref>
            </x14:sparkline>
            <x14:sparkline>
              <xm:f>'Troms PD'!B455:I455</xm:f>
              <xm:sqref>L455</xm:sqref>
            </x14:sparkline>
            <x14:sparkline>
              <xm:f>'Troms PD'!B456:I456</xm:f>
              <xm:sqref>L456</xm:sqref>
            </x14:sparkline>
            <x14:sparkline>
              <xm:f>'Troms PD'!B457:I457</xm:f>
              <xm:sqref>L457</xm:sqref>
            </x14:sparkline>
          </x14:sparklines>
        </x14:sparklineGroup>
        <x14:sparklineGroup displayEmptyCellsAs="gap" high="1" low="1" xr2:uid="{54D019EE-8126-4CFE-969C-EC32B06001AE}">
          <x14:colorSeries rgb="FF376092"/>
          <x14:colorNegative rgb="FFD00000"/>
          <x14:colorAxis rgb="FF000000"/>
          <x14:colorMarkers rgb="FFD00000"/>
          <x14:colorFirst rgb="FFD00000"/>
          <x14:colorLast rgb="FFD00000"/>
          <x14:colorHigh theme="1"/>
          <x14:colorLow rgb="FFD00000"/>
          <x14:sparklines>
            <x14:sparkline>
              <xm:f>'Troms PD'!Q438:X438</xm:f>
              <xm:sqref>AA438</xm:sqref>
            </x14:sparkline>
          </x14:sparklines>
        </x14:sparklineGroup>
        <x14:sparklineGroup displayEmptyCellsAs="gap" high="1" low="1" xr2:uid="{F1F6DAE7-76E9-488A-9AD8-19AF49D51BCE}">
          <x14:colorSeries rgb="FF376092"/>
          <x14:colorNegative rgb="FFD00000"/>
          <x14:colorAxis rgb="FF000000"/>
          <x14:colorMarkers rgb="FFD00000"/>
          <x14:colorFirst rgb="FFD00000"/>
          <x14:colorLast rgb="FFD00000"/>
          <x14:colorHigh theme="1"/>
          <x14:colorLow rgb="FFD00000"/>
          <x14:sparklines>
            <x14:sparkline>
              <xm:f>'Troms PD'!B517:I517</xm:f>
              <xm:sqref>L517</xm:sqref>
            </x14:sparkline>
            <x14:sparkline>
              <xm:f>'Troms PD'!B518:I518</xm:f>
              <xm:sqref>L518</xm:sqref>
            </x14:sparkline>
            <x14:sparkline>
              <xm:f>'Troms PD'!B519:I519</xm:f>
              <xm:sqref>L519</xm:sqref>
            </x14:sparkline>
            <x14:sparkline>
              <xm:f>'Troms PD'!B520:I520</xm:f>
              <xm:sqref>L520</xm:sqref>
            </x14:sparkline>
            <x14:sparkline>
              <xm:f>'Troms PD'!B521:I521</xm:f>
              <xm:sqref>L521</xm:sqref>
            </x14:sparkline>
            <x14:sparkline>
              <xm:f>'Troms PD'!B522:I522</xm:f>
              <xm:sqref>L522</xm:sqref>
            </x14:sparkline>
            <x14:sparkline>
              <xm:f>'Troms PD'!B523:I523</xm:f>
              <xm:sqref>L523</xm:sqref>
            </x14:sparkline>
            <x14:sparkline>
              <xm:f>'Troms PD'!B524:I524</xm:f>
              <xm:sqref>L524</xm:sqref>
            </x14:sparkline>
            <x14:sparkline>
              <xm:f>'Troms PD'!B525:I525</xm:f>
              <xm:sqref>L525</xm:sqref>
            </x14:sparkline>
            <x14:sparkline>
              <xm:f>'Troms PD'!B526:I526</xm:f>
              <xm:sqref>L526</xm:sqref>
            </x14:sparkline>
            <x14:sparkline>
              <xm:f>'Troms PD'!B527:I527</xm:f>
              <xm:sqref>L527</xm:sqref>
            </x14:sparkline>
            <x14:sparkline>
              <xm:f>'Troms PD'!B528:I528</xm:f>
              <xm:sqref>L528</xm:sqref>
            </x14:sparkline>
            <x14:sparkline>
              <xm:f>'Troms PD'!B529:I529</xm:f>
              <xm:sqref>L529</xm:sqref>
            </x14:sparkline>
            <x14:sparkline>
              <xm:f>'Troms PD'!B530:I530</xm:f>
              <xm:sqref>L530</xm:sqref>
            </x14:sparkline>
            <x14:sparkline>
              <xm:f>'Troms PD'!B531:I531</xm:f>
              <xm:sqref>L531</xm:sqref>
            </x14:sparkline>
            <x14:sparkline>
              <xm:f>'Troms PD'!C532:I532</xm:f>
              <xm:sqref>L532</xm:sqref>
            </x14:sparkline>
            <x14:sparkline>
              <xm:f>'Troms PD'!B533:I533</xm:f>
              <xm:sqref>L533</xm:sqref>
            </x14:sparkline>
            <x14:sparkline>
              <xm:f>'Troms PD'!B534:I534</xm:f>
              <xm:sqref>L534</xm:sqref>
            </x14:sparkline>
            <x14:sparkline>
              <xm:f>'Troms PD'!B535:I535</xm:f>
              <xm:sqref>L535</xm:sqref>
            </x14:sparkline>
          </x14:sparklines>
        </x14:sparklineGroup>
        <x14:sparklineGroup displayEmptyCellsAs="gap" high="1" low="1" xr2:uid="{059DA3E4-DAF5-46E0-A2C0-397640AC283A}">
          <x14:colorSeries rgb="FF376092"/>
          <x14:colorNegative rgb="FFD00000"/>
          <x14:colorAxis rgb="FF000000"/>
          <x14:colorMarkers rgb="FFD00000"/>
          <x14:colorFirst rgb="FFD00000"/>
          <x14:colorLast rgb="FFD00000"/>
          <x14:colorHigh theme="1"/>
          <x14:colorLow rgb="FFD00000"/>
          <x14:sparklines>
            <x14:sparkline>
              <xm:f>'Troms PD'!Q516:X516</xm:f>
              <xm:sqref>AA516</xm:sqref>
            </x14:sparkline>
          </x14:sparklines>
        </x14:sparklineGroup>
        <x14:sparklineGroup displayEmptyCellsAs="gap" high="1" low="1" xr2:uid="{6FD22B7A-B5BB-47CB-A749-840FFDFED2A6}">
          <x14:colorSeries rgb="FF376092"/>
          <x14:colorNegative rgb="FFD00000"/>
          <x14:colorAxis rgb="FF000000"/>
          <x14:colorMarkers rgb="FFD00000"/>
          <x14:colorFirst rgb="FFD00000"/>
          <x14:colorLast rgb="FFD00000"/>
          <x14:colorHigh theme="1"/>
          <x14:colorLow rgb="FFD00000"/>
          <x14:sparklines>
            <x14:sparkline>
              <xm:f>'Troms PD'!B361:I361</xm:f>
              <xm:sqref>L361</xm:sqref>
            </x14:sparkline>
            <x14:sparkline>
              <xm:f>'Troms PD'!B362:I362</xm:f>
              <xm:sqref>L362</xm:sqref>
            </x14:sparkline>
            <x14:sparkline>
              <xm:f>'Troms PD'!B363:I363</xm:f>
              <xm:sqref>L363</xm:sqref>
            </x14:sparkline>
            <x14:sparkline>
              <xm:f>'Troms PD'!B364:I364</xm:f>
              <xm:sqref>L364</xm:sqref>
            </x14:sparkline>
            <x14:sparkline>
              <xm:f>'Troms PD'!B365:I365</xm:f>
              <xm:sqref>L365</xm:sqref>
            </x14:sparkline>
            <x14:sparkline>
              <xm:f>'Troms PD'!B366:I366</xm:f>
              <xm:sqref>L366</xm:sqref>
            </x14:sparkline>
            <x14:sparkline>
              <xm:f>'Troms PD'!B367:I367</xm:f>
              <xm:sqref>L367</xm:sqref>
            </x14:sparkline>
            <x14:sparkline>
              <xm:f>'Troms PD'!B368:I368</xm:f>
              <xm:sqref>L368</xm:sqref>
            </x14:sparkline>
            <x14:sparkline>
              <xm:f>'Troms PD'!B369:I369</xm:f>
              <xm:sqref>L369</xm:sqref>
            </x14:sparkline>
            <x14:sparkline>
              <xm:f>'Troms PD'!B370:I370</xm:f>
              <xm:sqref>L370</xm:sqref>
            </x14:sparkline>
            <x14:sparkline>
              <xm:f>'Troms PD'!B371:I371</xm:f>
              <xm:sqref>L371</xm:sqref>
            </x14:sparkline>
            <x14:sparkline>
              <xm:f>'Troms PD'!B372:I372</xm:f>
              <xm:sqref>L372</xm:sqref>
            </x14:sparkline>
            <x14:sparkline>
              <xm:f>'Troms PD'!B373:I373</xm:f>
              <xm:sqref>L373</xm:sqref>
            </x14:sparkline>
            <x14:sparkline>
              <xm:f>'Troms PD'!B374:I374</xm:f>
              <xm:sqref>L374</xm:sqref>
            </x14:sparkline>
            <x14:sparkline>
              <xm:f>'Troms PD'!B375:I375</xm:f>
              <xm:sqref>L375</xm:sqref>
            </x14:sparkline>
            <x14:sparkline>
              <xm:f>'Troms PD'!C376:I376</xm:f>
              <xm:sqref>L376</xm:sqref>
            </x14:sparkline>
            <x14:sparkline>
              <xm:f>'Troms PD'!B377:I377</xm:f>
              <xm:sqref>L377</xm:sqref>
            </x14:sparkline>
            <x14:sparkline>
              <xm:f>'Troms PD'!B378:I378</xm:f>
              <xm:sqref>L378</xm:sqref>
            </x14:sparkline>
            <x14:sparkline>
              <xm:f>'Troms PD'!B379:I379</xm:f>
              <xm:sqref>L379</xm:sqref>
            </x14:sparkline>
          </x14:sparklines>
        </x14:sparklineGroup>
        <x14:sparklineGroup displayEmptyCellsAs="gap" high="1" low="1" xr2:uid="{7483DA87-8565-4F9D-B89D-6FB905554452}">
          <x14:colorSeries rgb="FF376092"/>
          <x14:colorNegative rgb="FFD00000"/>
          <x14:colorAxis rgb="FF000000"/>
          <x14:colorMarkers rgb="FFD00000"/>
          <x14:colorFirst rgb="FFD00000"/>
          <x14:colorLast rgb="FFD00000"/>
          <x14:colorHigh theme="1"/>
          <x14:colorLow rgb="FFD00000"/>
          <x14:sparklines>
            <x14:sparkline>
              <xm:f>'Troms PD'!Q360:X360</xm:f>
              <xm:sqref>AA360</xm:sqref>
            </x14:sparkline>
          </x14:sparklines>
        </x14:sparklineGroup>
        <x14:sparklineGroup displayEmptyCellsAs="gap" high="1" low="1" xr2:uid="{B8A35077-1C50-4468-BA7E-FE34C6703629}">
          <x14:colorSeries rgb="FF376092"/>
          <x14:colorNegative rgb="FFD00000"/>
          <x14:colorAxis rgb="FF000000"/>
          <x14:colorMarkers rgb="FFD00000"/>
          <x14:colorFirst rgb="FFD00000"/>
          <x14:colorLast rgb="FFD00000"/>
          <x14:colorHigh theme="1"/>
          <x14:colorLow rgb="FFD00000"/>
          <x14:sparklines>
            <x14:sparkline>
              <xm:f>'Troms PD'!C150:I150</xm:f>
              <xm:sqref>L150</xm:sqref>
            </x14:sparkline>
          </x14:sparklines>
        </x14:sparklineGroup>
        <x14:sparklineGroup displayEmptyCellsAs="gap" high="1" low="1" xr2:uid="{1B369A41-B8F1-4A16-99FF-2992694D0F79}">
          <x14:colorSeries rgb="FF376092"/>
          <x14:colorNegative rgb="FFD00000"/>
          <x14:colorAxis rgb="FF000000"/>
          <x14:colorMarkers rgb="FFD00000"/>
          <x14:colorFirst rgb="FFD00000"/>
          <x14:colorLast rgb="FFD00000"/>
          <x14:colorHigh theme="1"/>
          <x14:colorLow rgb="FFD00000"/>
          <x14:sparklines>
            <x14:sparkline>
              <xm:f>'Troms PD'!B413:I413</xm:f>
              <xm:sqref>L413</xm:sqref>
            </x14:sparkline>
            <x14:sparkline>
              <xm:f>'Troms PD'!B414:I414</xm:f>
              <xm:sqref>L414</xm:sqref>
            </x14:sparkline>
            <x14:sparkline>
              <xm:f>'Troms PD'!B415:I415</xm:f>
              <xm:sqref>L415</xm:sqref>
            </x14:sparkline>
            <x14:sparkline>
              <xm:f>'Troms PD'!B416:I416</xm:f>
              <xm:sqref>L416</xm:sqref>
            </x14:sparkline>
            <x14:sparkline>
              <xm:f>'Troms PD'!B417:I417</xm:f>
              <xm:sqref>L417</xm:sqref>
            </x14:sparkline>
            <x14:sparkline>
              <xm:f>'Troms PD'!B418:I418</xm:f>
              <xm:sqref>L418</xm:sqref>
            </x14:sparkline>
            <x14:sparkline>
              <xm:f>'Troms PD'!B419:I419</xm:f>
              <xm:sqref>L419</xm:sqref>
            </x14:sparkline>
            <x14:sparkline>
              <xm:f>'Troms PD'!B420:I420</xm:f>
              <xm:sqref>L420</xm:sqref>
            </x14:sparkline>
            <x14:sparkline>
              <xm:f>'Troms PD'!B421:I421</xm:f>
              <xm:sqref>L421</xm:sqref>
            </x14:sparkline>
            <x14:sparkline>
              <xm:f>'Troms PD'!B422:I422</xm:f>
              <xm:sqref>L422</xm:sqref>
            </x14:sparkline>
            <x14:sparkline>
              <xm:f>'Troms PD'!B423:I423</xm:f>
              <xm:sqref>L423</xm:sqref>
            </x14:sparkline>
            <x14:sparkline>
              <xm:f>'Troms PD'!B424:I424</xm:f>
              <xm:sqref>L424</xm:sqref>
            </x14:sparkline>
            <x14:sparkline>
              <xm:f>'Troms PD'!B425:I425</xm:f>
              <xm:sqref>L425</xm:sqref>
            </x14:sparkline>
            <x14:sparkline>
              <xm:f>'Troms PD'!B426:I426</xm:f>
              <xm:sqref>L426</xm:sqref>
            </x14:sparkline>
            <x14:sparkline>
              <xm:f>'Troms PD'!B427:I427</xm:f>
              <xm:sqref>L427</xm:sqref>
            </x14:sparkline>
            <x14:sparkline>
              <xm:f>'Troms PD'!C428:I428</xm:f>
              <xm:sqref>L428</xm:sqref>
            </x14:sparkline>
            <x14:sparkline>
              <xm:f>'Troms PD'!B429:I429</xm:f>
              <xm:sqref>L429</xm:sqref>
            </x14:sparkline>
            <x14:sparkline>
              <xm:f>'Troms PD'!B430:I430</xm:f>
              <xm:sqref>L430</xm:sqref>
            </x14:sparkline>
            <x14:sparkline>
              <xm:f>'Troms PD'!B431:I431</xm:f>
              <xm:sqref>L431</xm:sqref>
            </x14:sparkline>
          </x14:sparklines>
        </x14:sparklineGroup>
        <x14:sparklineGroup displayEmptyCellsAs="gap" high="1" low="1" xr2:uid="{ADC2017A-4FCC-4C6D-8A8F-9B2886D245D3}">
          <x14:colorSeries rgb="FF376092"/>
          <x14:colorNegative rgb="FFD00000"/>
          <x14:colorAxis rgb="FF000000"/>
          <x14:colorMarkers rgb="FFD00000"/>
          <x14:colorFirst rgb="FFD00000"/>
          <x14:colorLast rgb="FFD00000"/>
          <x14:colorHigh theme="1"/>
          <x14:colorLow rgb="FFD00000"/>
          <x14:sparklines>
            <x14:sparkline>
              <xm:f>'Troms PD'!Q412:X412</xm:f>
              <xm:sqref>AA412</xm:sqref>
            </x14:sparkline>
          </x14:sparklines>
        </x14:sparklineGroup>
        <x14:sparklineGroup displayEmptyCellsAs="gap" high="1" low="1" xr2:uid="{3A98AAC7-0D27-42D3-B3B5-96971E600507}">
          <x14:colorSeries rgb="FF376092"/>
          <x14:colorNegative rgb="FFD00000"/>
          <x14:colorAxis rgb="FF000000"/>
          <x14:colorMarkers rgb="FFD00000"/>
          <x14:colorFirst rgb="FFD00000"/>
          <x14:colorLast rgb="FFD00000"/>
          <x14:colorHigh theme="1"/>
          <x14:colorLow rgb="FFD00000"/>
          <x14:sparklines>
            <x14:sparkline>
              <xm:f>'Troms PD'!R151:X151</xm:f>
              <xm:sqref>AA151</xm:sqref>
            </x14:sparkline>
            <x14:sparkline>
              <xm:f>'Troms PD'!R152:X152</xm:f>
              <xm:sqref>AA152</xm:sqref>
            </x14:sparkline>
            <x14:sparkline>
              <xm:f>'Troms PD'!R153:X153</xm:f>
              <xm:sqref>AA153</xm:sqref>
            </x14:sparkline>
            <x14:sparkline>
              <xm:f>'Troms PD'!R154:X154</xm:f>
              <xm:sqref>AA154</xm:sqref>
            </x14:sparkline>
            <x14:sparkline>
              <xm:f>'Troms PD'!R155:X155</xm:f>
              <xm:sqref>AA155</xm:sqref>
            </x14:sparkline>
            <x14:sparkline>
              <xm:f>'Troms PD'!R156:X156</xm:f>
              <xm:sqref>AA156</xm:sqref>
            </x14:sparkline>
            <x14:sparkline>
              <xm:f>'Troms PD'!R157:X157</xm:f>
              <xm:sqref>AA157</xm:sqref>
            </x14:sparkline>
            <x14:sparkline>
              <xm:f>'Troms PD'!R158:X158</xm:f>
              <xm:sqref>AA158</xm:sqref>
            </x14:sparkline>
            <x14:sparkline>
              <xm:f>'Troms PD'!R159:X159</xm:f>
              <xm:sqref>AA159</xm:sqref>
            </x14:sparkline>
            <x14:sparkline>
              <xm:f>'Troms PD'!R160:X160</xm:f>
              <xm:sqref>AA160</xm:sqref>
            </x14:sparkline>
          </x14:sparklines>
        </x14:sparklineGroup>
        <x14:sparklineGroup displayEmptyCellsAs="gap" high="1" low="1" xr2:uid="{2D8C6AAC-57A9-495E-B5B6-549BB0810425}">
          <x14:colorSeries rgb="FF376092"/>
          <x14:colorNegative rgb="FFD00000"/>
          <x14:colorAxis rgb="FF000000"/>
          <x14:colorMarkers rgb="FFD00000"/>
          <x14:colorFirst rgb="FFD00000"/>
          <x14:colorLast rgb="FFD00000"/>
          <x14:colorHigh theme="1"/>
          <x14:colorLow rgb="FFD00000"/>
          <x14:sparklines>
            <x14:sparkline>
              <xm:f>'Troms PD'!Q134:X134</xm:f>
              <xm:sqref>AA134</xm:sqref>
            </x14:sparkline>
            <x14:sparkline>
              <xm:f>'Troms PD'!Q135:X135</xm:f>
              <xm:sqref>AA135</xm:sqref>
            </x14:sparkline>
            <x14:sparkline>
              <xm:f>'Troms PD'!Q136:X136</xm:f>
              <xm:sqref>AA136</xm:sqref>
            </x14:sparkline>
            <x14:sparkline>
              <xm:f>'Troms PD'!Q137:X137</xm:f>
              <xm:sqref>AA137</xm:sqref>
            </x14:sparkline>
            <x14:sparkline>
              <xm:f>'Troms PD'!Q138:X138</xm:f>
              <xm:sqref>AA138</xm:sqref>
            </x14:sparkline>
            <x14:sparkline>
              <xm:f>'Troms PD'!Q139:X139</xm:f>
              <xm:sqref>AA139</xm:sqref>
            </x14:sparkline>
            <x14:sparkline>
              <xm:f>'Troms PD'!Q140:X140</xm:f>
              <xm:sqref>AA140</xm:sqref>
            </x14:sparkline>
            <x14:sparkline>
              <xm:f>'Troms PD'!Q141:X141</xm:f>
              <xm:sqref>AA141</xm:sqref>
            </x14:sparkline>
            <x14:sparkline>
              <xm:f>'Troms PD'!Q142:X142</xm:f>
              <xm:sqref>AA142</xm:sqref>
            </x14:sparkline>
            <x14:sparkline>
              <xm:f>'Troms PD'!Q143:X143</xm:f>
              <xm:sqref>AA143</xm:sqref>
            </x14:sparkline>
          </x14:sparklines>
        </x14:sparklineGroup>
        <x14:sparklineGroup displayEmptyCellsAs="gap" high="1" low="1" xr2:uid="{75BCA7AC-7C41-4C09-A71F-9C50984270BE}">
          <x14:colorSeries rgb="FF376092"/>
          <x14:colorNegative rgb="FFD00000"/>
          <x14:colorAxis rgb="FF000000"/>
          <x14:colorMarkers rgb="FFD00000"/>
          <x14:colorFirst rgb="FFD00000"/>
          <x14:colorLast rgb="FFD00000"/>
          <x14:colorHigh theme="1"/>
          <x14:colorLow rgb="FFD00000"/>
          <x14:sparklines>
            <x14:sparkline>
              <xm:f>'Troms PD'!Q117:X117</xm:f>
              <xm:sqref>AA117</xm:sqref>
            </x14:sparkline>
            <x14:sparkline>
              <xm:f>'Troms PD'!Q118:X118</xm:f>
              <xm:sqref>AA118</xm:sqref>
            </x14:sparkline>
            <x14:sparkline>
              <xm:f>'Troms PD'!Q119:X119</xm:f>
              <xm:sqref>AA119</xm:sqref>
            </x14:sparkline>
            <x14:sparkline>
              <xm:f>'Troms PD'!Q120:X120</xm:f>
              <xm:sqref>AA120</xm:sqref>
            </x14:sparkline>
            <x14:sparkline>
              <xm:f>'Troms PD'!Q121:X121</xm:f>
              <xm:sqref>AA121</xm:sqref>
            </x14:sparkline>
            <x14:sparkline>
              <xm:f>'Troms PD'!Q122:X122</xm:f>
              <xm:sqref>AA122</xm:sqref>
            </x14:sparkline>
            <x14:sparkline>
              <xm:f>'Troms PD'!Q123:X123</xm:f>
              <xm:sqref>AA123</xm:sqref>
            </x14:sparkline>
            <x14:sparkline>
              <xm:f>'Troms PD'!Q124:X124</xm:f>
              <xm:sqref>AA124</xm:sqref>
            </x14:sparkline>
            <x14:sparkline>
              <xm:f>'Troms PD'!Q125:X125</xm:f>
              <xm:sqref>AA125</xm:sqref>
            </x14:sparkline>
            <x14:sparkline>
              <xm:f>'Troms PD'!Q126:X126</xm:f>
              <xm:sqref>AA126</xm:sqref>
            </x14:sparkline>
          </x14:sparklines>
        </x14:sparklineGroup>
        <x14:sparklineGroup displayEmptyCellsAs="gap" high="1" low="1" xr2:uid="{3A55324F-0B2A-4B64-9BE1-2C75724473E5}">
          <x14:colorSeries rgb="FF376092"/>
          <x14:colorNegative rgb="FFD00000"/>
          <x14:colorAxis rgb="FF000000"/>
          <x14:colorMarkers rgb="FFD00000"/>
          <x14:colorFirst rgb="FFD00000"/>
          <x14:colorLast rgb="FFD00000"/>
          <x14:colorHigh theme="1"/>
          <x14:colorLow rgb="FFD00000"/>
          <x14:sparklines>
            <x14:sparkline>
              <xm:f>'Troms PD'!Q100:X100</xm:f>
              <xm:sqref>AA100</xm:sqref>
            </x14:sparkline>
            <x14:sparkline>
              <xm:f>'Troms PD'!Q101:X101</xm:f>
              <xm:sqref>AA101</xm:sqref>
            </x14:sparkline>
            <x14:sparkline>
              <xm:f>'Troms PD'!Q102:X102</xm:f>
              <xm:sqref>AA102</xm:sqref>
            </x14:sparkline>
            <x14:sparkline>
              <xm:f>'Troms PD'!Q103:X103</xm:f>
              <xm:sqref>AA103</xm:sqref>
            </x14:sparkline>
            <x14:sparkline>
              <xm:f>'Troms PD'!Q104:X104</xm:f>
              <xm:sqref>AA104</xm:sqref>
            </x14:sparkline>
            <x14:sparkline>
              <xm:f>'Troms PD'!Q105:X105</xm:f>
              <xm:sqref>AA105</xm:sqref>
            </x14:sparkline>
            <x14:sparkline>
              <xm:f>'Troms PD'!Q106:X106</xm:f>
              <xm:sqref>AA106</xm:sqref>
            </x14:sparkline>
            <x14:sparkline>
              <xm:f>'Troms PD'!Q107:X107</xm:f>
              <xm:sqref>AA107</xm:sqref>
            </x14:sparkline>
            <x14:sparkline>
              <xm:f>'Troms PD'!Q108:X108</xm:f>
              <xm:sqref>AA108</xm:sqref>
            </x14:sparkline>
            <x14:sparkline>
              <xm:f>'Troms PD'!Q109:X109</xm:f>
              <xm:sqref>AA109</xm:sqref>
            </x14:sparkline>
          </x14:sparklines>
        </x14:sparklineGroup>
        <x14:sparklineGroup displayEmptyCellsAs="gap" high="1" low="1" xr2:uid="{F36FD049-E2F1-4E66-B644-EA81D27B3B2D}">
          <x14:colorSeries rgb="FF376092"/>
          <x14:colorNegative rgb="FFD00000"/>
          <x14:colorAxis rgb="FF000000"/>
          <x14:colorMarkers rgb="FFD00000"/>
          <x14:colorFirst rgb="FFD00000"/>
          <x14:colorLast rgb="FFD00000"/>
          <x14:colorHigh theme="1"/>
          <x14:colorLow rgb="FFD00000"/>
          <x14:sparklines>
            <x14:sparkline>
              <xm:f>'Troms PD'!Q83:X83</xm:f>
              <xm:sqref>AA83</xm:sqref>
            </x14:sparkline>
            <x14:sparkline>
              <xm:f>'Troms PD'!Q84:X84</xm:f>
              <xm:sqref>AA84</xm:sqref>
            </x14:sparkline>
            <x14:sparkline>
              <xm:f>'Troms PD'!Q85:X85</xm:f>
              <xm:sqref>AA85</xm:sqref>
            </x14:sparkline>
            <x14:sparkline>
              <xm:f>'Troms PD'!Q86:X86</xm:f>
              <xm:sqref>AA86</xm:sqref>
            </x14:sparkline>
            <x14:sparkline>
              <xm:f>'Troms PD'!Q87:X87</xm:f>
              <xm:sqref>AA87</xm:sqref>
            </x14:sparkline>
            <x14:sparkline>
              <xm:f>'Troms PD'!Q88:X88</xm:f>
              <xm:sqref>AA88</xm:sqref>
            </x14:sparkline>
            <x14:sparkline>
              <xm:f>'Troms PD'!Q89:X89</xm:f>
              <xm:sqref>AA89</xm:sqref>
            </x14:sparkline>
            <x14:sparkline>
              <xm:f>'Troms PD'!Q90:X90</xm:f>
              <xm:sqref>AA90</xm:sqref>
            </x14:sparkline>
            <x14:sparkline>
              <xm:f>'Troms PD'!Q91:X91</xm:f>
              <xm:sqref>AA91</xm:sqref>
            </x14:sparkline>
            <x14:sparkline>
              <xm:f>'Troms PD'!Q92:X92</xm:f>
              <xm:sqref>AA92</xm:sqref>
            </x14:sparkline>
          </x14:sparklines>
        </x14:sparklineGroup>
        <x14:sparklineGroup displayEmptyCellsAs="gap" high="1" low="1" xr2:uid="{88AFE1AD-C85B-4559-A2CE-F709F6677930}">
          <x14:colorSeries rgb="FF376092"/>
          <x14:colorNegative rgb="FFD00000"/>
          <x14:colorAxis rgb="FF000000"/>
          <x14:colorMarkers rgb="FFD00000"/>
          <x14:colorFirst rgb="FFD00000"/>
          <x14:colorLast rgb="FFD00000"/>
          <x14:colorHigh theme="1"/>
          <x14:colorLow rgb="FFD00000"/>
          <x14:sparklines>
            <x14:sparkline>
              <xm:f>'Troms PD'!B133:I133</xm:f>
              <xm:sqref>L133</xm:sqref>
            </x14:sparkline>
            <x14:sparkline>
              <xm:f>'Troms PD'!B134:I134</xm:f>
              <xm:sqref>L134</xm:sqref>
            </x14:sparkline>
            <x14:sparkline>
              <xm:f>'Troms PD'!B135:I135</xm:f>
              <xm:sqref>L135</xm:sqref>
            </x14:sparkline>
            <x14:sparkline>
              <xm:f>'Troms PD'!B136:I136</xm:f>
              <xm:sqref>L136</xm:sqref>
            </x14:sparkline>
            <x14:sparkline>
              <xm:f>'Troms PD'!B137:I137</xm:f>
              <xm:sqref>L137</xm:sqref>
            </x14:sparkline>
            <x14:sparkline>
              <xm:f>'Troms PD'!B138:I138</xm:f>
              <xm:sqref>L138</xm:sqref>
            </x14:sparkline>
            <x14:sparkline>
              <xm:f>'Troms PD'!B139:I139</xm:f>
              <xm:sqref>L139</xm:sqref>
            </x14:sparkline>
            <x14:sparkline>
              <xm:f>'Troms PD'!B140:I140</xm:f>
              <xm:sqref>L140</xm:sqref>
            </x14:sparkline>
            <x14:sparkline>
              <xm:f>'Troms PD'!B141:I141</xm:f>
              <xm:sqref>L141</xm:sqref>
            </x14:sparkline>
            <x14:sparkline>
              <xm:f>'Troms PD'!B142:I142</xm:f>
              <xm:sqref>L142</xm:sqref>
            </x14:sparkline>
            <x14:sparkline>
              <xm:f>'Troms PD'!B143:I143</xm:f>
              <xm:sqref>L143</xm:sqref>
            </x14:sparkline>
          </x14:sparklines>
        </x14:sparklineGroup>
        <x14:sparklineGroup displayEmptyCellsAs="gap" high="1" low="1" xr2:uid="{9BA43C96-15FB-402B-84BB-6F641C059E99}">
          <x14:colorSeries rgb="FF376092"/>
          <x14:colorNegative rgb="FFD00000"/>
          <x14:colorAxis rgb="FF000000"/>
          <x14:colorMarkers rgb="FFD00000"/>
          <x14:colorFirst rgb="FFD00000"/>
          <x14:colorLast rgb="FFD00000"/>
          <x14:colorHigh theme="1"/>
          <x14:colorLow rgb="FFD00000"/>
          <x14:sparklines>
            <x14:sparkline>
              <xm:f>'Troms PD'!B116:I116</xm:f>
              <xm:sqref>L116</xm:sqref>
            </x14:sparkline>
            <x14:sparkline>
              <xm:f>'Troms PD'!B117:I117</xm:f>
              <xm:sqref>L117</xm:sqref>
            </x14:sparkline>
            <x14:sparkline>
              <xm:f>'Troms PD'!B118:I118</xm:f>
              <xm:sqref>L118</xm:sqref>
            </x14:sparkline>
            <x14:sparkline>
              <xm:f>'Troms PD'!B119:I119</xm:f>
              <xm:sqref>L119</xm:sqref>
            </x14:sparkline>
            <x14:sparkline>
              <xm:f>'Troms PD'!B120:I120</xm:f>
              <xm:sqref>L120</xm:sqref>
            </x14:sparkline>
            <x14:sparkline>
              <xm:f>'Troms PD'!B121:I121</xm:f>
              <xm:sqref>L121</xm:sqref>
            </x14:sparkline>
            <x14:sparkline>
              <xm:f>'Troms PD'!B122:I122</xm:f>
              <xm:sqref>L122</xm:sqref>
            </x14:sparkline>
            <x14:sparkline>
              <xm:f>'Troms PD'!B123:I123</xm:f>
              <xm:sqref>L123</xm:sqref>
            </x14:sparkline>
            <x14:sparkline>
              <xm:f>'Troms PD'!B124:I124</xm:f>
              <xm:sqref>L124</xm:sqref>
            </x14:sparkline>
            <x14:sparkline>
              <xm:f>'Troms PD'!B125:I125</xm:f>
              <xm:sqref>L125</xm:sqref>
            </x14:sparkline>
            <x14:sparkline>
              <xm:f>'Troms PD'!B126:I126</xm:f>
              <xm:sqref>L126</xm:sqref>
            </x14:sparkline>
          </x14:sparklines>
        </x14:sparklineGroup>
        <x14:sparklineGroup displayEmptyCellsAs="gap" high="1" low="1" xr2:uid="{B1CBEDC2-CA24-4779-8D0E-9E91AF9F9252}">
          <x14:colorSeries rgb="FF376092"/>
          <x14:colorNegative rgb="FFD00000"/>
          <x14:colorAxis rgb="FF000000"/>
          <x14:colorMarkers rgb="FFD00000"/>
          <x14:colorFirst rgb="FFD00000"/>
          <x14:colorLast rgb="FFD00000"/>
          <x14:colorHigh theme="1"/>
          <x14:colorLow rgb="FFD00000"/>
          <x14:sparklines>
            <x14:sparkline>
              <xm:f>'Troms PD'!B99:I99</xm:f>
              <xm:sqref>L99</xm:sqref>
            </x14:sparkline>
            <x14:sparkline>
              <xm:f>'Troms PD'!B100:I100</xm:f>
              <xm:sqref>L100</xm:sqref>
            </x14:sparkline>
            <x14:sparkline>
              <xm:f>'Troms PD'!B101:I101</xm:f>
              <xm:sqref>L101</xm:sqref>
            </x14:sparkline>
            <x14:sparkline>
              <xm:f>'Troms PD'!B102:I102</xm:f>
              <xm:sqref>L102</xm:sqref>
            </x14:sparkline>
            <x14:sparkline>
              <xm:f>'Troms PD'!B103:I103</xm:f>
              <xm:sqref>L103</xm:sqref>
            </x14:sparkline>
            <x14:sparkline>
              <xm:f>'Troms PD'!B104:I104</xm:f>
              <xm:sqref>L104</xm:sqref>
            </x14:sparkline>
            <x14:sparkline>
              <xm:f>'Troms PD'!B105:I105</xm:f>
              <xm:sqref>L105</xm:sqref>
            </x14:sparkline>
            <x14:sparkline>
              <xm:f>'Troms PD'!B106:I106</xm:f>
              <xm:sqref>L106</xm:sqref>
            </x14:sparkline>
            <x14:sparkline>
              <xm:f>'Troms PD'!B107:I107</xm:f>
              <xm:sqref>L107</xm:sqref>
            </x14:sparkline>
            <x14:sparkline>
              <xm:f>'Troms PD'!B108:I108</xm:f>
              <xm:sqref>L108</xm:sqref>
            </x14:sparkline>
            <x14:sparkline>
              <xm:f>'Troms PD'!B109:I109</xm:f>
              <xm:sqref>L109</xm:sqref>
            </x14:sparkline>
          </x14:sparklines>
        </x14:sparklineGroup>
        <x14:sparklineGroup displayEmptyCellsAs="gap" high="1" low="1" xr2:uid="{383FBB74-6A8C-413A-8859-FB69F6E24F10}">
          <x14:colorSeries rgb="FF376092"/>
          <x14:colorNegative rgb="FFD00000"/>
          <x14:colorAxis rgb="FF000000"/>
          <x14:colorMarkers rgb="FFD00000"/>
          <x14:colorFirst rgb="FFD00000"/>
          <x14:colorLast rgb="FFD00000"/>
          <x14:colorHigh theme="1"/>
          <x14:colorLow rgb="FFD00000"/>
          <x14:sparklines>
            <x14:sparkline>
              <xm:f>'Troms PD'!B82:I82</xm:f>
              <xm:sqref>L82</xm:sqref>
            </x14:sparkline>
            <x14:sparkline>
              <xm:f>'Troms PD'!B83:I83</xm:f>
              <xm:sqref>L83</xm:sqref>
            </x14:sparkline>
            <x14:sparkline>
              <xm:f>'Troms PD'!B84:I84</xm:f>
              <xm:sqref>L84</xm:sqref>
            </x14:sparkline>
            <x14:sparkline>
              <xm:f>'Troms PD'!B85:I85</xm:f>
              <xm:sqref>L85</xm:sqref>
            </x14:sparkline>
            <x14:sparkline>
              <xm:f>'Troms PD'!B86:I86</xm:f>
              <xm:sqref>L86</xm:sqref>
            </x14:sparkline>
            <x14:sparkline>
              <xm:f>'Troms PD'!B87:I87</xm:f>
              <xm:sqref>L87</xm:sqref>
            </x14:sparkline>
            <x14:sparkline>
              <xm:f>'Troms PD'!B88:I88</xm:f>
              <xm:sqref>L88</xm:sqref>
            </x14:sparkline>
            <x14:sparkline>
              <xm:f>'Troms PD'!B89:I89</xm:f>
              <xm:sqref>L89</xm:sqref>
            </x14:sparkline>
            <x14:sparkline>
              <xm:f>'Troms PD'!B90:I90</xm:f>
              <xm:sqref>L90</xm:sqref>
            </x14:sparkline>
            <x14:sparkline>
              <xm:f>'Troms PD'!B91:I91</xm:f>
              <xm:sqref>L91</xm:sqref>
            </x14:sparkline>
            <x14:sparkline>
              <xm:f>'Troms PD'!B92:I92</xm:f>
              <xm:sqref>L92</xm:sqref>
            </x14:sparkline>
          </x14:sparklines>
        </x14:sparklineGroup>
        <x14:sparklineGroup displayEmptyCellsAs="gap" high="1" low="1" xr2:uid="{593ECFF1-565B-437E-8470-8F28611EFB08}">
          <x14:colorSeries rgb="FF376092"/>
          <x14:colorNegative rgb="FFD00000"/>
          <x14:colorAxis rgb="FF000000"/>
          <x14:colorMarkers rgb="FFD00000"/>
          <x14:colorFirst rgb="FFD00000"/>
          <x14:colorLast rgb="FFD00000"/>
          <x14:colorHigh theme="1"/>
          <x14:colorLow rgb="FFD00000"/>
          <x14:sparklines>
            <x14:sparkline>
              <xm:f>'Troms PD'!B65:I65</xm:f>
              <xm:sqref>L65</xm:sqref>
            </x14:sparkline>
            <x14:sparkline>
              <xm:f>'Troms PD'!B66:I66</xm:f>
              <xm:sqref>L66</xm:sqref>
            </x14:sparkline>
            <x14:sparkline>
              <xm:f>'Troms PD'!B67:I67</xm:f>
              <xm:sqref>L67</xm:sqref>
            </x14:sparkline>
            <x14:sparkline>
              <xm:f>'Troms PD'!B68:I68</xm:f>
              <xm:sqref>L68</xm:sqref>
            </x14:sparkline>
            <x14:sparkline>
              <xm:f>'Troms PD'!B69:I69</xm:f>
              <xm:sqref>L69</xm:sqref>
            </x14:sparkline>
            <x14:sparkline>
              <xm:f>'Troms PD'!B70:I70</xm:f>
              <xm:sqref>L70</xm:sqref>
            </x14:sparkline>
            <x14:sparkline>
              <xm:f>'Troms PD'!B71:I71</xm:f>
              <xm:sqref>L71</xm:sqref>
            </x14:sparkline>
            <x14:sparkline>
              <xm:f>'Troms PD'!B72:I72</xm:f>
              <xm:sqref>L72</xm:sqref>
            </x14:sparkline>
            <x14:sparkline>
              <xm:f>'Troms PD'!B73:I73</xm:f>
              <xm:sqref>L73</xm:sqref>
            </x14:sparkline>
            <x14:sparkline>
              <xm:f>'Troms PD'!B74:I74</xm:f>
              <xm:sqref>L74</xm:sqref>
            </x14:sparkline>
            <x14:sparkline>
              <xm:f>'Troms PD'!B75:I75</xm:f>
              <xm:sqref>L75</xm:sqref>
            </x14:sparkline>
          </x14:sparklines>
        </x14:sparklineGroup>
        <x14:sparklineGroup displayEmptyCellsAs="gap" high="1" low="1" xr2:uid="{049D4ECB-F018-490D-8EB8-7CFFD44EAB33}">
          <x14:colorSeries rgb="FF376092"/>
          <x14:colorNegative rgb="FFD00000"/>
          <x14:colorAxis rgb="FF000000"/>
          <x14:colorMarkers rgb="FFD00000"/>
          <x14:colorFirst rgb="FFD00000"/>
          <x14:colorLast rgb="FFD00000"/>
          <x14:colorHigh theme="1"/>
          <x14:colorLow rgb="FFD00000"/>
          <x14:sparklines>
            <x14:sparkline>
              <xm:f>'Troms PD'!B48:I48</xm:f>
              <xm:sqref>L48</xm:sqref>
            </x14:sparkline>
            <x14:sparkline>
              <xm:f>'Troms PD'!B49:I49</xm:f>
              <xm:sqref>L49</xm:sqref>
            </x14:sparkline>
            <x14:sparkline>
              <xm:f>'Troms PD'!B50:I50</xm:f>
              <xm:sqref>L50</xm:sqref>
            </x14:sparkline>
            <x14:sparkline>
              <xm:f>'Troms PD'!B51:I51</xm:f>
              <xm:sqref>L51</xm:sqref>
            </x14:sparkline>
            <x14:sparkline>
              <xm:f>'Troms PD'!B52:I52</xm:f>
              <xm:sqref>L52</xm:sqref>
            </x14:sparkline>
            <x14:sparkline>
              <xm:f>'Troms PD'!B53:I53</xm:f>
              <xm:sqref>L53</xm:sqref>
            </x14:sparkline>
            <x14:sparkline>
              <xm:f>'Troms PD'!B54:I54</xm:f>
              <xm:sqref>L54</xm:sqref>
            </x14:sparkline>
            <x14:sparkline>
              <xm:f>'Troms PD'!B55:I55</xm:f>
              <xm:sqref>L55</xm:sqref>
            </x14:sparkline>
            <x14:sparkline>
              <xm:f>'Troms PD'!B56:I56</xm:f>
              <xm:sqref>L56</xm:sqref>
            </x14:sparkline>
            <x14:sparkline>
              <xm:f>'Troms PD'!B57:I57</xm:f>
              <xm:sqref>L57</xm:sqref>
            </x14:sparkline>
            <x14:sparkline>
              <xm:f>'Troms PD'!B58:I58</xm:f>
              <xm:sqref>L58</xm:sqref>
            </x14:sparkline>
          </x14:sparklines>
        </x14:sparklineGroup>
        <x14:sparklineGroup displayEmptyCellsAs="gap" high="1" low="1" xr2:uid="{409E0162-7861-4F9A-8E7B-546A9EFCB70D}">
          <x14:colorSeries rgb="FF376092"/>
          <x14:colorNegative rgb="FFD00000"/>
          <x14:colorAxis rgb="FF000000"/>
          <x14:colorMarkers rgb="FFD00000"/>
          <x14:colorFirst rgb="FFD00000"/>
          <x14:colorLast rgb="FFD00000"/>
          <x14:colorHigh theme="1"/>
          <x14:colorLow rgb="FFD00000"/>
          <x14:sparklines>
            <x14:sparkline>
              <xm:f>'Troms PD'!B31:I31</xm:f>
              <xm:sqref>L31</xm:sqref>
            </x14:sparkline>
          </x14:sparklines>
        </x14:sparklineGroup>
        <x14:sparklineGroup displayEmptyCellsAs="gap" high="1" low="1" xr2:uid="{7A82B85F-B2D8-43AA-B370-3A1CF7FFC6FF}">
          <x14:colorSeries rgb="FF376092"/>
          <x14:colorNegative rgb="FFD00000"/>
          <x14:colorAxis rgb="FF000000"/>
          <x14:colorMarkers rgb="FFD00000"/>
          <x14:colorFirst rgb="FFD00000"/>
          <x14:colorLast rgb="FFD00000"/>
          <x14:colorHigh theme="1"/>
          <x14:colorLow rgb="FFD00000"/>
          <x14:sparklines>
            <x14:sparkline>
              <xm:f>'Troms PD'!Q6:X6</xm:f>
              <xm:sqref>AA6</xm:sqref>
            </x14:sparkline>
            <x14:sparkline>
              <xm:f>'Troms PD'!Q7:X7</xm:f>
              <xm:sqref>AA7</xm:sqref>
            </x14:sparkline>
            <x14:sparkline>
              <xm:f>'Troms PD'!Q8:X8</xm:f>
              <xm:sqref>AA8</xm:sqref>
            </x14:sparkline>
            <x14:sparkline>
              <xm:f>'Troms PD'!Q9:X9</xm:f>
              <xm:sqref>AA9</xm:sqref>
            </x14:sparkline>
            <x14:sparkline>
              <xm:f>'Troms PD'!Q10:X10</xm:f>
              <xm:sqref>AA10</xm:sqref>
            </x14:sparkline>
            <x14:sparkline>
              <xm:f>'Troms PD'!Q11:X11</xm:f>
              <xm:sqref>AA11</xm:sqref>
            </x14:sparkline>
            <x14:sparkline>
              <xm:f>'Troms PD'!Q12:X12</xm:f>
              <xm:sqref>AA12</xm:sqref>
            </x14:sparkline>
            <x14:sparkline>
              <xm:f>'Troms PD'!Q13:X13</xm:f>
              <xm:sqref>AA13</xm:sqref>
            </x14:sparkline>
            <x14:sparkline>
              <xm:f>'Troms PD'!Q14:X14</xm:f>
              <xm:sqref>AA14</xm:sqref>
            </x14:sparkline>
            <x14:sparkline>
              <xm:f>'Troms PD'!Q15:X15</xm:f>
              <xm:sqref>AA15</xm:sqref>
            </x14:sparkline>
            <x14:sparkline>
              <xm:f>'Troms PD'!Q16:X16</xm:f>
              <xm:sqref>AA16</xm:sqref>
            </x14:sparkline>
            <x14:sparkline>
              <xm:f>'Troms PD'!Q17:X17</xm:f>
              <xm:sqref>AA17</xm:sqref>
            </x14:sparkline>
            <x14:sparkline>
              <xm:f>'Troms PD'!Q18:X18</xm:f>
              <xm:sqref>AA18</xm:sqref>
            </x14:sparkline>
            <x14:sparkline>
              <xm:f>'Troms PD'!Q19:X19</xm:f>
              <xm:sqref>AA19</xm:sqref>
            </x14:sparkline>
            <x14:sparkline>
              <xm:f>'Troms PD'!Q20:X20</xm:f>
              <xm:sqref>AA20</xm:sqref>
            </x14:sparkline>
            <x14:sparkline>
              <xm:f>'Troms PD'!Q21:X21</xm:f>
              <xm:sqref>AA21</xm:sqref>
            </x14:sparkline>
            <x14:sparkline>
              <xm:f>'Troms PD'!Q22:X22</xm:f>
              <xm:sqref>AA22</xm:sqref>
            </x14:sparkline>
            <x14:sparkline>
              <xm:f>'Troms PD'!Q23:X23</xm:f>
              <xm:sqref>AA23</xm:sqref>
            </x14:sparkline>
            <x14:sparkline>
              <xm:f>'Troms PD'!Q24:X24</xm:f>
              <xm:sqref>AA24</xm:sqref>
            </x14:sparkline>
          </x14:sparklines>
        </x14:sparklineGroup>
        <x14:sparklineGroup displayEmptyCellsAs="gap" high="1" low="1" xr2:uid="{6D0BF9DF-493B-4967-AC37-1B7078E61D00}">
          <x14:colorSeries rgb="FF376092"/>
          <x14:colorNegative rgb="FFD00000"/>
          <x14:colorAxis rgb="FF000000"/>
          <x14:colorMarkers rgb="FFD00000"/>
          <x14:colorFirst rgb="FFD00000"/>
          <x14:colorLast rgb="FFD00000"/>
          <x14:colorHigh theme="1"/>
          <x14:colorLow rgb="FFD00000"/>
          <x14:sparklines>
            <x14:sparkline>
              <xm:f>'Troms PD'!Q66:X66</xm:f>
              <xm:sqref>AA66</xm:sqref>
            </x14:sparkline>
            <x14:sparkline>
              <xm:f>'Troms PD'!Q67:X67</xm:f>
              <xm:sqref>AA67</xm:sqref>
            </x14:sparkline>
            <x14:sparkline>
              <xm:f>'Troms PD'!Q68:X68</xm:f>
              <xm:sqref>AA68</xm:sqref>
            </x14:sparkline>
            <x14:sparkline>
              <xm:f>'Troms PD'!Q69:X69</xm:f>
              <xm:sqref>AA69</xm:sqref>
            </x14:sparkline>
            <x14:sparkline>
              <xm:f>'Troms PD'!Q70:X70</xm:f>
              <xm:sqref>AA70</xm:sqref>
            </x14:sparkline>
            <x14:sparkline>
              <xm:f>'Troms PD'!Q71:X71</xm:f>
              <xm:sqref>AA71</xm:sqref>
            </x14:sparkline>
            <x14:sparkline>
              <xm:f>'Troms PD'!Q72:X72</xm:f>
              <xm:sqref>AA72</xm:sqref>
            </x14:sparkline>
            <x14:sparkline>
              <xm:f>'Troms PD'!Q73:X73</xm:f>
              <xm:sqref>AA73</xm:sqref>
            </x14:sparkline>
            <x14:sparkline>
              <xm:f>'Troms PD'!Q74:X74</xm:f>
              <xm:sqref>AA74</xm:sqref>
            </x14:sparkline>
            <x14:sparkline>
              <xm:f>'Troms PD'!Q75:X75</xm:f>
              <xm:sqref>AA75</xm:sqref>
            </x14:sparkline>
          </x14:sparklines>
        </x14:sparklineGroup>
        <x14:sparklineGroup displayEmptyCellsAs="gap" high="1" low="1" xr2:uid="{9E2C9EAD-053D-45DD-A3C3-13D5011F7FD1}">
          <x14:colorSeries rgb="FF376092"/>
          <x14:colorNegative rgb="FFD00000"/>
          <x14:colorAxis rgb="FF000000"/>
          <x14:colorMarkers rgb="FFD00000"/>
          <x14:colorFirst rgb="FFD00000"/>
          <x14:colorLast rgb="FFD00000"/>
          <x14:colorHigh theme="1"/>
          <x14:colorLow rgb="FFD00000"/>
          <x14:sparklines>
            <x14:sparkline>
              <xm:f>'Troms PD'!Q49:X49</xm:f>
              <xm:sqref>AA49</xm:sqref>
            </x14:sparkline>
            <x14:sparkline>
              <xm:f>'Troms PD'!Q50:X50</xm:f>
              <xm:sqref>AA50</xm:sqref>
            </x14:sparkline>
            <x14:sparkline>
              <xm:f>'Troms PD'!Q51:X51</xm:f>
              <xm:sqref>AA51</xm:sqref>
            </x14:sparkline>
            <x14:sparkline>
              <xm:f>'Troms PD'!Q52:X52</xm:f>
              <xm:sqref>AA52</xm:sqref>
            </x14:sparkline>
            <x14:sparkline>
              <xm:f>'Troms PD'!Q53:X53</xm:f>
              <xm:sqref>AA53</xm:sqref>
            </x14:sparkline>
            <x14:sparkline>
              <xm:f>'Troms PD'!Q54:X54</xm:f>
              <xm:sqref>AA54</xm:sqref>
            </x14:sparkline>
            <x14:sparkline>
              <xm:f>'Troms PD'!Q55:X55</xm:f>
              <xm:sqref>AA55</xm:sqref>
            </x14:sparkline>
            <x14:sparkline>
              <xm:f>'Troms PD'!Q56:X56</xm:f>
              <xm:sqref>AA56</xm:sqref>
            </x14:sparkline>
            <x14:sparkline>
              <xm:f>'Troms PD'!Q57:X57</xm:f>
              <xm:sqref>AA57</xm:sqref>
            </x14:sparkline>
            <x14:sparkline>
              <xm:f>'Troms PD'!Q58:X58</xm:f>
              <xm:sqref>AA58</xm:sqref>
            </x14:sparkline>
          </x14:sparklines>
        </x14:sparklineGroup>
        <x14:sparklineGroup displayEmptyCellsAs="gap" high="1" low="1" xr2:uid="{D39993BF-DFC7-486F-A40C-5BED868D3446}">
          <x14:colorSeries rgb="FF376092"/>
          <x14:colorNegative rgb="FFD00000"/>
          <x14:colorAxis rgb="FF000000"/>
          <x14:colorMarkers rgb="FFD00000"/>
          <x14:colorFirst rgb="FFD00000"/>
          <x14:colorLast rgb="FFD00000"/>
          <x14:colorHigh theme="1"/>
          <x14:colorLow rgb="FFD00000"/>
          <x14:sparklines>
            <x14:sparkline>
              <xm:f>'Troms PD'!Q31:X31</xm:f>
              <xm:sqref>AA31</xm:sqref>
            </x14:sparkline>
          </x14:sparklines>
        </x14:sparklineGroup>
        <x14:sparklineGroup displayEmptyCellsAs="gap" high="1" low="1" xr2:uid="{60B3CE6D-E0CE-4915-A189-8014DF8C049E}">
          <x14:colorSeries rgb="FF376092"/>
          <x14:colorNegative rgb="FFD00000"/>
          <x14:colorAxis rgb="FF000000"/>
          <x14:colorMarkers rgb="FFD00000"/>
          <x14:colorFirst rgb="FFD00000"/>
          <x14:colorLast rgb="FFD00000"/>
          <x14:colorHigh theme="1"/>
          <x14:colorLow rgb="FFD00000"/>
          <x14:sparklines>
            <x14:sparkline>
              <xm:f>'Troms PD'!B5:I5</xm:f>
              <xm:sqref>L5</xm:sqref>
            </x14:sparkline>
          </x14:sparklines>
        </x14:sparklineGroup>
        <x14:sparklineGroup displayEmptyCellsAs="gap" high="1" low="1" xr2:uid="{DEE1293C-FBF3-4157-B728-9FC504D9E6F5}">
          <x14:colorSeries rgb="FF376092"/>
          <x14:colorNegative rgb="FFD00000"/>
          <x14:colorAxis rgb="FF000000"/>
          <x14:colorMarkers rgb="FFD00000"/>
          <x14:colorFirst rgb="FFD00000"/>
          <x14:colorLast rgb="FFD00000"/>
          <x14:colorHigh theme="1"/>
          <x14:colorLow rgb="FFD00000"/>
          <x14:sparklines>
            <x14:sparkline>
              <xm:f>'Troms PD'!B387:I387</xm:f>
              <xm:sqref>L387</xm:sqref>
            </x14:sparkline>
            <x14:sparkline>
              <xm:f>'Troms PD'!B388:I388</xm:f>
              <xm:sqref>L388</xm:sqref>
            </x14:sparkline>
            <x14:sparkline>
              <xm:f>'Troms PD'!B389:I389</xm:f>
              <xm:sqref>L389</xm:sqref>
            </x14:sparkline>
            <x14:sparkline>
              <xm:f>'Troms PD'!B390:I390</xm:f>
              <xm:sqref>L390</xm:sqref>
            </x14:sparkline>
            <x14:sparkline>
              <xm:f>'Troms PD'!B391:I391</xm:f>
              <xm:sqref>L391</xm:sqref>
            </x14:sparkline>
            <x14:sparkline>
              <xm:f>'Troms PD'!B392:I392</xm:f>
              <xm:sqref>L392</xm:sqref>
            </x14:sparkline>
            <x14:sparkline>
              <xm:f>'Troms PD'!B393:I393</xm:f>
              <xm:sqref>L393</xm:sqref>
            </x14:sparkline>
            <x14:sparkline>
              <xm:f>'Troms PD'!B394:I394</xm:f>
              <xm:sqref>L394</xm:sqref>
            </x14:sparkline>
            <x14:sparkline>
              <xm:f>'Troms PD'!B395:I395</xm:f>
              <xm:sqref>L395</xm:sqref>
            </x14:sparkline>
            <x14:sparkline>
              <xm:f>'Troms PD'!B396:I396</xm:f>
              <xm:sqref>L396</xm:sqref>
            </x14:sparkline>
            <x14:sparkline>
              <xm:f>'Troms PD'!B397:I397</xm:f>
              <xm:sqref>L397</xm:sqref>
            </x14:sparkline>
            <x14:sparkline>
              <xm:f>'Troms PD'!B398:I398</xm:f>
              <xm:sqref>L398</xm:sqref>
            </x14:sparkline>
            <x14:sparkline>
              <xm:f>'Troms PD'!B399:I399</xm:f>
              <xm:sqref>L399</xm:sqref>
            </x14:sparkline>
            <x14:sparkline>
              <xm:f>'Troms PD'!B400:I400</xm:f>
              <xm:sqref>L400</xm:sqref>
            </x14:sparkline>
            <x14:sparkline>
              <xm:f>'Troms PD'!B401:I401</xm:f>
              <xm:sqref>L401</xm:sqref>
            </x14:sparkline>
            <x14:sparkline>
              <xm:f>'Troms PD'!C402:I402</xm:f>
              <xm:sqref>L402</xm:sqref>
            </x14:sparkline>
            <x14:sparkline>
              <xm:f>'Troms PD'!B403:I403</xm:f>
              <xm:sqref>L403</xm:sqref>
            </x14:sparkline>
            <x14:sparkline>
              <xm:f>'Troms PD'!B404:I404</xm:f>
              <xm:sqref>L404</xm:sqref>
            </x14:sparkline>
            <x14:sparkline>
              <xm:f>'Troms PD'!B405:I405</xm:f>
              <xm:sqref>L405</xm:sqref>
            </x14:sparkline>
          </x14:sparklines>
        </x14:sparklineGroup>
        <x14:sparklineGroup displayEmptyCellsAs="gap" high="1" low="1" xr2:uid="{60882940-ACBF-417F-909D-8203BACF9603}">
          <x14:colorSeries rgb="FF376092"/>
          <x14:colorNegative rgb="FFD00000"/>
          <x14:colorAxis rgb="FF000000"/>
          <x14:colorMarkers rgb="FFD00000"/>
          <x14:colorFirst rgb="FFD00000"/>
          <x14:colorLast rgb="FFD00000"/>
          <x14:colorHigh theme="1"/>
          <x14:colorLow rgb="FFD00000"/>
          <x14:sparklines>
            <x14:sparkline>
              <xm:f>'Troms PD'!Q386:X386</xm:f>
              <xm:sqref>AA386</xm:sqref>
            </x14:sparkline>
          </x14:sparklines>
        </x14:sparklineGroup>
        <x14:sparklineGroup displayEmptyCellsAs="gap" high="1" low="1" xr2:uid="{AD39CAE3-9ADF-486C-B4B8-A9EA16FF7815}">
          <x14:colorSeries rgb="FF376092"/>
          <x14:colorNegative rgb="FFD00000"/>
          <x14:colorAxis rgb="FF000000"/>
          <x14:colorMarkers rgb="FFD00000"/>
          <x14:colorFirst rgb="FFD00000"/>
          <x14:colorLast rgb="FFD00000"/>
          <x14:colorHigh theme="1"/>
          <x14:colorLow rgb="FFD00000"/>
          <x14:sparklines>
            <x14:sparkline>
              <xm:f>'Troms PD'!B491:I491</xm:f>
              <xm:sqref>L491</xm:sqref>
            </x14:sparkline>
            <x14:sparkline>
              <xm:f>'Troms PD'!B492:I492</xm:f>
              <xm:sqref>L492</xm:sqref>
            </x14:sparkline>
            <x14:sparkline>
              <xm:f>'Troms PD'!B493:I493</xm:f>
              <xm:sqref>L493</xm:sqref>
            </x14:sparkline>
            <x14:sparkline>
              <xm:f>'Troms PD'!B494:I494</xm:f>
              <xm:sqref>L494</xm:sqref>
            </x14:sparkline>
            <x14:sparkline>
              <xm:f>'Troms PD'!B495:I495</xm:f>
              <xm:sqref>L495</xm:sqref>
            </x14:sparkline>
            <x14:sparkline>
              <xm:f>'Troms PD'!B496:I496</xm:f>
              <xm:sqref>L496</xm:sqref>
            </x14:sparkline>
            <x14:sparkline>
              <xm:f>'Troms PD'!B497:I497</xm:f>
              <xm:sqref>L497</xm:sqref>
            </x14:sparkline>
            <x14:sparkline>
              <xm:f>'Troms PD'!B498:I498</xm:f>
              <xm:sqref>L498</xm:sqref>
            </x14:sparkline>
            <x14:sparkline>
              <xm:f>'Troms PD'!B499:I499</xm:f>
              <xm:sqref>L499</xm:sqref>
            </x14:sparkline>
            <x14:sparkline>
              <xm:f>'Troms PD'!B500:I500</xm:f>
              <xm:sqref>L500</xm:sqref>
            </x14:sparkline>
            <x14:sparkline>
              <xm:f>'Troms PD'!B501:I501</xm:f>
              <xm:sqref>L501</xm:sqref>
            </x14:sparkline>
            <x14:sparkline>
              <xm:f>'Troms PD'!B502:I502</xm:f>
              <xm:sqref>L502</xm:sqref>
            </x14:sparkline>
            <x14:sparkline>
              <xm:f>'Troms PD'!B503:I503</xm:f>
              <xm:sqref>L503</xm:sqref>
            </x14:sparkline>
            <x14:sparkline>
              <xm:f>'Troms PD'!B504:I504</xm:f>
              <xm:sqref>L504</xm:sqref>
            </x14:sparkline>
            <x14:sparkline>
              <xm:f>'Troms PD'!B505:I505</xm:f>
              <xm:sqref>L505</xm:sqref>
            </x14:sparkline>
            <x14:sparkline>
              <xm:f>'Troms PD'!C506:I506</xm:f>
              <xm:sqref>L506</xm:sqref>
            </x14:sparkline>
            <x14:sparkline>
              <xm:f>'Troms PD'!B507:I507</xm:f>
              <xm:sqref>L507</xm:sqref>
            </x14:sparkline>
            <x14:sparkline>
              <xm:f>'Troms PD'!B508:I508</xm:f>
              <xm:sqref>L508</xm:sqref>
            </x14:sparkline>
            <x14:sparkline>
              <xm:f>'Troms PD'!B509:I509</xm:f>
              <xm:sqref>L509</xm:sqref>
            </x14:sparkline>
          </x14:sparklines>
        </x14:sparklineGroup>
        <x14:sparklineGroup displayEmptyCellsAs="gap" high="1" low="1" xr2:uid="{256E50FC-61B5-4E35-BC0B-FD5CAEC64092}">
          <x14:colorSeries rgb="FF376092"/>
          <x14:colorNegative rgb="FFD00000"/>
          <x14:colorAxis rgb="FF000000"/>
          <x14:colorMarkers rgb="FFD00000"/>
          <x14:colorFirst rgb="FFD00000"/>
          <x14:colorLast rgb="FFD00000"/>
          <x14:colorHigh theme="1"/>
          <x14:colorLow rgb="FFD00000"/>
          <x14:sparklines>
            <x14:sparkline>
              <xm:f>'Troms PD'!Q490:X490</xm:f>
              <xm:sqref>AA490</xm:sqref>
            </x14:sparkline>
          </x14:sparklines>
        </x14:sparklineGroup>
        <x14:sparklineGroup displayEmptyCellsAs="gap" high="1" low="1" xr2:uid="{7B70E364-DABD-4085-8E39-8EEF852BCC3C}">
          <x14:colorSeries rgb="FF376092"/>
          <x14:colorNegative rgb="FFD00000"/>
          <x14:colorAxis rgb="FF000000"/>
          <x14:colorMarkers rgb="FFD00000"/>
          <x14:colorFirst rgb="FFD00000"/>
          <x14:colorLast rgb="FFD00000"/>
          <x14:colorHigh theme="1"/>
          <x14:colorLow rgb="FFD00000"/>
          <x14:sparklines>
            <x14:sparkline>
              <xm:f>'Troms PD'!Q334:X334</xm:f>
              <xm:sqref>AA334</xm:sqref>
            </x14:sparkline>
          </x14:sparklines>
        </x14:sparklineGroup>
        <x14:sparklineGroup displayEmptyCellsAs="gap" high="1" low="1" xr2:uid="{484ECEC9-34AE-4869-9378-F7F2A1CCA072}">
          <x14:colorSeries rgb="FF376092"/>
          <x14:colorNegative rgb="FFD00000"/>
          <x14:colorAxis rgb="FF000000"/>
          <x14:colorMarkers rgb="FFD00000"/>
          <x14:colorFirst rgb="FFD00000"/>
          <x14:colorLast rgb="FFD00000"/>
          <x14:colorHigh theme="1"/>
          <x14:colorLow rgb="FFD00000"/>
          <x14:sparklines>
            <x14:sparkline>
              <xm:f>'Troms PD'!B335:I335</xm:f>
              <xm:sqref>L335</xm:sqref>
            </x14:sparkline>
            <x14:sparkline>
              <xm:f>'Troms PD'!B336:I336</xm:f>
              <xm:sqref>L336</xm:sqref>
            </x14:sparkline>
            <x14:sparkline>
              <xm:f>'Troms PD'!B337:I337</xm:f>
              <xm:sqref>L337</xm:sqref>
            </x14:sparkline>
            <x14:sparkline>
              <xm:f>'Troms PD'!B338:I338</xm:f>
              <xm:sqref>L338</xm:sqref>
            </x14:sparkline>
            <x14:sparkline>
              <xm:f>'Troms PD'!B339:I339</xm:f>
              <xm:sqref>L339</xm:sqref>
            </x14:sparkline>
            <x14:sparkline>
              <xm:f>'Troms PD'!B340:I340</xm:f>
              <xm:sqref>L340</xm:sqref>
            </x14:sparkline>
            <x14:sparkline>
              <xm:f>'Troms PD'!B341:I341</xm:f>
              <xm:sqref>L341</xm:sqref>
            </x14:sparkline>
            <x14:sparkline>
              <xm:f>'Troms PD'!B342:I342</xm:f>
              <xm:sqref>L342</xm:sqref>
            </x14:sparkline>
            <x14:sparkline>
              <xm:f>'Troms PD'!B343:I343</xm:f>
              <xm:sqref>L343</xm:sqref>
            </x14:sparkline>
            <x14:sparkline>
              <xm:f>'Troms PD'!B344:I344</xm:f>
              <xm:sqref>L344</xm:sqref>
            </x14:sparkline>
            <x14:sparkline>
              <xm:f>'Troms PD'!B345:I345</xm:f>
              <xm:sqref>L345</xm:sqref>
            </x14:sparkline>
            <x14:sparkline>
              <xm:f>'Troms PD'!B346:I346</xm:f>
              <xm:sqref>L346</xm:sqref>
            </x14:sparkline>
            <x14:sparkline>
              <xm:f>'Troms PD'!B347:I347</xm:f>
              <xm:sqref>L347</xm:sqref>
            </x14:sparkline>
            <x14:sparkline>
              <xm:f>'Troms PD'!B348:I348</xm:f>
              <xm:sqref>L348</xm:sqref>
            </x14:sparkline>
            <x14:sparkline>
              <xm:f>'Troms PD'!B349:I349</xm:f>
              <xm:sqref>L349</xm:sqref>
            </x14:sparkline>
            <x14:sparkline>
              <xm:f>'Troms PD'!C350:I350</xm:f>
              <xm:sqref>L350</xm:sqref>
            </x14:sparkline>
            <x14:sparkline>
              <xm:f>'Troms PD'!B351:I351</xm:f>
              <xm:sqref>L351</xm:sqref>
            </x14:sparkline>
            <x14:sparkline>
              <xm:f>'Troms PD'!B352:I352</xm:f>
              <xm:sqref>L352</xm:sqref>
            </x14:sparkline>
            <x14:sparkline>
              <xm:f>'Troms PD'!B353:I353</xm:f>
              <xm:sqref>L353</xm:sqref>
            </x14:sparkline>
          </x14:sparklines>
        </x14:sparklineGroup>
        <x14:sparklineGroup displayEmptyCellsAs="gap" high="1" low="1" xr2:uid="{DAD4D4CE-91B2-4706-83D6-879290E89C09}">
          <x14:colorSeries rgb="FF376092"/>
          <x14:colorNegative rgb="FFD00000"/>
          <x14:colorAxis rgb="FF000000"/>
          <x14:colorMarkers rgb="FFD00000"/>
          <x14:colorFirst rgb="FFD00000"/>
          <x14:colorLast rgb="FFD00000"/>
          <x14:colorHigh theme="1"/>
          <x14:colorLow rgb="FFD00000"/>
          <x14:sparklines>
            <x14:sparkline>
              <xm:f>'Troms PD'!B465:I465</xm:f>
              <xm:sqref>L465</xm:sqref>
            </x14:sparkline>
            <x14:sparkline>
              <xm:f>'Troms PD'!B466:I466</xm:f>
              <xm:sqref>L466</xm:sqref>
            </x14:sparkline>
            <x14:sparkline>
              <xm:f>'Troms PD'!B467:I467</xm:f>
              <xm:sqref>L467</xm:sqref>
            </x14:sparkline>
            <x14:sparkline>
              <xm:f>'Troms PD'!B468:I468</xm:f>
              <xm:sqref>L468</xm:sqref>
            </x14:sparkline>
            <x14:sparkline>
              <xm:f>'Troms PD'!B469:I469</xm:f>
              <xm:sqref>L469</xm:sqref>
            </x14:sparkline>
            <x14:sparkline>
              <xm:f>'Troms PD'!B470:I470</xm:f>
              <xm:sqref>L470</xm:sqref>
            </x14:sparkline>
            <x14:sparkline>
              <xm:f>'Troms PD'!B471:I471</xm:f>
              <xm:sqref>L471</xm:sqref>
            </x14:sparkline>
            <x14:sparkline>
              <xm:f>'Troms PD'!B472:I472</xm:f>
              <xm:sqref>L472</xm:sqref>
            </x14:sparkline>
            <x14:sparkline>
              <xm:f>'Troms PD'!B473:I473</xm:f>
              <xm:sqref>L473</xm:sqref>
            </x14:sparkline>
            <x14:sparkline>
              <xm:f>'Troms PD'!B474:I474</xm:f>
              <xm:sqref>L474</xm:sqref>
            </x14:sparkline>
            <x14:sparkline>
              <xm:f>'Troms PD'!B475:I475</xm:f>
              <xm:sqref>L475</xm:sqref>
            </x14:sparkline>
            <x14:sparkline>
              <xm:f>'Troms PD'!B476:I476</xm:f>
              <xm:sqref>L476</xm:sqref>
            </x14:sparkline>
            <x14:sparkline>
              <xm:f>'Troms PD'!B477:I477</xm:f>
              <xm:sqref>L477</xm:sqref>
            </x14:sparkline>
            <x14:sparkline>
              <xm:f>'Troms PD'!B478:I478</xm:f>
              <xm:sqref>L478</xm:sqref>
            </x14:sparkline>
            <x14:sparkline>
              <xm:f>'Troms PD'!B479:I479</xm:f>
              <xm:sqref>L479</xm:sqref>
            </x14:sparkline>
            <x14:sparkline>
              <xm:f>'Troms PD'!C480:I480</xm:f>
              <xm:sqref>L480</xm:sqref>
            </x14:sparkline>
            <x14:sparkline>
              <xm:f>'Troms PD'!B481:I481</xm:f>
              <xm:sqref>L481</xm:sqref>
            </x14:sparkline>
            <x14:sparkline>
              <xm:f>'Troms PD'!B482:I482</xm:f>
              <xm:sqref>L482</xm:sqref>
            </x14:sparkline>
            <x14:sparkline>
              <xm:f>'Troms PD'!B483:I483</xm:f>
              <xm:sqref>L483</xm:sqref>
            </x14:sparkline>
          </x14:sparklines>
        </x14:sparklineGroup>
        <x14:sparklineGroup displayEmptyCellsAs="gap" high="1" low="1" xr2:uid="{61960D62-418A-4A08-A658-4A761D6292E7}">
          <x14:colorSeries rgb="FF376092"/>
          <x14:colorNegative rgb="FFD00000"/>
          <x14:colorAxis rgb="FF000000"/>
          <x14:colorMarkers rgb="FFD00000"/>
          <x14:colorFirst rgb="FFD00000"/>
          <x14:colorLast rgb="FFD00000"/>
          <x14:colorHigh theme="1"/>
          <x14:colorLow rgb="FFD00000"/>
          <x14:sparklines>
            <x14:sparkline>
              <xm:f>'Troms PD'!Q464:X464</xm:f>
              <xm:sqref>AA464</xm:sqref>
            </x14:sparkline>
          </x14:sparklines>
        </x14:sparklineGroup>
        <x14:sparklineGroup displayEmptyCellsAs="gap" high="1" low="1" xr2:uid="{58F1CE7E-F21F-4621-BDF8-711B9DFF8426}">
          <x14:colorSeries rgb="FF376092"/>
          <x14:colorNegative rgb="FFD00000"/>
          <x14:colorAxis rgb="FF000000"/>
          <x14:colorMarkers rgb="FFD00000"/>
          <x14:colorFirst rgb="FFD00000"/>
          <x14:colorLast rgb="FFD00000"/>
          <x14:colorHigh theme="1"/>
          <x14:colorLow rgb="FFD00000"/>
          <x14:sparklines>
            <x14:sparkline>
              <xm:f>'Troms PD'!B171:I171</xm:f>
              <xm:sqref>L171</xm:sqref>
            </x14:sparkline>
          </x14:sparklines>
        </x14:sparklineGroup>
        <x14:sparklineGroup displayEmptyCellsAs="gap" high="1" low="1" xr2:uid="{5BD0B2D2-FA67-48B0-AE63-0FF8448AA68C}">
          <x14:colorSeries rgb="FF376092"/>
          <x14:colorNegative rgb="FFD00000"/>
          <x14:colorAxis rgb="FF000000"/>
          <x14:colorMarkers rgb="FFD00000"/>
          <x14:colorFirst rgb="FFD00000"/>
          <x14:colorLast rgb="FFD00000"/>
          <x14:colorHigh theme="1"/>
          <x14:colorLow rgb="FFD00000"/>
          <x14:sparklines>
            <x14:sparkline>
              <xm:f>'Troms PD'!Q172:X172</xm:f>
              <xm:sqref>AA172</xm:sqref>
            </x14:sparkline>
            <x14:sparkline>
              <xm:f>'Troms PD'!Q173:X173</xm:f>
              <xm:sqref>AA173</xm:sqref>
            </x14:sparkline>
            <x14:sparkline>
              <xm:f>'Troms PD'!Q174:X174</xm:f>
              <xm:sqref>AA174</xm:sqref>
            </x14:sparkline>
            <x14:sparkline>
              <xm:f>'Troms PD'!Q175:X175</xm:f>
              <xm:sqref>AA175</xm:sqref>
            </x14:sparkline>
            <x14:sparkline>
              <xm:f>'Troms PD'!Q176:X176</xm:f>
              <xm:sqref>AA176</xm:sqref>
            </x14:sparkline>
            <x14:sparkline>
              <xm:f>'Troms PD'!Q177:X177</xm:f>
              <xm:sqref>AA177</xm:sqref>
            </x14:sparkline>
            <x14:sparkline>
              <xm:f>'Troms PD'!Q178:X178</xm:f>
              <xm:sqref>AA178</xm:sqref>
            </x14:sparkline>
            <x14:sparkline>
              <xm:f>'Troms PD'!Q179:X179</xm:f>
              <xm:sqref>AA179</xm:sqref>
            </x14:sparkline>
            <x14:sparkline>
              <xm:f>'Troms PD'!Q180:X180</xm:f>
              <xm:sqref>AA180</xm:sqref>
            </x14:sparkline>
            <x14:sparkline>
              <xm:f>'Troms PD'!Q181:X181</xm:f>
              <xm:sqref>AA181</xm:sqref>
            </x14:sparkline>
            <x14:sparkline>
              <xm:f>'Troms PD'!Q182:X182</xm:f>
              <xm:sqref>AA182</xm:sqref>
            </x14:sparkline>
            <x14:sparkline>
              <xm:f>'Troms PD'!Q183:X183</xm:f>
              <xm:sqref>AA183</xm:sqref>
            </x14:sparkline>
            <x14:sparkline>
              <xm:f>'Troms PD'!Q184:X184</xm:f>
              <xm:sqref>AA184</xm:sqref>
            </x14:sparkline>
            <x14:sparkline>
              <xm:f>'Troms PD'!Q185:X185</xm:f>
              <xm:sqref>AA185</xm:sqref>
            </x14:sparkline>
            <x14:sparkline>
              <xm:f>'Troms PD'!Q186:X186</xm:f>
              <xm:sqref>AA186</xm:sqref>
            </x14:sparkline>
            <x14:sparkline>
              <xm:f>'Troms PD'!R187:X187</xm:f>
              <xm:sqref>AA187</xm:sqref>
            </x14:sparkline>
            <x14:sparkline>
              <xm:f>'Troms PD'!Q188:X188</xm:f>
              <xm:sqref>AA188</xm:sqref>
            </x14:sparkline>
            <x14:sparkline>
              <xm:f>'Troms PD'!Q189:X189</xm:f>
              <xm:sqref>AA189</xm:sqref>
            </x14:sparkline>
            <x14:sparkline>
              <xm:f>'Troms PD'!Q190:X190</xm:f>
              <xm:sqref>AA190</xm:sqref>
            </x14:sparkline>
          </x14:sparklines>
        </x14:sparklineGroup>
        <x14:sparklineGroup displayEmptyCellsAs="gap" high="1" low="1" xr2:uid="{E48024E6-9DB0-486B-A56F-B23BA0F7F026}">
          <x14:colorSeries rgb="FF376092"/>
          <x14:colorNegative rgb="FFD00000"/>
          <x14:colorAxis rgb="FF000000"/>
          <x14:colorMarkers rgb="FFD00000"/>
          <x14:colorFirst rgb="FFD00000"/>
          <x14:colorLast rgb="FFD00000"/>
          <x14:colorHigh theme="1"/>
          <x14:colorLow rgb="FFD00000"/>
          <x14:sparklines>
            <x14:sparkline>
              <xm:f>'Troms PD'!Q197:X197</xm:f>
              <xm:sqref>AA197</xm:sqref>
            </x14:sparkline>
          </x14:sparklines>
        </x14:sparklineGroup>
        <x14:sparklineGroup displayEmptyCellsAs="gap" high="1" low="1" xr2:uid="{B806F482-5558-4594-BB14-2DD8964C8B7F}">
          <x14:colorSeries rgb="FF376092"/>
          <x14:colorNegative rgb="FFD00000"/>
          <x14:colorAxis rgb="FF000000"/>
          <x14:colorMarkers rgb="FFD00000"/>
          <x14:colorFirst rgb="FFD00000"/>
          <x14:colorLast rgb="FFD00000"/>
          <x14:colorHigh theme="1"/>
          <x14:colorLow rgb="FFD00000"/>
          <x14:sparklines>
            <x14:sparkline>
              <xm:f>'Troms PD'!B198:I198</xm:f>
              <xm:sqref>L198</xm:sqref>
            </x14:sparkline>
            <x14:sparkline>
              <xm:f>'Troms PD'!B199:I199</xm:f>
              <xm:sqref>L199</xm:sqref>
            </x14:sparkline>
            <x14:sparkline>
              <xm:f>'Troms PD'!B200:I200</xm:f>
              <xm:sqref>L200</xm:sqref>
            </x14:sparkline>
            <x14:sparkline>
              <xm:f>'Troms PD'!B201:I201</xm:f>
              <xm:sqref>L201</xm:sqref>
            </x14:sparkline>
            <x14:sparkline>
              <xm:f>'Troms PD'!B202:I202</xm:f>
              <xm:sqref>L202</xm:sqref>
            </x14:sparkline>
            <x14:sparkline>
              <xm:f>'Troms PD'!B203:I203</xm:f>
              <xm:sqref>L203</xm:sqref>
            </x14:sparkline>
            <x14:sparkline>
              <xm:f>'Troms PD'!B204:I204</xm:f>
              <xm:sqref>L204</xm:sqref>
            </x14:sparkline>
            <x14:sparkline>
              <xm:f>'Troms PD'!B205:I205</xm:f>
              <xm:sqref>L205</xm:sqref>
            </x14:sparkline>
            <x14:sparkline>
              <xm:f>'Troms PD'!B206:I206</xm:f>
              <xm:sqref>L206</xm:sqref>
            </x14:sparkline>
            <x14:sparkline>
              <xm:f>'Troms PD'!B207:I207</xm:f>
              <xm:sqref>L207</xm:sqref>
            </x14:sparkline>
            <x14:sparkline>
              <xm:f>'Troms PD'!B208:I208</xm:f>
              <xm:sqref>L208</xm:sqref>
            </x14:sparkline>
            <x14:sparkline>
              <xm:f>'Troms PD'!B209:I209</xm:f>
              <xm:sqref>L209</xm:sqref>
            </x14:sparkline>
            <x14:sparkline>
              <xm:f>'Troms PD'!B210:I210</xm:f>
              <xm:sqref>L210</xm:sqref>
            </x14:sparkline>
            <x14:sparkline>
              <xm:f>'Troms PD'!B211:I211</xm:f>
              <xm:sqref>L211</xm:sqref>
            </x14:sparkline>
            <x14:sparkline>
              <xm:f>'Troms PD'!B212:I212</xm:f>
              <xm:sqref>L212</xm:sqref>
            </x14:sparkline>
            <x14:sparkline>
              <xm:f>'Troms PD'!C213:I213</xm:f>
              <xm:sqref>L213</xm:sqref>
            </x14:sparkline>
            <x14:sparkline>
              <xm:f>'Troms PD'!B214:I214</xm:f>
              <xm:sqref>L214</xm:sqref>
            </x14:sparkline>
            <x14:sparkline>
              <xm:f>'Troms PD'!B215:I215</xm:f>
              <xm:sqref>L215</xm:sqref>
            </x14:sparkline>
            <x14:sparkline>
              <xm:f>'Troms PD'!B216:I216</xm:f>
              <xm:sqref>L216</xm:sqref>
            </x14:sparkline>
          </x14:sparklines>
        </x14:sparklineGroup>
        <x14:sparklineGroup displayEmptyCellsAs="gap" high="1" low="1" xr2:uid="{8D82D424-600C-4FD0-B335-9022683CEEDC}">
          <x14:colorSeries rgb="FF376092"/>
          <x14:colorNegative rgb="FFD00000"/>
          <x14:colorAxis rgb="FF000000"/>
          <x14:colorMarkers rgb="FFD00000"/>
          <x14:colorFirst rgb="FFD00000"/>
          <x14:colorLast rgb="FFD00000"/>
          <x14:colorHigh theme="1"/>
          <x14:colorLow rgb="FFD00000"/>
          <x14:sparklines>
            <x14:sparkline>
              <xm:f>'Troms PD'!B224:I224</xm:f>
              <xm:sqref>L224</xm:sqref>
            </x14:sparkline>
            <x14:sparkline>
              <xm:f>'Troms PD'!B225:I225</xm:f>
              <xm:sqref>L225</xm:sqref>
            </x14:sparkline>
            <x14:sparkline>
              <xm:f>'Troms PD'!B226:I226</xm:f>
              <xm:sqref>L226</xm:sqref>
            </x14:sparkline>
            <x14:sparkline>
              <xm:f>'Troms PD'!B227:I227</xm:f>
              <xm:sqref>L227</xm:sqref>
            </x14:sparkline>
            <x14:sparkline>
              <xm:f>'Troms PD'!B228:I228</xm:f>
              <xm:sqref>L228</xm:sqref>
            </x14:sparkline>
            <x14:sparkline>
              <xm:f>'Troms PD'!B229:I229</xm:f>
              <xm:sqref>L229</xm:sqref>
            </x14:sparkline>
            <x14:sparkline>
              <xm:f>'Troms PD'!B230:I230</xm:f>
              <xm:sqref>L230</xm:sqref>
            </x14:sparkline>
            <x14:sparkline>
              <xm:f>'Troms PD'!B231:I231</xm:f>
              <xm:sqref>L231</xm:sqref>
            </x14:sparkline>
            <x14:sparkline>
              <xm:f>'Troms PD'!B232:I232</xm:f>
              <xm:sqref>L232</xm:sqref>
            </x14:sparkline>
            <x14:sparkline>
              <xm:f>'Troms PD'!B233:I233</xm:f>
              <xm:sqref>L233</xm:sqref>
            </x14:sparkline>
            <x14:sparkline>
              <xm:f>'Troms PD'!B234:I234</xm:f>
              <xm:sqref>L234</xm:sqref>
            </x14:sparkline>
            <x14:sparkline>
              <xm:f>'Troms PD'!B235:I235</xm:f>
              <xm:sqref>L235</xm:sqref>
            </x14:sparkline>
            <x14:sparkline>
              <xm:f>'Troms PD'!B236:I236</xm:f>
              <xm:sqref>L236</xm:sqref>
            </x14:sparkline>
            <x14:sparkline>
              <xm:f>'Troms PD'!B237:I237</xm:f>
              <xm:sqref>L237</xm:sqref>
            </x14:sparkline>
            <x14:sparkline>
              <xm:f>'Troms PD'!B238:I238</xm:f>
              <xm:sqref>L238</xm:sqref>
            </x14:sparkline>
            <x14:sparkline>
              <xm:f>'Troms PD'!C239:I239</xm:f>
              <xm:sqref>L239</xm:sqref>
            </x14:sparkline>
            <x14:sparkline>
              <xm:f>'Troms PD'!B240:I240</xm:f>
              <xm:sqref>L240</xm:sqref>
            </x14:sparkline>
            <x14:sparkline>
              <xm:f>'Troms PD'!B241:I241</xm:f>
              <xm:sqref>L241</xm:sqref>
            </x14:sparkline>
            <x14:sparkline>
              <xm:f>'Troms PD'!B242:I242</xm:f>
              <xm:sqref>L242</xm:sqref>
            </x14:sparkline>
          </x14:sparklines>
        </x14:sparklineGroup>
        <x14:sparklineGroup displayEmptyCellsAs="gap" high="1" low="1" xr2:uid="{13D2F550-9A5A-4D27-BA96-EA3C00ED3BD5}">
          <x14:colorSeries rgb="FF376092"/>
          <x14:colorNegative rgb="FFD00000"/>
          <x14:colorAxis rgb="FF000000"/>
          <x14:colorMarkers rgb="FFD00000"/>
          <x14:colorFirst rgb="FFD00000"/>
          <x14:colorLast rgb="FFD00000"/>
          <x14:colorHigh theme="1"/>
          <x14:colorLow rgb="FFD00000"/>
          <x14:sparklines>
            <x14:sparkline>
              <xm:f>'Troms PD'!Q223:X223</xm:f>
              <xm:sqref>AA223</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A9CA8-A0E4-45DF-92CD-D407D20D7C64}">
  <sheetPr>
    <tabColor theme="4" tint="0.79998168889431442"/>
    <pageSetUpPr fitToPage="1"/>
  </sheetPr>
  <dimension ref="A1:AF588"/>
  <sheetViews>
    <sheetView zoomScaleNormal="100" workbookViewId="0">
      <selection activeCell="A30" sqref="A30"/>
    </sheetView>
  </sheetViews>
  <sheetFormatPr baseColWidth="10" defaultRowHeight="15" outlineLevelRow="2" x14ac:dyDescent="0.25"/>
  <cols>
    <col min="1" max="1" width="42.5703125" customWidth="1"/>
    <col min="2" max="9" width="8.140625" customWidth="1"/>
    <col min="10" max="10" width="9.28515625" customWidth="1"/>
    <col min="11" max="11" width="10.7109375" customWidth="1"/>
    <col min="12" max="12" width="13" customWidth="1"/>
    <col min="13" max="14" width="10.140625" customWidth="1"/>
    <col min="15" max="15" width="4.85546875" style="202" customWidth="1"/>
    <col min="16" max="16" width="42.5703125" customWidth="1"/>
    <col min="17" max="19" width="8.7109375" customWidth="1"/>
    <col min="20" max="20" width="8.5703125" customWidth="1"/>
    <col min="21" max="24" width="8.140625" customWidth="1"/>
    <col min="25" max="25" width="8.85546875" customWidth="1"/>
    <col min="26" max="26" width="10" customWidth="1"/>
    <col min="27" max="28" width="10.28515625" customWidth="1"/>
  </cols>
  <sheetData>
    <row r="1" spans="1:32" x14ac:dyDescent="0.25">
      <c r="A1" s="190" t="s">
        <v>142</v>
      </c>
      <c r="B1" s="260" t="s">
        <v>154</v>
      </c>
      <c r="C1" s="260"/>
      <c r="D1" s="260"/>
      <c r="E1" s="198"/>
      <c r="F1" s="162"/>
      <c r="G1" s="162"/>
      <c r="H1" s="162"/>
      <c r="I1" s="162"/>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x14ac:dyDescent="0.25">
      <c r="A2" s="198"/>
      <c r="B2" s="198"/>
      <c r="C2" s="198"/>
      <c r="D2" s="198"/>
      <c r="E2" s="162"/>
      <c r="F2" s="162"/>
      <c r="G2" s="162"/>
      <c r="H2" s="162"/>
      <c r="I2" s="162"/>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x14ac:dyDescent="0.25">
      <c r="A3" s="199"/>
      <c r="B3" s="199"/>
      <c r="C3" s="199"/>
      <c r="D3" s="199"/>
      <c r="E3" s="200"/>
      <c r="F3" s="200"/>
      <c r="G3" s="200"/>
      <c r="H3" s="200"/>
      <c r="I3" s="200"/>
      <c r="J3" s="200"/>
      <c r="K3" s="167"/>
      <c r="L3" s="167"/>
      <c r="M3" s="144"/>
      <c r="N3" s="144"/>
      <c r="O3" s="144"/>
      <c r="P3" s="167"/>
      <c r="Q3" s="167"/>
      <c r="R3" s="167"/>
      <c r="S3" s="167"/>
      <c r="T3" s="167"/>
      <c r="U3" s="167"/>
      <c r="V3" s="167"/>
      <c r="W3" s="167"/>
      <c r="X3" s="167"/>
      <c r="Y3" s="167"/>
      <c r="Z3" s="167"/>
      <c r="AA3" s="167"/>
      <c r="AB3" s="144"/>
      <c r="AC3" s="144"/>
      <c r="AD3" s="144"/>
      <c r="AE3" s="144"/>
      <c r="AF3" s="144"/>
    </row>
    <row r="4" spans="1:32" ht="31.5" x14ac:dyDescent="0.25">
      <c r="A4" s="201" t="s">
        <v>325</v>
      </c>
      <c r="B4" s="141">
        <v>2019</v>
      </c>
      <c r="C4" s="141">
        <v>2020</v>
      </c>
      <c r="D4" s="141">
        <v>2021</v>
      </c>
      <c r="E4" s="141">
        <v>2022</v>
      </c>
      <c r="F4" s="141">
        <v>2023</v>
      </c>
      <c r="G4" s="141">
        <v>2024</v>
      </c>
      <c r="H4" s="141">
        <v>2025</v>
      </c>
      <c r="I4" s="141">
        <v>2026</v>
      </c>
      <c r="J4" s="142" t="s">
        <v>232</v>
      </c>
      <c r="K4" s="142" t="s">
        <v>233</v>
      </c>
      <c r="L4" s="143" t="s">
        <v>234</v>
      </c>
      <c r="M4" s="145" t="s">
        <v>287</v>
      </c>
      <c r="N4" s="144"/>
      <c r="P4" s="140" t="s">
        <v>231</v>
      </c>
      <c r="Q4" s="141">
        <v>2019</v>
      </c>
      <c r="R4" s="141">
        <v>2020</v>
      </c>
      <c r="S4" s="141">
        <v>2021</v>
      </c>
      <c r="T4" s="141">
        <v>2022</v>
      </c>
      <c r="U4" s="141">
        <v>2023</v>
      </c>
      <c r="V4" s="141">
        <v>2024</v>
      </c>
      <c r="W4" s="141">
        <v>2025</v>
      </c>
      <c r="X4" s="141">
        <v>2026</v>
      </c>
      <c r="Y4" s="142" t="s">
        <v>232</v>
      </c>
      <c r="Z4" s="142" t="s">
        <v>233</v>
      </c>
      <c r="AA4" s="143" t="s">
        <v>234</v>
      </c>
      <c r="AB4" s="144"/>
      <c r="AC4" s="144"/>
      <c r="AD4" s="145" t="s">
        <v>326</v>
      </c>
      <c r="AE4" s="145" t="s">
        <v>235</v>
      </c>
      <c r="AF4" s="144"/>
    </row>
    <row r="5" spans="1:32" ht="15" customHeight="1" x14ac:dyDescent="0.25">
      <c r="A5" s="146" t="s">
        <v>236</v>
      </c>
      <c r="B5" s="147">
        <v>1990</v>
      </c>
      <c r="C5" s="147">
        <v>1692</v>
      </c>
      <c r="D5" s="147">
        <v>1568</v>
      </c>
      <c r="E5" s="147">
        <v>1597</v>
      </c>
      <c r="F5" s="147">
        <v>1288</v>
      </c>
      <c r="G5" s="147">
        <v>1551</v>
      </c>
      <c r="H5" s="147">
        <v>1461</v>
      </c>
      <c r="I5" s="147">
        <v>1572</v>
      </c>
      <c r="J5" s="148">
        <v>7.5975359342915813E-2</v>
      </c>
      <c r="K5" s="148">
        <v>-1.2828563739122573E-2</v>
      </c>
      <c r="L5" s="147"/>
      <c r="M5" s="155">
        <v>1.3882756062666691E-2</v>
      </c>
      <c r="N5" s="144"/>
      <c r="P5" s="146" t="s">
        <v>236</v>
      </c>
      <c r="Q5" s="147">
        <v>102075</v>
      </c>
      <c r="R5" s="147">
        <v>111313</v>
      </c>
      <c r="S5" s="147">
        <v>87419</v>
      </c>
      <c r="T5" s="147">
        <v>87558</v>
      </c>
      <c r="U5" s="147">
        <v>101531</v>
      </c>
      <c r="V5" s="147">
        <v>105258</v>
      </c>
      <c r="W5" s="147">
        <v>103935</v>
      </c>
      <c r="X5" s="147">
        <v>113234</v>
      </c>
      <c r="Y5" s="148">
        <v>8.9469379900899607E-2</v>
      </c>
      <c r="Z5" s="148">
        <v>0.13381557999053051</v>
      </c>
      <c r="AA5" s="147"/>
      <c r="AB5" s="144"/>
      <c r="AC5" s="144"/>
      <c r="AD5" s="147">
        <v>1592.4285714285713</v>
      </c>
      <c r="AE5" s="147">
        <v>99869.857142857145</v>
      </c>
      <c r="AF5" s="144"/>
    </row>
    <row r="6" spans="1:32" ht="15" customHeight="1" x14ac:dyDescent="0.25">
      <c r="A6" s="149" t="s">
        <v>237</v>
      </c>
      <c r="B6" s="150">
        <v>1241</v>
      </c>
      <c r="C6" s="150">
        <v>1041</v>
      </c>
      <c r="D6" s="150">
        <v>916</v>
      </c>
      <c r="E6" s="150">
        <v>972</v>
      </c>
      <c r="F6" s="150">
        <v>671</v>
      </c>
      <c r="G6" s="150">
        <v>816</v>
      </c>
      <c r="H6" s="150">
        <v>786</v>
      </c>
      <c r="I6" s="150">
        <v>842</v>
      </c>
      <c r="J6" s="148">
        <v>7.124681933842239E-2</v>
      </c>
      <c r="K6" s="148">
        <v>-8.5208753686171049E-2</v>
      </c>
      <c r="L6" s="147"/>
      <c r="M6" s="155">
        <v>1.9356766822225799E-2</v>
      </c>
      <c r="N6" s="144"/>
      <c r="P6" s="149" t="s">
        <v>237</v>
      </c>
      <c r="Q6" s="150">
        <v>51356</v>
      </c>
      <c r="R6" s="150">
        <v>55656</v>
      </c>
      <c r="S6" s="150">
        <v>43760</v>
      </c>
      <c r="T6" s="150">
        <v>39458</v>
      </c>
      <c r="U6" s="150">
        <v>42067</v>
      </c>
      <c r="V6" s="150">
        <v>40278</v>
      </c>
      <c r="W6" s="150">
        <v>39488</v>
      </c>
      <c r="X6" s="150">
        <v>43499</v>
      </c>
      <c r="Y6" s="148">
        <v>0.10157516207455429</v>
      </c>
      <c r="Z6" s="148">
        <v>-2.4257922278514296E-2</v>
      </c>
      <c r="AA6" s="147"/>
      <c r="AB6" s="144"/>
      <c r="AC6" s="144"/>
      <c r="AD6" s="150">
        <v>920.42857142857144</v>
      </c>
      <c r="AE6" s="150">
        <v>44580.428571428572</v>
      </c>
      <c r="AF6" s="144"/>
    </row>
    <row r="7" spans="1:32" ht="15" customHeight="1" x14ac:dyDescent="0.25">
      <c r="A7" s="146" t="s">
        <v>90</v>
      </c>
      <c r="B7" s="151">
        <v>0.66399143927233817</v>
      </c>
      <c r="C7" s="151">
        <v>0.66390306122448983</v>
      </c>
      <c r="D7" s="151">
        <v>0.64780763790664786</v>
      </c>
      <c r="E7" s="151">
        <v>0.66032608695652173</v>
      </c>
      <c r="F7" s="151">
        <v>0.57155025553662686</v>
      </c>
      <c r="G7" s="151">
        <v>0.58705035971223019</v>
      </c>
      <c r="H7" s="151">
        <v>0.60368663594470051</v>
      </c>
      <c r="I7" s="151">
        <v>0.66666666666666663</v>
      </c>
      <c r="J7" s="152">
        <v>6.2980030721966118</v>
      </c>
      <c r="K7" s="152">
        <v>3.4318055419242932</v>
      </c>
      <c r="L7" s="147"/>
      <c r="M7" s="203">
        <v>23.76824457593688</v>
      </c>
      <c r="N7" s="144"/>
      <c r="P7" s="146" t="s">
        <v>90</v>
      </c>
      <c r="Q7" s="151">
        <v>0.541461511697787</v>
      </c>
      <c r="R7" s="151">
        <v>0.53382441803585301</v>
      </c>
      <c r="S7" s="151">
        <v>0.53412752660872964</v>
      </c>
      <c r="T7" s="151">
        <v>0.48477774774553406</v>
      </c>
      <c r="U7" s="151">
        <v>0.45379229997518905</v>
      </c>
      <c r="V7" s="151">
        <v>0.42279512102953837</v>
      </c>
      <c r="W7" s="151">
        <v>0.4158470060447777</v>
      </c>
      <c r="X7" s="151">
        <v>0.42898422090729782</v>
      </c>
      <c r="Y7" s="152">
        <v>1.3137214862520119</v>
      </c>
      <c r="Z7" s="152">
        <v>-5.4569741032911621</v>
      </c>
      <c r="AA7" s="147"/>
      <c r="AB7" s="144"/>
      <c r="AC7" s="144"/>
      <c r="AD7" s="151">
        <v>0.6323486112474237</v>
      </c>
      <c r="AE7" s="151">
        <v>0.48355396194020944</v>
      </c>
      <c r="AF7" s="144"/>
    </row>
    <row r="8" spans="1:32" ht="15" customHeight="1" x14ac:dyDescent="0.25">
      <c r="A8" s="149" t="s">
        <v>238</v>
      </c>
      <c r="B8" s="150">
        <v>1048</v>
      </c>
      <c r="C8" s="150">
        <v>859</v>
      </c>
      <c r="D8" s="150">
        <v>723</v>
      </c>
      <c r="E8" s="150">
        <v>803</v>
      </c>
      <c r="F8" s="150">
        <v>479</v>
      </c>
      <c r="G8" s="150">
        <v>663</v>
      </c>
      <c r="H8" s="150">
        <v>655</v>
      </c>
      <c r="I8" s="150">
        <v>726</v>
      </c>
      <c r="J8" s="148">
        <v>0.10839694656488549</v>
      </c>
      <c r="K8" s="148">
        <v>-2.8298279158699768E-2</v>
      </c>
      <c r="L8" s="147"/>
      <c r="M8" s="155">
        <v>1.9161234131278206E-2</v>
      </c>
      <c r="N8" s="144"/>
      <c r="P8" s="149" t="s">
        <v>238</v>
      </c>
      <c r="Q8" s="150">
        <v>44530</v>
      </c>
      <c r="R8" s="150">
        <v>48369</v>
      </c>
      <c r="S8" s="150">
        <v>37439</v>
      </c>
      <c r="T8" s="150">
        <v>33385</v>
      </c>
      <c r="U8" s="150">
        <v>35556</v>
      </c>
      <c r="V8" s="150">
        <v>34137</v>
      </c>
      <c r="W8" s="150">
        <v>33546</v>
      </c>
      <c r="X8" s="150">
        <v>37889</v>
      </c>
      <c r="Y8" s="148">
        <v>0.12946401955523759</v>
      </c>
      <c r="Z8" s="148">
        <v>-6.5140357054562347E-3</v>
      </c>
      <c r="AA8" s="147"/>
      <c r="AB8" s="144"/>
      <c r="AC8" s="144"/>
      <c r="AD8" s="150">
        <v>747.14285714285711</v>
      </c>
      <c r="AE8" s="150">
        <v>38137.428571428572</v>
      </c>
      <c r="AF8" s="144"/>
    </row>
    <row r="9" spans="1:32" ht="15" customHeight="1" x14ac:dyDescent="0.25">
      <c r="A9" s="149" t="s">
        <v>239</v>
      </c>
      <c r="B9" s="153">
        <v>0.52663316582914577</v>
      </c>
      <c r="C9" s="153">
        <v>0.50768321513002368</v>
      </c>
      <c r="D9" s="153">
        <v>0.46109693877551022</v>
      </c>
      <c r="E9" s="153">
        <v>0.50281778334376959</v>
      </c>
      <c r="F9" s="153">
        <v>0.37189440993788819</v>
      </c>
      <c r="G9" s="153">
        <v>0.42746615087040618</v>
      </c>
      <c r="H9" s="153">
        <v>0.44832306639288161</v>
      </c>
      <c r="I9" s="153">
        <v>0.46183206106870228</v>
      </c>
      <c r="J9" s="152">
        <v>1.3508994675820674</v>
      </c>
      <c r="K9" s="152">
        <v>-0.73524728866220523</v>
      </c>
      <c r="L9" s="147"/>
      <c r="M9" s="203">
        <v>12.722408113334716</v>
      </c>
      <c r="N9" s="144"/>
      <c r="P9" s="149" t="s">
        <v>239</v>
      </c>
      <c r="Q9" s="153">
        <v>0.43624785696791574</v>
      </c>
      <c r="R9" s="153">
        <v>0.43453145634382329</v>
      </c>
      <c r="S9" s="153">
        <v>0.42827074205836257</v>
      </c>
      <c r="T9" s="153">
        <v>0.38129011626578951</v>
      </c>
      <c r="U9" s="153">
        <v>0.35019846155361417</v>
      </c>
      <c r="V9" s="153">
        <v>0.32431739155218603</v>
      </c>
      <c r="W9" s="153">
        <v>0.32275941694328186</v>
      </c>
      <c r="X9" s="153">
        <v>0.33460797993535513</v>
      </c>
      <c r="Y9" s="152">
        <v>1.1848562992073264</v>
      </c>
      <c r="Z9" s="152">
        <v>-4.7263283952361625</v>
      </c>
      <c r="AA9" s="147"/>
      <c r="AB9" s="144"/>
      <c r="AC9" s="144"/>
      <c r="AD9" s="153">
        <v>0.46918453395532433</v>
      </c>
      <c r="AE9" s="153">
        <v>0.38187126388771675</v>
      </c>
      <c r="AF9" s="144"/>
    </row>
    <row r="10" spans="1:32" ht="15" customHeight="1" x14ac:dyDescent="0.25">
      <c r="A10" s="149" t="s">
        <v>240</v>
      </c>
      <c r="B10" s="153">
        <v>0.84448025785656733</v>
      </c>
      <c r="C10" s="153">
        <v>0.82516810758885684</v>
      </c>
      <c r="D10" s="153">
        <v>0.7893013100436681</v>
      </c>
      <c r="E10" s="153">
        <v>0.8261316872427984</v>
      </c>
      <c r="F10" s="153">
        <v>0.713859910581222</v>
      </c>
      <c r="G10" s="153">
        <v>0.8125</v>
      </c>
      <c r="H10" s="153">
        <v>0.83333333333333337</v>
      </c>
      <c r="I10" s="153">
        <v>0.86223277909738716</v>
      </c>
      <c r="J10" s="152">
        <v>2.8899445764053788</v>
      </c>
      <c r="K10" s="152">
        <v>5.0499114655357058</v>
      </c>
      <c r="L10" s="147"/>
      <c r="M10" s="203">
        <v>-0.87987388685430989</v>
      </c>
      <c r="N10" s="144"/>
      <c r="P10" s="149" t="s">
        <v>240</v>
      </c>
      <c r="Q10" s="153">
        <v>0.86708466391463512</v>
      </c>
      <c r="R10" s="153">
        <v>0.86907072013799047</v>
      </c>
      <c r="S10" s="153">
        <v>0.85555301645338211</v>
      </c>
      <c r="T10" s="153">
        <v>0.84608951289979217</v>
      </c>
      <c r="U10" s="153">
        <v>0.84522309648893434</v>
      </c>
      <c r="V10" s="153">
        <v>0.84753463429167286</v>
      </c>
      <c r="W10" s="153">
        <v>0.84952390599675853</v>
      </c>
      <c r="X10" s="153">
        <v>0.87103151796593026</v>
      </c>
      <c r="Y10" s="152">
        <v>2.1507611969171725</v>
      </c>
      <c r="Z10" s="152">
        <v>1.5556822151303051</v>
      </c>
      <c r="AA10" s="147"/>
      <c r="AB10" s="144"/>
      <c r="AC10" s="144"/>
      <c r="AD10" s="153">
        <v>0.8117336644420301</v>
      </c>
      <c r="AE10" s="153">
        <v>0.85547469581462721</v>
      </c>
      <c r="AF10" s="144"/>
    </row>
    <row r="11" spans="1:32" ht="21.6" customHeight="1" x14ac:dyDescent="0.25">
      <c r="A11" s="154" t="s">
        <v>241</v>
      </c>
      <c r="B11" s="155">
        <v>5.8017727639000809E-2</v>
      </c>
      <c r="C11" s="155">
        <v>9.0297790585975021E-2</v>
      </c>
      <c r="D11" s="155">
        <v>8.4061135371179041E-2</v>
      </c>
      <c r="E11" s="155">
        <v>7.407407407407407E-2</v>
      </c>
      <c r="F11" s="155">
        <v>0.13263785394932937</v>
      </c>
      <c r="G11" s="155">
        <v>6.3725490196078427E-2</v>
      </c>
      <c r="H11" s="155">
        <v>7.124681933842239E-2</v>
      </c>
      <c r="I11" s="155">
        <v>2.6128266033254157E-2</v>
      </c>
      <c r="J11" s="152">
        <v>-4.5118553305168234</v>
      </c>
      <c r="K11" s="152">
        <v>-5.3337821193193147</v>
      </c>
      <c r="L11" s="147"/>
      <c r="M11" s="203">
        <v>-2.3642993076150658</v>
      </c>
      <c r="N11" s="144"/>
      <c r="P11" s="154" t="s">
        <v>241</v>
      </c>
      <c r="Q11" s="155">
        <v>4.4804891346678088E-2</v>
      </c>
      <c r="R11" s="155">
        <v>4.3894638493603567E-2</v>
      </c>
      <c r="S11" s="155">
        <v>5.4844606946983544E-2</v>
      </c>
      <c r="T11" s="155">
        <v>5.4792437528511331E-2</v>
      </c>
      <c r="U11" s="155">
        <v>5.724201868447952E-2</v>
      </c>
      <c r="V11" s="155">
        <v>5.0424549381796517E-2</v>
      </c>
      <c r="W11" s="155">
        <v>5.1129457050243111E-2</v>
      </c>
      <c r="X11" s="155">
        <v>4.9771259109404817E-2</v>
      </c>
      <c r="Y11" s="152">
        <v>-0.13581979408382946</v>
      </c>
      <c r="Z11" s="152">
        <v>-7.4418168299927867E-2</v>
      </c>
      <c r="AA11" s="147"/>
      <c r="AB11" s="144"/>
      <c r="AC11" s="144"/>
      <c r="AD11" s="151">
        <v>7.946608722644731E-2</v>
      </c>
      <c r="AE11" s="151">
        <v>5.0515440792404095E-2</v>
      </c>
      <c r="AF11" s="144"/>
    </row>
    <row r="12" spans="1:32" ht="21.6" customHeight="1" x14ac:dyDescent="0.25">
      <c r="A12" s="154" t="s">
        <v>242</v>
      </c>
      <c r="B12" s="155">
        <v>3.6180904522613064E-2</v>
      </c>
      <c r="C12" s="155">
        <v>5.5555555555555552E-2</v>
      </c>
      <c r="D12" s="155">
        <v>4.9107142857142856E-2</v>
      </c>
      <c r="E12" s="155">
        <v>4.5084533500313086E-2</v>
      </c>
      <c r="F12" s="155">
        <v>6.9099378881987583E-2</v>
      </c>
      <c r="G12" s="155">
        <v>3.3526756931012251E-2</v>
      </c>
      <c r="H12" s="155">
        <v>3.8329911019849415E-2</v>
      </c>
      <c r="I12" s="155">
        <v>1.3994910941475827E-2</v>
      </c>
      <c r="J12" s="152">
        <v>-2.4335000078373588</v>
      </c>
      <c r="K12" s="152">
        <v>-3.1936729858739481</v>
      </c>
      <c r="L12" s="147"/>
      <c r="M12" s="203">
        <v>-0.51247880888507547</v>
      </c>
      <c r="N12" s="144"/>
      <c r="P12" s="154" t="s">
        <v>242</v>
      </c>
      <c r="Q12" s="155">
        <v>2.2542248346803819E-2</v>
      </c>
      <c r="R12" s="155">
        <v>2.1947122079182126E-2</v>
      </c>
      <c r="S12" s="155">
        <v>2.7453985975588832E-2</v>
      </c>
      <c r="T12" s="155">
        <v>2.4692204024760731E-2</v>
      </c>
      <c r="U12" s="155">
        <v>2.3716894347539177E-2</v>
      </c>
      <c r="V12" s="155">
        <v>1.9295445476828363E-2</v>
      </c>
      <c r="W12" s="155">
        <v>1.9425602540049068E-2</v>
      </c>
      <c r="X12" s="155">
        <v>1.9119699030326582E-2</v>
      </c>
      <c r="Y12" s="152">
        <v>-3.0590350972248617E-2</v>
      </c>
      <c r="Z12" s="152">
        <v>-0.34296473332980776</v>
      </c>
      <c r="AA12" s="147"/>
      <c r="AB12" s="144"/>
      <c r="AC12" s="144"/>
      <c r="AD12" s="151">
        <v>4.5931640800215306E-2</v>
      </c>
      <c r="AE12" s="151">
        <v>2.254934636362466E-2</v>
      </c>
      <c r="AF12" s="144"/>
    </row>
    <row r="13" spans="1:32" ht="21.6" customHeight="1" x14ac:dyDescent="0.25">
      <c r="A13" s="154" t="s">
        <v>243</v>
      </c>
      <c r="B13" s="155">
        <v>0.20552763819095476</v>
      </c>
      <c r="C13" s="155">
        <v>0.20330969267139479</v>
      </c>
      <c r="D13" s="155">
        <v>0.20471938775510204</v>
      </c>
      <c r="E13" s="155">
        <v>0.20350657482780213</v>
      </c>
      <c r="F13" s="155">
        <v>0.21118012422360249</v>
      </c>
      <c r="G13" s="155">
        <v>0.18762088974854932</v>
      </c>
      <c r="H13" s="155">
        <v>0.18138261464750172</v>
      </c>
      <c r="I13" s="155">
        <v>0.15267175572519084</v>
      </c>
      <c r="J13" s="152">
        <v>-2.8710858922310871</v>
      </c>
      <c r="K13" s="152">
        <v>-4.7112939708558148</v>
      </c>
      <c r="L13" s="147"/>
      <c r="M13" s="203">
        <v>2.8839691150946352</v>
      </c>
      <c r="N13" s="144"/>
      <c r="P13" s="154" t="s">
        <v>243</v>
      </c>
      <c r="Q13" s="155">
        <v>0.13755571883419054</v>
      </c>
      <c r="R13" s="155">
        <v>0.14265180167635405</v>
      </c>
      <c r="S13" s="155">
        <v>0.15236962216451802</v>
      </c>
      <c r="T13" s="155">
        <v>0.14529797391443386</v>
      </c>
      <c r="U13" s="155">
        <v>0.14262638996956595</v>
      </c>
      <c r="V13" s="155">
        <v>0.13409907085447187</v>
      </c>
      <c r="W13" s="155">
        <v>0.12740655217203059</v>
      </c>
      <c r="X13" s="155">
        <v>0.12383206457424449</v>
      </c>
      <c r="Y13" s="152">
        <v>-0.35744875977860996</v>
      </c>
      <c r="Z13" s="152">
        <v>-1.6064286248039947</v>
      </c>
      <c r="AA13" s="147"/>
      <c r="AB13" s="144"/>
      <c r="AC13" s="144"/>
      <c r="AD13" s="151">
        <v>0.19978469543374899</v>
      </c>
      <c r="AE13" s="151">
        <v>0.13989635082228444</v>
      </c>
      <c r="AF13" s="144"/>
    </row>
    <row r="14" spans="1:32" ht="21.6" customHeight="1" x14ac:dyDescent="0.25">
      <c r="A14" s="154" t="s">
        <v>244</v>
      </c>
      <c r="B14" s="155">
        <v>0.11105527638190955</v>
      </c>
      <c r="C14" s="155">
        <v>0.10520094562647754</v>
      </c>
      <c r="D14" s="155">
        <v>0.10969387755102041</v>
      </c>
      <c r="E14" s="155">
        <v>0.10770194113963683</v>
      </c>
      <c r="F14" s="155">
        <v>0.17546583850931677</v>
      </c>
      <c r="G14" s="155">
        <v>0.1592520954223082</v>
      </c>
      <c r="H14" s="155">
        <v>0.12457221081451061</v>
      </c>
      <c r="I14" s="155">
        <v>9.9236641221374045E-2</v>
      </c>
      <c r="J14" s="152">
        <v>-2.5335569593136569</v>
      </c>
      <c r="K14" s="152">
        <v>-2.6178268619838851</v>
      </c>
      <c r="L14" s="147"/>
      <c r="M14" s="203">
        <v>-19.185967260662817</v>
      </c>
      <c r="N14" s="144"/>
      <c r="P14" s="154" t="s">
        <v>244</v>
      </c>
      <c r="Q14" s="155">
        <v>0.25849620377173649</v>
      </c>
      <c r="R14" s="155">
        <v>0.24034030167186224</v>
      </c>
      <c r="S14" s="155">
        <v>0.2378659101568309</v>
      </c>
      <c r="T14" s="155">
        <v>0.29218346695904429</v>
      </c>
      <c r="U14" s="155">
        <v>0.2982143384779033</v>
      </c>
      <c r="V14" s="155">
        <v>0.30440441581637501</v>
      </c>
      <c r="W14" s="155">
        <v>0.31380189541540388</v>
      </c>
      <c r="X14" s="155">
        <v>0.29109631382800222</v>
      </c>
      <c r="Y14" s="152">
        <v>-2.2705581587401658</v>
      </c>
      <c r="Z14" s="152">
        <v>1.2948610173674935</v>
      </c>
      <c r="AA14" s="147"/>
      <c r="AB14" s="144"/>
      <c r="AC14" s="144"/>
      <c r="AD14" s="151">
        <v>0.1254149098412129</v>
      </c>
      <c r="AE14" s="151">
        <v>0.27814770365432728</v>
      </c>
      <c r="AF14" s="144"/>
    </row>
    <row r="15" spans="1:32" ht="21.6" customHeight="1" x14ac:dyDescent="0.25">
      <c r="A15" s="154" t="s">
        <v>245</v>
      </c>
      <c r="B15" s="155">
        <v>1.0050251256281408E-3</v>
      </c>
      <c r="C15" s="155">
        <v>0</v>
      </c>
      <c r="D15" s="155">
        <v>6.3775510204081628E-4</v>
      </c>
      <c r="E15" s="155">
        <v>5.0093926111458983E-3</v>
      </c>
      <c r="F15" s="155">
        <v>3.105590062111801E-3</v>
      </c>
      <c r="G15" s="155">
        <v>1.7408123791102514E-2</v>
      </c>
      <c r="H15" s="155">
        <v>4.2436687200547572E-2</v>
      </c>
      <c r="I15" s="155">
        <v>2.5445292620865142E-3</v>
      </c>
      <c r="J15" s="152">
        <v>-3.9892157938461055</v>
      </c>
      <c r="K15" s="152">
        <v>-0.67853352754572194</v>
      </c>
      <c r="L15" s="147"/>
      <c r="M15" s="203">
        <v>-7.56033768438534</v>
      </c>
      <c r="N15" s="144"/>
      <c r="P15" s="154" t="s">
        <v>245</v>
      </c>
      <c r="Q15" s="155">
        <v>3.7932892481018859E-2</v>
      </c>
      <c r="R15" s="155">
        <v>5.5438268665834178E-2</v>
      </c>
      <c r="S15" s="155">
        <v>4.7804253079994051E-2</v>
      </c>
      <c r="T15" s="155">
        <v>4.5135795701135246E-2</v>
      </c>
      <c r="U15" s="155">
        <v>5.9085402487910096E-2</v>
      </c>
      <c r="V15" s="155">
        <v>8.6216724619506357E-2</v>
      </c>
      <c r="W15" s="155">
        <v>8.9786886034540825E-2</v>
      </c>
      <c r="X15" s="155">
        <v>7.8147906105939913E-2</v>
      </c>
      <c r="Y15" s="152">
        <v>-1.1638979928600912</v>
      </c>
      <c r="Z15" s="152">
        <v>1.7240067475951457</v>
      </c>
      <c r="AA15" s="147"/>
      <c r="AB15" s="144"/>
      <c r="AC15" s="144"/>
      <c r="AD15" s="151">
        <v>9.3298645375437337E-3</v>
      </c>
      <c r="AE15" s="151">
        <v>6.0907838629988456E-2</v>
      </c>
      <c r="AF15" s="144"/>
    </row>
    <row r="16" spans="1:32" ht="21.6" customHeight="1" x14ac:dyDescent="0.25">
      <c r="A16" s="154" t="s">
        <v>246</v>
      </c>
      <c r="B16" s="155">
        <v>3.5678391959798994E-2</v>
      </c>
      <c r="C16" s="155">
        <v>5.9692671394799057E-2</v>
      </c>
      <c r="D16" s="155">
        <v>7.0790816326530615E-2</v>
      </c>
      <c r="E16" s="155">
        <v>5.1346274264245463E-2</v>
      </c>
      <c r="F16" s="155">
        <v>4.6583850931677016E-2</v>
      </c>
      <c r="G16" s="155">
        <v>8.2527401676337847E-2</v>
      </c>
      <c r="H16" s="155">
        <v>8.6926762491444209E-2</v>
      </c>
      <c r="I16" s="155">
        <v>0.17430025445292621</v>
      </c>
      <c r="J16" s="152">
        <v>8.7373491961481999</v>
      </c>
      <c r="K16" s="152">
        <v>11.329729401514028</v>
      </c>
      <c r="L16" s="147"/>
      <c r="M16" s="203">
        <v>8.4000521157272967</v>
      </c>
      <c r="N16" s="144"/>
      <c r="P16" s="154" t="s">
        <v>246</v>
      </c>
      <c r="Q16" s="155">
        <v>5.3147195689444038E-2</v>
      </c>
      <c r="R16" s="155">
        <v>4.800876806841968E-2</v>
      </c>
      <c r="S16" s="155">
        <v>4.6911998535787418E-2</v>
      </c>
      <c r="T16" s="155">
        <v>5.4409648461591173E-2</v>
      </c>
      <c r="U16" s="155">
        <v>6.808757916301425E-2</v>
      </c>
      <c r="V16" s="155">
        <v>7.8112827528548895E-2</v>
      </c>
      <c r="W16" s="155">
        <v>7.1352287487371921E-2</v>
      </c>
      <c r="X16" s="155">
        <v>9.0299733295653245E-2</v>
      </c>
      <c r="Y16" s="152">
        <v>1.8947445808281325</v>
      </c>
      <c r="Z16" s="152">
        <v>2.99569157144869</v>
      </c>
      <c r="AA16" s="147"/>
      <c r="AB16" s="144"/>
      <c r="AC16" s="144"/>
      <c r="AD16" s="151">
        <v>6.1002960437785948E-2</v>
      </c>
      <c r="AE16" s="151">
        <v>6.0342817581166344E-2</v>
      </c>
      <c r="AF16" s="144"/>
    </row>
    <row r="17" spans="1:32" ht="15" customHeight="1" x14ac:dyDescent="0.25">
      <c r="A17" s="149" t="s">
        <v>247</v>
      </c>
      <c r="B17" s="150">
        <v>110.19195979899496</v>
      </c>
      <c r="C17" s="150">
        <v>89.853427895981127</v>
      </c>
      <c r="D17" s="150">
        <v>85.023596938775583</v>
      </c>
      <c r="E17" s="150">
        <v>99.207889793362511</v>
      </c>
      <c r="F17" s="150">
        <v>98.27173913043481</v>
      </c>
      <c r="G17" s="150">
        <v>92.145067698259211</v>
      </c>
      <c r="H17" s="150">
        <v>76.220396988364143</v>
      </c>
      <c r="I17" s="150">
        <v>68.239821882951659</v>
      </c>
      <c r="J17" s="156">
        <v>-7.980575105412484</v>
      </c>
      <c r="K17" s="156">
        <v>-25.410039066182662</v>
      </c>
      <c r="L17" s="147"/>
      <c r="M17" s="203">
        <v>7.153840640568589</v>
      </c>
      <c r="N17" s="144"/>
      <c r="P17" s="149" t="s">
        <v>247</v>
      </c>
      <c r="Q17" s="150">
        <v>81.930345334313031</v>
      </c>
      <c r="R17" s="150">
        <v>89.007456451627391</v>
      </c>
      <c r="S17" s="150">
        <v>69.819615872979554</v>
      </c>
      <c r="T17" s="150">
        <v>64.360081317526664</v>
      </c>
      <c r="U17" s="150">
        <v>63.788734475184931</v>
      </c>
      <c r="V17" s="150">
        <v>53.668310247202101</v>
      </c>
      <c r="W17" s="150">
        <v>59.952566507913588</v>
      </c>
      <c r="X17" s="150">
        <v>61.08598124238307</v>
      </c>
      <c r="Y17" s="156">
        <v>1.1334147344694827</v>
      </c>
      <c r="Z17" s="156">
        <v>-8.0987019667648354</v>
      </c>
      <c r="AA17" s="147"/>
      <c r="AB17" s="144"/>
      <c r="AC17" s="144"/>
      <c r="AD17" s="150">
        <v>93.649860949134322</v>
      </c>
      <c r="AE17" s="150">
        <v>69.184683209147906</v>
      </c>
      <c r="AF17" s="144"/>
    </row>
    <row r="18" spans="1:32" ht="15" customHeight="1" x14ac:dyDescent="0.25">
      <c r="A18" s="149" t="s">
        <v>248</v>
      </c>
      <c r="B18" s="150">
        <v>110.29734085414988</v>
      </c>
      <c r="C18" s="150">
        <v>92.681075888568699</v>
      </c>
      <c r="D18" s="150">
        <v>95.596069868995613</v>
      </c>
      <c r="E18" s="150">
        <v>112.91255144032918</v>
      </c>
      <c r="F18" s="150">
        <v>118.62444113263783</v>
      </c>
      <c r="G18" s="150">
        <v>101.67156862745092</v>
      </c>
      <c r="H18" s="150">
        <v>91.109414758269722</v>
      </c>
      <c r="I18" s="150">
        <v>87.492874109263624</v>
      </c>
      <c r="J18" s="156">
        <v>-3.6165406490060974</v>
      </c>
      <c r="K18" s="156">
        <v>-15.696633883907253</v>
      </c>
      <c r="L18" s="147"/>
      <c r="M18" s="203">
        <v>-9.0853690687404907</v>
      </c>
      <c r="N18" s="144"/>
      <c r="P18" s="149" t="s">
        <v>248</v>
      </c>
      <c r="Q18" s="150">
        <v>104.8986875924916</v>
      </c>
      <c r="R18" s="150">
        <v>116.97383929854823</v>
      </c>
      <c r="S18" s="150">
        <v>91.945246800731255</v>
      </c>
      <c r="T18" s="150">
        <v>90.549216888843887</v>
      </c>
      <c r="U18" s="150">
        <v>94.422231202605388</v>
      </c>
      <c r="V18" s="150">
        <v>84.71582501613787</v>
      </c>
      <c r="W18" s="150">
        <v>96.045760737439167</v>
      </c>
      <c r="X18" s="150">
        <v>96.578243178004115</v>
      </c>
      <c r="Y18" s="156">
        <v>0.53248244056494798</v>
      </c>
      <c r="Z18" s="156">
        <v>-1.7057155098249268</v>
      </c>
      <c r="AA18" s="147"/>
      <c r="AB18" s="144"/>
      <c r="AC18" s="144"/>
      <c r="AD18" s="150">
        <v>103.18950799317088</v>
      </c>
      <c r="AE18" s="150">
        <v>98.283958687829042</v>
      </c>
      <c r="AF18" s="144"/>
    </row>
    <row r="19" spans="1:32" ht="15" customHeight="1" x14ac:dyDescent="0.25">
      <c r="A19" s="146" t="s">
        <v>249</v>
      </c>
      <c r="B19" s="147">
        <v>637</v>
      </c>
      <c r="C19" s="147">
        <v>461</v>
      </c>
      <c r="D19" s="147">
        <v>601</v>
      </c>
      <c r="E19" s="147">
        <v>524</v>
      </c>
      <c r="F19" s="147">
        <v>781</v>
      </c>
      <c r="G19" s="147">
        <v>601</v>
      </c>
      <c r="H19" s="147">
        <v>491</v>
      </c>
      <c r="I19" s="147">
        <v>500</v>
      </c>
      <c r="J19" s="148">
        <v>1.8329938900203666E-2</v>
      </c>
      <c r="K19" s="148">
        <v>-0.14550781249999994</v>
      </c>
      <c r="L19" s="147"/>
      <c r="M19" s="155">
        <v>1.6544786737698949E-2</v>
      </c>
      <c r="N19" s="144"/>
      <c r="P19" s="146" t="s">
        <v>249</v>
      </c>
      <c r="Q19" s="147">
        <v>36464</v>
      </c>
      <c r="R19" s="147">
        <v>28208</v>
      </c>
      <c r="S19" s="147">
        <v>29286</v>
      </c>
      <c r="T19" s="147">
        <v>27959</v>
      </c>
      <c r="U19" s="147">
        <v>26902</v>
      </c>
      <c r="V19" s="147">
        <v>27118</v>
      </c>
      <c r="W19" s="147">
        <v>30582</v>
      </c>
      <c r="X19" s="147">
        <v>30221</v>
      </c>
      <c r="Y19" s="148">
        <v>-1.1804329344058596E-2</v>
      </c>
      <c r="Z19" s="148">
        <v>2.4346428173678918E-2</v>
      </c>
      <c r="AA19" s="147"/>
      <c r="AB19" s="144"/>
      <c r="AC19" s="144"/>
      <c r="AD19" s="147">
        <v>585.14285714285711</v>
      </c>
      <c r="AE19" s="147">
        <v>29502.714285714286</v>
      </c>
      <c r="AF19" s="144"/>
    </row>
    <row r="20" spans="1:32" ht="15" customHeight="1" x14ac:dyDescent="0.25">
      <c r="A20" s="146" t="s">
        <v>250</v>
      </c>
      <c r="B20" s="147">
        <v>164</v>
      </c>
      <c r="C20" s="147">
        <v>54</v>
      </c>
      <c r="D20" s="147">
        <v>83</v>
      </c>
      <c r="E20" s="147">
        <v>141</v>
      </c>
      <c r="F20" s="147">
        <v>187</v>
      </c>
      <c r="G20" s="147">
        <v>135</v>
      </c>
      <c r="H20" s="147">
        <v>76</v>
      </c>
      <c r="I20" s="147">
        <v>131</v>
      </c>
      <c r="J20" s="148">
        <v>0.72368421052631582</v>
      </c>
      <c r="K20" s="148">
        <v>9.166666666666666E-2</v>
      </c>
      <c r="L20" s="147"/>
      <c r="M20" s="155">
        <v>1.7654986522911052E-2</v>
      </c>
      <c r="N20" s="144"/>
      <c r="P20" s="146" t="s">
        <v>250</v>
      </c>
      <c r="Q20" s="147">
        <v>7584</v>
      </c>
      <c r="R20" s="147">
        <v>5676</v>
      </c>
      <c r="S20" s="147">
        <v>5517</v>
      </c>
      <c r="T20" s="147">
        <v>5325</v>
      </c>
      <c r="U20" s="147">
        <v>4926</v>
      </c>
      <c r="V20" s="147">
        <v>5420</v>
      </c>
      <c r="W20" s="147">
        <v>6381</v>
      </c>
      <c r="X20" s="147">
        <v>7420</v>
      </c>
      <c r="Y20" s="148">
        <v>0.16282714308102178</v>
      </c>
      <c r="Z20" s="148">
        <v>0.27213500208185365</v>
      </c>
      <c r="AA20" s="147"/>
      <c r="AB20" s="144"/>
      <c r="AC20" s="144"/>
      <c r="AD20" s="147">
        <v>120</v>
      </c>
      <c r="AE20" s="147">
        <v>5832.7142857142853</v>
      </c>
      <c r="AF20" s="144"/>
    </row>
    <row r="21" spans="1:32" ht="15" customHeight="1" x14ac:dyDescent="0.25">
      <c r="A21" s="149" t="s">
        <v>251</v>
      </c>
      <c r="B21" s="150">
        <v>0</v>
      </c>
      <c r="C21" s="150">
        <v>1924</v>
      </c>
      <c r="D21" s="150">
        <v>1352</v>
      </c>
      <c r="E21" s="150">
        <v>1294</v>
      </c>
      <c r="F21" s="150">
        <v>958</v>
      </c>
      <c r="G21" s="150">
        <v>1240</v>
      </c>
      <c r="H21" s="150">
        <v>1179</v>
      </c>
      <c r="I21" s="150">
        <v>1211</v>
      </c>
      <c r="J21" s="148">
        <v>2.7141645462256149E-2</v>
      </c>
      <c r="K21" s="157">
        <v>-8.569271423178558E-2</v>
      </c>
      <c r="L21" s="147"/>
      <c r="M21" s="155">
        <v>2.2495913211472731E-2</v>
      </c>
      <c r="N21" s="144"/>
      <c r="P21" s="149" t="s">
        <v>251</v>
      </c>
      <c r="Q21" s="150">
        <v>0</v>
      </c>
      <c r="R21" s="150">
        <v>78700</v>
      </c>
      <c r="S21" s="150">
        <v>63006</v>
      </c>
      <c r="T21" s="150">
        <v>54197</v>
      </c>
      <c r="U21" s="150">
        <v>49382</v>
      </c>
      <c r="V21" s="150">
        <v>47901</v>
      </c>
      <c r="W21" s="150">
        <v>48943</v>
      </c>
      <c r="X21" s="150">
        <v>53832</v>
      </c>
      <c r="Y21" s="148">
        <v>9.9891710765584452E-2</v>
      </c>
      <c r="Z21" s="157">
        <v>-5.5935042045544225E-2</v>
      </c>
      <c r="AA21" s="147"/>
      <c r="AB21" s="144"/>
      <c r="AC21" s="144"/>
      <c r="AD21" s="158">
        <v>1324.5</v>
      </c>
      <c r="AE21" s="158">
        <v>57021.5</v>
      </c>
      <c r="AF21" s="144"/>
    </row>
    <row r="22" spans="1:32" ht="15" customHeight="1" x14ac:dyDescent="0.25">
      <c r="A22" s="159" t="s">
        <v>252</v>
      </c>
      <c r="B22" s="147">
        <v>409</v>
      </c>
      <c r="C22" s="147">
        <v>340</v>
      </c>
      <c r="D22" s="147">
        <v>430</v>
      </c>
      <c r="E22" s="147">
        <v>277</v>
      </c>
      <c r="F22" s="147">
        <v>339</v>
      </c>
      <c r="G22" s="147">
        <v>326</v>
      </c>
      <c r="H22" s="147">
        <v>308</v>
      </c>
      <c r="I22" s="147">
        <v>342</v>
      </c>
      <c r="J22" s="148">
        <v>0.11038961038961038</v>
      </c>
      <c r="K22" s="148">
        <v>-1.4409221902017291E-2</v>
      </c>
      <c r="L22" s="147"/>
      <c r="M22" s="155">
        <v>2.0492539996404817E-2</v>
      </c>
      <c r="N22" s="144"/>
      <c r="P22" s="159" t="s">
        <v>252</v>
      </c>
      <c r="Q22" s="147">
        <v>22046</v>
      </c>
      <c r="R22" s="147">
        <v>20459</v>
      </c>
      <c r="S22" s="147">
        <v>20642</v>
      </c>
      <c r="T22" s="147">
        <v>16985</v>
      </c>
      <c r="U22" s="147">
        <v>16657</v>
      </c>
      <c r="V22" s="147">
        <v>16735</v>
      </c>
      <c r="W22" s="147">
        <v>15730</v>
      </c>
      <c r="X22" s="147">
        <v>16689</v>
      </c>
      <c r="Y22" s="148">
        <v>6.0966306420851872E-2</v>
      </c>
      <c r="Z22" s="148">
        <v>-9.6174973308369494E-2</v>
      </c>
      <c r="AA22" s="147"/>
      <c r="AB22" s="144"/>
      <c r="AC22" s="144"/>
      <c r="AD22" s="147">
        <v>347</v>
      </c>
      <c r="AE22" s="147">
        <v>18464.857142857141</v>
      </c>
      <c r="AF22" s="144"/>
    </row>
    <row r="23" spans="1:32" ht="15" customHeight="1" x14ac:dyDescent="0.25">
      <c r="A23" s="159" t="s">
        <v>253</v>
      </c>
      <c r="B23" s="147">
        <v>59</v>
      </c>
      <c r="C23" s="147">
        <v>37</v>
      </c>
      <c r="D23" s="147">
        <v>45</v>
      </c>
      <c r="E23" s="147">
        <v>34</v>
      </c>
      <c r="F23" s="147">
        <v>36</v>
      </c>
      <c r="G23" s="147">
        <v>20</v>
      </c>
      <c r="H23" s="147">
        <v>39</v>
      </c>
      <c r="I23" s="147">
        <v>35</v>
      </c>
      <c r="J23" s="148">
        <v>-0.10256410256410256</v>
      </c>
      <c r="K23" s="148">
        <v>-9.2592592592592546E-2</v>
      </c>
      <c r="L23" s="147"/>
      <c r="M23" s="155">
        <v>2.6061057334326135E-2</v>
      </c>
      <c r="N23" s="144"/>
      <c r="P23" s="159" t="s">
        <v>253</v>
      </c>
      <c r="Q23" s="147">
        <v>1453</v>
      </c>
      <c r="R23" s="147">
        <v>1476</v>
      </c>
      <c r="S23" s="147">
        <v>1841</v>
      </c>
      <c r="T23" s="147">
        <v>1505</v>
      </c>
      <c r="U23" s="147">
        <v>1274</v>
      </c>
      <c r="V23" s="147">
        <v>1299</v>
      </c>
      <c r="W23" s="147">
        <v>1201</v>
      </c>
      <c r="X23" s="147">
        <v>1343</v>
      </c>
      <c r="Y23" s="148">
        <v>0.11823480432972523</v>
      </c>
      <c r="Z23" s="148">
        <v>-6.4484028261518625E-2</v>
      </c>
      <c r="AA23" s="147"/>
      <c r="AB23" s="144"/>
      <c r="AC23" s="144"/>
      <c r="AD23" s="147">
        <v>38.571428571428569</v>
      </c>
      <c r="AE23" s="147">
        <v>1435.5714285714287</v>
      </c>
      <c r="AF23" s="144"/>
    </row>
    <row r="24" spans="1:32" ht="15" customHeight="1" x14ac:dyDescent="0.25">
      <c r="A24" s="159" t="s">
        <v>254</v>
      </c>
      <c r="B24" s="160">
        <v>0.12606837606837606</v>
      </c>
      <c r="C24" s="160">
        <v>9.8143236074270557E-2</v>
      </c>
      <c r="D24" s="160">
        <v>9.4736842105263161E-2</v>
      </c>
      <c r="E24" s="160">
        <v>0.10932475884244373</v>
      </c>
      <c r="F24" s="160">
        <v>9.6000000000000002E-2</v>
      </c>
      <c r="G24" s="160">
        <v>5.7803468208092484E-2</v>
      </c>
      <c r="H24" s="160">
        <v>0.11239193083573487</v>
      </c>
      <c r="I24" s="160">
        <v>9.2838196286472149E-2</v>
      </c>
      <c r="J24" s="152">
        <v>-1.9553734549262722</v>
      </c>
      <c r="K24" s="152">
        <v>-0.71988544730684223</v>
      </c>
      <c r="L24" s="147"/>
      <c r="M24" s="203">
        <v>1.8359491761183775</v>
      </c>
      <c r="N24" s="144"/>
      <c r="P24" s="159" t="s">
        <v>254</v>
      </c>
      <c r="Q24" s="160">
        <v>6.1832418400783011E-2</v>
      </c>
      <c r="R24" s="160">
        <v>6.7289719626168226E-2</v>
      </c>
      <c r="S24" s="160">
        <v>8.1884090201485571E-2</v>
      </c>
      <c r="T24" s="160">
        <v>8.1395348837209308E-2</v>
      </c>
      <c r="U24" s="160">
        <v>7.105013663487815E-2</v>
      </c>
      <c r="V24" s="160">
        <v>7.2030608849950092E-2</v>
      </c>
      <c r="W24" s="160">
        <v>7.0934971354320475E-2</v>
      </c>
      <c r="X24" s="160">
        <v>7.4478704525288375E-2</v>
      </c>
      <c r="Y24" s="152">
        <v>0.35437331709678999</v>
      </c>
      <c r="Z24" s="152">
        <v>0.23409903339213362</v>
      </c>
      <c r="AA24" s="147"/>
      <c r="AB24" s="144"/>
      <c r="AC24" s="144"/>
      <c r="AD24" s="160">
        <v>0.10003705075954057</v>
      </c>
      <c r="AE24" s="160">
        <v>7.2137714191367039E-2</v>
      </c>
      <c r="AF24" s="144"/>
    </row>
    <row r="25" spans="1:32" x14ac:dyDescent="0.25">
      <c r="A25" s="161" t="s">
        <v>255</v>
      </c>
      <c r="B25" s="161"/>
      <c r="C25" s="161"/>
      <c r="D25" s="161"/>
      <c r="E25" s="162"/>
      <c r="F25" s="162"/>
      <c r="G25" s="162"/>
      <c r="H25" s="162"/>
      <c r="I25" s="162"/>
      <c r="J25" s="162"/>
      <c r="K25" s="162"/>
      <c r="L25" s="162"/>
      <c r="M25" s="144"/>
      <c r="N25" s="144"/>
      <c r="O25" s="204"/>
      <c r="P25" s="161" t="s">
        <v>255</v>
      </c>
      <c r="Q25" s="161"/>
      <c r="R25" s="161"/>
      <c r="S25" s="161"/>
      <c r="T25" s="162"/>
      <c r="U25" s="162"/>
      <c r="V25" s="162"/>
      <c r="W25" s="162"/>
      <c r="X25" s="162"/>
      <c r="Y25" s="162"/>
      <c r="Z25" s="162"/>
      <c r="AA25" s="162"/>
      <c r="AB25" s="144"/>
      <c r="AC25" s="144"/>
      <c r="AD25" s="144"/>
      <c r="AE25" s="144"/>
      <c r="AF25" s="144"/>
    </row>
    <row r="26" spans="1:32" x14ac:dyDescent="0.25">
      <c r="A26" s="205"/>
      <c r="B26" s="205"/>
      <c r="C26" s="205"/>
      <c r="D26" s="205"/>
      <c r="E26" s="144"/>
      <c r="F26" s="144"/>
      <c r="G26" s="144"/>
      <c r="H26" s="144"/>
      <c r="I26" s="162"/>
      <c r="J26" s="162"/>
      <c r="K26" s="162"/>
      <c r="L26" s="162"/>
      <c r="M26" s="144"/>
      <c r="N26" s="144"/>
      <c r="O26" s="144"/>
      <c r="P26" s="163"/>
      <c r="Q26" s="163"/>
      <c r="R26" s="163"/>
      <c r="S26" s="163"/>
      <c r="T26" s="144"/>
      <c r="U26" s="144"/>
      <c r="V26" s="144"/>
      <c r="W26" s="144"/>
      <c r="X26" s="162"/>
      <c r="Y26" s="162"/>
      <c r="Z26" s="162"/>
      <c r="AA26" s="162"/>
      <c r="AB26" s="144"/>
      <c r="AC26" s="144"/>
      <c r="AD26" s="144"/>
      <c r="AE26" s="144"/>
      <c r="AF26" s="144"/>
    </row>
    <row r="27" spans="1:32" x14ac:dyDescent="0.25">
      <c r="A27" s="164"/>
      <c r="B27" s="164"/>
      <c r="C27" s="164"/>
      <c r="D27" s="164"/>
      <c r="E27" s="144"/>
      <c r="F27" s="144"/>
      <c r="G27" s="144"/>
      <c r="H27" s="144"/>
      <c r="I27" s="144"/>
      <c r="J27" s="144"/>
      <c r="K27" s="144"/>
      <c r="L27" s="144"/>
      <c r="M27" s="144"/>
      <c r="N27" s="144"/>
      <c r="O27" s="204"/>
      <c r="P27" s="164"/>
      <c r="Q27" s="164"/>
      <c r="R27" s="164"/>
      <c r="S27" s="164"/>
      <c r="T27" s="144"/>
      <c r="U27" s="144"/>
      <c r="V27" s="144"/>
      <c r="W27" s="144"/>
      <c r="X27" s="144"/>
      <c r="Y27" s="144"/>
      <c r="Z27" s="144"/>
      <c r="AA27" s="144"/>
      <c r="AB27" s="144"/>
      <c r="AC27" s="144"/>
      <c r="AD27" s="144"/>
      <c r="AE27" s="144"/>
      <c r="AF27" s="144"/>
    </row>
    <row r="28" spans="1:32" x14ac:dyDescent="0.25">
      <c r="A28" s="165" t="s">
        <v>256</v>
      </c>
      <c r="B28" s="165"/>
      <c r="C28" s="165"/>
      <c r="D28" s="165"/>
      <c r="E28" s="144"/>
      <c r="F28" s="144"/>
      <c r="G28" s="144"/>
      <c r="H28" s="144"/>
      <c r="I28" s="144"/>
      <c r="J28" s="144"/>
      <c r="K28" s="144"/>
      <c r="L28" s="144"/>
      <c r="M28" s="144"/>
      <c r="N28" s="144"/>
      <c r="O28" s="204"/>
      <c r="P28" s="165" t="s">
        <v>256</v>
      </c>
      <c r="Q28" s="165"/>
      <c r="R28" s="165"/>
      <c r="S28" s="165"/>
      <c r="T28" s="144"/>
      <c r="U28" s="144"/>
      <c r="V28" s="144"/>
      <c r="W28" s="144"/>
      <c r="X28" s="144"/>
      <c r="Y28" s="144"/>
      <c r="Z28" s="144"/>
      <c r="AA28" s="144"/>
      <c r="AB28" s="144"/>
      <c r="AC28" s="144"/>
      <c r="AD28" s="144"/>
      <c r="AE28" s="144"/>
      <c r="AF28" s="144"/>
    </row>
    <row r="29" spans="1:32" outlineLevel="1" x14ac:dyDescent="0.25">
      <c r="A29" s="166" t="s">
        <v>325</v>
      </c>
      <c r="B29" s="166"/>
      <c r="C29" s="166"/>
      <c r="D29" s="166"/>
      <c r="E29" s="167"/>
      <c r="F29" s="167"/>
      <c r="G29" s="167"/>
      <c r="H29" s="167"/>
      <c r="I29" s="167"/>
      <c r="J29" s="167"/>
      <c r="K29" s="167"/>
      <c r="L29" s="167"/>
      <c r="M29" s="144"/>
      <c r="N29" s="144"/>
      <c r="P29" s="166" t="s">
        <v>231</v>
      </c>
      <c r="Q29" s="166"/>
      <c r="R29" s="166"/>
      <c r="S29" s="166"/>
      <c r="T29" s="167"/>
      <c r="U29" s="167"/>
      <c r="V29" s="167"/>
      <c r="W29" s="167"/>
      <c r="X29" s="167"/>
      <c r="Y29" s="167"/>
      <c r="Z29" s="167"/>
      <c r="AA29" s="167"/>
      <c r="AB29" s="144"/>
      <c r="AC29" s="144"/>
      <c r="AD29" s="144"/>
      <c r="AE29" s="144"/>
      <c r="AF29" s="144"/>
    </row>
    <row r="30" spans="1:32" ht="31.5" outlineLevel="1" x14ac:dyDescent="0.25">
      <c r="A30" s="168" t="s">
        <v>257</v>
      </c>
      <c r="B30" s="141">
        <v>2019</v>
      </c>
      <c r="C30" s="141">
        <v>2020</v>
      </c>
      <c r="D30" s="141">
        <v>2021</v>
      </c>
      <c r="E30" s="141">
        <v>2022</v>
      </c>
      <c r="F30" s="141">
        <v>2023</v>
      </c>
      <c r="G30" s="141">
        <v>2024</v>
      </c>
      <c r="H30" s="141">
        <v>2025</v>
      </c>
      <c r="I30" s="141">
        <v>2026</v>
      </c>
      <c r="J30" s="142" t="s">
        <v>232</v>
      </c>
      <c r="K30" s="142" t="s">
        <v>258</v>
      </c>
      <c r="L30" s="143" t="s">
        <v>234</v>
      </c>
      <c r="M30" s="145" t="s">
        <v>287</v>
      </c>
      <c r="N30" s="144"/>
      <c r="P30" s="168" t="s">
        <v>257</v>
      </c>
      <c r="Q30" s="141">
        <v>2019</v>
      </c>
      <c r="R30" s="141">
        <v>2020</v>
      </c>
      <c r="S30" s="141">
        <v>2021</v>
      </c>
      <c r="T30" s="141">
        <v>2022</v>
      </c>
      <c r="U30" s="141">
        <v>2023</v>
      </c>
      <c r="V30" s="141">
        <v>2024</v>
      </c>
      <c r="W30" s="141">
        <v>2025</v>
      </c>
      <c r="X30" s="141">
        <v>2026</v>
      </c>
      <c r="Y30" s="142" t="s">
        <v>232</v>
      </c>
      <c r="Z30" s="142" t="s">
        <v>258</v>
      </c>
      <c r="AA30" s="143" t="s">
        <v>234</v>
      </c>
      <c r="AB30" s="144"/>
      <c r="AC30" s="144"/>
      <c r="AD30" s="145" t="s">
        <v>326</v>
      </c>
      <c r="AE30" s="145" t="s">
        <v>235</v>
      </c>
      <c r="AF30" s="144"/>
    </row>
    <row r="31" spans="1:32" outlineLevel="1" x14ac:dyDescent="0.25">
      <c r="A31" s="169" t="s">
        <v>259</v>
      </c>
      <c r="B31" s="150">
        <v>257</v>
      </c>
      <c r="C31" s="150">
        <v>202</v>
      </c>
      <c r="D31" s="150">
        <v>246</v>
      </c>
      <c r="E31" s="150">
        <v>229</v>
      </c>
      <c r="F31" s="150">
        <v>239</v>
      </c>
      <c r="G31" s="150">
        <v>294</v>
      </c>
      <c r="H31" s="150">
        <v>219</v>
      </c>
      <c r="I31" s="150">
        <v>253</v>
      </c>
      <c r="J31" s="148">
        <v>0.15525114155251141</v>
      </c>
      <c r="K31" s="148">
        <v>5.0415183867141146E-2</v>
      </c>
      <c r="L31" s="147"/>
      <c r="M31" s="155">
        <v>1.6482084690553747E-2</v>
      </c>
      <c r="N31" s="144"/>
      <c r="P31" s="169" t="s">
        <v>259</v>
      </c>
      <c r="Q31" s="150">
        <v>12909</v>
      </c>
      <c r="R31" s="150">
        <v>14576</v>
      </c>
      <c r="S31" s="150">
        <v>11804</v>
      </c>
      <c r="T31" s="150">
        <v>11312</v>
      </c>
      <c r="U31" s="150">
        <v>13326</v>
      </c>
      <c r="V31" s="150">
        <v>13708</v>
      </c>
      <c r="W31" s="150">
        <v>13724</v>
      </c>
      <c r="X31" s="150">
        <v>15350</v>
      </c>
      <c r="Y31" s="148">
        <v>0.11847857767414748</v>
      </c>
      <c r="Z31" s="148">
        <v>0.17612933591654906</v>
      </c>
      <c r="AA31" s="147"/>
      <c r="AB31" s="144"/>
      <c r="AC31" s="144"/>
      <c r="AD31" s="147">
        <v>240.85714285714286</v>
      </c>
      <c r="AE31" s="147">
        <v>13051.285714285714</v>
      </c>
      <c r="AF31" s="144"/>
    </row>
    <row r="32" spans="1:32" outlineLevel="1" x14ac:dyDescent="0.25">
      <c r="A32" s="169" t="s">
        <v>260</v>
      </c>
      <c r="B32" s="150">
        <v>8</v>
      </c>
      <c r="C32" s="150">
        <v>6</v>
      </c>
      <c r="D32" s="150">
        <v>10</v>
      </c>
      <c r="E32" s="150">
        <v>8</v>
      </c>
      <c r="F32" s="150">
        <v>8</v>
      </c>
      <c r="G32" s="150">
        <v>7</v>
      </c>
      <c r="H32" s="150">
        <v>8</v>
      </c>
      <c r="I32" s="150">
        <v>5</v>
      </c>
      <c r="J32" s="148">
        <v>-0.375</v>
      </c>
      <c r="K32" s="148">
        <v>-0.36363636363636359</v>
      </c>
      <c r="L32" s="147"/>
      <c r="M32" s="155">
        <v>1.5625E-2</v>
      </c>
      <c r="N32" s="144"/>
      <c r="P32" s="169" t="s">
        <v>260</v>
      </c>
      <c r="Q32" s="150">
        <v>335</v>
      </c>
      <c r="R32" s="150">
        <v>314</v>
      </c>
      <c r="S32" s="150">
        <v>298</v>
      </c>
      <c r="T32" s="150">
        <v>235</v>
      </c>
      <c r="U32" s="150">
        <v>305</v>
      </c>
      <c r="V32" s="150">
        <v>292</v>
      </c>
      <c r="W32" s="150">
        <v>283</v>
      </c>
      <c r="X32" s="150">
        <v>320</v>
      </c>
      <c r="Y32" s="148">
        <v>0.13074204946996468</v>
      </c>
      <c r="Z32" s="148">
        <v>8.6323957322987449E-2</v>
      </c>
      <c r="AA32" s="147"/>
      <c r="AB32" s="144"/>
      <c r="AC32" s="144"/>
      <c r="AD32" s="147">
        <v>7.8571428571428568</v>
      </c>
      <c r="AE32" s="147">
        <v>294.57142857142856</v>
      </c>
      <c r="AF32" s="144"/>
    </row>
    <row r="33" spans="1:32" outlineLevel="1" x14ac:dyDescent="0.25">
      <c r="A33" s="169" t="s">
        <v>261</v>
      </c>
      <c r="B33" s="150">
        <v>102</v>
      </c>
      <c r="C33" s="150">
        <v>88</v>
      </c>
      <c r="D33" s="150">
        <v>110</v>
      </c>
      <c r="E33" s="150">
        <v>92</v>
      </c>
      <c r="F33" s="150">
        <v>65</v>
      </c>
      <c r="G33" s="150">
        <v>107</v>
      </c>
      <c r="H33" s="150">
        <v>78</v>
      </c>
      <c r="I33" s="150">
        <v>64</v>
      </c>
      <c r="J33" s="148">
        <v>-0.17948717948717949</v>
      </c>
      <c r="K33" s="148">
        <v>-0.30218068535825543</v>
      </c>
      <c r="L33" s="147"/>
      <c r="M33" s="155">
        <v>7.8720787207872081E-2</v>
      </c>
      <c r="N33" s="144"/>
      <c r="P33" s="169" t="s">
        <v>261</v>
      </c>
      <c r="Q33" s="150">
        <v>648</v>
      </c>
      <c r="R33" s="150">
        <v>849</v>
      </c>
      <c r="S33" s="150">
        <v>1022</v>
      </c>
      <c r="T33" s="150">
        <v>685</v>
      </c>
      <c r="U33" s="150">
        <v>809</v>
      </c>
      <c r="V33" s="150">
        <v>743</v>
      </c>
      <c r="W33" s="150">
        <v>677</v>
      </c>
      <c r="X33" s="150">
        <v>813</v>
      </c>
      <c r="Y33" s="148">
        <v>0.20088626292466766</v>
      </c>
      <c r="Z33" s="148">
        <v>4.7487575924903415E-2</v>
      </c>
      <c r="AA33" s="147"/>
      <c r="AB33" s="144"/>
      <c r="AC33" s="144"/>
      <c r="AD33" s="147">
        <v>91.714285714285708</v>
      </c>
      <c r="AE33" s="147">
        <v>776.14285714285711</v>
      </c>
      <c r="AF33" s="144"/>
    </row>
    <row r="34" spans="1:32" outlineLevel="1" x14ac:dyDescent="0.25">
      <c r="A34" s="169" t="s">
        <v>262</v>
      </c>
      <c r="B34" s="150">
        <v>269</v>
      </c>
      <c r="C34" s="150">
        <v>201</v>
      </c>
      <c r="D34" s="150">
        <v>196</v>
      </c>
      <c r="E34" s="150">
        <v>135</v>
      </c>
      <c r="F34" s="150">
        <v>62</v>
      </c>
      <c r="G34" s="150">
        <v>71</v>
      </c>
      <c r="H34" s="150">
        <v>92</v>
      </c>
      <c r="I34" s="150">
        <v>75</v>
      </c>
      <c r="J34" s="148">
        <v>-0.18478260869565216</v>
      </c>
      <c r="K34" s="148">
        <v>-0.48830409356725152</v>
      </c>
      <c r="L34" s="147"/>
      <c r="M34" s="155">
        <v>1.2686062246278756E-2</v>
      </c>
      <c r="N34" s="144"/>
      <c r="P34" s="169" t="s">
        <v>262</v>
      </c>
      <c r="Q34" s="150">
        <v>11856</v>
      </c>
      <c r="R34" s="150">
        <v>11965</v>
      </c>
      <c r="S34" s="150">
        <v>8987</v>
      </c>
      <c r="T34" s="150">
        <v>6063</v>
      </c>
      <c r="U34" s="150">
        <v>6174</v>
      </c>
      <c r="V34" s="150">
        <v>6520</v>
      </c>
      <c r="W34" s="150">
        <v>6169</v>
      </c>
      <c r="X34" s="150">
        <v>5912</v>
      </c>
      <c r="Y34" s="148">
        <v>-4.1659912465553575E-2</v>
      </c>
      <c r="Z34" s="148">
        <v>-0.28319534416461706</v>
      </c>
      <c r="AA34" s="147"/>
      <c r="AB34" s="144"/>
      <c r="AC34" s="144"/>
      <c r="AD34" s="147">
        <v>146.57142857142858</v>
      </c>
      <c r="AE34" s="147">
        <v>8247.7142857142862</v>
      </c>
      <c r="AF34" s="144"/>
    </row>
    <row r="35" spans="1:32" outlineLevel="1" x14ac:dyDescent="0.25">
      <c r="A35" s="169" t="s">
        <v>53</v>
      </c>
      <c r="B35" s="150">
        <v>88</v>
      </c>
      <c r="C35" s="150">
        <v>56</v>
      </c>
      <c r="D35" s="150">
        <v>37</v>
      </c>
      <c r="E35" s="150">
        <v>55</v>
      </c>
      <c r="F35" s="150">
        <v>47</v>
      </c>
      <c r="G35" s="150">
        <v>37</v>
      </c>
      <c r="H35" s="150">
        <v>82</v>
      </c>
      <c r="I35" s="150">
        <v>39</v>
      </c>
      <c r="J35" s="148">
        <v>-0.52439024390243905</v>
      </c>
      <c r="K35" s="148">
        <v>-0.32089552238805974</v>
      </c>
      <c r="L35" s="147"/>
      <c r="M35" s="155">
        <v>1.7348754448398576E-2</v>
      </c>
      <c r="N35" s="144"/>
      <c r="P35" s="169" t="s">
        <v>53</v>
      </c>
      <c r="Q35" s="150">
        <v>3058</v>
      </c>
      <c r="R35" s="150">
        <v>2798</v>
      </c>
      <c r="S35" s="150">
        <v>2668</v>
      </c>
      <c r="T35" s="150">
        <v>2221</v>
      </c>
      <c r="U35" s="150">
        <v>2390</v>
      </c>
      <c r="V35" s="150">
        <v>2332</v>
      </c>
      <c r="W35" s="150">
        <v>2360</v>
      </c>
      <c r="X35" s="150">
        <v>2248</v>
      </c>
      <c r="Y35" s="148">
        <v>-4.7457627118644069E-2</v>
      </c>
      <c r="Z35" s="148">
        <v>-0.1172939922589331</v>
      </c>
      <c r="AA35" s="147"/>
      <c r="AB35" s="144"/>
      <c r="AC35" s="144"/>
      <c r="AD35" s="147">
        <v>57.428571428571431</v>
      </c>
      <c r="AE35" s="147">
        <v>2546.7142857142858</v>
      </c>
      <c r="AF35" s="144"/>
    </row>
    <row r="36" spans="1:32" outlineLevel="1" x14ac:dyDescent="0.25">
      <c r="A36" s="169" t="s">
        <v>11</v>
      </c>
      <c r="B36" s="150">
        <v>90</v>
      </c>
      <c r="C36" s="150">
        <v>98</v>
      </c>
      <c r="D36" s="150">
        <v>101</v>
      </c>
      <c r="E36" s="150">
        <v>79</v>
      </c>
      <c r="F36" s="150">
        <v>97</v>
      </c>
      <c r="G36" s="150">
        <v>71</v>
      </c>
      <c r="H36" s="150">
        <v>93</v>
      </c>
      <c r="I36" s="150">
        <v>110</v>
      </c>
      <c r="J36" s="148">
        <v>0.18279569892473119</v>
      </c>
      <c r="K36" s="148">
        <v>0.22416534181240058</v>
      </c>
      <c r="L36" s="147"/>
      <c r="M36" s="155">
        <v>1.4951746635857006E-2</v>
      </c>
      <c r="N36" s="144"/>
      <c r="P36" s="169" t="s">
        <v>11</v>
      </c>
      <c r="Q36" s="150">
        <v>5545</v>
      </c>
      <c r="R36" s="150">
        <v>7081</v>
      </c>
      <c r="S36" s="150">
        <v>5662</v>
      </c>
      <c r="T36" s="150">
        <v>5708</v>
      </c>
      <c r="U36" s="150">
        <v>7037</v>
      </c>
      <c r="V36" s="150">
        <v>6454</v>
      </c>
      <c r="W36" s="150">
        <v>6947</v>
      </c>
      <c r="X36" s="150">
        <v>7357</v>
      </c>
      <c r="Y36" s="148">
        <v>5.9018281272491722E-2</v>
      </c>
      <c r="Z36" s="148">
        <v>0.15899986496826762</v>
      </c>
      <c r="AA36" s="147"/>
      <c r="AB36" s="144"/>
      <c r="AC36" s="144"/>
      <c r="AD36" s="147">
        <v>89.857142857142861</v>
      </c>
      <c r="AE36" s="147">
        <v>6347.7142857142853</v>
      </c>
      <c r="AF36" s="144"/>
    </row>
    <row r="37" spans="1:32" outlineLevel="1" x14ac:dyDescent="0.25">
      <c r="A37" s="169" t="s">
        <v>263</v>
      </c>
      <c r="B37" s="150">
        <v>405</v>
      </c>
      <c r="C37" s="150">
        <v>415</v>
      </c>
      <c r="D37" s="150">
        <v>382</v>
      </c>
      <c r="E37" s="150">
        <v>480</v>
      </c>
      <c r="F37" s="150">
        <v>321</v>
      </c>
      <c r="G37" s="150">
        <v>328</v>
      </c>
      <c r="H37" s="150">
        <v>310</v>
      </c>
      <c r="I37" s="150">
        <v>366</v>
      </c>
      <c r="J37" s="148">
        <v>0.18064516129032257</v>
      </c>
      <c r="K37" s="148">
        <v>-2.9912911775842464E-2</v>
      </c>
      <c r="L37" s="147"/>
      <c r="M37" s="155">
        <v>1.9425720503158005E-2</v>
      </c>
      <c r="N37" s="144"/>
      <c r="P37" s="169" t="s">
        <v>263</v>
      </c>
      <c r="Q37" s="150">
        <v>17298</v>
      </c>
      <c r="R37" s="150">
        <v>20039</v>
      </c>
      <c r="S37" s="150">
        <v>16891</v>
      </c>
      <c r="T37" s="150">
        <v>16358</v>
      </c>
      <c r="U37" s="150">
        <v>18199</v>
      </c>
      <c r="V37" s="150">
        <v>16976</v>
      </c>
      <c r="W37" s="150">
        <v>16991</v>
      </c>
      <c r="X37" s="150">
        <v>18841</v>
      </c>
      <c r="Y37" s="148">
        <v>0.10888117238538049</v>
      </c>
      <c r="Z37" s="148">
        <v>7.4418339416058396E-2</v>
      </c>
      <c r="AA37" s="147"/>
      <c r="AB37" s="144"/>
      <c r="AC37" s="144"/>
      <c r="AD37" s="147">
        <v>377.28571428571428</v>
      </c>
      <c r="AE37" s="147">
        <v>17536</v>
      </c>
      <c r="AF37" s="144"/>
    </row>
    <row r="38" spans="1:32" outlineLevel="1" x14ac:dyDescent="0.25">
      <c r="A38" s="169" t="s">
        <v>264</v>
      </c>
      <c r="B38" s="150">
        <v>283</v>
      </c>
      <c r="C38" s="150">
        <v>292</v>
      </c>
      <c r="D38" s="150">
        <v>200</v>
      </c>
      <c r="E38" s="150">
        <v>174</v>
      </c>
      <c r="F38" s="150">
        <v>175</v>
      </c>
      <c r="G38" s="150">
        <v>262</v>
      </c>
      <c r="H38" s="150">
        <v>215</v>
      </c>
      <c r="I38" s="150">
        <v>278</v>
      </c>
      <c r="J38" s="148">
        <v>0.2930232558139535</v>
      </c>
      <c r="K38" s="148">
        <v>0.21549031855090564</v>
      </c>
      <c r="L38" s="147"/>
      <c r="M38" s="155">
        <v>7.9403616006397983E-3</v>
      </c>
      <c r="N38" s="144"/>
      <c r="P38" s="169" t="s">
        <v>264</v>
      </c>
      <c r="Q38" s="150">
        <v>29719</v>
      </c>
      <c r="R38" s="150">
        <v>30357</v>
      </c>
      <c r="S38" s="150">
        <v>22700</v>
      </c>
      <c r="T38" s="150">
        <v>28141</v>
      </c>
      <c r="U38" s="150">
        <v>32999</v>
      </c>
      <c r="V38" s="150">
        <v>35838</v>
      </c>
      <c r="W38" s="150">
        <v>34289</v>
      </c>
      <c r="X38" s="150">
        <v>35011</v>
      </c>
      <c r="Y38" s="148">
        <v>2.105631543643734E-2</v>
      </c>
      <c r="Z38" s="148">
        <v>0.14498955817289053</v>
      </c>
      <c r="AA38" s="147"/>
      <c r="AB38" s="144"/>
      <c r="AC38" s="144"/>
      <c r="AD38" s="147">
        <v>228.71428571428572</v>
      </c>
      <c r="AE38" s="147">
        <v>30577.571428571428</v>
      </c>
      <c r="AF38" s="144"/>
    </row>
    <row r="39" spans="1:32" outlineLevel="1" x14ac:dyDescent="0.25">
      <c r="A39" s="169" t="s">
        <v>265</v>
      </c>
      <c r="B39" s="150">
        <v>380</v>
      </c>
      <c r="C39" s="150">
        <v>241</v>
      </c>
      <c r="D39" s="150">
        <v>194</v>
      </c>
      <c r="E39" s="150">
        <v>275</v>
      </c>
      <c r="F39" s="150">
        <v>215</v>
      </c>
      <c r="G39" s="150">
        <v>237</v>
      </c>
      <c r="H39" s="150">
        <v>250</v>
      </c>
      <c r="I39" s="150">
        <v>224</v>
      </c>
      <c r="J39" s="148">
        <v>-0.104</v>
      </c>
      <c r="K39" s="148">
        <v>-0.125</v>
      </c>
      <c r="L39" s="147"/>
      <c r="M39" s="155">
        <v>1.7690728163007423E-2</v>
      </c>
      <c r="N39" s="144"/>
      <c r="P39" s="169" t="s">
        <v>265</v>
      </c>
      <c r="Q39" s="150">
        <v>11823</v>
      </c>
      <c r="R39" s="150">
        <v>13216</v>
      </c>
      <c r="S39" s="150">
        <v>9209</v>
      </c>
      <c r="T39" s="150">
        <v>9024</v>
      </c>
      <c r="U39" s="150">
        <v>11275</v>
      </c>
      <c r="V39" s="150">
        <v>11078</v>
      </c>
      <c r="W39" s="150">
        <v>11554</v>
      </c>
      <c r="X39" s="150">
        <v>12662</v>
      </c>
      <c r="Y39" s="148">
        <v>9.5897524666782072E-2</v>
      </c>
      <c r="Z39" s="148">
        <v>0.14842120265875425</v>
      </c>
      <c r="AA39" s="147"/>
      <c r="AB39" s="144"/>
      <c r="AC39" s="144"/>
      <c r="AD39" s="147">
        <v>256</v>
      </c>
      <c r="AE39" s="147">
        <v>11025.571428571429</v>
      </c>
      <c r="AF39" s="144"/>
    </row>
    <row r="40" spans="1:32" outlineLevel="1" x14ac:dyDescent="0.25">
      <c r="A40" s="169" t="s">
        <v>266</v>
      </c>
      <c r="B40" s="150">
        <v>108</v>
      </c>
      <c r="C40" s="150">
        <v>93</v>
      </c>
      <c r="D40" s="150">
        <v>92</v>
      </c>
      <c r="E40" s="150">
        <v>70</v>
      </c>
      <c r="F40" s="150">
        <v>59</v>
      </c>
      <c r="G40" s="150">
        <v>137</v>
      </c>
      <c r="H40" s="150">
        <v>114</v>
      </c>
      <c r="I40" s="150">
        <v>158</v>
      </c>
      <c r="J40" s="148">
        <v>0.38596491228070173</v>
      </c>
      <c r="K40" s="148">
        <v>0.64338781575037152</v>
      </c>
      <c r="L40" s="147"/>
      <c r="M40" s="155">
        <v>1.0733695652173914E-2</v>
      </c>
      <c r="N40" s="144"/>
      <c r="P40" s="169" t="s">
        <v>266</v>
      </c>
      <c r="Q40" s="150">
        <v>8884</v>
      </c>
      <c r="R40" s="150">
        <v>10118</v>
      </c>
      <c r="S40" s="150">
        <v>8178</v>
      </c>
      <c r="T40" s="150">
        <v>7811</v>
      </c>
      <c r="U40" s="150">
        <v>9017</v>
      </c>
      <c r="V40" s="150">
        <v>11317</v>
      </c>
      <c r="W40" s="150">
        <v>10941</v>
      </c>
      <c r="X40" s="150">
        <v>14720</v>
      </c>
      <c r="Y40" s="148">
        <v>0.345398044054474</v>
      </c>
      <c r="Z40" s="148">
        <v>0.55494522077686881</v>
      </c>
      <c r="AA40" s="147"/>
      <c r="AB40" s="144"/>
      <c r="AC40" s="144"/>
      <c r="AD40" s="147">
        <v>96.142857142857139</v>
      </c>
      <c r="AE40" s="147">
        <v>9466.5714285714294</v>
      </c>
      <c r="AF40" s="144"/>
    </row>
    <row r="41" spans="1:32" outlineLevel="1" x14ac:dyDescent="0.25">
      <c r="A41" s="168" t="s">
        <v>267</v>
      </c>
      <c r="B41" s="170">
        <v>1990</v>
      </c>
      <c r="C41" s="170">
        <v>1692</v>
      </c>
      <c r="D41" s="170">
        <v>1568</v>
      </c>
      <c r="E41" s="170">
        <v>1597</v>
      </c>
      <c r="F41" s="170">
        <v>1288</v>
      </c>
      <c r="G41" s="170">
        <v>1551</v>
      </c>
      <c r="H41" s="170">
        <v>1461</v>
      </c>
      <c r="I41" s="170">
        <v>1572</v>
      </c>
      <c r="J41" s="171">
        <v>7.5975359342915813E-2</v>
      </c>
      <c r="K41" s="171">
        <v>-1.2828563739122573E-2</v>
      </c>
      <c r="L41" s="147"/>
      <c r="M41" s="206">
        <v>1.3882756062666691E-2</v>
      </c>
      <c r="N41" s="144"/>
      <c r="P41" s="168" t="s">
        <v>267</v>
      </c>
      <c r="Q41" s="170">
        <v>102075</v>
      </c>
      <c r="R41" s="170">
        <v>111313</v>
      </c>
      <c r="S41" s="170">
        <v>87419</v>
      </c>
      <c r="T41" s="170">
        <v>87558</v>
      </c>
      <c r="U41" s="170">
        <v>101531</v>
      </c>
      <c r="V41" s="170">
        <v>105258</v>
      </c>
      <c r="W41" s="170">
        <v>103935</v>
      </c>
      <c r="X41" s="170">
        <v>113234</v>
      </c>
      <c r="Y41" s="171">
        <v>8.9469379900899607E-2</v>
      </c>
      <c r="Z41" s="171">
        <v>0.13381557999053051</v>
      </c>
      <c r="AA41" s="147"/>
      <c r="AB41" s="144"/>
      <c r="AC41" s="144"/>
      <c r="AD41" s="147">
        <v>1592.4285714285713</v>
      </c>
      <c r="AE41" s="147">
        <v>99869.857142857145</v>
      </c>
      <c r="AF41" s="144"/>
    </row>
    <row r="42" spans="1:32" outlineLevel="1" x14ac:dyDescent="0.25">
      <c r="A42" s="163" t="s">
        <v>289</v>
      </c>
      <c r="B42" s="163"/>
      <c r="C42" s="163"/>
      <c r="D42" s="163"/>
      <c r="E42" s="144"/>
      <c r="F42" s="144"/>
      <c r="G42" s="144"/>
      <c r="H42" s="144"/>
      <c r="I42" s="162"/>
      <c r="J42" s="162"/>
      <c r="K42" s="162"/>
      <c r="L42" s="144"/>
      <c r="M42" s="144"/>
      <c r="N42" s="144"/>
      <c r="O42" s="144"/>
      <c r="P42" s="163" t="s">
        <v>268</v>
      </c>
      <c r="Q42" s="163"/>
      <c r="R42" s="163"/>
      <c r="S42" s="163"/>
      <c r="T42" s="144"/>
      <c r="U42" s="144"/>
      <c r="V42" s="144"/>
      <c r="W42" s="144"/>
      <c r="X42" s="162"/>
      <c r="Y42" s="162"/>
      <c r="Z42" s="162"/>
      <c r="AA42" s="144"/>
      <c r="AB42" s="144"/>
      <c r="AC42" s="144"/>
      <c r="AD42" s="144"/>
      <c r="AE42" s="144"/>
      <c r="AF42" s="144"/>
    </row>
    <row r="43" spans="1:32" x14ac:dyDescent="0.25">
      <c r="A43" s="204"/>
      <c r="B43" s="204"/>
      <c r="C43" s="204"/>
      <c r="D43" s="20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row>
    <row r="44" spans="1:32" x14ac:dyDescent="0.25">
      <c r="A44" s="204"/>
      <c r="B44" s="204"/>
      <c r="C44" s="204"/>
      <c r="D44" s="20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row>
    <row r="45" spans="1:32" x14ac:dyDescent="0.25">
      <c r="A45" s="165" t="s">
        <v>237</v>
      </c>
      <c r="B45" s="165"/>
      <c r="C45" s="165"/>
      <c r="D45" s="165"/>
      <c r="E45" s="144"/>
      <c r="F45" s="144"/>
      <c r="G45" s="144"/>
      <c r="H45" s="144"/>
      <c r="I45" s="144"/>
      <c r="J45" s="144"/>
      <c r="K45" s="144"/>
      <c r="L45" s="144"/>
      <c r="M45" s="144"/>
      <c r="N45" s="144"/>
      <c r="O45" s="204"/>
      <c r="P45" s="165" t="s">
        <v>237</v>
      </c>
      <c r="Q45" s="165"/>
      <c r="R45" s="165"/>
      <c r="S45" s="165"/>
      <c r="T45" s="144"/>
      <c r="U45" s="144"/>
      <c r="V45" s="144"/>
      <c r="W45" s="144"/>
      <c r="X45" s="144"/>
      <c r="Y45" s="144"/>
      <c r="Z45" s="144"/>
      <c r="AA45" s="144"/>
      <c r="AB45" s="144"/>
      <c r="AC45" s="144"/>
      <c r="AD45" s="144"/>
      <c r="AE45" s="144"/>
      <c r="AF45" s="144"/>
    </row>
    <row r="46" spans="1:32" outlineLevel="1" x14ac:dyDescent="0.25">
      <c r="A46" s="166" t="s">
        <v>325</v>
      </c>
      <c r="B46" s="166"/>
      <c r="C46" s="166"/>
      <c r="D46" s="166"/>
      <c r="E46" s="167"/>
      <c r="F46" s="167"/>
      <c r="G46" s="167"/>
      <c r="H46" s="167"/>
      <c r="I46" s="167"/>
      <c r="J46" s="167"/>
      <c r="K46" s="167"/>
      <c r="L46" s="167"/>
      <c r="M46" s="144"/>
      <c r="N46" s="144"/>
      <c r="P46" s="166" t="s">
        <v>231</v>
      </c>
      <c r="Q46" s="166"/>
      <c r="R46" s="166"/>
      <c r="S46" s="166"/>
      <c r="T46" s="167"/>
      <c r="U46" s="167"/>
      <c r="V46" s="167"/>
      <c r="W46" s="167"/>
      <c r="X46" s="167"/>
      <c r="Y46" s="167"/>
      <c r="Z46" s="167"/>
      <c r="AA46" s="167"/>
      <c r="AB46" s="144"/>
      <c r="AC46" s="144"/>
      <c r="AD46" s="144"/>
      <c r="AE46" s="144"/>
      <c r="AF46" s="144"/>
    </row>
    <row r="47" spans="1:32" ht="31.5" outlineLevel="1" x14ac:dyDescent="0.25">
      <c r="A47" s="168" t="s">
        <v>257</v>
      </c>
      <c r="B47" s="141">
        <v>2019</v>
      </c>
      <c r="C47" s="141">
        <v>2020</v>
      </c>
      <c r="D47" s="141">
        <v>2021</v>
      </c>
      <c r="E47" s="141">
        <v>2022</v>
      </c>
      <c r="F47" s="141">
        <v>2023</v>
      </c>
      <c r="G47" s="141">
        <v>2024</v>
      </c>
      <c r="H47" s="141">
        <v>2025</v>
      </c>
      <c r="I47" s="141">
        <v>2026</v>
      </c>
      <c r="J47" s="142" t="s">
        <v>232</v>
      </c>
      <c r="K47" s="142" t="s">
        <v>258</v>
      </c>
      <c r="L47" s="143" t="s">
        <v>234</v>
      </c>
      <c r="M47" s="145" t="s">
        <v>287</v>
      </c>
      <c r="N47" s="144"/>
      <c r="P47" s="168" t="s">
        <v>257</v>
      </c>
      <c r="Q47" s="141">
        <v>2019</v>
      </c>
      <c r="R47" s="141">
        <v>2020</v>
      </c>
      <c r="S47" s="141">
        <v>2021</v>
      </c>
      <c r="T47" s="141">
        <v>2022</v>
      </c>
      <c r="U47" s="141">
        <v>2023</v>
      </c>
      <c r="V47" s="141">
        <v>2024</v>
      </c>
      <c r="W47" s="141">
        <v>2025</v>
      </c>
      <c r="X47" s="141">
        <v>2026</v>
      </c>
      <c r="Y47" s="142" t="s">
        <v>232</v>
      </c>
      <c r="Z47" s="142" t="s">
        <v>258</v>
      </c>
      <c r="AA47" s="143" t="s">
        <v>234</v>
      </c>
      <c r="AB47" s="144"/>
      <c r="AC47" s="144"/>
      <c r="AD47" s="145" t="s">
        <v>326</v>
      </c>
      <c r="AE47" s="145" t="s">
        <v>235</v>
      </c>
      <c r="AF47" s="144"/>
    </row>
    <row r="48" spans="1:32" outlineLevel="1" x14ac:dyDescent="0.25">
      <c r="A48" s="169" t="s">
        <v>259</v>
      </c>
      <c r="B48" s="150">
        <v>169</v>
      </c>
      <c r="C48" s="150">
        <v>141</v>
      </c>
      <c r="D48" s="150">
        <v>124</v>
      </c>
      <c r="E48" s="150">
        <v>149</v>
      </c>
      <c r="F48" s="150">
        <v>156</v>
      </c>
      <c r="G48" s="150">
        <v>201</v>
      </c>
      <c r="H48" s="150">
        <v>144</v>
      </c>
      <c r="I48" s="150">
        <v>152</v>
      </c>
      <c r="J48" s="148">
        <v>5.5555555555555552E-2</v>
      </c>
      <c r="K48" s="148">
        <v>-1.8450184501845043E-2</v>
      </c>
      <c r="L48" s="147"/>
      <c r="M48" s="155">
        <v>1.9916142557651992E-2</v>
      </c>
      <c r="N48" s="144"/>
      <c r="P48" s="169" t="s">
        <v>259</v>
      </c>
      <c r="Q48" s="150">
        <v>8136</v>
      </c>
      <c r="R48" s="150">
        <v>8810</v>
      </c>
      <c r="S48" s="150">
        <v>6630</v>
      </c>
      <c r="T48" s="150">
        <v>6331</v>
      </c>
      <c r="U48" s="150">
        <v>7003</v>
      </c>
      <c r="V48" s="150">
        <v>6893</v>
      </c>
      <c r="W48" s="150">
        <v>6958</v>
      </c>
      <c r="X48" s="150">
        <v>7632</v>
      </c>
      <c r="Y48" s="148">
        <v>9.6866915780396662E-2</v>
      </c>
      <c r="Z48" s="148">
        <v>5.2461535430744097E-2</v>
      </c>
      <c r="AA48" s="147"/>
      <c r="AB48" s="144"/>
      <c r="AC48" s="144"/>
      <c r="AD48" s="147">
        <v>154.85714285714286</v>
      </c>
      <c r="AE48" s="147">
        <v>7251.5714285714284</v>
      </c>
      <c r="AF48" s="144"/>
    </row>
    <row r="49" spans="1:32" outlineLevel="1" x14ac:dyDescent="0.25">
      <c r="A49" s="169" t="s">
        <v>260</v>
      </c>
      <c r="B49" s="150">
        <v>2</v>
      </c>
      <c r="C49" s="150">
        <v>4</v>
      </c>
      <c r="D49" s="150">
        <v>3</v>
      </c>
      <c r="E49" s="150">
        <v>3</v>
      </c>
      <c r="F49" s="150">
        <v>2</v>
      </c>
      <c r="G49" s="150">
        <v>2</v>
      </c>
      <c r="H49" s="150">
        <v>2</v>
      </c>
      <c r="I49" s="150">
        <v>0</v>
      </c>
      <c r="J49" s="148">
        <v>-1</v>
      </c>
      <c r="K49" s="148">
        <v>-1</v>
      </c>
      <c r="L49" s="147"/>
      <c r="M49" s="155">
        <v>0</v>
      </c>
      <c r="N49" s="144"/>
      <c r="P49" s="169" t="s">
        <v>260</v>
      </c>
      <c r="Q49" s="150">
        <v>124</v>
      </c>
      <c r="R49" s="150">
        <v>95</v>
      </c>
      <c r="S49" s="150">
        <v>94</v>
      </c>
      <c r="T49" s="150">
        <v>72</v>
      </c>
      <c r="U49" s="150">
        <v>59</v>
      </c>
      <c r="V49" s="150">
        <v>52</v>
      </c>
      <c r="W49" s="150">
        <v>45</v>
      </c>
      <c r="X49" s="150">
        <v>56</v>
      </c>
      <c r="Y49" s="148">
        <v>0.24444444444444444</v>
      </c>
      <c r="Z49" s="148">
        <v>-0.27541589648798526</v>
      </c>
      <c r="AA49" s="147"/>
      <c r="AB49" s="144"/>
      <c r="AC49" s="144"/>
      <c r="AD49" s="147">
        <v>2.5714285714285716</v>
      </c>
      <c r="AE49" s="147">
        <v>77.285714285714292</v>
      </c>
      <c r="AF49" s="144"/>
    </row>
    <row r="50" spans="1:32" outlineLevel="1" x14ac:dyDescent="0.25">
      <c r="A50" s="169" t="s">
        <v>261</v>
      </c>
      <c r="B50" s="150">
        <v>76</v>
      </c>
      <c r="C50" s="150">
        <v>71</v>
      </c>
      <c r="D50" s="150">
        <v>82</v>
      </c>
      <c r="E50" s="150">
        <v>59</v>
      </c>
      <c r="F50" s="150">
        <v>41</v>
      </c>
      <c r="G50" s="150">
        <v>72</v>
      </c>
      <c r="H50" s="150">
        <v>60</v>
      </c>
      <c r="I50" s="150">
        <v>56</v>
      </c>
      <c r="J50" s="148">
        <v>-6.6666666666666666E-2</v>
      </c>
      <c r="K50" s="148">
        <v>-0.14967462039045559</v>
      </c>
      <c r="L50" s="147"/>
      <c r="M50" s="155">
        <v>0.11889596602972399</v>
      </c>
      <c r="N50" s="144"/>
      <c r="P50" s="169" t="s">
        <v>261</v>
      </c>
      <c r="Q50" s="150">
        <v>381</v>
      </c>
      <c r="R50" s="150">
        <v>538</v>
      </c>
      <c r="S50" s="150">
        <v>613</v>
      </c>
      <c r="T50" s="150">
        <v>366</v>
      </c>
      <c r="U50" s="150">
        <v>441</v>
      </c>
      <c r="V50" s="150">
        <v>438</v>
      </c>
      <c r="W50" s="150">
        <v>355</v>
      </c>
      <c r="X50" s="150">
        <v>471</v>
      </c>
      <c r="Y50" s="148">
        <v>0.3267605633802817</v>
      </c>
      <c r="Z50" s="148">
        <v>5.268199233716471E-2</v>
      </c>
      <c r="AA50" s="147"/>
      <c r="AB50" s="144"/>
      <c r="AC50" s="144"/>
      <c r="AD50" s="147">
        <v>65.857142857142861</v>
      </c>
      <c r="AE50" s="147">
        <v>447.42857142857144</v>
      </c>
      <c r="AF50" s="144"/>
    </row>
    <row r="51" spans="1:32" outlineLevel="1" x14ac:dyDescent="0.25">
      <c r="A51" s="169" t="s">
        <v>262</v>
      </c>
      <c r="B51" s="150">
        <v>205</v>
      </c>
      <c r="C51" s="150">
        <v>150</v>
      </c>
      <c r="D51" s="150">
        <v>133</v>
      </c>
      <c r="E51" s="150">
        <v>98</v>
      </c>
      <c r="F51" s="150">
        <v>25</v>
      </c>
      <c r="G51" s="150">
        <v>39</v>
      </c>
      <c r="H51" s="150">
        <v>53</v>
      </c>
      <c r="I51" s="150">
        <v>44</v>
      </c>
      <c r="J51" s="148">
        <v>-0.16981132075471697</v>
      </c>
      <c r="K51" s="148">
        <v>-0.5618776671408251</v>
      </c>
      <c r="L51" s="147"/>
      <c r="M51" s="155">
        <v>1.2425868398757414E-2</v>
      </c>
      <c r="N51" s="144"/>
      <c r="P51" s="169" t="s">
        <v>262</v>
      </c>
      <c r="Q51" s="150">
        <v>9272</v>
      </c>
      <c r="R51" s="150">
        <v>9101</v>
      </c>
      <c r="S51" s="150">
        <v>6471</v>
      </c>
      <c r="T51" s="150">
        <v>4067</v>
      </c>
      <c r="U51" s="150">
        <v>3751</v>
      </c>
      <c r="V51" s="150">
        <v>3588</v>
      </c>
      <c r="W51" s="150">
        <v>3719</v>
      </c>
      <c r="X51" s="150">
        <v>3541</v>
      </c>
      <c r="Y51" s="148">
        <v>-4.7862328582952404E-2</v>
      </c>
      <c r="Z51" s="148">
        <v>-0.37984437939403043</v>
      </c>
      <c r="AA51" s="147"/>
      <c r="AB51" s="144"/>
      <c r="AC51" s="144"/>
      <c r="AD51" s="147">
        <v>100.42857142857143</v>
      </c>
      <c r="AE51" s="147">
        <v>5709.8571428571431</v>
      </c>
      <c r="AF51" s="144"/>
    </row>
    <row r="52" spans="1:32" outlineLevel="1" x14ac:dyDescent="0.25">
      <c r="A52" s="169" t="s">
        <v>53</v>
      </c>
      <c r="B52" s="150">
        <v>41</v>
      </c>
      <c r="C52" s="150">
        <v>28</v>
      </c>
      <c r="D52" s="150">
        <v>17</v>
      </c>
      <c r="E52" s="150">
        <v>31</v>
      </c>
      <c r="F52" s="150">
        <v>20</v>
      </c>
      <c r="G52" s="150">
        <v>19</v>
      </c>
      <c r="H52" s="150">
        <v>52</v>
      </c>
      <c r="I52" s="150">
        <v>18</v>
      </c>
      <c r="J52" s="148">
        <v>-0.65384615384615385</v>
      </c>
      <c r="K52" s="148">
        <v>-0.39423076923076927</v>
      </c>
      <c r="L52" s="147"/>
      <c r="M52" s="155">
        <v>1.7142857142857144E-2</v>
      </c>
      <c r="N52" s="144"/>
      <c r="P52" s="169" t="s">
        <v>53</v>
      </c>
      <c r="Q52" s="150">
        <v>1873</v>
      </c>
      <c r="R52" s="150">
        <v>1530</v>
      </c>
      <c r="S52" s="150">
        <v>1525</v>
      </c>
      <c r="T52" s="150">
        <v>1178</v>
      </c>
      <c r="U52" s="150">
        <v>1165</v>
      </c>
      <c r="V52" s="150">
        <v>1283</v>
      </c>
      <c r="W52" s="150">
        <v>1179</v>
      </c>
      <c r="X52" s="150">
        <v>1050</v>
      </c>
      <c r="Y52" s="148">
        <v>-0.10941475826972011</v>
      </c>
      <c r="Z52" s="148">
        <v>-0.24483715195725875</v>
      </c>
      <c r="AA52" s="147"/>
      <c r="AB52" s="144"/>
      <c r="AC52" s="144"/>
      <c r="AD52" s="147">
        <v>29.714285714285715</v>
      </c>
      <c r="AE52" s="147">
        <v>1390.4285714285713</v>
      </c>
      <c r="AF52" s="144"/>
    </row>
    <row r="53" spans="1:32" outlineLevel="1" x14ac:dyDescent="0.25">
      <c r="A53" s="169" t="s">
        <v>11</v>
      </c>
      <c r="B53" s="150">
        <v>37</v>
      </c>
      <c r="C53" s="150">
        <v>32</v>
      </c>
      <c r="D53" s="150">
        <v>37</v>
      </c>
      <c r="E53" s="150">
        <v>16</v>
      </c>
      <c r="F53" s="150">
        <v>24</v>
      </c>
      <c r="G53" s="150">
        <v>15</v>
      </c>
      <c r="H53" s="150">
        <v>15</v>
      </c>
      <c r="I53" s="150">
        <v>24</v>
      </c>
      <c r="J53" s="148">
        <v>0.6</v>
      </c>
      <c r="K53" s="148">
        <v>-4.5454545454545435E-2</v>
      </c>
      <c r="L53" s="147"/>
      <c r="M53" s="155">
        <v>2.072538860103627E-2</v>
      </c>
      <c r="N53" s="144"/>
      <c r="P53" s="169" t="s">
        <v>11</v>
      </c>
      <c r="Q53" s="150">
        <v>1228</v>
      </c>
      <c r="R53" s="150">
        <v>1410</v>
      </c>
      <c r="S53" s="150">
        <v>1006</v>
      </c>
      <c r="T53" s="150">
        <v>963</v>
      </c>
      <c r="U53" s="150">
        <v>1061</v>
      </c>
      <c r="V53" s="150">
        <v>951</v>
      </c>
      <c r="W53" s="150">
        <v>1007</v>
      </c>
      <c r="X53" s="150">
        <v>1158</v>
      </c>
      <c r="Y53" s="148">
        <v>0.1499503475670308</v>
      </c>
      <c r="Z53" s="148">
        <v>6.294256490952016E-2</v>
      </c>
      <c r="AA53" s="147"/>
      <c r="AB53" s="144"/>
      <c r="AC53" s="144"/>
      <c r="AD53" s="147">
        <v>25.142857142857142</v>
      </c>
      <c r="AE53" s="147">
        <v>1089.4285714285713</v>
      </c>
      <c r="AF53" s="144"/>
    </row>
    <row r="54" spans="1:32" outlineLevel="1" x14ac:dyDescent="0.25">
      <c r="A54" s="169" t="s">
        <v>263</v>
      </c>
      <c r="B54" s="150">
        <v>340</v>
      </c>
      <c r="C54" s="150">
        <v>327</v>
      </c>
      <c r="D54" s="150">
        <v>327</v>
      </c>
      <c r="E54" s="150">
        <v>382</v>
      </c>
      <c r="F54" s="150">
        <v>237</v>
      </c>
      <c r="G54" s="150">
        <v>260</v>
      </c>
      <c r="H54" s="150">
        <v>235</v>
      </c>
      <c r="I54" s="150">
        <v>294</v>
      </c>
      <c r="J54" s="148">
        <v>0.25106382978723402</v>
      </c>
      <c r="K54" s="148">
        <v>-2.3719165085389075E-2</v>
      </c>
      <c r="L54" s="147"/>
      <c r="M54" s="155">
        <v>1.9118220834959031E-2</v>
      </c>
      <c r="N54" s="144"/>
      <c r="P54" s="169" t="s">
        <v>263</v>
      </c>
      <c r="Q54" s="150">
        <v>14465</v>
      </c>
      <c r="R54" s="150">
        <v>16545</v>
      </c>
      <c r="S54" s="150">
        <v>14341</v>
      </c>
      <c r="T54" s="150">
        <v>13650</v>
      </c>
      <c r="U54" s="150">
        <v>14844</v>
      </c>
      <c r="V54" s="150">
        <v>13660</v>
      </c>
      <c r="W54" s="150">
        <v>13858</v>
      </c>
      <c r="X54" s="150">
        <v>15378</v>
      </c>
      <c r="Y54" s="148">
        <v>0.10968393707605716</v>
      </c>
      <c r="Z54" s="148">
        <v>6.1985142507621181E-2</v>
      </c>
      <c r="AA54" s="147"/>
      <c r="AB54" s="144"/>
      <c r="AC54" s="144"/>
      <c r="AD54" s="147">
        <v>301.14285714285717</v>
      </c>
      <c r="AE54" s="147">
        <v>14480.428571428571</v>
      </c>
      <c r="AF54" s="144"/>
    </row>
    <row r="55" spans="1:32" outlineLevel="1" x14ac:dyDescent="0.25">
      <c r="A55" s="169" t="s">
        <v>264</v>
      </c>
      <c r="B55" s="150">
        <v>93</v>
      </c>
      <c r="C55" s="150">
        <v>101</v>
      </c>
      <c r="D55" s="150">
        <v>51</v>
      </c>
      <c r="E55" s="150">
        <v>48</v>
      </c>
      <c r="F55" s="150">
        <v>33</v>
      </c>
      <c r="G55" s="150">
        <v>49</v>
      </c>
      <c r="H55" s="150">
        <v>53</v>
      </c>
      <c r="I55" s="150">
        <v>106</v>
      </c>
      <c r="J55" s="148">
        <v>1</v>
      </c>
      <c r="K55" s="148">
        <v>0.73364485981308403</v>
      </c>
      <c r="L55" s="147"/>
      <c r="M55" s="155">
        <v>1.8021081264875893E-2</v>
      </c>
      <c r="N55" s="144"/>
      <c r="P55" s="169" t="s">
        <v>264</v>
      </c>
      <c r="Q55" s="150">
        <v>7240</v>
      </c>
      <c r="R55" s="150">
        <v>7407</v>
      </c>
      <c r="S55" s="150">
        <v>5905</v>
      </c>
      <c r="T55" s="150">
        <v>6187</v>
      </c>
      <c r="U55" s="150">
        <v>6401</v>
      </c>
      <c r="V55" s="150">
        <v>6379</v>
      </c>
      <c r="W55" s="150">
        <v>5385</v>
      </c>
      <c r="X55" s="150">
        <v>5882</v>
      </c>
      <c r="Y55" s="148">
        <v>9.2293407613741871E-2</v>
      </c>
      <c r="Z55" s="148">
        <v>-8.3066096561553573E-2</v>
      </c>
      <c r="AA55" s="147"/>
      <c r="AB55" s="144"/>
      <c r="AC55" s="144"/>
      <c r="AD55" s="147">
        <v>61.142857142857146</v>
      </c>
      <c r="AE55" s="147">
        <v>6414.8571428571431</v>
      </c>
      <c r="AF55" s="144"/>
    </row>
    <row r="56" spans="1:32" outlineLevel="1" x14ac:dyDescent="0.25">
      <c r="A56" s="169" t="s">
        <v>265</v>
      </c>
      <c r="B56" s="150">
        <v>242</v>
      </c>
      <c r="C56" s="150">
        <v>147</v>
      </c>
      <c r="D56" s="150">
        <v>100</v>
      </c>
      <c r="E56" s="150">
        <v>160</v>
      </c>
      <c r="F56" s="150">
        <v>124</v>
      </c>
      <c r="G56" s="150">
        <v>138</v>
      </c>
      <c r="H56" s="150">
        <v>142</v>
      </c>
      <c r="I56" s="150">
        <v>122</v>
      </c>
      <c r="J56" s="148">
        <v>-0.14084507042253522</v>
      </c>
      <c r="K56" s="148">
        <v>-0.18898385565052225</v>
      </c>
      <c r="L56" s="147"/>
      <c r="M56" s="155">
        <v>2.0937017333104515E-2</v>
      </c>
      <c r="N56" s="144"/>
      <c r="P56" s="169" t="s">
        <v>265</v>
      </c>
      <c r="Q56" s="150">
        <v>6329</v>
      </c>
      <c r="R56" s="150">
        <v>6840</v>
      </c>
      <c r="S56" s="150">
        <v>4665</v>
      </c>
      <c r="T56" s="150">
        <v>4553</v>
      </c>
      <c r="U56" s="150">
        <v>5246</v>
      </c>
      <c r="V56" s="150">
        <v>5203</v>
      </c>
      <c r="W56" s="150">
        <v>5212</v>
      </c>
      <c r="X56" s="150">
        <v>5827</v>
      </c>
      <c r="Y56" s="148">
        <v>0.11799693016116654</v>
      </c>
      <c r="Z56" s="148">
        <v>7.2040580319596273E-2</v>
      </c>
      <c r="AA56" s="147"/>
      <c r="AB56" s="144"/>
      <c r="AC56" s="144"/>
      <c r="AD56" s="147">
        <v>150.42857142857142</v>
      </c>
      <c r="AE56" s="147">
        <v>5435.4285714285716</v>
      </c>
      <c r="AF56" s="144"/>
    </row>
    <row r="57" spans="1:32" outlineLevel="1" x14ac:dyDescent="0.25">
      <c r="A57" s="169" t="s">
        <v>266</v>
      </c>
      <c r="B57" s="150">
        <v>36</v>
      </c>
      <c r="C57" s="150">
        <v>40</v>
      </c>
      <c r="D57" s="150">
        <v>42</v>
      </c>
      <c r="E57" s="150">
        <v>26</v>
      </c>
      <c r="F57" s="150">
        <v>9</v>
      </c>
      <c r="G57" s="150">
        <v>21</v>
      </c>
      <c r="H57" s="150">
        <v>30</v>
      </c>
      <c r="I57" s="150">
        <v>26</v>
      </c>
      <c r="J57" s="148">
        <v>-0.13333333333333333</v>
      </c>
      <c r="K57" s="148">
        <v>-0.10784313725490194</v>
      </c>
      <c r="L57" s="147"/>
      <c r="M57" s="155">
        <v>1.0383386581469648E-2</v>
      </c>
      <c r="N57" s="144"/>
      <c r="P57" s="169" t="s">
        <v>266</v>
      </c>
      <c r="Q57" s="150">
        <v>2308</v>
      </c>
      <c r="R57" s="150">
        <v>3380</v>
      </c>
      <c r="S57" s="150">
        <v>2510</v>
      </c>
      <c r="T57" s="150">
        <v>2091</v>
      </c>
      <c r="U57" s="150">
        <v>2096</v>
      </c>
      <c r="V57" s="150">
        <v>1831</v>
      </c>
      <c r="W57" s="150">
        <v>1770</v>
      </c>
      <c r="X57" s="150">
        <v>2504</v>
      </c>
      <c r="Y57" s="148">
        <v>0.41468926553672314</v>
      </c>
      <c r="Z57" s="148">
        <v>9.6459401976729614E-2</v>
      </c>
      <c r="AA57" s="147"/>
      <c r="AB57" s="144"/>
      <c r="AC57" s="144"/>
      <c r="AD57" s="147">
        <v>29.142857142857142</v>
      </c>
      <c r="AE57" s="147">
        <v>2283.7142857142858</v>
      </c>
      <c r="AF57" s="144"/>
    </row>
    <row r="58" spans="1:32" outlineLevel="1" x14ac:dyDescent="0.25">
      <c r="A58" s="168" t="s">
        <v>267</v>
      </c>
      <c r="B58" s="170">
        <v>1241</v>
      </c>
      <c r="C58" s="170">
        <v>1041</v>
      </c>
      <c r="D58" s="170">
        <v>916</v>
      </c>
      <c r="E58" s="170">
        <v>972</v>
      </c>
      <c r="F58" s="170">
        <v>671</v>
      </c>
      <c r="G58" s="170">
        <v>816</v>
      </c>
      <c r="H58" s="170">
        <v>786</v>
      </c>
      <c r="I58" s="170">
        <v>842</v>
      </c>
      <c r="J58" s="171">
        <v>7.124681933842239E-2</v>
      </c>
      <c r="K58" s="171">
        <v>-8.5208753686171049E-2</v>
      </c>
      <c r="L58" s="147"/>
      <c r="M58" s="206">
        <v>1.9356766822225799E-2</v>
      </c>
      <c r="N58" s="144"/>
      <c r="P58" s="168" t="s">
        <v>267</v>
      </c>
      <c r="Q58" s="170">
        <v>51356</v>
      </c>
      <c r="R58" s="170">
        <v>55656</v>
      </c>
      <c r="S58" s="170">
        <v>43760</v>
      </c>
      <c r="T58" s="170">
        <v>39458</v>
      </c>
      <c r="U58" s="170">
        <v>42067</v>
      </c>
      <c r="V58" s="170">
        <v>40278</v>
      </c>
      <c r="W58" s="170">
        <v>39488</v>
      </c>
      <c r="X58" s="170">
        <v>43499</v>
      </c>
      <c r="Y58" s="171">
        <v>0.10157516207455429</v>
      </c>
      <c r="Z58" s="171">
        <v>-2.4257922278514296E-2</v>
      </c>
      <c r="AA58" s="147"/>
      <c r="AB58" s="144"/>
      <c r="AC58" s="144"/>
      <c r="AD58" s="147">
        <v>920.42857142857144</v>
      </c>
      <c r="AE58" s="147">
        <v>44580.428571428572</v>
      </c>
      <c r="AF58" s="144"/>
    </row>
    <row r="59" spans="1:32" outlineLevel="1" x14ac:dyDescent="0.25">
      <c r="A59" s="163" t="s">
        <v>289</v>
      </c>
      <c r="B59" s="163"/>
      <c r="C59" s="163"/>
      <c r="D59" s="163"/>
      <c r="E59" s="144"/>
      <c r="F59" s="144"/>
      <c r="G59" s="144"/>
      <c r="H59" s="144"/>
      <c r="I59" s="162"/>
      <c r="J59" s="162"/>
      <c r="K59" s="162"/>
      <c r="L59" s="144"/>
      <c r="M59" s="144"/>
      <c r="N59" s="144"/>
      <c r="O59" s="144"/>
      <c r="P59" s="163" t="s">
        <v>268</v>
      </c>
      <c r="Q59" s="163"/>
      <c r="R59" s="163"/>
      <c r="S59" s="163"/>
      <c r="T59" s="144"/>
      <c r="U59" s="144"/>
      <c r="V59" s="144"/>
      <c r="W59" s="144"/>
      <c r="X59" s="162"/>
      <c r="Y59" s="162"/>
      <c r="Z59" s="162"/>
      <c r="AA59" s="144"/>
      <c r="AB59" s="144"/>
      <c r="AC59" s="144"/>
      <c r="AD59" s="144"/>
      <c r="AE59" s="144"/>
      <c r="AF59" s="144"/>
    </row>
    <row r="60" spans="1:32" x14ac:dyDescent="0.25">
      <c r="A60" s="164"/>
      <c r="B60" s="164"/>
      <c r="C60" s="164"/>
      <c r="D60" s="164"/>
      <c r="E60" s="144"/>
      <c r="F60" s="144"/>
      <c r="G60" s="144"/>
      <c r="H60" s="144"/>
      <c r="I60" s="144"/>
      <c r="J60" s="144"/>
      <c r="K60" s="144"/>
      <c r="L60" s="144"/>
      <c r="M60" s="144"/>
      <c r="N60" s="144"/>
      <c r="O60" s="204"/>
      <c r="P60" s="164"/>
      <c r="Q60" s="164"/>
      <c r="R60" s="164"/>
      <c r="S60" s="164"/>
      <c r="T60" s="144"/>
      <c r="U60" s="144"/>
      <c r="V60" s="144"/>
      <c r="W60" s="144"/>
      <c r="X60" s="144"/>
      <c r="Y60" s="144"/>
      <c r="Z60" s="144"/>
      <c r="AA60" s="144"/>
      <c r="AB60" s="144"/>
      <c r="AC60" s="144"/>
      <c r="AD60" s="144"/>
      <c r="AE60" s="144"/>
      <c r="AF60" s="144"/>
    </row>
    <row r="61" spans="1:32" x14ac:dyDescent="0.25">
      <c r="A61" s="164"/>
      <c r="B61" s="164"/>
      <c r="C61" s="164"/>
      <c r="D61" s="164"/>
      <c r="E61" s="144"/>
      <c r="F61" s="144"/>
      <c r="G61" s="144"/>
      <c r="H61" s="144"/>
      <c r="I61" s="144"/>
      <c r="J61" s="144"/>
      <c r="K61" s="144"/>
      <c r="L61" s="144"/>
      <c r="M61" s="144"/>
      <c r="N61" s="144"/>
      <c r="O61" s="204"/>
      <c r="P61" s="164"/>
      <c r="Q61" s="164"/>
      <c r="R61" s="164"/>
      <c r="S61" s="164"/>
      <c r="T61" s="144"/>
      <c r="U61" s="144"/>
      <c r="V61" s="144"/>
      <c r="W61" s="144"/>
      <c r="X61" s="144"/>
      <c r="Y61" s="144"/>
      <c r="Z61" s="144"/>
      <c r="AA61" s="144"/>
      <c r="AB61" s="144"/>
      <c r="AC61" s="144"/>
      <c r="AD61" s="144"/>
      <c r="AE61" s="144"/>
      <c r="AF61" s="144"/>
    </row>
    <row r="62" spans="1:32" x14ac:dyDescent="0.25">
      <c r="A62" s="165" t="s">
        <v>90</v>
      </c>
      <c r="B62" s="165"/>
      <c r="C62" s="165"/>
      <c r="D62" s="165"/>
      <c r="E62" s="144"/>
      <c r="F62" s="144"/>
      <c r="G62" s="144"/>
      <c r="H62" s="144"/>
      <c r="I62" s="144"/>
      <c r="J62" s="144"/>
      <c r="K62" s="144"/>
      <c r="L62" s="144"/>
      <c r="M62" s="144"/>
      <c r="N62" s="144"/>
      <c r="O62" s="204"/>
      <c r="P62" s="165" t="s">
        <v>90</v>
      </c>
      <c r="Q62" s="165"/>
      <c r="R62" s="165"/>
      <c r="S62" s="165"/>
      <c r="T62" s="144"/>
      <c r="U62" s="144"/>
      <c r="V62" s="144"/>
      <c r="W62" s="144"/>
      <c r="X62" s="144"/>
      <c r="Y62" s="144"/>
      <c r="Z62" s="144"/>
      <c r="AA62" s="144"/>
      <c r="AB62" s="144"/>
      <c r="AC62" s="144"/>
      <c r="AD62" s="144"/>
      <c r="AE62" s="144"/>
      <c r="AF62" s="144"/>
    </row>
    <row r="63" spans="1:32" outlineLevel="1" x14ac:dyDescent="0.25">
      <c r="A63" s="166" t="s">
        <v>325</v>
      </c>
      <c r="B63" s="166"/>
      <c r="C63" s="166"/>
      <c r="D63" s="166"/>
      <c r="E63" s="167"/>
      <c r="F63" s="167"/>
      <c r="G63" s="167"/>
      <c r="H63" s="167"/>
      <c r="I63" s="167"/>
      <c r="J63" s="167"/>
      <c r="K63" s="167"/>
      <c r="L63" s="167"/>
      <c r="M63" s="144"/>
      <c r="N63" s="144"/>
      <c r="P63" s="166" t="s">
        <v>231</v>
      </c>
      <c r="Q63" s="166"/>
      <c r="R63" s="166"/>
      <c r="S63" s="166"/>
      <c r="T63" s="167"/>
      <c r="U63" s="167"/>
      <c r="V63" s="167"/>
      <c r="W63" s="167"/>
      <c r="X63" s="167"/>
      <c r="Y63" s="167"/>
      <c r="Z63" s="167"/>
      <c r="AA63" s="167"/>
      <c r="AB63" s="144"/>
      <c r="AC63" s="144"/>
      <c r="AD63" s="144"/>
      <c r="AE63" s="144"/>
      <c r="AF63" s="144"/>
    </row>
    <row r="64" spans="1:32" ht="52.5" outlineLevel="1" x14ac:dyDescent="0.25">
      <c r="A64" s="168" t="s">
        <v>257</v>
      </c>
      <c r="B64" s="141">
        <v>2019</v>
      </c>
      <c r="C64" s="141">
        <v>2020</v>
      </c>
      <c r="D64" s="141">
        <v>2021</v>
      </c>
      <c r="E64" s="141">
        <v>2022</v>
      </c>
      <c r="F64" s="141">
        <v>2023</v>
      </c>
      <c r="G64" s="141">
        <v>2024</v>
      </c>
      <c r="H64" s="141">
        <v>2025</v>
      </c>
      <c r="I64" s="141">
        <v>2026</v>
      </c>
      <c r="J64" s="142" t="s">
        <v>232</v>
      </c>
      <c r="K64" s="142" t="s">
        <v>258</v>
      </c>
      <c r="L64" s="143" t="s">
        <v>234</v>
      </c>
      <c r="M64" s="142" t="s">
        <v>290</v>
      </c>
      <c r="N64" s="142" t="s">
        <v>291</v>
      </c>
      <c r="P64" s="168" t="s">
        <v>257</v>
      </c>
      <c r="Q64" s="141">
        <v>2019</v>
      </c>
      <c r="R64" s="141">
        <v>2020</v>
      </c>
      <c r="S64" s="141">
        <v>2021</v>
      </c>
      <c r="T64" s="141">
        <v>2022</v>
      </c>
      <c r="U64" s="141">
        <v>2023</v>
      </c>
      <c r="V64" s="141">
        <v>2024</v>
      </c>
      <c r="W64" s="141">
        <v>2025</v>
      </c>
      <c r="X64" s="141">
        <v>2026</v>
      </c>
      <c r="Y64" s="142" t="s">
        <v>232</v>
      </c>
      <c r="Z64" s="142" t="s">
        <v>258</v>
      </c>
      <c r="AA64" s="143" t="s">
        <v>234</v>
      </c>
      <c r="AB64" s="142" t="s">
        <v>269</v>
      </c>
      <c r="AC64" s="144"/>
      <c r="AD64" s="145" t="s">
        <v>326</v>
      </c>
      <c r="AE64" s="145" t="s">
        <v>235</v>
      </c>
      <c r="AF64" s="144"/>
    </row>
    <row r="65" spans="1:32" outlineLevel="1" x14ac:dyDescent="0.25">
      <c r="A65" s="169" t="s">
        <v>259</v>
      </c>
      <c r="B65" s="153">
        <v>0.74778761061946908</v>
      </c>
      <c r="C65" s="153">
        <v>0.75</v>
      </c>
      <c r="D65" s="153">
        <v>0.63265306122448983</v>
      </c>
      <c r="E65" s="153">
        <v>0.70952380952380956</v>
      </c>
      <c r="F65" s="153">
        <v>0.7155963302752294</v>
      </c>
      <c r="G65" s="153">
        <v>0.7528089887640449</v>
      </c>
      <c r="H65" s="153">
        <v>0.73096446700507611</v>
      </c>
      <c r="I65" s="153">
        <v>0.71698113207547165</v>
      </c>
      <c r="J65" s="172">
        <v>-1.3983334929604463</v>
      </c>
      <c r="K65" s="172">
        <v>-0.4723262065673528</v>
      </c>
      <c r="L65" s="147"/>
      <c r="M65" s="178">
        <v>10.214185067693782</v>
      </c>
      <c r="N65" s="178">
        <v>-0.16025641025640969</v>
      </c>
      <c r="P65" s="169" t="s">
        <v>259</v>
      </c>
      <c r="Q65" s="153">
        <v>0.71362161213928599</v>
      </c>
      <c r="R65" s="153">
        <v>0.68774395003903199</v>
      </c>
      <c r="S65" s="153">
        <v>0.65963585712864392</v>
      </c>
      <c r="T65" s="153">
        <v>0.66663156786353583</v>
      </c>
      <c r="U65" s="153">
        <v>0.6427719137218908</v>
      </c>
      <c r="V65" s="153">
        <v>0.61189525077674212</v>
      </c>
      <c r="W65" s="153">
        <v>0.61569772586496774</v>
      </c>
      <c r="X65" s="153">
        <v>0.61483928139853383</v>
      </c>
      <c r="Y65" s="172">
        <v>-8.5844446643390526E-2</v>
      </c>
      <c r="Z65" s="172">
        <v>-4.2516325957073553</v>
      </c>
      <c r="AA65" s="147"/>
      <c r="AB65" s="173">
        <v>0.19640390311012612</v>
      </c>
      <c r="AC65" s="144"/>
      <c r="AD65" s="151">
        <v>0.72170439414114518</v>
      </c>
      <c r="AE65" s="151">
        <v>0.65735560735560739</v>
      </c>
      <c r="AF65" s="144"/>
    </row>
    <row r="66" spans="1:32" outlineLevel="1" x14ac:dyDescent="0.25">
      <c r="A66" s="169" t="s">
        <v>260</v>
      </c>
      <c r="B66" s="153">
        <v>1</v>
      </c>
      <c r="C66" s="153">
        <v>1</v>
      </c>
      <c r="D66" s="153">
        <v>0.75</v>
      </c>
      <c r="E66" s="153">
        <v>0.5</v>
      </c>
      <c r="F66" s="153">
        <v>0.66666666666666663</v>
      </c>
      <c r="G66" s="153">
        <v>0.5</v>
      </c>
      <c r="H66" s="153">
        <v>0.33333333333333331</v>
      </c>
      <c r="I66" s="153" t="e">
        <v>#DIV/0!</v>
      </c>
      <c r="J66" s="172" t="e">
        <v>#DIV/0!</v>
      </c>
      <c r="K66" s="172" t="e">
        <v>#DIV/0!</v>
      </c>
      <c r="L66" s="147"/>
      <c r="M66" s="178" t="e">
        <v>#DIV/0!</v>
      </c>
      <c r="N66" s="178">
        <v>0.15760441292356209</v>
      </c>
      <c r="P66" s="169" t="s">
        <v>260</v>
      </c>
      <c r="Q66" s="153">
        <v>0.72514619883040932</v>
      </c>
      <c r="R66" s="153">
        <v>0.62091503267973858</v>
      </c>
      <c r="S66" s="153">
        <v>0.67625899280575541</v>
      </c>
      <c r="T66" s="153">
        <v>0.62608695652173918</v>
      </c>
      <c r="U66" s="153">
        <v>0.50862068965517238</v>
      </c>
      <c r="V66" s="153">
        <v>0.46846846846846846</v>
      </c>
      <c r="W66" s="153">
        <v>0.39823008849557523</v>
      </c>
      <c r="X66" s="153">
        <v>0.48695652173913045</v>
      </c>
      <c r="Y66" s="172">
        <v>8.8726433243555221</v>
      </c>
      <c r="Z66" s="172">
        <v>-10.236809699725297</v>
      </c>
      <c r="AA66" s="147"/>
      <c r="AB66" s="173">
        <v>1.0002200791126015E-2</v>
      </c>
      <c r="AC66" s="144"/>
      <c r="AD66" s="151">
        <v>0.62068965517241381</v>
      </c>
      <c r="AE66" s="151">
        <v>0.58932461873638342</v>
      </c>
      <c r="AF66" s="144"/>
    </row>
    <row r="67" spans="1:32" outlineLevel="1" x14ac:dyDescent="0.25">
      <c r="A67" s="169" t="s">
        <v>261</v>
      </c>
      <c r="B67" s="153">
        <v>0.76</v>
      </c>
      <c r="C67" s="153">
        <v>0.81609195402298851</v>
      </c>
      <c r="D67" s="153">
        <v>0.75229357798165142</v>
      </c>
      <c r="E67" s="153">
        <v>0.75641025641025639</v>
      </c>
      <c r="F67" s="153">
        <v>0.7068965517241379</v>
      </c>
      <c r="G67" s="153">
        <v>0.67924528301886788</v>
      </c>
      <c r="H67" s="153">
        <v>0.78947368421052633</v>
      </c>
      <c r="I67" s="153">
        <v>0.875</v>
      </c>
      <c r="J67" s="172">
        <v>8.5526315789473664</v>
      </c>
      <c r="K67" s="172">
        <v>12.418566775244299</v>
      </c>
      <c r="L67" s="147"/>
      <c r="M67" s="178">
        <v>22.53448275862069</v>
      </c>
      <c r="N67" s="178">
        <v>0.31372549019607066</v>
      </c>
      <c r="P67" s="169" t="s">
        <v>261</v>
      </c>
      <c r="Q67" s="153">
        <v>0.62254901960784315</v>
      </c>
      <c r="R67" s="153">
        <v>0.68710089399744567</v>
      </c>
      <c r="S67" s="153">
        <v>0.64526315789473687</v>
      </c>
      <c r="T67" s="153">
        <v>0.5903225806451613</v>
      </c>
      <c r="U67" s="153">
        <v>0.62376237623762376</v>
      </c>
      <c r="V67" s="153">
        <v>0.64506627393225335</v>
      </c>
      <c r="W67" s="153">
        <v>0.58872305140961856</v>
      </c>
      <c r="X67" s="153">
        <v>0.64965517241379311</v>
      </c>
      <c r="Y67" s="172">
        <v>6.0932121004174551</v>
      </c>
      <c r="Z67" s="172">
        <v>1.7438781618476229</v>
      </c>
      <c r="AA67" s="147"/>
      <c r="AB67" s="173">
        <v>6.2860567003009127E-2</v>
      </c>
      <c r="AC67" s="144"/>
      <c r="AD67" s="151">
        <v>0.750814332247557</v>
      </c>
      <c r="AE67" s="151">
        <v>0.63221639079531688</v>
      </c>
      <c r="AF67" s="144"/>
    </row>
    <row r="68" spans="1:32" outlineLevel="1" x14ac:dyDescent="0.25">
      <c r="A68" s="169" t="s">
        <v>262</v>
      </c>
      <c r="B68" s="153">
        <v>0.76208178438661711</v>
      </c>
      <c r="C68" s="153">
        <v>0.75376884422110557</v>
      </c>
      <c r="D68" s="153">
        <v>0.68556701030927836</v>
      </c>
      <c r="E68" s="153">
        <v>0.73684210526315785</v>
      </c>
      <c r="F68" s="153">
        <v>0.43859649122807015</v>
      </c>
      <c r="G68" s="153">
        <v>0.58208955223880599</v>
      </c>
      <c r="H68" s="153">
        <v>0.60227272727272729</v>
      </c>
      <c r="I68" s="153">
        <v>0.59459459459459463</v>
      </c>
      <c r="J68" s="172">
        <v>-0.76781326781326653</v>
      </c>
      <c r="K68" s="172">
        <v>-10.351861295257514</v>
      </c>
      <c r="L68" s="147"/>
      <c r="M68" s="178">
        <v>-2.5545510484214495</v>
      </c>
      <c r="N68" s="178">
        <v>2.6102845210129733E-2</v>
      </c>
      <c r="P68" s="169" t="s">
        <v>262</v>
      </c>
      <c r="Q68" s="153">
        <v>0.79254637148474227</v>
      </c>
      <c r="R68" s="153">
        <v>0.76912025690864527</v>
      </c>
      <c r="S68" s="153">
        <v>0.72797840026999661</v>
      </c>
      <c r="T68" s="153">
        <v>0.68375924680564892</v>
      </c>
      <c r="U68" s="153">
        <v>0.62673350041771092</v>
      </c>
      <c r="V68" s="153">
        <v>0.56512836667191679</v>
      </c>
      <c r="W68" s="153">
        <v>0.61828761429758938</v>
      </c>
      <c r="X68" s="153">
        <v>0.62014010507880912</v>
      </c>
      <c r="Y68" s="172">
        <v>0.185249078121974</v>
      </c>
      <c r="Z68" s="172">
        <v>-8.4556816533377432</v>
      </c>
      <c r="AA68" s="147"/>
      <c r="AB68" s="173">
        <v>-4.6369217465486168E-2</v>
      </c>
      <c r="AC68" s="144"/>
      <c r="AD68" s="151">
        <v>0.69811320754716977</v>
      </c>
      <c r="AE68" s="151">
        <v>0.70469692161218656</v>
      </c>
      <c r="AF68" s="144"/>
    </row>
    <row r="69" spans="1:32" outlineLevel="1" x14ac:dyDescent="0.25">
      <c r="A69" s="169" t="s">
        <v>53</v>
      </c>
      <c r="B69" s="153">
        <v>0.47126436781609193</v>
      </c>
      <c r="C69" s="153">
        <v>0.51851851851851849</v>
      </c>
      <c r="D69" s="153">
        <v>0.47222222222222221</v>
      </c>
      <c r="E69" s="153">
        <v>0.60784313725490191</v>
      </c>
      <c r="F69" s="153">
        <v>0.52631578947368418</v>
      </c>
      <c r="G69" s="153">
        <v>0.52777777777777779</v>
      </c>
      <c r="H69" s="153">
        <v>0.66666666666666663</v>
      </c>
      <c r="I69" s="153">
        <v>0.47368421052631576</v>
      </c>
      <c r="J69" s="172">
        <v>-19.298245614035086</v>
      </c>
      <c r="K69" s="172">
        <v>-7.368421052631585</v>
      </c>
      <c r="L69" s="147"/>
      <c r="M69" s="178">
        <v>-4.3557168784029097</v>
      </c>
      <c r="N69" s="178">
        <v>-0.56280378613456916</v>
      </c>
      <c r="P69" s="169" t="s">
        <v>53</v>
      </c>
      <c r="Q69" s="153">
        <v>0.6476486860304288</v>
      </c>
      <c r="R69" s="153">
        <v>0.5889145496535797</v>
      </c>
      <c r="S69" s="153">
        <v>0.60781187724192909</v>
      </c>
      <c r="T69" s="153">
        <v>0.5655304848775804</v>
      </c>
      <c r="U69" s="153">
        <v>0.53391384051329061</v>
      </c>
      <c r="V69" s="153">
        <v>0.59124423963133643</v>
      </c>
      <c r="W69" s="153">
        <v>0.54913833255705635</v>
      </c>
      <c r="X69" s="153">
        <v>0.51724137931034486</v>
      </c>
      <c r="Y69" s="172">
        <v>-3.189695324671149</v>
      </c>
      <c r="Z69" s="172">
        <v>-6.9755786119966912</v>
      </c>
      <c r="AA69" s="147"/>
      <c r="AB69" s="173">
        <v>-7.7631181136011973E-2</v>
      </c>
      <c r="AC69" s="144"/>
      <c r="AD69" s="151">
        <v>0.54736842105263162</v>
      </c>
      <c r="AE69" s="151">
        <v>0.58699716543031177</v>
      </c>
      <c r="AF69" s="144"/>
    </row>
    <row r="70" spans="1:32" outlineLevel="1" x14ac:dyDescent="0.25">
      <c r="A70" s="169" t="s">
        <v>11</v>
      </c>
      <c r="B70" s="153">
        <v>0.44578313253012047</v>
      </c>
      <c r="C70" s="153">
        <v>0.3595505617977528</v>
      </c>
      <c r="D70" s="153">
        <v>0.46250000000000002</v>
      </c>
      <c r="E70" s="153">
        <v>0.24242424242424243</v>
      </c>
      <c r="F70" s="153">
        <v>0.27586206896551724</v>
      </c>
      <c r="G70" s="153">
        <v>0.29411764705882354</v>
      </c>
      <c r="H70" s="153">
        <v>0.19480519480519481</v>
      </c>
      <c r="I70" s="153">
        <v>0.3380281690140845</v>
      </c>
      <c r="J70" s="172">
        <v>14.322297420888969</v>
      </c>
      <c r="K70" s="172">
        <v>0.78217900272177232</v>
      </c>
      <c r="L70" s="147"/>
      <c r="M70" s="178">
        <v>16.730724906715835</v>
      </c>
      <c r="N70" s="178">
        <v>1.0244286840031536</v>
      </c>
      <c r="P70" s="169" t="s">
        <v>11</v>
      </c>
      <c r="Q70" s="153">
        <v>0.23004870738104158</v>
      </c>
      <c r="R70" s="153">
        <v>0.20467411815938452</v>
      </c>
      <c r="S70" s="153">
        <v>0.18691936083240432</v>
      </c>
      <c r="T70" s="153">
        <v>0.17810245977436656</v>
      </c>
      <c r="U70" s="153">
        <v>0.15895131086142322</v>
      </c>
      <c r="V70" s="153">
        <v>0.16020889487870621</v>
      </c>
      <c r="W70" s="153">
        <v>0.15276092233009708</v>
      </c>
      <c r="X70" s="153">
        <v>0.17072091994692615</v>
      </c>
      <c r="Y70" s="172">
        <v>1.7959997616829066</v>
      </c>
      <c r="Z70" s="172">
        <v>-0.99086544153278167</v>
      </c>
      <c r="AA70" s="147"/>
      <c r="AB70" s="173">
        <v>6.8239004245379542E-2</v>
      </c>
      <c r="AC70" s="144"/>
      <c r="AD70" s="151">
        <v>0.33020637898686678</v>
      </c>
      <c r="AE70" s="151">
        <v>0.18062957436225396</v>
      </c>
      <c r="AF70" s="144"/>
    </row>
    <row r="71" spans="1:32" outlineLevel="1" x14ac:dyDescent="0.25">
      <c r="A71" s="169" t="s">
        <v>263</v>
      </c>
      <c r="B71" s="153">
        <v>0.85858585858585856</v>
      </c>
      <c r="C71" s="153">
        <v>0.8582677165354331</v>
      </c>
      <c r="D71" s="153">
        <v>0.86968085106382975</v>
      </c>
      <c r="E71" s="153">
        <v>0.80590717299578063</v>
      </c>
      <c r="F71" s="153">
        <v>0.75477707006369432</v>
      </c>
      <c r="G71" s="153">
        <v>0.83067092651757191</v>
      </c>
      <c r="H71" s="153">
        <v>0.78073089700996678</v>
      </c>
      <c r="I71" s="153">
        <v>0.85217391304347823</v>
      </c>
      <c r="J71" s="172">
        <v>7.1443016033511437</v>
      </c>
      <c r="K71" s="172">
        <v>2.712498936441754</v>
      </c>
      <c r="L71" s="147"/>
      <c r="M71" s="178">
        <v>1.7320492848038493</v>
      </c>
      <c r="N71" s="178">
        <v>2.4336888159693704</v>
      </c>
      <c r="P71" s="169" t="s">
        <v>263</v>
      </c>
      <c r="Q71" s="153">
        <v>0.84943331963121738</v>
      </c>
      <c r="R71" s="153">
        <v>0.83993298812062134</v>
      </c>
      <c r="S71" s="153">
        <v>0.86013314940322683</v>
      </c>
      <c r="T71" s="153">
        <v>0.84803677932405563</v>
      </c>
      <c r="U71" s="153">
        <v>0.83337076128452725</v>
      </c>
      <c r="V71" s="153">
        <v>0.82195077922859383</v>
      </c>
      <c r="W71" s="153">
        <v>0.82967131652996473</v>
      </c>
      <c r="X71" s="153">
        <v>0.83485342019543973</v>
      </c>
      <c r="Y71" s="172">
        <v>0.51821036654750019</v>
      </c>
      <c r="Z71" s="172">
        <v>-0.54267754441192917</v>
      </c>
      <c r="AA71" s="147"/>
      <c r="AB71" s="173">
        <v>0.78592547646255673</v>
      </c>
      <c r="AC71" s="144"/>
      <c r="AD71" s="151">
        <v>0.82504892367906069</v>
      </c>
      <c r="AE71" s="151">
        <v>0.84028019563955902</v>
      </c>
      <c r="AF71" s="144"/>
    </row>
    <row r="72" spans="1:32" outlineLevel="1" x14ac:dyDescent="0.25">
      <c r="A72" s="169" t="s">
        <v>264</v>
      </c>
      <c r="B72" s="153">
        <v>0.36614173228346458</v>
      </c>
      <c r="C72" s="153">
        <v>0.38549618320610685</v>
      </c>
      <c r="D72" s="153">
        <v>0.31097560975609756</v>
      </c>
      <c r="E72" s="153">
        <v>0.35294117647058826</v>
      </c>
      <c r="F72" s="153">
        <v>0.22448979591836735</v>
      </c>
      <c r="G72" s="153">
        <v>0.22580645161290322</v>
      </c>
      <c r="H72" s="153">
        <v>0.31547619047619047</v>
      </c>
      <c r="I72" s="153">
        <v>0.56084656084656082</v>
      </c>
      <c r="J72" s="172">
        <v>24.537037037037035</v>
      </c>
      <c r="K72" s="172">
        <v>24.333914244893467</v>
      </c>
      <c r="L72" s="147"/>
      <c r="M72" s="178">
        <v>37.730363951227055</v>
      </c>
      <c r="N72" s="178">
        <v>3.1400966183574797</v>
      </c>
      <c r="P72" s="169" t="s">
        <v>264</v>
      </c>
      <c r="Q72" s="153">
        <v>0.26333975921143565</v>
      </c>
      <c r="R72" s="153">
        <v>0.25994034041059833</v>
      </c>
      <c r="S72" s="153">
        <v>0.2713570148430679</v>
      </c>
      <c r="T72" s="153">
        <v>0.23304079249689255</v>
      </c>
      <c r="U72" s="153">
        <v>0.20886902042680938</v>
      </c>
      <c r="V72" s="153">
        <v>0.19705909610453801</v>
      </c>
      <c r="W72" s="153">
        <v>0.1704059998101326</v>
      </c>
      <c r="X72" s="153">
        <v>0.18354292133429026</v>
      </c>
      <c r="Y72" s="172">
        <v>1.3136921524157659</v>
      </c>
      <c r="Z72" s="172">
        <v>-4.2200608597942448</v>
      </c>
      <c r="AA72" s="147"/>
      <c r="AB72" s="173">
        <v>0.30278447359722849</v>
      </c>
      <c r="AC72" s="144"/>
      <c r="AD72" s="151">
        <v>0.31750741839762614</v>
      </c>
      <c r="AE72" s="151">
        <v>0.22574352993223271</v>
      </c>
      <c r="AF72" s="144"/>
    </row>
    <row r="73" spans="1:32" outlineLevel="1" x14ac:dyDescent="0.25">
      <c r="A73" s="169" t="s">
        <v>265</v>
      </c>
      <c r="B73" s="153">
        <v>0.65405405405405403</v>
      </c>
      <c r="C73" s="153">
        <v>0.64473684210526316</v>
      </c>
      <c r="D73" s="153">
        <v>0.54644808743169404</v>
      </c>
      <c r="E73" s="153">
        <v>0.60377358490566035</v>
      </c>
      <c r="F73" s="153">
        <v>0.59330143540669855</v>
      </c>
      <c r="G73" s="153">
        <v>0.60526315789473684</v>
      </c>
      <c r="H73" s="153">
        <v>0.60169491525423724</v>
      </c>
      <c r="I73" s="153">
        <v>0.57276995305164324</v>
      </c>
      <c r="J73" s="172">
        <v>-2.8924962202593996</v>
      </c>
      <c r="K73" s="172">
        <v>-3.9795491974534802</v>
      </c>
      <c r="L73" s="147"/>
      <c r="M73" s="178">
        <v>7.2941509064681496</v>
      </c>
      <c r="N73" s="178">
        <v>-0.36288232244686691</v>
      </c>
      <c r="P73" s="169" t="s">
        <v>265</v>
      </c>
      <c r="Q73" s="153">
        <v>0.57043713384407391</v>
      </c>
      <c r="R73" s="153">
        <v>0.5477258167841127</v>
      </c>
      <c r="S73" s="153">
        <v>0.53880803880803885</v>
      </c>
      <c r="T73" s="153">
        <v>0.53476626732440691</v>
      </c>
      <c r="U73" s="153">
        <v>0.50563855421686743</v>
      </c>
      <c r="V73" s="153">
        <v>0.50994805449377634</v>
      </c>
      <c r="W73" s="153">
        <v>0.48966553927095074</v>
      </c>
      <c r="X73" s="153">
        <v>0.49982844398696175</v>
      </c>
      <c r="Y73" s="172">
        <v>1.0162904716011001</v>
      </c>
      <c r="Z73" s="172">
        <v>-2.8784863041672439</v>
      </c>
      <c r="AA73" s="147"/>
      <c r="AB73" s="173">
        <v>0.17931783316398331</v>
      </c>
      <c r="AC73" s="144"/>
      <c r="AD73" s="151">
        <v>0.61256544502617805</v>
      </c>
      <c r="AE73" s="151">
        <v>0.52861330702863418</v>
      </c>
      <c r="AF73" s="144"/>
    </row>
    <row r="74" spans="1:32" outlineLevel="1" x14ac:dyDescent="0.25">
      <c r="A74" s="169" t="s">
        <v>266</v>
      </c>
      <c r="B74" s="153">
        <v>0.43902439024390244</v>
      </c>
      <c r="C74" s="153">
        <v>0.52631578947368418</v>
      </c>
      <c r="D74" s="153">
        <v>0.58333333333333337</v>
      </c>
      <c r="E74" s="153">
        <v>0.49056603773584906</v>
      </c>
      <c r="F74" s="153">
        <v>0.20930232558139536</v>
      </c>
      <c r="G74" s="153">
        <v>0.20792079207920791</v>
      </c>
      <c r="H74" s="153">
        <v>0.4</v>
      </c>
      <c r="I74" s="153">
        <v>0.45614035087719296</v>
      </c>
      <c r="J74" s="172">
        <v>5.6140350877192935</v>
      </c>
      <c r="K74" s="172">
        <v>4.9765848885161059</v>
      </c>
      <c r="L74" s="147"/>
      <c r="M74" s="178">
        <v>23.83822849584174</v>
      </c>
      <c r="N74" s="178">
        <v>0.62451209992193668</v>
      </c>
      <c r="P74" s="169" t="s">
        <v>266</v>
      </c>
      <c r="Q74" s="153">
        <v>0.32429394407756079</v>
      </c>
      <c r="R74" s="153">
        <v>0.39708646616541354</v>
      </c>
      <c r="S74" s="153">
        <v>0.36292654713707345</v>
      </c>
      <c r="T74" s="153">
        <v>0.3185072353389185</v>
      </c>
      <c r="U74" s="153">
        <v>0.28680897646414888</v>
      </c>
      <c r="V74" s="153">
        <v>0.19146711283070167</v>
      </c>
      <c r="W74" s="153">
        <v>0.19157917523541509</v>
      </c>
      <c r="X74" s="153">
        <v>0.21775806591877556</v>
      </c>
      <c r="Y74" s="172">
        <v>2.6178890683360461</v>
      </c>
      <c r="Z74" s="172">
        <v>-7.1738493298899195</v>
      </c>
      <c r="AA74" s="147"/>
      <c r="AB74" s="173">
        <v>-0.23754724556233064</v>
      </c>
      <c r="AC74" s="144"/>
      <c r="AD74" s="151">
        <v>0.4063745019920319</v>
      </c>
      <c r="AE74" s="151">
        <v>0.28949655921767475</v>
      </c>
      <c r="AF74" s="144"/>
    </row>
    <row r="75" spans="1:32" outlineLevel="1" x14ac:dyDescent="0.25">
      <c r="A75" s="168" t="s">
        <v>267</v>
      </c>
      <c r="B75" s="174">
        <v>0.66399143927233817</v>
      </c>
      <c r="C75" s="174">
        <v>0.66390306122448983</v>
      </c>
      <c r="D75" s="174">
        <v>0.64780763790664786</v>
      </c>
      <c r="E75" s="174">
        <v>0.66032608695652173</v>
      </c>
      <c r="F75" s="174">
        <v>0.57155025553662686</v>
      </c>
      <c r="G75" s="174">
        <v>0.58705035971223019</v>
      </c>
      <c r="H75" s="174">
        <v>0.60368663594470051</v>
      </c>
      <c r="I75" s="174">
        <v>0.66666666666666663</v>
      </c>
      <c r="J75" s="175">
        <v>6.2980030721966118</v>
      </c>
      <c r="K75" s="175">
        <v>3.4318055419242932</v>
      </c>
      <c r="L75" s="147"/>
      <c r="M75" s="207">
        <v>23.76824457593688</v>
      </c>
      <c r="N75" s="207">
        <v>6.6342164477438565</v>
      </c>
      <c r="P75" s="168" t="s">
        <v>267</v>
      </c>
      <c r="Q75" s="174">
        <v>0.541461511697787</v>
      </c>
      <c r="R75" s="174">
        <v>0.53382441803585301</v>
      </c>
      <c r="S75" s="174">
        <v>0.53412752660872964</v>
      </c>
      <c r="T75" s="174">
        <v>0.48477774774553406</v>
      </c>
      <c r="U75" s="174">
        <v>0.45379229997518905</v>
      </c>
      <c r="V75" s="174">
        <v>0.42279512102953837</v>
      </c>
      <c r="W75" s="174">
        <v>0.4158470060447777</v>
      </c>
      <c r="X75" s="174">
        <v>0.42898422090729782</v>
      </c>
      <c r="Y75" s="175">
        <v>1.3137214862520119</v>
      </c>
      <c r="Z75" s="175">
        <v>-5.4569741032911621</v>
      </c>
      <c r="AA75" s="147"/>
      <c r="AB75" s="173">
        <v>1.2439858142095805</v>
      </c>
      <c r="AC75" s="144"/>
      <c r="AD75" s="176">
        <v>0.6323486112474237</v>
      </c>
      <c r="AE75" s="176">
        <v>0.48355396194020944</v>
      </c>
      <c r="AF75" s="144"/>
    </row>
    <row r="76" spans="1:32" outlineLevel="1" x14ac:dyDescent="0.25">
      <c r="A76" s="163" t="s">
        <v>289</v>
      </c>
      <c r="B76" s="163"/>
      <c r="C76" s="163"/>
      <c r="D76" s="163"/>
      <c r="E76" s="144"/>
      <c r="F76" s="144"/>
      <c r="G76" s="144"/>
      <c r="H76" s="144"/>
      <c r="I76" s="162"/>
      <c r="J76" s="162"/>
      <c r="K76" s="162"/>
      <c r="L76" s="162"/>
      <c r="M76" s="162"/>
      <c r="N76" s="144"/>
      <c r="O76" s="144"/>
      <c r="P76" s="163" t="s">
        <v>268</v>
      </c>
      <c r="Q76" s="163"/>
      <c r="R76" s="163"/>
      <c r="S76" s="163"/>
      <c r="T76" s="144"/>
      <c r="U76" s="144"/>
      <c r="V76" s="144"/>
      <c r="W76" s="144"/>
      <c r="X76" s="162"/>
      <c r="Y76" s="162"/>
      <c r="Z76" s="162"/>
      <c r="AA76" s="162"/>
      <c r="AB76" s="144"/>
      <c r="AC76" s="144"/>
      <c r="AD76" s="144"/>
      <c r="AE76" s="144"/>
      <c r="AF76" s="144"/>
    </row>
    <row r="77" spans="1:32" x14ac:dyDescent="0.25">
      <c r="A77" s="204"/>
      <c r="B77" s="204"/>
      <c r="C77" s="204"/>
      <c r="D77" s="20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row>
    <row r="78" spans="1:32" x14ac:dyDescent="0.25">
      <c r="A78" s="204"/>
      <c r="B78" s="204"/>
      <c r="C78" s="204"/>
      <c r="D78" s="20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row>
    <row r="79" spans="1:32" x14ac:dyDescent="0.25">
      <c r="A79" s="165" t="s">
        <v>270</v>
      </c>
      <c r="B79" s="165"/>
      <c r="C79" s="165"/>
      <c r="D79" s="165"/>
      <c r="E79" s="144"/>
      <c r="F79" s="144"/>
      <c r="G79" s="144"/>
      <c r="H79" s="144"/>
      <c r="I79" s="144"/>
      <c r="J79" s="144"/>
      <c r="K79" s="144"/>
      <c r="L79" s="144"/>
      <c r="M79" s="144"/>
      <c r="N79" s="144"/>
      <c r="O79" s="204"/>
      <c r="P79" s="165" t="s">
        <v>270</v>
      </c>
      <c r="Q79" s="165"/>
      <c r="R79" s="165"/>
      <c r="S79" s="165"/>
      <c r="T79" s="144"/>
      <c r="U79" s="144"/>
      <c r="V79" s="144"/>
      <c r="W79" s="144"/>
      <c r="X79" s="144"/>
      <c r="Y79" s="144"/>
      <c r="Z79" s="144"/>
      <c r="AA79" s="144"/>
      <c r="AB79" s="144"/>
      <c r="AC79" s="144"/>
      <c r="AD79" s="144"/>
      <c r="AE79" s="144"/>
      <c r="AF79" s="144"/>
    </row>
    <row r="80" spans="1:32" outlineLevel="2" x14ac:dyDescent="0.25">
      <c r="A80" s="166" t="s">
        <v>325</v>
      </c>
      <c r="B80" s="166"/>
      <c r="C80" s="166"/>
      <c r="D80" s="166"/>
      <c r="E80" s="167"/>
      <c r="F80" s="167"/>
      <c r="G80" s="167"/>
      <c r="H80" s="167"/>
      <c r="I80" s="167"/>
      <c r="J80" s="167"/>
      <c r="K80" s="167"/>
      <c r="L80" s="167"/>
      <c r="M80" s="144"/>
      <c r="N80" s="144"/>
      <c r="P80" s="166" t="s">
        <v>231</v>
      </c>
      <c r="Q80" s="166"/>
      <c r="R80" s="166"/>
      <c r="S80" s="166"/>
      <c r="T80" s="167"/>
      <c r="U80" s="167"/>
      <c r="V80" s="167"/>
      <c r="W80" s="167"/>
      <c r="X80" s="167"/>
      <c r="Y80" s="167"/>
      <c r="Z80" s="167"/>
      <c r="AA80" s="167"/>
      <c r="AB80" s="144"/>
      <c r="AC80" s="144"/>
      <c r="AD80" s="144"/>
      <c r="AE80" s="144"/>
      <c r="AF80" s="144"/>
    </row>
    <row r="81" spans="1:32" ht="52.5" outlineLevel="2" x14ac:dyDescent="0.25">
      <c r="A81" s="168" t="s">
        <v>257</v>
      </c>
      <c r="B81" s="141">
        <v>2019</v>
      </c>
      <c r="C81" s="141">
        <v>2020</v>
      </c>
      <c r="D81" s="141">
        <v>2021</v>
      </c>
      <c r="E81" s="141">
        <v>2022</v>
      </c>
      <c r="F81" s="141">
        <v>2023</v>
      </c>
      <c r="G81" s="141">
        <v>2024</v>
      </c>
      <c r="H81" s="141">
        <v>2025</v>
      </c>
      <c r="I81" s="141">
        <v>2026</v>
      </c>
      <c r="J81" s="142" t="s">
        <v>232</v>
      </c>
      <c r="K81" s="142" t="s">
        <v>258</v>
      </c>
      <c r="L81" s="143" t="s">
        <v>234</v>
      </c>
      <c r="M81" s="142" t="s">
        <v>290</v>
      </c>
      <c r="N81" s="142" t="s">
        <v>292</v>
      </c>
      <c r="P81" s="168" t="s">
        <v>257</v>
      </c>
      <c r="Q81" s="141">
        <v>2019</v>
      </c>
      <c r="R81" s="141">
        <v>2020</v>
      </c>
      <c r="S81" s="141">
        <v>2021</v>
      </c>
      <c r="T81" s="141">
        <v>2022</v>
      </c>
      <c r="U81" s="141">
        <v>2023</v>
      </c>
      <c r="V81" s="141">
        <v>2024</v>
      </c>
      <c r="W81" s="141">
        <v>2025</v>
      </c>
      <c r="X81" s="141">
        <v>2026</v>
      </c>
      <c r="Y81" s="142" t="s">
        <v>232</v>
      </c>
      <c r="Z81" s="142" t="s">
        <v>258</v>
      </c>
      <c r="AA81" s="143" t="s">
        <v>234</v>
      </c>
      <c r="AB81" s="142" t="s">
        <v>271</v>
      </c>
      <c r="AC81" s="144"/>
      <c r="AD81" s="145" t="s">
        <v>326</v>
      </c>
      <c r="AE81" s="145" t="s">
        <v>235</v>
      </c>
      <c r="AF81" s="144"/>
    </row>
    <row r="82" spans="1:32" outlineLevel="2" x14ac:dyDescent="0.25">
      <c r="A82" s="169" t="s">
        <v>259</v>
      </c>
      <c r="B82" s="150">
        <v>108.42801556420235</v>
      </c>
      <c r="C82" s="150">
        <v>77.579207920792129</v>
      </c>
      <c r="D82" s="150">
        <v>78.439024390243915</v>
      </c>
      <c r="E82" s="150">
        <v>78.746724890829697</v>
      </c>
      <c r="F82" s="150">
        <v>111.12970711297076</v>
      </c>
      <c r="G82" s="150">
        <v>89.227891156462547</v>
      </c>
      <c r="H82" s="150">
        <v>67.392694063926939</v>
      </c>
      <c r="I82" s="150">
        <v>65.62450592885375</v>
      </c>
      <c r="J82" s="156">
        <v>-1.7681881350731885</v>
      </c>
      <c r="K82" s="156">
        <v>-22.405150061656343</v>
      </c>
      <c r="L82" s="147"/>
      <c r="M82" s="178">
        <v>-12.666699282872642</v>
      </c>
      <c r="N82" s="178">
        <v>-0.30959294149567995</v>
      </c>
      <c r="P82" s="169" t="s">
        <v>259</v>
      </c>
      <c r="Q82" s="150">
        <v>94.582461848322893</v>
      </c>
      <c r="R82" s="150">
        <v>103.59069703622383</v>
      </c>
      <c r="S82" s="150">
        <v>81.835055913249732</v>
      </c>
      <c r="T82" s="150">
        <v>77.125618811881182</v>
      </c>
      <c r="U82" s="150">
        <v>76.288908899894949</v>
      </c>
      <c r="V82" s="150">
        <v>66.627954479136264</v>
      </c>
      <c r="W82" s="150">
        <v>75.456718157971451</v>
      </c>
      <c r="X82" s="150">
        <v>78.291205211726393</v>
      </c>
      <c r="Y82" s="177">
        <v>2.8344870537549411</v>
      </c>
      <c r="Z82" s="177">
        <v>-4.1840736332697048</v>
      </c>
      <c r="AA82" s="147"/>
      <c r="AB82" s="178">
        <v>0.59920610081611869</v>
      </c>
      <c r="AC82" s="144"/>
      <c r="AD82" s="147">
        <v>88.029655990510093</v>
      </c>
      <c r="AE82" s="147">
        <v>82.475278844996097</v>
      </c>
      <c r="AF82" s="144"/>
    </row>
    <row r="83" spans="1:32" outlineLevel="2" x14ac:dyDescent="0.25">
      <c r="A83" s="169" t="s">
        <v>260</v>
      </c>
      <c r="B83" s="150">
        <v>150.87500000000026</v>
      </c>
      <c r="C83" s="150">
        <v>102</v>
      </c>
      <c r="D83" s="150">
        <v>158.1</v>
      </c>
      <c r="E83" s="150">
        <v>236.00000000000028</v>
      </c>
      <c r="F83" s="150">
        <v>72.25</v>
      </c>
      <c r="G83" s="150">
        <v>184.71428571428586</v>
      </c>
      <c r="H83" s="150">
        <v>217.62499999999989</v>
      </c>
      <c r="I83" s="150">
        <v>120</v>
      </c>
      <c r="J83" s="156">
        <v>-97.624999999999886</v>
      </c>
      <c r="K83" s="156">
        <v>-41.818181818181841</v>
      </c>
      <c r="L83" s="147"/>
      <c r="M83" s="178">
        <v>-39.278124999999989</v>
      </c>
      <c r="N83" s="178">
        <v>-0.59446383133405334</v>
      </c>
      <c r="P83" s="169" t="s">
        <v>260</v>
      </c>
      <c r="Q83" s="150">
        <v>219.69850746268639</v>
      </c>
      <c r="R83" s="150">
        <v>183.33121019108307</v>
      </c>
      <c r="S83" s="150">
        <v>204.39597315436279</v>
      </c>
      <c r="T83" s="150">
        <v>151.44680851063836</v>
      </c>
      <c r="U83" s="150">
        <v>115.76721311475417</v>
      </c>
      <c r="V83" s="150">
        <v>92.869863013698591</v>
      </c>
      <c r="W83" s="150">
        <v>114.51943462897535</v>
      </c>
      <c r="X83" s="150">
        <v>159.27812499999999</v>
      </c>
      <c r="Y83" s="177">
        <v>44.758690371024642</v>
      </c>
      <c r="Z83" s="177">
        <v>2.8760881425799596</v>
      </c>
      <c r="AA83" s="147"/>
      <c r="AB83" s="178">
        <v>0.14399514734517282</v>
      </c>
      <c r="AC83" s="144"/>
      <c r="AD83" s="147">
        <v>161.81818181818184</v>
      </c>
      <c r="AE83" s="147">
        <v>156.40203685742003</v>
      </c>
      <c r="AF83" s="144"/>
    </row>
    <row r="84" spans="1:32" outlineLevel="2" x14ac:dyDescent="0.25">
      <c r="A84" s="169" t="s">
        <v>261</v>
      </c>
      <c r="B84" s="150">
        <v>112.48039215686282</v>
      </c>
      <c r="C84" s="150">
        <v>53.102272727272741</v>
      </c>
      <c r="D84" s="150">
        <v>64.454545454545539</v>
      </c>
      <c r="E84" s="150">
        <v>69.717391304347828</v>
      </c>
      <c r="F84" s="150">
        <v>175.47692307692316</v>
      </c>
      <c r="G84" s="150">
        <v>214.7476635514019</v>
      </c>
      <c r="H84" s="150">
        <v>91.987179487179418</v>
      </c>
      <c r="I84" s="150">
        <v>94.218749999999986</v>
      </c>
      <c r="J84" s="156">
        <v>2.2315705128205678</v>
      </c>
      <c r="K84" s="156">
        <v>-16.6986954828661</v>
      </c>
      <c r="L84" s="147"/>
      <c r="M84" s="178">
        <v>-20.119503382533736</v>
      </c>
      <c r="N84" s="178">
        <v>-0.11957282070534347</v>
      </c>
      <c r="P84" s="169" t="s">
        <v>261</v>
      </c>
      <c r="Q84" s="150">
        <v>145.89043209876544</v>
      </c>
      <c r="R84" s="150">
        <v>135.32862190812722</v>
      </c>
      <c r="S84" s="150">
        <v>104.62426614481413</v>
      </c>
      <c r="T84" s="150">
        <v>128.20583941605835</v>
      </c>
      <c r="U84" s="150">
        <v>116.71446229913469</v>
      </c>
      <c r="V84" s="150">
        <v>119.21803499327052</v>
      </c>
      <c r="W84" s="150">
        <v>115.47710487444608</v>
      </c>
      <c r="X84" s="150">
        <v>114.33825338253372</v>
      </c>
      <c r="Y84" s="177">
        <v>-1.1388514919123622</v>
      </c>
      <c r="Z84" s="177">
        <v>-8.1276034184970314</v>
      </c>
      <c r="AA84" s="147"/>
      <c r="AB84" s="178">
        <v>5.721857637655603E-2</v>
      </c>
      <c r="AC84" s="144"/>
      <c r="AD84" s="147">
        <v>110.91744548286609</v>
      </c>
      <c r="AE84" s="147">
        <v>122.46585680103075</v>
      </c>
      <c r="AF84" s="144"/>
    </row>
    <row r="85" spans="1:32" outlineLevel="2" x14ac:dyDescent="0.25">
      <c r="A85" s="169" t="s">
        <v>262</v>
      </c>
      <c r="B85" s="150">
        <v>103.35315985130114</v>
      </c>
      <c r="C85" s="150">
        <v>105.97512437810934</v>
      </c>
      <c r="D85" s="150">
        <v>106.54081632653076</v>
      </c>
      <c r="E85" s="150">
        <v>201.77777777777766</v>
      </c>
      <c r="F85" s="150">
        <v>81.19354838709674</v>
      </c>
      <c r="G85" s="150">
        <v>116.98591549295793</v>
      </c>
      <c r="H85" s="150">
        <v>106.73913043478288</v>
      </c>
      <c r="I85" s="150">
        <v>86.533333333333331</v>
      </c>
      <c r="J85" s="156">
        <v>-20.205797101449548</v>
      </c>
      <c r="K85" s="156">
        <v>-30.80097465886945</v>
      </c>
      <c r="L85" s="147"/>
      <c r="M85" s="178">
        <v>-3.8817546233648841</v>
      </c>
      <c r="N85" s="178">
        <v>-1.3655903259847975</v>
      </c>
      <c r="P85" s="169" t="s">
        <v>262</v>
      </c>
      <c r="Q85" s="150">
        <v>102.16843792172757</v>
      </c>
      <c r="R85" s="150">
        <v>117.95904722106143</v>
      </c>
      <c r="S85" s="150">
        <v>85.59140981417606</v>
      </c>
      <c r="T85" s="150">
        <v>98.58304469734469</v>
      </c>
      <c r="U85" s="150">
        <v>83.267735665694843</v>
      </c>
      <c r="V85" s="150">
        <v>63.155674846625722</v>
      </c>
      <c r="W85" s="150">
        <v>83.532339114929471</v>
      </c>
      <c r="X85" s="150">
        <v>90.415087956698216</v>
      </c>
      <c r="Y85" s="177">
        <v>6.8827488417687448</v>
      </c>
      <c r="Z85" s="177">
        <v>-3.650609898984797</v>
      </c>
      <c r="AA85" s="147"/>
      <c r="AB85" s="178">
        <v>0.30770807534775457</v>
      </c>
      <c r="AC85" s="144"/>
      <c r="AD85" s="147">
        <v>117.33430799220278</v>
      </c>
      <c r="AE85" s="147">
        <v>94.065697855683013</v>
      </c>
      <c r="AF85" s="144"/>
    </row>
    <row r="86" spans="1:32" outlineLevel="2" x14ac:dyDescent="0.25">
      <c r="A86" s="169" t="s">
        <v>53</v>
      </c>
      <c r="B86" s="150">
        <v>219.94318181818164</v>
      </c>
      <c r="C86" s="150">
        <v>171.12499999999986</v>
      </c>
      <c r="D86" s="150">
        <v>121.08108108108108</v>
      </c>
      <c r="E86" s="150">
        <v>119.89090909090909</v>
      </c>
      <c r="F86" s="150">
        <v>203.6382978723403</v>
      </c>
      <c r="G86" s="150">
        <v>144.9729729729728</v>
      </c>
      <c r="H86" s="150">
        <v>148.29268292682917</v>
      </c>
      <c r="I86" s="150">
        <v>173.9487179487179</v>
      </c>
      <c r="J86" s="156">
        <v>25.656035021888727</v>
      </c>
      <c r="K86" s="156">
        <v>7.0158821278225219</v>
      </c>
      <c r="L86" s="147"/>
      <c r="M86" s="178">
        <v>-28.644253581531217</v>
      </c>
      <c r="N86" s="178">
        <v>-1.5118809034260465</v>
      </c>
      <c r="P86" s="169" t="s">
        <v>53</v>
      </c>
      <c r="Q86" s="150">
        <v>221.61870503597115</v>
      </c>
      <c r="R86" s="150">
        <v>211.64867762687638</v>
      </c>
      <c r="S86" s="150">
        <v>140.10194902548716</v>
      </c>
      <c r="T86" s="150">
        <v>158.36605132823067</v>
      </c>
      <c r="U86" s="150">
        <v>181.26610878661072</v>
      </c>
      <c r="V86" s="150">
        <v>165.36921097770164</v>
      </c>
      <c r="W86" s="150">
        <v>185.2686440677966</v>
      </c>
      <c r="X86" s="150">
        <v>202.59297153024912</v>
      </c>
      <c r="Y86" s="177">
        <v>17.324327462452516</v>
      </c>
      <c r="Z86" s="177">
        <v>20.199579484475862</v>
      </c>
      <c r="AA86" s="147"/>
      <c r="AB86" s="178">
        <v>0.22088675294361337</v>
      </c>
      <c r="AC86" s="144"/>
      <c r="AD86" s="147">
        <v>166.93283582089538</v>
      </c>
      <c r="AE86" s="147">
        <v>182.39339204577325</v>
      </c>
      <c r="AF86" s="144"/>
    </row>
    <row r="87" spans="1:32" outlineLevel="2" x14ac:dyDescent="0.25">
      <c r="A87" s="169" t="s">
        <v>11</v>
      </c>
      <c r="B87" s="150">
        <v>92.833333333333215</v>
      </c>
      <c r="C87" s="150">
        <v>49.683673469387749</v>
      </c>
      <c r="D87" s="150">
        <v>46.287128712871279</v>
      </c>
      <c r="E87" s="150">
        <v>51.822784810126585</v>
      </c>
      <c r="F87" s="150">
        <v>88.216494845360856</v>
      </c>
      <c r="G87" s="150">
        <v>34.169014084507033</v>
      </c>
      <c r="H87" s="150">
        <v>41.52688172043009</v>
      </c>
      <c r="I87" s="150">
        <v>39.872727272727275</v>
      </c>
      <c r="J87" s="156">
        <v>-1.6541544477028154</v>
      </c>
      <c r="K87" s="156">
        <v>-18.693250469721058</v>
      </c>
      <c r="L87" s="147"/>
      <c r="M87" s="178">
        <v>6.1827721279672119</v>
      </c>
      <c r="N87" s="178">
        <v>-0.40905271511907415</v>
      </c>
      <c r="P87" s="169" t="s">
        <v>11</v>
      </c>
      <c r="Q87" s="150">
        <v>48.781424706943191</v>
      </c>
      <c r="R87" s="150">
        <v>42.672503883632245</v>
      </c>
      <c r="S87" s="150">
        <v>32.102260685270238</v>
      </c>
      <c r="T87" s="150">
        <v>35.714786264891387</v>
      </c>
      <c r="U87" s="150">
        <v>30.122921699587888</v>
      </c>
      <c r="V87" s="150">
        <v>28.453517198636504</v>
      </c>
      <c r="W87" s="150">
        <v>39.50453433136606</v>
      </c>
      <c r="X87" s="150">
        <v>33.689955144760063</v>
      </c>
      <c r="Y87" s="177">
        <v>-5.8145791866059966</v>
      </c>
      <c r="Z87" s="177">
        <v>-2.9561266844698082</v>
      </c>
      <c r="AA87" s="147"/>
      <c r="AB87" s="178">
        <v>-0.45758218383834048</v>
      </c>
      <c r="AC87" s="144"/>
      <c r="AD87" s="147">
        <v>58.565977742448332</v>
      </c>
      <c r="AE87" s="147">
        <v>36.646081829229871</v>
      </c>
      <c r="AF87" s="144"/>
    </row>
    <row r="88" spans="1:32" outlineLevel="2" x14ac:dyDescent="0.25">
      <c r="A88" s="169" t="s">
        <v>263</v>
      </c>
      <c r="B88" s="150">
        <v>85.585185185185182</v>
      </c>
      <c r="C88" s="150">
        <v>75.877108433735017</v>
      </c>
      <c r="D88" s="150">
        <v>69.722513089005304</v>
      </c>
      <c r="E88" s="150">
        <v>77.006249999999966</v>
      </c>
      <c r="F88" s="150">
        <v>66.137071651090338</v>
      </c>
      <c r="G88" s="150">
        <v>64.753048780487703</v>
      </c>
      <c r="H88" s="150">
        <v>55.045161290322582</v>
      </c>
      <c r="I88" s="150">
        <v>57.836065573770512</v>
      </c>
      <c r="J88" s="156">
        <v>2.7909042834479294</v>
      </c>
      <c r="K88" s="156">
        <v>-13.834135107789507</v>
      </c>
      <c r="L88" s="147"/>
      <c r="M88" s="178">
        <v>-4.222370814956264</v>
      </c>
      <c r="N88" s="178">
        <v>0.18639180379598486</v>
      </c>
      <c r="P88" s="169" t="s">
        <v>263</v>
      </c>
      <c r="Q88" s="150">
        <v>73.18140825528971</v>
      </c>
      <c r="R88" s="150">
        <v>77.267727930535528</v>
      </c>
      <c r="S88" s="150">
        <v>59.765674027588709</v>
      </c>
      <c r="T88" s="150">
        <v>61.998838488812801</v>
      </c>
      <c r="U88" s="150">
        <v>64.927358646079526</v>
      </c>
      <c r="V88" s="150">
        <v>56.439502827521139</v>
      </c>
      <c r="W88" s="150">
        <v>58.512035783650113</v>
      </c>
      <c r="X88" s="150">
        <v>62.058436388726776</v>
      </c>
      <c r="Y88" s="177">
        <v>3.5464006050766628</v>
      </c>
      <c r="Z88" s="177">
        <v>-2.8842692291043335</v>
      </c>
      <c r="AA88" s="147"/>
      <c r="AB88" s="178">
        <v>0.55713508853688865</v>
      </c>
      <c r="AC88" s="144"/>
      <c r="AD88" s="147">
        <v>71.670200681560019</v>
      </c>
      <c r="AE88" s="147">
        <v>64.942705617831109</v>
      </c>
      <c r="AF88" s="144"/>
    </row>
    <row r="89" spans="1:32" outlineLevel="2" x14ac:dyDescent="0.25">
      <c r="A89" s="169" t="s">
        <v>264</v>
      </c>
      <c r="B89" s="150">
        <v>84.328621908127189</v>
      </c>
      <c r="C89" s="150">
        <v>77.736301369863014</v>
      </c>
      <c r="D89" s="150">
        <v>69.840000000000032</v>
      </c>
      <c r="E89" s="150">
        <v>68.258620689655189</v>
      </c>
      <c r="F89" s="150">
        <v>56.057142857142857</v>
      </c>
      <c r="G89" s="150">
        <v>49.778625954198482</v>
      </c>
      <c r="H89" s="150">
        <v>57.386046511627939</v>
      </c>
      <c r="I89" s="150">
        <v>54.079136690647466</v>
      </c>
      <c r="J89" s="156">
        <v>-3.3069098209804721</v>
      </c>
      <c r="K89" s="156">
        <v>-13.128233702856598</v>
      </c>
      <c r="L89" s="147"/>
      <c r="M89" s="178">
        <v>28.227061628524147</v>
      </c>
      <c r="N89" s="178">
        <v>-1.0623649957759795</v>
      </c>
      <c r="P89" s="169" t="s">
        <v>264</v>
      </c>
      <c r="Q89" s="150">
        <v>39.56960193815403</v>
      </c>
      <c r="R89" s="150">
        <v>45.819712092762785</v>
      </c>
      <c r="S89" s="150">
        <v>37.223392070484572</v>
      </c>
      <c r="T89" s="150">
        <v>28.835968871042258</v>
      </c>
      <c r="U89" s="150">
        <v>26.790326979605457</v>
      </c>
      <c r="V89" s="150">
        <v>25.345080640660758</v>
      </c>
      <c r="W89" s="150">
        <v>26.828224795123802</v>
      </c>
      <c r="X89" s="150">
        <v>25.852075062123319</v>
      </c>
      <c r="Y89" s="177">
        <v>-0.97614973300048291</v>
      </c>
      <c r="Z89" s="177">
        <v>-6.5509747923451727</v>
      </c>
      <c r="AA89" s="147"/>
      <c r="AB89" s="178">
        <v>-0.52358929231549922</v>
      </c>
      <c r="AC89" s="144"/>
      <c r="AD89" s="147">
        <v>67.207370393504064</v>
      </c>
      <c r="AE89" s="147">
        <v>32.403049854468492</v>
      </c>
      <c r="AF89" s="144"/>
    </row>
    <row r="90" spans="1:32" outlineLevel="2" x14ac:dyDescent="0.25">
      <c r="A90" s="169" t="s">
        <v>265</v>
      </c>
      <c r="B90" s="150">
        <v>133.89736842105259</v>
      </c>
      <c r="C90" s="150">
        <v>90.941908713692996</v>
      </c>
      <c r="D90" s="150">
        <v>95.500000000000071</v>
      </c>
      <c r="E90" s="150">
        <v>126.34181818181806</v>
      </c>
      <c r="F90" s="150">
        <v>132.54418604651164</v>
      </c>
      <c r="G90" s="150">
        <v>113.16455696202556</v>
      </c>
      <c r="H90" s="150">
        <v>101.8599999999999</v>
      </c>
      <c r="I90" s="150">
        <v>108.06696428571429</v>
      </c>
      <c r="J90" s="156">
        <v>6.2069642857143918</v>
      </c>
      <c r="K90" s="156">
        <v>-7.3632812500000142</v>
      </c>
      <c r="L90" s="147"/>
      <c r="M90" s="178">
        <v>-14.003719650472902</v>
      </c>
      <c r="N90" s="178">
        <v>0.32305091924705209</v>
      </c>
      <c r="P90" s="169" t="s">
        <v>265</v>
      </c>
      <c r="Q90" s="150">
        <v>128.89774168992636</v>
      </c>
      <c r="R90" s="150">
        <v>138.8627421307506</v>
      </c>
      <c r="S90" s="150">
        <v>112.37018134433688</v>
      </c>
      <c r="T90" s="150">
        <v>106.56615691489354</v>
      </c>
      <c r="U90" s="150">
        <v>110.9886474501108</v>
      </c>
      <c r="V90" s="150">
        <v>103.0278028525005</v>
      </c>
      <c r="W90" s="150">
        <v>113.3531244590618</v>
      </c>
      <c r="X90" s="150">
        <v>122.07068393618719</v>
      </c>
      <c r="Y90" s="177">
        <v>8.7175594771253913</v>
      </c>
      <c r="Z90" s="177">
        <v>4.7063879489367935</v>
      </c>
      <c r="AA90" s="147"/>
      <c r="AB90" s="178">
        <v>1.5009340633166488</v>
      </c>
      <c r="AC90" s="144"/>
      <c r="AD90" s="147">
        <v>115.43024553571431</v>
      </c>
      <c r="AE90" s="147">
        <v>117.3642959872504</v>
      </c>
      <c r="AF90" s="144"/>
    </row>
    <row r="91" spans="1:32" outlineLevel="2" x14ac:dyDescent="0.25">
      <c r="A91" s="169" t="s">
        <v>266</v>
      </c>
      <c r="B91" s="150">
        <v>127.92592592592597</v>
      </c>
      <c r="C91" s="150">
        <v>206.6451612903227</v>
      </c>
      <c r="D91" s="150">
        <v>175.91304347826082</v>
      </c>
      <c r="E91" s="150">
        <v>151.25714285714287</v>
      </c>
      <c r="F91" s="150">
        <v>90.355932203389827</v>
      </c>
      <c r="G91" s="150">
        <v>111.06569343065694</v>
      </c>
      <c r="H91" s="150">
        <v>61.175438596491226</v>
      </c>
      <c r="I91" s="150">
        <v>37.791139240506347</v>
      </c>
      <c r="J91" s="156">
        <v>-23.384299355984879</v>
      </c>
      <c r="K91" s="156">
        <v>-91.96666165102414</v>
      </c>
      <c r="L91" s="147"/>
      <c r="M91" s="178">
        <v>-10.679309129058844</v>
      </c>
      <c r="N91" s="178">
        <v>-2.6214346615509641</v>
      </c>
      <c r="P91" s="169" t="s">
        <v>266</v>
      </c>
      <c r="Q91" s="150">
        <v>95.520936515083264</v>
      </c>
      <c r="R91" s="150">
        <v>113.1671278908875</v>
      </c>
      <c r="S91" s="150">
        <v>92.405111274150173</v>
      </c>
      <c r="T91" s="150">
        <v>89.461144539751658</v>
      </c>
      <c r="U91" s="150">
        <v>94.689697238549471</v>
      </c>
      <c r="V91" s="150">
        <v>55.770522223203997</v>
      </c>
      <c r="W91" s="150">
        <v>57.970843615757225</v>
      </c>
      <c r="X91" s="150">
        <v>48.47044836956519</v>
      </c>
      <c r="Y91" s="177">
        <v>-9.5003952461920349</v>
      </c>
      <c r="Z91" s="177">
        <v>-35.544491418561449</v>
      </c>
      <c r="AA91" s="147"/>
      <c r="AB91" s="178">
        <v>-1.3852078307520514</v>
      </c>
      <c r="AC91" s="144"/>
      <c r="AD91" s="147">
        <v>129.75780089153048</v>
      </c>
      <c r="AE91" s="147">
        <v>84.01493978812664</v>
      </c>
      <c r="AF91" s="144"/>
    </row>
    <row r="92" spans="1:32" outlineLevel="2" x14ac:dyDescent="0.25">
      <c r="A92" s="168" t="s">
        <v>267</v>
      </c>
      <c r="B92" s="170">
        <v>110.19195979899496</v>
      </c>
      <c r="C92" s="170">
        <v>89.853427895981127</v>
      </c>
      <c r="D92" s="170">
        <v>85.023596938775583</v>
      </c>
      <c r="E92" s="170">
        <v>99.207889793362511</v>
      </c>
      <c r="F92" s="170">
        <v>98.27173913043481</v>
      </c>
      <c r="G92" s="170">
        <v>92.145067698259211</v>
      </c>
      <c r="H92" s="170">
        <v>76.220396988364143</v>
      </c>
      <c r="I92" s="170">
        <v>68.239821882951659</v>
      </c>
      <c r="J92" s="208">
        <v>-7.980575105412484</v>
      </c>
      <c r="K92" s="208">
        <v>-25.410039066182662</v>
      </c>
      <c r="L92" s="147"/>
      <c r="M92" s="178">
        <v>7.153840640568589</v>
      </c>
      <c r="N92" s="178">
        <v>-7.4845104723489015</v>
      </c>
      <c r="P92" s="168" t="s">
        <v>267</v>
      </c>
      <c r="Q92" s="170">
        <v>81.930345334313031</v>
      </c>
      <c r="R92" s="170">
        <v>89.007456451627391</v>
      </c>
      <c r="S92" s="170">
        <v>69.819615872979554</v>
      </c>
      <c r="T92" s="170">
        <v>64.360081317526664</v>
      </c>
      <c r="U92" s="170">
        <v>63.788734475184931</v>
      </c>
      <c r="V92" s="170">
        <v>53.668310247202101</v>
      </c>
      <c r="W92" s="170">
        <v>59.952566507913588</v>
      </c>
      <c r="X92" s="170">
        <v>61.08598124238307</v>
      </c>
      <c r="Y92" s="179">
        <v>1.1334147344694827</v>
      </c>
      <c r="Z92" s="179">
        <v>-8.0987019667648354</v>
      </c>
      <c r="AA92" s="147"/>
      <c r="AB92" s="178">
        <v>1.0207044977768618</v>
      </c>
      <c r="AC92" s="144"/>
      <c r="AD92" s="180">
        <v>93.649860949134322</v>
      </c>
      <c r="AE92" s="180">
        <v>69.184683209147906</v>
      </c>
      <c r="AF92" s="144"/>
    </row>
    <row r="93" spans="1:32" outlineLevel="2" x14ac:dyDescent="0.25">
      <c r="A93" s="163" t="s">
        <v>289</v>
      </c>
      <c r="B93" s="163"/>
      <c r="C93" s="163"/>
      <c r="D93" s="163"/>
      <c r="E93" s="144"/>
      <c r="F93" s="144"/>
      <c r="G93" s="144"/>
      <c r="H93" s="144"/>
      <c r="I93" s="162"/>
      <c r="J93" s="162"/>
      <c r="K93" s="162"/>
      <c r="L93" s="162"/>
      <c r="M93" s="144"/>
      <c r="N93" s="144"/>
      <c r="O93" s="144"/>
      <c r="P93" s="163" t="s">
        <v>268</v>
      </c>
      <c r="Q93" s="163"/>
      <c r="R93" s="163"/>
      <c r="S93" s="163"/>
      <c r="T93" s="144"/>
      <c r="U93" s="144"/>
      <c r="V93" s="144"/>
      <c r="W93" s="144"/>
      <c r="X93" s="162"/>
      <c r="Y93" s="162"/>
      <c r="Z93" s="162"/>
      <c r="AA93" s="162"/>
      <c r="AB93" s="144"/>
      <c r="AC93" s="144"/>
      <c r="AD93" s="144"/>
      <c r="AE93" s="144"/>
      <c r="AF93" s="144"/>
    </row>
    <row r="94" spans="1:32" x14ac:dyDescent="0.25">
      <c r="A94" s="204"/>
      <c r="B94" s="204"/>
      <c r="C94" s="204"/>
      <c r="D94" s="20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row>
    <row r="95" spans="1:32" x14ac:dyDescent="0.25">
      <c r="A95" s="204"/>
      <c r="B95" s="204"/>
      <c r="C95" s="204"/>
      <c r="D95" s="20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row>
    <row r="96" spans="1:32" x14ac:dyDescent="0.25">
      <c r="A96" s="165" t="s">
        <v>248</v>
      </c>
      <c r="B96" s="165"/>
      <c r="C96" s="165"/>
      <c r="D96" s="165"/>
      <c r="E96" s="181"/>
      <c r="F96" s="144"/>
      <c r="G96" s="144"/>
      <c r="H96" s="144"/>
      <c r="I96" s="144"/>
      <c r="J96" s="144"/>
      <c r="K96" s="144"/>
      <c r="L96" s="144"/>
      <c r="M96" s="144"/>
      <c r="N96" s="144"/>
      <c r="O96" s="204"/>
      <c r="P96" s="165" t="s">
        <v>248</v>
      </c>
      <c r="Q96" s="165"/>
      <c r="R96" s="165"/>
      <c r="S96" s="165"/>
      <c r="T96" s="181"/>
      <c r="U96" s="144"/>
      <c r="V96" s="144"/>
      <c r="W96" s="144"/>
      <c r="X96" s="144"/>
      <c r="Y96" s="144"/>
      <c r="Z96" s="144"/>
      <c r="AA96" s="144"/>
      <c r="AB96" s="144"/>
      <c r="AC96" s="144"/>
      <c r="AD96" s="144"/>
      <c r="AE96" s="144"/>
      <c r="AF96" s="144"/>
    </row>
    <row r="97" spans="1:32" outlineLevel="1" x14ac:dyDescent="0.25">
      <c r="A97" s="166" t="s">
        <v>325</v>
      </c>
      <c r="B97" s="166"/>
      <c r="C97" s="166"/>
      <c r="D97" s="166"/>
      <c r="E97" s="167"/>
      <c r="F97" s="167"/>
      <c r="G97" s="167"/>
      <c r="H97" s="167"/>
      <c r="I97" s="167"/>
      <c r="J97" s="167"/>
      <c r="K97" s="167"/>
      <c r="L97" s="167"/>
      <c r="M97" s="144"/>
      <c r="N97" s="144"/>
      <c r="P97" s="166" t="s">
        <v>231</v>
      </c>
      <c r="Q97" s="166"/>
      <c r="R97" s="166"/>
      <c r="S97" s="166"/>
      <c r="T97" s="167"/>
      <c r="U97" s="167"/>
      <c r="V97" s="167"/>
      <c r="W97" s="167"/>
      <c r="X97" s="167"/>
      <c r="Y97" s="167"/>
      <c r="Z97" s="167"/>
      <c r="AA97" s="167"/>
      <c r="AB97" s="144"/>
      <c r="AC97" s="144"/>
      <c r="AD97" s="144"/>
      <c r="AE97" s="144"/>
      <c r="AF97" s="144"/>
    </row>
    <row r="98" spans="1:32" ht="31.5" outlineLevel="1" x14ac:dyDescent="0.25">
      <c r="A98" s="168" t="s">
        <v>257</v>
      </c>
      <c r="B98" s="141">
        <v>2019</v>
      </c>
      <c r="C98" s="141">
        <v>2020</v>
      </c>
      <c r="D98" s="141">
        <v>2021</v>
      </c>
      <c r="E98" s="141">
        <v>2022</v>
      </c>
      <c r="F98" s="141">
        <v>2023</v>
      </c>
      <c r="G98" s="141">
        <v>2024</v>
      </c>
      <c r="H98" s="141">
        <v>2025</v>
      </c>
      <c r="I98" s="141">
        <v>2026</v>
      </c>
      <c r="J98" s="142" t="s">
        <v>232</v>
      </c>
      <c r="K98" s="142" t="s">
        <v>258</v>
      </c>
      <c r="L98" s="143" t="s">
        <v>234</v>
      </c>
      <c r="M98" s="142" t="s">
        <v>290</v>
      </c>
      <c r="N98" s="144"/>
      <c r="P98" s="168" t="s">
        <v>257</v>
      </c>
      <c r="Q98" s="141">
        <v>2019</v>
      </c>
      <c r="R98" s="141">
        <v>2020</v>
      </c>
      <c r="S98" s="141">
        <v>2021</v>
      </c>
      <c r="T98" s="141">
        <v>2022</v>
      </c>
      <c r="U98" s="141">
        <v>2023</v>
      </c>
      <c r="V98" s="141">
        <v>2024</v>
      </c>
      <c r="W98" s="141">
        <v>2025</v>
      </c>
      <c r="X98" s="141">
        <v>2026</v>
      </c>
      <c r="Y98" s="142" t="s">
        <v>232</v>
      </c>
      <c r="Z98" s="142" t="s">
        <v>258</v>
      </c>
      <c r="AA98" s="143" t="s">
        <v>234</v>
      </c>
      <c r="AB98" s="144"/>
      <c r="AC98" s="144"/>
      <c r="AD98" s="145" t="s">
        <v>326</v>
      </c>
      <c r="AE98" s="145" t="s">
        <v>235</v>
      </c>
      <c r="AF98" s="144"/>
    </row>
    <row r="99" spans="1:32" outlineLevel="1" x14ac:dyDescent="0.25">
      <c r="A99" s="169" t="s">
        <v>259</v>
      </c>
      <c r="B99" s="150">
        <v>108.20710059171601</v>
      </c>
      <c r="C99" s="150">
        <v>73.907801418439703</v>
      </c>
      <c r="D99" s="150">
        <v>84.008064516129053</v>
      </c>
      <c r="E99" s="150">
        <v>67.348993288590563</v>
      </c>
      <c r="F99" s="150">
        <v>131.03846153846149</v>
      </c>
      <c r="G99" s="150">
        <v>82.487562189054685</v>
      </c>
      <c r="H99" s="150">
        <v>68.673611111111143</v>
      </c>
      <c r="I99" s="150">
        <v>74.394736842105274</v>
      </c>
      <c r="J99" s="177">
        <v>5.7211257309941317</v>
      </c>
      <c r="K99" s="177">
        <v>-14.231646921732363</v>
      </c>
      <c r="L99" s="147"/>
      <c r="M99" s="178">
        <v>-18.923659384309829</v>
      </c>
      <c r="N99" s="144"/>
      <c r="P99" s="169" t="s">
        <v>259</v>
      </c>
      <c r="Q99" s="150">
        <v>94.126720747295934</v>
      </c>
      <c r="R99" s="150">
        <v>112.11691259931891</v>
      </c>
      <c r="S99" s="150">
        <v>90.335746606334865</v>
      </c>
      <c r="T99" s="150">
        <v>86.461854367398558</v>
      </c>
      <c r="U99" s="150">
        <v>90.520205626160177</v>
      </c>
      <c r="V99" s="150">
        <v>76.420136370230651</v>
      </c>
      <c r="W99" s="150">
        <v>93.68827249209545</v>
      </c>
      <c r="X99" s="150">
        <v>93.318396226415103</v>
      </c>
      <c r="Y99" s="177">
        <v>-0.36987626568034671</v>
      </c>
      <c r="Z99" s="177">
        <v>0.4825379887917336</v>
      </c>
      <c r="AA99" s="147"/>
      <c r="AB99" s="144"/>
      <c r="AC99" s="144"/>
      <c r="AD99" s="147">
        <v>88.626383763837637</v>
      </c>
      <c r="AE99" s="147">
        <v>92.83585823762337</v>
      </c>
      <c r="AF99" s="144"/>
    </row>
    <row r="100" spans="1:32" outlineLevel="1" x14ac:dyDescent="0.25">
      <c r="A100" s="169" t="s">
        <v>260</v>
      </c>
      <c r="B100" s="150">
        <v>258</v>
      </c>
      <c r="C100" s="150">
        <v>129.75</v>
      </c>
      <c r="D100" s="150">
        <v>115.33333333333333</v>
      </c>
      <c r="E100" s="150">
        <v>76.666666666666671</v>
      </c>
      <c r="F100" s="150">
        <v>96</v>
      </c>
      <c r="G100" s="150">
        <v>374.5</v>
      </c>
      <c r="H100" s="150">
        <v>226.5</v>
      </c>
      <c r="I100" s="150" t="e">
        <v>#DIV/0!</v>
      </c>
      <c r="J100" s="177" t="e">
        <v>#DIV/0!</v>
      </c>
      <c r="K100" s="177" t="e">
        <v>#DIV/0!</v>
      </c>
      <c r="L100" s="147"/>
      <c r="M100" s="178" t="e">
        <v>#DIV/0!</v>
      </c>
      <c r="N100" s="144"/>
      <c r="P100" s="169" t="s">
        <v>260</v>
      </c>
      <c r="Q100" s="150">
        <v>334.16935483870969</v>
      </c>
      <c r="R100" s="150">
        <v>317.7157894736842</v>
      </c>
      <c r="S100" s="150">
        <v>361.81914893617022</v>
      </c>
      <c r="T100" s="150">
        <v>257.74999999999994</v>
      </c>
      <c r="U100" s="150">
        <v>202.03389830508496</v>
      </c>
      <c r="V100" s="150">
        <v>193.8846153846151</v>
      </c>
      <c r="W100" s="150">
        <v>188.22222222222206</v>
      </c>
      <c r="X100" s="150">
        <v>558.21428571428567</v>
      </c>
      <c r="Y100" s="177">
        <v>369.99206349206361</v>
      </c>
      <c r="Z100" s="177">
        <v>272.3344335885925</v>
      </c>
      <c r="AA100" s="147"/>
      <c r="AB100" s="144"/>
      <c r="AC100" s="144"/>
      <c r="AD100" s="147">
        <v>166.94444444444446</v>
      </c>
      <c r="AE100" s="147">
        <v>285.87985212569316</v>
      </c>
      <c r="AF100" s="144"/>
    </row>
    <row r="101" spans="1:32" outlineLevel="1" x14ac:dyDescent="0.25">
      <c r="A101" s="169" t="s">
        <v>261</v>
      </c>
      <c r="B101" s="150">
        <v>81.881578947368382</v>
      </c>
      <c r="C101" s="150">
        <v>54.845070422535201</v>
      </c>
      <c r="D101" s="150">
        <v>59.219512195121943</v>
      </c>
      <c r="E101" s="150">
        <v>83.728813559322049</v>
      </c>
      <c r="F101" s="150">
        <v>176.9756097560977</v>
      </c>
      <c r="G101" s="150">
        <v>129.23611111111123</v>
      </c>
      <c r="H101" s="150">
        <v>92.0833333333334</v>
      </c>
      <c r="I101" s="150">
        <v>105.51785714285712</v>
      </c>
      <c r="J101" s="177">
        <v>13.434523809523725</v>
      </c>
      <c r="K101" s="177">
        <v>14.413735667802868</v>
      </c>
      <c r="L101" s="147"/>
      <c r="M101" s="178">
        <v>-24.826091901728759</v>
      </c>
      <c r="N101" s="144"/>
      <c r="P101" s="169" t="s">
        <v>261</v>
      </c>
      <c r="Q101" s="150">
        <v>142.28871391076117</v>
      </c>
      <c r="R101" s="150">
        <v>146.20074349442379</v>
      </c>
      <c r="S101" s="150">
        <v>105.18433931484505</v>
      </c>
      <c r="T101" s="150">
        <v>147.61475409836069</v>
      </c>
      <c r="U101" s="150">
        <v>127.59637188208617</v>
      </c>
      <c r="V101" s="150">
        <v>116.76027397260277</v>
      </c>
      <c r="W101" s="150">
        <v>135.18873239436616</v>
      </c>
      <c r="X101" s="150">
        <v>130.34394904458588</v>
      </c>
      <c r="Y101" s="177">
        <v>-4.8447833497802719</v>
      </c>
      <c r="Z101" s="177">
        <v>0.46655440857054487</v>
      </c>
      <c r="AA101" s="147"/>
      <c r="AB101" s="144"/>
      <c r="AC101" s="144"/>
      <c r="AD101" s="147">
        <v>91.104121475054257</v>
      </c>
      <c r="AE101" s="147">
        <v>129.87739463601534</v>
      </c>
      <c r="AF101" s="144"/>
    </row>
    <row r="102" spans="1:32" outlineLevel="1" x14ac:dyDescent="0.25">
      <c r="A102" s="169" t="s">
        <v>262</v>
      </c>
      <c r="B102" s="150">
        <v>100.22439024390248</v>
      </c>
      <c r="C102" s="150">
        <v>98.339999999999947</v>
      </c>
      <c r="D102" s="150">
        <v>115.50375939849607</v>
      </c>
      <c r="E102" s="150">
        <v>222.11224489795907</v>
      </c>
      <c r="F102" s="150">
        <v>104.4</v>
      </c>
      <c r="G102" s="150">
        <v>138.94871794871779</v>
      </c>
      <c r="H102" s="150">
        <v>98.905660377358316</v>
      </c>
      <c r="I102" s="150">
        <v>118.84090909090897</v>
      </c>
      <c r="J102" s="177">
        <v>19.935248713550649</v>
      </c>
      <c r="K102" s="177">
        <v>-3.0609401267296619</v>
      </c>
      <c r="L102" s="147"/>
      <c r="M102" s="178">
        <v>7.2854162922643724</v>
      </c>
      <c r="N102" s="144"/>
      <c r="P102" s="169" t="s">
        <v>262</v>
      </c>
      <c r="Q102" s="150">
        <v>105.49169542709214</v>
      </c>
      <c r="R102" s="150">
        <v>124.77134380837273</v>
      </c>
      <c r="S102" s="150">
        <v>92.658012671920758</v>
      </c>
      <c r="T102" s="150">
        <v>114.94492254733218</v>
      </c>
      <c r="U102" s="150">
        <v>102.5003998933618</v>
      </c>
      <c r="V102" s="150">
        <v>85.496655518394647</v>
      </c>
      <c r="W102" s="150">
        <v>100.22075826835149</v>
      </c>
      <c r="X102" s="150">
        <v>111.55549279864459</v>
      </c>
      <c r="Y102" s="177">
        <v>11.334734530293105</v>
      </c>
      <c r="Z102" s="177">
        <v>5.3557880274469909</v>
      </c>
      <c r="AA102" s="147"/>
      <c r="AB102" s="144"/>
      <c r="AC102" s="144"/>
      <c r="AD102" s="147">
        <v>121.90184921763863</v>
      </c>
      <c r="AE102" s="147">
        <v>106.1997047711976</v>
      </c>
      <c r="AF102" s="144"/>
    </row>
    <row r="103" spans="1:32" outlineLevel="1" x14ac:dyDescent="0.25">
      <c r="A103" s="169" t="s">
        <v>53</v>
      </c>
      <c r="B103" s="150">
        <v>239.53658536585382</v>
      </c>
      <c r="C103" s="150">
        <v>182.67857142857127</v>
      </c>
      <c r="D103" s="150">
        <v>137.35294117647058</v>
      </c>
      <c r="E103" s="150">
        <v>122.96774193548379</v>
      </c>
      <c r="F103" s="150">
        <v>177.45000000000005</v>
      </c>
      <c r="G103" s="150">
        <v>175.15789473684205</v>
      </c>
      <c r="H103" s="150">
        <v>156.50000000000006</v>
      </c>
      <c r="I103" s="150">
        <v>194.72222222222206</v>
      </c>
      <c r="J103" s="177">
        <v>38.222222222222001</v>
      </c>
      <c r="K103" s="177">
        <v>21.174145299145124</v>
      </c>
      <c r="L103" s="147"/>
      <c r="M103" s="178">
        <v>-35.1987301587302</v>
      </c>
      <c r="N103" s="144"/>
      <c r="P103" s="169" t="s">
        <v>53</v>
      </c>
      <c r="Q103" s="150">
        <v>241.47624132407904</v>
      </c>
      <c r="R103" s="150">
        <v>232.33529411764701</v>
      </c>
      <c r="S103" s="150">
        <v>144.02360655737709</v>
      </c>
      <c r="T103" s="150">
        <v>176.84889643463512</v>
      </c>
      <c r="U103" s="150">
        <v>207.6575107296137</v>
      </c>
      <c r="V103" s="150">
        <v>184.12704598597037</v>
      </c>
      <c r="W103" s="150">
        <v>209.15182357930445</v>
      </c>
      <c r="X103" s="150">
        <v>229.92095238095226</v>
      </c>
      <c r="Y103" s="177">
        <v>20.76912880164781</v>
      </c>
      <c r="Z103" s="177">
        <v>28.496109064400343</v>
      </c>
      <c r="AA103" s="147"/>
      <c r="AB103" s="144"/>
      <c r="AC103" s="144"/>
      <c r="AD103" s="147">
        <v>173.54807692307693</v>
      </c>
      <c r="AE103" s="147">
        <v>201.42484331655191</v>
      </c>
      <c r="AF103" s="144"/>
    </row>
    <row r="104" spans="1:32" outlineLevel="1" x14ac:dyDescent="0.25">
      <c r="A104" s="169" t="s">
        <v>11</v>
      </c>
      <c r="B104" s="150">
        <v>109.48648648648648</v>
      </c>
      <c r="C104" s="150">
        <v>79.843749999999986</v>
      </c>
      <c r="D104" s="150">
        <v>73.702702702702851</v>
      </c>
      <c r="E104" s="150">
        <v>133.1875</v>
      </c>
      <c r="F104" s="150">
        <v>228.91666666666666</v>
      </c>
      <c r="G104" s="150">
        <v>55.333333333333336</v>
      </c>
      <c r="H104" s="150">
        <v>94.59999999999998</v>
      </c>
      <c r="I104" s="150">
        <v>71.666666666666686</v>
      </c>
      <c r="J104" s="177">
        <v>-22.933333333333294</v>
      </c>
      <c r="K104" s="177">
        <v>-37.46401515151517</v>
      </c>
      <c r="L104" s="147"/>
      <c r="M104" s="178">
        <v>-40.8506044905007</v>
      </c>
      <c r="N104" s="144"/>
      <c r="P104" s="169" t="s">
        <v>11</v>
      </c>
      <c r="Q104" s="150">
        <v>121.71661237785004</v>
      </c>
      <c r="R104" s="150">
        <v>120.71276595744671</v>
      </c>
      <c r="S104" s="150">
        <v>95.372763419483235</v>
      </c>
      <c r="T104" s="150">
        <v>109.57632398753876</v>
      </c>
      <c r="U104" s="150">
        <v>106.75683317624876</v>
      </c>
      <c r="V104" s="150">
        <v>92.769716088328082</v>
      </c>
      <c r="W104" s="150">
        <v>117.40218470705076</v>
      </c>
      <c r="X104" s="150">
        <v>112.51727115716739</v>
      </c>
      <c r="Y104" s="177">
        <v>-4.8849135498833789</v>
      </c>
      <c r="Z104" s="177">
        <v>2.2554038610750951</v>
      </c>
      <c r="AA104" s="147"/>
      <c r="AB104" s="144"/>
      <c r="AC104" s="144"/>
      <c r="AD104" s="147">
        <v>109.13068181818186</v>
      </c>
      <c r="AE104" s="147">
        <v>110.26186729609229</v>
      </c>
      <c r="AF104" s="144"/>
    </row>
    <row r="105" spans="1:32" outlineLevel="1" x14ac:dyDescent="0.25">
      <c r="A105" s="169" t="s">
        <v>263</v>
      </c>
      <c r="B105" s="150">
        <v>85.467647058823516</v>
      </c>
      <c r="C105" s="150">
        <v>75.235474006116249</v>
      </c>
      <c r="D105" s="150">
        <v>71.611620795106987</v>
      </c>
      <c r="E105" s="150">
        <v>87.232984293193724</v>
      </c>
      <c r="F105" s="150">
        <v>64.18143459915612</v>
      </c>
      <c r="G105" s="150">
        <v>72.480769230769127</v>
      </c>
      <c r="H105" s="150">
        <v>56.48936170212766</v>
      </c>
      <c r="I105" s="150">
        <v>64.476190476190396</v>
      </c>
      <c r="J105" s="177">
        <v>7.9868287740627366</v>
      </c>
      <c r="K105" s="177">
        <v>-10.349236468781129</v>
      </c>
      <c r="L105" s="147"/>
      <c r="M105" s="178">
        <v>5.9166155732555126E-2</v>
      </c>
      <c r="N105" s="144"/>
      <c r="P105" s="169" t="s">
        <v>263</v>
      </c>
      <c r="Q105" s="150">
        <v>72.290563428966465</v>
      </c>
      <c r="R105" s="150">
        <v>78.092233303112749</v>
      </c>
      <c r="S105" s="150">
        <v>60.310089951886127</v>
      </c>
      <c r="T105" s="150">
        <v>62.863296703296768</v>
      </c>
      <c r="U105" s="150">
        <v>66.752627324171442</v>
      </c>
      <c r="V105" s="150">
        <v>57.263469985358739</v>
      </c>
      <c r="W105" s="150">
        <v>60.340813970269799</v>
      </c>
      <c r="X105" s="150">
        <v>64.417024320457841</v>
      </c>
      <c r="Y105" s="177">
        <v>4.0762103501880418</v>
      </c>
      <c r="Z105" s="177">
        <v>-1.3861583004196092</v>
      </c>
      <c r="AA105" s="147"/>
      <c r="AB105" s="144"/>
      <c r="AC105" s="144"/>
      <c r="AD105" s="147">
        <v>74.825426944971525</v>
      </c>
      <c r="AE105" s="147">
        <v>65.80318262087745</v>
      </c>
      <c r="AF105" s="144"/>
    </row>
    <row r="106" spans="1:32" outlineLevel="1" x14ac:dyDescent="0.25">
      <c r="A106" s="169" t="s">
        <v>264</v>
      </c>
      <c r="B106" s="150">
        <v>139.07526881720429</v>
      </c>
      <c r="C106" s="150">
        <v>112.48514851485162</v>
      </c>
      <c r="D106" s="150">
        <v>143.78431372549022</v>
      </c>
      <c r="E106" s="150">
        <v>158.93749999999997</v>
      </c>
      <c r="F106" s="150">
        <v>169.27272727272722</v>
      </c>
      <c r="G106" s="150">
        <v>144.67346938775512</v>
      </c>
      <c r="H106" s="150">
        <v>106.43396226415096</v>
      </c>
      <c r="I106" s="150">
        <v>107.51886792452832</v>
      </c>
      <c r="J106" s="177">
        <v>1.084905660377359</v>
      </c>
      <c r="K106" s="177">
        <v>-26.997487215658637</v>
      </c>
      <c r="L106" s="147"/>
      <c r="M106" s="178">
        <v>25.646375574987289</v>
      </c>
      <c r="N106" s="144"/>
      <c r="P106" s="169" t="s">
        <v>264</v>
      </c>
      <c r="Q106" s="150">
        <v>85.649861878453024</v>
      </c>
      <c r="R106" s="150">
        <v>107.04158228702578</v>
      </c>
      <c r="S106" s="150">
        <v>85.66011854360714</v>
      </c>
      <c r="T106" s="150">
        <v>64.540003232584468</v>
      </c>
      <c r="U106" s="150">
        <v>68.260584283705683</v>
      </c>
      <c r="V106" s="150">
        <v>76.472487850760302</v>
      </c>
      <c r="W106" s="150">
        <v>93.711420612813328</v>
      </c>
      <c r="X106" s="150">
        <v>81.872492349541034</v>
      </c>
      <c r="Y106" s="177">
        <v>-11.838928263272294</v>
      </c>
      <c r="Z106" s="177">
        <v>-1.5829681884956699</v>
      </c>
      <c r="AA106" s="147"/>
      <c r="AB106" s="144"/>
      <c r="AC106" s="144"/>
      <c r="AD106" s="147">
        <v>134.51635514018696</v>
      </c>
      <c r="AE106" s="147">
        <v>83.455460538036704</v>
      </c>
      <c r="AF106" s="144"/>
    </row>
    <row r="107" spans="1:32" outlineLevel="1" x14ac:dyDescent="0.25">
      <c r="A107" s="169" t="s">
        <v>265</v>
      </c>
      <c r="B107" s="150">
        <v>122.19421487603304</v>
      </c>
      <c r="C107" s="150">
        <v>87.986394557823132</v>
      </c>
      <c r="D107" s="150">
        <v>78.61</v>
      </c>
      <c r="E107" s="150">
        <v>120.97499999999991</v>
      </c>
      <c r="F107" s="150">
        <v>137.86290322580626</v>
      </c>
      <c r="G107" s="150">
        <v>126.7971014492752</v>
      </c>
      <c r="H107" s="150">
        <v>116.28873239436619</v>
      </c>
      <c r="I107" s="150">
        <v>105.67213114754101</v>
      </c>
      <c r="J107" s="177">
        <v>-10.616601246825184</v>
      </c>
      <c r="K107" s="177">
        <v>-9.0743075988976898</v>
      </c>
      <c r="L107" s="147"/>
      <c r="M107" s="178">
        <v>-30.423801579419703</v>
      </c>
      <c r="N107" s="144"/>
      <c r="P107" s="169" t="s">
        <v>265</v>
      </c>
      <c r="Q107" s="150">
        <v>127.56359614473045</v>
      </c>
      <c r="R107" s="150">
        <v>146.92865497076031</v>
      </c>
      <c r="S107" s="150">
        <v>116.11489817792086</v>
      </c>
      <c r="T107" s="150">
        <v>116.3077092027234</v>
      </c>
      <c r="U107" s="150">
        <v>124.35455585207767</v>
      </c>
      <c r="V107" s="150">
        <v>116.62752258312526</v>
      </c>
      <c r="W107" s="150">
        <v>129.1222179585572</v>
      </c>
      <c r="X107" s="150">
        <v>136.09593272696071</v>
      </c>
      <c r="Y107" s="177">
        <v>6.9737147684035108</v>
      </c>
      <c r="Z107" s="177">
        <v>9.5260998842357338</v>
      </c>
      <c r="AA107" s="147"/>
      <c r="AB107" s="144"/>
      <c r="AC107" s="144"/>
      <c r="AD107" s="147">
        <v>114.7464387464387</v>
      </c>
      <c r="AE107" s="147">
        <v>126.56983284272498</v>
      </c>
      <c r="AF107" s="144"/>
    </row>
    <row r="108" spans="1:32" outlineLevel="1" x14ac:dyDescent="0.25">
      <c r="A108" s="169" t="s">
        <v>266</v>
      </c>
      <c r="B108" s="150">
        <v>163.08333333333329</v>
      </c>
      <c r="C108" s="150">
        <v>258.22500000000002</v>
      </c>
      <c r="D108" s="150">
        <v>307.42857142857139</v>
      </c>
      <c r="E108" s="150">
        <v>251.07692307692307</v>
      </c>
      <c r="F108" s="150">
        <v>240.22222222222223</v>
      </c>
      <c r="G108" s="150">
        <v>158.14285714285714</v>
      </c>
      <c r="H108" s="150">
        <v>183.90000000000006</v>
      </c>
      <c r="I108" s="150">
        <v>105.88461538461524</v>
      </c>
      <c r="J108" s="177">
        <v>-78.015384615384818</v>
      </c>
      <c r="K108" s="177">
        <v>-122.74283559577691</v>
      </c>
      <c r="L108" s="147"/>
      <c r="M108" s="178">
        <v>-39.586231260752214</v>
      </c>
      <c r="N108" s="144"/>
      <c r="P108" s="169" t="s">
        <v>266</v>
      </c>
      <c r="Q108" s="150">
        <v>204.81065857885625</v>
      </c>
      <c r="R108" s="150">
        <v>196.03550295857994</v>
      </c>
      <c r="S108" s="150">
        <v>198.61832669322712</v>
      </c>
      <c r="T108" s="150">
        <v>183.95169775227191</v>
      </c>
      <c r="U108" s="150">
        <v>214.74809160305352</v>
      </c>
      <c r="V108" s="150">
        <v>172.65210267613321</v>
      </c>
      <c r="W108" s="150">
        <v>188.1079096045197</v>
      </c>
      <c r="X108" s="150">
        <v>145.47084664536746</v>
      </c>
      <c r="Y108" s="177">
        <v>-42.637062959152246</v>
      </c>
      <c r="Z108" s="177">
        <v>-49.553987584583837</v>
      </c>
      <c r="AA108" s="147"/>
      <c r="AB108" s="144"/>
      <c r="AC108" s="144"/>
      <c r="AD108" s="147">
        <v>228.62745098039215</v>
      </c>
      <c r="AE108" s="147">
        <v>195.0248342299513</v>
      </c>
      <c r="AF108" s="144"/>
    </row>
    <row r="109" spans="1:32" outlineLevel="1" x14ac:dyDescent="0.25">
      <c r="A109" s="168" t="s">
        <v>267</v>
      </c>
      <c r="B109" s="170">
        <v>110.29734085414988</v>
      </c>
      <c r="C109" s="170">
        <v>92.681075888568699</v>
      </c>
      <c r="D109" s="170">
        <v>95.596069868995613</v>
      </c>
      <c r="E109" s="170">
        <v>112.91255144032918</v>
      </c>
      <c r="F109" s="170">
        <v>118.62444113263783</v>
      </c>
      <c r="G109" s="170">
        <v>101.67156862745092</v>
      </c>
      <c r="H109" s="170">
        <v>91.109414758269722</v>
      </c>
      <c r="I109" s="170">
        <v>87.492874109263624</v>
      </c>
      <c r="J109" s="179">
        <v>-3.6165406490060974</v>
      </c>
      <c r="K109" s="179">
        <v>-15.696633883907253</v>
      </c>
      <c r="L109" s="147"/>
      <c r="M109" s="178">
        <v>-9.0853690687404907</v>
      </c>
      <c r="N109" s="144"/>
      <c r="P109" s="168" t="s">
        <v>267</v>
      </c>
      <c r="Q109" s="170">
        <v>104.8986875924916</v>
      </c>
      <c r="R109" s="170">
        <v>116.97383929854823</v>
      </c>
      <c r="S109" s="170">
        <v>91.945246800731255</v>
      </c>
      <c r="T109" s="170">
        <v>90.549216888843887</v>
      </c>
      <c r="U109" s="170">
        <v>94.422231202605388</v>
      </c>
      <c r="V109" s="170">
        <v>84.71582501613787</v>
      </c>
      <c r="W109" s="170">
        <v>96.045760737439167</v>
      </c>
      <c r="X109" s="170">
        <v>96.578243178004115</v>
      </c>
      <c r="Y109" s="179">
        <v>0.53248244056494798</v>
      </c>
      <c r="Z109" s="179">
        <v>-1.7057155098249268</v>
      </c>
      <c r="AA109" s="147"/>
      <c r="AB109" s="144"/>
      <c r="AC109" s="144"/>
      <c r="AD109" s="180">
        <v>103.18950799317088</v>
      </c>
      <c r="AE109" s="180">
        <v>98.283958687829042</v>
      </c>
      <c r="AF109" s="144"/>
    </row>
    <row r="110" spans="1:32" outlineLevel="1" x14ac:dyDescent="0.25">
      <c r="A110" s="163" t="s">
        <v>289</v>
      </c>
      <c r="B110" s="163"/>
      <c r="C110" s="163"/>
      <c r="D110" s="163"/>
      <c r="E110" s="144"/>
      <c r="F110" s="144"/>
      <c r="G110" s="144"/>
      <c r="H110" s="144"/>
      <c r="I110" s="162"/>
      <c r="J110" s="162"/>
      <c r="K110" s="162"/>
      <c r="L110" s="162"/>
      <c r="M110" s="144"/>
      <c r="N110" s="144"/>
      <c r="O110" s="144"/>
      <c r="P110" s="163" t="s">
        <v>268</v>
      </c>
      <c r="Q110" s="163"/>
      <c r="R110" s="163"/>
      <c r="S110" s="163"/>
      <c r="T110" s="144"/>
      <c r="U110" s="144"/>
      <c r="V110" s="144"/>
      <c r="W110" s="144"/>
      <c r="X110" s="162"/>
      <c r="Y110" s="162"/>
      <c r="Z110" s="162"/>
      <c r="AA110" s="162"/>
      <c r="AB110" s="144"/>
      <c r="AC110" s="144"/>
      <c r="AD110" s="144"/>
      <c r="AE110" s="144"/>
      <c r="AF110" s="144"/>
    </row>
    <row r="111" spans="1:32" x14ac:dyDescent="0.25">
      <c r="A111" s="204"/>
      <c r="B111" s="204"/>
      <c r="C111" s="204"/>
      <c r="D111" s="20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row>
    <row r="112" spans="1:32" x14ac:dyDescent="0.25">
      <c r="A112" s="204"/>
      <c r="B112" s="204"/>
      <c r="C112" s="204"/>
      <c r="D112" s="20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row>
    <row r="113" spans="1:32" x14ac:dyDescent="0.25">
      <c r="A113" s="165" t="s">
        <v>249</v>
      </c>
      <c r="B113" s="165"/>
      <c r="C113" s="165"/>
      <c r="D113" s="165"/>
      <c r="E113" s="182"/>
      <c r="F113" s="144"/>
      <c r="G113" s="144"/>
      <c r="H113" s="144"/>
      <c r="I113" s="144"/>
      <c r="J113" s="144"/>
      <c r="K113" s="144"/>
      <c r="L113" s="144"/>
      <c r="M113" s="144"/>
      <c r="N113" s="144"/>
      <c r="O113" s="204"/>
      <c r="P113" s="165" t="s">
        <v>249</v>
      </c>
      <c r="Q113" s="165"/>
      <c r="R113" s="165"/>
      <c r="S113" s="165"/>
      <c r="T113" s="181"/>
      <c r="U113" s="144"/>
      <c r="V113" s="144"/>
      <c r="W113" s="144"/>
      <c r="X113" s="144"/>
      <c r="Y113" s="144"/>
      <c r="Z113" s="144"/>
      <c r="AA113" s="144"/>
      <c r="AB113" s="144"/>
      <c r="AC113" s="144"/>
      <c r="AD113" s="144"/>
      <c r="AE113" s="144"/>
      <c r="AF113" s="144"/>
    </row>
    <row r="114" spans="1:32" outlineLevel="1" x14ac:dyDescent="0.25">
      <c r="A114" s="166" t="s">
        <v>325</v>
      </c>
      <c r="B114" s="166"/>
      <c r="C114" s="166"/>
      <c r="D114" s="166"/>
      <c r="E114" s="167"/>
      <c r="F114" s="167"/>
      <c r="G114" s="167"/>
      <c r="H114" s="167"/>
      <c r="I114" s="167"/>
      <c r="J114" s="167"/>
      <c r="K114" s="167"/>
      <c r="L114" s="167"/>
      <c r="M114" s="144"/>
      <c r="N114" s="144"/>
      <c r="P114" s="166" t="s">
        <v>231</v>
      </c>
      <c r="Q114" s="166"/>
      <c r="R114" s="166"/>
      <c r="S114" s="166"/>
      <c r="T114" s="167"/>
      <c r="U114" s="167"/>
      <c r="V114" s="167"/>
      <c r="W114" s="167"/>
      <c r="X114" s="167"/>
      <c r="Y114" s="167"/>
      <c r="Z114" s="167"/>
      <c r="AA114" s="167"/>
      <c r="AB114" s="144"/>
      <c r="AC114" s="144"/>
      <c r="AD114" s="144"/>
      <c r="AE114" s="144"/>
      <c r="AF114" s="144"/>
    </row>
    <row r="115" spans="1:32" ht="31.5" outlineLevel="1" x14ac:dyDescent="0.25">
      <c r="A115" s="168" t="s">
        <v>257</v>
      </c>
      <c r="B115" s="141">
        <v>2019</v>
      </c>
      <c r="C115" s="141">
        <v>2020</v>
      </c>
      <c r="D115" s="141">
        <v>2021</v>
      </c>
      <c r="E115" s="141">
        <v>2022</v>
      </c>
      <c r="F115" s="141">
        <v>2023</v>
      </c>
      <c r="G115" s="141">
        <v>2024</v>
      </c>
      <c r="H115" s="141">
        <v>2025</v>
      </c>
      <c r="I115" s="141">
        <v>2026</v>
      </c>
      <c r="J115" s="142" t="s">
        <v>232</v>
      </c>
      <c r="K115" s="142" t="s">
        <v>258</v>
      </c>
      <c r="L115" s="143" t="s">
        <v>234</v>
      </c>
      <c r="M115" s="145" t="s">
        <v>287</v>
      </c>
      <c r="N115" s="144"/>
      <c r="P115" s="168" t="s">
        <v>257</v>
      </c>
      <c r="Q115" s="141">
        <v>2019</v>
      </c>
      <c r="R115" s="141">
        <v>2020</v>
      </c>
      <c r="S115" s="141">
        <v>2021</v>
      </c>
      <c r="T115" s="141">
        <v>2022</v>
      </c>
      <c r="U115" s="141">
        <v>2023</v>
      </c>
      <c r="V115" s="141">
        <v>2024</v>
      </c>
      <c r="W115" s="141">
        <v>2025</v>
      </c>
      <c r="X115" s="141">
        <v>2026</v>
      </c>
      <c r="Y115" s="142" t="s">
        <v>232</v>
      </c>
      <c r="Z115" s="142" t="s">
        <v>258</v>
      </c>
      <c r="AA115" s="143" t="s">
        <v>234</v>
      </c>
      <c r="AB115" s="144"/>
      <c r="AC115" s="144"/>
      <c r="AD115" s="145" t="s">
        <v>326</v>
      </c>
      <c r="AE115" s="145" t="s">
        <v>235</v>
      </c>
      <c r="AF115" s="144"/>
    </row>
    <row r="116" spans="1:32" outlineLevel="1" x14ac:dyDescent="0.25">
      <c r="A116" s="169" t="s">
        <v>259</v>
      </c>
      <c r="B116" s="150">
        <v>41</v>
      </c>
      <c r="C116" s="150">
        <v>43</v>
      </c>
      <c r="D116" s="150">
        <v>71</v>
      </c>
      <c r="E116" s="150">
        <v>77</v>
      </c>
      <c r="F116" s="150">
        <v>103</v>
      </c>
      <c r="G116" s="150">
        <v>67</v>
      </c>
      <c r="H116" s="150">
        <v>64</v>
      </c>
      <c r="I116" s="150">
        <v>91</v>
      </c>
      <c r="J116" s="148">
        <v>0.421875</v>
      </c>
      <c r="K116" s="148">
        <v>0.36695278969957085</v>
      </c>
      <c r="L116" s="147"/>
      <c r="M116" s="155">
        <v>1.9612068965517242E-2</v>
      </c>
      <c r="N116" s="144"/>
      <c r="P116" s="169" t="s">
        <v>259</v>
      </c>
      <c r="Q116" s="150">
        <v>4782</v>
      </c>
      <c r="R116" s="150">
        <v>3850</v>
      </c>
      <c r="S116" s="150">
        <v>3973</v>
      </c>
      <c r="T116" s="150">
        <v>4063</v>
      </c>
      <c r="U116" s="150">
        <v>3768</v>
      </c>
      <c r="V116" s="150">
        <v>3768</v>
      </c>
      <c r="W116" s="150">
        <v>4257</v>
      </c>
      <c r="X116" s="150">
        <v>4640</v>
      </c>
      <c r="Y116" s="148">
        <v>8.9969462062485323E-2</v>
      </c>
      <c r="Z116" s="148">
        <v>0.14121077966339909</v>
      </c>
      <c r="AA116" s="147"/>
      <c r="AB116" s="144"/>
      <c r="AC116" s="144"/>
      <c r="AD116" s="147">
        <v>66.571428571428569</v>
      </c>
      <c r="AE116" s="147">
        <v>4065.8571428571427</v>
      </c>
      <c r="AF116" s="144"/>
    </row>
    <row r="117" spans="1:32" outlineLevel="1" x14ac:dyDescent="0.25">
      <c r="A117" s="169" t="s">
        <v>260</v>
      </c>
      <c r="B117" s="150">
        <v>2</v>
      </c>
      <c r="C117" s="150">
        <v>2</v>
      </c>
      <c r="D117" s="150">
        <v>6</v>
      </c>
      <c r="E117" s="150">
        <v>10</v>
      </c>
      <c r="F117" s="150">
        <v>4</v>
      </c>
      <c r="G117" s="150">
        <v>13</v>
      </c>
      <c r="H117" s="150">
        <v>8</v>
      </c>
      <c r="I117" s="150">
        <v>3</v>
      </c>
      <c r="J117" s="148">
        <v>-0.625</v>
      </c>
      <c r="K117" s="148">
        <v>-0.53333333333333333</v>
      </c>
      <c r="L117" s="147"/>
      <c r="M117" s="155">
        <v>2.2727272727272728E-2</v>
      </c>
      <c r="N117" s="144"/>
      <c r="P117" s="169" t="s">
        <v>260</v>
      </c>
      <c r="Q117" s="150">
        <v>322</v>
      </c>
      <c r="R117" s="150">
        <v>238</v>
      </c>
      <c r="S117" s="150">
        <v>193</v>
      </c>
      <c r="T117" s="150">
        <v>170</v>
      </c>
      <c r="U117" s="150">
        <v>173</v>
      </c>
      <c r="V117" s="150">
        <v>216</v>
      </c>
      <c r="W117" s="150">
        <v>163</v>
      </c>
      <c r="X117" s="150">
        <v>132</v>
      </c>
      <c r="Y117" s="148">
        <v>-0.19018404907975461</v>
      </c>
      <c r="Z117" s="148">
        <v>-0.37355932203389836</v>
      </c>
      <c r="AA117" s="147"/>
      <c r="AB117" s="144"/>
      <c r="AC117" s="144"/>
      <c r="AD117" s="147">
        <v>6.4285714285714288</v>
      </c>
      <c r="AE117" s="147">
        <v>210.71428571428572</v>
      </c>
      <c r="AF117" s="144"/>
    </row>
    <row r="118" spans="1:32" outlineLevel="1" x14ac:dyDescent="0.25">
      <c r="A118" s="169" t="s">
        <v>261</v>
      </c>
      <c r="B118" s="150">
        <v>32</v>
      </c>
      <c r="C118" s="150">
        <v>45</v>
      </c>
      <c r="D118" s="150">
        <v>39</v>
      </c>
      <c r="E118" s="150">
        <v>31</v>
      </c>
      <c r="F118" s="150">
        <v>52</v>
      </c>
      <c r="G118" s="150">
        <v>19</v>
      </c>
      <c r="H118" s="150">
        <v>29</v>
      </c>
      <c r="I118" s="150">
        <v>47</v>
      </c>
      <c r="J118" s="148">
        <v>0.62068965517241381</v>
      </c>
      <c r="K118" s="148">
        <v>0.33198380566801622</v>
      </c>
      <c r="L118" s="147"/>
      <c r="M118" s="155">
        <v>0.11325301204819277</v>
      </c>
      <c r="N118" s="144"/>
      <c r="P118" s="169" t="s">
        <v>261</v>
      </c>
      <c r="Q118" s="150">
        <v>602</v>
      </c>
      <c r="R118" s="150">
        <v>446</v>
      </c>
      <c r="S118" s="150">
        <v>467</v>
      </c>
      <c r="T118" s="150">
        <v>374</v>
      </c>
      <c r="U118" s="150">
        <v>356</v>
      </c>
      <c r="V118" s="150">
        <v>335</v>
      </c>
      <c r="W118" s="150">
        <v>379</v>
      </c>
      <c r="X118" s="150">
        <v>415</v>
      </c>
      <c r="Y118" s="148">
        <v>9.498680738786279E-2</v>
      </c>
      <c r="Z118" s="148">
        <v>-1.8249408583981094E-2</v>
      </c>
      <c r="AA118" s="147"/>
      <c r="AB118" s="144"/>
      <c r="AC118" s="144"/>
      <c r="AD118" s="147">
        <v>35.285714285714285</v>
      </c>
      <c r="AE118" s="147">
        <v>422.71428571428572</v>
      </c>
      <c r="AF118" s="144"/>
    </row>
    <row r="119" spans="1:32" outlineLevel="1" x14ac:dyDescent="0.25">
      <c r="A119" s="169" t="s">
        <v>262</v>
      </c>
      <c r="B119" s="150">
        <v>93</v>
      </c>
      <c r="C119" s="150">
        <v>71</v>
      </c>
      <c r="D119" s="150">
        <v>102</v>
      </c>
      <c r="E119" s="150">
        <v>79</v>
      </c>
      <c r="F119" s="150">
        <v>70</v>
      </c>
      <c r="G119" s="150">
        <v>64</v>
      </c>
      <c r="H119" s="150">
        <v>38</v>
      </c>
      <c r="I119" s="150">
        <v>41</v>
      </c>
      <c r="J119" s="148">
        <v>7.8947368421052627E-2</v>
      </c>
      <c r="K119" s="148">
        <v>-0.44487427466150875</v>
      </c>
      <c r="L119" s="147"/>
      <c r="M119" s="155">
        <v>1.6782644289807615E-2</v>
      </c>
      <c r="N119" s="144"/>
      <c r="P119" s="169" t="s">
        <v>262</v>
      </c>
      <c r="Q119" s="150">
        <v>5037</v>
      </c>
      <c r="R119" s="150">
        <v>3463</v>
      </c>
      <c r="S119" s="150">
        <v>4106</v>
      </c>
      <c r="T119" s="150">
        <v>2627</v>
      </c>
      <c r="U119" s="150">
        <v>1933</v>
      </c>
      <c r="V119" s="150">
        <v>1999</v>
      </c>
      <c r="W119" s="150">
        <v>2487</v>
      </c>
      <c r="X119" s="150">
        <v>2443</v>
      </c>
      <c r="Y119" s="148">
        <v>-1.7691998391636508E-2</v>
      </c>
      <c r="Z119" s="148">
        <v>-0.21018843524847594</v>
      </c>
      <c r="AA119" s="147"/>
      <c r="AB119" s="144"/>
      <c r="AC119" s="144"/>
      <c r="AD119" s="147">
        <v>73.857142857142861</v>
      </c>
      <c r="AE119" s="147">
        <v>3093.1428571428573</v>
      </c>
      <c r="AF119" s="144"/>
    </row>
    <row r="120" spans="1:32" outlineLevel="1" x14ac:dyDescent="0.25">
      <c r="A120" s="169" t="s">
        <v>53</v>
      </c>
      <c r="B120" s="150">
        <v>71</v>
      </c>
      <c r="C120" s="150">
        <v>26</v>
      </c>
      <c r="D120" s="150">
        <v>35</v>
      </c>
      <c r="E120" s="150">
        <v>61</v>
      </c>
      <c r="F120" s="150">
        <v>62</v>
      </c>
      <c r="G120" s="150">
        <v>62</v>
      </c>
      <c r="H120" s="150">
        <v>41</v>
      </c>
      <c r="I120" s="150">
        <v>48</v>
      </c>
      <c r="J120" s="148">
        <v>0.17073170731707318</v>
      </c>
      <c r="K120" s="148">
        <v>-6.14525139664805E-2</v>
      </c>
      <c r="L120" s="147"/>
      <c r="M120" s="155">
        <v>1.4558689717925387E-2</v>
      </c>
      <c r="N120" s="144"/>
      <c r="P120" s="169" t="s">
        <v>53</v>
      </c>
      <c r="Q120" s="150">
        <v>2997</v>
      </c>
      <c r="R120" s="150">
        <v>1934</v>
      </c>
      <c r="S120" s="150">
        <v>1865</v>
      </c>
      <c r="T120" s="150">
        <v>2214</v>
      </c>
      <c r="U120" s="150">
        <v>2438</v>
      </c>
      <c r="V120" s="150">
        <v>2578</v>
      </c>
      <c r="W120" s="150">
        <v>2733</v>
      </c>
      <c r="X120" s="150">
        <v>3297</v>
      </c>
      <c r="Y120" s="148">
        <v>0.20636663007683864</v>
      </c>
      <c r="Z120" s="148">
        <v>0.37711080613401743</v>
      </c>
      <c r="AA120" s="147"/>
      <c r="AB120" s="144"/>
      <c r="AC120" s="144"/>
      <c r="AD120" s="147">
        <v>51.142857142857146</v>
      </c>
      <c r="AE120" s="147">
        <v>2394.1428571428573</v>
      </c>
      <c r="AF120" s="144"/>
    </row>
    <row r="121" spans="1:32" outlineLevel="1" x14ac:dyDescent="0.25">
      <c r="A121" s="169" t="s">
        <v>11</v>
      </c>
      <c r="B121" s="150">
        <v>19</v>
      </c>
      <c r="C121" s="150">
        <v>13</v>
      </c>
      <c r="D121" s="150">
        <v>13</v>
      </c>
      <c r="E121" s="150">
        <v>13</v>
      </c>
      <c r="F121" s="150">
        <v>30</v>
      </c>
      <c r="G121" s="150">
        <v>22</v>
      </c>
      <c r="H121" s="150">
        <v>21</v>
      </c>
      <c r="I121" s="150">
        <v>12</v>
      </c>
      <c r="J121" s="148">
        <v>-0.42857142857142855</v>
      </c>
      <c r="K121" s="148">
        <v>-0.35877862595419852</v>
      </c>
      <c r="L121" s="147"/>
      <c r="M121" s="155">
        <v>1.2903225806451613E-2</v>
      </c>
      <c r="N121" s="144"/>
      <c r="P121" s="169" t="s">
        <v>11</v>
      </c>
      <c r="Q121" s="150">
        <v>909</v>
      </c>
      <c r="R121" s="150">
        <v>741</v>
      </c>
      <c r="S121" s="150">
        <v>838</v>
      </c>
      <c r="T121" s="150">
        <v>793</v>
      </c>
      <c r="U121" s="150">
        <v>873</v>
      </c>
      <c r="V121" s="150">
        <v>775</v>
      </c>
      <c r="W121" s="150">
        <v>1044</v>
      </c>
      <c r="X121" s="150">
        <v>930</v>
      </c>
      <c r="Y121" s="148">
        <v>-0.10919540229885058</v>
      </c>
      <c r="Z121" s="148">
        <v>8.9904570567553937E-2</v>
      </c>
      <c r="AA121" s="147"/>
      <c r="AB121" s="144"/>
      <c r="AC121" s="144"/>
      <c r="AD121" s="147">
        <v>18.714285714285715</v>
      </c>
      <c r="AE121" s="147">
        <v>853.28571428571433</v>
      </c>
      <c r="AF121" s="144"/>
    </row>
    <row r="122" spans="1:32" outlineLevel="1" x14ac:dyDescent="0.25">
      <c r="A122" s="169" t="s">
        <v>263</v>
      </c>
      <c r="B122" s="150">
        <v>59</v>
      </c>
      <c r="C122" s="150">
        <v>58</v>
      </c>
      <c r="D122" s="150">
        <v>118</v>
      </c>
      <c r="E122" s="150">
        <v>61</v>
      </c>
      <c r="F122" s="150">
        <v>127</v>
      </c>
      <c r="G122" s="150">
        <v>88</v>
      </c>
      <c r="H122" s="150">
        <v>53</v>
      </c>
      <c r="I122" s="150">
        <v>27</v>
      </c>
      <c r="J122" s="148">
        <v>-0.49056603773584906</v>
      </c>
      <c r="K122" s="148">
        <v>-0.66489361702127658</v>
      </c>
      <c r="L122" s="147"/>
      <c r="M122" s="155">
        <v>8.1349804157878885E-3</v>
      </c>
      <c r="N122" s="144"/>
      <c r="P122" s="169" t="s">
        <v>263</v>
      </c>
      <c r="Q122" s="150">
        <v>4405</v>
      </c>
      <c r="R122" s="150">
        <v>3399</v>
      </c>
      <c r="S122" s="150">
        <v>4248</v>
      </c>
      <c r="T122" s="150">
        <v>4120</v>
      </c>
      <c r="U122" s="150">
        <v>3527</v>
      </c>
      <c r="V122" s="150">
        <v>3393</v>
      </c>
      <c r="W122" s="150">
        <v>3695</v>
      </c>
      <c r="X122" s="150">
        <v>3319</v>
      </c>
      <c r="Y122" s="148">
        <v>-0.10175913396481732</v>
      </c>
      <c r="Z122" s="148">
        <v>-0.13267629820435287</v>
      </c>
      <c r="AA122" s="147"/>
      <c r="AB122" s="144"/>
      <c r="AC122" s="144"/>
      <c r="AD122" s="147">
        <v>80.571428571428569</v>
      </c>
      <c r="AE122" s="147">
        <v>3826.7142857142858</v>
      </c>
      <c r="AF122" s="144"/>
    </row>
    <row r="123" spans="1:32" outlineLevel="1" x14ac:dyDescent="0.25">
      <c r="A123" s="169" t="s">
        <v>264</v>
      </c>
      <c r="B123" s="150">
        <v>59</v>
      </c>
      <c r="C123" s="150">
        <v>60</v>
      </c>
      <c r="D123" s="150">
        <v>53</v>
      </c>
      <c r="E123" s="150">
        <v>17</v>
      </c>
      <c r="F123" s="150">
        <v>64</v>
      </c>
      <c r="G123" s="150">
        <v>42</v>
      </c>
      <c r="H123" s="150">
        <v>52</v>
      </c>
      <c r="I123" s="150">
        <v>47</v>
      </c>
      <c r="J123" s="148">
        <v>-9.6153846153846159E-2</v>
      </c>
      <c r="K123" s="148">
        <v>-5.1873198847262207E-2</v>
      </c>
      <c r="L123" s="147"/>
      <c r="M123" s="155">
        <v>1.3051930019439044E-2</v>
      </c>
      <c r="N123" s="144"/>
      <c r="P123" s="169" t="s">
        <v>264</v>
      </c>
      <c r="Q123" s="150">
        <v>4528</v>
      </c>
      <c r="R123" s="150">
        <v>3695</v>
      </c>
      <c r="S123" s="150">
        <v>3949</v>
      </c>
      <c r="T123" s="150">
        <v>3775</v>
      </c>
      <c r="U123" s="150">
        <v>3494</v>
      </c>
      <c r="V123" s="150">
        <v>3397</v>
      </c>
      <c r="W123" s="150">
        <v>3849</v>
      </c>
      <c r="X123" s="150">
        <v>3601</v>
      </c>
      <c r="Y123" s="148">
        <v>-6.4432320083138483E-2</v>
      </c>
      <c r="Z123" s="148">
        <v>-5.5457713493461271E-2</v>
      </c>
      <c r="AA123" s="147"/>
      <c r="AB123" s="144"/>
      <c r="AC123" s="144"/>
      <c r="AD123" s="147">
        <v>49.571428571428569</v>
      </c>
      <c r="AE123" s="147">
        <v>3812.4285714285716</v>
      </c>
      <c r="AF123" s="144"/>
    </row>
    <row r="124" spans="1:32" outlineLevel="1" x14ac:dyDescent="0.25">
      <c r="A124" s="169" t="s">
        <v>265</v>
      </c>
      <c r="B124" s="150">
        <v>84</v>
      </c>
      <c r="C124" s="150">
        <v>89</v>
      </c>
      <c r="D124" s="150">
        <v>101</v>
      </c>
      <c r="E124" s="150">
        <v>97</v>
      </c>
      <c r="F124" s="150">
        <v>190</v>
      </c>
      <c r="G124" s="150">
        <v>157</v>
      </c>
      <c r="H124" s="150">
        <v>130</v>
      </c>
      <c r="I124" s="150">
        <v>127</v>
      </c>
      <c r="J124" s="148">
        <v>-2.3076923076923078E-2</v>
      </c>
      <c r="K124" s="148">
        <v>4.8349056603773623E-2</v>
      </c>
      <c r="L124" s="147"/>
      <c r="M124" s="155">
        <v>1.8299711815561958E-2</v>
      </c>
      <c r="N124" s="144"/>
      <c r="P124" s="169" t="s">
        <v>265</v>
      </c>
      <c r="Q124" s="150">
        <v>6517</v>
      </c>
      <c r="R124" s="150">
        <v>5572</v>
      </c>
      <c r="S124" s="150">
        <v>4744</v>
      </c>
      <c r="T124" s="150">
        <v>4965</v>
      </c>
      <c r="U124" s="150">
        <v>5614</v>
      </c>
      <c r="V124" s="150">
        <v>5973</v>
      </c>
      <c r="W124" s="150">
        <v>7161</v>
      </c>
      <c r="X124" s="150">
        <v>6940</v>
      </c>
      <c r="Y124" s="148">
        <v>-3.0861611506772798E-2</v>
      </c>
      <c r="Z124" s="148">
        <v>0.19814531643072059</v>
      </c>
      <c r="AA124" s="147"/>
      <c r="AB124" s="144"/>
      <c r="AC124" s="144"/>
      <c r="AD124" s="147">
        <v>121.14285714285714</v>
      </c>
      <c r="AE124" s="147">
        <v>5792.2857142857147</v>
      </c>
      <c r="AF124" s="144"/>
    </row>
    <row r="125" spans="1:32" outlineLevel="1" x14ac:dyDescent="0.25">
      <c r="A125" s="169" t="s">
        <v>266</v>
      </c>
      <c r="B125" s="150">
        <v>162</v>
      </c>
      <c r="C125" s="150">
        <v>40</v>
      </c>
      <c r="D125" s="150">
        <v>43</v>
      </c>
      <c r="E125" s="150">
        <v>66</v>
      </c>
      <c r="F125" s="150">
        <v>51</v>
      </c>
      <c r="G125" s="150">
        <v>53</v>
      </c>
      <c r="H125" s="150">
        <v>42</v>
      </c>
      <c r="I125" s="150">
        <v>46</v>
      </c>
      <c r="J125" s="148">
        <v>9.5238095238095233E-2</v>
      </c>
      <c r="K125" s="148">
        <v>-0.29540481400437646</v>
      </c>
      <c r="L125" s="147"/>
      <c r="M125" s="155">
        <v>1.3064470320931554E-2</v>
      </c>
      <c r="N125" s="144"/>
      <c r="P125" s="169" t="s">
        <v>266</v>
      </c>
      <c r="Q125" s="150">
        <v>5240</v>
      </c>
      <c r="R125" s="150">
        <v>4002</v>
      </c>
      <c r="S125" s="150">
        <v>4090</v>
      </c>
      <c r="T125" s="150">
        <v>4034</v>
      </c>
      <c r="U125" s="150">
        <v>3629</v>
      </c>
      <c r="V125" s="150">
        <v>3662</v>
      </c>
      <c r="W125" s="150">
        <v>3670</v>
      </c>
      <c r="X125" s="150">
        <v>3521</v>
      </c>
      <c r="Y125" s="148">
        <v>-4.0599455040871937E-2</v>
      </c>
      <c r="Z125" s="148">
        <v>-0.12991139195820245</v>
      </c>
      <c r="AA125" s="147"/>
      <c r="AB125" s="144"/>
      <c r="AC125" s="144"/>
      <c r="AD125" s="147">
        <v>65.285714285714292</v>
      </c>
      <c r="AE125" s="147">
        <v>4046.7142857142858</v>
      </c>
      <c r="AF125" s="144"/>
    </row>
    <row r="126" spans="1:32" outlineLevel="1" x14ac:dyDescent="0.25">
      <c r="A126" s="168" t="s">
        <v>272</v>
      </c>
      <c r="B126" s="170">
        <v>637</v>
      </c>
      <c r="C126" s="170">
        <v>461</v>
      </c>
      <c r="D126" s="170">
        <v>601</v>
      </c>
      <c r="E126" s="170">
        <v>524</v>
      </c>
      <c r="F126" s="170">
        <v>781</v>
      </c>
      <c r="G126" s="170">
        <v>601</v>
      </c>
      <c r="H126" s="170">
        <v>491</v>
      </c>
      <c r="I126" s="170">
        <v>500</v>
      </c>
      <c r="J126" s="171">
        <v>1.8329938900203666E-2</v>
      </c>
      <c r="K126" s="171">
        <v>-0.14550781249999994</v>
      </c>
      <c r="L126" s="147"/>
      <c r="M126" s="206">
        <v>1.6544786737698949E-2</v>
      </c>
      <c r="N126" s="144"/>
      <c r="P126" s="168" t="s">
        <v>272</v>
      </c>
      <c r="Q126" s="170">
        <v>36464</v>
      </c>
      <c r="R126" s="170">
        <v>28208</v>
      </c>
      <c r="S126" s="170">
        <v>29286</v>
      </c>
      <c r="T126" s="170">
        <v>27959</v>
      </c>
      <c r="U126" s="170">
        <v>26902</v>
      </c>
      <c r="V126" s="170">
        <v>27118</v>
      </c>
      <c r="W126" s="170">
        <v>30582</v>
      </c>
      <c r="X126" s="170">
        <v>30221</v>
      </c>
      <c r="Y126" s="171">
        <v>-1.1804329344058596E-2</v>
      </c>
      <c r="Z126" s="171">
        <v>2.4346428173678918E-2</v>
      </c>
      <c r="AA126" s="147"/>
      <c r="AB126" s="144"/>
      <c r="AC126" s="144"/>
      <c r="AD126" s="180">
        <v>585.14285714285711</v>
      </c>
      <c r="AE126" s="180">
        <v>29502.714285714286</v>
      </c>
      <c r="AF126" s="144"/>
    </row>
    <row r="127" spans="1:32" outlineLevel="1" x14ac:dyDescent="0.25">
      <c r="A127" s="163" t="s">
        <v>273</v>
      </c>
      <c r="B127" s="163"/>
      <c r="C127" s="163"/>
      <c r="D127" s="163"/>
      <c r="E127" s="144"/>
      <c r="F127" s="144"/>
      <c r="G127" s="144"/>
      <c r="H127" s="144"/>
      <c r="I127" s="162"/>
      <c r="J127" s="162"/>
      <c r="K127" s="162"/>
      <c r="L127" s="162"/>
      <c r="M127" s="144"/>
      <c r="N127" s="144"/>
      <c r="O127" s="144"/>
      <c r="P127" s="163" t="s">
        <v>273</v>
      </c>
      <c r="Q127" s="163"/>
      <c r="R127" s="163"/>
      <c r="S127" s="163"/>
      <c r="T127" s="144"/>
      <c r="U127" s="144"/>
      <c r="V127" s="144"/>
      <c r="W127" s="144"/>
      <c r="X127" s="162"/>
      <c r="Y127" s="162"/>
      <c r="Z127" s="162"/>
      <c r="AA127" s="162"/>
      <c r="AB127" s="144"/>
      <c r="AC127" s="144"/>
      <c r="AD127" s="144"/>
      <c r="AE127" s="144"/>
      <c r="AF127" s="144"/>
    </row>
    <row r="128" spans="1:32" x14ac:dyDescent="0.25">
      <c r="A128" s="204"/>
      <c r="B128" s="204"/>
      <c r="C128" s="204"/>
      <c r="D128" s="20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row>
    <row r="129" spans="1:32" x14ac:dyDescent="0.25">
      <c r="A129" s="204"/>
      <c r="B129" s="204"/>
      <c r="C129" s="204"/>
      <c r="D129" s="20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row>
    <row r="130" spans="1:32" x14ac:dyDescent="0.25">
      <c r="A130" s="165" t="s">
        <v>250</v>
      </c>
      <c r="B130" s="165"/>
      <c r="C130" s="165"/>
      <c r="D130" s="165"/>
      <c r="E130" s="182"/>
      <c r="F130" s="144"/>
      <c r="G130" s="144"/>
      <c r="H130" s="144"/>
      <c r="I130" s="144"/>
      <c r="J130" s="144"/>
      <c r="K130" s="144"/>
      <c r="L130" s="144"/>
      <c r="M130" s="144"/>
      <c r="N130" s="144"/>
      <c r="O130" s="204"/>
      <c r="P130" s="165" t="s">
        <v>250</v>
      </c>
      <c r="Q130" s="165"/>
      <c r="R130" s="165"/>
      <c r="S130" s="165"/>
      <c r="T130" s="182"/>
      <c r="U130" s="144"/>
      <c r="V130" s="144"/>
      <c r="W130" s="144"/>
      <c r="X130" s="144"/>
      <c r="Y130" s="144"/>
      <c r="Z130" s="144"/>
      <c r="AA130" s="144"/>
      <c r="AB130" s="144"/>
      <c r="AC130" s="144"/>
      <c r="AD130" s="144"/>
      <c r="AE130" s="144"/>
      <c r="AF130" s="144"/>
    </row>
    <row r="131" spans="1:32" outlineLevel="1" x14ac:dyDescent="0.25">
      <c r="A131" s="166" t="s">
        <v>325</v>
      </c>
      <c r="B131" s="166"/>
      <c r="C131" s="166"/>
      <c r="D131" s="166"/>
      <c r="E131" s="167"/>
      <c r="F131" s="167"/>
      <c r="G131" s="167"/>
      <c r="H131" s="167"/>
      <c r="I131" s="167"/>
      <c r="J131" s="167"/>
      <c r="K131" s="167"/>
      <c r="L131" s="167"/>
      <c r="M131" s="144"/>
      <c r="N131" s="144"/>
      <c r="P131" s="166" t="s">
        <v>231</v>
      </c>
      <c r="Q131" s="166"/>
      <c r="R131" s="166"/>
      <c r="S131" s="166"/>
      <c r="T131" s="167"/>
      <c r="U131" s="167"/>
      <c r="V131" s="167"/>
      <c r="W131" s="167"/>
      <c r="X131" s="167"/>
      <c r="Y131" s="167"/>
      <c r="Z131" s="167"/>
      <c r="AA131" s="167"/>
      <c r="AB131" s="144"/>
      <c r="AC131" s="144"/>
      <c r="AD131" s="144"/>
      <c r="AE131" s="144"/>
      <c r="AF131" s="144"/>
    </row>
    <row r="132" spans="1:32" ht="31.5" outlineLevel="1" x14ac:dyDescent="0.25">
      <c r="A132" s="168" t="s">
        <v>257</v>
      </c>
      <c r="B132" s="141">
        <v>2019</v>
      </c>
      <c r="C132" s="141">
        <v>2020</v>
      </c>
      <c r="D132" s="141">
        <v>2021</v>
      </c>
      <c r="E132" s="141">
        <v>2022</v>
      </c>
      <c r="F132" s="141">
        <v>2023</v>
      </c>
      <c r="G132" s="141">
        <v>2024</v>
      </c>
      <c r="H132" s="141">
        <v>2025</v>
      </c>
      <c r="I132" s="141">
        <v>2026</v>
      </c>
      <c r="J132" s="142" t="s">
        <v>232</v>
      </c>
      <c r="K132" s="142" t="s">
        <v>258</v>
      </c>
      <c r="L132" s="143" t="s">
        <v>234</v>
      </c>
      <c r="M132" s="145" t="s">
        <v>287</v>
      </c>
      <c r="N132" s="144"/>
      <c r="P132" s="168" t="s">
        <v>257</v>
      </c>
      <c r="Q132" s="141">
        <v>2019</v>
      </c>
      <c r="R132" s="141">
        <v>2020</v>
      </c>
      <c r="S132" s="141">
        <v>2021</v>
      </c>
      <c r="T132" s="141">
        <v>2022</v>
      </c>
      <c r="U132" s="141">
        <v>2023</v>
      </c>
      <c r="V132" s="141">
        <v>2024</v>
      </c>
      <c r="W132" s="141">
        <v>2025</v>
      </c>
      <c r="X132" s="141">
        <v>2026</v>
      </c>
      <c r="Y132" s="142" t="s">
        <v>232</v>
      </c>
      <c r="Z132" s="142" t="s">
        <v>258</v>
      </c>
      <c r="AA132" s="143" t="s">
        <v>234</v>
      </c>
      <c r="AB132" s="144"/>
      <c r="AC132" s="144"/>
      <c r="AD132" s="145" t="s">
        <v>326</v>
      </c>
      <c r="AE132" s="145" t="s">
        <v>235</v>
      </c>
      <c r="AF132" s="144"/>
    </row>
    <row r="133" spans="1:32" outlineLevel="1" x14ac:dyDescent="0.25">
      <c r="A133" s="169" t="s">
        <v>259</v>
      </c>
      <c r="B133" s="150">
        <v>6</v>
      </c>
      <c r="C133" s="150">
        <v>1</v>
      </c>
      <c r="D133" s="150">
        <v>6</v>
      </c>
      <c r="E133" s="150">
        <v>18</v>
      </c>
      <c r="F133" s="150">
        <v>26</v>
      </c>
      <c r="G133" s="150">
        <v>12</v>
      </c>
      <c r="H133" s="150">
        <v>6</v>
      </c>
      <c r="I133" s="150">
        <v>17</v>
      </c>
      <c r="J133" s="148">
        <v>1.8333333333333333</v>
      </c>
      <c r="K133" s="148">
        <v>0.58666666666666678</v>
      </c>
      <c r="L133" s="147"/>
      <c r="M133" s="155">
        <v>1.5902712815715623E-2</v>
      </c>
      <c r="N133" s="144"/>
      <c r="P133" s="169" t="s">
        <v>259</v>
      </c>
      <c r="Q133" s="150">
        <v>915</v>
      </c>
      <c r="R133" s="150">
        <v>732</v>
      </c>
      <c r="S133" s="150">
        <v>758</v>
      </c>
      <c r="T133" s="150">
        <v>741</v>
      </c>
      <c r="U133" s="150">
        <v>668</v>
      </c>
      <c r="V133" s="150">
        <v>678</v>
      </c>
      <c r="W133" s="150">
        <v>760</v>
      </c>
      <c r="X133" s="150">
        <v>1069</v>
      </c>
      <c r="Y133" s="148">
        <v>0.40657894736842104</v>
      </c>
      <c r="Z133" s="148">
        <v>0.42479055597867471</v>
      </c>
      <c r="AA133" s="147"/>
      <c r="AB133" s="144"/>
      <c r="AC133" s="144"/>
      <c r="AD133" s="147">
        <v>10.714285714285714</v>
      </c>
      <c r="AE133" s="147">
        <v>750.28571428571433</v>
      </c>
      <c r="AF133" s="144"/>
    </row>
    <row r="134" spans="1:32" outlineLevel="1" x14ac:dyDescent="0.25">
      <c r="A134" s="169" t="s">
        <v>260</v>
      </c>
      <c r="B134" s="150">
        <v>0</v>
      </c>
      <c r="C134" s="150">
        <v>0</v>
      </c>
      <c r="D134" s="150">
        <v>1</v>
      </c>
      <c r="E134" s="150">
        <v>4</v>
      </c>
      <c r="F134" s="150">
        <v>1</v>
      </c>
      <c r="G134" s="150">
        <v>4</v>
      </c>
      <c r="H134" s="150">
        <v>2</v>
      </c>
      <c r="I134" s="150">
        <v>2</v>
      </c>
      <c r="J134" s="148">
        <v>0</v>
      </c>
      <c r="K134" s="148">
        <v>0.16666666666666674</v>
      </c>
      <c r="L134" s="147"/>
      <c r="M134" s="155">
        <v>5.5555555555555552E-2</v>
      </c>
      <c r="N134" s="144"/>
      <c r="P134" s="169" t="s">
        <v>260</v>
      </c>
      <c r="Q134" s="150">
        <v>111</v>
      </c>
      <c r="R134" s="150">
        <v>96</v>
      </c>
      <c r="S134" s="150">
        <v>61</v>
      </c>
      <c r="T134" s="150">
        <v>57</v>
      </c>
      <c r="U134" s="150">
        <v>51</v>
      </c>
      <c r="V134" s="150">
        <v>60</v>
      </c>
      <c r="W134" s="150">
        <v>71</v>
      </c>
      <c r="X134" s="150">
        <v>36</v>
      </c>
      <c r="Y134" s="148">
        <v>-0.49295774647887325</v>
      </c>
      <c r="Z134" s="148">
        <v>-0.50295857988165682</v>
      </c>
      <c r="AA134" s="147"/>
      <c r="AB134" s="144"/>
      <c r="AC134" s="144"/>
      <c r="AD134" s="147">
        <v>1.7142857142857142</v>
      </c>
      <c r="AE134" s="147">
        <v>72.428571428571431</v>
      </c>
      <c r="AF134" s="144"/>
    </row>
    <row r="135" spans="1:32" outlineLevel="1" x14ac:dyDescent="0.25">
      <c r="A135" s="169" t="s">
        <v>261</v>
      </c>
      <c r="B135" s="150">
        <v>3</v>
      </c>
      <c r="C135" s="150">
        <v>3</v>
      </c>
      <c r="D135" s="150">
        <v>9</v>
      </c>
      <c r="E135" s="150">
        <v>10</v>
      </c>
      <c r="F135" s="150">
        <v>31</v>
      </c>
      <c r="G135" s="150">
        <v>7</v>
      </c>
      <c r="H135" s="150">
        <v>6</v>
      </c>
      <c r="I135" s="150">
        <v>30</v>
      </c>
      <c r="J135" s="148">
        <v>4</v>
      </c>
      <c r="K135" s="148">
        <v>2.043478260869565</v>
      </c>
      <c r="L135" s="147"/>
      <c r="M135" s="155">
        <v>0.20270270270270271</v>
      </c>
      <c r="N135" s="144"/>
      <c r="P135" s="169" t="s">
        <v>261</v>
      </c>
      <c r="Q135" s="150">
        <v>180</v>
      </c>
      <c r="R135" s="150">
        <v>125</v>
      </c>
      <c r="S135" s="150">
        <v>102</v>
      </c>
      <c r="T135" s="150">
        <v>104</v>
      </c>
      <c r="U135" s="150">
        <v>116</v>
      </c>
      <c r="V135" s="150">
        <v>75</v>
      </c>
      <c r="W135" s="150">
        <v>132</v>
      </c>
      <c r="X135" s="150">
        <v>148</v>
      </c>
      <c r="Y135" s="148">
        <v>0.12121212121212122</v>
      </c>
      <c r="Z135" s="148">
        <v>0.24220623501199046</v>
      </c>
      <c r="AA135" s="147"/>
      <c r="AB135" s="144"/>
      <c r="AC135" s="144"/>
      <c r="AD135" s="147">
        <v>9.8571428571428577</v>
      </c>
      <c r="AE135" s="147">
        <v>119.14285714285714</v>
      </c>
      <c r="AF135" s="144"/>
    </row>
    <row r="136" spans="1:32" outlineLevel="1" x14ac:dyDescent="0.25">
      <c r="A136" s="169" t="s">
        <v>262</v>
      </c>
      <c r="B136" s="150">
        <v>14</v>
      </c>
      <c r="C136" s="150">
        <v>18</v>
      </c>
      <c r="D136" s="150">
        <v>16</v>
      </c>
      <c r="E136" s="150">
        <v>30</v>
      </c>
      <c r="F136" s="150">
        <v>38</v>
      </c>
      <c r="G136" s="150">
        <v>26</v>
      </c>
      <c r="H136" s="150">
        <v>7</v>
      </c>
      <c r="I136" s="150">
        <v>11</v>
      </c>
      <c r="J136" s="148">
        <v>0.5714285714285714</v>
      </c>
      <c r="K136" s="148">
        <v>-0.48322147651006708</v>
      </c>
      <c r="L136" s="147"/>
      <c r="M136" s="155">
        <v>1.8867924528301886E-2</v>
      </c>
      <c r="N136" s="144"/>
      <c r="P136" s="169" t="s">
        <v>262</v>
      </c>
      <c r="Q136" s="150">
        <v>728</v>
      </c>
      <c r="R136" s="150">
        <v>609</v>
      </c>
      <c r="S136" s="150">
        <v>609</v>
      </c>
      <c r="T136" s="150">
        <v>565</v>
      </c>
      <c r="U136" s="150">
        <v>410</v>
      </c>
      <c r="V136" s="150">
        <v>391</v>
      </c>
      <c r="W136" s="150">
        <v>493</v>
      </c>
      <c r="X136" s="150">
        <v>583</v>
      </c>
      <c r="Y136" s="148">
        <v>0.18255578093306288</v>
      </c>
      <c r="Z136" s="148">
        <v>7.2536136662286491E-2</v>
      </c>
      <c r="AA136" s="147"/>
      <c r="AB136" s="144"/>
      <c r="AC136" s="144"/>
      <c r="AD136" s="147">
        <v>21.285714285714285</v>
      </c>
      <c r="AE136" s="147">
        <v>543.57142857142856</v>
      </c>
      <c r="AF136" s="144"/>
    </row>
    <row r="137" spans="1:32" outlineLevel="1" x14ac:dyDescent="0.25">
      <c r="A137" s="169" t="s">
        <v>53</v>
      </c>
      <c r="B137" s="150">
        <v>26</v>
      </c>
      <c r="C137" s="150">
        <v>1</v>
      </c>
      <c r="D137" s="150">
        <v>5</v>
      </c>
      <c r="E137" s="150">
        <v>8</v>
      </c>
      <c r="F137" s="150">
        <v>29</v>
      </c>
      <c r="G137" s="150">
        <v>17</v>
      </c>
      <c r="H137" s="150">
        <v>7</v>
      </c>
      <c r="I137" s="150">
        <v>8</v>
      </c>
      <c r="J137" s="148">
        <v>0.14285714285714285</v>
      </c>
      <c r="K137" s="148">
        <v>-0.39784946236559143</v>
      </c>
      <c r="L137" s="147"/>
      <c r="M137" s="155">
        <v>7.4418604651162795E-3</v>
      </c>
      <c r="N137" s="144"/>
      <c r="P137" s="169" t="s">
        <v>53</v>
      </c>
      <c r="Q137" s="150">
        <v>980</v>
      </c>
      <c r="R137" s="150">
        <v>515</v>
      </c>
      <c r="S137" s="150">
        <v>326</v>
      </c>
      <c r="T137" s="150">
        <v>444</v>
      </c>
      <c r="U137" s="150">
        <v>590</v>
      </c>
      <c r="V137" s="150">
        <v>741</v>
      </c>
      <c r="W137" s="150">
        <v>807</v>
      </c>
      <c r="X137" s="150">
        <v>1075</v>
      </c>
      <c r="Y137" s="148">
        <v>0.33209417596034696</v>
      </c>
      <c r="Z137" s="148">
        <v>0.70906200317965029</v>
      </c>
      <c r="AA137" s="147"/>
      <c r="AB137" s="144"/>
      <c r="AC137" s="144"/>
      <c r="AD137" s="147">
        <v>13.285714285714286</v>
      </c>
      <c r="AE137" s="147">
        <v>629</v>
      </c>
      <c r="AF137" s="144"/>
    </row>
    <row r="138" spans="1:32" outlineLevel="1" x14ac:dyDescent="0.25">
      <c r="A138" s="169" t="s">
        <v>11</v>
      </c>
      <c r="B138" s="150">
        <v>1</v>
      </c>
      <c r="C138" s="150">
        <v>1</v>
      </c>
      <c r="D138" s="150">
        <v>1</v>
      </c>
      <c r="E138" s="150">
        <v>4</v>
      </c>
      <c r="F138" s="150">
        <v>2</v>
      </c>
      <c r="G138" s="150">
        <v>3</v>
      </c>
      <c r="H138" s="150">
        <v>1</v>
      </c>
      <c r="I138" s="150">
        <v>6</v>
      </c>
      <c r="J138" s="148">
        <v>5</v>
      </c>
      <c r="K138" s="148">
        <v>2.2307692307692304</v>
      </c>
      <c r="L138" s="147"/>
      <c r="M138" s="155">
        <v>3.0769230769230771E-2</v>
      </c>
      <c r="N138" s="144"/>
      <c r="P138" s="169" t="s">
        <v>11</v>
      </c>
      <c r="Q138" s="150">
        <v>141</v>
      </c>
      <c r="R138" s="150">
        <v>95</v>
      </c>
      <c r="S138" s="150">
        <v>119</v>
      </c>
      <c r="T138" s="150">
        <v>101</v>
      </c>
      <c r="U138" s="150">
        <v>117</v>
      </c>
      <c r="V138" s="150">
        <v>118</v>
      </c>
      <c r="W138" s="150">
        <v>145</v>
      </c>
      <c r="X138" s="150">
        <v>195</v>
      </c>
      <c r="Y138" s="148">
        <v>0.34482758620689657</v>
      </c>
      <c r="Z138" s="148">
        <v>0.63277511961722488</v>
      </c>
      <c r="AA138" s="147"/>
      <c r="AB138" s="144"/>
      <c r="AC138" s="144"/>
      <c r="AD138" s="147">
        <v>1.8571428571428572</v>
      </c>
      <c r="AE138" s="147">
        <v>119.42857142857143</v>
      </c>
      <c r="AF138" s="144"/>
    </row>
    <row r="139" spans="1:32" outlineLevel="1" x14ac:dyDescent="0.25">
      <c r="A139" s="169" t="s">
        <v>263</v>
      </c>
      <c r="B139" s="150">
        <v>3</v>
      </c>
      <c r="C139" s="150">
        <v>1</v>
      </c>
      <c r="D139" s="150">
        <v>13</v>
      </c>
      <c r="E139" s="150">
        <v>7</v>
      </c>
      <c r="F139" s="150">
        <v>11</v>
      </c>
      <c r="G139" s="150">
        <v>8</v>
      </c>
      <c r="H139" s="150">
        <v>8</v>
      </c>
      <c r="I139" s="150">
        <v>6</v>
      </c>
      <c r="J139" s="148">
        <v>-0.25</v>
      </c>
      <c r="K139" s="148">
        <v>-0.1764705882352941</v>
      </c>
      <c r="L139" s="147"/>
      <c r="M139" s="155">
        <v>1.3729977116704805E-2</v>
      </c>
      <c r="N139" s="144"/>
      <c r="P139" s="169" t="s">
        <v>263</v>
      </c>
      <c r="Q139" s="150">
        <v>449</v>
      </c>
      <c r="R139" s="150">
        <v>349</v>
      </c>
      <c r="S139" s="150">
        <v>479</v>
      </c>
      <c r="T139" s="150">
        <v>370</v>
      </c>
      <c r="U139" s="150">
        <v>324</v>
      </c>
      <c r="V139" s="150">
        <v>367</v>
      </c>
      <c r="W139" s="150">
        <v>395</v>
      </c>
      <c r="X139" s="150">
        <v>437</v>
      </c>
      <c r="Y139" s="148">
        <v>0.10632911392405063</v>
      </c>
      <c r="Z139" s="148">
        <v>0.11928283937065491</v>
      </c>
      <c r="AA139" s="147"/>
      <c r="AB139" s="144"/>
      <c r="AC139" s="144"/>
      <c r="AD139" s="147">
        <v>7.2857142857142856</v>
      </c>
      <c r="AE139" s="147">
        <v>390.42857142857144</v>
      </c>
      <c r="AF139" s="144"/>
    </row>
    <row r="140" spans="1:32" outlineLevel="1" x14ac:dyDescent="0.25">
      <c r="A140" s="169" t="s">
        <v>264</v>
      </c>
      <c r="B140" s="150">
        <v>9</v>
      </c>
      <c r="C140" s="150">
        <v>10</v>
      </c>
      <c r="D140" s="150">
        <v>5</v>
      </c>
      <c r="E140" s="150">
        <v>5</v>
      </c>
      <c r="F140" s="150">
        <v>7</v>
      </c>
      <c r="G140" s="150">
        <v>8</v>
      </c>
      <c r="H140" s="150">
        <v>11</v>
      </c>
      <c r="I140" s="150">
        <v>7</v>
      </c>
      <c r="J140" s="148">
        <v>-0.36363636363636365</v>
      </c>
      <c r="K140" s="148">
        <v>-0.10909090909090904</v>
      </c>
      <c r="L140" s="147"/>
      <c r="M140" s="155">
        <v>8.6313193588162754E-3</v>
      </c>
      <c r="N140" s="144"/>
      <c r="P140" s="169" t="s">
        <v>264</v>
      </c>
      <c r="Q140" s="150">
        <v>859</v>
      </c>
      <c r="R140" s="150">
        <v>744</v>
      </c>
      <c r="S140" s="150">
        <v>781</v>
      </c>
      <c r="T140" s="150">
        <v>774</v>
      </c>
      <c r="U140" s="150">
        <v>605</v>
      </c>
      <c r="V140" s="150">
        <v>656</v>
      </c>
      <c r="W140" s="150">
        <v>798</v>
      </c>
      <c r="X140" s="150">
        <v>811</v>
      </c>
      <c r="Y140" s="148">
        <v>1.6290726817042606E-2</v>
      </c>
      <c r="Z140" s="148">
        <v>8.8173279662641296E-2</v>
      </c>
      <c r="AA140" s="147"/>
      <c r="AB140" s="144"/>
      <c r="AC140" s="144"/>
      <c r="AD140" s="147">
        <v>7.8571428571428568</v>
      </c>
      <c r="AE140" s="147">
        <v>745.28571428571433</v>
      </c>
      <c r="AF140" s="144"/>
    </row>
    <row r="141" spans="1:32" outlineLevel="1" x14ac:dyDescent="0.25">
      <c r="A141" s="169" t="s">
        <v>265</v>
      </c>
      <c r="B141" s="150">
        <v>11</v>
      </c>
      <c r="C141" s="150">
        <v>4</v>
      </c>
      <c r="D141" s="150">
        <v>14</v>
      </c>
      <c r="E141" s="150">
        <v>22</v>
      </c>
      <c r="F141" s="150">
        <v>18</v>
      </c>
      <c r="G141" s="150">
        <v>33</v>
      </c>
      <c r="H141" s="150">
        <v>17</v>
      </c>
      <c r="I141" s="150">
        <v>23</v>
      </c>
      <c r="J141" s="148">
        <v>0.35294117647058826</v>
      </c>
      <c r="K141" s="148">
        <v>0.35294117647058826</v>
      </c>
      <c r="L141" s="147"/>
      <c r="M141" s="155">
        <v>1.4429109159347553E-2</v>
      </c>
      <c r="N141" s="144"/>
      <c r="P141" s="169" t="s">
        <v>265</v>
      </c>
      <c r="Q141" s="150">
        <v>1230</v>
      </c>
      <c r="R141" s="150">
        <v>987</v>
      </c>
      <c r="S141" s="150">
        <v>816</v>
      </c>
      <c r="T141" s="150">
        <v>711</v>
      </c>
      <c r="U141" s="150">
        <v>846</v>
      </c>
      <c r="V141" s="150">
        <v>928</v>
      </c>
      <c r="W141" s="150">
        <v>1406</v>
      </c>
      <c r="X141" s="150">
        <v>1594</v>
      </c>
      <c r="Y141" s="148">
        <v>0.1337126600284495</v>
      </c>
      <c r="Z141" s="148">
        <v>0.61149624494511845</v>
      </c>
      <c r="AA141" s="147"/>
      <c r="AB141" s="144"/>
      <c r="AC141" s="144"/>
      <c r="AD141" s="147">
        <v>17</v>
      </c>
      <c r="AE141" s="147">
        <v>989.14285714285711</v>
      </c>
      <c r="AF141" s="144"/>
    </row>
    <row r="142" spans="1:32" outlineLevel="1" x14ac:dyDescent="0.25">
      <c r="A142" s="169" t="s">
        <v>266</v>
      </c>
      <c r="B142" s="150">
        <v>90</v>
      </c>
      <c r="C142" s="150">
        <v>11</v>
      </c>
      <c r="D142" s="150">
        <v>10</v>
      </c>
      <c r="E142" s="150">
        <v>32</v>
      </c>
      <c r="F142" s="150">
        <v>23</v>
      </c>
      <c r="G142" s="150">
        <v>17</v>
      </c>
      <c r="H142" s="150">
        <v>10</v>
      </c>
      <c r="I142" s="150">
        <v>21</v>
      </c>
      <c r="J142" s="148">
        <v>1.1000000000000001</v>
      </c>
      <c r="K142" s="148">
        <v>-0.23834196891191714</v>
      </c>
      <c r="L142" s="147"/>
      <c r="M142" s="155">
        <v>1.5957446808510637E-2</v>
      </c>
      <c r="N142" s="144"/>
      <c r="P142" s="169" t="s">
        <v>266</v>
      </c>
      <c r="Q142" s="150">
        <v>1779</v>
      </c>
      <c r="R142" s="150">
        <v>1296</v>
      </c>
      <c r="S142" s="150">
        <v>1342</v>
      </c>
      <c r="T142" s="150">
        <v>1343</v>
      </c>
      <c r="U142" s="150">
        <v>1104</v>
      </c>
      <c r="V142" s="150">
        <v>1281</v>
      </c>
      <c r="W142" s="150">
        <v>1214</v>
      </c>
      <c r="X142" s="150">
        <v>1316</v>
      </c>
      <c r="Y142" s="148">
        <v>8.4019769357495888E-2</v>
      </c>
      <c r="Z142" s="148">
        <v>-1.5706806282722512E-2</v>
      </c>
      <c r="AA142" s="147"/>
      <c r="AB142" s="144"/>
      <c r="AC142" s="144"/>
      <c r="AD142" s="147">
        <v>27.571428571428573</v>
      </c>
      <c r="AE142" s="147">
        <v>1337</v>
      </c>
      <c r="AF142" s="144"/>
    </row>
    <row r="143" spans="1:32" outlineLevel="1" x14ac:dyDescent="0.25">
      <c r="A143" s="168" t="s">
        <v>272</v>
      </c>
      <c r="B143" s="170">
        <v>164</v>
      </c>
      <c r="C143" s="170">
        <v>54</v>
      </c>
      <c r="D143" s="170">
        <v>83</v>
      </c>
      <c r="E143" s="170">
        <v>141</v>
      </c>
      <c r="F143" s="170">
        <v>187</v>
      </c>
      <c r="G143" s="170">
        <v>135</v>
      </c>
      <c r="H143" s="170">
        <v>76</v>
      </c>
      <c r="I143" s="170">
        <v>131</v>
      </c>
      <c r="J143" s="171">
        <v>0.72368421052631582</v>
      </c>
      <c r="K143" s="171">
        <v>9.166666666666666E-2</v>
      </c>
      <c r="L143" s="147"/>
      <c r="M143" s="206">
        <v>1.7654986522911052E-2</v>
      </c>
      <c r="N143" s="144"/>
      <c r="P143" s="168" t="s">
        <v>272</v>
      </c>
      <c r="Q143" s="170">
        <v>7584</v>
      </c>
      <c r="R143" s="170">
        <v>5676</v>
      </c>
      <c r="S143" s="170">
        <v>5517</v>
      </c>
      <c r="T143" s="170">
        <v>5325</v>
      </c>
      <c r="U143" s="170">
        <v>4926</v>
      </c>
      <c r="V143" s="170">
        <v>5420</v>
      </c>
      <c r="W143" s="170">
        <v>6381</v>
      </c>
      <c r="X143" s="170">
        <v>7420</v>
      </c>
      <c r="Y143" s="171">
        <v>0.16282714308102178</v>
      </c>
      <c r="Z143" s="171">
        <v>0.27213500208185365</v>
      </c>
      <c r="AA143" s="147"/>
      <c r="AB143" s="144"/>
      <c r="AC143" s="144"/>
      <c r="AD143" s="180">
        <v>120</v>
      </c>
      <c r="AE143" s="180">
        <v>5832.7142857142853</v>
      </c>
      <c r="AF143" s="144"/>
    </row>
    <row r="144" spans="1:32" outlineLevel="1" x14ac:dyDescent="0.25">
      <c r="A144" s="163" t="s">
        <v>273</v>
      </c>
      <c r="B144" s="163"/>
      <c r="C144" s="163"/>
      <c r="D144" s="163"/>
      <c r="E144" s="144"/>
      <c r="F144" s="144"/>
      <c r="G144" s="144"/>
      <c r="H144" s="144"/>
      <c r="I144" s="162"/>
      <c r="J144" s="162"/>
      <c r="K144" s="162"/>
      <c r="L144" s="162"/>
      <c r="M144" s="144"/>
      <c r="N144" s="144"/>
      <c r="O144" s="144"/>
      <c r="P144" s="163" t="s">
        <v>273</v>
      </c>
      <c r="Q144" s="163"/>
      <c r="R144" s="163"/>
      <c r="S144" s="163"/>
      <c r="T144" s="144"/>
      <c r="U144" s="144"/>
      <c r="V144" s="144"/>
      <c r="W144" s="144"/>
      <c r="X144" s="162"/>
      <c r="Y144" s="162"/>
      <c r="Z144" s="162"/>
      <c r="AA144" s="162"/>
      <c r="AB144" s="144"/>
      <c r="AC144" s="144"/>
      <c r="AD144" s="144"/>
      <c r="AE144" s="144"/>
      <c r="AF144" s="144"/>
    </row>
    <row r="145" spans="1:32" x14ac:dyDescent="0.25">
      <c r="A145" s="204"/>
      <c r="B145" s="204"/>
      <c r="C145" s="204"/>
      <c r="D145" s="20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row>
    <row r="146" spans="1:32" x14ac:dyDescent="0.25">
      <c r="A146" s="204"/>
      <c r="B146" s="204"/>
      <c r="C146" s="204"/>
      <c r="D146" s="20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row>
    <row r="147" spans="1:32" x14ac:dyDescent="0.25">
      <c r="A147" s="165" t="s">
        <v>251</v>
      </c>
      <c r="B147" s="165"/>
      <c r="C147" s="165"/>
      <c r="D147" s="165"/>
      <c r="E147" s="182"/>
      <c r="F147" s="144"/>
      <c r="G147" s="144"/>
      <c r="H147" s="144"/>
      <c r="I147" s="144"/>
      <c r="J147" s="144"/>
      <c r="K147" s="144"/>
      <c r="L147" s="144"/>
      <c r="M147" s="144"/>
      <c r="N147" s="144"/>
      <c r="O147" s="204"/>
      <c r="P147" s="165" t="s">
        <v>251</v>
      </c>
      <c r="Q147" s="165"/>
      <c r="R147" s="165"/>
      <c r="S147" s="165"/>
      <c r="T147" s="182"/>
      <c r="U147" s="144"/>
      <c r="V147" s="144"/>
      <c r="W147" s="144"/>
      <c r="X147" s="144"/>
      <c r="Y147" s="144"/>
      <c r="Z147" s="144"/>
      <c r="AA147" s="144"/>
      <c r="AB147" s="144"/>
      <c r="AC147" s="144"/>
      <c r="AD147" s="144"/>
      <c r="AE147" s="144"/>
      <c r="AF147" s="144"/>
    </row>
    <row r="148" spans="1:32" outlineLevel="1" x14ac:dyDescent="0.25">
      <c r="A148" s="166" t="s">
        <v>325</v>
      </c>
      <c r="B148" s="166"/>
      <c r="C148" s="166"/>
      <c r="D148" s="166"/>
      <c r="E148" s="167"/>
      <c r="F148" s="167"/>
      <c r="G148" s="167"/>
      <c r="H148" s="167"/>
      <c r="I148" s="167"/>
      <c r="J148" s="167"/>
      <c r="K148" s="167"/>
      <c r="L148" s="167"/>
      <c r="M148" s="144"/>
      <c r="N148" s="144"/>
      <c r="P148" s="166" t="s">
        <v>231</v>
      </c>
      <c r="Q148" s="166"/>
      <c r="R148" s="166"/>
      <c r="S148" s="166"/>
      <c r="T148" s="167"/>
      <c r="U148" s="167"/>
      <c r="V148" s="167"/>
      <c r="W148" s="167"/>
      <c r="X148" s="167"/>
      <c r="Y148" s="167"/>
      <c r="Z148" s="167"/>
      <c r="AA148" s="167"/>
      <c r="AB148" s="144"/>
      <c r="AC148" s="144"/>
      <c r="AD148" s="144"/>
      <c r="AE148" s="144"/>
      <c r="AF148" s="144"/>
    </row>
    <row r="149" spans="1:32" ht="31.5" outlineLevel="1" x14ac:dyDescent="0.25">
      <c r="A149" s="168" t="s">
        <v>257</v>
      </c>
      <c r="B149" s="141">
        <v>2019</v>
      </c>
      <c r="C149" s="141">
        <v>2020</v>
      </c>
      <c r="D149" s="141">
        <v>2021</v>
      </c>
      <c r="E149" s="141">
        <v>2022</v>
      </c>
      <c r="F149" s="141">
        <v>2023</v>
      </c>
      <c r="G149" s="141">
        <v>2024</v>
      </c>
      <c r="H149" s="141">
        <v>2025</v>
      </c>
      <c r="I149" s="141">
        <v>2026</v>
      </c>
      <c r="J149" s="142" t="s">
        <v>232</v>
      </c>
      <c r="K149" s="142" t="s">
        <v>274</v>
      </c>
      <c r="L149" s="143" t="s">
        <v>234</v>
      </c>
      <c r="M149" s="145" t="s">
        <v>287</v>
      </c>
      <c r="N149" s="144"/>
      <c r="P149" s="168" t="s">
        <v>257</v>
      </c>
      <c r="Q149" s="141">
        <v>2019</v>
      </c>
      <c r="R149" s="141">
        <v>2020</v>
      </c>
      <c r="S149" s="141">
        <v>2021</v>
      </c>
      <c r="T149" s="141">
        <v>2022</v>
      </c>
      <c r="U149" s="141">
        <v>2023</v>
      </c>
      <c r="V149" s="141">
        <v>2024</v>
      </c>
      <c r="W149" s="141">
        <v>2025</v>
      </c>
      <c r="X149" s="141">
        <v>2026</v>
      </c>
      <c r="Y149" s="142" t="s">
        <v>232</v>
      </c>
      <c r="Z149" s="142" t="s">
        <v>274</v>
      </c>
      <c r="AA149" s="143" t="s">
        <v>234</v>
      </c>
      <c r="AB149" s="144"/>
      <c r="AC149" s="144"/>
      <c r="AD149" s="183" t="s">
        <v>327</v>
      </c>
      <c r="AE149" s="183" t="s">
        <v>275</v>
      </c>
      <c r="AF149" s="144"/>
    </row>
    <row r="150" spans="1:32" outlineLevel="1" x14ac:dyDescent="0.25">
      <c r="A150" s="169" t="s">
        <v>259</v>
      </c>
      <c r="B150" s="150">
        <v>0</v>
      </c>
      <c r="C150" s="150">
        <v>272</v>
      </c>
      <c r="D150" s="150">
        <v>179</v>
      </c>
      <c r="E150" s="150">
        <v>203</v>
      </c>
      <c r="F150" s="150">
        <v>199</v>
      </c>
      <c r="G150" s="150">
        <v>271</v>
      </c>
      <c r="H150" s="150">
        <v>251</v>
      </c>
      <c r="I150" s="150">
        <v>299</v>
      </c>
      <c r="J150" s="148">
        <v>0.19123505976095617</v>
      </c>
      <c r="K150" s="148">
        <v>0.30472727272727279</v>
      </c>
      <c r="L150" s="147"/>
      <c r="M150" s="155">
        <v>3.0704456767303347E-2</v>
      </c>
      <c r="N150" s="144"/>
      <c r="P150" s="169" t="s">
        <v>259</v>
      </c>
      <c r="Q150" s="150">
        <v>0</v>
      </c>
      <c r="R150" s="150">
        <v>11806</v>
      </c>
      <c r="S150" s="150">
        <v>9626</v>
      </c>
      <c r="T150" s="150">
        <v>8678</v>
      </c>
      <c r="U150" s="150">
        <v>8521</v>
      </c>
      <c r="V150" s="150">
        <v>8308</v>
      </c>
      <c r="W150" s="150">
        <v>8613</v>
      </c>
      <c r="X150" s="150">
        <v>9738</v>
      </c>
      <c r="Y150" s="148">
        <v>0.13061650992685475</v>
      </c>
      <c r="Z150" s="148">
        <v>5.1771313364055369E-2</v>
      </c>
      <c r="AA150" s="147"/>
      <c r="AB150" s="144"/>
      <c r="AC150" s="144"/>
      <c r="AD150" s="147">
        <v>229.16666666666666</v>
      </c>
      <c r="AE150" s="147">
        <v>9258.6666666666661</v>
      </c>
      <c r="AF150" s="144"/>
    </row>
    <row r="151" spans="1:32" outlineLevel="1" x14ac:dyDescent="0.25">
      <c r="A151" s="169" t="s">
        <v>260</v>
      </c>
      <c r="B151" s="150">
        <v>0</v>
      </c>
      <c r="C151" s="150">
        <v>3</v>
      </c>
      <c r="D151" s="150">
        <v>0</v>
      </c>
      <c r="E151" s="150">
        <v>2</v>
      </c>
      <c r="F151" s="150">
        <v>0</v>
      </c>
      <c r="G151" s="150">
        <v>0</v>
      </c>
      <c r="H151" s="150">
        <v>7</v>
      </c>
      <c r="I151" s="150">
        <v>6</v>
      </c>
      <c r="J151" s="148">
        <v>-0.14285714285714285</v>
      </c>
      <c r="K151" s="148">
        <v>2</v>
      </c>
      <c r="L151" s="147"/>
      <c r="M151" s="155">
        <v>6.5934065934065936E-2</v>
      </c>
      <c r="N151" s="144"/>
      <c r="P151" s="169" t="s">
        <v>260</v>
      </c>
      <c r="Q151" s="150">
        <v>0</v>
      </c>
      <c r="R151" s="150">
        <v>125</v>
      </c>
      <c r="S151" s="150">
        <v>100</v>
      </c>
      <c r="T151" s="150">
        <v>102</v>
      </c>
      <c r="U151" s="150">
        <v>55</v>
      </c>
      <c r="V151" s="150">
        <v>60</v>
      </c>
      <c r="W151" s="150">
        <v>73</v>
      </c>
      <c r="X151" s="150">
        <v>91</v>
      </c>
      <c r="Y151" s="148">
        <v>0.24657534246575341</v>
      </c>
      <c r="Z151" s="148">
        <v>6.0194174757281609E-2</v>
      </c>
      <c r="AA151" s="147"/>
      <c r="AB151" s="144"/>
      <c r="AC151" s="144"/>
      <c r="AD151" s="147">
        <v>2</v>
      </c>
      <c r="AE151" s="147">
        <v>85.833333333333329</v>
      </c>
      <c r="AF151" s="144"/>
    </row>
    <row r="152" spans="1:32" outlineLevel="1" x14ac:dyDescent="0.25">
      <c r="A152" s="169" t="s">
        <v>261</v>
      </c>
      <c r="B152" s="150">
        <v>0</v>
      </c>
      <c r="C152" s="150">
        <v>114</v>
      </c>
      <c r="D152" s="150">
        <v>96</v>
      </c>
      <c r="E152" s="150">
        <v>87</v>
      </c>
      <c r="F152" s="150">
        <v>63</v>
      </c>
      <c r="G152" s="150">
        <v>51</v>
      </c>
      <c r="H152" s="150">
        <v>51</v>
      </c>
      <c r="I152" s="150">
        <v>70</v>
      </c>
      <c r="J152" s="148">
        <v>0.37254901960784315</v>
      </c>
      <c r="K152" s="148">
        <v>-9.0909090909090912E-2</v>
      </c>
      <c r="L152" s="147"/>
      <c r="M152" s="155">
        <v>0.1674641148325359</v>
      </c>
      <c r="N152" s="144"/>
      <c r="P152" s="169" t="s">
        <v>261</v>
      </c>
      <c r="Q152" s="150">
        <v>0</v>
      </c>
      <c r="R152" s="150">
        <v>655</v>
      </c>
      <c r="S152" s="150">
        <v>558</v>
      </c>
      <c r="T152" s="150">
        <v>427</v>
      </c>
      <c r="U152" s="150">
        <v>379</v>
      </c>
      <c r="V152" s="150">
        <v>353</v>
      </c>
      <c r="W152" s="150">
        <v>342</v>
      </c>
      <c r="X152" s="150">
        <v>418</v>
      </c>
      <c r="Y152" s="148">
        <v>0.22222222222222221</v>
      </c>
      <c r="Z152" s="148">
        <v>-7.5902726602800258E-2</v>
      </c>
      <c r="AA152" s="147"/>
      <c r="AB152" s="144"/>
      <c r="AC152" s="144"/>
      <c r="AD152" s="147">
        <v>77</v>
      </c>
      <c r="AE152" s="147">
        <v>452.33333333333331</v>
      </c>
      <c r="AF152" s="144"/>
    </row>
    <row r="153" spans="1:32" outlineLevel="1" x14ac:dyDescent="0.25">
      <c r="A153" s="169" t="s">
        <v>262</v>
      </c>
      <c r="B153" s="150">
        <v>0</v>
      </c>
      <c r="C153" s="150">
        <v>285</v>
      </c>
      <c r="D153" s="150">
        <v>208</v>
      </c>
      <c r="E153" s="150">
        <v>182</v>
      </c>
      <c r="F153" s="150">
        <v>88</v>
      </c>
      <c r="G153" s="150">
        <v>67</v>
      </c>
      <c r="H153" s="150">
        <v>84</v>
      </c>
      <c r="I153" s="150">
        <v>73</v>
      </c>
      <c r="J153" s="148">
        <v>-0.13095238095238096</v>
      </c>
      <c r="K153" s="148">
        <v>-0.52078774617067836</v>
      </c>
      <c r="L153" s="147"/>
      <c r="M153" s="155">
        <v>1.414180550174351E-2</v>
      </c>
      <c r="N153" s="144"/>
      <c r="P153" s="169" t="s">
        <v>262</v>
      </c>
      <c r="Q153" s="150">
        <v>0</v>
      </c>
      <c r="R153" s="150">
        <v>13250</v>
      </c>
      <c r="S153" s="150">
        <v>9227</v>
      </c>
      <c r="T153" s="150">
        <v>6827</v>
      </c>
      <c r="U153" s="150">
        <v>5191</v>
      </c>
      <c r="V153" s="150">
        <v>4671</v>
      </c>
      <c r="W153" s="150">
        <v>4825</v>
      </c>
      <c r="X153" s="150">
        <v>5162</v>
      </c>
      <c r="Y153" s="148">
        <v>6.9844559585492225E-2</v>
      </c>
      <c r="Z153" s="148">
        <v>-0.29594689822918319</v>
      </c>
      <c r="AA153" s="147"/>
      <c r="AB153" s="144"/>
      <c r="AC153" s="144"/>
      <c r="AD153" s="147">
        <v>152.33333333333334</v>
      </c>
      <c r="AE153" s="147">
        <v>7331.833333333333</v>
      </c>
      <c r="AF153" s="144"/>
    </row>
    <row r="154" spans="1:32" outlineLevel="1" x14ac:dyDescent="0.25">
      <c r="A154" s="169" t="s">
        <v>53</v>
      </c>
      <c r="B154" s="150">
        <v>0</v>
      </c>
      <c r="C154" s="150">
        <v>70</v>
      </c>
      <c r="D154" s="150">
        <v>46</v>
      </c>
      <c r="E154" s="150">
        <v>34</v>
      </c>
      <c r="F154" s="150">
        <v>23</v>
      </c>
      <c r="G154" s="150">
        <v>42</v>
      </c>
      <c r="H154" s="150">
        <v>64</v>
      </c>
      <c r="I154" s="150">
        <v>41</v>
      </c>
      <c r="J154" s="148">
        <v>-0.359375</v>
      </c>
      <c r="K154" s="148">
        <v>-0.11827956989247312</v>
      </c>
      <c r="L154" s="147"/>
      <c r="M154" s="155">
        <v>2.1995708154506438E-2</v>
      </c>
      <c r="N154" s="144"/>
      <c r="P154" s="169" t="s">
        <v>53</v>
      </c>
      <c r="Q154" s="150">
        <v>0</v>
      </c>
      <c r="R154" s="150">
        <v>4211</v>
      </c>
      <c r="S154" s="150">
        <v>4163</v>
      </c>
      <c r="T154" s="150">
        <v>3111</v>
      </c>
      <c r="U154" s="150">
        <v>2033</v>
      </c>
      <c r="V154" s="150">
        <v>2167</v>
      </c>
      <c r="W154" s="150">
        <v>2357</v>
      </c>
      <c r="X154" s="150">
        <v>1864</v>
      </c>
      <c r="Y154" s="148">
        <v>-0.20916419176919812</v>
      </c>
      <c r="Z154" s="148">
        <v>-0.38011306950448953</v>
      </c>
      <c r="AA154" s="147"/>
      <c r="AB154" s="144"/>
      <c r="AC154" s="144"/>
      <c r="AD154" s="147">
        <v>46.5</v>
      </c>
      <c r="AE154" s="147">
        <v>3007</v>
      </c>
      <c r="AF154" s="144"/>
    </row>
    <row r="155" spans="1:32" outlineLevel="1" x14ac:dyDescent="0.25">
      <c r="A155" s="169" t="s">
        <v>11</v>
      </c>
      <c r="B155" s="150">
        <v>0</v>
      </c>
      <c r="C155" s="150">
        <v>59</v>
      </c>
      <c r="D155" s="150">
        <v>43</v>
      </c>
      <c r="E155" s="150">
        <v>24</v>
      </c>
      <c r="F155" s="150">
        <v>22</v>
      </c>
      <c r="G155" s="150">
        <v>32</v>
      </c>
      <c r="H155" s="150">
        <v>35</v>
      </c>
      <c r="I155" s="150">
        <v>35</v>
      </c>
      <c r="J155" s="148">
        <v>0</v>
      </c>
      <c r="K155" s="148">
        <v>-2.3255813953488438E-2</v>
      </c>
      <c r="L155" s="147"/>
      <c r="M155" s="155">
        <v>2.6178010471204188E-2</v>
      </c>
      <c r="N155" s="144"/>
      <c r="P155" s="169" t="s">
        <v>11</v>
      </c>
      <c r="Q155" s="150">
        <v>0</v>
      </c>
      <c r="R155" s="150">
        <v>1675</v>
      </c>
      <c r="S155" s="150">
        <v>1371</v>
      </c>
      <c r="T155" s="150">
        <v>1252</v>
      </c>
      <c r="U155" s="150">
        <v>1150</v>
      </c>
      <c r="V155" s="150">
        <v>1140</v>
      </c>
      <c r="W155" s="150">
        <v>1246</v>
      </c>
      <c r="X155" s="150">
        <v>1337</v>
      </c>
      <c r="Y155" s="148">
        <v>7.3033707865168537E-2</v>
      </c>
      <c r="Z155" s="148">
        <v>2.3997957620627973E-2</v>
      </c>
      <c r="AA155" s="147"/>
      <c r="AB155" s="144"/>
      <c r="AC155" s="144"/>
      <c r="AD155" s="147">
        <v>35.833333333333336</v>
      </c>
      <c r="AE155" s="147">
        <v>1305.6666666666667</v>
      </c>
      <c r="AF155" s="144"/>
    </row>
    <row r="156" spans="1:32" outlineLevel="1" x14ac:dyDescent="0.25">
      <c r="A156" s="169" t="s">
        <v>263</v>
      </c>
      <c r="B156" s="150">
        <v>0</v>
      </c>
      <c r="C156" s="150">
        <v>489</v>
      </c>
      <c r="D156" s="150">
        <v>416</v>
      </c>
      <c r="E156" s="150">
        <v>405</v>
      </c>
      <c r="F156" s="150">
        <v>313</v>
      </c>
      <c r="G156" s="150">
        <v>419</v>
      </c>
      <c r="H156" s="150">
        <v>317</v>
      </c>
      <c r="I156" s="150">
        <v>300</v>
      </c>
      <c r="J156" s="148">
        <v>-5.362776025236593E-2</v>
      </c>
      <c r="K156" s="148">
        <v>-0.23696481559983049</v>
      </c>
      <c r="L156" s="147"/>
      <c r="M156" s="155">
        <v>2.0034726859890477E-2</v>
      </c>
      <c r="N156" s="144"/>
      <c r="P156" s="169" t="s">
        <v>263</v>
      </c>
      <c r="Q156" s="150">
        <v>0</v>
      </c>
      <c r="R156" s="150">
        <v>18754</v>
      </c>
      <c r="S156" s="150">
        <v>15246</v>
      </c>
      <c r="T156" s="150">
        <v>13944</v>
      </c>
      <c r="U156" s="150">
        <v>13737</v>
      </c>
      <c r="V156" s="150">
        <v>12767</v>
      </c>
      <c r="W156" s="150">
        <v>12983</v>
      </c>
      <c r="X156" s="150">
        <v>14974</v>
      </c>
      <c r="Y156" s="148">
        <v>0.15335438650543018</v>
      </c>
      <c r="Z156" s="148">
        <v>2.7598906566320826E-2</v>
      </c>
      <c r="AA156" s="147"/>
      <c r="AB156" s="144"/>
      <c r="AC156" s="144"/>
      <c r="AD156" s="147">
        <v>393.16666666666669</v>
      </c>
      <c r="AE156" s="147">
        <v>14571.833333333334</v>
      </c>
      <c r="AF156" s="144"/>
    </row>
    <row r="157" spans="1:32" outlineLevel="1" x14ac:dyDescent="0.25">
      <c r="A157" s="169" t="s">
        <v>264</v>
      </c>
      <c r="B157" s="150">
        <v>0</v>
      </c>
      <c r="C157" s="150">
        <v>167</v>
      </c>
      <c r="D157" s="150">
        <v>109</v>
      </c>
      <c r="E157" s="150">
        <v>80</v>
      </c>
      <c r="F157" s="150">
        <v>75</v>
      </c>
      <c r="G157" s="150">
        <v>112</v>
      </c>
      <c r="H157" s="150">
        <v>118</v>
      </c>
      <c r="I157" s="150">
        <v>151</v>
      </c>
      <c r="J157" s="148">
        <v>0.27966101694915252</v>
      </c>
      <c r="K157" s="148">
        <v>0.37065052950075639</v>
      </c>
      <c r="L157" s="147"/>
      <c r="M157" s="155">
        <v>2.1479374110953058E-2</v>
      </c>
      <c r="N157" s="144"/>
      <c r="P157" s="169" t="s">
        <v>264</v>
      </c>
      <c r="Q157" s="150">
        <v>0</v>
      </c>
      <c r="R157" s="150">
        <v>10740</v>
      </c>
      <c r="S157" s="150">
        <v>8328</v>
      </c>
      <c r="T157" s="150">
        <v>7400</v>
      </c>
      <c r="U157" s="150">
        <v>6638</v>
      </c>
      <c r="V157" s="150">
        <v>6901</v>
      </c>
      <c r="W157" s="150">
        <v>6408</v>
      </c>
      <c r="X157" s="150">
        <v>7030</v>
      </c>
      <c r="Y157" s="148">
        <v>9.7066167290886393E-2</v>
      </c>
      <c r="Z157" s="148">
        <v>-9.1242055370031203E-2</v>
      </c>
      <c r="AA157" s="147"/>
      <c r="AB157" s="144"/>
      <c r="AC157" s="144"/>
      <c r="AD157" s="147">
        <v>110.16666666666667</v>
      </c>
      <c r="AE157" s="147">
        <v>7735.833333333333</v>
      </c>
      <c r="AF157" s="144"/>
    </row>
    <row r="158" spans="1:32" outlineLevel="1" x14ac:dyDescent="0.25">
      <c r="A158" s="169" t="s">
        <v>265</v>
      </c>
      <c r="B158" s="150">
        <v>0</v>
      </c>
      <c r="C158" s="150">
        <v>253</v>
      </c>
      <c r="D158" s="150">
        <v>179</v>
      </c>
      <c r="E158" s="150">
        <v>248</v>
      </c>
      <c r="F158" s="150">
        <v>155</v>
      </c>
      <c r="G158" s="150">
        <v>204</v>
      </c>
      <c r="H158" s="150">
        <v>217</v>
      </c>
      <c r="I158" s="150">
        <v>198</v>
      </c>
      <c r="J158" s="148">
        <v>-8.755760368663594E-2</v>
      </c>
      <c r="K158" s="148">
        <v>-5.4140127388535075E-2</v>
      </c>
      <c r="L158" s="147"/>
      <c r="M158" s="155">
        <v>2.3365588860042481E-2</v>
      </c>
      <c r="N158" s="144"/>
      <c r="P158" s="169" t="s">
        <v>265</v>
      </c>
      <c r="Q158" s="150">
        <v>0</v>
      </c>
      <c r="R158" s="150">
        <v>10263</v>
      </c>
      <c r="S158" s="150">
        <v>8342</v>
      </c>
      <c r="T158" s="150">
        <v>7606</v>
      </c>
      <c r="U158" s="150">
        <v>7137</v>
      </c>
      <c r="V158" s="150">
        <v>7368</v>
      </c>
      <c r="W158" s="150">
        <v>7866</v>
      </c>
      <c r="X158" s="150">
        <v>8474</v>
      </c>
      <c r="Y158" s="148">
        <v>7.7294685990338161E-2</v>
      </c>
      <c r="Z158" s="148">
        <v>4.6560454489317032E-2</v>
      </c>
      <c r="AA158" s="147"/>
      <c r="AB158" s="144"/>
      <c r="AC158" s="144"/>
      <c r="AD158" s="147">
        <v>209.33333333333334</v>
      </c>
      <c r="AE158" s="147">
        <v>8097</v>
      </c>
      <c r="AF158" s="144"/>
    </row>
    <row r="159" spans="1:32" outlineLevel="1" x14ac:dyDescent="0.25">
      <c r="A159" s="169" t="s">
        <v>266</v>
      </c>
      <c r="B159" s="150">
        <v>0</v>
      </c>
      <c r="C159" s="150">
        <v>212</v>
      </c>
      <c r="D159" s="150">
        <v>76</v>
      </c>
      <c r="E159" s="150">
        <v>29</v>
      </c>
      <c r="F159" s="150">
        <v>20</v>
      </c>
      <c r="G159" s="150">
        <v>42</v>
      </c>
      <c r="H159" s="150">
        <v>35</v>
      </c>
      <c r="I159" s="150">
        <v>38</v>
      </c>
      <c r="J159" s="148">
        <v>8.5714285714285715E-2</v>
      </c>
      <c r="K159" s="148">
        <v>-0.44927536231884058</v>
      </c>
      <c r="L159" s="147"/>
      <c r="M159" s="155">
        <v>8.0101180438448567E-3</v>
      </c>
      <c r="N159" s="144"/>
      <c r="P159" s="169" t="s">
        <v>266</v>
      </c>
      <c r="Q159" s="150">
        <v>0</v>
      </c>
      <c r="R159" s="150">
        <v>7221</v>
      </c>
      <c r="S159" s="150">
        <v>6045</v>
      </c>
      <c r="T159" s="150">
        <v>4850</v>
      </c>
      <c r="U159" s="150">
        <v>4541</v>
      </c>
      <c r="V159" s="150">
        <v>4166</v>
      </c>
      <c r="W159" s="150">
        <v>4230</v>
      </c>
      <c r="X159" s="150">
        <v>4744</v>
      </c>
      <c r="Y159" s="148">
        <v>0.12151300236406619</v>
      </c>
      <c r="Z159" s="148">
        <v>-8.3373587093034496E-2</v>
      </c>
      <c r="AA159" s="147"/>
      <c r="AB159" s="144"/>
      <c r="AC159" s="144"/>
      <c r="AD159" s="147">
        <v>69</v>
      </c>
      <c r="AE159" s="147">
        <v>5175.5</v>
      </c>
      <c r="AF159" s="144"/>
    </row>
    <row r="160" spans="1:32" outlineLevel="1" x14ac:dyDescent="0.25">
      <c r="A160" s="168" t="s">
        <v>267</v>
      </c>
      <c r="B160" s="170">
        <v>0</v>
      </c>
      <c r="C160" s="170">
        <v>1924</v>
      </c>
      <c r="D160" s="170">
        <v>1352</v>
      </c>
      <c r="E160" s="170">
        <v>1294</v>
      </c>
      <c r="F160" s="170">
        <v>958</v>
      </c>
      <c r="G160" s="170">
        <v>1240</v>
      </c>
      <c r="H160" s="170">
        <v>1179</v>
      </c>
      <c r="I160" s="170">
        <v>1211</v>
      </c>
      <c r="J160" s="171">
        <v>2.7141645462256149E-2</v>
      </c>
      <c r="K160" s="171">
        <v>-8.569271423178558E-2</v>
      </c>
      <c r="L160" s="147"/>
      <c r="M160" s="206">
        <v>2.2495913211472731E-2</v>
      </c>
      <c r="N160" s="144"/>
      <c r="P160" s="168" t="s">
        <v>267</v>
      </c>
      <c r="Q160" s="170">
        <v>0</v>
      </c>
      <c r="R160" s="170">
        <v>78700</v>
      </c>
      <c r="S160" s="170">
        <v>63006</v>
      </c>
      <c r="T160" s="170">
        <v>54197</v>
      </c>
      <c r="U160" s="170">
        <v>49382</v>
      </c>
      <c r="V160" s="170">
        <v>47901</v>
      </c>
      <c r="W160" s="170">
        <v>48943</v>
      </c>
      <c r="X160" s="170">
        <v>53832</v>
      </c>
      <c r="Y160" s="171">
        <v>9.9891710765584452E-2</v>
      </c>
      <c r="Z160" s="171">
        <v>-5.5935042045544225E-2</v>
      </c>
      <c r="AA160" s="147"/>
      <c r="AB160" s="144"/>
      <c r="AC160" s="144"/>
      <c r="AD160" s="180">
        <v>1324.5</v>
      </c>
      <c r="AE160" s="180">
        <v>57021.5</v>
      </c>
      <c r="AF160" s="144"/>
    </row>
    <row r="161" spans="1:32" outlineLevel="1" x14ac:dyDescent="0.25">
      <c r="A161" s="163" t="s">
        <v>273</v>
      </c>
      <c r="B161" s="163"/>
      <c r="C161" s="163"/>
      <c r="D161" s="163"/>
      <c r="E161" s="144"/>
      <c r="F161" s="144"/>
      <c r="G161" s="144"/>
      <c r="H161" s="144"/>
      <c r="I161" s="162"/>
      <c r="J161" s="162"/>
      <c r="K161" s="162"/>
      <c r="L161" s="162"/>
      <c r="M161" s="144"/>
      <c r="N161" s="144"/>
      <c r="O161" s="144"/>
      <c r="P161" s="163" t="s">
        <v>273</v>
      </c>
      <c r="Q161" s="163"/>
      <c r="R161" s="163"/>
      <c r="S161" s="163"/>
      <c r="T161" s="144"/>
      <c r="U161" s="144"/>
      <c r="V161" s="144"/>
      <c r="W161" s="144"/>
      <c r="X161" s="162"/>
      <c r="Y161" s="162"/>
      <c r="Z161" s="162"/>
      <c r="AA161" s="162"/>
      <c r="AB161" s="144"/>
      <c r="AC161" s="144"/>
      <c r="AD161" s="144"/>
      <c r="AE161" s="144"/>
      <c r="AF161" s="144"/>
    </row>
    <row r="162" spans="1:32" x14ac:dyDescent="0.25">
      <c r="A162" s="204"/>
      <c r="B162" s="204"/>
      <c r="C162" s="204"/>
      <c r="D162" s="20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row>
    <row r="163" spans="1:32" x14ac:dyDescent="0.25">
      <c r="A163" s="209"/>
      <c r="B163" s="209"/>
      <c r="C163" s="209"/>
      <c r="D163" s="209"/>
      <c r="E163" s="167"/>
      <c r="F163" s="167"/>
      <c r="G163" s="167"/>
      <c r="H163" s="167"/>
      <c r="I163" s="167"/>
      <c r="J163" s="144"/>
      <c r="K163" s="144"/>
      <c r="L163" s="144"/>
      <c r="M163" s="144"/>
      <c r="N163" s="144"/>
      <c r="O163" s="144"/>
      <c r="P163" s="163"/>
      <c r="Q163" s="163"/>
      <c r="R163" s="163"/>
      <c r="S163" s="163"/>
      <c r="T163" s="144"/>
      <c r="U163" s="144"/>
      <c r="V163" s="144"/>
      <c r="W163" s="144"/>
      <c r="X163" s="162"/>
      <c r="Y163" s="162"/>
      <c r="Z163" s="162"/>
      <c r="AA163" s="162"/>
      <c r="AB163" s="144"/>
      <c r="AC163" s="144"/>
      <c r="AD163" s="144"/>
      <c r="AE163" s="144"/>
      <c r="AF163" s="144"/>
    </row>
    <row r="164" spans="1:32" x14ac:dyDescent="0.25">
      <c r="A164" s="204"/>
      <c r="B164" s="204"/>
      <c r="C164" s="204"/>
      <c r="D164" s="20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row>
    <row r="165" spans="1:32" x14ac:dyDescent="0.25">
      <c r="A165" s="210"/>
      <c r="B165" s="210"/>
      <c r="C165" s="210"/>
      <c r="D165" s="210"/>
      <c r="E165" s="184"/>
      <c r="F165" s="184"/>
      <c r="G165" s="184"/>
      <c r="H165" s="184"/>
      <c r="I165" s="184"/>
      <c r="J165" s="184"/>
      <c r="K165" s="184"/>
      <c r="L165" s="184"/>
      <c r="M165" s="184"/>
      <c r="N165" s="144"/>
      <c r="O165" s="184"/>
      <c r="P165" s="184"/>
      <c r="Q165" s="184"/>
      <c r="R165" s="184"/>
      <c r="S165" s="184"/>
      <c r="T165" s="184"/>
      <c r="U165" s="184"/>
      <c r="V165" s="184"/>
      <c r="W165" s="184"/>
      <c r="X165" s="184"/>
      <c r="Y165" s="184"/>
      <c r="Z165" s="185"/>
      <c r="AA165" s="184"/>
      <c r="AB165" s="144"/>
      <c r="AC165" s="144"/>
      <c r="AD165" s="144"/>
      <c r="AE165" s="144"/>
      <c r="AF165" s="144"/>
    </row>
    <row r="166" spans="1:32" x14ac:dyDescent="0.25">
      <c r="A166" s="186" t="s">
        <v>276</v>
      </c>
      <c r="B166" s="186"/>
      <c r="C166" s="186"/>
      <c r="D166" s="186"/>
      <c r="E166" s="144"/>
      <c r="F166" s="144"/>
      <c r="G166" s="144"/>
      <c r="H166" s="144"/>
      <c r="I166" s="144"/>
      <c r="J166" s="144"/>
      <c r="K166" s="144"/>
      <c r="L166" s="144"/>
      <c r="M166" s="144"/>
      <c r="N166" s="144"/>
      <c r="O166" s="204"/>
      <c r="P166" s="186" t="s">
        <v>276</v>
      </c>
      <c r="Q166" s="186"/>
      <c r="R166" s="186"/>
      <c r="S166" s="186"/>
      <c r="T166" s="144"/>
      <c r="U166" s="144"/>
      <c r="V166" s="144"/>
      <c r="W166" s="144"/>
      <c r="X166" s="144"/>
      <c r="Y166" s="144"/>
      <c r="Z166" s="144"/>
      <c r="AA166" s="144"/>
      <c r="AB166" s="144"/>
      <c r="AC166" s="144"/>
      <c r="AD166" s="144"/>
      <c r="AE166" s="144"/>
      <c r="AF166" s="144"/>
    </row>
    <row r="167" spans="1:32" x14ac:dyDescent="0.25">
      <c r="A167" s="187"/>
      <c r="B167" s="187"/>
      <c r="C167" s="187"/>
      <c r="D167" s="187"/>
      <c r="E167" s="167"/>
      <c r="F167" s="167"/>
      <c r="G167" s="167"/>
      <c r="H167" s="167"/>
      <c r="I167" s="167"/>
      <c r="J167" s="167"/>
      <c r="K167" s="167"/>
      <c r="L167" s="188"/>
      <c r="M167" s="211"/>
      <c r="N167" s="144"/>
      <c r="P167" s="187"/>
      <c r="Q167" s="187"/>
      <c r="R167" s="187"/>
      <c r="S167" s="187"/>
      <c r="T167" s="167"/>
      <c r="U167" s="144"/>
      <c r="V167" s="144"/>
      <c r="W167" s="144"/>
      <c r="X167" s="144"/>
      <c r="Y167" s="144"/>
      <c r="Z167" s="144"/>
      <c r="AA167" s="188"/>
      <c r="AB167" s="144"/>
      <c r="AC167" s="144"/>
      <c r="AD167" s="144"/>
      <c r="AE167" s="144"/>
      <c r="AF167" s="144"/>
    </row>
    <row r="168" spans="1:32" x14ac:dyDescent="0.25">
      <c r="A168" s="189" t="s">
        <v>277</v>
      </c>
      <c r="B168" s="189"/>
      <c r="C168" s="189"/>
      <c r="D168" s="189"/>
      <c r="E168" s="212" t="s">
        <v>294</v>
      </c>
      <c r="F168" s="167"/>
      <c r="G168" s="167"/>
      <c r="H168" s="167"/>
      <c r="I168" s="167"/>
      <c r="J168" s="167"/>
      <c r="K168" s="167"/>
      <c r="L168" s="188"/>
      <c r="M168" s="211"/>
      <c r="N168" s="144"/>
      <c r="O168" s="211"/>
      <c r="P168" s="189" t="s">
        <v>277</v>
      </c>
      <c r="Q168" s="189"/>
      <c r="R168" s="189"/>
      <c r="S168" s="189"/>
      <c r="T168" s="181"/>
      <c r="U168" s="144"/>
      <c r="V168" s="144"/>
      <c r="W168" s="144"/>
      <c r="X168" s="144"/>
      <c r="Y168" s="144"/>
      <c r="Z168" s="144"/>
      <c r="AA168" s="188"/>
      <c r="AB168" s="144"/>
      <c r="AC168" s="144"/>
      <c r="AD168" s="144"/>
      <c r="AE168" s="144"/>
      <c r="AF168" s="144"/>
    </row>
    <row r="169" spans="1:32" x14ac:dyDescent="0.25">
      <c r="A169" s="166" t="s">
        <v>325</v>
      </c>
      <c r="B169" s="166"/>
      <c r="C169" s="166"/>
      <c r="D169" s="166"/>
      <c r="E169" s="213"/>
      <c r="F169" s="167"/>
      <c r="G169" s="167"/>
      <c r="H169" s="167"/>
      <c r="I169" s="167"/>
      <c r="J169" s="167"/>
      <c r="K169" s="167"/>
      <c r="L169" s="167"/>
      <c r="M169" s="144"/>
      <c r="N169" s="144"/>
      <c r="P169" s="166" t="s">
        <v>231</v>
      </c>
      <c r="Q169" s="166"/>
      <c r="R169" s="166"/>
      <c r="S169" s="166"/>
      <c r="T169" s="162"/>
      <c r="U169" s="144"/>
      <c r="V169" s="144"/>
      <c r="W169" s="144"/>
      <c r="X169" s="144"/>
      <c r="Y169" s="144"/>
      <c r="Z169" s="144"/>
      <c r="AA169" s="167"/>
      <c r="AB169" s="144"/>
      <c r="AC169" s="144"/>
      <c r="AD169" s="144"/>
      <c r="AE169" s="144"/>
      <c r="AF169" s="144"/>
    </row>
    <row r="170" spans="1:32" ht="31.5" x14ac:dyDescent="0.25">
      <c r="A170" s="190"/>
      <c r="B170" s="141">
        <v>2019</v>
      </c>
      <c r="C170" s="141">
        <v>2020</v>
      </c>
      <c r="D170" s="141">
        <v>2021</v>
      </c>
      <c r="E170" s="141">
        <v>2022</v>
      </c>
      <c r="F170" s="141">
        <v>2023</v>
      </c>
      <c r="G170" s="141">
        <v>2024</v>
      </c>
      <c r="H170" s="141">
        <v>2025</v>
      </c>
      <c r="I170" s="141">
        <v>2026</v>
      </c>
      <c r="J170" s="142" t="s">
        <v>232</v>
      </c>
      <c r="K170" s="142" t="s">
        <v>233</v>
      </c>
      <c r="L170" s="143" t="s">
        <v>234</v>
      </c>
      <c r="M170" s="145" t="s">
        <v>287</v>
      </c>
      <c r="N170" s="144"/>
      <c r="P170" s="190"/>
      <c r="Q170" s="141">
        <v>2019</v>
      </c>
      <c r="R170" s="141">
        <v>2020</v>
      </c>
      <c r="S170" s="141">
        <v>2021</v>
      </c>
      <c r="T170" s="141">
        <v>2022</v>
      </c>
      <c r="U170" s="141">
        <v>2023</v>
      </c>
      <c r="V170" s="141">
        <v>2024</v>
      </c>
      <c r="W170" s="141">
        <v>2025</v>
      </c>
      <c r="X170" s="141">
        <v>2026</v>
      </c>
      <c r="Y170" s="142" t="s">
        <v>232</v>
      </c>
      <c r="Z170" s="142" t="s">
        <v>233</v>
      </c>
      <c r="AA170" s="143" t="s">
        <v>234</v>
      </c>
      <c r="AB170" s="144"/>
      <c r="AC170" s="144"/>
      <c r="AD170" s="145" t="s">
        <v>326</v>
      </c>
      <c r="AE170" s="145" t="s">
        <v>235</v>
      </c>
      <c r="AF170" s="144"/>
    </row>
    <row r="171" spans="1:32" x14ac:dyDescent="0.25">
      <c r="A171" s="146" t="s">
        <v>236</v>
      </c>
      <c r="B171" s="147">
        <v>85</v>
      </c>
      <c r="C171" s="147">
        <v>66</v>
      </c>
      <c r="D171" s="147">
        <v>54</v>
      </c>
      <c r="E171" s="147">
        <v>75</v>
      </c>
      <c r="F171" s="147">
        <v>39</v>
      </c>
      <c r="G171" s="147">
        <v>37</v>
      </c>
      <c r="H171" s="147">
        <v>50</v>
      </c>
      <c r="I171" s="147">
        <v>35</v>
      </c>
      <c r="J171" s="148">
        <v>-0.3</v>
      </c>
      <c r="K171" s="148">
        <v>-0.39655172413793105</v>
      </c>
      <c r="L171" s="147"/>
      <c r="M171" s="155">
        <v>1.2905604719764012E-2</v>
      </c>
      <c r="N171" s="144"/>
      <c r="P171" s="146" t="s">
        <v>236</v>
      </c>
      <c r="Q171" s="147">
        <v>3408</v>
      </c>
      <c r="R171" s="147">
        <v>3414</v>
      </c>
      <c r="S171" s="147">
        <v>3046</v>
      </c>
      <c r="T171" s="147">
        <v>2495</v>
      </c>
      <c r="U171" s="147">
        <v>2573</v>
      </c>
      <c r="V171" s="147">
        <v>2634</v>
      </c>
      <c r="W171" s="147">
        <v>2813</v>
      </c>
      <c r="X171" s="147">
        <v>2712</v>
      </c>
      <c r="Y171" s="148">
        <v>-3.5904728048346962E-2</v>
      </c>
      <c r="Z171" s="148">
        <v>-6.8635627728989776E-2</v>
      </c>
      <c r="AA171" s="147"/>
      <c r="AB171" s="144"/>
      <c r="AC171" s="144"/>
      <c r="AD171" s="147">
        <v>58</v>
      </c>
      <c r="AE171" s="147">
        <v>2911.8571428571427</v>
      </c>
      <c r="AF171" s="144"/>
    </row>
    <row r="172" spans="1:32" x14ac:dyDescent="0.25">
      <c r="A172" s="149" t="s">
        <v>237</v>
      </c>
      <c r="B172" s="150">
        <v>29</v>
      </c>
      <c r="C172" s="150">
        <v>24</v>
      </c>
      <c r="D172" s="150">
        <v>21</v>
      </c>
      <c r="E172" s="150">
        <v>31</v>
      </c>
      <c r="F172" s="150">
        <v>13</v>
      </c>
      <c r="G172" s="150">
        <v>19</v>
      </c>
      <c r="H172" s="150">
        <v>28</v>
      </c>
      <c r="I172" s="150">
        <v>11</v>
      </c>
      <c r="J172" s="148">
        <v>-0.6071428571428571</v>
      </c>
      <c r="K172" s="148">
        <v>-0.53333333333333333</v>
      </c>
      <c r="L172" s="147"/>
      <c r="M172" s="155">
        <v>1.1615628299894404E-2</v>
      </c>
      <c r="N172" s="144"/>
      <c r="P172" s="149" t="s">
        <v>237</v>
      </c>
      <c r="Q172" s="150">
        <v>1636</v>
      </c>
      <c r="R172" s="150">
        <v>1526</v>
      </c>
      <c r="S172" s="150">
        <v>1414</v>
      </c>
      <c r="T172" s="150">
        <v>1147</v>
      </c>
      <c r="U172" s="150">
        <v>1032</v>
      </c>
      <c r="V172" s="150">
        <v>1285</v>
      </c>
      <c r="W172" s="150">
        <v>1169</v>
      </c>
      <c r="X172" s="150">
        <v>947</v>
      </c>
      <c r="Y172" s="148">
        <v>-0.18990590248075279</v>
      </c>
      <c r="Z172" s="148">
        <v>-0.28016071234661749</v>
      </c>
      <c r="AA172" s="147"/>
      <c r="AB172" s="144"/>
      <c r="AC172" s="144"/>
      <c r="AD172" s="150">
        <v>23.571428571428573</v>
      </c>
      <c r="AE172" s="150">
        <v>1315.5714285714287</v>
      </c>
      <c r="AF172" s="144"/>
    </row>
    <row r="173" spans="1:32" x14ac:dyDescent="0.25">
      <c r="A173" s="146" t="s">
        <v>90</v>
      </c>
      <c r="B173" s="151">
        <v>0.34523809523809523</v>
      </c>
      <c r="C173" s="151">
        <v>0.375</v>
      </c>
      <c r="D173" s="151">
        <v>0.39622641509433965</v>
      </c>
      <c r="E173" s="151">
        <v>0.44285714285714284</v>
      </c>
      <c r="F173" s="151">
        <v>0.37142857142857144</v>
      </c>
      <c r="G173" s="151">
        <v>0.52777777777777779</v>
      </c>
      <c r="H173" s="151">
        <v>0.5957446808510638</v>
      </c>
      <c r="I173" s="151">
        <v>0.3235294117647059</v>
      </c>
      <c r="J173" s="172">
        <v>-27.221526908635791</v>
      </c>
      <c r="K173" s="172">
        <v>-10.06351126568879</v>
      </c>
      <c r="L173" s="147"/>
      <c r="M173" s="203">
        <v>-6.221396909069127</v>
      </c>
      <c r="N173" s="144"/>
      <c r="P173" s="146" t="s">
        <v>90</v>
      </c>
      <c r="Q173" s="151">
        <v>0.52101910828025477</v>
      </c>
      <c r="R173" s="151">
        <v>0.47972335743476896</v>
      </c>
      <c r="S173" s="151">
        <v>0.49319846529473316</v>
      </c>
      <c r="T173" s="151">
        <v>0.48539991536182819</v>
      </c>
      <c r="U173" s="151">
        <v>0.44406196213425131</v>
      </c>
      <c r="V173" s="151">
        <v>0.518354175070593</v>
      </c>
      <c r="W173" s="151">
        <v>0.45257452574525747</v>
      </c>
      <c r="X173" s="151">
        <v>0.38574338085539717</v>
      </c>
      <c r="Y173" s="172">
        <v>-6.6831144889860301</v>
      </c>
      <c r="Z173" s="172">
        <v>-10.055328704342525</v>
      </c>
      <c r="AA173" s="147"/>
      <c r="AB173" s="144"/>
      <c r="AC173" s="144"/>
      <c r="AD173" s="151">
        <v>0.4241645244215938</v>
      </c>
      <c r="AE173" s="151">
        <v>0.48629666789882242</v>
      </c>
      <c r="AF173" s="144"/>
    </row>
    <row r="174" spans="1:32" x14ac:dyDescent="0.25">
      <c r="A174" s="149" t="s">
        <v>238</v>
      </c>
      <c r="B174" s="150">
        <v>16</v>
      </c>
      <c r="C174" s="150">
        <v>18</v>
      </c>
      <c r="D174" s="150">
        <v>15</v>
      </c>
      <c r="E174" s="150">
        <v>17</v>
      </c>
      <c r="F174" s="150">
        <v>4</v>
      </c>
      <c r="G174" s="150">
        <v>11</v>
      </c>
      <c r="H174" s="150">
        <v>17</v>
      </c>
      <c r="I174" s="150">
        <v>6</v>
      </c>
      <c r="J174" s="148">
        <v>-0.6470588235294118</v>
      </c>
      <c r="K174" s="148">
        <v>-0.5714285714285714</v>
      </c>
      <c r="L174" s="147"/>
      <c r="M174" s="155">
        <v>9.8360655737704927E-3</v>
      </c>
      <c r="N174" s="144"/>
      <c r="P174" s="149" t="s">
        <v>238</v>
      </c>
      <c r="Q174" s="150">
        <v>1157</v>
      </c>
      <c r="R174" s="150">
        <v>1031</v>
      </c>
      <c r="S174" s="150">
        <v>955</v>
      </c>
      <c r="T174" s="150">
        <v>781</v>
      </c>
      <c r="U174" s="150">
        <v>691</v>
      </c>
      <c r="V174" s="150">
        <v>974</v>
      </c>
      <c r="W174" s="150">
        <v>794</v>
      </c>
      <c r="X174" s="150">
        <v>610</v>
      </c>
      <c r="Y174" s="148">
        <v>-0.23173803526448364</v>
      </c>
      <c r="Z174" s="148">
        <v>-0.33103556321478933</v>
      </c>
      <c r="AA174" s="147"/>
      <c r="AB174" s="144"/>
      <c r="AC174" s="144"/>
      <c r="AD174" s="150">
        <v>14</v>
      </c>
      <c r="AE174" s="150">
        <v>911.85714285714289</v>
      </c>
      <c r="AF174" s="144"/>
    </row>
    <row r="175" spans="1:32" x14ac:dyDescent="0.25">
      <c r="A175" s="149" t="s">
        <v>239</v>
      </c>
      <c r="B175" s="153">
        <v>0.18823529411764706</v>
      </c>
      <c r="C175" s="153">
        <v>0.27272727272727271</v>
      </c>
      <c r="D175" s="153">
        <v>0.27777777777777779</v>
      </c>
      <c r="E175" s="153">
        <v>0.22666666666666666</v>
      </c>
      <c r="F175" s="153">
        <v>0.10256410256410256</v>
      </c>
      <c r="G175" s="153">
        <v>0.29729729729729731</v>
      </c>
      <c r="H175" s="153">
        <v>0.34</v>
      </c>
      <c r="I175" s="153">
        <v>0.17142857142857143</v>
      </c>
      <c r="J175" s="172">
        <v>-16.857142857142861</v>
      </c>
      <c r="K175" s="172">
        <v>-6.9950738916256165</v>
      </c>
      <c r="L175" s="147"/>
      <c r="M175" s="203">
        <v>-5.3497682258744215</v>
      </c>
      <c r="N175" s="144"/>
      <c r="P175" s="149" t="s">
        <v>239</v>
      </c>
      <c r="Q175" s="153">
        <v>0.33949530516431925</v>
      </c>
      <c r="R175" s="153">
        <v>0.30199179847685997</v>
      </c>
      <c r="S175" s="153">
        <v>0.31352593565331582</v>
      </c>
      <c r="T175" s="153">
        <v>0.31302605210420842</v>
      </c>
      <c r="U175" s="153">
        <v>0.26855810338126701</v>
      </c>
      <c r="V175" s="153">
        <v>0.36977980258162491</v>
      </c>
      <c r="W175" s="153">
        <v>0.2822609313899751</v>
      </c>
      <c r="X175" s="153">
        <v>0.22492625368731564</v>
      </c>
      <c r="Y175" s="172">
        <v>-5.7334677702659462</v>
      </c>
      <c r="Z175" s="172">
        <v>-8.8226864106924676</v>
      </c>
      <c r="AA175" s="147"/>
      <c r="AB175" s="144"/>
      <c r="AC175" s="144"/>
      <c r="AD175" s="153">
        <v>0.2413793103448276</v>
      </c>
      <c r="AE175" s="153">
        <v>0.31315311779424032</v>
      </c>
      <c r="AF175" s="144"/>
    </row>
    <row r="176" spans="1:32" x14ac:dyDescent="0.25">
      <c r="A176" s="149" t="s">
        <v>240</v>
      </c>
      <c r="B176" s="153">
        <v>0.55172413793103448</v>
      </c>
      <c r="C176" s="153">
        <v>0.75</v>
      </c>
      <c r="D176" s="153">
        <v>0.7142857142857143</v>
      </c>
      <c r="E176" s="153">
        <v>0.54838709677419351</v>
      </c>
      <c r="F176" s="153">
        <v>0.30769230769230771</v>
      </c>
      <c r="G176" s="153">
        <v>0.57894736842105265</v>
      </c>
      <c r="H176" s="153">
        <v>0.6071428571428571</v>
      </c>
      <c r="I176" s="153">
        <v>0.54545454545454541</v>
      </c>
      <c r="J176" s="172">
        <v>-6.1688311688311686</v>
      </c>
      <c r="K176" s="172">
        <v>-4.848484848484846</v>
      </c>
      <c r="L176" s="147"/>
      <c r="M176" s="203">
        <v>-9.8684842085053344</v>
      </c>
      <c r="N176" s="144"/>
      <c r="P176" s="149" t="s">
        <v>240</v>
      </c>
      <c r="Q176" s="153">
        <v>0.70721271393643037</v>
      </c>
      <c r="R176" s="153">
        <v>0.67562254259501964</v>
      </c>
      <c r="S176" s="153">
        <v>0.67538896746817534</v>
      </c>
      <c r="T176" s="153">
        <v>0.68090671316477769</v>
      </c>
      <c r="U176" s="153">
        <v>0.66957364341085268</v>
      </c>
      <c r="V176" s="153">
        <v>0.75797665369649803</v>
      </c>
      <c r="W176" s="153">
        <v>0.67921300256629602</v>
      </c>
      <c r="X176" s="153">
        <v>0.64413938753959876</v>
      </c>
      <c r="Y176" s="172">
        <v>-3.5073615026697258</v>
      </c>
      <c r="Z176" s="172">
        <v>-4.898690195980393</v>
      </c>
      <c r="AA176" s="147"/>
      <c r="AB176" s="144"/>
      <c r="AC176" s="144"/>
      <c r="AD176" s="153">
        <v>0.59393939393939388</v>
      </c>
      <c r="AE176" s="153">
        <v>0.69312628949940269</v>
      </c>
      <c r="AF176" s="144"/>
    </row>
    <row r="177" spans="1:32" ht="22.15" customHeight="1" x14ac:dyDescent="0.25">
      <c r="A177" s="154" t="s">
        <v>241</v>
      </c>
      <c r="B177" s="155">
        <v>0.13793103448275862</v>
      </c>
      <c r="C177" s="155">
        <v>0.16666666666666666</v>
      </c>
      <c r="D177" s="155">
        <v>9.5238095238095233E-2</v>
      </c>
      <c r="E177" s="155">
        <v>3.2258064516129031E-2</v>
      </c>
      <c r="F177" s="155">
        <v>0.23076923076923078</v>
      </c>
      <c r="G177" s="155">
        <v>0.10526315789473684</v>
      </c>
      <c r="H177" s="155">
        <v>0.10714285714285714</v>
      </c>
      <c r="I177" s="155">
        <v>0.18181818181818182</v>
      </c>
      <c r="J177" s="172">
        <v>7.467532467532469</v>
      </c>
      <c r="K177" s="172">
        <v>6.666666666666667</v>
      </c>
      <c r="L177" s="147"/>
      <c r="M177" s="203">
        <v>2.0255351828741497</v>
      </c>
      <c r="N177" s="144"/>
      <c r="P177" s="154" t="s">
        <v>241</v>
      </c>
      <c r="Q177" s="155">
        <v>0.14303178484107579</v>
      </c>
      <c r="R177" s="155">
        <v>0.15203145478374835</v>
      </c>
      <c r="S177" s="155">
        <v>0.14144271570014144</v>
      </c>
      <c r="T177" s="155">
        <v>0.16739319965126417</v>
      </c>
      <c r="U177" s="155">
        <v>0.15988372093023256</v>
      </c>
      <c r="V177" s="155">
        <v>0.11517509727626458</v>
      </c>
      <c r="W177" s="155">
        <v>0.1377245508982036</v>
      </c>
      <c r="X177" s="155">
        <v>0.16156282998944033</v>
      </c>
      <c r="Y177" s="172">
        <v>2.3838279091236729</v>
      </c>
      <c r="Z177" s="172">
        <v>1.6921718033744815</v>
      </c>
      <c r="AA177" s="147"/>
      <c r="AB177" s="144"/>
      <c r="AC177" s="144"/>
      <c r="AD177" s="151">
        <v>0.11515151515151516</v>
      </c>
      <c r="AE177" s="151">
        <v>0.14464111195569551</v>
      </c>
      <c r="AF177" s="144"/>
    </row>
    <row r="178" spans="1:32" ht="22.15" customHeight="1" x14ac:dyDescent="0.25">
      <c r="A178" s="154" t="s">
        <v>242</v>
      </c>
      <c r="B178" s="155">
        <v>4.7058823529411764E-2</v>
      </c>
      <c r="C178" s="155">
        <v>6.0606060606060608E-2</v>
      </c>
      <c r="D178" s="155">
        <v>3.7037037037037035E-2</v>
      </c>
      <c r="E178" s="155">
        <v>1.3333333333333334E-2</v>
      </c>
      <c r="F178" s="155">
        <v>7.6923076923076927E-2</v>
      </c>
      <c r="G178" s="155">
        <v>5.4054054054054057E-2</v>
      </c>
      <c r="H178" s="155">
        <v>0.06</v>
      </c>
      <c r="I178" s="155">
        <v>5.7142857142857141E-2</v>
      </c>
      <c r="J178" s="172">
        <v>-0.2857142857142857</v>
      </c>
      <c r="K178" s="172">
        <v>1.0344827586206897</v>
      </c>
      <c r="L178" s="147"/>
      <c r="M178" s="203">
        <v>7.2692793931732058E-2</v>
      </c>
      <c r="N178" s="144"/>
      <c r="P178" s="154" t="s">
        <v>242</v>
      </c>
      <c r="Q178" s="155">
        <v>6.8661971830985921E-2</v>
      </c>
      <c r="R178" s="155">
        <v>6.795547744581136E-2</v>
      </c>
      <c r="S178" s="155">
        <v>6.5659881812212745E-2</v>
      </c>
      <c r="T178" s="155">
        <v>7.6953907815631259E-2</v>
      </c>
      <c r="U178" s="155">
        <v>6.4127477652545672E-2</v>
      </c>
      <c r="V178" s="155">
        <v>5.6188306757782837E-2</v>
      </c>
      <c r="W178" s="155">
        <v>5.723426946320654E-2</v>
      </c>
      <c r="X178" s="155">
        <v>5.641592920353982E-2</v>
      </c>
      <c r="Y178" s="172">
        <v>-8.1834025966671942E-2</v>
      </c>
      <c r="Z178" s="172">
        <v>-0.89326455891796042</v>
      </c>
      <c r="AA178" s="147"/>
      <c r="AB178" s="144"/>
      <c r="AC178" s="144"/>
      <c r="AD178" s="151">
        <v>4.6798029556650245E-2</v>
      </c>
      <c r="AE178" s="151">
        <v>6.5348574792719424E-2</v>
      </c>
      <c r="AF178" s="144"/>
    </row>
    <row r="179" spans="1:32" ht="22.15" customHeight="1" x14ac:dyDescent="0.25">
      <c r="A179" s="154" t="s">
        <v>243</v>
      </c>
      <c r="B179" s="155">
        <v>0.6705882352941176</v>
      </c>
      <c r="C179" s="155">
        <v>0.5757575757575758</v>
      </c>
      <c r="D179" s="155">
        <v>0.59259259259259256</v>
      </c>
      <c r="E179" s="155">
        <v>0.53333333333333333</v>
      </c>
      <c r="F179" s="155">
        <v>0.58974358974358976</v>
      </c>
      <c r="G179" s="155">
        <v>0.45945945945945948</v>
      </c>
      <c r="H179" s="155">
        <v>0.34</v>
      </c>
      <c r="I179" s="155">
        <v>0.51428571428571423</v>
      </c>
      <c r="J179" s="172">
        <v>17.42857142857142</v>
      </c>
      <c r="K179" s="172">
        <v>-3.743842364532024</v>
      </c>
      <c r="L179" s="147"/>
      <c r="M179" s="203">
        <v>-0.19384745048461882</v>
      </c>
      <c r="N179" s="144"/>
      <c r="P179" s="154" t="s">
        <v>243</v>
      </c>
      <c r="Q179" s="155">
        <v>0.40933098591549294</v>
      </c>
      <c r="R179" s="155">
        <v>0.44961921499707086</v>
      </c>
      <c r="S179" s="155">
        <v>0.44550229809586345</v>
      </c>
      <c r="T179" s="155">
        <v>0.46012024048096195</v>
      </c>
      <c r="U179" s="155">
        <v>0.46638165565487755</v>
      </c>
      <c r="V179" s="155">
        <v>0.41571753986332571</v>
      </c>
      <c r="W179" s="155">
        <v>0.47458229648062566</v>
      </c>
      <c r="X179" s="155">
        <v>0.51622418879056042</v>
      </c>
      <c r="Y179" s="172">
        <v>4.1641892309934754</v>
      </c>
      <c r="Z179" s="172">
        <v>7.1490832562331015</v>
      </c>
      <c r="AA179" s="147"/>
      <c r="AB179" s="144"/>
      <c r="AC179" s="144"/>
      <c r="AD179" s="151">
        <v>0.55172413793103448</v>
      </c>
      <c r="AE179" s="151">
        <v>0.4447333562282294</v>
      </c>
      <c r="AF179" s="144"/>
    </row>
    <row r="180" spans="1:32" ht="22.15" customHeight="1" x14ac:dyDescent="0.25">
      <c r="A180" s="154" t="s">
        <v>244</v>
      </c>
      <c r="B180" s="155">
        <v>0</v>
      </c>
      <c r="C180" s="155">
        <v>1.5151515151515152E-2</v>
      </c>
      <c r="D180" s="155">
        <v>0</v>
      </c>
      <c r="E180" s="155">
        <v>0</v>
      </c>
      <c r="F180" s="155">
        <v>0</v>
      </c>
      <c r="G180" s="155">
        <v>0</v>
      </c>
      <c r="H180" s="155">
        <v>0.04</v>
      </c>
      <c r="I180" s="155">
        <v>2.8571428571428571E-2</v>
      </c>
      <c r="J180" s="172">
        <v>-1.142857142857143</v>
      </c>
      <c r="K180" s="172">
        <v>2.1182266009852215</v>
      </c>
      <c r="L180" s="147"/>
      <c r="M180" s="203">
        <v>1.4559629161399072</v>
      </c>
      <c r="N180" s="144"/>
      <c r="P180" s="154" t="s">
        <v>244</v>
      </c>
      <c r="Q180" s="155">
        <v>2.7582159624413145E-2</v>
      </c>
      <c r="R180" s="155">
        <v>2.5483304042179262E-2</v>
      </c>
      <c r="S180" s="155">
        <v>2.8562048588312541E-2</v>
      </c>
      <c r="T180" s="155">
        <v>2.525050100200401E-2</v>
      </c>
      <c r="U180" s="155">
        <v>2.7982899339292655E-2</v>
      </c>
      <c r="V180" s="155">
        <v>3.0372057706909643E-2</v>
      </c>
      <c r="W180" s="155">
        <v>1.5997156061144685E-2</v>
      </c>
      <c r="X180" s="155">
        <v>1.4011799410029498E-2</v>
      </c>
      <c r="Y180" s="172">
        <v>-0.19853566511151866</v>
      </c>
      <c r="Z180" s="172">
        <v>-1.1892140147444867</v>
      </c>
      <c r="AA180" s="147"/>
      <c r="AB180" s="144"/>
      <c r="AC180" s="144"/>
      <c r="AD180" s="151">
        <v>7.3891625615763543E-3</v>
      </c>
      <c r="AE180" s="151">
        <v>2.5903939557474366E-2</v>
      </c>
      <c r="AF180" s="144"/>
    </row>
    <row r="181" spans="1:32" ht="22.15" customHeight="1" x14ac:dyDescent="0.25">
      <c r="A181" s="154" t="s">
        <v>245</v>
      </c>
      <c r="B181" s="155">
        <v>0</v>
      </c>
      <c r="C181" s="155">
        <v>0</v>
      </c>
      <c r="D181" s="155">
        <v>0</v>
      </c>
      <c r="E181" s="155">
        <v>0</v>
      </c>
      <c r="F181" s="155">
        <v>0</v>
      </c>
      <c r="G181" s="155">
        <v>0</v>
      </c>
      <c r="H181" s="155">
        <v>0</v>
      </c>
      <c r="I181" s="155">
        <v>0</v>
      </c>
      <c r="J181" s="172">
        <v>0</v>
      </c>
      <c r="K181" s="172">
        <v>0</v>
      </c>
      <c r="L181" s="147"/>
      <c r="M181" s="203">
        <v>-0.55309734513274333</v>
      </c>
      <c r="N181" s="144"/>
      <c r="P181" s="154" t="s">
        <v>245</v>
      </c>
      <c r="Q181" s="155">
        <v>1.1737089201877935E-3</v>
      </c>
      <c r="R181" s="155">
        <v>1.7574692442882249E-3</v>
      </c>
      <c r="S181" s="155">
        <v>1.969796454366382E-3</v>
      </c>
      <c r="T181" s="155">
        <v>8.0160320641282565E-4</v>
      </c>
      <c r="U181" s="155">
        <v>1.5546055188495919E-3</v>
      </c>
      <c r="V181" s="155">
        <v>1.5186028853454822E-3</v>
      </c>
      <c r="W181" s="155">
        <v>2.1329541414859582E-3</v>
      </c>
      <c r="X181" s="155">
        <v>5.5309734513274336E-3</v>
      </c>
      <c r="Y181" s="172">
        <v>0.33980193098414752</v>
      </c>
      <c r="Z181" s="172">
        <v>0.39610377205714115</v>
      </c>
      <c r="AA181" s="147"/>
      <c r="AB181" s="144"/>
      <c r="AC181" s="144"/>
      <c r="AD181" s="151">
        <v>0</v>
      </c>
      <c r="AE181" s="151">
        <v>1.5699357307560223E-3</v>
      </c>
      <c r="AF181" s="144"/>
    </row>
    <row r="182" spans="1:32" ht="22.15" customHeight="1" x14ac:dyDescent="0.25">
      <c r="A182" s="154" t="s">
        <v>246</v>
      </c>
      <c r="B182" s="155">
        <v>1.1764705882352941E-2</v>
      </c>
      <c r="C182" s="155">
        <v>1.5151515151515152E-2</v>
      </c>
      <c r="D182" s="155">
        <v>1.8518518518518517E-2</v>
      </c>
      <c r="E182" s="155">
        <v>1.3333333333333334E-2</v>
      </c>
      <c r="F182" s="155">
        <v>5.128205128205128E-2</v>
      </c>
      <c r="G182" s="155">
        <v>2.7027027027027029E-2</v>
      </c>
      <c r="H182" s="155">
        <v>0.02</v>
      </c>
      <c r="I182" s="155">
        <v>0</v>
      </c>
      <c r="J182" s="172">
        <v>-2</v>
      </c>
      <c r="K182" s="172">
        <v>-1.9704433497536946</v>
      </c>
      <c r="L182" s="147"/>
      <c r="M182" s="203">
        <v>-6.5265486725663724</v>
      </c>
      <c r="N182" s="144"/>
      <c r="P182" s="154" t="s">
        <v>246</v>
      </c>
      <c r="Q182" s="155">
        <v>4.3720657276995305E-2</v>
      </c>
      <c r="R182" s="155">
        <v>4.3057996485061513E-2</v>
      </c>
      <c r="S182" s="155">
        <v>3.7754432042022328E-2</v>
      </c>
      <c r="T182" s="155">
        <v>3.0460921843687375E-2</v>
      </c>
      <c r="U182" s="155">
        <v>5.7909055577147296E-2</v>
      </c>
      <c r="V182" s="155">
        <v>3.9104024297646166E-2</v>
      </c>
      <c r="W182" s="155">
        <v>5.6167792392463563E-2</v>
      </c>
      <c r="X182" s="155">
        <v>6.5265486725663721E-2</v>
      </c>
      <c r="Y182" s="172">
        <v>0.90976943332001581</v>
      </c>
      <c r="Z182" s="172">
        <v>2.1258225772908972</v>
      </c>
      <c r="AA182" s="147"/>
      <c r="AB182" s="144"/>
      <c r="AC182" s="144"/>
      <c r="AD182" s="151">
        <v>1.9704433497536946E-2</v>
      </c>
      <c r="AE182" s="151">
        <v>4.400726095275475E-2</v>
      </c>
      <c r="AF182" s="144"/>
    </row>
    <row r="183" spans="1:32" x14ac:dyDescent="0.25">
      <c r="A183" s="149" t="s">
        <v>247</v>
      </c>
      <c r="B183" s="150">
        <v>223.7294117647057</v>
      </c>
      <c r="C183" s="150">
        <v>162.4545454545453</v>
      </c>
      <c r="D183" s="150">
        <v>149.61111111111106</v>
      </c>
      <c r="E183" s="150">
        <v>192.25333333333333</v>
      </c>
      <c r="F183" s="150">
        <v>198.58974358974356</v>
      </c>
      <c r="G183" s="150">
        <v>176.29729729729729</v>
      </c>
      <c r="H183" s="150">
        <v>131.78000000000003</v>
      </c>
      <c r="I183" s="150">
        <v>217.05714285714296</v>
      </c>
      <c r="J183" s="177">
        <v>85.277142857142934</v>
      </c>
      <c r="K183" s="177">
        <v>37.022660098522351</v>
      </c>
      <c r="L183" s="147"/>
      <c r="M183" s="203">
        <v>-6.7326801517066315</v>
      </c>
      <c r="N183" s="144"/>
      <c r="P183" s="149" t="s">
        <v>247</v>
      </c>
      <c r="Q183" s="150">
        <v>224.91754694835672</v>
      </c>
      <c r="R183" s="150">
        <v>226.89425893380192</v>
      </c>
      <c r="S183" s="150">
        <v>162.87655942219291</v>
      </c>
      <c r="T183" s="150">
        <v>180.81242484969951</v>
      </c>
      <c r="U183" s="150">
        <v>186.23902059852298</v>
      </c>
      <c r="V183" s="150">
        <v>168.43394077448755</v>
      </c>
      <c r="W183" s="150">
        <v>201.25346605047994</v>
      </c>
      <c r="X183" s="150">
        <v>223.78982300884959</v>
      </c>
      <c r="Y183" s="177">
        <v>22.536356958369652</v>
      </c>
      <c r="Z183" s="177">
        <v>28.658635254348354</v>
      </c>
      <c r="AA183" s="147"/>
      <c r="AB183" s="144"/>
      <c r="AC183" s="144"/>
      <c r="AD183" s="150">
        <v>180.03448275862061</v>
      </c>
      <c r="AE183" s="150">
        <v>195.13118775450124</v>
      </c>
      <c r="AF183" s="144"/>
    </row>
    <row r="184" spans="1:32" x14ac:dyDescent="0.25">
      <c r="A184" s="149" t="s">
        <v>248</v>
      </c>
      <c r="B184" s="150">
        <v>226.96551724137925</v>
      </c>
      <c r="C184" s="150">
        <v>176.49999999999986</v>
      </c>
      <c r="D184" s="150">
        <v>197.9047619047619</v>
      </c>
      <c r="E184" s="150">
        <v>193.83870967741919</v>
      </c>
      <c r="F184" s="150">
        <v>135.76923076923069</v>
      </c>
      <c r="G184" s="150">
        <v>172.36842105263153</v>
      </c>
      <c r="H184" s="150">
        <v>119.67857142857154</v>
      </c>
      <c r="I184" s="150">
        <v>322.27272727272725</v>
      </c>
      <c r="J184" s="177">
        <v>202.59415584415569</v>
      </c>
      <c r="K184" s="177">
        <v>144.24848484848488</v>
      </c>
      <c r="L184" s="147"/>
      <c r="M184" s="203">
        <v>76.35931650187203</v>
      </c>
      <c r="N184" s="144"/>
      <c r="P184" s="149" t="s">
        <v>248</v>
      </c>
      <c r="Q184" s="150">
        <v>239.69376528117357</v>
      </c>
      <c r="R184" s="150">
        <v>237.69134993446929</v>
      </c>
      <c r="S184" s="150">
        <v>172.63366336633663</v>
      </c>
      <c r="T184" s="150">
        <v>205.86137750653876</v>
      </c>
      <c r="U184" s="150">
        <v>206.87500000000003</v>
      </c>
      <c r="V184" s="150">
        <v>180.24435797665379</v>
      </c>
      <c r="W184" s="150">
        <v>215.81094952951236</v>
      </c>
      <c r="X184" s="150">
        <v>245.91341077085522</v>
      </c>
      <c r="Y184" s="177">
        <v>30.102461241342866</v>
      </c>
      <c r="Z184" s="177">
        <v>36.067064804952281</v>
      </c>
      <c r="AA184" s="147"/>
      <c r="AB184" s="144"/>
      <c r="AC184" s="144"/>
      <c r="AD184" s="150">
        <v>178.02424242424237</v>
      </c>
      <c r="AE184" s="150">
        <v>209.84634596590294</v>
      </c>
      <c r="AF184" s="144"/>
    </row>
    <row r="185" spans="1:32" x14ac:dyDescent="0.25">
      <c r="A185" s="146" t="s">
        <v>249</v>
      </c>
      <c r="B185" s="147">
        <v>48</v>
      </c>
      <c r="C185" s="147">
        <v>37</v>
      </c>
      <c r="D185" s="147">
        <v>40</v>
      </c>
      <c r="E185" s="147">
        <v>66</v>
      </c>
      <c r="F185" s="147">
        <v>84</v>
      </c>
      <c r="G185" s="147">
        <v>77</v>
      </c>
      <c r="H185" s="147">
        <v>45</v>
      </c>
      <c r="I185" s="147">
        <v>55</v>
      </c>
      <c r="J185" s="148">
        <v>0.22222222222222221</v>
      </c>
      <c r="K185" s="148">
        <v>-3.0226700251889185E-2</v>
      </c>
      <c r="L185" s="147"/>
      <c r="M185" s="155">
        <v>1.2784751278475127E-2</v>
      </c>
      <c r="N185" s="144"/>
      <c r="P185" s="146" t="s">
        <v>249</v>
      </c>
      <c r="Q185" s="147">
        <v>4051</v>
      </c>
      <c r="R185" s="147">
        <v>3134</v>
      </c>
      <c r="S185" s="147">
        <v>2826</v>
      </c>
      <c r="T185" s="147">
        <v>2849</v>
      </c>
      <c r="U185" s="147">
        <v>2880</v>
      </c>
      <c r="V185" s="147">
        <v>3256</v>
      </c>
      <c r="W185" s="147">
        <v>3869</v>
      </c>
      <c r="X185" s="147">
        <v>4302</v>
      </c>
      <c r="Y185" s="148">
        <v>0.11191522357198243</v>
      </c>
      <c r="Z185" s="148">
        <v>0.31703476929805374</v>
      </c>
      <c r="AA185" s="147"/>
      <c r="AB185" s="144"/>
      <c r="AC185" s="144"/>
      <c r="AD185" s="147">
        <v>56.714285714285715</v>
      </c>
      <c r="AE185" s="147">
        <v>3266.4285714285716</v>
      </c>
      <c r="AF185" s="144"/>
    </row>
    <row r="186" spans="1:32" x14ac:dyDescent="0.25">
      <c r="A186" s="146" t="s">
        <v>250</v>
      </c>
      <c r="B186" s="150">
        <v>9</v>
      </c>
      <c r="C186" s="150">
        <v>6</v>
      </c>
      <c r="D186" s="150">
        <v>4</v>
      </c>
      <c r="E186" s="150">
        <v>17</v>
      </c>
      <c r="F186" s="150">
        <v>28</v>
      </c>
      <c r="G186" s="150">
        <v>28</v>
      </c>
      <c r="H186" s="150">
        <v>9</v>
      </c>
      <c r="I186" s="150">
        <v>13</v>
      </c>
      <c r="J186" s="148">
        <v>0.44444444444444442</v>
      </c>
      <c r="K186" s="148">
        <v>-9.9009900990099028E-2</v>
      </c>
      <c r="L186" s="147"/>
      <c r="M186" s="155">
        <v>9.5029239766081866E-3</v>
      </c>
      <c r="N186" s="144"/>
      <c r="P186" s="146" t="s">
        <v>250</v>
      </c>
      <c r="Q186" s="150">
        <v>1234</v>
      </c>
      <c r="R186" s="150">
        <v>837</v>
      </c>
      <c r="S186" s="150">
        <v>564</v>
      </c>
      <c r="T186" s="150">
        <v>626</v>
      </c>
      <c r="U186" s="150">
        <v>657</v>
      </c>
      <c r="V186" s="150">
        <v>829</v>
      </c>
      <c r="W186" s="150">
        <v>1091</v>
      </c>
      <c r="X186" s="150">
        <v>1368</v>
      </c>
      <c r="Y186" s="148">
        <v>0.25389550870760769</v>
      </c>
      <c r="Z186" s="148">
        <v>0.64028776978417268</v>
      </c>
      <c r="AA186" s="147"/>
      <c r="AB186" s="144"/>
      <c r="AC186" s="144"/>
      <c r="AD186" s="150">
        <v>14.428571428571429</v>
      </c>
      <c r="AE186" s="150">
        <v>834</v>
      </c>
      <c r="AF186" s="144"/>
    </row>
    <row r="187" spans="1:32" x14ac:dyDescent="0.25">
      <c r="A187" s="149" t="s">
        <v>251</v>
      </c>
      <c r="B187" s="147">
        <v>0</v>
      </c>
      <c r="C187" s="147">
        <v>74</v>
      </c>
      <c r="D187" s="147">
        <v>73</v>
      </c>
      <c r="E187" s="147">
        <v>55</v>
      </c>
      <c r="F187" s="147">
        <v>48</v>
      </c>
      <c r="G187" s="147">
        <v>70</v>
      </c>
      <c r="H187" s="147">
        <v>69</v>
      </c>
      <c r="I187" s="147">
        <v>47</v>
      </c>
      <c r="J187" s="148">
        <v>-0.3188405797101449</v>
      </c>
      <c r="K187" s="157">
        <v>-0.27506426735218503</v>
      </c>
      <c r="L187" s="147"/>
      <c r="M187" s="155">
        <v>1.5943012211668928E-2</v>
      </c>
      <c r="N187" s="144"/>
      <c r="P187" s="149" t="s">
        <v>251</v>
      </c>
      <c r="Q187" s="147">
        <v>0</v>
      </c>
      <c r="R187" s="147">
        <v>4678</v>
      </c>
      <c r="S187" s="147">
        <v>4720</v>
      </c>
      <c r="T187" s="147">
        <v>3769</v>
      </c>
      <c r="U187" s="147">
        <v>3055</v>
      </c>
      <c r="V187" s="147">
        <v>3238</v>
      </c>
      <c r="W187" s="147">
        <v>3433</v>
      </c>
      <c r="X187" s="147">
        <v>2948</v>
      </c>
      <c r="Y187" s="148">
        <v>-0.14127585202446841</v>
      </c>
      <c r="Z187" s="157">
        <v>-0.22736207574367712</v>
      </c>
      <c r="AA187" s="147"/>
      <c r="AB187" s="144"/>
      <c r="AC187" s="144"/>
      <c r="AD187" s="158">
        <v>64.833333333333329</v>
      </c>
      <c r="AE187" s="158">
        <v>3815.5</v>
      </c>
      <c r="AF187" s="144"/>
    </row>
    <row r="188" spans="1:32" x14ac:dyDescent="0.25">
      <c r="A188" s="159" t="s">
        <v>252</v>
      </c>
      <c r="B188" s="150">
        <v>11</v>
      </c>
      <c r="C188" s="150">
        <v>12</v>
      </c>
      <c r="D188" s="150">
        <v>6</v>
      </c>
      <c r="E188" s="150">
        <v>7</v>
      </c>
      <c r="F188" s="150">
        <v>11</v>
      </c>
      <c r="G188" s="150">
        <v>10</v>
      </c>
      <c r="H188" s="150">
        <v>9</v>
      </c>
      <c r="I188" s="150">
        <v>21</v>
      </c>
      <c r="J188" s="148">
        <v>1.3333333333333333</v>
      </c>
      <c r="K188" s="148">
        <v>1.2272727272727273</v>
      </c>
      <c r="L188" s="147"/>
      <c r="M188" s="155">
        <v>2.2702702702702703E-2</v>
      </c>
      <c r="N188" s="144"/>
      <c r="P188" s="159" t="s">
        <v>252</v>
      </c>
      <c r="Q188" s="150">
        <v>936</v>
      </c>
      <c r="R188" s="150">
        <v>830</v>
      </c>
      <c r="S188" s="150">
        <v>990</v>
      </c>
      <c r="T188" s="150">
        <v>1095</v>
      </c>
      <c r="U188" s="150">
        <v>764</v>
      </c>
      <c r="V188" s="150">
        <v>850</v>
      </c>
      <c r="W188" s="150">
        <v>795</v>
      </c>
      <c r="X188" s="150">
        <v>925</v>
      </c>
      <c r="Y188" s="148">
        <v>0.16352201257861634</v>
      </c>
      <c r="Z188" s="148">
        <v>3.434504792332263E-2</v>
      </c>
      <c r="AA188" s="147"/>
      <c r="AB188" s="144"/>
      <c r="AC188" s="144"/>
      <c r="AD188" s="150">
        <v>9.4285714285714288</v>
      </c>
      <c r="AE188" s="150">
        <v>894.28571428571433</v>
      </c>
      <c r="AF188" s="144"/>
    </row>
    <row r="189" spans="1:32" x14ac:dyDescent="0.25">
      <c r="A189" s="159" t="s">
        <v>253</v>
      </c>
      <c r="B189" s="150">
        <v>2</v>
      </c>
      <c r="C189" s="150">
        <v>4</v>
      </c>
      <c r="D189" s="150">
        <v>0</v>
      </c>
      <c r="E189" s="150">
        <v>3</v>
      </c>
      <c r="F189" s="150">
        <v>1</v>
      </c>
      <c r="G189" s="150">
        <v>0</v>
      </c>
      <c r="H189" s="150">
        <v>1</v>
      </c>
      <c r="I189" s="150">
        <v>5</v>
      </c>
      <c r="J189" s="148">
        <v>4</v>
      </c>
      <c r="K189" s="148">
        <v>2.1818181818181821</v>
      </c>
      <c r="L189" s="147"/>
      <c r="M189" s="155">
        <v>5.6818181818181816E-2</v>
      </c>
      <c r="N189" s="144"/>
      <c r="P189" s="159" t="s">
        <v>253</v>
      </c>
      <c r="Q189" s="150">
        <v>81</v>
      </c>
      <c r="R189" s="150">
        <v>104</v>
      </c>
      <c r="S189" s="150">
        <v>130</v>
      </c>
      <c r="T189" s="150">
        <v>115</v>
      </c>
      <c r="U189" s="150">
        <v>90</v>
      </c>
      <c r="V189" s="150">
        <v>81</v>
      </c>
      <c r="W189" s="150">
        <v>106</v>
      </c>
      <c r="X189" s="150">
        <v>88</v>
      </c>
      <c r="Y189" s="148">
        <v>-0.16981132075471697</v>
      </c>
      <c r="Z189" s="148">
        <v>-0.12871287128712872</v>
      </c>
      <c r="AA189" s="147"/>
      <c r="AB189" s="144"/>
      <c r="AC189" s="144"/>
      <c r="AD189" s="150">
        <v>1.5714285714285714</v>
      </c>
      <c r="AE189" s="150">
        <v>101</v>
      </c>
      <c r="AF189" s="144"/>
    </row>
    <row r="190" spans="1:32" x14ac:dyDescent="0.25">
      <c r="A190" s="159" t="s">
        <v>254</v>
      </c>
      <c r="B190" s="191">
        <v>0.15384615384615385</v>
      </c>
      <c r="C190" s="191">
        <v>0.25</v>
      </c>
      <c r="D190" s="191">
        <v>0</v>
      </c>
      <c r="E190" s="191">
        <v>0.3</v>
      </c>
      <c r="F190" s="191">
        <v>8.3333333333333329E-2</v>
      </c>
      <c r="G190" s="191">
        <v>0</v>
      </c>
      <c r="H190" s="191">
        <v>0.1</v>
      </c>
      <c r="I190" s="191">
        <v>0.19230769230769232</v>
      </c>
      <c r="J190" s="172">
        <v>9.2307692307692317</v>
      </c>
      <c r="K190" s="172">
        <v>4.945054945054947</v>
      </c>
      <c r="L190" s="147"/>
      <c r="M190" s="203">
        <v>10.54370111625788</v>
      </c>
      <c r="N190" s="144"/>
      <c r="P190" s="159" t="s">
        <v>254</v>
      </c>
      <c r="Q190" s="191">
        <v>7.9646017699115043E-2</v>
      </c>
      <c r="R190" s="191">
        <v>0.11134903640256959</v>
      </c>
      <c r="S190" s="191">
        <v>0.11607142857142858</v>
      </c>
      <c r="T190" s="191">
        <v>9.5041322314049589E-2</v>
      </c>
      <c r="U190" s="191">
        <v>0.1053864168618267</v>
      </c>
      <c r="V190" s="191">
        <v>8.7003222341568209E-2</v>
      </c>
      <c r="W190" s="191">
        <v>0.11764705882352941</v>
      </c>
      <c r="X190" s="191">
        <v>8.6870681145113524E-2</v>
      </c>
      <c r="Y190" s="172">
        <v>-3.0776377678415887</v>
      </c>
      <c r="Z190" s="172">
        <v>-1.4607717017653801</v>
      </c>
      <c r="AA190" s="147"/>
      <c r="AB190" s="144"/>
      <c r="AC190" s="144"/>
      <c r="AD190" s="191">
        <v>0.14285714285714285</v>
      </c>
      <c r="AE190" s="191">
        <v>0.10147839816276732</v>
      </c>
      <c r="AF190" s="144"/>
    </row>
    <row r="191" spans="1:32" x14ac:dyDescent="0.25">
      <c r="A191" s="161" t="s">
        <v>255</v>
      </c>
      <c r="B191" s="161"/>
      <c r="C191" s="161"/>
      <c r="D191" s="161"/>
      <c r="E191" s="144"/>
      <c r="F191" s="144"/>
      <c r="G191" s="144"/>
      <c r="H191" s="144"/>
      <c r="I191" s="144"/>
      <c r="J191" s="144"/>
      <c r="K191" s="144"/>
      <c r="L191" s="144"/>
      <c r="M191" s="144"/>
      <c r="N191" s="144"/>
      <c r="O191" s="204"/>
      <c r="P191" s="161" t="s">
        <v>255</v>
      </c>
      <c r="Q191" s="161"/>
      <c r="R191" s="161"/>
      <c r="S191" s="161"/>
      <c r="T191" s="144"/>
      <c r="U191" s="144"/>
      <c r="V191" s="144"/>
      <c r="W191" s="144"/>
      <c r="X191" s="144"/>
      <c r="Y191" s="144"/>
      <c r="Z191" s="144"/>
      <c r="AA191" s="144"/>
      <c r="AB191" s="144"/>
      <c r="AC191" s="144"/>
      <c r="AD191" s="144"/>
      <c r="AE191" s="144"/>
      <c r="AF191" s="144"/>
    </row>
    <row r="192" spans="1:32" x14ac:dyDescent="0.25">
      <c r="A192" s="187"/>
      <c r="B192" s="187"/>
      <c r="C192" s="187"/>
      <c r="D192" s="187"/>
      <c r="E192" s="167"/>
      <c r="F192" s="167"/>
      <c r="G192" s="167"/>
      <c r="H192" s="167"/>
      <c r="I192" s="167"/>
      <c r="J192" s="167"/>
      <c r="K192" s="167"/>
      <c r="L192" s="188"/>
      <c r="M192" s="211"/>
      <c r="N192" s="144"/>
      <c r="P192" s="187"/>
      <c r="Q192" s="187"/>
      <c r="R192" s="187"/>
      <c r="S192" s="187"/>
      <c r="T192" s="167"/>
      <c r="U192" s="144"/>
      <c r="V192" s="144"/>
      <c r="W192" s="144"/>
      <c r="X192" s="144"/>
      <c r="Y192" s="144"/>
      <c r="Z192" s="144"/>
      <c r="AA192" s="188"/>
      <c r="AB192" s="144"/>
      <c r="AC192" s="144"/>
      <c r="AD192" s="144"/>
      <c r="AE192" s="144"/>
      <c r="AF192" s="144"/>
    </row>
    <row r="193" spans="1:32" x14ac:dyDescent="0.25">
      <c r="A193" s="187"/>
      <c r="B193" s="187"/>
      <c r="C193" s="187"/>
      <c r="D193" s="187"/>
      <c r="E193" s="167"/>
      <c r="F193" s="167"/>
      <c r="G193" s="167"/>
      <c r="H193" s="167"/>
      <c r="I193" s="167"/>
      <c r="J193" s="167"/>
      <c r="K193" s="167"/>
      <c r="L193" s="188"/>
      <c r="M193" s="211"/>
      <c r="N193" s="144"/>
      <c r="P193" s="187"/>
      <c r="Q193" s="187"/>
      <c r="R193" s="187"/>
      <c r="S193" s="187"/>
      <c r="T193" s="167"/>
      <c r="U193" s="144"/>
      <c r="V193" s="144"/>
      <c r="W193" s="144"/>
      <c r="X193" s="144"/>
      <c r="Y193" s="144"/>
      <c r="Z193" s="144"/>
      <c r="AA193" s="188"/>
      <c r="AB193" s="144"/>
      <c r="AC193" s="144"/>
      <c r="AD193" s="144"/>
      <c r="AE193" s="144"/>
      <c r="AF193" s="144"/>
    </row>
    <row r="194" spans="1:32" x14ac:dyDescent="0.25">
      <c r="A194" s="189" t="s">
        <v>278</v>
      </c>
      <c r="B194" s="189"/>
      <c r="C194" s="189"/>
      <c r="D194" s="189"/>
      <c r="E194" s="212" t="s">
        <v>294</v>
      </c>
      <c r="F194" s="167"/>
      <c r="G194" s="167"/>
      <c r="H194" s="167"/>
      <c r="I194" s="167"/>
      <c r="J194" s="167"/>
      <c r="K194" s="167"/>
      <c r="L194" s="188"/>
      <c r="M194" s="211"/>
      <c r="N194" s="144"/>
      <c r="O194" s="211"/>
      <c r="P194" s="189" t="s">
        <v>278</v>
      </c>
      <c r="Q194" s="189"/>
      <c r="R194" s="189"/>
      <c r="S194" s="189"/>
      <c r="T194" s="181"/>
      <c r="U194" s="144"/>
      <c r="V194" s="144"/>
      <c r="W194" s="144"/>
      <c r="X194" s="144"/>
      <c r="Y194" s="144"/>
      <c r="Z194" s="144"/>
      <c r="AA194" s="188"/>
      <c r="AB194" s="144"/>
      <c r="AC194" s="144"/>
      <c r="AD194" s="144"/>
      <c r="AE194" s="144"/>
      <c r="AF194" s="144"/>
    </row>
    <row r="195" spans="1:32" x14ac:dyDescent="0.25">
      <c r="A195" s="166" t="s">
        <v>325</v>
      </c>
      <c r="B195" s="166"/>
      <c r="C195" s="166"/>
      <c r="D195" s="166"/>
      <c r="E195" s="213"/>
      <c r="F195" s="167"/>
      <c r="G195" s="167"/>
      <c r="H195" s="167"/>
      <c r="I195" s="167"/>
      <c r="J195" s="167"/>
      <c r="K195" s="167"/>
      <c r="L195" s="167"/>
      <c r="M195" s="144"/>
      <c r="N195" s="144"/>
      <c r="P195" s="166" t="s">
        <v>231</v>
      </c>
      <c r="Q195" s="166"/>
      <c r="R195" s="166"/>
      <c r="S195" s="166"/>
      <c r="T195" s="162"/>
      <c r="U195" s="144"/>
      <c r="V195" s="144"/>
      <c r="W195" s="144"/>
      <c r="X195" s="144"/>
      <c r="Y195" s="144"/>
      <c r="Z195" s="144"/>
      <c r="AA195" s="167"/>
      <c r="AB195" s="144"/>
      <c r="AC195" s="144"/>
      <c r="AD195" s="144"/>
      <c r="AE195" s="144"/>
      <c r="AF195" s="144"/>
    </row>
    <row r="196" spans="1:32" ht="31.5" x14ac:dyDescent="0.25">
      <c r="A196" s="190"/>
      <c r="B196" s="141">
        <v>2019</v>
      </c>
      <c r="C196" s="141">
        <v>2020</v>
      </c>
      <c r="D196" s="141">
        <v>2021</v>
      </c>
      <c r="E196" s="141">
        <v>2022</v>
      </c>
      <c r="F196" s="141">
        <v>2023</v>
      </c>
      <c r="G196" s="141">
        <v>2024</v>
      </c>
      <c r="H196" s="141">
        <v>2025</v>
      </c>
      <c r="I196" s="141">
        <v>2026</v>
      </c>
      <c r="J196" s="142" t="s">
        <v>232</v>
      </c>
      <c r="K196" s="142" t="s">
        <v>233</v>
      </c>
      <c r="L196" s="143" t="s">
        <v>234</v>
      </c>
      <c r="M196" s="145" t="s">
        <v>287</v>
      </c>
      <c r="N196" s="144"/>
      <c r="P196" s="190"/>
      <c r="Q196" s="141">
        <v>2019</v>
      </c>
      <c r="R196" s="141">
        <v>2020</v>
      </c>
      <c r="S196" s="141">
        <v>2021</v>
      </c>
      <c r="T196" s="141">
        <v>2022</v>
      </c>
      <c r="U196" s="141">
        <v>2023</v>
      </c>
      <c r="V196" s="141">
        <v>2024</v>
      </c>
      <c r="W196" s="141">
        <v>2025</v>
      </c>
      <c r="X196" s="141">
        <v>2026</v>
      </c>
      <c r="Y196" s="142" t="s">
        <v>232</v>
      </c>
      <c r="Z196" s="142" t="s">
        <v>233</v>
      </c>
      <c r="AA196" s="143" t="s">
        <v>234</v>
      </c>
      <c r="AB196" s="144"/>
      <c r="AC196" s="144"/>
      <c r="AD196" s="145" t="s">
        <v>326</v>
      </c>
      <c r="AE196" s="145" t="s">
        <v>235</v>
      </c>
      <c r="AF196" s="144"/>
    </row>
    <row r="197" spans="1:32" x14ac:dyDescent="0.25">
      <c r="A197" s="146" t="s">
        <v>236</v>
      </c>
      <c r="B197" s="147">
        <v>545</v>
      </c>
      <c r="C197" s="147">
        <v>386</v>
      </c>
      <c r="D197" s="147">
        <v>342</v>
      </c>
      <c r="E197" s="147">
        <v>396</v>
      </c>
      <c r="F197" s="147">
        <v>308</v>
      </c>
      <c r="G197" s="147">
        <v>389</v>
      </c>
      <c r="H197" s="147">
        <v>397</v>
      </c>
      <c r="I197" s="147">
        <v>326</v>
      </c>
      <c r="J197" s="148">
        <v>-0.17884130982367757</v>
      </c>
      <c r="K197" s="148">
        <v>-0.17408613825551938</v>
      </c>
      <c r="L197" s="147"/>
      <c r="M197" s="155">
        <v>1.8346558613315325E-2</v>
      </c>
      <c r="N197" s="144"/>
      <c r="P197" s="146" t="s">
        <v>236</v>
      </c>
      <c r="Q197" s="147">
        <v>16735</v>
      </c>
      <c r="R197" s="147">
        <v>19029</v>
      </c>
      <c r="S197" s="147">
        <v>13322</v>
      </c>
      <c r="T197" s="147">
        <v>12750</v>
      </c>
      <c r="U197" s="147">
        <v>15781</v>
      </c>
      <c r="V197" s="147">
        <v>15805</v>
      </c>
      <c r="W197" s="147">
        <v>15726</v>
      </c>
      <c r="X197" s="147">
        <v>17769</v>
      </c>
      <c r="Y197" s="148">
        <v>0.1299122472338802</v>
      </c>
      <c r="Z197" s="148">
        <v>0.13958111921427779</v>
      </c>
      <c r="AA197" s="147"/>
      <c r="AB197" s="144"/>
      <c r="AC197" s="144"/>
      <c r="AD197" s="147">
        <v>394.71428571428572</v>
      </c>
      <c r="AE197" s="147">
        <v>15592.571428571429</v>
      </c>
      <c r="AF197" s="144"/>
    </row>
    <row r="198" spans="1:32" x14ac:dyDescent="0.25">
      <c r="A198" s="149" t="s">
        <v>237</v>
      </c>
      <c r="B198" s="150">
        <v>341</v>
      </c>
      <c r="C198" s="150">
        <v>248</v>
      </c>
      <c r="D198" s="150">
        <v>211</v>
      </c>
      <c r="E198" s="150">
        <v>249</v>
      </c>
      <c r="F198" s="150">
        <v>180</v>
      </c>
      <c r="G198" s="150">
        <v>218</v>
      </c>
      <c r="H198" s="150">
        <v>245</v>
      </c>
      <c r="I198" s="150">
        <v>201</v>
      </c>
      <c r="J198" s="148">
        <v>-0.17959183673469387</v>
      </c>
      <c r="K198" s="148">
        <v>-0.16843971631205676</v>
      </c>
      <c r="L198" s="147"/>
      <c r="M198" s="155">
        <v>2.4422843256379102E-2</v>
      </c>
      <c r="N198" s="144"/>
      <c r="P198" s="149" t="s">
        <v>237</v>
      </c>
      <c r="Q198" s="150">
        <v>8673</v>
      </c>
      <c r="R198" s="150">
        <v>9750</v>
      </c>
      <c r="S198" s="150">
        <v>7000</v>
      </c>
      <c r="T198" s="150">
        <v>6230</v>
      </c>
      <c r="U198" s="150">
        <v>7138</v>
      </c>
      <c r="V198" s="150">
        <v>6969</v>
      </c>
      <c r="W198" s="150">
        <v>6934</v>
      </c>
      <c r="X198" s="150">
        <v>8230</v>
      </c>
      <c r="Y198" s="148">
        <v>0.18690510527833862</v>
      </c>
      <c r="Z198" s="148">
        <v>9.329335408205873E-2</v>
      </c>
      <c r="AA198" s="147"/>
      <c r="AB198" s="144"/>
      <c r="AC198" s="144"/>
      <c r="AD198" s="150">
        <v>241.71428571428572</v>
      </c>
      <c r="AE198" s="150">
        <v>7527.7142857142853</v>
      </c>
      <c r="AF198" s="144"/>
    </row>
    <row r="199" spans="1:32" x14ac:dyDescent="0.25">
      <c r="A199" s="146" t="s">
        <v>90</v>
      </c>
      <c r="B199" s="151">
        <v>0.66342412451361865</v>
      </c>
      <c r="C199" s="151">
        <v>0.68131868131868134</v>
      </c>
      <c r="D199" s="151">
        <v>0.65527950310559002</v>
      </c>
      <c r="E199" s="151">
        <v>0.67663043478260865</v>
      </c>
      <c r="F199" s="151">
        <v>0.62937062937062938</v>
      </c>
      <c r="G199" s="151">
        <v>0.59078590785907859</v>
      </c>
      <c r="H199" s="151">
        <v>0.64986737400530503</v>
      </c>
      <c r="I199" s="151">
        <v>0.65686274509803921</v>
      </c>
      <c r="J199" s="172">
        <v>0.69953710927341817</v>
      </c>
      <c r="K199" s="172">
        <v>0.6093514328808447</v>
      </c>
      <c r="L199" s="147"/>
      <c r="M199" s="203">
        <v>14.530133286531921</v>
      </c>
      <c r="N199" s="144"/>
      <c r="P199" s="146" t="s">
        <v>90</v>
      </c>
      <c r="Q199" s="151">
        <v>0.55800038602586377</v>
      </c>
      <c r="R199" s="151">
        <v>0.55081633805999664</v>
      </c>
      <c r="S199" s="151">
        <v>0.56887444128403086</v>
      </c>
      <c r="T199" s="151">
        <v>0.52904211956521741</v>
      </c>
      <c r="U199" s="151">
        <v>0.50038555906063797</v>
      </c>
      <c r="V199" s="151">
        <v>0.48953357684742904</v>
      </c>
      <c r="W199" s="151">
        <v>0.48663064074671908</v>
      </c>
      <c r="X199" s="151">
        <v>0.51156141223272</v>
      </c>
      <c r="Y199" s="172">
        <v>2.4930771486000927</v>
      </c>
      <c r="Z199" s="172">
        <v>-1.4983678948893742</v>
      </c>
      <c r="AA199" s="147"/>
      <c r="AB199" s="144"/>
      <c r="AC199" s="144"/>
      <c r="AD199" s="151">
        <v>0.65076923076923077</v>
      </c>
      <c r="AE199" s="151">
        <v>0.52654509118161374</v>
      </c>
      <c r="AF199" s="144"/>
    </row>
    <row r="200" spans="1:32" x14ac:dyDescent="0.25">
      <c r="A200" s="149" t="s">
        <v>238</v>
      </c>
      <c r="B200" s="150">
        <v>278</v>
      </c>
      <c r="C200" s="150">
        <v>192</v>
      </c>
      <c r="D200" s="150">
        <v>163</v>
      </c>
      <c r="E200" s="150">
        <v>200</v>
      </c>
      <c r="F200" s="150">
        <v>103</v>
      </c>
      <c r="G200" s="150">
        <v>161</v>
      </c>
      <c r="H200" s="150">
        <v>201</v>
      </c>
      <c r="I200" s="150">
        <v>159</v>
      </c>
      <c r="J200" s="148">
        <v>-0.20895522388059701</v>
      </c>
      <c r="K200" s="148">
        <v>-0.14252696456086281</v>
      </c>
      <c r="L200" s="147"/>
      <c r="M200" s="155">
        <v>2.3475564742359369E-2</v>
      </c>
      <c r="N200" s="144"/>
      <c r="P200" s="149" t="s">
        <v>238</v>
      </c>
      <c r="Q200" s="150">
        <v>6924</v>
      </c>
      <c r="R200" s="150">
        <v>7996</v>
      </c>
      <c r="S200" s="150">
        <v>5546</v>
      </c>
      <c r="T200" s="150">
        <v>4869</v>
      </c>
      <c r="U200" s="150">
        <v>5503</v>
      </c>
      <c r="V200" s="150">
        <v>5333</v>
      </c>
      <c r="W200" s="150">
        <v>5415</v>
      </c>
      <c r="X200" s="150">
        <v>6773</v>
      </c>
      <c r="Y200" s="148">
        <v>0.25078485687903973</v>
      </c>
      <c r="Z200" s="148">
        <v>0.14007117780022119</v>
      </c>
      <c r="AA200" s="147"/>
      <c r="AB200" s="144"/>
      <c r="AC200" s="144"/>
      <c r="AD200" s="150">
        <v>185.42857142857142</v>
      </c>
      <c r="AE200" s="150">
        <v>5940.8571428571431</v>
      </c>
      <c r="AF200" s="144"/>
    </row>
    <row r="201" spans="1:32" x14ac:dyDescent="0.25">
      <c r="A201" s="149" t="s">
        <v>239</v>
      </c>
      <c r="B201" s="153">
        <v>0.51009174311926608</v>
      </c>
      <c r="C201" s="153">
        <v>0.49740932642487046</v>
      </c>
      <c r="D201" s="153">
        <v>0.47660818713450293</v>
      </c>
      <c r="E201" s="153">
        <v>0.50505050505050508</v>
      </c>
      <c r="F201" s="153">
        <v>0.33441558441558439</v>
      </c>
      <c r="G201" s="153">
        <v>0.41388174807197942</v>
      </c>
      <c r="H201" s="153">
        <v>0.50629722921914355</v>
      </c>
      <c r="I201" s="153">
        <v>0.48773006134969327</v>
      </c>
      <c r="J201" s="172">
        <v>-1.8567167869450285</v>
      </c>
      <c r="K201" s="172">
        <v>1.7950835870142068</v>
      </c>
      <c r="L201" s="147"/>
      <c r="M201" s="203">
        <v>10.65606089325623</v>
      </c>
      <c r="N201" s="144"/>
      <c r="P201" s="149" t="s">
        <v>239</v>
      </c>
      <c r="Q201" s="153">
        <v>0.41374365103077382</v>
      </c>
      <c r="R201" s="153">
        <v>0.42020074622943926</v>
      </c>
      <c r="S201" s="153">
        <v>0.41630385827953759</v>
      </c>
      <c r="T201" s="153">
        <v>0.38188235294117645</v>
      </c>
      <c r="U201" s="153">
        <v>0.34871047462138016</v>
      </c>
      <c r="V201" s="153">
        <v>0.33742486554887696</v>
      </c>
      <c r="W201" s="153">
        <v>0.34433422357878674</v>
      </c>
      <c r="X201" s="153">
        <v>0.38116945241713096</v>
      </c>
      <c r="Y201" s="172">
        <v>3.6835228838344225</v>
      </c>
      <c r="Z201" s="172">
        <v>1.6384535149532864E-2</v>
      </c>
      <c r="AA201" s="147"/>
      <c r="AB201" s="144"/>
      <c r="AC201" s="144"/>
      <c r="AD201" s="153">
        <v>0.4697792254795512</v>
      </c>
      <c r="AE201" s="153">
        <v>0.38100560706563563</v>
      </c>
      <c r="AF201" s="144"/>
    </row>
    <row r="202" spans="1:32" x14ac:dyDescent="0.25">
      <c r="A202" s="149" t="s">
        <v>240</v>
      </c>
      <c r="B202" s="153">
        <v>0.81524926686217014</v>
      </c>
      <c r="C202" s="153">
        <v>0.77419354838709675</v>
      </c>
      <c r="D202" s="153">
        <v>0.77251184834123221</v>
      </c>
      <c r="E202" s="153">
        <v>0.80321285140562249</v>
      </c>
      <c r="F202" s="153">
        <v>0.57222222222222219</v>
      </c>
      <c r="G202" s="153">
        <v>0.73853211009174313</v>
      </c>
      <c r="H202" s="153">
        <v>0.82040816326530608</v>
      </c>
      <c r="I202" s="153">
        <v>0.79104477611940294</v>
      </c>
      <c r="J202" s="172">
        <v>-2.9363387145903141</v>
      </c>
      <c r="K202" s="172">
        <v>2.3905296213965643</v>
      </c>
      <c r="L202" s="147"/>
      <c r="M202" s="203">
        <v>-3.1919986942565481</v>
      </c>
      <c r="N202" s="144"/>
      <c r="P202" s="149" t="s">
        <v>240</v>
      </c>
      <c r="Q202" s="153">
        <v>0.79833967485299207</v>
      </c>
      <c r="R202" s="153">
        <v>0.8201025641025641</v>
      </c>
      <c r="S202" s="153">
        <v>0.79228571428571426</v>
      </c>
      <c r="T202" s="153">
        <v>0.78154093097913324</v>
      </c>
      <c r="U202" s="153">
        <v>0.77094424208461754</v>
      </c>
      <c r="V202" s="153">
        <v>0.76524608982637399</v>
      </c>
      <c r="W202" s="153">
        <v>0.78093452552639164</v>
      </c>
      <c r="X202" s="153">
        <v>0.82296476306196842</v>
      </c>
      <c r="Y202" s="172">
        <v>4.2030237535576775</v>
      </c>
      <c r="Z202" s="172">
        <v>3.3766751903202663</v>
      </c>
      <c r="AA202" s="147"/>
      <c r="AB202" s="144"/>
      <c r="AC202" s="144"/>
      <c r="AD202" s="153">
        <v>0.76713947990543729</v>
      </c>
      <c r="AE202" s="153">
        <v>0.78919801115876576</v>
      </c>
      <c r="AF202" s="144"/>
    </row>
    <row r="203" spans="1:32" ht="22.15" customHeight="1" x14ac:dyDescent="0.25">
      <c r="A203" s="154" t="s">
        <v>241</v>
      </c>
      <c r="B203" s="155">
        <v>7.0381231671554259E-2</v>
      </c>
      <c r="C203" s="155">
        <v>6.0483870967741937E-2</v>
      </c>
      <c r="D203" s="155">
        <v>5.2132701421800945E-2</v>
      </c>
      <c r="E203" s="155">
        <v>4.4176706827309238E-2</v>
      </c>
      <c r="F203" s="155">
        <v>0.12222222222222222</v>
      </c>
      <c r="G203" s="155">
        <v>4.1284403669724773E-2</v>
      </c>
      <c r="H203" s="155">
        <v>5.3061224489795916E-2</v>
      </c>
      <c r="I203" s="155">
        <v>2.9850746268656716E-2</v>
      </c>
      <c r="J203" s="172">
        <v>-2.3210478221139201</v>
      </c>
      <c r="K203" s="172">
        <v>-3.220599131999577</v>
      </c>
      <c r="L203" s="147"/>
      <c r="M203" s="203">
        <v>-0.84238588346239629</v>
      </c>
      <c r="N203" s="144"/>
      <c r="P203" s="154" t="s">
        <v>241</v>
      </c>
      <c r="Q203" s="155">
        <v>3.8971520811714518E-2</v>
      </c>
      <c r="R203" s="155">
        <v>4.0717948717948718E-2</v>
      </c>
      <c r="S203" s="155">
        <v>4.7857142857142855E-2</v>
      </c>
      <c r="T203" s="155">
        <v>5.0561797752808987E-2</v>
      </c>
      <c r="U203" s="155">
        <v>5.0714485850378258E-2</v>
      </c>
      <c r="V203" s="155">
        <v>4.8213517003874301E-2</v>
      </c>
      <c r="W203" s="155">
        <v>5.2494952408422266E-2</v>
      </c>
      <c r="X203" s="155">
        <v>3.8274605103280679E-2</v>
      </c>
      <c r="Y203" s="172">
        <v>-1.4220347305141587</v>
      </c>
      <c r="Z203" s="172">
        <v>-0.81633195181183416</v>
      </c>
      <c r="AA203" s="147"/>
      <c r="AB203" s="144"/>
      <c r="AC203" s="144"/>
      <c r="AD203" s="151">
        <v>6.2056737588652482E-2</v>
      </c>
      <c r="AE203" s="151">
        <v>4.6437924621399021E-2</v>
      </c>
      <c r="AF203" s="144"/>
    </row>
    <row r="204" spans="1:32" ht="22.15" customHeight="1" x14ac:dyDescent="0.25">
      <c r="A204" s="154" t="s">
        <v>242</v>
      </c>
      <c r="B204" s="155">
        <v>4.4036697247706424E-2</v>
      </c>
      <c r="C204" s="155">
        <v>3.8860103626943004E-2</v>
      </c>
      <c r="D204" s="155">
        <v>3.2163742690058478E-2</v>
      </c>
      <c r="E204" s="155">
        <v>2.7777777777777776E-2</v>
      </c>
      <c r="F204" s="155">
        <v>7.1428571428571425E-2</v>
      </c>
      <c r="G204" s="155">
        <v>2.313624678663239E-2</v>
      </c>
      <c r="H204" s="155">
        <v>3.2745591939546598E-2</v>
      </c>
      <c r="I204" s="155">
        <v>1.8404907975460124E-2</v>
      </c>
      <c r="J204" s="172">
        <v>-1.4340683964086474</v>
      </c>
      <c r="K204" s="172">
        <v>-1.959726357720003</v>
      </c>
      <c r="L204" s="147"/>
      <c r="M204" s="203">
        <v>6.7740502087629967E-2</v>
      </c>
      <c r="N204" s="144"/>
      <c r="P204" s="154" t="s">
        <v>242</v>
      </c>
      <c r="Q204" s="155">
        <v>2.0197191514789364E-2</v>
      </c>
      <c r="R204" s="155">
        <v>2.0862893478375111E-2</v>
      </c>
      <c r="S204" s="155">
        <v>2.5146374418255516E-2</v>
      </c>
      <c r="T204" s="155">
        <v>2.4705882352941175E-2</v>
      </c>
      <c r="U204" s="155">
        <v>2.293897725112477E-2</v>
      </c>
      <c r="V204" s="155">
        <v>2.1259095223030686E-2</v>
      </c>
      <c r="W204" s="155">
        <v>2.3146381788121582E-2</v>
      </c>
      <c r="X204" s="155">
        <v>1.7727502954583824E-2</v>
      </c>
      <c r="Y204" s="172">
        <v>-0.5418878833537758</v>
      </c>
      <c r="Z204" s="172">
        <v>-0.46915977160652023</v>
      </c>
      <c r="AA204" s="147"/>
      <c r="AB204" s="144"/>
      <c r="AC204" s="144"/>
      <c r="AD204" s="151">
        <v>3.8002171552660155E-2</v>
      </c>
      <c r="AE204" s="151">
        <v>2.2419100670649027E-2</v>
      </c>
      <c r="AF204" s="144"/>
    </row>
    <row r="205" spans="1:32" ht="22.15" customHeight="1" x14ac:dyDescent="0.25">
      <c r="A205" s="154" t="s">
        <v>243</v>
      </c>
      <c r="B205" s="155">
        <v>0.23486238532110093</v>
      </c>
      <c r="C205" s="155">
        <v>0.24611398963730569</v>
      </c>
      <c r="D205" s="155">
        <v>0.25146198830409355</v>
      </c>
      <c r="E205" s="155">
        <v>0.25252525252525254</v>
      </c>
      <c r="F205" s="155">
        <v>0.29870129870129869</v>
      </c>
      <c r="G205" s="155">
        <v>0.30848329048843187</v>
      </c>
      <c r="H205" s="155">
        <v>0.27455919395465994</v>
      </c>
      <c r="I205" s="155">
        <v>0.27300613496932513</v>
      </c>
      <c r="J205" s="172">
        <v>-0.15530589853348098</v>
      </c>
      <c r="K205" s="172">
        <v>0.88005613174974018</v>
      </c>
      <c r="L205" s="147"/>
      <c r="M205" s="203">
        <v>0.68684795019380851</v>
      </c>
      <c r="N205" s="144"/>
      <c r="P205" s="154" t="s">
        <v>243</v>
      </c>
      <c r="Q205" s="155">
        <v>0.24625037346877801</v>
      </c>
      <c r="R205" s="155">
        <v>0.25003941352672238</v>
      </c>
      <c r="S205" s="155">
        <v>0.27540909773307309</v>
      </c>
      <c r="T205" s="155">
        <v>0.28094117647058825</v>
      </c>
      <c r="U205" s="155">
        <v>0.2975096635194221</v>
      </c>
      <c r="V205" s="155">
        <v>0.28149319835495096</v>
      </c>
      <c r="W205" s="155">
        <v>0.28258934249014372</v>
      </c>
      <c r="X205" s="155">
        <v>0.26613765546738705</v>
      </c>
      <c r="Y205" s="172">
        <v>-1.6451687022756678</v>
      </c>
      <c r="Z205" s="172">
        <v>-0.61348552520031352</v>
      </c>
      <c r="AA205" s="147"/>
      <c r="AB205" s="144"/>
      <c r="AC205" s="144"/>
      <c r="AD205" s="151">
        <v>0.26420557365182773</v>
      </c>
      <c r="AE205" s="151">
        <v>0.27227251071939018</v>
      </c>
      <c r="AF205" s="144"/>
    </row>
    <row r="206" spans="1:32" ht="22.15" customHeight="1" x14ac:dyDescent="0.25">
      <c r="A206" s="154" t="s">
        <v>244</v>
      </c>
      <c r="B206" s="155">
        <v>7.7064220183486243E-2</v>
      </c>
      <c r="C206" s="155">
        <v>5.6994818652849742E-2</v>
      </c>
      <c r="D206" s="155">
        <v>6.1403508771929821E-2</v>
      </c>
      <c r="E206" s="155">
        <v>3.0303030303030304E-2</v>
      </c>
      <c r="F206" s="155">
        <v>4.5454545454545456E-2</v>
      </c>
      <c r="G206" s="155">
        <v>6.4267352185089971E-2</v>
      </c>
      <c r="H206" s="155">
        <v>3.7783375314861464E-2</v>
      </c>
      <c r="I206" s="155">
        <v>3.0674846625766871E-2</v>
      </c>
      <c r="J206" s="172">
        <v>-0.71085286890945931</v>
      </c>
      <c r="K206" s="172">
        <v>-2.3975895321392016</v>
      </c>
      <c r="L206" s="147"/>
      <c r="M206" s="203">
        <v>-6.9499614514421086</v>
      </c>
      <c r="N206" s="144"/>
      <c r="P206" s="154" t="s">
        <v>244</v>
      </c>
      <c r="Q206" s="155">
        <v>0.13803406035255453</v>
      </c>
      <c r="R206" s="155">
        <v>0.12995953544589836</v>
      </c>
      <c r="S206" s="155">
        <v>9.8783966371415705E-2</v>
      </c>
      <c r="T206" s="155">
        <v>0.12901960784313726</v>
      </c>
      <c r="U206" s="155">
        <v>0.12147519168620494</v>
      </c>
      <c r="V206" s="155">
        <v>0.13565327428029106</v>
      </c>
      <c r="W206" s="155">
        <v>0.12450718555258806</v>
      </c>
      <c r="X206" s="155">
        <v>0.10017446114018796</v>
      </c>
      <c r="Y206" s="172">
        <v>-2.43327244124001</v>
      </c>
      <c r="Z206" s="172">
        <v>-2.5920382558276502</v>
      </c>
      <c r="AA206" s="147"/>
      <c r="AB206" s="144"/>
      <c r="AC206" s="144"/>
      <c r="AD206" s="151">
        <v>5.4650741947158889E-2</v>
      </c>
      <c r="AE206" s="151">
        <v>0.12609484369846446</v>
      </c>
      <c r="AF206" s="144"/>
    </row>
    <row r="207" spans="1:32" ht="22.15" customHeight="1" x14ac:dyDescent="0.25">
      <c r="A207" s="154" t="s">
        <v>245</v>
      </c>
      <c r="B207" s="155">
        <v>0</v>
      </c>
      <c r="C207" s="155">
        <v>0</v>
      </c>
      <c r="D207" s="155">
        <v>0</v>
      </c>
      <c r="E207" s="155">
        <v>2.0202020202020204E-2</v>
      </c>
      <c r="F207" s="155">
        <v>0</v>
      </c>
      <c r="G207" s="155">
        <v>7.7120822622107968E-3</v>
      </c>
      <c r="H207" s="155">
        <v>2.5188916876574307E-3</v>
      </c>
      <c r="I207" s="155">
        <v>3.0674846625766872E-3</v>
      </c>
      <c r="J207" s="172">
        <v>5.4859297491925654E-2</v>
      </c>
      <c r="K207" s="172">
        <v>-0.12756206577273305</v>
      </c>
      <c r="L207" s="147"/>
      <c r="M207" s="203">
        <v>-3.6045577411822545</v>
      </c>
      <c r="N207" s="144"/>
      <c r="P207" s="154" t="s">
        <v>245</v>
      </c>
      <c r="Q207" s="155">
        <v>2.7547057066029279E-2</v>
      </c>
      <c r="R207" s="155">
        <v>3.809974249829208E-2</v>
      </c>
      <c r="S207" s="155">
        <v>2.5897012460591503E-2</v>
      </c>
      <c r="T207" s="155">
        <v>2.3529411764705882E-2</v>
      </c>
      <c r="U207" s="155">
        <v>2.9782650022178569E-2</v>
      </c>
      <c r="V207" s="155">
        <v>4.1252768111357169E-2</v>
      </c>
      <c r="W207" s="155">
        <v>5.0871168765102379E-2</v>
      </c>
      <c r="X207" s="155">
        <v>3.9113062074399234E-2</v>
      </c>
      <c r="Y207" s="172">
        <v>-1.1758106690703145</v>
      </c>
      <c r="Z207" s="172">
        <v>0.47285566322472911</v>
      </c>
      <c r="AA207" s="147"/>
      <c r="AB207" s="144"/>
      <c r="AC207" s="144"/>
      <c r="AD207" s="151">
        <v>4.3431053203040176E-3</v>
      </c>
      <c r="AE207" s="151">
        <v>3.4384505442151943E-2</v>
      </c>
      <c r="AF207" s="144"/>
    </row>
    <row r="208" spans="1:32" ht="22.15" customHeight="1" x14ac:dyDescent="0.25">
      <c r="A208" s="154" t="s">
        <v>246</v>
      </c>
      <c r="B208" s="155">
        <v>1.834862385321101E-2</v>
      </c>
      <c r="C208" s="155">
        <v>4.6632124352331605E-2</v>
      </c>
      <c r="D208" s="155">
        <v>2.046783625730994E-2</v>
      </c>
      <c r="E208" s="155">
        <v>5.0505050505050504E-2</v>
      </c>
      <c r="F208" s="155">
        <v>1.948051948051948E-2</v>
      </c>
      <c r="G208" s="155">
        <v>2.8277634961439587E-2</v>
      </c>
      <c r="H208" s="155">
        <v>3.7783375314861464E-2</v>
      </c>
      <c r="I208" s="155">
        <v>2.7607361963190184E-2</v>
      </c>
      <c r="J208" s="172">
        <v>-1.017601335167128</v>
      </c>
      <c r="K208" s="172">
        <v>-0.38801516090139421</v>
      </c>
      <c r="L208" s="147"/>
      <c r="M208" s="203">
        <v>-4.6735594871747059</v>
      </c>
      <c r="N208" s="144"/>
      <c r="P208" s="154" t="s">
        <v>246</v>
      </c>
      <c r="Q208" s="155">
        <v>4.3382133253659992E-2</v>
      </c>
      <c r="R208" s="155">
        <v>4.5982447842766304E-2</v>
      </c>
      <c r="S208" s="155">
        <v>4.9542110794175045E-2</v>
      </c>
      <c r="T208" s="155">
        <v>5.6627450980392159E-2</v>
      </c>
      <c r="U208" s="155">
        <v>6.7739686965338067E-2</v>
      </c>
      <c r="V208" s="155">
        <v>7.2951597595697568E-2</v>
      </c>
      <c r="W208" s="155">
        <v>6.8612488871931832E-2</v>
      </c>
      <c r="X208" s="155">
        <v>7.4342956834937246E-2</v>
      </c>
      <c r="Y208" s="172">
        <v>0.57304679630054145</v>
      </c>
      <c r="Z208" s="172">
        <v>1.6769753478027358</v>
      </c>
      <c r="AA208" s="147"/>
      <c r="AB208" s="144"/>
      <c r="AC208" s="144"/>
      <c r="AD208" s="151">
        <v>3.1487513572204126E-2</v>
      </c>
      <c r="AE208" s="151">
        <v>5.7573203356909887E-2</v>
      </c>
      <c r="AF208" s="144"/>
    </row>
    <row r="209" spans="1:32" x14ac:dyDescent="0.25">
      <c r="A209" s="149" t="s">
        <v>247</v>
      </c>
      <c r="B209" s="150">
        <v>135.89357798165139</v>
      </c>
      <c r="C209" s="150">
        <v>103.1891191709845</v>
      </c>
      <c r="D209" s="150">
        <v>106.97660818713457</v>
      </c>
      <c r="E209" s="150">
        <v>117.89646464646454</v>
      </c>
      <c r="F209" s="150">
        <v>137.08441558441558</v>
      </c>
      <c r="G209" s="150">
        <v>155.27249357326494</v>
      </c>
      <c r="H209" s="150">
        <v>113.12090680100746</v>
      </c>
      <c r="I209" s="150">
        <v>111.12576687116564</v>
      </c>
      <c r="J209" s="177">
        <v>-1.9951399298418266</v>
      </c>
      <c r="K209" s="177">
        <v>-13.629209603680565</v>
      </c>
      <c r="L209" s="147"/>
      <c r="M209" s="203">
        <v>-7.1362625058393689</v>
      </c>
      <c r="N209" s="144"/>
      <c r="P209" s="149" t="s">
        <v>247</v>
      </c>
      <c r="Q209" s="150">
        <v>136.63955781296684</v>
      </c>
      <c r="R209" s="150">
        <v>137.42535078038782</v>
      </c>
      <c r="S209" s="150">
        <v>122.26535054796568</v>
      </c>
      <c r="T209" s="150">
        <v>113.39380392156859</v>
      </c>
      <c r="U209" s="150">
        <v>120.71636778404408</v>
      </c>
      <c r="V209" s="150">
        <v>104.92812401138879</v>
      </c>
      <c r="W209" s="150">
        <v>114.88038916444103</v>
      </c>
      <c r="X209" s="150">
        <v>118.26202937700501</v>
      </c>
      <c r="Y209" s="177">
        <v>3.3816402125639797</v>
      </c>
      <c r="Z209" s="177">
        <v>-4.0154562388560038</v>
      </c>
      <c r="AA209" s="147"/>
      <c r="AB209" s="144"/>
      <c r="AC209" s="144"/>
      <c r="AD209" s="150">
        <v>124.7549764748462</v>
      </c>
      <c r="AE209" s="150">
        <v>122.27748561586101</v>
      </c>
      <c r="AF209" s="144"/>
    </row>
    <row r="210" spans="1:32" x14ac:dyDescent="0.25">
      <c r="A210" s="149" t="s">
        <v>248</v>
      </c>
      <c r="B210" s="150">
        <v>124.67448680351904</v>
      </c>
      <c r="C210" s="150">
        <v>95.834677419354819</v>
      </c>
      <c r="D210" s="150">
        <v>112.13270142180095</v>
      </c>
      <c r="E210" s="150">
        <v>124.25702811244972</v>
      </c>
      <c r="F210" s="150">
        <v>150.79444444444437</v>
      </c>
      <c r="G210" s="150">
        <v>130.80733944954125</v>
      </c>
      <c r="H210" s="150">
        <v>126.25306122448981</v>
      </c>
      <c r="I210" s="150">
        <v>113.37810945273633</v>
      </c>
      <c r="J210" s="177">
        <v>-12.874951771753487</v>
      </c>
      <c r="K210" s="177">
        <v>-9.2412758900532168</v>
      </c>
      <c r="L210" s="147"/>
      <c r="M210" s="203">
        <v>-36.89187839659543</v>
      </c>
      <c r="N210" s="144"/>
      <c r="P210" s="149" t="s">
        <v>248</v>
      </c>
      <c r="Q210" s="150">
        <v>156.48599100657202</v>
      </c>
      <c r="R210" s="150">
        <v>160.12953846153849</v>
      </c>
      <c r="S210" s="150">
        <v>142.65557142857156</v>
      </c>
      <c r="T210" s="150">
        <v>137.39133226324236</v>
      </c>
      <c r="U210" s="150">
        <v>147.16615298402908</v>
      </c>
      <c r="V210" s="150">
        <v>131.93987659635533</v>
      </c>
      <c r="W210" s="150">
        <v>148.52797807903087</v>
      </c>
      <c r="X210" s="150">
        <v>150.26998784933176</v>
      </c>
      <c r="Y210" s="177">
        <v>1.7420097703008821</v>
      </c>
      <c r="Z210" s="177">
        <v>2.7606509229264589</v>
      </c>
      <c r="AA210" s="147"/>
      <c r="AB210" s="144"/>
      <c r="AC210" s="144"/>
      <c r="AD210" s="150">
        <v>122.61938534278954</v>
      </c>
      <c r="AE210" s="150">
        <v>147.5093369264053</v>
      </c>
      <c r="AF210" s="144"/>
    </row>
    <row r="211" spans="1:32" x14ac:dyDescent="0.25">
      <c r="A211" s="146" t="s">
        <v>249</v>
      </c>
      <c r="B211" s="147">
        <v>288</v>
      </c>
      <c r="C211" s="147">
        <v>171</v>
      </c>
      <c r="D211" s="147">
        <v>177</v>
      </c>
      <c r="E211" s="147">
        <v>174</v>
      </c>
      <c r="F211" s="147">
        <v>275</v>
      </c>
      <c r="G211" s="147">
        <v>221</v>
      </c>
      <c r="H211" s="147">
        <v>200</v>
      </c>
      <c r="I211" s="147">
        <v>195</v>
      </c>
      <c r="J211" s="148">
        <v>-2.5000000000000001E-2</v>
      </c>
      <c r="K211" s="148">
        <v>-9.3625498007968114E-2</v>
      </c>
      <c r="L211" s="147"/>
      <c r="M211" s="155">
        <v>2.0513359983168524E-2</v>
      </c>
      <c r="N211" s="144"/>
      <c r="P211" s="146" t="s">
        <v>249</v>
      </c>
      <c r="Q211" s="147">
        <v>10070</v>
      </c>
      <c r="R211" s="147">
        <v>8083</v>
      </c>
      <c r="S211" s="147">
        <v>7267</v>
      </c>
      <c r="T211" s="147">
        <v>7783</v>
      </c>
      <c r="U211" s="147">
        <v>8570</v>
      </c>
      <c r="V211" s="147">
        <v>8858</v>
      </c>
      <c r="W211" s="147">
        <v>9768</v>
      </c>
      <c r="X211" s="147">
        <v>9506</v>
      </c>
      <c r="Y211" s="148">
        <v>-2.6822276822276822E-2</v>
      </c>
      <c r="Z211" s="148">
        <v>0.101706981903674</v>
      </c>
      <c r="AA211" s="147"/>
      <c r="AB211" s="144"/>
      <c r="AC211" s="144"/>
      <c r="AD211" s="147">
        <v>215.14285714285714</v>
      </c>
      <c r="AE211" s="147">
        <v>8628.4285714285706</v>
      </c>
      <c r="AF211" s="144"/>
    </row>
    <row r="212" spans="1:32" x14ac:dyDescent="0.25">
      <c r="A212" s="146" t="s">
        <v>250</v>
      </c>
      <c r="B212" s="150">
        <v>114</v>
      </c>
      <c r="C212" s="150">
        <v>16</v>
      </c>
      <c r="D212" s="150">
        <v>31</v>
      </c>
      <c r="E212" s="150">
        <v>44</v>
      </c>
      <c r="F212" s="150">
        <v>80</v>
      </c>
      <c r="G212" s="150">
        <v>57</v>
      </c>
      <c r="H212" s="150">
        <v>35</v>
      </c>
      <c r="I212" s="150">
        <v>62</v>
      </c>
      <c r="J212" s="148">
        <v>0.77142857142857146</v>
      </c>
      <c r="K212" s="148">
        <v>0.15119363395225471</v>
      </c>
      <c r="L212" s="147"/>
      <c r="M212" s="155">
        <v>2.3048327137546468E-2</v>
      </c>
      <c r="N212" s="144"/>
      <c r="P212" s="146" t="s">
        <v>250</v>
      </c>
      <c r="Q212" s="150">
        <v>2624</v>
      </c>
      <c r="R212" s="150">
        <v>1956</v>
      </c>
      <c r="S212" s="150">
        <v>1793</v>
      </c>
      <c r="T212" s="150">
        <v>1765</v>
      </c>
      <c r="U212" s="150">
        <v>1929</v>
      </c>
      <c r="V212" s="150">
        <v>2088</v>
      </c>
      <c r="W212" s="150">
        <v>2414</v>
      </c>
      <c r="X212" s="150">
        <v>2690</v>
      </c>
      <c r="Y212" s="148">
        <v>0.11433305716652858</v>
      </c>
      <c r="Z212" s="148">
        <v>0.29247031367973098</v>
      </c>
      <c r="AA212" s="147"/>
      <c r="AB212" s="144"/>
      <c r="AC212" s="144"/>
      <c r="AD212" s="150">
        <v>53.857142857142854</v>
      </c>
      <c r="AE212" s="150">
        <v>2081.2857142857142</v>
      </c>
      <c r="AF212" s="144"/>
    </row>
    <row r="213" spans="1:32" x14ac:dyDescent="0.25">
      <c r="A213" s="149" t="s">
        <v>251</v>
      </c>
      <c r="B213" s="147">
        <v>0</v>
      </c>
      <c r="C213" s="147">
        <v>556</v>
      </c>
      <c r="D213" s="147">
        <v>333</v>
      </c>
      <c r="E213" s="147">
        <v>374</v>
      </c>
      <c r="F213" s="147">
        <v>234</v>
      </c>
      <c r="G213" s="147">
        <v>261</v>
      </c>
      <c r="H213" s="147">
        <v>314</v>
      </c>
      <c r="I213" s="147">
        <v>307</v>
      </c>
      <c r="J213" s="148">
        <v>-2.2292993630573247E-2</v>
      </c>
      <c r="K213" s="157">
        <v>-0.11100386100386095</v>
      </c>
      <c r="L213" s="147"/>
      <c r="M213" s="155">
        <v>2.4082208973956701E-2</v>
      </c>
      <c r="N213" s="144"/>
      <c r="P213" s="149" t="s">
        <v>251</v>
      </c>
      <c r="Q213" s="147">
        <v>0</v>
      </c>
      <c r="R213" s="147">
        <v>16781</v>
      </c>
      <c r="S213" s="147">
        <v>13899</v>
      </c>
      <c r="T213" s="147">
        <v>11837</v>
      </c>
      <c r="U213" s="147">
        <v>10650</v>
      </c>
      <c r="V213" s="147">
        <v>10681</v>
      </c>
      <c r="W213" s="147">
        <v>11677</v>
      </c>
      <c r="X213" s="147">
        <v>12748</v>
      </c>
      <c r="Y213" s="148">
        <v>9.1718763381005389E-2</v>
      </c>
      <c r="Z213" s="157">
        <v>1.2750744786494538E-2</v>
      </c>
      <c r="AA213" s="147"/>
      <c r="AB213" s="144"/>
      <c r="AC213" s="144"/>
      <c r="AD213" s="158">
        <v>345.33333333333331</v>
      </c>
      <c r="AE213" s="158">
        <v>12587.5</v>
      </c>
      <c r="AF213" s="144"/>
    </row>
    <row r="214" spans="1:32" x14ac:dyDescent="0.25">
      <c r="A214" s="159" t="s">
        <v>252</v>
      </c>
      <c r="B214" s="150">
        <v>101</v>
      </c>
      <c r="C214" s="150">
        <v>129</v>
      </c>
      <c r="D214" s="150">
        <v>95</v>
      </c>
      <c r="E214" s="150">
        <v>62</v>
      </c>
      <c r="F214" s="150">
        <v>87</v>
      </c>
      <c r="G214" s="150">
        <v>74</v>
      </c>
      <c r="H214" s="150">
        <v>76</v>
      </c>
      <c r="I214" s="150">
        <v>97</v>
      </c>
      <c r="J214" s="148">
        <v>0.27631578947368424</v>
      </c>
      <c r="K214" s="148">
        <v>8.8141025641025689E-2</v>
      </c>
      <c r="L214" s="147"/>
      <c r="M214" s="155">
        <v>2.3956532477154853E-2</v>
      </c>
      <c r="N214" s="144"/>
      <c r="P214" s="159" t="s">
        <v>252</v>
      </c>
      <c r="Q214" s="150">
        <v>4971</v>
      </c>
      <c r="R214" s="150">
        <v>4800</v>
      </c>
      <c r="S214" s="150">
        <v>4665</v>
      </c>
      <c r="T214" s="150">
        <v>3585</v>
      </c>
      <c r="U214" s="150">
        <v>3820</v>
      </c>
      <c r="V214" s="150">
        <v>4011</v>
      </c>
      <c r="W214" s="150">
        <v>3788</v>
      </c>
      <c r="X214" s="150">
        <v>4049</v>
      </c>
      <c r="Y214" s="148">
        <v>6.8901795142555441E-2</v>
      </c>
      <c r="Z214" s="148">
        <v>-4.3758434547908322E-2</v>
      </c>
      <c r="AA214" s="147"/>
      <c r="AB214" s="144"/>
      <c r="AC214" s="144"/>
      <c r="AD214" s="150">
        <v>89.142857142857139</v>
      </c>
      <c r="AE214" s="150">
        <v>4234.2857142857147</v>
      </c>
      <c r="AF214" s="144"/>
    </row>
    <row r="215" spans="1:32" x14ac:dyDescent="0.25">
      <c r="A215" s="159" t="s">
        <v>253</v>
      </c>
      <c r="B215" s="150">
        <v>13</v>
      </c>
      <c r="C215" s="150">
        <v>12</v>
      </c>
      <c r="D215" s="150">
        <v>18</v>
      </c>
      <c r="E215" s="150">
        <v>11</v>
      </c>
      <c r="F215" s="150">
        <v>9</v>
      </c>
      <c r="G215" s="150">
        <v>10</v>
      </c>
      <c r="H215" s="150">
        <v>23</v>
      </c>
      <c r="I215" s="150">
        <v>12</v>
      </c>
      <c r="J215" s="148">
        <v>-0.47826086956521741</v>
      </c>
      <c r="K215" s="148">
        <v>-0.12499999999999994</v>
      </c>
      <c r="L215" s="147"/>
      <c r="M215" s="155">
        <v>2.9702970297029702E-2</v>
      </c>
      <c r="N215" s="144"/>
      <c r="P215" s="159" t="s">
        <v>253</v>
      </c>
      <c r="Q215" s="150">
        <v>465</v>
      </c>
      <c r="R215" s="150">
        <v>449</v>
      </c>
      <c r="S215" s="150">
        <v>586</v>
      </c>
      <c r="T215" s="150">
        <v>429</v>
      </c>
      <c r="U215" s="150">
        <v>415</v>
      </c>
      <c r="V215" s="150">
        <v>472</v>
      </c>
      <c r="W215" s="150">
        <v>409</v>
      </c>
      <c r="X215" s="150">
        <v>404</v>
      </c>
      <c r="Y215" s="148">
        <v>-1.2224938875305624E-2</v>
      </c>
      <c r="Z215" s="148">
        <v>-0.12310077519379846</v>
      </c>
      <c r="AA215" s="147"/>
      <c r="AB215" s="144"/>
      <c r="AC215" s="144"/>
      <c r="AD215" s="150">
        <v>13.714285714285714</v>
      </c>
      <c r="AE215" s="150">
        <v>460.71428571428572</v>
      </c>
      <c r="AF215" s="144"/>
    </row>
    <row r="216" spans="1:32" x14ac:dyDescent="0.25">
      <c r="A216" s="159" t="s">
        <v>254</v>
      </c>
      <c r="B216" s="191">
        <v>0.11403508771929824</v>
      </c>
      <c r="C216" s="191">
        <v>8.5106382978723402E-2</v>
      </c>
      <c r="D216" s="191">
        <v>0.15929203539823009</v>
      </c>
      <c r="E216" s="191">
        <v>0.15068493150684931</v>
      </c>
      <c r="F216" s="191">
        <v>9.375E-2</v>
      </c>
      <c r="G216" s="191">
        <v>0.11904761904761904</v>
      </c>
      <c r="H216" s="191">
        <v>0.23232323232323232</v>
      </c>
      <c r="I216" s="191">
        <v>0.11009174311926606</v>
      </c>
      <c r="J216" s="172">
        <v>-12.223148920396627</v>
      </c>
      <c r="K216" s="172">
        <v>-2.3241590214067269</v>
      </c>
      <c r="L216" s="147"/>
      <c r="M216" s="203">
        <v>1.9366389425127277</v>
      </c>
      <c r="N216" s="144"/>
      <c r="P216" s="159" t="s">
        <v>254</v>
      </c>
      <c r="Q216" s="191">
        <v>8.5540838852097137E-2</v>
      </c>
      <c r="R216" s="191">
        <v>8.5540102876738425E-2</v>
      </c>
      <c r="S216" s="191">
        <v>0.111597790896972</v>
      </c>
      <c r="T216" s="191">
        <v>0.10687593423019431</v>
      </c>
      <c r="U216" s="191">
        <v>9.7992916174734351E-2</v>
      </c>
      <c r="V216" s="191">
        <v>0.10528663841177782</v>
      </c>
      <c r="W216" s="191">
        <v>9.7450559923755065E-2</v>
      </c>
      <c r="X216" s="191">
        <v>9.0725353694138783E-2</v>
      </c>
      <c r="Y216" s="172">
        <v>-0.67252062296162818</v>
      </c>
      <c r="Z216" s="172">
        <v>-0.74033546582117493</v>
      </c>
      <c r="AA216" s="147"/>
      <c r="AB216" s="144"/>
      <c r="AC216" s="144"/>
      <c r="AD216" s="191">
        <v>0.13333333333333333</v>
      </c>
      <c r="AE216" s="191">
        <v>9.8128708352350533E-2</v>
      </c>
      <c r="AF216" s="144"/>
    </row>
    <row r="217" spans="1:32" x14ac:dyDescent="0.25">
      <c r="A217" s="161" t="s">
        <v>255</v>
      </c>
      <c r="B217" s="161"/>
      <c r="C217" s="161"/>
      <c r="D217" s="161"/>
      <c r="E217" s="144"/>
      <c r="F217" s="144"/>
      <c r="G217" s="144"/>
      <c r="H217" s="144"/>
      <c r="I217" s="144"/>
      <c r="J217" s="144"/>
      <c r="K217" s="144"/>
      <c r="L217" s="144"/>
      <c r="M217" s="144"/>
      <c r="N217" s="144"/>
      <c r="O217" s="204"/>
      <c r="P217" s="161" t="s">
        <v>255</v>
      </c>
      <c r="Q217" s="161"/>
      <c r="R217" s="161"/>
      <c r="S217" s="161"/>
      <c r="T217" s="144"/>
      <c r="U217" s="144"/>
      <c r="V217" s="144"/>
      <c r="W217" s="144"/>
      <c r="X217" s="144"/>
      <c r="Y217" s="144"/>
      <c r="Z217" s="144"/>
      <c r="AA217" s="144"/>
      <c r="AB217" s="144"/>
      <c r="AC217" s="144"/>
      <c r="AD217" s="144"/>
      <c r="AE217" s="144"/>
      <c r="AF217" s="144"/>
    </row>
    <row r="218" spans="1:32" x14ac:dyDescent="0.25">
      <c r="A218" s="187"/>
      <c r="B218" s="187"/>
      <c r="C218" s="187"/>
      <c r="D218" s="187"/>
      <c r="E218" s="192"/>
      <c r="F218" s="192"/>
      <c r="G218" s="192"/>
      <c r="H218" s="192"/>
      <c r="I218" s="192"/>
      <c r="J218" s="167"/>
      <c r="K218" s="167"/>
      <c r="L218" s="188"/>
      <c r="M218" s="211"/>
      <c r="N218" s="144"/>
      <c r="P218" s="187"/>
      <c r="Q218" s="187"/>
      <c r="R218" s="187"/>
      <c r="S218" s="187"/>
      <c r="T218" s="192"/>
      <c r="U218" s="192"/>
      <c r="V218" s="192"/>
      <c r="W218" s="192"/>
      <c r="X218" s="192"/>
      <c r="Y218" s="144"/>
      <c r="Z218" s="144"/>
      <c r="AA218" s="188"/>
      <c r="AB218" s="144"/>
      <c r="AC218" s="144"/>
      <c r="AD218" s="144"/>
      <c r="AE218" s="144"/>
      <c r="AF218" s="144"/>
    </row>
    <row r="219" spans="1:32" x14ac:dyDescent="0.25">
      <c r="A219" s="187"/>
      <c r="B219" s="187"/>
      <c r="C219" s="187"/>
      <c r="D219" s="187"/>
      <c r="E219" s="167"/>
      <c r="F219" s="167"/>
      <c r="G219" s="167"/>
      <c r="H219" s="167"/>
      <c r="I219" s="167"/>
      <c r="J219" s="167"/>
      <c r="K219" s="167"/>
      <c r="L219" s="188"/>
      <c r="M219" s="211"/>
      <c r="N219" s="144"/>
      <c r="P219" s="187"/>
      <c r="Q219" s="187"/>
      <c r="R219" s="187"/>
      <c r="S219" s="187"/>
      <c r="T219" s="167"/>
      <c r="U219" s="144"/>
      <c r="V219" s="144"/>
      <c r="W219" s="144"/>
      <c r="X219" s="144"/>
      <c r="Y219" s="144"/>
      <c r="Z219" s="144"/>
      <c r="AA219" s="188"/>
      <c r="AB219" s="144"/>
      <c r="AC219" s="144"/>
      <c r="AD219" s="144"/>
      <c r="AE219" s="144"/>
      <c r="AF219" s="144"/>
    </row>
    <row r="220" spans="1:32" x14ac:dyDescent="0.25">
      <c r="A220" s="193" t="s">
        <v>279</v>
      </c>
      <c r="B220" s="193"/>
      <c r="C220" s="193"/>
      <c r="D220" s="193"/>
      <c r="E220" s="212" t="s">
        <v>294</v>
      </c>
      <c r="F220" s="167"/>
      <c r="G220" s="167"/>
      <c r="H220" s="167"/>
      <c r="I220" s="167"/>
      <c r="J220" s="167"/>
      <c r="K220" s="167"/>
      <c r="L220" s="188"/>
      <c r="M220" s="211"/>
      <c r="N220" s="144"/>
      <c r="O220" s="211"/>
      <c r="P220" s="193" t="s">
        <v>279</v>
      </c>
      <c r="Q220" s="193"/>
      <c r="R220" s="193"/>
      <c r="S220" s="193"/>
      <c r="T220" s="181"/>
      <c r="U220" s="144"/>
      <c r="V220" s="144"/>
      <c r="W220" s="144"/>
      <c r="X220" s="144"/>
      <c r="Y220" s="144"/>
      <c r="Z220" s="144"/>
      <c r="AA220" s="188"/>
      <c r="AB220" s="144"/>
      <c r="AC220" s="144"/>
      <c r="AD220" s="144"/>
      <c r="AE220" s="144"/>
      <c r="AF220" s="144"/>
    </row>
    <row r="221" spans="1:32" x14ac:dyDescent="0.25">
      <c r="A221" s="166" t="s">
        <v>325</v>
      </c>
      <c r="B221" s="166"/>
      <c r="C221" s="166"/>
      <c r="D221" s="166"/>
      <c r="E221" s="194" t="s">
        <v>280</v>
      </c>
      <c r="F221" s="167"/>
      <c r="G221" s="167"/>
      <c r="H221" s="167"/>
      <c r="I221" s="167"/>
      <c r="J221" s="167"/>
      <c r="K221" s="167"/>
      <c r="L221" s="167"/>
      <c r="M221" s="144"/>
      <c r="N221" s="144"/>
      <c r="P221" s="166" t="s">
        <v>231</v>
      </c>
      <c r="Q221" s="166"/>
      <c r="R221" s="166"/>
      <c r="S221" s="166"/>
      <c r="T221" s="194" t="s">
        <v>280</v>
      </c>
      <c r="U221" s="144"/>
      <c r="V221" s="144"/>
      <c r="W221" s="144"/>
      <c r="X221" s="144"/>
      <c r="Y221" s="144"/>
      <c r="Z221" s="144"/>
      <c r="AA221" s="167"/>
      <c r="AB221" s="144"/>
      <c r="AC221" s="144"/>
      <c r="AD221" s="144"/>
      <c r="AE221" s="144"/>
      <c r="AF221" s="144"/>
    </row>
    <row r="222" spans="1:32" ht="31.5" x14ac:dyDescent="0.25">
      <c r="A222" s="190"/>
      <c r="B222" s="141">
        <v>2019</v>
      </c>
      <c r="C222" s="141">
        <v>2020</v>
      </c>
      <c r="D222" s="141">
        <v>2021</v>
      </c>
      <c r="E222" s="141">
        <v>2022</v>
      </c>
      <c r="F222" s="141">
        <v>2023</v>
      </c>
      <c r="G222" s="141">
        <v>2024</v>
      </c>
      <c r="H222" s="141">
        <v>2025</v>
      </c>
      <c r="I222" s="141">
        <v>2026</v>
      </c>
      <c r="J222" s="142" t="s">
        <v>232</v>
      </c>
      <c r="K222" s="142" t="s">
        <v>233</v>
      </c>
      <c r="L222" s="143" t="s">
        <v>234</v>
      </c>
      <c r="M222" s="145" t="s">
        <v>287</v>
      </c>
      <c r="N222" s="144"/>
      <c r="P222" s="190"/>
      <c r="Q222" s="141">
        <v>2019</v>
      </c>
      <c r="R222" s="141">
        <v>2020</v>
      </c>
      <c r="S222" s="141">
        <v>2021</v>
      </c>
      <c r="T222" s="141">
        <v>2022</v>
      </c>
      <c r="U222" s="141">
        <v>2023</v>
      </c>
      <c r="V222" s="141">
        <v>2024</v>
      </c>
      <c r="W222" s="141">
        <v>2025</v>
      </c>
      <c r="X222" s="141">
        <v>2026</v>
      </c>
      <c r="Y222" s="142" t="s">
        <v>232</v>
      </c>
      <c r="Z222" s="142" t="s">
        <v>233</v>
      </c>
      <c r="AA222" s="143" t="s">
        <v>234</v>
      </c>
      <c r="AB222" s="144"/>
      <c r="AC222" s="144"/>
      <c r="AD222" s="145" t="s">
        <v>326</v>
      </c>
      <c r="AE222" s="145" t="s">
        <v>235</v>
      </c>
      <c r="AF222" s="144"/>
    </row>
    <row r="223" spans="1:32" x14ac:dyDescent="0.25">
      <c r="A223" s="146" t="s">
        <v>236</v>
      </c>
      <c r="B223" s="147">
        <v>1360</v>
      </c>
      <c r="C223" s="147">
        <v>1240</v>
      </c>
      <c r="D223" s="147">
        <v>1171</v>
      </c>
      <c r="E223" s="147">
        <v>1126</v>
      </c>
      <c r="F223" s="147">
        <v>941</v>
      </c>
      <c r="G223" s="147">
        <v>1125</v>
      </c>
      <c r="H223" s="147">
        <v>1014</v>
      </c>
      <c r="I223" s="147">
        <v>1210</v>
      </c>
      <c r="J223" s="148">
        <v>0.1932938856015779</v>
      </c>
      <c r="K223" s="148">
        <v>6.1802682712799206E-2</v>
      </c>
      <c r="L223" s="147"/>
      <c r="M223" s="155">
        <v>1.3088438906195916E-2</v>
      </c>
      <c r="N223" s="144"/>
      <c r="P223" s="146" t="s">
        <v>236</v>
      </c>
      <c r="Q223" s="147">
        <v>81692</v>
      </c>
      <c r="R223" s="147">
        <v>88641</v>
      </c>
      <c r="S223" s="147">
        <v>70790</v>
      </c>
      <c r="T223" s="147">
        <v>72069</v>
      </c>
      <c r="U223" s="147">
        <v>82950</v>
      </c>
      <c r="V223" s="147">
        <v>86655</v>
      </c>
      <c r="W223" s="147">
        <v>85141</v>
      </c>
      <c r="X223" s="147">
        <v>92448</v>
      </c>
      <c r="Y223" s="148">
        <v>8.5822341762488111E-2</v>
      </c>
      <c r="Z223" s="148">
        <v>0.13944832006310548</v>
      </c>
      <c r="AA223" s="147"/>
      <c r="AB223" s="144"/>
      <c r="AC223" s="144"/>
      <c r="AD223" s="147">
        <v>1139.5714285714287</v>
      </c>
      <c r="AE223" s="147">
        <v>81134</v>
      </c>
      <c r="AF223" s="144"/>
    </row>
    <row r="224" spans="1:32" x14ac:dyDescent="0.25">
      <c r="A224" s="149" t="s">
        <v>237</v>
      </c>
      <c r="B224" s="150">
        <v>871</v>
      </c>
      <c r="C224" s="150">
        <v>769</v>
      </c>
      <c r="D224" s="150">
        <v>683</v>
      </c>
      <c r="E224" s="150">
        <v>692</v>
      </c>
      <c r="F224" s="150">
        <v>478</v>
      </c>
      <c r="G224" s="150">
        <v>579</v>
      </c>
      <c r="H224" s="150">
        <v>513</v>
      </c>
      <c r="I224" s="150">
        <v>630</v>
      </c>
      <c r="J224" s="148">
        <v>0.22807017543859648</v>
      </c>
      <c r="K224" s="148">
        <v>-3.8167938931297711E-2</v>
      </c>
      <c r="L224" s="147"/>
      <c r="M224" s="155">
        <v>1.8379671499839541E-2</v>
      </c>
      <c r="N224" s="144"/>
      <c r="P224" s="149" t="s">
        <v>237</v>
      </c>
      <c r="Q224" s="150">
        <v>40989</v>
      </c>
      <c r="R224" s="150">
        <v>44315</v>
      </c>
      <c r="S224" s="150">
        <v>35281</v>
      </c>
      <c r="T224" s="150">
        <v>32035</v>
      </c>
      <c r="U224" s="150">
        <v>33839</v>
      </c>
      <c r="V224" s="150">
        <v>31999</v>
      </c>
      <c r="W224" s="150">
        <v>31326</v>
      </c>
      <c r="X224" s="150">
        <v>34277</v>
      </c>
      <c r="Y224" s="148">
        <v>9.420289855072464E-2</v>
      </c>
      <c r="Z224" s="148">
        <v>-3.9414053742433487E-2</v>
      </c>
      <c r="AA224" s="147"/>
      <c r="AB224" s="144"/>
      <c r="AC224" s="144"/>
      <c r="AD224" s="150">
        <v>655</v>
      </c>
      <c r="AE224" s="150">
        <v>35683.428571428572</v>
      </c>
      <c r="AF224" s="144"/>
    </row>
    <row r="225" spans="1:32" x14ac:dyDescent="0.25">
      <c r="A225" s="146" t="s">
        <v>90</v>
      </c>
      <c r="B225" s="151">
        <v>0.6852871754523997</v>
      </c>
      <c r="C225" s="151">
        <v>0.67456140350877192</v>
      </c>
      <c r="D225" s="151">
        <v>0.65799614643545279</v>
      </c>
      <c r="E225" s="151">
        <v>0.66924564796905217</v>
      </c>
      <c r="F225" s="151">
        <v>0.5603751465416178</v>
      </c>
      <c r="G225" s="151">
        <v>0.58781725888324876</v>
      </c>
      <c r="H225" s="151">
        <v>0.58428246013667429</v>
      </c>
      <c r="I225" s="151">
        <v>0.68255687973997836</v>
      </c>
      <c r="J225" s="172">
        <v>9.8274419603304075</v>
      </c>
      <c r="K225" s="172">
        <v>4.5662866682609327</v>
      </c>
      <c r="L225" s="147"/>
      <c r="M225" s="203">
        <v>26.853844778481417</v>
      </c>
      <c r="N225" s="144"/>
      <c r="P225" s="146" t="s">
        <v>90</v>
      </c>
      <c r="Q225" s="151">
        <v>0.53871934390032328</v>
      </c>
      <c r="R225" s="151">
        <v>0.53200557036183338</v>
      </c>
      <c r="S225" s="151">
        <v>0.52912504874171395</v>
      </c>
      <c r="T225" s="151">
        <v>0.47674678175459484</v>
      </c>
      <c r="U225" s="151">
        <v>0.44496896696823057</v>
      </c>
      <c r="V225" s="151">
        <v>0.40753712524516672</v>
      </c>
      <c r="W225" s="151">
        <v>0.40137867411526534</v>
      </c>
      <c r="X225" s="151">
        <v>0.41401843195516419</v>
      </c>
      <c r="Y225" s="172">
        <v>1.2639757839898846</v>
      </c>
      <c r="Z225" s="172">
        <v>-6.0974389450927422</v>
      </c>
      <c r="AA225" s="147"/>
      <c r="AB225" s="144"/>
      <c r="AC225" s="144"/>
      <c r="AD225" s="151">
        <v>0.63689401305736904</v>
      </c>
      <c r="AE225" s="151">
        <v>0.47499282140609161</v>
      </c>
      <c r="AF225" s="144"/>
    </row>
    <row r="226" spans="1:32" x14ac:dyDescent="0.25">
      <c r="A226" s="149" t="s">
        <v>238</v>
      </c>
      <c r="B226" s="150">
        <v>754</v>
      </c>
      <c r="C226" s="150">
        <v>649</v>
      </c>
      <c r="D226" s="150">
        <v>545</v>
      </c>
      <c r="E226" s="150">
        <v>586</v>
      </c>
      <c r="F226" s="150">
        <v>372</v>
      </c>
      <c r="G226" s="150">
        <v>491</v>
      </c>
      <c r="H226" s="150">
        <v>437</v>
      </c>
      <c r="I226" s="150">
        <v>561</v>
      </c>
      <c r="J226" s="148">
        <v>0.28375286041189929</v>
      </c>
      <c r="K226" s="148">
        <v>2.4256651017214487E-2</v>
      </c>
      <c r="L226" s="147"/>
      <c r="M226" s="155">
        <v>1.83982683982684E-2</v>
      </c>
      <c r="N226" s="144"/>
      <c r="P226" s="149" t="s">
        <v>238</v>
      </c>
      <c r="Q226" s="150">
        <v>36446</v>
      </c>
      <c r="R226" s="150">
        <v>39336</v>
      </c>
      <c r="S226" s="150">
        <v>30921</v>
      </c>
      <c r="T226" s="150">
        <v>27729</v>
      </c>
      <c r="U226" s="150">
        <v>29351</v>
      </c>
      <c r="V226" s="150">
        <v>27825</v>
      </c>
      <c r="W226" s="150">
        <v>27315</v>
      </c>
      <c r="X226" s="150">
        <v>30492</v>
      </c>
      <c r="Y226" s="148">
        <v>0.11630971993410213</v>
      </c>
      <c r="Z226" s="148">
        <v>-2.5027064310282628E-2</v>
      </c>
      <c r="AA226" s="147"/>
      <c r="AB226" s="144"/>
      <c r="AC226" s="144"/>
      <c r="AD226" s="150">
        <v>547.71428571428567</v>
      </c>
      <c r="AE226" s="150">
        <v>31274.714285714286</v>
      </c>
      <c r="AF226" s="144"/>
    </row>
    <row r="227" spans="1:32" x14ac:dyDescent="0.25">
      <c r="A227" s="149" t="s">
        <v>239</v>
      </c>
      <c r="B227" s="153">
        <v>0.55441176470588238</v>
      </c>
      <c r="C227" s="153">
        <v>0.52338709677419359</v>
      </c>
      <c r="D227" s="153">
        <v>0.46541417591801881</v>
      </c>
      <c r="E227" s="153">
        <v>0.52042628774422739</v>
      </c>
      <c r="F227" s="153">
        <v>0.39532412327311373</v>
      </c>
      <c r="G227" s="153">
        <v>0.43644444444444447</v>
      </c>
      <c r="H227" s="153">
        <v>0.43096646942800787</v>
      </c>
      <c r="I227" s="153">
        <v>0.46363636363636362</v>
      </c>
      <c r="J227" s="172">
        <v>3.2669894208355754</v>
      </c>
      <c r="K227" s="172">
        <v>-1.6995452835994296</v>
      </c>
      <c r="L227" s="147"/>
      <c r="M227" s="203">
        <v>13.380770320022656</v>
      </c>
      <c r="N227" s="144"/>
      <c r="P227" s="149" t="s">
        <v>239</v>
      </c>
      <c r="Q227" s="153">
        <v>0.44613915683298244</v>
      </c>
      <c r="R227" s="153">
        <v>0.44376755677395335</v>
      </c>
      <c r="S227" s="153">
        <v>0.43679898290719027</v>
      </c>
      <c r="T227" s="153">
        <v>0.38475627523623196</v>
      </c>
      <c r="U227" s="153">
        <v>0.3538396624472574</v>
      </c>
      <c r="V227" s="153">
        <v>0.32110091743119268</v>
      </c>
      <c r="W227" s="153">
        <v>0.32082075615743294</v>
      </c>
      <c r="X227" s="153">
        <v>0.32982866043613707</v>
      </c>
      <c r="Y227" s="172">
        <v>0.90079042787041264</v>
      </c>
      <c r="Z227" s="172">
        <v>-5.5641232404278593</v>
      </c>
      <c r="AA227" s="147"/>
      <c r="AB227" s="144"/>
      <c r="AC227" s="144"/>
      <c r="AD227" s="153">
        <v>0.48063181647235792</v>
      </c>
      <c r="AE227" s="153">
        <v>0.38546989284041566</v>
      </c>
      <c r="AF227" s="144"/>
    </row>
    <row r="228" spans="1:32" x14ac:dyDescent="0.25">
      <c r="A228" s="149" t="s">
        <v>240</v>
      </c>
      <c r="B228" s="153">
        <v>0.86567164179104472</v>
      </c>
      <c r="C228" s="153">
        <v>0.84395318595578672</v>
      </c>
      <c r="D228" s="153">
        <v>0.79795021961932655</v>
      </c>
      <c r="E228" s="153">
        <v>0.84682080924855496</v>
      </c>
      <c r="F228" s="153">
        <v>0.77824267782426781</v>
      </c>
      <c r="G228" s="153">
        <v>0.84801381692573408</v>
      </c>
      <c r="H228" s="153">
        <v>0.85185185185185186</v>
      </c>
      <c r="I228" s="153">
        <v>0.89047619047619042</v>
      </c>
      <c r="J228" s="172">
        <v>3.8624338624338561</v>
      </c>
      <c r="K228" s="172">
        <v>5.4271174118502348</v>
      </c>
      <c r="L228" s="147"/>
      <c r="M228" s="203">
        <v>9.000898839565119E-2</v>
      </c>
      <c r="N228" s="144"/>
      <c r="P228" s="149" t="s">
        <v>240</v>
      </c>
      <c r="Q228" s="153">
        <v>0.88916538583522409</v>
      </c>
      <c r="R228" s="153">
        <v>0.88764526683967049</v>
      </c>
      <c r="S228" s="153">
        <v>0.87642073637368556</v>
      </c>
      <c r="T228" s="153">
        <v>0.86558451693460281</v>
      </c>
      <c r="U228" s="153">
        <v>0.86737196725671561</v>
      </c>
      <c r="V228" s="153">
        <v>0.86955842370074066</v>
      </c>
      <c r="W228" s="153">
        <v>0.87195939475196327</v>
      </c>
      <c r="X228" s="153">
        <v>0.88957610059223391</v>
      </c>
      <c r="Y228" s="172">
        <v>1.7616705840270641</v>
      </c>
      <c r="Z228" s="172">
        <v>1.3126848438372973</v>
      </c>
      <c r="AA228" s="147"/>
      <c r="AB228" s="144"/>
      <c r="AC228" s="144"/>
      <c r="AD228" s="153">
        <v>0.83620501635768807</v>
      </c>
      <c r="AE228" s="153">
        <v>0.87644925215386094</v>
      </c>
      <c r="AF228" s="144"/>
    </row>
    <row r="229" spans="1:32" ht="22.15" customHeight="1" x14ac:dyDescent="0.25">
      <c r="A229" s="154" t="s">
        <v>241</v>
      </c>
      <c r="B229" s="155">
        <v>5.0516647531572902E-2</v>
      </c>
      <c r="C229" s="155">
        <v>9.7529258777633285E-2</v>
      </c>
      <c r="D229" s="155">
        <v>9.3704245973645683E-2</v>
      </c>
      <c r="E229" s="155">
        <v>8.6705202312138727E-2</v>
      </c>
      <c r="F229" s="155">
        <v>0.13389121338912133</v>
      </c>
      <c r="G229" s="155">
        <v>7.0811744386873918E-2</v>
      </c>
      <c r="H229" s="155">
        <v>7.7972709551656916E-2</v>
      </c>
      <c r="I229" s="155">
        <v>2.2222222222222223E-2</v>
      </c>
      <c r="J229" s="172">
        <v>-5.5750487329434693</v>
      </c>
      <c r="K229" s="172">
        <v>-6.2401550951169265</v>
      </c>
      <c r="L229" s="147"/>
      <c r="M229" s="203">
        <v>-2.6556842456717007</v>
      </c>
      <c r="N229" s="144"/>
      <c r="P229" s="154" t="s">
        <v>241</v>
      </c>
      <c r="Q229" s="155">
        <v>4.2182048842372345E-2</v>
      </c>
      <c r="R229" s="155">
        <v>3.9693106171725147E-2</v>
      </c>
      <c r="S229" s="155">
        <v>5.1784246478274426E-2</v>
      </c>
      <c r="T229" s="155">
        <v>5.0476041829249259E-2</v>
      </c>
      <c r="U229" s="155">
        <v>5.434557758799019E-2</v>
      </c>
      <c r="V229" s="155">
        <v>4.7813994187318354E-2</v>
      </c>
      <c r="W229" s="155">
        <v>4.6638574985634937E-2</v>
      </c>
      <c r="X229" s="155">
        <v>4.8779064678939228E-2</v>
      </c>
      <c r="Y229" s="172">
        <v>0.21404896933042913</v>
      </c>
      <c r="Z229" s="172">
        <v>0.16863765964359456</v>
      </c>
      <c r="AA229" s="147"/>
      <c r="AB229" s="144"/>
      <c r="AC229" s="144"/>
      <c r="AD229" s="151">
        <v>8.4623773173391495E-2</v>
      </c>
      <c r="AE229" s="151">
        <v>4.7092688082503283E-2</v>
      </c>
      <c r="AF229" s="144"/>
    </row>
    <row r="230" spans="1:32" ht="22.15" customHeight="1" x14ac:dyDescent="0.25">
      <c r="A230" s="154" t="s">
        <v>242</v>
      </c>
      <c r="B230" s="155">
        <v>3.2352941176470591E-2</v>
      </c>
      <c r="C230" s="155">
        <v>6.0483870967741937E-2</v>
      </c>
      <c r="D230" s="155">
        <v>5.4654141759180187E-2</v>
      </c>
      <c r="E230" s="155">
        <v>5.328596802841918E-2</v>
      </c>
      <c r="F230" s="155">
        <v>6.8012752391073322E-2</v>
      </c>
      <c r="G230" s="155">
        <v>3.6444444444444446E-2</v>
      </c>
      <c r="H230" s="155">
        <v>3.9447731755424063E-2</v>
      </c>
      <c r="I230" s="155">
        <v>1.1570247933884297E-2</v>
      </c>
      <c r="J230" s="172">
        <v>-2.787748382153977</v>
      </c>
      <c r="K230" s="172">
        <v>-3.7069591604789389</v>
      </c>
      <c r="L230" s="147"/>
      <c r="M230" s="203">
        <v>-0.65155949183136974</v>
      </c>
      <c r="N230" s="144"/>
      <c r="P230" s="154" t="s">
        <v>242</v>
      </c>
      <c r="Q230" s="155">
        <v>2.1164863144493954E-2</v>
      </c>
      <c r="R230" s="155">
        <v>1.9844090206563553E-2</v>
      </c>
      <c r="S230" s="155">
        <v>2.5808730046616754E-2</v>
      </c>
      <c r="T230" s="155">
        <v>2.2436831369937144E-2</v>
      </c>
      <c r="U230" s="155">
        <v>2.216998191681736E-2</v>
      </c>
      <c r="V230" s="155">
        <v>1.7656222953089839E-2</v>
      </c>
      <c r="W230" s="155">
        <v>1.7159770263445343E-2</v>
      </c>
      <c r="X230" s="155">
        <v>1.8085842852197994E-2</v>
      </c>
      <c r="Y230" s="172">
        <v>9.260725887526508E-2</v>
      </c>
      <c r="Z230" s="172">
        <v>-0.262592498161485</v>
      </c>
      <c r="AA230" s="147"/>
      <c r="AB230" s="144"/>
      <c r="AC230" s="144"/>
      <c r="AD230" s="151">
        <v>4.8639839538673686E-2</v>
      </c>
      <c r="AE230" s="151">
        <v>2.0711767833812844E-2</v>
      </c>
      <c r="AF230" s="144"/>
    </row>
    <row r="231" spans="1:32" ht="22.15" customHeight="1" x14ac:dyDescent="0.25">
      <c r="A231" s="154" t="s">
        <v>243</v>
      </c>
      <c r="B231" s="155">
        <v>0.16470588235294117</v>
      </c>
      <c r="C231" s="155">
        <v>0.17016129032258065</v>
      </c>
      <c r="D231" s="155">
        <v>0.17335610589239966</v>
      </c>
      <c r="E231" s="155">
        <v>0.16429840142095914</v>
      </c>
      <c r="F231" s="155">
        <v>0.16684378320935175</v>
      </c>
      <c r="G231" s="155">
        <v>0.13688888888888889</v>
      </c>
      <c r="H231" s="155">
        <v>0.13708086785009863</v>
      </c>
      <c r="I231" s="155">
        <v>0.10991735537190082</v>
      </c>
      <c r="J231" s="172">
        <v>-2.7163512478197802</v>
      </c>
      <c r="K231" s="172">
        <v>-4.9666448062974444</v>
      </c>
      <c r="L231" s="147"/>
      <c r="M231" s="203">
        <v>2.4712699781731211</v>
      </c>
      <c r="N231" s="144"/>
      <c r="P231" s="154" t="s">
        <v>243</v>
      </c>
      <c r="Q231" s="155">
        <v>0.10433090143465701</v>
      </c>
      <c r="R231" s="155">
        <v>0.10806511659390124</v>
      </c>
      <c r="S231" s="155">
        <v>0.11710693600791072</v>
      </c>
      <c r="T231" s="155">
        <v>0.11082434888787135</v>
      </c>
      <c r="U231" s="155">
        <v>0.10341169379144062</v>
      </c>
      <c r="V231" s="155">
        <v>9.8840228492297039E-2</v>
      </c>
      <c r="W231" s="155">
        <v>8.7454927708154703E-2</v>
      </c>
      <c r="X231" s="155">
        <v>8.5204655590169612E-2</v>
      </c>
      <c r="Y231" s="172">
        <v>-0.22502721179850915</v>
      </c>
      <c r="Z231" s="172">
        <v>-1.8628861448662091</v>
      </c>
      <c r="AA231" s="147"/>
      <c r="AB231" s="144"/>
      <c r="AC231" s="144"/>
      <c r="AD231" s="151">
        <v>0.15958380343487527</v>
      </c>
      <c r="AE231" s="151">
        <v>0.1038335170388317</v>
      </c>
      <c r="AF231" s="144"/>
    </row>
    <row r="232" spans="1:32" ht="22.15" customHeight="1" x14ac:dyDescent="0.25">
      <c r="A232" s="154" t="s">
        <v>244</v>
      </c>
      <c r="B232" s="155">
        <v>0.13161764705882353</v>
      </c>
      <c r="C232" s="155">
        <v>0.125</v>
      </c>
      <c r="D232" s="155">
        <v>0.12894961571306576</v>
      </c>
      <c r="E232" s="155">
        <v>0.14209591474245115</v>
      </c>
      <c r="F232" s="155">
        <v>0.22529224229543041</v>
      </c>
      <c r="G232" s="155">
        <v>0.19733333333333333</v>
      </c>
      <c r="H232" s="155">
        <v>0.16272189349112426</v>
      </c>
      <c r="I232" s="155">
        <v>0.11983471074380166</v>
      </c>
      <c r="J232" s="172">
        <v>-4.2887182747322603</v>
      </c>
      <c r="K232" s="172">
        <v>-3.6113640766791284</v>
      </c>
      <c r="L232" s="147"/>
      <c r="M232" s="203">
        <v>-21.703574616170201</v>
      </c>
      <c r="N232" s="144"/>
      <c r="P232" s="154" t="s">
        <v>244</v>
      </c>
      <c r="Q232" s="155">
        <v>0.29351711305880623</v>
      </c>
      <c r="R232" s="155">
        <v>0.27286470143613001</v>
      </c>
      <c r="S232" s="155">
        <v>0.27385223901681027</v>
      </c>
      <c r="T232" s="155">
        <v>0.33125199461627053</v>
      </c>
      <c r="U232" s="155">
        <v>0.34103676913803493</v>
      </c>
      <c r="V232" s="155">
        <v>0.34407708730021347</v>
      </c>
      <c r="W232" s="155">
        <v>0.35952126472557289</v>
      </c>
      <c r="X232" s="155">
        <v>0.33687045690550366</v>
      </c>
      <c r="Y232" s="172">
        <v>-2.265080782006923</v>
      </c>
      <c r="Z232" s="172">
        <v>1.9673861502484291</v>
      </c>
      <c r="AA232" s="147"/>
      <c r="AB232" s="144"/>
      <c r="AC232" s="144"/>
      <c r="AD232" s="151">
        <v>0.15594835151059294</v>
      </c>
      <c r="AE232" s="151">
        <v>0.31719659540301937</v>
      </c>
      <c r="AF232" s="144"/>
    </row>
    <row r="233" spans="1:32" ht="22.15" customHeight="1" x14ac:dyDescent="0.25">
      <c r="A233" s="154" t="s">
        <v>245</v>
      </c>
      <c r="B233" s="155">
        <v>1.4705882352941176E-3</v>
      </c>
      <c r="C233" s="155">
        <v>0</v>
      </c>
      <c r="D233" s="155">
        <v>8.5397096498719043E-4</v>
      </c>
      <c r="E233" s="155">
        <v>0</v>
      </c>
      <c r="F233" s="155">
        <v>4.2507970244420826E-3</v>
      </c>
      <c r="G233" s="155">
        <v>2.1333333333333333E-2</v>
      </c>
      <c r="H233" s="155">
        <v>6.0157790927021698E-2</v>
      </c>
      <c r="I233" s="155">
        <v>2.4793388429752068E-3</v>
      </c>
      <c r="J233" s="172">
        <v>-5.7678452084046494</v>
      </c>
      <c r="K233" s="172">
        <v>-0.90538189857824714</v>
      </c>
      <c r="L233" s="147"/>
      <c r="M233" s="203">
        <v>-8.5559342361593842</v>
      </c>
      <c r="N233" s="144"/>
      <c r="P233" s="154" t="s">
        <v>245</v>
      </c>
      <c r="Q233" s="155">
        <v>4.1680947950839736E-2</v>
      </c>
      <c r="R233" s="155">
        <v>6.1359867330016582E-2</v>
      </c>
      <c r="S233" s="155">
        <v>5.4075434383387487E-2</v>
      </c>
      <c r="T233" s="155">
        <v>5.0632033190414739E-2</v>
      </c>
      <c r="U233" s="155">
        <v>6.6606389391199519E-2</v>
      </c>
      <c r="V233" s="155">
        <v>9.7155386302002197E-2</v>
      </c>
      <c r="W233" s="155">
        <v>0.10013976814930527</v>
      </c>
      <c r="X233" s="155">
        <v>8.803868120456905E-2</v>
      </c>
      <c r="Y233" s="172">
        <v>-1.2101086944736217</v>
      </c>
      <c r="Z233" s="172">
        <v>1.97372116779658</v>
      </c>
      <c r="AA233" s="147"/>
      <c r="AB233" s="144"/>
      <c r="AC233" s="144"/>
      <c r="AD233" s="151">
        <v>1.1533157828757678E-2</v>
      </c>
      <c r="AE233" s="151">
        <v>6.8301469526603251E-2</v>
      </c>
      <c r="AF233" s="144"/>
    </row>
    <row r="234" spans="1:32" ht="22.15" customHeight="1" x14ac:dyDescent="0.25">
      <c r="A234" s="154" t="s">
        <v>246</v>
      </c>
      <c r="B234" s="155">
        <v>4.4117647058823532E-2</v>
      </c>
      <c r="C234" s="155">
        <v>6.6129032258064518E-2</v>
      </c>
      <c r="D234" s="155">
        <v>8.7959009393680621E-2</v>
      </c>
      <c r="E234" s="155">
        <v>5.4174067495559503E-2</v>
      </c>
      <c r="F234" s="155">
        <v>5.526036131774708E-2</v>
      </c>
      <c r="G234" s="155">
        <v>0.10311111111111111</v>
      </c>
      <c r="H234" s="155">
        <v>0.10946745562130178</v>
      </c>
      <c r="I234" s="155">
        <v>0.21735537190082643</v>
      </c>
      <c r="J234" s="172">
        <v>10.788791627952465</v>
      </c>
      <c r="K234" s="172">
        <v>14.401953135926945</v>
      </c>
      <c r="L234" s="147"/>
      <c r="M234" s="203">
        <v>12.546587726600469</v>
      </c>
      <c r="N234" s="144"/>
      <c r="P234" s="154" t="s">
        <v>246</v>
      </c>
      <c r="Q234" s="155">
        <v>5.5586838368506093E-2</v>
      </c>
      <c r="R234" s="155">
        <v>4.7179070633228418E-2</v>
      </c>
      <c r="S234" s="155">
        <v>4.4582568159344541E-2</v>
      </c>
      <c r="T234" s="155">
        <v>5.2685620724583389E-2</v>
      </c>
      <c r="U234" s="155">
        <v>6.6751054852320676E-2</v>
      </c>
      <c r="V234" s="155">
        <v>7.8933702613813397E-2</v>
      </c>
      <c r="W234" s="155">
        <v>7.0565297565215346E-2</v>
      </c>
      <c r="X234" s="155">
        <v>9.1889494634821739E-2</v>
      </c>
      <c r="Y234" s="172">
        <v>2.1324197069606394</v>
      </c>
      <c r="Z234" s="172">
        <v>3.1905834446561752</v>
      </c>
      <c r="AA234" s="147"/>
      <c r="AB234" s="144"/>
      <c r="AC234" s="144"/>
      <c r="AD234" s="151">
        <v>7.3335840541556979E-2</v>
      </c>
      <c r="AE234" s="151">
        <v>5.9983660188259985E-2</v>
      </c>
      <c r="AF234" s="144"/>
    </row>
    <row r="235" spans="1:32" x14ac:dyDescent="0.25">
      <c r="A235" s="149" t="s">
        <v>247</v>
      </c>
      <c r="B235" s="150">
        <v>92.796323529411751</v>
      </c>
      <c r="C235" s="150">
        <v>81.837903225806471</v>
      </c>
      <c r="D235" s="150">
        <v>75.649871904355308</v>
      </c>
      <c r="E235" s="150">
        <v>86.437833037300152</v>
      </c>
      <c r="F235" s="150">
        <v>81.410201912858682</v>
      </c>
      <c r="G235" s="150">
        <v>67.549333333333294</v>
      </c>
      <c r="H235" s="150">
        <v>59.033530571992131</v>
      </c>
      <c r="I235" s="150">
        <v>52.41570247933884</v>
      </c>
      <c r="J235" s="177">
        <v>-6.6178280926532906</v>
      </c>
      <c r="K235" s="177">
        <v>-30.129113867658795</v>
      </c>
      <c r="L235" s="147"/>
      <c r="M235" s="203">
        <v>7.3458469930113779</v>
      </c>
      <c r="N235" s="144"/>
      <c r="P235" s="149" t="s">
        <v>247</v>
      </c>
      <c r="Q235" s="150">
        <v>64.22778240219364</v>
      </c>
      <c r="R235" s="150">
        <v>72.985864329147915</v>
      </c>
      <c r="S235" s="150">
        <v>55.599110043791512</v>
      </c>
      <c r="T235" s="150">
        <v>51.469619392526603</v>
      </c>
      <c r="U235" s="150">
        <v>49.012019288728169</v>
      </c>
      <c r="V235" s="150">
        <v>40.740349662454548</v>
      </c>
      <c r="W235" s="150">
        <v>44.883722295956112</v>
      </c>
      <c r="X235" s="150">
        <v>45.069855486327462</v>
      </c>
      <c r="Y235" s="177">
        <v>0.18613319037135057</v>
      </c>
      <c r="Z235" s="177">
        <v>-9.1244544559549823</v>
      </c>
      <c r="AA235" s="147"/>
      <c r="AB235" s="144"/>
      <c r="AC235" s="144"/>
      <c r="AD235" s="150">
        <v>82.544816346997635</v>
      </c>
      <c r="AE235" s="150">
        <v>54.194309942282445</v>
      </c>
      <c r="AF235" s="144"/>
    </row>
    <row r="236" spans="1:32" x14ac:dyDescent="0.25">
      <c r="A236" s="149" t="s">
        <v>248</v>
      </c>
      <c r="B236" s="150">
        <v>100.78415614236509</v>
      </c>
      <c r="C236" s="150">
        <v>89.048114434330316</v>
      </c>
      <c r="D236" s="150">
        <v>87.385065885797914</v>
      </c>
      <c r="E236" s="150">
        <v>105.20520231213871</v>
      </c>
      <c r="F236" s="150">
        <v>106.04393305439329</v>
      </c>
      <c r="G236" s="150">
        <v>88.381692573402361</v>
      </c>
      <c r="H236" s="150">
        <v>72.766081871345023</v>
      </c>
      <c r="I236" s="150">
        <v>75.134920634920604</v>
      </c>
      <c r="J236" s="177">
        <v>2.3688387635755817</v>
      </c>
      <c r="K236" s="177">
        <v>-18.199430510117566</v>
      </c>
      <c r="L236" s="147"/>
      <c r="M236" s="203">
        <v>-4.2121342415271812</v>
      </c>
      <c r="N236" s="144"/>
      <c r="P236" s="149" t="s">
        <v>248</v>
      </c>
      <c r="Q236" s="150">
        <v>88.376784015223564</v>
      </c>
      <c r="R236" s="150">
        <v>103.08444093422092</v>
      </c>
      <c r="S236" s="150">
        <v>78.35444006689147</v>
      </c>
      <c r="T236" s="150">
        <v>77.118495395661029</v>
      </c>
      <c r="U236" s="150">
        <v>79.564348828275115</v>
      </c>
      <c r="V236" s="150">
        <v>70.45182661958188</v>
      </c>
      <c r="W236" s="150">
        <v>79.595990550979934</v>
      </c>
      <c r="X236" s="150">
        <v>79.347054876447785</v>
      </c>
      <c r="Y236" s="177">
        <v>-0.24893567453214871</v>
      </c>
      <c r="Z236" s="177">
        <v>-4.1881875730285429</v>
      </c>
      <c r="AA236" s="147"/>
      <c r="AB236" s="144"/>
      <c r="AC236" s="144"/>
      <c r="AD236" s="150">
        <v>93.33435114503817</v>
      </c>
      <c r="AE236" s="150">
        <v>83.535242449476328</v>
      </c>
      <c r="AF236" s="144"/>
    </row>
    <row r="237" spans="1:32" x14ac:dyDescent="0.25">
      <c r="A237" s="146" t="s">
        <v>249</v>
      </c>
      <c r="B237" s="147">
        <v>301</v>
      </c>
      <c r="C237" s="147">
        <v>253</v>
      </c>
      <c r="D237" s="147">
        <v>384</v>
      </c>
      <c r="E237" s="147">
        <v>284</v>
      </c>
      <c r="F237" s="147">
        <v>422</v>
      </c>
      <c r="G237" s="147">
        <v>303</v>
      </c>
      <c r="H237" s="147">
        <v>246</v>
      </c>
      <c r="I237" s="147">
        <v>250</v>
      </c>
      <c r="J237" s="148">
        <v>1.6260162601626018E-2</v>
      </c>
      <c r="K237" s="148">
        <v>-0.20200638394892839</v>
      </c>
      <c r="L237" s="147"/>
      <c r="M237" s="155">
        <v>1.5236470014627012E-2</v>
      </c>
      <c r="N237" s="144"/>
      <c r="P237" s="146" t="s">
        <v>249</v>
      </c>
      <c r="Q237" s="147">
        <v>22324</v>
      </c>
      <c r="R237" s="147">
        <v>16983</v>
      </c>
      <c r="S237" s="147">
        <v>19184</v>
      </c>
      <c r="T237" s="147">
        <v>17322</v>
      </c>
      <c r="U237" s="147">
        <v>15445</v>
      </c>
      <c r="V237" s="147">
        <v>14996</v>
      </c>
      <c r="W237" s="147">
        <v>16937</v>
      </c>
      <c r="X237" s="147">
        <v>16408</v>
      </c>
      <c r="Y237" s="148">
        <v>-3.1233394343744465E-2</v>
      </c>
      <c r="Z237" s="148">
        <v>-6.7659163412911685E-2</v>
      </c>
      <c r="AA237" s="147"/>
      <c r="AB237" s="144"/>
      <c r="AC237" s="144"/>
      <c r="AD237" s="147">
        <v>313.28571428571428</v>
      </c>
      <c r="AE237" s="147">
        <v>17598.714285714286</v>
      </c>
      <c r="AF237" s="144"/>
    </row>
    <row r="238" spans="1:32" x14ac:dyDescent="0.25">
      <c r="A238" s="146" t="s">
        <v>250</v>
      </c>
      <c r="B238" s="150">
        <v>41</v>
      </c>
      <c r="C238" s="150">
        <v>32</v>
      </c>
      <c r="D238" s="150">
        <v>48</v>
      </c>
      <c r="E238" s="150">
        <v>80</v>
      </c>
      <c r="F238" s="150">
        <v>79</v>
      </c>
      <c r="G238" s="150">
        <v>50</v>
      </c>
      <c r="H238" s="150">
        <v>32</v>
      </c>
      <c r="I238" s="150">
        <v>56</v>
      </c>
      <c r="J238" s="148">
        <v>0.75</v>
      </c>
      <c r="K238" s="148">
        <v>8.2872928176795563E-2</v>
      </c>
      <c r="L238" s="147"/>
      <c r="M238" s="155">
        <v>1.6676593210244194E-2</v>
      </c>
      <c r="N238" s="144"/>
      <c r="P238" s="146" t="s">
        <v>250</v>
      </c>
      <c r="Q238" s="150">
        <v>3712</v>
      </c>
      <c r="R238" s="150">
        <v>2876</v>
      </c>
      <c r="S238" s="150">
        <v>3154</v>
      </c>
      <c r="T238" s="150">
        <v>2931</v>
      </c>
      <c r="U238" s="150">
        <v>2336</v>
      </c>
      <c r="V238" s="150">
        <v>2499</v>
      </c>
      <c r="W238" s="150">
        <v>2873</v>
      </c>
      <c r="X238" s="150">
        <v>3358</v>
      </c>
      <c r="Y238" s="148">
        <v>0.16881308736512357</v>
      </c>
      <c r="Z238" s="148">
        <v>0.15332908100682013</v>
      </c>
      <c r="AA238" s="147"/>
      <c r="AB238" s="144"/>
      <c r="AC238" s="144"/>
      <c r="AD238" s="150">
        <v>51.714285714285715</v>
      </c>
      <c r="AE238" s="150">
        <v>2911.5714285714284</v>
      </c>
      <c r="AF238" s="144"/>
    </row>
    <row r="239" spans="1:32" x14ac:dyDescent="0.25">
      <c r="A239" s="149" t="s">
        <v>251</v>
      </c>
      <c r="B239" s="147">
        <v>0</v>
      </c>
      <c r="C239" s="147">
        <v>1294</v>
      </c>
      <c r="D239" s="147">
        <v>946</v>
      </c>
      <c r="E239" s="147">
        <v>865</v>
      </c>
      <c r="F239" s="147">
        <v>676</v>
      </c>
      <c r="G239" s="147">
        <v>909</v>
      </c>
      <c r="H239" s="147">
        <v>795</v>
      </c>
      <c r="I239" s="147">
        <v>857</v>
      </c>
      <c r="J239" s="148">
        <v>7.7987421383647795E-2</v>
      </c>
      <c r="K239" s="157">
        <v>-6.253418413855967E-2</v>
      </c>
      <c r="L239" s="147"/>
      <c r="M239" s="155">
        <v>2.248222671108896E-2</v>
      </c>
      <c r="N239" s="144"/>
      <c r="P239" s="149" t="s">
        <v>251</v>
      </c>
      <c r="Q239" s="147">
        <v>0</v>
      </c>
      <c r="R239" s="147">
        <v>57225</v>
      </c>
      <c r="S239" s="147">
        <v>44353</v>
      </c>
      <c r="T239" s="147">
        <v>38574</v>
      </c>
      <c r="U239" s="147">
        <v>35656</v>
      </c>
      <c r="V239" s="147">
        <v>33969</v>
      </c>
      <c r="W239" s="147">
        <v>33799</v>
      </c>
      <c r="X239" s="147">
        <v>38119</v>
      </c>
      <c r="Y239" s="148">
        <v>0.1278144323796562</v>
      </c>
      <c r="Z239" s="157">
        <v>-6.1015863631884916E-2</v>
      </c>
      <c r="AA239" s="147"/>
      <c r="AB239" s="144"/>
      <c r="AC239" s="144"/>
      <c r="AD239" s="158">
        <v>914.16666666666663</v>
      </c>
      <c r="AE239" s="158">
        <v>40596</v>
      </c>
      <c r="AF239" s="144"/>
    </row>
    <row r="240" spans="1:32" x14ac:dyDescent="0.25">
      <c r="A240" s="159" t="s">
        <v>252</v>
      </c>
      <c r="B240" s="150">
        <v>297</v>
      </c>
      <c r="C240" s="150">
        <v>199</v>
      </c>
      <c r="D240" s="150">
        <v>329</v>
      </c>
      <c r="E240" s="150">
        <v>208</v>
      </c>
      <c r="F240" s="150">
        <v>241</v>
      </c>
      <c r="G240" s="150">
        <v>242</v>
      </c>
      <c r="H240" s="150">
        <v>223</v>
      </c>
      <c r="I240" s="150">
        <v>224</v>
      </c>
      <c r="J240" s="148">
        <v>4.4843049327354259E-3</v>
      </c>
      <c r="K240" s="148">
        <v>-9.8332374928119567E-2</v>
      </c>
      <c r="L240" s="147"/>
      <c r="M240" s="155">
        <v>1.9127316198445904E-2</v>
      </c>
      <c r="N240" s="144"/>
      <c r="P240" s="159" t="s">
        <v>252</v>
      </c>
      <c r="Q240" s="150">
        <v>16137</v>
      </c>
      <c r="R240" s="150">
        <v>14829</v>
      </c>
      <c r="S240" s="150">
        <v>14987</v>
      </c>
      <c r="T240" s="150">
        <v>12305</v>
      </c>
      <c r="U240" s="150">
        <v>12073</v>
      </c>
      <c r="V240" s="150">
        <v>11874</v>
      </c>
      <c r="W240" s="150">
        <v>11144</v>
      </c>
      <c r="X240" s="150">
        <v>11711</v>
      </c>
      <c r="Y240" s="148">
        <v>5.0879396984924621E-2</v>
      </c>
      <c r="Z240" s="148">
        <v>-0.12182240838145031</v>
      </c>
      <c r="AA240" s="147"/>
      <c r="AB240" s="144"/>
      <c r="AC240" s="144"/>
      <c r="AD240" s="150">
        <v>248.42857142857142</v>
      </c>
      <c r="AE240" s="150">
        <v>13335.571428571429</v>
      </c>
      <c r="AF240" s="144"/>
    </row>
    <row r="241" spans="1:32" x14ac:dyDescent="0.25">
      <c r="A241" s="159" t="s">
        <v>253</v>
      </c>
      <c r="B241" s="150">
        <v>44</v>
      </c>
      <c r="C241" s="150">
        <v>21</v>
      </c>
      <c r="D241" s="150">
        <v>27</v>
      </c>
      <c r="E241" s="150">
        <v>20</v>
      </c>
      <c r="F241" s="150">
        <v>26</v>
      </c>
      <c r="G241" s="150">
        <v>10</v>
      </c>
      <c r="H241" s="150">
        <v>15</v>
      </c>
      <c r="I241" s="150">
        <v>18</v>
      </c>
      <c r="J241" s="148">
        <v>0.2</v>
      </c>
      <c r="K241" s="148">
        <v>-0.22699386503067481</v>
      </c>
      <c r="L241" s="147"/>
      <c r="M241" s="155">
        <v>2.1151586368977675E-2</v>
      </c>
      <c r="N241" s="144"/>
      <c r="P241" s="159" t="s">
        <v>253</v>
      </c>
      <c r="Q241" s="150">
        <v>907</v>
      </c>
      <c r="R241" s="150">
        <v>922</v>
      </c>
      <c r="S241" s="150">
        <v>1125</v>
      </c>
      <c r="T241" s="150">
        <v>961</v>
      </c>
      <c r="U241" s="150">
        <v>769</v>
      </c>
      <c r="V241" s="150">
        <v>746</v>
      </c>
      <c r="W241" s="150">
        <v>686</v>
      </c>
      <c r="X241" s="150">
        <v>851</v>
      </c>
      <c r="Y241" s="148">
        <v>0.24052478134110788</v>
      </c>
      <c r="Z241" s="148">
        <v>-2.5997383911052923E-2</v>
      </c>
      <c r="AA241" s="147"/>
      <c r="AB241" s="144"/>
      <c r="AC241" s="144"/>
      <c r="AD241" s="150">
        <v>23.285714285714285</v>
      </c>
      <c r="AE241" s="150">
        <v>873.71428571428567</v>
      </c>
      <c r="AF241" s="144"/>
    </row>
    <row r="242" spans="1:32" x14ac:dyDescent="0.25">
      <c r="A242" s="159" t="s">
        <v>254</v>
      </c>
      <c r="B242" s="191">
        <v>0.12903225806451613</v>
      </c>
      <c r="C242" s="191">
        <v>9.5454545454545459E-2</v>
      </c>
      <c r="D242" s="191">
        <v>7.5842696629213488E-2</v>
      </c>
      <c r="E242" s="191">
        <v>8.771929824561403E-2</v>
      </c>
      <c r="F242" s="191">
        <v>9.7378277153558054E-2</v>
      </c>
      <c r="G242" s="191">
        <v>3.968253968253968E-2</v>
      </c>
      <c r="H242" s="191">
        <v>6.3025210084033612E-2</v>
      </c>
      <c r="I242" s="191">
        <v>7.43801652892562E-2</v>
      </c>
      <c r="J242" s="172">
        <v>1.1354955205222588</v>
      </c>
      <c r="K242" s="172">
        <v>-1.1319098643446213</v>
      </c>
      <c r="L242" s="147"/>
      <c r="M242" s="203">
        <v>0.66361754787164773</v>
      </c>
      <c r="N242" s="144"/>
      <c r="P242" s="159" t="s">
        <v>254</v>
      </c>
      <c r="Q242" s="191">
        <v>5.3215207697723539E-2</v>
      </c>
      <c r="R242" s="191">
        <v>5.8535965970414577E-2</v>
      </c>
      <c r="S242" s="191">
        <v>6.9823733862959286E-2</v>
      </c>
      <c r="T242" s="191">
        <v>7.2440826172169459E-2</v>
      </c>
      <c r="U242" s="191">
        <v>5.9881638374085035E-2</v>
      </c>
      <c r="V242" s="191">
        <v>5.9112519809825674E-2</v>
      </c>
      <c r="W242" s="191">
        <v>5.7988165680473373E-2</v>
      </c>
      <c r="X242" s="191">
        <v>6.7743989810539723E-2</v>
      </c>
      <c r="Y242" s="172">
        <v>0.97558241300663495</v>
      </c>
      <c r="Z242" s="172">
        <v>0.62550238426113125</v>
      </c>
      <c r="AA242" s="147"/>
      <c r="AB242" s="144"/>
      <c r="AC242" s="144"/>
      <c r="AD242" s="191">
        <v>8.5699263932702413E-2</v>
      </c>
      <c r="AE242" s="191">
        <v>6.1488965967928411E-2</v>
      </c>
      <c r="AF242" s="144"/>
    </row>
    <row r="243" spans="1:32" x14ac:dyDescent="0.25">
      <c r="A243" s="161" t="s">
        <v>255</v>
      </c>
      <c r="B243" s="161"/>
      <c r="C243" s="161"/>
      <c r="D243" s="161"/>
      <c r="E243" s="144"/>
      <c r="F243" s="144"/>
      <c r="G243" s="144"/>
      <c r="H243" s="144"/>
      <c r="I243" s="144"/>
      <c r="J243" s="144"/>
      <c r="K243" s="144"/>
      <c r="L243" s="144"/>
      <c r="M243" s="144"/>
      <c r="N243" s="144"/>
      <c r="O243" s="204"/>
      <c r="P243" s="161" t="s">
        <v>255</v>
      </c>
      <c r="Q243" s="161"/>
      <c r="R243" s="161"/>
      <c r="S243" s="161"/>
      <c r="T243" s="144"/>
      <c r="U243" s="144"/>
      <c r="V243" s="144"/>
      <c r="W243" s="144"/>
      <c r="X243" s="144"/>
      <c r="Y243" s="144"/>
      <c r="Z243" s="144"/>
      <c r="AA243" s="144"/>
      <c r="AB243" s="144"/>
      <c r="AC243" s="144"/>
      <c r="AD243" s="144"/>
      <c r="AE243" s="144"/>
      <c r="AF243" s="144"/>
    </row>
    <row r="244" spans="1:32" x14ac:dyDescent="0.25">
      <c r="A244" s="161"/>
      <c r="B244" s="161"/>
      <c r="C244" s="161"/>
      <c r="D244" s="161"/>
      <c r="E244" s="144"/>
      <c r="F244" s="144"/>
      <c r="G244" s="144"/>
      <c r="H244" s="144"/>
      <c r="I244" s="144"/>
      <c r="J244" s="144"/>
      <c r="K244" s="144"/>
      <c r="L244" s="144"/>
      <c r="M244" s="144"/>
      <c r="N244" s="144"/>
      <c r="O244" s="204"/>
      <c r="P244" s="161"/>
      <c r="Q244" s="161"/>
      <c r="R244" s="161"/>
      <c r="S244" s="161"/>
      <c r="T244" s="144"/>
      <c r="U244" s="144"/>
      <c r="V244" s="144"/>
      <c r="W244" s="144"/>
      <c r="X244" s="144"/>
      <c r="Y244" s="144"/>
      <c r="Z244" s="144"/>
      <c r="AA244" s="144"/>
      <c r="AB244" s="144"/>
      <c r="AC244" s="144"/>
      <c r="AD244" s="144"/>
      <c r="AE244" s="144"/>
      <c r="AF244" s="144"/>
    </row>
    <row r="245" spans="1:32" x14ac:dyDescent="0.25">
      <c r="A245" s="204"/>
      <c r="B245" s="204"/>
      <c r="C245" s="204"/>
      <c r="D245" s="20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row>
    <row r="246" spans="1:32" x14ac:dyDescent="0.25">
      <c r="A246" s="189" t="s">
        <v>281</v>
      </c>
      <c r="B246" s="189"/>
      <c r="C246" s="189"/>
      <c r="D246" s="189"/>
      <c r="E246" s="181"/>
      <c r="F246" s="167"/>
      <c r="G246" s="167"/>
      <c r="H246" s="167"/>
      <c r="I246" s="167"/>
      <c r="J246" s="167"/>
      <c r="K246" s="167"/>
      <c r="L246" s="188"/>
      <c r="M246" s="211"/>
      <c r="N246" s="144"/>
      <c r="O246" s="211"/>
      <c r="P246" s="189" t="s">
        <v>281</v>
      </c>
      <c r="Q246" s="189"/>
      <c r="R246" s="189"/>
      <c r="S246" s="189"/>
      <c r="T246" s="181"/>
      <c r="U246" s="144"/>
      <c r="V246" s="144"/>
      <c r="W246" s="144"/>
      <c r="X246" s="144"/>
      <c r="Y246" s="144"/>
      <c r="Z246" s="144"/>
      <c r="AA246" s="188"/>
      <c r="AB246" s="144"/>
      <c r="AC246" s="144"/>
      <c r="AD246" s="144"/>
      <c r="AE246" s="144"/>
      <c r="AF246" s="144"/>
    </row>
    <row r="247" spans="1:32" x14ac:dyDescent="0.25">
      <c r="A247" s="166" t="s">
        <v>325</v>
      </c>
      <c r="B247" s="166"/>
      <c r="C247" s="166"/>
      <c r="D247" s="166"/>
      <c r="E247" s="213"/>
      <c r="F247" s="167"/>
      <c r="G247" s="167"/>
      <c r="H247" s="167"/>
      <c r="I247" s="167"/>
      <c r="J247" s="167"/>
      <c r="K247" s="167"/>
      <c r="L247" s="167"/>
      <c r="M247" s="144"/>
      <c r="N247" s="144"/>
      <c r="P247" s="166" t="s">
        <v>231</v>
      </c>
      <c r="Q247" s="166"/>
      <c r="R247" s="166"/>
      <c r="S247" s="166"/>
      <c r="T247" s="162"/>
      <c r="U247" s="144"/>
      <c r="V247" s="144"/>
      <c r="W247" s="144"/>
      <c r="X247" s="144"/>
      <c r="Y247" s="144"/>
      <c r="Z247" s="144"/>
      <c r="AA247" s="167"/>
      <c r="AB247" s="144"/>
      <c r="AC247" s="144"/>
      <c r="AD247" s="144"/>
      <c r="AE247" s="144"/>
      <c r="AF247" s="144"/>
    </row>
    <row r="248" spans="1:32" ht="31.5" x14ac:dyDescent="0.25">
      <c r="A248" s="190"/>
      <c r="B248" s="141">
        <v>2019</v>
      </c>
      <c r="C248" s="141">
        <v>2020</v>
      </c>
      <c r="D248" s="141">
        <v>2021</v>
      </c>
      <c r="E248" s="141">
        <v>2022</v>
      </c>
      <c r="F248" s="141">
        <v>2023</v>
      </c>
      <c r="G248" s="141">
        <v>2024</v>
      </c>
      <c r="H248" s="141">
        <v>2025</v>
      </c>
      <c r="I248" s="141">
        <v>2026</v>
      </c>
      <c r="J248" s="142" t="s">
        <v>232</v>
      </c>
      <c r="K248" s="142" t="s">
        <v>233</v>
      </c>
      <c r="L248" s="143" t="s">
        <v>234</v>
      </c>
      <c r="M248" s="145" t="s">
        <v>287</v>
      </c>
      <c r="N248" s="144"/>
      <c r="P248" s="190"/>
      <c r="Q248" s="141">
        <v>2019</v>
      </c>
      <c r="R248" s="141">
        <v>2020</v>
      </c>
      <c r="S248" s="141">
        <v>2021</v>
      </c>
      <c r="T248" s="141">
        <v>2022</v>
      </c>
      <c r="U248" s="141">
        <v>2023</v>
      </c>
      <c r="V248" s="141">
        <v>2024</v>
      </c>
      <c r="W248" s="141">
        <v>2025</v>
      </c>
      <c r="X248" s="141">
        <v>2026</v>
      </c>
      <c r="Y248" s="142" t="s">
        <v>232</v>
      </c>
      <c r="Z248" s="142" t="s">
        <v>233</v>
      </c>
      <c r="AA248" s="143" t="s">
        <v>234</v>
      </c>
      <c r="AB248" s="144"/>
      <c r="AC248" s="144"/>
      <c r="AD248" s="145" t="s">
        <v>326</v>
      </c>
      <c r="AE248" s="145" t="s">
        <v>235</v>
      </c>
      <c r="AF248" s="144"/>
    </row>
    <row r="249" spans="1:32" x14ac:dyDescent="0.25">
      <c r="A249" s="146" t="s">
        <v>236</v>
      </c>
      <c r="B249" s="147">
        <v>28</v>
      </c>
      <c r="C249" s="147">
        <v>25</v>
      </c>
      <c r="D249" s="147">
        <v>20</v>
      </c>
      <c r="E249" s="147">
        <v>26</v>
      </c>
      <c r="F249" s="147">
        <v>15</v>
      </c>
      <c r="G249" s="147">
        <v>14</v>
      </c>
      <c r="H249" s="147">
        <v>11</v>
      </c>
      <c r="I249" s="147">
        <v>7</v>
      </c>
      <c r="J249" s="148">
        <v>-0.36363636363636365</v>
      </c>
      <c r="K249" s="148">
        <v>-0.64748201438848918</v>
      </c>
      <c r="L249" s="147"/>
      <c r="M249" s="155">
        <v>6.4754856614246065E-3</v>
      </c>
      <c r="N249" s="144"/>
      <c r="P249" s="146" t="s">
        <v>236</v>
      </c>
      <c r="Q249" s="147">
        <v>1195</v>
      </c>
      <c r="R249" s="147">
        <v>1342</v>
      </c>
      <c r="S249" s="147">
        <v>1044</v>
      </c>
      <c r="T249" s="147">
        <v>812</v>
      </c>
      <c r="U249" s="147">
        <v>923</v>
      </c>
      <c r="V249" s="147">
        <v>872</v>
      </c>
      <c r="W249" s="147">
        <v>1126</v>
      </c>
      <c r="X249" s="147">
        <v>1081</v>
      </c>
      <c r="Y249" s="148">
        <v>-3.9964476021314387E-2</v>
      </c>
      <c r="Z249" s="148">
        <v>3.4591194968553424E-2</v>
      </c>
      <c r="AA249" s="147"/>
      <c r="AB249" s="144"/>
      <c r="AC249" s="144"/>
      <c r="AD249" s="147">
        <v>19.857142857142858</v>
      </c>
      <c r="AE249" s="147">
        <v>1044.8571428571429</v>
      </c>
      <c r="AF249" s="144"/>
    </row>
    <row r="250" spans="1:32" x14ac:dyDescent="0.25">
      <c r="A250" s="149" t="s">
        <v>237</v>
      </c>
      <c r="B250" s="150">
        <v>5</v>
      </c>
      <c r="C250" s="150">
        <v>7</v>
      </c>
      <c r="D250" s="150">
        <v>2</v>
      </c>
      <c r="E250" s="150">
        <v>4</v>
      </c>
      <c r="F250" s="150">
        <v>1</v>
      </c>
      <c r="G250" s="150">
        <v>7</v>
      </c>
      <c r="H250" s="150">
        <v>5</v>
      </c>
      <c r="I250" s="150">
        <v>0</v>
      </c>
      <c r="J250" s="148">
        <v>-1</v>
      </c>
      <c r="K250" s="148">
        <v>-1</v>
      </c>
      <c r="L250" s="147"/>
      <c r="M250" s="155">
        <v>0</v>
      </c>
      <c r="N250" s="144"/>
      <c r="P250" s="149" t="s">
        <v>237</v>
      </c>
      <c r="Q250" s="150">
        <v>304</v>
      </c>
      <c r="R250" s="150">
        <v>346</v>
      </c>
      <c r="S250" s="150">
        <v>217</v>
      </c>
      <c r="T250" s="150">
        <v>177</v>
      </c>
      <c r="U250" s="150">
        <v>164</v>
      </c>
      <c r="V250" s="150">
        <v>203</v>
      </c>
      <c r="W250" s="150">
        <v>252</v>
      </c>
      <c r="X250" s="150">
        <v>157</v>
      </c>
      <c r="Y250" s="148">
        <v>-0.37698412698412698</v>
      </c>
      <c r="Z250" s="148">
        <v>-0.33914612146722795</v>
      </c>
      <c r="AA250" s="147"/>
      <c r="AB250" s="144"/>
      <c r="AC250" s="144"/>
      <c r="AD250" s="150">
        <v>4.4285714285714288</v>
      </c>
      <c r="AE250" s="150">
        <v>237.57142857142858</v>
      </c>
      <c r="AF250" s="144"/>
    </row>
    <row r="251" spans="1:32" x14ac:dyDescent="0.25">
      <c r="A251" s="146" t="s">
        <v>90</v>
      </c>
      <c r="B251" s="151">
        <v>0.18518518518518517</v>
      </c>
      <c r="C251" s="151">
        <v>0.29166666666666669</v>
      </c>
      <c r="D251" s="151">
        <v>0.1</v>
      </c>
      <c r="E251" s="151">
        <v>0.17391304347826086</v>
      </c>
      <c r="F251" s="151">
        <v>7.1428571428571425E-2</v>
      </c>
      <c r="G251" s="151">
        <v>0.5</v>
      </c>
      <c r="H251" s="151">
        <v>0.5</v>
      </c>
      <c r="I251" s="151">
        <v>0</v>
      </c>
      <c r="J251" s="172">
        <v>-50</v>
      </c>
      <c r="K251" s="172">
        <v>-23.484848484848484</v>
      </c>
      <c r="L251" s="147"/>
      <c r="M251" s="203">
        <v>-16.561181434599156</v>
      </c>
      <c r="N251" s="144"/>
      <c r="P251" s="146" t="s">
        <v>90</v>
      </c>
      <c r="Q251" s="151">
        <v>0.28760643330179753</v>
      </c>
      <c r="R251" s="151">
        <v>0.28061638280616386</v>
      </c>
      <c r="S251" s="151">
        <v>0.22627737226277372</v>
      </c>
      <c r="T251" s="151">
        <v>0.23381770145310435</v>
      </c>
      <c r="U251" s="151">
        <v>0.20398009950248755</v>
      </c>
      <c r="V251" s="151">
        <v>0.25343320848938827</v>
      </c>
      <c r="W251" s="151">
        <v>0.24778761061946902</v>
      </c>
      <c r="X251" s="151">
        <v>0.16561181434599156</v>
      </c>
      <c r="Y251" s="172">
        <v>-8.2175796273477459</v>
      </c>
      <c r="Z251" s="172">
        <v>-8.5293436106633678</v>
      </c>
      <c r="AA251" s="147"/>
      <c r="AB251" s="144"/>
      <c r="AC251" s="144"/>
      <c r="AD251" s="151">
        <v>0.23484848484848486</v>
      </c>
      <c r="AE251" s="151">
        <v>0.25090525045262524</v>
      </c>
      <c r="AF251" s="144"/>
    </row>
    <row r="252" spans="1:32" x14ac:dyDescent="0.25">
      <c r="A252" s="149" t="s">
        <v>238</v>
      </c>
      <c r="B252" s="150">
        <v>3</v>
      </c>
      <c r="C252" s="150">
        <v>6</v>
      </c>
      <c r="D252" s="150">
        <v>1</v>
      </c>
      <c r="E252" s="150">
        <v>2</v>
      </c>
      <c r="F252" s="150">
        <v>0</v>
      </c>
      <c r="G252" s="150">
        <v>4</v>
      </c>
      <c r="H252" s="150">
        <v>4</v>
      </c>
      <c r="I252" s="150">
        <v>0</v>
      </c>
      <c r="J252" s="148">
        <v>-1</v>
      </c>
      <c r="K252" s="148">
        <v>-1</v>
      </c>
      <c r="L252" s="147"/>
      <c r="M252" s="155">
        <v>0</v>
      </c>
      <c r="N252" s="144"/>
      <c r="P252" s="149" t="s">
        <v>238</v>
      </c>
      <c r="Q252" s="150">
        <v>189</v>
      </c>
      <c r="R252" s="150">
        <v>211</v>
      </c>
      <c r="S252" s="150">
        <v>126</v>
      </c>
      <c r="T252" s="150">
        <v>98</v>
      </c>
      <c r="U252" s="150">
        <v>94</v>
      </c>
      <c r="V252" s="150">
        <v>117</v>
      </c>
      <c r="W252" s="150">
        <v>135</v>
      </c>
      <c r="X252" s="150">
        <v>88</v>
      </c>
      <c r="Y252" s="148">
        <v>-0.34814814814814815</v>
      </c>
      <c r="Z252" s="148">
        <v>-0.36494845360824746</v>
      </c>
      <c r="AA252" s="147"/>
      <c r="AB252" s="144"/>
      <c r="AC252" s="144"/>
      <c r="AD252" s="150">
        <v>2.8571428571428572</v>
      </c>
      <c r="AE252" s="150">
        <v>138.57142857142858</v>
      </c>
      <c r="AF252" s="144"/>
    </row>
    <row r="253" spans="1:32" x14ac:dyDescent="0.25">
      <c r="A253" s="149" t="s">
        <v>239</v>
      </c>
      <c r="B253" s="153">
        <v>0.10714285714285714</v>
      </c>
      <c r="C253" s="153">
        <v>0.24</v>
      </c>
      <c r="D253" s="153">
        <v>0.05</v>
      </c>
      <c r="E253" s="153">
        <v>7.6923076923076927E-2</v>
      </c>
      <c r="F253" s="153">
        <v>0</v>
      </c>
      <c r="G253" s="153">
        <v>0.2857142857142857</v>
      </c>
      <c r="H253" s="153">
        <v>0.36363636363636365</v>
      </c>
      <c r="I253" s="153">
        <v>0</v>
      </c>
      <c r="J253" s="172">
        <v>-36.363636363636367</v>
      </c>
      <c r="K253" s="172">
        <v>-14.388489208633093</v>
      </c>
      <c r="L253" s="147"/>
      <c r="M253" s="203">
        <v>-8.1406105457909348</v>
      </c>
      <c r="N253" s="144"/>
      <c r="P253" s="149" t="s">
        <v>239</v>
      </c>
      <c r="Q253" s="153">
        <v>0.15815899581589959</v>
      </c>
      <c r="R253" s="153">
        <v>0.15722801788375559</v>
      </c>
      <c r="S253" s="153">
        <v>0.1206896551724138</v>
      </c>
      <c r="T253" s="153">
        <v>0.1206896551724138</v>
      </c>
      <c r="U253" s="153">
        <v>0.10184182015167931</v>
      </c>
      <c r="V253" s="153">
        <v>0.13417431192660551</v>
      </c>
      <c r="W253" s="153">
        <v>0.11989342806394317</v>
      </c>
      <c r="X253" s="153">
        <v>8.1406105457909342E-2</v>
      </c>
      <c r="Y253" s="172">
        <v>-3.8487322606033825</v>
      </c>
      <c r="Z253" s="172">
        <v>-5.121626260334307</v>
      </c>
      <c r="AA253" s="147"/>
      <c r="AB253" s="144"/>
      <c r="AC253" s="144"/>
      <c r="AD253" s="153">
        <v>0.14388489208633093</v>
      </c>
      <c r="AE253" s="153">
        <v>0.13262236806125241</v>
      </c>
      <c r="AF253" s="144"/>
    </row>
    <row r="254" spans="1:32" x14ac:dyDescent="0.25">
      <c r="A254" s="149" t="s">
        <v>240</v>
      </c>
      <c r="B254" s="153">
        <v>0.6</v>
      </c>
      <c r="C254" s="153">
        <v>0.8571428571428571</v>
      </c>
      <c r="D254" s="153">
        <v>0.5</v>
      </c>
      <c r="E254" s="153">
        <v>0.5</v>
      </c>
      <c r="F254" s="153">
        <v>0</v>
      </c>
      <c r="G254" s="153">
        <v>0.5714285714285714</v>
      </c>
      <c r="H254" s="153">
        <v>0.8</v>
      </c>
      <c r="I254" s="153" t="e">
        <v>#DIV/0!</v>
      </c>
      <c r="J254" s="172" t="e">
        <v>#DIV/0!</v>
      </c>
      <c r="K254" s="172" t="e">
        <v>#DIV/0!</v>
      </c>
      <c r="L254" s="147"/>
      <c r="M254" s="203" t="e">
        <v>#DIV/0!</v>
      </c>
      <c r="N254" s="144"/>
      <c r="P254" s="149" t="s">
        <v>240</v>
      </c>
      <c r="Q254" s="153">
        <v>0.62171052631578949</v>
      </c>
      <c r="R254" s="153">
        <v>0.60982658959537572</v>
      </c>
      <c r="S254" s="153">
        <v>0.58064516129032262</v>
      </c>
      <c r="T254" s="153">
        <v>0.5536723163841808</v>
      </c>
      <c r="U254" s="153">
        <v>0.57317073170731703</v>
      </c>
      <c r="V254" s="153">
        <v>0.57635467980295563</v>
      </c>
      <c r="W254" s="153">
        <v>0.5357142857142857</v>
      </c>
      <c r="X254" s="153">
        <v>0.56050955414012738</v>
      </c>
      <c r="Y254" s="172">
        <v>2.4795268425841677</v>
      </c>
      <c r="Z254" s="172">
        <v>-2.2773668950672454</v>
      </c>
      <c r="AA254" s="147"/>
      <c r="AB254" s="144"/>
      <c r="AC254" s="144"/>
      <c r="AD254" s="153">
        <v>0.64516129032258063</v>
      </c>
      <c r="AE254" s="153">
        <v>0.58328322309079983</v>
      </c>
      <c r="AF254" s="144"/>
    </row>
    <row r="255" spans="1:32" ht="22.15" customHeight="1" x14ac:dyDescent="0.25">
      <c r="A255" s="154" t="s">
        <v>241</v>
      </c>
      <c r="B255" s="155">
        <v>0.2</v>
      </c>
      <c r="C255" s="155">
        <v>0.14285714285714285</v>
      </c>
      <c r="D255" s="155">
        <v>0</v>
      </c>
      <c r="E255" s="155">
        <v>0</v>
      </c>
      <c r="F255" s="155">
        <v>0</v>
      </c>
      <c r="G255" s="155">
        <v>0</v>
      </c>
      <c r="H255" s="155">
        <v>0.2</v>
      </c>
      <c r="I255" s="155" t="e">
        <v>#DIV/0!</v>
      </c>
      <c r="J255" s="172" t="e">
        <v>#DIV/0!</v>
      </c>
      <c r="K255" s="172" t="e">
        <v>#DIV/0!</v>
      </c>
      <c r="L255" s="147"/>
      <c r="M255" s="203" t="e">
        <v>#DIV/0!</v>
      </c>
      <c r="N255" s="144"/>
      <c r="P255" s="154" t="s">
        <v>241</v>
      </c>
      <c r="Q255" s="155">
        <v>0.21710526315789475</v>
      </c>
      <c r="R255" s="155">
        <v>0.18497109826589594</v>
      </c>
      <c r="S255" s="155">
        <v>0.24423963133640553</v>
      </c>
      <c r="T255" s="155">
        <v>0.25988700564971751</v>
      </c>
      <c r="U255" s="155">
        <v>0.27439024390243905</v>
      </c>
      <c r="V255" s="155">
        <v>0.23645320197044334</v>
      </c>
      <c r="W255" s="155">
        <v>0.23809523809523808</v>
      </c>
      <c r="X255" s="155">
        <v>0.24203821656050956</v>
      </c>
      <c r="Y255" s="172">
        <v>0.39429784652714739</v>
      </c>
      <c r="Z255" s="172">
        <v>1.2332864786606974</v>
      </c>
      <c r="AA255" s="147"/>
      <c r="AB255" s="144"/>
      <c r="AC255" s="144"/>
      <c r="AD255" s="151">
        <v>9.6774193548387094E-2</v>
      </c>
      <c r="AE255" s="151">
        <v>0.22970535177390258</v>
      </c>
      <c r="AF255" s="144"/>
    </row>
    <row r="256" spans="1:32" ht="22.15" customHeight="1" x14ac:dyDescent="0.25">
      <c r="A256" s="154" t="s">
        <v>242</v>
      </c>
      <c r="B256" s="155">
        <v>3.5714285714285712E-2</v>
      </c>
      <c r="C256" s="155">
        <v>0.04</v>
      </c>
      <c r="D256" s="155">
        <v>0</v>
      </c>
      <c r="E256" s="155">
        <v>0</v>
      </c>
      <c r="F256" s="155">
        <v>0</v>
      </c>
      <c r="G256" s="155">
        <v>0</v>
      </c>
      <c r="H256" s="155">
        <v>9.0909090909090912E-2</v>
      </c>
      <c r="I256" s="155">
        <v>0</v>
      </c>
      <c r="J256" s="172">
        <v>-9.0909090909090917</v>
      </c>
      <c r="K256" s="172">
        <v>-2.1582733812949639</v>
      </c>
      <c r="L256" s="147"/>
      <c r="M256" s="203">
        <v>-3.5152636447733578</v>
      </c>
      <c r="N256" s="144"/>
      <c r="P256" s="154" t="s">
        <v>242</v>
      </c>
      <c r="Q256" s="155">
        <v>5.5230125523012555E-2</v>
      </c>
      <c r="R256" s="155">
        <v>4.7690014903129657E-2</v>
      </c>
      <c r="S256" s="155">
        <v>5.0766283524904213E-2</v>
      </c>
      <c r="T256" s="155">
        <v>5.6650246305418719E-2</v>
      </c>
      <c r="U256" s="155">
        <v>4.8754062838569881E-2</v>
      </c>
      <c r="V256" s="155">
        <v>5.5045871559633031E-2</v>
      </c>
      <c r="W256" s="155">
        <v>5.328596802841918E-2</v>
      </c>
      <c r="X256" s="155">
        <v>3.515263644773358E-2</v>
      </c>
      <c r="Y256" s="172">
        <v>-1.8133331580685599</v>
      </c>
      <c r="Z256" s="172">
        <v>-1.7075966232058599</v>
      </c>
      <c r="AA256" s="147"/>
      <c r="AB256" s="144"/>
      <c r="AC256" s="144"/>
      <c r="AD256" s="151">
        <v>2.1582733812949641E-2</v>
      </c>
      <c r="AE256" s="151">
        <v>5.222860267979218E-2</v>
      </c>
      <c r="AF256" s="144"/>
    </row>
    <row r="257" spans="1:32" ht="22.15" customHeight="1" x14ac:dyDescent="0.25">
      <c r="A257" s="154" t="s">
        <v>243</v>
      </c>
      <c r="B257" s="155">
        <v>0.8214285714285714</v>
      </c>
      <c r="C257" s="155">
        <v>0.64</v>
      </c>
      <c r="D257" s="155">
        <v>0.9</v>
      </c>
      <c r="E257" s="155">
        <v>0.76923076923076927</v>
      </c>
      <c r="F257" s="155">
        <v>0.8666666666666667</v>
      </c>
      <c r="G257" s="155">
        <v>0.5</v>
      </c>
      <c r="H257" s="155">
        <v>0.45454545454545453</v>
      </c>
      <c r="I257" s="155">
        <v>1</v>
      </c>
      <c r="J257" s="172">
        <v>54.54545454545454</v>
      </c>
      <c r="K257" s="172">
        <v>26.618705035971225</v>
      </c>
      <c r="L257" s="147"/>
      <c r="M257" s="203">
        <v>27.474560592044405</v>
      </c>
      <c r="N257" s="144"/>
      <c r="P257" s="154" t="s">
        <v>243</v>
      </c>
      <c r="Q257" s="155">
        <v>0.63933054393305444</v>
      </c>
      <c r="R257" s="155">
        <v>0.65946348733233984</v>
      </c>
      <c r="S257" s="155">
        <v>0.71455938697318011</v>
      </c>
      <c r="T257" s="155">
        <v>0.73029556650246308</v>
      </c>
      <c r="U257" s="155">
        <v>0.68905742145178761</v>
      </c>
      <c r="V257" s="155">
        <v>0.67087155963302747</v>
      </c>
      <c r="W257" s="155">
        <v>0.67673179396092364</v>
      </c>
      <c r="X257" s="155">
        <v>0.72525439407955594</v>
      </c>
      <c r="Y257" s="172">
        <v>4.8522600118632297</v>
      </c>
      <c r="Z257" s="172">
        <v>4.5598938788333658</v>
      </c>
      <c r="AA257" s="147"/>
      <c r="AB257" s="144"/>
      <c r="AC257" s="144"/>
      <c r="AD257" s="151">
        <v>0.73381294964028776</v>
      </c>
      <c r="AE257" s="151">
        <v>0.67965545529122229</v>
      </c>
      <c r="AF257" s="144"/>
    </row>
    <row r="258" spans="1:32" ht="22.15" customHeight="1" x14ac:dyDescent="0.25">
      <c r="A258" s="154" t="s">
        <v>244</v>
      </c>
      <c r="B258" s="155">
        <v>0</v>
      </c>
      <c r="C258" s="155">
        <v>0</v>
      </c>
      <c r="D258" s="155">
        <v>0</v>
      </c>
      <c r="E258" s="155">
        <v>0</v>
      </c>
      <c r="F258" s="155">
        <v>0</v>
      </c>
      <c r="G258" s="155">
        <v>0</v>
      </c>
      <c r="H258" s="155">
        <v>0</v>
      </c>
      <c r="I258" s="155">
        <v>0</v>
      </c>
      <c r="J258" s="172">
        <v>0</v>
      </c>
      <c r="K258" s="172">
        <v>0</v>
      </c>
      <c r="L258" s="147"/>
      <c r="M258" s="203">
        <v>-9.2506938020351537E-2</v>
      </c>
      <c r="N258" s="144"/>
      <c r="P258" s="154" t="s">
        <v>244</v>
      </c>
      <c r="Q258" s="155">
        <v>0</v>
      </c>
      <c r="R258" s="155">
        <v>0</v>
      </c>
      <c r="S258" s="155">
        <v>0</v>
      </c>
      <c r="T258" s="155">
        <v>0</v>
      </c>
      <c r="U258" s="155">
        <v>2.1668472372697724E-3</v>
      </c>
      <c r="V258" s="155">
        <v>0</v>
      </c>
      <c r="W258" s="155">
        <v>0</v>
      </c>
      <c r="X258" s="155">
        <v>9.2506938020351531E-4</v>
      </c>
      <c r="Y258" s="172">
        <v>9.2506938020351537E-2</v>
      </c>
      <c r="Z258" s="172">
        <v>6.5162119863392265E-2</v>
      </c>
      <c r="AA258" s="147"/>
      <c r="AB258" s="144"/>
      <c r="AC258" s="144"/>
      <c r="AD258" s="151">
        <v>0</v>
      </c>
      <c r="AE258" s="151">
        <v>2.7344818156959256E-4</v>
      </c>
      <c r="AF258" s="144"/>
    </row>
    <row r="259" spans="1:32" ht="22.15" customHeight="1" x14ac:dyDescent="0.25">
      <c r="A259" s="154" t="s">
        <v>245</v>
      </c>
      <c r="B259" s="155">
        <v>0</v>
      </c>
      <c r="C259" s="155">
        <v>0</v>
      </c>
      <c r="D259" s="155">
        <v>0</v>
      </c>
      <c r="E259" s="155">
        <v>0</v>
      </c>
      <c r="F259" s="155">
        <v>0</v>
      </c>
      <c r="G259" s="155">
        <v>0</v>
      </c>
      <c r="H259" s="155">
        <v>0</v>
      </c>
      <c r="I259" s="155">
        <v>0</v>
      </c>
      <c r="J259" s="172">
        <v>0</v>
      </c>
      <c r="K259" s="172">
        <v>0</v>
      </c>
      <c r="L259" s="147"/>
      <c r="M259" s="203">
        <v>-0.18501387604070307</v>
      </c>
      <c r="N259" s="144"/>
      <c r="P259" s="154" t="s">
        <v>245</v>
      </c>
      <c r="Q259" s="155">
        <v>0</v>
      </c>
      <c r="R259" s="155">
        <v>7.4515648286140089E-4</v>
      </c>
      <c r="S259" s="155">
        <v>9.5785440613026815E-4</v>
      </c>
      <c r="T259" s="155">
        <v>0</v>
      </c>
      <c r="U259" s="155">
        <v>1.0834236186348862E-3</v>
      </c>
      <c r="V259" s="155">
        <v>0</v>
      </c>
      <c r="W259" s="155">
        <v>1.7761989342806395E-3</v>
      </c>
      <c r="X259" s="155">
        <v>1.8501387604070306E-3</v>
      </c>
      <c r="Y259" s="172">
        <v>7.3939826126391116E-3</v>
      </c>
      <c r="Z259" s="172">
        <v>0.11665183064830491</v>
      </c>
      <c r="AA259" s="147"/>
      <c r="AB259" s="144"/>
      <c r="AC259" s="144"/>
      <c r="AD259" s="151">
        <v>0</v>
      </c>
      <c r="AE259" s="151">
        <v>6.8362045392398143E-4</v>
      </c>
      <c r="AF259" s="144"/>
    </row>
    <row r="260" spans="1:32" ht="22.15" customHeight="1" x14ac:dyDescent="0.25">
      <c r="A260" s="154" t="s">
        <v>246</v>
      </c>
      <c r="B260" s="155">
        <v>3.5714285714285712E-2</v>
      </c>
      <c r="C260" s="155">
        <v>0</v>
      </c>
      <c r="D260" s="155">
        <v>0</v>
      </c>
      <c r="E260" s="155">
        <v>3.8461538461538464E-2</v>
      </c>
      <c r="F260" s="155">
        <v>6.6666666666666666E-2</v>
      </c>
      <c r="G260" s="155">
        <v>0</v>
      </c>
      <c r="H260" s="155">
        <v>0</v>
      </c>
      <c r="I260" s="155">
        <v>0</v>
      </c>
      <c r="J260" s="172">
        <v>0</v>
      </c>
      <c r="K260" s="172">
        <v>-2.1582733812949639</v>
      </c>
      <c r="L260" s="147"/>
      <c r="M260" s="203">
        <v>-9.8982423681776144</v>
      </c>
      <c r="N260" s="144"/>
      <c r="P260" s="154" t="s">
        <v>246</v>
      </c>
      <c r="Q260" s="155">
        <v>9.0376569037656909E-2</v>
      </c>
      <c r="R260" s="155">
        <v>6.7064083457526083E-2</v>
      </c>
      <c r="S260" s="155">
        <v>6.0344827586206899E-2</v>
      </c>
      <c r="T260" s="155">
        <v>5.5418719211822662E-2</v>
      </c>
      <c r="U260" s="155">
        <v>7.5839653304442034E-2</v>
      </c>
      <c r="V260" s="155">
        <v>6.5366972477064217E-2</v>
      </c>
      <c r="W260" s="155">
        <v>7.8152753108348141E-2</v>
      </c>
      <c r="X260" s="155">
        <v>9.8982423681776135E-2</v>
      </c>
      <c r="Y260" s="172">
        <v>2.0829670573427994</v>
      </c>
      <c r="Z260" s="172">
        <v>2.7749172382897274</v>
      </c>
      <c r="AA260" s="147"/>
      <c r="AB260" s="144"/>
      <c r="AC260" s="144"/>
      <c r="AD260" s="151">
        <v>2.1582733812949641E-2</v>
      </c>
      <c r="AE260" s="151">
        <v>7.1233251298878864E-2</v>
      </c>
      <c r="AF260" s="144"/>
    </row>
    <row r="261" spans="1:32" x14ac:dyDescent="0.25">
      <c r="A261" s="149" t="s">
        <v>247</v>
      </c>
      <c r="B261" s="150">
        <v>199.99999999999969</v>
      </c>
      <c r="C261" s="150">
        <v>118.43999999999984</v>
      </c>
      <c r="D261" s="150">
        <v>111.2</v>
      </c>
      <c r="E261" s="150">
        <v>181.88461538461539</v>
      </c>
      <c r="F261" s="150">
        <v>176.73333333333332</v>
      </c>
      <c r="G261" s="150">
        <v>225.92857142857142</v>
      </c>
      <c r="H261" s="150">
        <v>69.818181818181785</v>
      </c>
      <c r="I261" s="150">
        <v>221.71428571428601</v>
      </c>
      <c r="J261" s="177">
        <v>151.89610389610422</v>
      </c>
      <c r="K261" s="177">
        <v>62.750256937307682</v>
      </c>
      <c r="L261" s="147"/>
      <c r="M261" s="203">
        <v>-13.040570899960102</v>
      </c>
      <c r="N261" s="144"/>
      <c r="P261" s="149" t="s">
        <v>247</v>
      </c>
      <c r="Q261" s="150">
        <v>210.08870292887039</v>
      </c>
      <c r="R261" s="150">
        <v>232.27943368107282</v>
      </c>
      <c r="S261" s="150">
        <v>162.34195402298843</v>
      </c>
      <c r="T261" s="150">
        <v>163.39655172413785</v>
      </c>
      <c r="U261" s="150">
        <v>163.72697724810362</v>
      </c>
      <c r="V261" s="150">
        <v>170.53211009174339</v>
      </c>
      <c r="W261" s="150">
        <v>184.31793960923625</v>
      </c>
      <c r="X261" s="150">
        <v>234.75485661424611</v>
      </c>
      <c r="Y261" s="177">
        <v>50.43691700500986</v>
      </c>
      <c r="Z261" s="177">
        <v>47.127839933907097</v>
      </c>
      <c r="AA261" s="147"/>
      <c r="AB261" s="144"/>
      <c r="AC261" s="144"/>
      <c r="AD261" s="150">
        <v>158.96402877697832</v>
      </c>
      <c r="AE261" s="150">
        <v>187.62701668033901</v>
      </c>
      <c r="AF261" s="144"/>
    </row>
    <row r="262" spans="1:32" x14ac:dyDescent="0.25">
      <c r="A262" s="149" t="s">
        <v>248</v>
      </c>
      <c r="B262" s="150">
        <v>203.6</v>
      </c>
      <c r="C262" s="150">
        <v>161.42857142857113</v>
      </c>
      <c r="D262" s="150">
        <v>72</v>
      </c>
      <c r="E262" s="150">
        <v>133.25</v>
      </c>
      <c r="F262" s="150">
        <v>52</v>
      </c>
      <c r="G262" s="150">
        <v>151.28571428571428</v>
      </c>
      <c r="H262" s="150">
        <v>51.40000000000002</v>
      </c>
      <c r="I262" s="150" t="e">
        <v>#DIV/0!</v>
      </c>
      <c r="J262" s="177" t="e">
        <v>#DIV/0!</v>
      </c>
      <c r="K262" s="177" t="e">
        <v>#DIV/0!</v>
      </c>
      <c r="L262" s="147"/>
      <c r="M262" s="203" t="e">
        <v>#DIV/0!</v>
      </c>
      <c r="N262" s="144"/>
      <c r="P262" s="149" t="s">
        <v>248</v>
      </c>
      <c r="Q262" s="150">
        <v>220.50986842105286</v>
      </c>
      <c r="R262" s="150">
        <v>260.85260115606934</v>
      </c>
      <c r="S262" s="150">
        <v>186.2903225806453</v>
      </c>
      <c r="T262" s="150">
        <v>197.71751412429344</v>
      </c>
      <c r="U262" s="150">
        <v>188.24390243902454</v>
      </c>
      <c r="V262" s="150">
        <v>194.5221674876851</v>
      </c>
      <c r="W262" s="150">
        <v>191.9285714285713</v>
      </c>
      <c r="X262" s="150">
        <v>268.08280254777054</v>
      </c>
      <c r="Y262" s="177">
        <v>76.154231119199238</v>
      </c>
      <c r="Z262" s="177">
        <v>56.755682884511259</v>
      </c>
      <c r="AA262" s="147"/>
      <c r="AB262" s="144"/>
      <c r="AC262" s="144"/>
      <c r="AD262" s="150">
        <v>135.25806451612897</v>
      </c>
      <c r="AE262" s="150">
        <v>211.32711966325928</v>
      </c>
      <c r="AF262" s="144"/>
    </row>
    <row r="263" spans="1:32" x14ac:dyDescent="0.25">
      <c r="A263" s="146" t="s">
        <v>249</v>
      </c>
      <c r="B263" s="147">
        <v>10</v>
      </c>
      <c r="C263" s="147">
        <v>10</v>
      </c>
      <c r="D263" s="147">
        <v>13</v>
      </c>
      <c r="E263" s="147">
        <v>19</v>
      </c>
      <c r="F263" s="147">
        <v>34</v>
      </c>
      <c r="G263" s="147">
        <v>27</v>
      </c>
      <c r="H263" s="147">
        <v>19</v>
      </c>
      <c r="I263" s="147">
        <v>30</v>
      </c>
      <c r="J263" s="148">
        <v>0.57894736842105265</v>
      </c>
      <c r="K263" s="148">
        <v>0.59090909090909083</v>
      </c>
      <c r="L263" s="147"/>
      <c r="M263" s="155">
        <v>1.6322089227421111E-2</v>
      </c>
      <c r="N263" s="144"/>
      <c r="P263" s="146" t="s">
        <v>249</v>
      </c>
      <c r="Q263" s="147">
        <v>1639</v>
      </c>
      <c r="R263" s="147">
        <v>1291</v>
      </c>
      <c r="S263" s="147">
        <v>1020</v>
      </c>
      <c r="T263" s="147">
        <v>1036</v>
      </c>
      <c r="U263" s="147">
        <v>1091</v>
      </c>
      <c r="V263" s="147">
        <v>1277</v>
      </c>
      <c r="W263" s="147">
        <v>1682</v>
      </c>
      <c r="X263" s="147">
        <v>1838</v>
      </c>
      <c r="Y263" s="148">
        <v>9.2746730083234238E-2</v>
      </c>
      <c r="Z263" s="148">
        <v>0.42386011509517479</v>
      </c>
      <c r="AA263" s="147"/>
      <c r="AB263" s="144"/>
      <c r="AC263" s="144"/>
      <c r="AD263" s="147">
        <v>18.857142857142858</v>
      </c>
      <c r="AE263" s="147">
        <v>1290.8571428571429</v>
      </c>
      <c r="AF263" s="144"/>
    </row>
    <row r="264" spans="1:32" x14ac:dyDescent="0.25">
      <c r="A264" s="146" t="s">
        <v>250</v>
      </c>
      <c r="B264" s="150">
        <v>1</v>
      </c>
      <c r="C264" s="150">
        <v>0</v>
      </c>
      <c r="D264" s="150">
        <v>2</v>
      </c>
      <c r="E264" s="150">
        <v>4</v>
      </c>
      <c r="F264" s="150">
        <v>2</v>
      </c>
      <c r="G264" s="150">
        <v>10</v>
      </c>
      <c r="H264" s="150">
        <v>5</v>
      </c>
      <c r="I264" s="150">
        <v>7</v>
      </c>
      <c r="J264" s="148">
        <v>0.4</v>
      </c>
      <c r="K264" s="148">
        <v>1.0416666666666667</v>
      </c>
      <c r="L264" s="147"/>
      <c r="M264" s="155">
        <v>1.1945392491467578E-2</v>
      </c>
      <c r="N264" s="144"/>
      <c r="P264" s="146" t="s">
        <v>250</v>
      </c>
      <c r="Q264" s="150">
        <v>532</v>
      </c>
      <c r="R264" s="150">
        <v>339</v>
      </c>
      <c r="S264" s="150">
        <v>206</v>
      </c>
      <c r="T264" s="150">
        <v>219</v>
      </c>
      <c r="U264" s="150">
        <v>204</v>
      </c>
      <c r="V264" s="150">
        <v>286</v>
      </c>
      <c r="W264" s="150">
        <v>487</v>
      </c>
      <c r="X264" s="150">
        <v>586</v>
      </c>
      <c r="Y264" s="148">
        <v>0.20328542094455851</v>
      </c>
      <c r="Z264" s="148">
        <v>0.80466344038715354</v>
      </c>
      <c r="AA264" s="147"/>
      <c r="AB264" s="144"/>
      <c r="AC264" s="144"/>
      <c r="AD264" s="150">
        <v>3.4285714285714284</v>
      </c>
      <c r="AE264" s="150">
        <v>324.71428571428572</v>
      </c>
      <c r="AF264" s="144"/>
    </row>
    <row r="265" spans="1:32" x14ac:dyDescent="0.25">
      <c r="A265" s="149" t="s">
        <v>251</v>
      </c>
      <c r="B265" s="147">
        <v>0</v>
      </c>
      <c r="C265" s="147">
        <v>20</v>
      </c>
      <c r="D265" s="147">
        <v>19</v>
      </c>
      <c r="E265" s="147">
        <v>7</v>
      </c>
      <c r="F265" s="147">
        <v>14</v>
      </c>
      <c r="G265" s="147">
        <v>25</v>
      </c>
      <c r="H265" s="147">
        <v>17</v>
      </c>
      <c r="I265" s="147">
        <v>12</v>
      </c>
      <c r="J265" s="148">
        <v>-0.29411764705882354</v>
      </c>
      <c r="K265" s="157">
        <v>-0.29411764705882354</v>
      </c>
      <c r="L265" s="147"/>
      <c r="M265" s="155">
        <v>2.3300970873786409E-2</v>
      </c>
      <c r="N265" s="144"/>
      <c r="P265" s="149" t="s">
        <v>251</v>
      </c>
      <c r="Q265" s="147">
        <v>0</v>
      </c>
      <c r="R265" s="147">
        <v>828</v>
      </c>
      <c r="S265" s="147">
        <v>857</v>
      </c>
      <c r="T265" s="147">
        <v>661</v>
      </c>
      <c r="U265" s="147">
        <v>530</v>
      </c>
      <c r="V265" s="147">
        <v>582</v>
      </c>
      <c r="W265" s="147">
        <v>648</v>
      </c>
      <c r="X265" s="147">
        <v>515</v>
      </c>
      <c r="Y265" s="148">
        <v>-0.20524691358024691</v>
      </c>
      <c r="Z265" s="157">
        <v>-0.2474427666829031</v>
      </c>
      <c r="AA265" s="147"/>
      <c r="AB265" s="144"/>
      <c r="AC265" s="144"/>
      <c r="AD265" s="158">
        <v>17</v>
      </c>
      <c r="AE265" s="158">
        <v>684.33333333333337</v>
      </c>
      <c r="AF265" s="167"/>
    </row>
    <row r="266" spans="1:32" x14ac:dyDescent="0.25">
      <c r="A266" s="159" t="s">
        <v>252</v>
      </c>
      <c r="B266" s="150">
        <v>4</v>
      </c>
      <c r="C266" s="150">
        <v>3</v>
      </c>
      <c r="D266" s="150">
        <v>3</v>
      </c>
      <c r="E266" s="150">
        <v>1</v>
      </c>
      <c r="F266" s="150">
        <v>0</v>
      </c>
      <c r="G266" s="150">
        <v>0</v>
      </c>
      <c r="H266" s="150">
        <v>0</v>
      </c>
      <c r="I266" s="150">
        <v>8</v>
      </c>
      <c r="J266" s="148" t="e">
        <v>#DIV/0!</v>
      </c>
      <c r="K266" s="148">
        <v>4.0909090909090908</v>
      </c>
      <c r="L266" s="147"/>
      <c r="M266" s="155">
        <v>5.5172413793103448E-2</v>
      </c>
      <c r="N266" s="144"/>
      <c r="P266" s="159" t="s">
        <v>252</v>
      </c>
      <c r="Q266" s="150">
        <v>171</v>
      </c>
      <c r="R266" s="150">
        <v>160</v>
      </c>
      <c r="S266" s="150">
        <v>196</v>
      </c>
      <c r="T266" s="150">
        <v>117</v>
      </c>
      <c r="U266" s="150">
        <v>131</v>
      </c>
      <c r="V266" s="150">
        <v>112</v>
      </c>
      <c r="W266" s="150">
        <v>123</v>
      </c>
      <c r="X266" s="150">
        <v>145</v>
      </c>
      <c r="Y266" s="148">
        <v>0.17886178861788618</v>
      </c>
      <c r="Z266" s="148">
        <v>4.9504950495050069E-3</v>
      </c>
      <c r="AA266" s="147"/>
      <c r="AB266" s="144"/>
      <c r="AC266" s="144"/>
      <c r="AD266" s="150">
        <v>1.5714285714285714</v>
      </c>
      <c r="AE266" s="150">
        <v>144.28571428571428</v>
      </c>
      <c r="AF266" s="144"/>
    </row>
    <row r="267" spans="1:32" x14ac:dyDescent="0.25">
      <c r="A267" s="159" t="s">
        <v>253</v>
      </c>
      <c r="B267" s="150">
        <v>0</v>
      </c>
      <c r="C267" s="150">
        <v>1</v>
      </c>
      <c r="D267" s="150">
        <v>0</v>
      </c>
      <c r="E267" s="150">
        <v>2</v>
      </c>
      <c r="F267" s="150">
        <v>0</v>
      </c>
      <c r="G267" s="150">
        <v>0</v>
      </c>
      <c r="H267" s="150">
        <v>0</v>
      </c>
      <c r="I267" s="150">
        <v>4</v>
      </c>
      <c r="J267" s="148" t="e">
        <v>#DIV/0!</v>
      </c>
      <c r="K267" s="148">
        <v>8.3333333333333339</v>
      </c>
      <c r="L267" s="147"/>
      <c r="M267" s="155">
        <v>0.15384615384615385</v>
      </c>
      <c r="N267" s="144"/>
      <c r="P267" s="159" t="s">
        <v>253</v>
      </c>
      <c r="Q267" s="150">
        <v>19</v>
      </c>
      <c r="R267" s="150">
        <v>32</v>
      </c>
      <c r="S267" s="150">
        <v>49</v>
      </c>
      <c r="T267" s="150">
        <v>29</v>
      </c>
      <c r="U267" s="150">
        <v>36</v>
      </c>
      <c r="V267" s="150">
        <v>15</v>
      </c>
      <c r="W267" s="150">
        <v>25</v>
      </c>
      <c r="X267" s="150">
        <v>26</v>
      </c>
      <c r="Y267" s="148">
        <v>0.04</v>
      </c>
      <c r="Z267" s="148">
        <v>-0.11219512195121949</v>
      </c>
      <c r="AA267" s="147"/>
      <c r="AB267" s="144"/>
      <c r="AC267" s="144"/>
      <c r="AD267" s="150">
        <v>0.42857142857142855</v>
      </c>
      <c r="AE267" s="150">
        <v>29.285714285714285</v>
      </c>
      <c r="AF267" s="144"/>
    </row>
    <row r="268" spans="1:32" x14ac:dyDescent="0.25">
      <c r="A268" s="159" t="s">
        <v>254</v>
      </c>
      <c r="B268" s="191">
        <v>0</v>
      </c>
      <c r="C268" s="191">
        <v>0.25</v>
      </c>
      <c r="D268" s="191">
        <v>0</v>
      </c>
      <c r="E268" s="191">
        <v>0.66666666666666663</v>
      </c>
      <c r="F268" s="191" t="s">
        <v>285</v>
      </c>
      <c r="G268" s="191" t="s">
        <v>285</v>
      </c>
      <c r="H268" s="191" t="s">
        <v>285</v>
      </c>
      <c r="I268" s="191">
        <v>0.33333333333333331</v>
      </c>
      <c r="J268" s="172" t="e">
        <v>#VALUE!</v>
      </c>
      <c r="K268" s="172">
        <v>11.904761904761903</v>
      </c>
      <c r="L268" s="147"/>
      <c r="M268" s="203">
        <v>18.128654970760234</v>
      </c>
      <c r="N268" s="144"/>
      <c r="P268" s="159" t="s">
        <v>254</v>
      </c>
      <c r="Q268" s="191">
        <v>0.1</v>
      </c>
      <c r="R268" s="191">
        <v>0.16666666666666666</v>
      </c>
      <c r="S268" s="191">
        <v>0.2</v>
      </c>
      <c r="T268" s="191">
        <v>0.19863013698630136</v>
      </c>
      <c r="U268" s="191">
        <v>0.21556886227544911</v>
      </c>
      <c r="V268" s="191">
        <v>0.11811023622047244</v>
      </c>
      <c r="W268" s="191">
        <v>0.16891891891891891</v>
      </c>
      <c r="X268" s="191">
        <v>0.15204678362573099</v>
      </c>
      <c r="Y268" s="172">
        <v>-1.6872135293187929</v>
      </c>
      <c r="Z268" s="172">
        <v>-1.667749620965997</v>
      </c>
      <c r="AA268" s="147"/>
      <c r="AB268" s="144"/>
      <c r="AC268" s="144"/>
      <c r="AD268" s="191">
        <v>0.21428571428571427</v>
      </c>
      <c r="AE268" s="191">
        <v>0.16872427983539096</v>
      </c>
      <c r="AF268" s="144"/>
    </row>
    <row r="269" spans="1:32" x14ac:dyDescent="0.25">
      <c r="A269" s="161" t="s">
        <v>255</v>
      </c>
      <c r="B269" s="161"/>
      <c r="C269" s="161"/>
      <c r="D269" s="161"/>
      <c r="E269" s="144"/>
      <c r="F269" s="144"/>
      <c r="G269" s="144"/>
      <c r="H269" s="144"/>
      <c r="I269" s="144"/>
      <c r="J269" s="144"/>
      <c r="K269" s="144"/>
      <c r="L269" s="144"/>
      <c r="M269" s="144"/>
      <c r="N269" s="144"/>
      <c r="O269" s="204"/>
      <c r="P269" s="161" t="s">
        <v>255</v>
      </c>
      <c r="Q269" s="161"/>
      <c r="R269" s="161"/>
      <c r="S269" s="161"/>
      <c r="T269" s="144"/>
      <c r="U269" s="144"/>
      <c r="V269" s="144"/>
      <c r="W269" s="144"/>
      <c r="X269" s="144"/>
      <c r="Y269" s="144"/>
      <c r="Z269" s="144"/>
      <c r="AA269" s="144"/>
      <c r="AB269" s="144"/>
      <c r="AC269" s="144"/>
      <c r="AD269" s="144"/>
      <c r="AE269" s="144"/>
      <c r="AF269" s="144"/>
    </row>
    <row r="270" spans="1:32" x14ac:dyDescent="0.25">
      <c r="A270" s="161"/>
      <c r="B270" s="161"/>
      <c r="C270" s="161"/>
      <c r="D270" s="161"/>
      <c r="E270" s="144"/>
      <c r="F270" s="144"/>
      <c r="G270" s="144"/>
      <c r="H270" s="144"/>
      <c r="I270" s="144"/>
      <c r="J270" s="144"/>
      <c r="K270" s="144"/>
      <c r="L270" s="144"/>
      <c r="M270" s="144"/>
      <c r="N270" s="144"/>
      <c r="O270" s="204"/>
      <c r="P270" s="161"/>
      <c r="Q270" s="161"/>
      <c r="R270" s="161"/>
      <c r="S270" s="161"/>
      <c r="T270" s="144"/>
      <c r="U270" s="144"/>
      <c r="V270" s="144"/>
      <c r="W270" s="144"/>
      <c r="X270" s="144"/>
      <c r="Y270" s="144"/>
      <c r="Z270" s="144"/>
      <c r="AA270" s="144"/>
      <c r="AB270" s="144"/>
      <c r="AC270" s="144"/>
      <c r="AD270" s="144"/>
      <c r="AE270" s="144"/>
      <c r="AF270" s="144"/>
    </row>
    <row r="271" spans="1:32" x14ac:dyDescent="0.25">
      <c r="A271" s="161"/>
      <c r="B271" s="161"/>
      <c r="C271" s="161"/>
      <c r="D271" s="161"/>
      <c r="E271" s="144"/>
      <c r="F271" s="144"/>
      <c r="G271" s="144"/>
      <c r="H271" s="144"/>
      <c r="I271" s="144"/>
      <c r="J271" s="144"/>
      <c r="K271" s="144"/>
      <c r="L271" s="144"/>
      <c r="M271" s="144"/>
      <c r="N271" s="144"/>
      <c r="O271" s="204"/>
      <c r="P271" s="161"/>
      <c r="Q271" s="161"/>
      <c r="R271" s="161"/>
      <c r="S271" s="161"/>
      <c r="T271" s="144"/>
      <c r="U271" s="144"/>
      <c r="V271" s="144"/>
      <c r="W271" s="144"/>
      <c r="X271" s="144"/>
      <c r="Y271" s="144"/>
      <c r="Z271" s="144"/>
      <c r="AA271" s="144"/>
      <c r="AB271" s="144"/>
      <c r="AC271" s="144"/>
      <c r="AD271" s="144"/>
      <c r="AE271" s="144"/>
      <c r="AF271" s="144"/>
    </row>
    <row r="272" spans="1:32" x14ac:dyDescent="0.25">
      <c r="A272" s="189" t="s">
        <v>282</v>
      </c>
      <c r="B272" s="189"/>
      <c r="C272" s="189"/>
      <c r="D272" s="189"/>
      <c r="E272" s="181"/>
      <c r="F272" s="167"/>
      <c r="G272" s="167"/>
      <c r="H272" s="167"/>
      <c r="I272" s="167"/>
      <c r="J272" s="167"/>
      <c r="K272" s="167"/>
      <c r="L272" s="188"/>
      <c r="M272" s="211"/>
      <c r="N272" s="144"/>
      <c r="O272" s="211"/>
      <c r="P272" s="189" t="s">
        <v>282</v>
      </c>
      <c r="Q272" s="189"/>
      <c r="R272" s="189"/>
      <c r="S272" s="189"/>
      <c r="T272" s="181"/>
      <c r="U272" s="144"/>
      <c r="V272" s="144"/>
      <c r="W272" s="144"/>
      <c r="X272" s="144"/>
      <c r="Y272" s="144"/>
      <c r="Z272" s="144"/>
      <c r="AA272" s="188"/>
      <c r="AB272" s="144"/>
      <c r="AC272" s="144"/>
      <c r="AD272" s="144"/>
      <c r="AE272" s="144"/>
      <c r="AF272" s="144"/>
    </row>
    <row r="273" spans="1:32" x14ac:dyDescent="0.25">
      <c r="A273" s="166" t="s">
        <v>325</v>
      </c>
      <c r="B273" s="166"/>
      <c r="C273" s="166"/>
      <c r="D273" s="166"/>
      <c r="E273" s="213"/>
      <c r="F273" s="167"/>
      <c r="G273" s="167"/>
      <c r="H273" s="167"/>
      <c r="I273" s="167"/>
      <c r="J273" s="167"/>
      <c r="K273" s="167"/>
      <c r="L273" s="167"/>
      <c r="M273" s="144"/>
      <c r="N273" s="144"/>
      <c r="P273" s="166" t="s">
        <v>231</v>
      </c>
      <c r="Q273" s="166"/>
      <c r="R273" s="166"/>
      <c r="S273" s="166"/>
      <c r="T273" s="162"/>
      <c r="U273" s="144"/>
      <c r="V273" s="144"/>
      <c r="W273" s="144"/>
      <c r="X273" s="144"/>
      <c r="Y273" s="144"/>
      <c r="Z273" s="144"/>
      <c r="AA273" s="167"/>
      <c r="AB273" s="144"/>
      <c r="AC273" s="144"/>
      <c r="AD273" s="144"/>
      <c r="AE273" s="144"/>
      <c r="AF273" s="144"/>
    </row>
    <row r="274" spans="1:32" ht="31.5" x14ac:dyDescent="0.25">
      <c r="A274" s="190"/>
      <c r="B274" s="141">
        <v>2019</v>
      </c>
      <c r="C274" s="141">
        <v>2020</v>
      </c>
      <c r="D274" s="141">
        <v>2021</v>
      </c>
      <c r="E274" s="141">
        <v>2022</v>
      </c>
      <c r="F274" s="141">
        <v>2023</v>
      </c>
      <c r="G274" s="141">
        <v>2024</v>
      </c>
      <c r="H274" s="141">
        <v>2025</v>
      </c>
      <c r="I274" s="141">
        <v>2026</v>
      </c>
      <c r="J274" s="142" t="s">
        <v>232</v>
      </c>
      <c r="K274" s="142" t="s">
        <v>233</v>
      </c>
      <c r="L274" s="143" t="s">
        <v>234</v>
      </c>
      <c r="M274" s="145" t="s">
        <v>287</v>
      </c>
      <c r="N274" s="144"/>
      <c r="P274" s="190"/>
      <c r="Q274" s="141">
        <v>2019</v>
      </c>
      <c r="R274" s="141">
        <v>2020</v>
      </c>
      <c r="S274" s="141">
        <v>2021</v>
      </c>
      <c r="T274" s="141">
        <v>2022</v>
      </c>
      <c r="U274" s="141">
        <v>2023</v>
      </c>
      <c r="V274" s="141">
        <v>2024</v>
      </c>
      <c r="W274" s="141">
        <v>2025</v>
      </c>
      <c r="X274" s="141">
        <v>2026</v>
      </c>
      <c r="Y274" s="142" t="s">
        <v>232</v>
      </c>
      <c r="Z274" s="142" t="s">
        <v>233</v>
      </c>
      <c r="AA274" s="143" t="s">
        <v>234</v>
      </c>
      <c r="AB274" s="144"/>
      <c r="AC274" s="144"/>
      <c r="AD274" s="145" t="s">
        <v>326</v>
      </c>
      <c r="AE274" s="145" t="s">
        <v>235</v>
      </c>
      <c r="AF274" s="144"/>
    </row>
    <row r="275" spans="1:32" x14ac:dyDescent="0.25">
      <c r="A275" s="146" t="s">
        <v>236</v>
      </c>
      <c r="B275" s="147">
        <v>5</v>
      </c>
      <c r="C275" s="147">
        <v>3</v>
      </c>
      <c r="D275" s="147">
        <v>9</v>
      </c>
      <c r="E275" s="147">
        <v>16</v>
      </c>
      <c r="F275" s="147">
        <v>0</v>
      </c>
      <c r="G275" s="147">
        <v>4</v>
      </c>
      <c r="H275" s="147">
        <v>9</v>
      </c>
      <c r="I275" s="147">
        <v>6</v>
      </c>
      <c r="J275" s="148">
        <v>-0.33333333333333331</v>
      </c>
      <c r="K275" s="148">
        <v>-8.6956521739130405E-2</v>
      </c>
      <c r="L275" s="147"/>
      <c r="M275" s="155">
        <v>1.5915119363395226E-2</v>
      </c>
      <c r="N275" s="144"/>
      <c r="P275" s="146" t="s">
        <v>236</v>
      </c>
      <c r="Q275" s="147">
        <v>359</v>
      </c>
      <c r="R275" s="147">
        <v>377</v>
      </c>
      <c r="S275" s="147">
        <v>301</v>
      </c>
      <c r="T275" s="147">
        <v>319</v>
      </c>
      <c r="U275" s="147">
        <v>306</v>
      </c>
      <c r="V275" s="147">
        <v>311</v>
      </c>
      <c r="W275" s="147">
        <v>394</v>
      </c>
      <c r="X275" s="147">
        <v>377</v>
      </c>
      <c r="Y275" s="148">
        <v>-4.3147208121827409E-2</v>
      </c>
      <c r="Z275" s="148">
        <v>0.11491339247993232</v>
      </c>
      <c r="AA275" s="147"/>
      <c r="AB275" s="144"/>
      <c r="AC275" s="144"/>
      <c r="AD275" s="147">
        <v>6.5714285714285712</v>
      </c>
      <c r="AE275" s="147">
        <v>338.14285714285717</v>
      </c>
      <c r="AF275" s="144"/>
    </row>
    <row r="276" spans="1:32" x14ac:dyDescent="0.25">
      <c r="A276" s="149" t="s">
        <v>237</v>
      </c>
      <c r="B276" s="150">
        <v>3</v>
      </c>
      <c r="C276" s="150">
        <v>1</v>
      </c>
      <c r="D276" s="150">
        <v>8</v>
      </c>
      <c r="E276" s="150">
        <v>11</v>
      </c>
      <c r="F276" s="150">
        <v>0</v>
      </c>
      <c r="G276" s="150">
        <v>3</v>
      </c>
      <c r="H276" s="150">
        <v>5</v>
      </c>
      <c r="I276" s="150">
        <v>4</v>
      </c>
      <c r="J276" s="148">
        <v>-0.2</v>
      </c>
      <c r="K276" s="148">
        <v>-9.677419354838715E-2</v>
      </c>
      <c r="L276" s="147"/>
      <c r="M276" s="155">
        <v>1.5748031496062992E-2</v>
      </c>
      <c r="N276" s="144"/>
      <c r="P276" s="149" t="s">
        <v>237</v>
      </c>
      <c r="Q276" s="150">
        <v>278</v>
      </c>
      <c r="R276" s="150">
        <v>286</v>
      </c>
      <c r="S276" s="150">
        <v>230</v>
      </c>
      <c r="T276" s="150">
        <v>245</v>
      </c>
      <c r="U276" s="150">
        <v>229</v>
      </c>
      <c r="V276" s="150">
        <v>235</v>
      </c>
      <c r="W276" s="150">
        <v>274</v>
      </c>
      <c r="X276" s="150">
        <v>254</v>
      </c>
      <c r="Y276" s="148">
        <v>-7.2992700729927001E-2</v>
      </c>
      <c r="Z276" s="148">
        <v>5.6274620146312411E-4</v>
      </c>
      <c r="AA276" s="147"/>
      <c r="AB276" s="144"/>
      <c r="AC276" s="144"/>
      <c r="AD276" s="150">
        <v>4.4285714285714288</v>
      </c>
      <c r="AE276" s="150">
        <v>253.85714285714286</v>
      </c>
      <c r="AF276" s="144"/>
    </row>
    <row r="277" spans="1:32" x14ac:dyDescent="0.25">
      <c r="A277" s="146" t="s">
        <v>90</v>
      </c>
      <c r="B277" s="151">
        <v>0.6</v>
      </c>
      <c r="C277" s="151">
        <v>0.33333333333333331</v>
      </c>
      <c r="D277" s="151">
        <v>0.88888888888888884</v>
      </c>
      <c r="E277" s="151">
        <v>0.73333333333333328</v>
      </c>
      <c r="F277" s="151" t="e">
        <v>#DIV/0!</v>
      </c>
      <c r="G277" s="151">
        <v>0.75</v>
      </c>
      <c r="H277" s="151">
        <v>0.55555555555555558</v>
      </c>
      <c r="I277" s="151">
        <v>0.66666666666666663</v>
      </c>
      <c r="J277" s="172">
        <v>11.111111111111105</v>
      </c>
      <c r="K277" s="172">
        <v>-2.2222222222222254</v>
      </c>
      <c r="L277" s="147"/>
      <c r="M277" s="203">
        <v>-3.8888888888888973</v>
      </c>
      <c r="N277" s="144"/>
      <c r="P277" s="146" t="s">
        <v>90</v>
      </c>
      <c r="Q277" s="151">
        <v>0.80813953488372092</v>
      </c>
      <c r="R277" s="151">
        <v>0.79224376731301938</v>
      </c>
      <c r="S277" s="151">
        <v>0.7931034482758621</v>
      </c>
      <c r="T277" s="151">
        <v>0.78778135048231512</v>
      </c>
      <c r="U277" s="151">
        <v>0.77891156462585032</v>
      </c>
      <c r="V277" s="151">
        <v>0.77814569536423839</v>
      </c>
      <c r="W277" s="151">
        <v>0.72295514511873349</v>
      </c>
      <c r="X277" s="151">
        <v>0.7055555555555556</v>
      </c>
      <c r="Y277" s="172">
        <v>-1.7399589563177886</v>
      </c>
      <c r="Z277" s="172">
        <v>-7.3488723269521161</v>
      </c>
      <c r="AA277" s="147"/>
      <c r="AB277" s="144"/>
      <c r="AC277" s="144"/>
      <c r="AD277" s="151">
        <v>0.68888888888888888</v>
      </c>
      <c r="AE277" s="151">
        <v>0.77904427882507676</v>
      </c>
      <c r="AF277" s="144"/>
    </row>
    <row r="278" spans="1:32" x14ac:dyDescent="0.25">
      <c r="A278" s="149" t="s">
        <v>238</v>
      </c>
      <c r="B278" s="150">
        <v>3</v>
      </c>
      <c r="C278" s="150">
        <v>1</v>
      </c>
      <c r="D278" s="150">
        <v>8</v>
      </c>
      <c r="E278" s="150">
        <v>10</v>
      </c>
      <c r="F278" s="150">
        <v>0</v>
      </c>
      <c r="G278" s="150">
        <v>3</v>
      </c>
      <c r="H278" s="150">
        <v>5</v>
      </c>
      <c r="I278" s="150">
        <v>4</v>
      </c>
      <c r="J278" s="148">
        <v>-0.2</v>
      </c>
      <c r="K278" s="148">
        <v>-6.6666666666666638E-2</v>
      </c>
      <c r="L278" s="147"/>
      <c r="M278" s="155">
        <v>1.7621145374449341E-2</v>
      </c>
      <c r="N278" s="144"/>
      <c r="P278" s="149" t="s">
        <v>238</v>
      </c>
      <c r="Q278" s="150">
        <v>261</v>
      </c>
      <c r="R278" s="150">
        <v>277</v>
      </c>
      <c r="S278" s="150">
        <v>220</v>
      </c>
      <c r="T278" s="150">
        <v>241</v>
      </c>
      <c r="U278" s="150">
        <v>214</v>
      </c>
      <c r="V278" s="150">
        <v>228</v>
      </c>
      <c r="W278" s="150">
        <v>253</v>
      </c>
      <c r="X278" s="150">
        <v>227</v>
      </c>
      <c r="Y278" s="148">
        <v>-0.10276679841897234</v>
      </c>
      <c r="Z278" s="148">
        <v>-6.1983471074380167E-2</v>
      </c>
      <c r="AA278" s="147"/>
      <c r="AB278" s="144"/>
      <c r="AC278" s="144"/>
      <c r="AD278" s="150">
        <v>4.2857142857142856</v>
      </c>
      <c r="AE278" s="150">
        <v>242</v>
      </c>
      <c r="AF278" s="144"/>
    </row>
    <row r="279" spans="1:32" x14ac:dyDescent="0.25">
      <c r="A279" s="149" t="s">
        <v>239</v>
      </c>
      <c r="B279" s="153">
        <v>0.6</v>
      </c>
      <c r="C279" s="153">
        <v>0.33333333333333331</v>
      </c>
      <c r="D279" s="153">
        <v>0.88888888888888884</v>
      </c>
      <c r="E279" s="153">
        <v>0.625</v>
      </c>
      <c r="F279" s="153" t="e">
        <v>#DIV/0!</v>
      </c>
      <c r="G279" s="153">
        <v>0.75</v>
      </c>
      <c r="H279" s="153">
        <v>0.55555555555555558</v>
      </c>
      <c r="I279" s="153">
        <v>0.66666666666666663</v>
      </c>
      <c r="J279" s="172">
        <v>11.111111111111105</v>
      </c>
      <c r="K279" s="172">
        <v>1.4492753623188359</v>
      </c>
      <c r="L279" s="147"/>
      <c r="M279" s="203">
        <v>6.454465075154725</v>
      </c>
      <c r="N279" s="144"/>
      <c r="P279" s="149" t="s">
        <v>239</v>
      </c>
      <c r="Q279" s="153">
        <v>0.72701949860724235</v>
      </c>
      <c r="R279" s="153">
        <v>0.73474801061007955</v>
      </c>
      <c r="S279" s="153">
        <v>0.73089700996677742</v>
      </c>
      <c r="T279" s="153">
        <v>0.75548589341692785</v>
      </c>
      <c r="U279" s="153">
        <v>0.69934640522875813</v>
      </c>
      <c r="V279" s="153">
        <v>0.73311897106109325</v>
      </c>
      <c r="W279" s="153">
        <v>0.64213197969543145</v>
      </c>
      <c r="X279" s="153">
        <v>0.60212201591511938</v>
      </c>
      <c r="Y279" s="172">
        <v>-4.000996378031207</v>
      </c>
      <c r="Z279" s="172">
        <v>-11.355183283857729</v>
      </c>
      <c r="AA279" s="147"/>
      <c r="AB279" s="144"/>
      <c r="AC279" s="144"/>
      <c r="AD279" s="153">
        <v>0.65217391304347827</v>
      </c>
      <c r="AE279" s="153">
        <v>0.71567384875369666</v>
      </c>
      <c r="AF279" s="144"/>
    </row>
    <row r="280" spans="1:32" x14ac:dyDescent="0.25">
      <c r="A280" s="149" t="s">
        <v>240</v>
      </c>
      <c r="B280" s="153">
        <v>1</v>
      </c>
      <c r="C280" s="153">
        <v>1</v>
      </c>
      <c r="D280" s="153">
        <v>1</v>
      </c>
      <c r="E280" s="153">
        <v>0.90909090909090906</v>
      </c>
      <c r="F280" s="153" t="e">
        <v>#DIV/0!</v>
      </c>
      <c r="G280" s="153">
        <v>1</v>
      </c>
      <c r="H280" s="153">
        <v>1</v>
      </c>
      <c r="I280" s="153">
        <v>1</v>
      </c>
      <c r="J280" s="172">
        <v>0</v>
      </c>
      <c r="K280" s="172">
        <v>3.2258064516129115</v>
      </c>
      <c r="L280" s="147"/>
      <c r="M280" s="203">
        <v>10.629921259842522</v>
      </c>
      <c r="N280" s="144"/>
      <c r="P280" s="149" t="s">
        <v>240</v>
      </c>
      <c r="Q280" s="153">
        <v>0.9388489208633094</v>
      </c>
      <c r="R280" s="153">
        <v>0.96853146853146854</v>
      </c>
      <c r="S280" s="153">
        <v>0.95652173913043481</v>
      </c>
      <c r="T280" s="153">
        <v>0.98367346938775513</v>
      </c>
      <c r="U280" s="153">
        <v>0.93449781659388642</v>
      </c>
      <c r="V280" s="153">
        <v>0.97021276595744677</v>
      </c>
      <c r="W280" s="153">
        <v>0.92335766423357668</v>
      </c>
      <c r="X280" s="153">
        <v>0.89370078740157477</v>
      </c>
      <c r="Y280" s="172">
        <v>-2.965687683200191</v>
      </c>
      <c r="Z280" s="172">
        <v>-5.9591277876984599</v>
      </c>
      <c r="AA280" s="147"/>
      <c r="AB280" s="144"/>
      <c r="AC280" s="144"/>
      <c r="AD280" s="153">
        <v>0.96774193548387089</v>
      </c>
      <c r="AE280" s="153">
        <v>0.95329206527855936</v>
      </c>
      <c r="AF280" s="144"/>
    </row>
    <row r="281" spans="1:32" ht="22.15" customHeight="1" x14ac:dyDescent="0.25">
      <c r="A281" s="154" t="s">
        <v>241</v>
      </c>
      <c r="B281" s="155">
        <v>0</v>
      </c>
      <c r="C281" s="155">
        <v>0</v>
      </c>
      <c r="D281" s="155">
        <v>0</v>
      </c>
      <c r="E281" s="155">
        <v>0</v>
      </c>
      <c r="F281" s="155" t="e">
        <v>#DIV/0!</v>
      </c>
      <c r="G281" s="155">
        <v>0</v>
      </c>
      <c r="H281" s="155">
        <v>0</v>
      </c>
      <c r="I281" s="155">
        <v>0</v>
      </c>
      <c r="J281" s="172">
        <v>0</v>
      </c>
      <c r="K281" s="172">
        <v>0</v>
      </c>
      <c r="L281" s="147"/>
      <c r="M281" s="203">
        <v>-4.3307086614173231</v>
      </c>
      <c r="N281" s="144"/>
      <c r="P281" s="154" t="s">
        <v>241</v>
      </c>
      <c r="Q281" s="155">
        <v>2.8776978417266189E-2</v>
      </c>
      <c r="R281" s="155">
        <v>3.4965034965034968E-2</v>
      </c>
      <c r="S281" s="155">
        <v>5.2173913043478258E-2</v>
      </c>
      <c r="T281" s="155">
        <v>6.1224489795918366E-2</v>
      </c>
      <c r="U281" s="155">
        <v>3.9301310043668124E-2</v>
      </c>
      <c r="V281" s="155">
        <v>2.1276595744680851E-2</v>
      </c>
      <c r="W281" s="155">
        <v>3.2846715328467155E-2</v>
      </c>
      <c r="X281" s="155">
        <v>4.3307086614173228E-2</v>
      </c>
      <c r="Y281" s="172">
        <v>1.0460371285706074</v>
      </c>
      <c r="Z281" s="172">
        <v>0.50403449146797019</v>
      </c>
      <c r="AA281" s="147"/>
      <c r="AB281" s="144"/>
      <c r="AC281" s="144"/>
      <c r="AD281" s="151">
        <v>0</v>
      </c>
      <c r="AE281" s="151">
        <v>3.8266741699493526E-2</v>
      </c>
      <c r="AF281" s="144"/>
    </row>
    <row r="282" spans="1:32" ht="22.15" customHeight="1" x14ac:dyDescent="0.25">
      <c r="A282" s="154" t="s">
        <v>242</v>
      </c>
      <c r="B282" s="155">
        <v>0</v>
      </c>
      <c r="C282" s="155">
        <v>0</v>
      </c>
      <c r="D282" s="155">
        <v>0</v>
      </c>
      <c r="E282" s="155">
        <v>0</v>
      </c>
      <c r="F282" s="155" t="e">
        <v>#DIV/0!</v>
      </c>
      <c r="G282" s="155">
        <v>0</v>
      </c>
      <c r="H282" s="155">
        <v>0</v>
      </c>
      <c r="I282" s="155">
        <v>0</v>
      </c>
      <c r="J282" s="172">
        <v>0</v>
      </c>
      <c r="K282" s="172">
        <v>0</v>
      </c>
      <c r="L282" s="147"/>
      <c r="M282" s="203">
        <v>-2.9177718832891246</v>
      </c>
      <c r="N282" s="144"/>
      <c r="P282" s="154" t="s">
        <v>242</v>
      </c>
      <c r="Q282" s="155">
        <v>2.2284122562674095E-2</v>
      </c>
      <c r="R282" s="155">
        <v>2.6525198938992044E-2</v>
      </c>
      <c r="S282" s="155">
        <v>3.9867109634551492E-2</v>
      </c>
      <c r="T282" s="155">
        <v>4.7021943573667714E-2</v>
      </c>
      <c r="U282" s="155">
        <v>2.9411764705882353E-2</v>
      </c>
      <c r="V282" s="155">
        <v>1.607717041800643E-2</v>
      </c>
      <c r="W282" s="155">
        <v>2.2842639593908629E-2</v>
      </c>
      <c r="X282" s="155">
        <v>2.9177718832891247E-2</v>
      </c>
      <c r="Y282" s="172">
        <v>0.63350792389826194</v>
      </c>
      <c r="Z282" s="172">
        <v>4.4937071290814673E-2</v>
      </c>
      <c r="AA282" s="147"/>
      <c r="AB282" s="144"/>
      <c r="AC282" s="144"/>
      <c r="AD282" s="151">
        <v>0</v>
      </c>
      <c r="AE282" s="151">
        <v>2.8728348119983101E-2</v>
      </c>
      <c r="AF282" s="144"/>
    </row>
    <row r="283" spans="1:32" ht="22.15" customHeight="1" x14ac:dyDescent="0.25">
      <c r="A283" s="154" t="s">
        <v>243</v>
      </c>
      <c r="B283" s="155">
        <v>0.4</v>
      </c>
      <c r="C283" s="155">
        <v>0.66666666666666663</v>
      </c>
      <c r="D283" s="155">
        <v>0.1111111111111111</v>
      </c>
      <c r="E283" s="155">
        <v>0.25</v>
      </c>
      <c r="F283" s="155" t="e">
        <v>#DIV/0!</v>
      </c>
      <c r="G283" s="155">
        <v>0.25</v>
      </c>
      <c r="H283" s="155">
        <v>0.44444444444444442</v>
      </c>
      <c r="I283" s="155">
        <v>0.16666666666666666</v>
      </c>
      <c r="J283" s="172">
        <v>-27.777777777777779</v>
      </c>
      <c r="K283" s="172">
        <v>-13.768115942028988</v>
      </c>
      <c r="L283" s="147"/>
      <c r="M283" s="203">
        <v>-5.0839964633068089</v>
      </c>
      <c r="N283" s="144"/>
      <c r="P283" s="154" t="s">
        <v>243</v>
      </c>
      <c r="Q283" s="155">
        <v>0.12534818941504178</v>
      </c>
      <c r="R283" s="155">
        <v>0.15649867374005305</v>
      </c>
      <c r="S283" s="155">
        <v>0.15614617940199335</v>
      </c>
      <c r="T283" s="155">
        <v>0.14420062695924765</v>
      </c>
      <c r="U283" s="155">
        <v>0.16993464052287582</v>
      </c>
      <c r="V283" s="155">
        <v>0.16077170418006431</v>
      </c>
      <c r="W283" s="155">
        <v>0.23096446700507614</v>
      </c>
      <c r="X283" s="155">
        <v>0.21750663129973474</v>
      </c>
      <c r="Y283" s="172">
        <v>-1.3457835705341399</v>
      </c>
      <c r="Z283" s="172">
        <v>5.2741105317478718</v>
      </c>
      <c r="AA283" s="147"/>
      <c r="AB283" s="144"/>
      <c r="AC283" s="144"/>
      <c r="AD283" s="151">
        <v>0.30434782608695654</v>
      </c>
      <c r="AE283" s="151">
        <v>0.16476552598225602</v>
      </c>
      <c r="AF283" s="144"/>
    </row>
    <row r="284" spans="1:32" ht="22.15" customHeight="1" x14ac:dyDescent="0.25">
      <c r="A284" s="154" t="s">
        <v>244</v>
      </c>
      <c r="B284" s="155">
        <v>0</v>
      </c>
      <c r="C284" s="155">
        <v>0</v>
      </c>
      <c r="D284" s="155">
        <v>0</v>
      </c>
      <c r="E284" s="155">
        <v>0</v>
      </c>
      <c r="F284" s="155" t="e">
        <v>#DIV/0!</v>
      </c>
      <c r="G284" s="155">
        <v>0</v>
      </c>
      <c r="H284" s="155">
        <v>0</v>
      </c>
      <c r="I284" s="155">
        <v>0</v>
      </c>
      <c r="J284" s="172">
        <v>0</v>
      </c>
      <c r="K284" s="172">
        <v>0</v>
      </c>
      <c r="L284" s="147"/>
      <c r="M284" s="203">
        <v>-2.3872679045092835</v>
      </c>
      <c r="N284" s="144"/>
      <c r="P284" s="154" t="s">
        <v>244</v>
      </c>
      <c r="Q284" s="155">
        <v>3.8997214484679667E-2</v>
      </c>
      <c r="R284" s="155">
        <v>2.6525198938992044E-2</v>
      </c>
      <c r="S284" s="155">
        <v>3.3222591362126247E-3</v>
      </c>
      <c r="T284" s="155">
        <v>2.5078369905956112E-2</v>
      </c>
      <c r="U284" s="155">
        <v>2.6143790849673203E-2</v>
      </c>
      <c r="V284" s="155">
        <v>3.8585209003215437E-2</v>
      </c>
      <c r="W284" s="155">
        <v>2.7918781725888325E-2</v>
      </c>
      <c r="X284" s="155">
        <v>2.3872679045092837E-2</v>
      </c>
      <c r="Y284" s="172">
        <v>-0.40461026807954886</v>
      </c>
      <c r="Z284" s="172">
        <v>-0.31657662443030227</v>
      </c>
      <c r="AA284" s="147"/>
      <c r="AB284" s="144"/>
      <c r="AC284" s="144"/>
      <c r="AD284" s="151">
        <v>0</v>
      </c>
      <c r="AE284" s="151">
        <v>2.7038445289395859E-2</v>
      </c>
      <c r="AF284" s="144"/>
    </row>
    <row r="285" spans="1:32" ht="22.15" customHeight="1" x14ac:dyDescent="0.25">
      <c r="A285" s="154" t="s">
        <v>245</v>
      </c>
      <c r="B285" s="155">
        <v>0</v>
      </c>
      <c r="C285" s="155">
        <v>0</v>
      </c>
      <c r="D285" s="155">
        <v>0</v>
      </c>
      <c r="E285" s="155">
        <v>0</v>
      </c>
      <c r="F285" s="155" t="e">
        <v>#DIV/0!</v>
      </c>
      <c r="G285" s="155">
        <v>0</v>
      </c>
      <c r="H285" s="155">
        <v>0</v>
      </c>
      <c r="I285" s="155">
        <v>0</v>
      </c>
      <c r="J285" s="172">
        <v>0</v>
      </c>
      <c r="K285" s="172">
        <v>0</v>
      </c>
      <c r="L285" s="147"/>
      <c r="M285" s="203">
        <v>-2.3872679045092835</v>
      </c>
      <c r="N285" s="144"/>
      <c r="P285" s="154" t="s">
        <v>245</v>
      </c>
      <c r="Q285" s="155">
        <v>2.7855153203342618E-3</v>
      </c>
      <c r="R285" s="155">
        <v>0</v>
      </c>
      <c r="S285" s="155">
        <v>9.9667774086378731E-3</v>
      </c>
      <c r="T285" s="155">
        <v>0</v>
      </c>
      <c r="U285" s="155">
        <v>0</v>
      </c>
      <c r="V285" s="155">
        <v>1.2861736334405145E-2</v>
      </c>
      <c r="W285" s="155">
        <v>7.6142131979695434E-3</v>
      </c>
      <c r="X285" s="155">
        <v>2.3872679045092837E-2</v>
      </c>
      <c r="Y285" s="172">
        <v>1.6258465847123296</v>
      </c>
      <c r="Z285" s="172">
        <v>1.9225446260977923</v>
      </c>
      <c r="AA285" s="147"/>
      <c r="AB285" s="144"/>
      <c r="AC285" s="144"/>
      <c r="AD285" s="151">
        <v>0</v>
      </c>
      <c r="AE285" s="151">
        <v>4.647232784114913E-3</v>
      </c>
      <c r="AF285" s="144"/>
    </row>
    <row r="286" spans="1:32" ht="22.15" customHeight="1" x14ac:dyDescent="0.25">
      <c r="A286" s="154" t="s">
        <v>246</v>
      </c>
      <c r="B286" s="155">
        <v>0</v>
      </c>
      <c r="C286" s="155">
        <v>0</v>
      </c>
      <c r="D286" s="155">
        <v>0</v>
      </c>
      <c r="E286" s="155">
        <v>0</v>
      </c>
      <c r="F286" s="155" t="e">
        <v>#DIV/0!</v>
      </c>
      <c r="G286" s="155">
        <v>0</v>
      </c>
      <c r="H286" s="155">
        <v>0</v>
      </c>
      <c r="I286" s="155">
        <v>0</v>
      </c>
      <c r="J286" s="172">
        <v>0</v>
      </c>
      <c r="K286" s="172">
        <v>0</v>
      </c>
      <c r="L286" s="147"/>
      <c r="M286" s="203">
        <v>-0.2652519893899204</v>
      </c>
      <c r="N286" s="144"/>
      <c r="P286" s="154" t="s">
        <v>246</v>
      </c>
      <c r="Q286" s="155">
        <v>2.7855153203342618E-3</v>
      </c>
      <c r="R286" s="155">
        <v>0</v>
      </c>
      <c r="S286" s="155">
        <v>0</v>
      </c>
      <c r="T286" s="155">
        <v>0</v>
      </c>
      <c r="U286" s="155">
        <v>3.2679738562091504E-3</v>
      </c>
      <c r="V286" s="155">
        <v>3.2154340836012861E-3</v>
      </c>
      <c r="W286" s="155">
        <v>0</v>
      </c>
      <c r="X286" s="155">
        <v>2.6525198938992041E-3</v>
      </c>
      <c r="Y286" s="172">
        <v>0.2652519893899204</v>
      </c>
      <c r="Z286" s="172">
        <v>0.13850927709587732</v>
      </c>
      <c r="AA286" s="147"/>
      <c r="AB286" s="144"/>
      <c r="AC286" s="144"/>
      <c r="AD286" s="151">
        <v>0</v>
      </c>
      <c r="AE286" s="151">
        <v>1.2674271229404308E-3</v>
      </c>
      <c r="AF286" s="144"/>
    </row>
    <row r="287" spans="1:32" x14ac:dyDescent="0.25">
      <c r="A287" s="149" t="s">
        <v>247</v>
      </c>
      <c r="B287" s="150">
        <v>390</v>
      </c>
      <c r="C287" s="150">
        <v>295</v>
      </c>
      <c r="D287" s="150">
        <v>258.33333333333297</v>
      </c>
      <c r="E287" s="150">
        <v>313.0625</v>
      </c>
      <c r="F287" s="150" t="e">
        <v>#DIV/0!</v>
      </c>
      <c r="G287" s="150">
        <v>169</v>
      </c>
      <c r="H287" s="150">
        <v>193.666666666667</v>
      </c>
      <c r="I287" s="150">
        <v>347.66666666666703</v>
      </c>
      <c r="J287" s="177">
        <v>154.00000000000003</v>
      </c>
      <c r="K287" s="177">
        <v>74.014492753623529</v>
      </c>
      <c r="L287" s="147"/>
      <c r="M287" s="203">
        <v>100.98496905393532</v>
      </c>
      <c r="N287" s="144"/>
      <c r="P287" s="149" t="s">
        <v>247</v>
      </c>
      <c r="Q287" s="150">
        <v>275.66016713091898</v>
      </c>
      <c r="R287" s="150">
        <v>278.43766578249324</v>
      </c>
      <c r="S287" s="150">
        <v>232.61794019933546</v>
      </c>
      <c r="T287" s="150">
        <v>254.35423197492196</v>
      </c>
      <c r="U287" s="150">
        <v>233.90849673202587</v>
      </c>
      <c r="V287" s="150">
        <v>192.23151125401907</v>
      </c>
      <c r="W287" s="150">
        <v>265.36548223350241</v>
      </c>
      <c r="X287" s="150">
        <v>246.68169761273171</v>
      </c>
      <c r="Y287" s="177">
        <v>-18.683784620770695</v>
      </c>
      <c r="Z287" s="177">
        <v>-3.0031355093636591</v>
      </c>
      <c r="AA287" s="147"/>
      <c r="AB287" s="144"/>
      <c r="AC287" s="144"/>
      <c r="AD287" s="150">
        <v>273.6521739130435</v>
      </c>
      <c r="AE287" s="150">
        <v>249.68483312209537</v>
      </c>
      <c r="AF287" s="144"/>
    </row>
    <row r="288" spans="1:32" x14ac:dyDescent="0.25">
      <c r="A288" s="149" t="s">
        <v>248</v>
      </c>
      <c r="B288" s="150">
        <v>397.33333333333297</v>
      </c>
      <c r="C288" s="150">
        <v>66</v>
      </c>
      <c r="D288" s="150">
        <v>272.5</v>
      </c>
      <c r="E288" s="150">
        <v>322.45454545454498</v>
      </c>
      <c r="F288" s="150" t="e">
        <v>#DIV/0!</v>
      </c>
      <c r="G288" s="150">
        <v>199</v>
      </c>
      <c r="H288" s="150">
        <v>132.19999999999999</v>
      </c>
      <c r="I288" s="150">
        <v>409</v>
      </c>
      <c r="J288" s="177">
        <v>276.8</v>
      </c>
      <c r="K288" s="177">
        <v>143.09677419354858</v>
      </c>
      <c r="L288" s="147"/>
      <c r="M288" s="203">
        <v>134.13385826771679</v>
      </c>
      <c r="N288" s="144"/>
      <c r="P288" s="149" t="s">
        <v>248</v>
      </c>
      <c r="Q288" s="150">
        <v>280.37050359712208</v>
      </c>
      <c r="R288" s="150">
        <v>279.73076923076962</v>
      </c>
      <c r="S288" s="150">
        <v>251.59130434782628</v>
      </c>
      <c r="T288" s="150">
        <v>265.89387755102064</v>
      </c>
      <c r="U288" s="150">
        <v>244.61572052401721</v>
      </c>
      <c r="V288" s="150">
        <v>197.19574468085125</v>
      </c>
      <c r="W288" s="150">
        <v>261.18978102189772</v>
      </c>
      <c r="X288" s="150">
        <v>274.86614173228321</v>
      </c>
      <c r="Y288" s="177">
        <v>13.676360710385495</v>
      </c>
      <c r="Z288" s="177">
        <v>18.884149610729963</v>
      </c>
      <c r="AA288" s="147"/>
      <c r="AB288" s="144"/>
      <c r="AC288" s="144"/>
      <c r="AD288" s="150">
        <v>265.90322580645142</v>
      </c>
      <c r="AE288" s="150">
        <v>255.98199212155325</v>
      </c>
      <c r="AF288" s="144"/>
    </row>
    <row r="289" spans="1:32" x14ac:dyDescent="0.25">
      <c r="A289" s="146" t="s">
        <v>249</v>
      </c>
      <c r="B289" s="147">
        <v>7</v>
      </c>
      <c r="C289" s="147">
        <v>13</v>
      </c>
      <c r="D289" s="147">
        <v>10</v>
      </c>
      <c r="E289" s="147">
        <v>15</v>
      </c>
      <c r="F289" s="147">
        <v>16</v>
      </c>
      <c r="G289" s="147">
        <v>18</v>
      </c>
      <c r="H289" s="147">
        <v>9</v>
      </c>
      <c r="I289" s="147">
        <v>9</v>
      </c>
      <c r="J289" s="148">
        <v>0</v>
      </c>
      <c r="K289" s="148">
        <v>-0.28409090909090906</v>
      </c>
      <c r="L289" s="147"/>
      <c r="M289" s="155">
        <v>1.4539579967689823E-2</v>
      </c>
      <c r="N289" s="144"/>
      <c r="P289" s="146" t="s">
        <v>249</v>
      </c>
      <c r="Q289" s="147">
        <v>484</v>
      </c>
      <c r="R289" s="147">
        <v>448</v>
      </c>
      <c r="S289" s="147">
        <v>526</v>
      </c>
      <c r="T289" s="147">
        <v>485</v>
      </c>
      <c r="U289" s="147">
        <v>358</v>
      </c>
      <c r="V289" s="147">
        <v>439</v>
      </c>
      <c r="W289" s="147">
        <v>566</v>
      </c>
      <c r="X289" s="147">
        <v>619</v>
      </c>
      <c r="Y289" s="148">
        <v>9.3639575971731448E-2</v>
      </c>
      <c r="Z289" s="148">
        <v>0.31064730792498491</v>
      </c>
      <c r="AA289" s="147"/>
      <c r="AB289" s="144"/>
      <c r="AC289" s="144"/>
      <c r="AD289" s="147">
        <v>12.571428571428571</v>
      </c>
      <c r="AE289" s="147">
        <v>472.28571428571428</v>
      </c>
      <c r="AF289" s="144"/>
    </row>
    <row r="290" spans="1:32" x14ac:dyDescent="0.25">
      <c r="A290" s="146" t="s">
        <v>250</v>
      </c>
      <c r="B290" s="150">
        <v>2</v>
      </c>
      <c r="C290" s="150">
        <v>5</v>
      </c>
      <c r="D290" s="150">
        <v>0</v>
      </c>
      <c r="E290" s="150">
        <v>8</v>
      </c>
      <c r="F290" s="150">
        <v>13</v>
      </c>
      <c r="G290" s="150">
        <v>12</v>
      </c>
      <c r="H290" s="150">
        <v>2</v>
      </c>
      <c r="I290" s="150">
        <v>6</v>
      </c>
      <c r="J290" s="148">
        <v>2</v>
      </c>
      <c r="K290" s="148">
        <v>0</v>
      </c>
      <c r="L290" s="147"/>
      <c r="M290" s="155">
        <v>2.7272727272727271E-2</v>
      </c>
      <c r="N290" s="144"/>
      <c r="P290" s="146" t="s">
        <v>250</v>
      </c>
      <c r="Q290" s="150">
        <v>135</v>
      </c>
      <c r="R290" s="150">
        <v>115</v>
      </c>
      <c r="S290" s="150">
        <v>129</v>
      </c>
      <c r="T290" s="150">
        <v>146</v>
      </c>
      <c r="U290" s="150">
        <v>133</v>
      </c>
      <c r="V290" s="150">
        <v>124</v>
      </c>
      <c r="W290" s="150">
        <v>175</v>
      </c>
      <c r="X290" s="150">
        <v>220</v>
      </c>
      <c r="Y290" s="148">
        <v>0.25714285714285712</v>
      </c>
      <c r="Z290" s="148">
        <v>0.6091954022988505</v>
      </c>
      <c r="AA290" s="147"/>
      <c r="AB290" s="144"/>
      <c r="AC290" s="144"/>
      <c r="AD290" s="150">
        <v>6</v>
      </c>
      <c r="AE290" s="150">
        <v>136.71428571428572</v>
      </c>
      <c r="AF290" s="144"/>
    </row>
    <row r="291" spans="1:32" x14ac:dyDescent="0.25">
      <c r="A291" s="149" t="s">
        <v>251</v>
      </c>
      <c r="B291" s="147">
        <v>0</v>
      </c>
      <c r="C291" s="147">
        <v>7</v>
      </c>
      <c r="D291" s="147">
        <v>28</v>
      </c>
      <c r="E291" s="147">
        <v>31</v>
      </c>
      <c r="F291" s="147">
        <v>19</v>
      </c>
      <c r="G291" s="147">
        <v>19</v>
      </c>
      <c r="H291" s="147">
        <v>24</v>
      </c>
      <c r="I291" s="147">
        <v>21</v>
      </c>
      <c r="J291" s="148">
        <v>-0.125</v>
      </c>
      <c r="K291" s="157">
        <v>-1.5624999999999944E-2</v>
      </c>
      <c r="L291" s="147"/>
      <c r="M291" s="155">
        <v>1.9004524886877826E-2</v>
      </c>
      <c r="N291" s="144"/>
      <c r="P291" s="149" t="s">
        <v>251</v>
      </c>
      <c r="Q291" s="147">
        <v>0</v>
      </c>
      <c r="R291" s="147">
        <v>1107</v>
      </c>
      <c r="S291" s="147">
        <v>1016</v>
      </c>
      <c r="T291" s="147">
        <v>979</v>
      </c>
      <c r="U291" s="147">
        <v>975</v>
      </c>
      <c r="V291" s="147">
        <v>1016</v>
      </c>
      <c r="W291" s="147">
        <v>1035</v>
      </c>
      <c r="X291" s="147">
        <v>1105</v>
      </c>
      <c r="Y291" s="148">
        <v>6.7632850241545889E-2</v>
      </c>
      <c r="Z291" s="157">
        <v>8.1919060052219286E-2</v>
      </c>
      <c r="AA291" s="147"/>
      <c r="AB291" s="144"/>
      <c r="AC291" s="144"/>
      <c r="AD291" s="158">
        <v>21.333333333333332</v>
      </c>
      <c r="AE291" s="158">
        <v>1021.3333333333334</v>
      </c>
      <c r="AF291" s="144"/>
    </row>
    <row r="292" spans="1:32" x14ac:dyDescent="0.25">
      <c r="A292" s="159" t="s">
        <v>252</v>
      </c>
      <c r="B292" s="150">
        <v>0</v>
      </c>
      <c r="C292" s="150">
        <v>2</v>
      </c>
      <c r="D292" s="150">
        <v>1</v>
      </c>
      <c r="E292" s="150">
        <v>2</v>
      </c>
      <c r="F292" s="150">
        <v>4</v>
      </c>
      <c r="G292" s="150">
        <v>3</v>
      </c>
      <c r="H292" s="150">
        <v>4</v>
      </c>
      <c r="I292" s="150">
        <v>8</v>
      </c>
      <c r="J292" s="148">
        <v>1</v>
      </c>
      <c r="K292" s="148">
        <v>2.5</v>
      </c>
      <c r="L292" s="147"/>
      <c r="M292" s="155">
        <v>1.8561484918793503E-2</v>
      </c>
      <c r="N292" s="144"/>
      <c r="P292" s="159" t="s">
        <v>252</v>
      </c>
      <c r="Q292" s="150">
        <v>311</v>
      </c>
      <c r="R292" s="150">
        <v>310</v>
      </c>
      <c r="S292" s="150">
        <v>329</v>
      </c>
      <c r="T292" s="150">
        <v>288</v>
      </c>
      <c r="U292" s="150">
        <v>250</v>
      </c>
      <c r="V292" s="150">
        <v>370</v>
      </c>
      <c r="W292" s="150">
        <v>299</v>
      </c>
      <c r="X292" s="150">
        <v>431</v>
      </c>
      <c r="Y292" s="148">
        <v>0.4414715719063545</v>
      </c>
      <c r="Z292" s="148">
        <v>0.39870190078813156</v>
      </c>
      <c r="AA292" s="147"/>
      <c r="AB292" s="144"/>
      <c r="AC292" s="144"/>
      <c r="AD292" s="150">
        <v>2.2857142857142856</v>
      </c>
      <c r="AE292" s="150">
        <v>308.14285714285717</v>
      </c>
      <c r="AF292" s="144"/>
    </row>
    <row r="293" spans="1:32" x14ac:dyDescent="0.25">
      <c r="A293" s="159" t="s">
        <v>253</v>
      </c>
      <c r="B293" s="150">
        <v>0</v>
      </c>
      <c r="C293" s="150">
        <v>1</v>
      </c>
      <c r="D293" s="150">
        <v>0</v>
      </c>
      <c r="E293" s="150">
        <v>1</v>
      </c>
      <c r="F293" s="150">
        <v>0</v>
      </c>
      <c r="G293" s="150">
        <v>0</v>
      </c>
      <c r="H293" s="150">
        <v>1</v>
      </c>
      <c r="I293" s="150">
        <v>1</v>
      </c>
      <c r="J293" s="148">
        <v>0</v>
      </c>
      <c r="K293" s="148">
        <v>1.3333333333333333</v>
      </c>
      <c r="L293" s="147"/>
      <c r="M293" s="155">
        <v>4.7619047619047616E-2</v>
      </c>
      <c r="N293" s="144"/>
      <c r="P293" s="159" t="s">
        <v>253</v>
      </c>
      <c r="Q293" s="150">
        <v>24</v>
      </c>
      <c r="R293" s="150">
        <v>23</v>
      </c>
      <c r="S293" s="150">
        <v>20</v>
      </c>
      <c r="T293" s="150">
        <v>22</v>
      </c>
      <c r="U293" s="150">
        <v>7</v>
      </c>
      <c r="V293" s="150">
        <v>13</v>
      </c>
      <c r="W293" s="150">
        <v>15</v>
      </c>
      <c r="X293" s="150">
        <v>21</v>
      </c>
      <c r="Y293" s="148">
        <v>0.4</v>
      </c>
      <c r="Z293" s="148">
        <v>0.18548387096774185</v>
      </c>
      <c r="AA293" s="147"/>
      <c r="AB293" s="144"/>
      <c r="AC293" s="144"/>
      <c r="AD293" s="150">
        <v>0.42857142857142855</v>
      </c>
      <c r="AE293" s="150">
        <v>17.714285714285715</v>
      </c>
      <c r="AF293" s="144"/>
    </row>
    <row r="294" spans="1:32" x14ac:dyDescent="0.25">
      <c r="A294" s="159" t="s">
        <v>254</v>
      </c>
      <c r="B294" s="191" t="s">
        <v>285</v>
      </c>
      <c r="C294" s="191">
        <v>0.33333333333333331</v>
      </c>
      <c r="D294" s="191">
        <v>0</v>
      </c>
      <c r="E294" s="191">
        <v>0.33333333333333331</v>
      </c>
      <c r="F294" s="191">
        <v>0</v>
      </c>
      <c r="G294" s="191">
        <v>0</v>
      </c>
      <c r="H294" s="191">
        <v>0.2</v>
      </c>
      <c r="I294" s="191">
        <v>0.1111111111111111</v>
      </c>
      <c r="J294" s="172">
        <v>-8.8888888888888911</v>
      </c>
      <c r="K294" s="172">
        <v>-4.6783625730994176</v>
      </c>
      <c r="L294" s="147"/>
      <c r="M294" s="203">
        <v>6.4650934119960661</v>
      </c>
      <c r="N294" s="144"/>
      <c r="P294" s="159" t="s">
        <v>254</v>
      </c>
      <c r="Q294" s="191">
        <v>7.1641791044776124E-2</v>
      </c>
      <c r="R294" s="191">
        <v>6.9069069069069067E-2</v>
      </c>
      <c r="S294" s="191">
        <v>5.730659025787966E-2</v>
      </c>
      <c r="T294" s="191">
        <v>7.0967741935483872E-2</v>
      </c>
      <c r="U294" s="191">
        <v>2.7237354085603113E-2</v>
      </c>
      <c r="V294" s="191">
        <v>3.3942558746736295E-2</v>
      </c>
      <c r="W294" s="191">
        <v>4.7770700636942678E-2</v>
      </c>
      <c r="X294" s="191">
        <v>4.6460176991150445E-2</v>
      </c>
      <c r="Y294" s="172">
        <v>-0.13105236457922331</v>
      </c>
      <c r="Z294" s="172">
        <v>-0.79019448852195651</v>
      </c>
      <c r="AA294" s="147"/>
      <c r="AB294" s="144"/>
      <c r="AC294" s="144"/>
      <c r="AD294" s="191">
        <v>0.15789473684210528</v>
      </c>
      <c r="AE294" s="191">
        <v>5.4362121876370011E-2</v>
      </c>
      <c r="AF294" s="144"/>
    </row>
    <row r="295" spans="1:32" x14ac:dyDescent="0.25">
      <c r="A295" s="161" t="s">
        <v>255</v>
      </c>
      <c r="B295" s="161"/>
      <c r="C295" s="161"/>
      <c r="D295" s="161"/>
      <c r="E295" s="144"/>
      <c r="F295" s="144"/>
      <c r="G295" s="144"/>
      <c r="H295" s="144"/>
      <c r="I295" s="144"/>
      <c r="J295" s="144"/>
      <c r="K295" s="144"/>
      <c r="L295" s="144"/>
      <c r="M295" s="144"/>
      <c r="N295" s="144"/>
      <c r="O295" s="204"/>
      <c r="P295" s="161" t="s">
        <v>255</v>
      </c>
      <c r="Q295" s="161"/>
      <c r="R295" s="161"/>
      <c r="S295" s="161"/>
      <c r="T295" s="144"/>
      <c r="U295" s="144"/>
      <c r="V295" s="144"/>
      <c r="W295" s="144"/>
      <c r="X295" s="144"/>
      <c r="Y295" s="144"/>
      <c r="Z295" s="144"/>
      <c r="AA295" s="144"/>
      <c r="AB295" s="144"/>
      <c r="AC295" s="144"/>
      <c r="AD295" s="144"/>
      <c r="AE295" s="144"/>
      <c r="AF295" s="144"/>
    </row>
    <row r="296" spans="1:32" x14ac:dyDescent="0.25">
      <c r="N296" s="144"/>
      <c r="AB296" s="144"/>
    </row>
    <row r="297" spans="1:32" x14ac:dyDescent="0.25">
      <c r="N297" s="144"/>
      <c r="AB297" s="144"/>
    </row>
    <row r="298" spans="1:32" x14ac:dyDescent="0.25">
      <c r="A298" s="195" t="s">
        <v>283</v>
      </c>
      <c r="B298" s="189" t="s">
        <v>284</v>
      </c>
      <c r="C298" s="189"/>
      <c r="D298" s="181"/>
      <c r="E298" s="181"/>
      <c r="F298" s="167"/>
      <c r="G298" s="167"/>
      <c r="H298" s="167"/>
      <c r="I298" s="167"/>
      <c r="J298" s="167"/>
      <c r="K298" s="167"/>
      <c r="L298" s="188"/>
      <c r="M298" s="211"/>
      <c r="N298" s="144"/>
      <c r="O298" s="211"/>
      <c r="P298" s="195" t="s">
        <v>283</v>
      </c>
      <c r="Q298" s="189" t="s">
        <v>284</v>
      </c>
      <c r="R298" s="189"/>
      <c r="S298" s="181"/>
      <c r="T298" s="181"/>
      <c r="U298" s="144"/>
      <c r="V298" s="144"/>
      <c r="W298" s="144"/>
      <c r="X298" s="144"/>
      <c r="Y298" s="144"/>
      <c r="Z298" s="144"/>
      <c r="AA298" s="188"/>
      <c r="AB298" s="144"/>
      <c r="AC298" s="144"/>
      <c r="AD298" s="144"/>
      <c r="AE298" s="144"/>
      <c r="AF298" s="144"/>
    </row>
    <row r="299" spans="1:32" x14ac:dyDescent="0.25">
      <c r="A299" s="166" t="s">
        <v>325</v>
      </c>
      <c r="B299" s="166"/>
      <c r="C299" s="166"/>
      <c r="D299" s="166"/>
      <c r="E299" s="213"/>
      <c r="F299" s="167"/>
      <c r="G299" s="167"/>
      <c r="H299" s="167"/>
      <c r="I299" s="167"/>
      <c r="J299" s="167"/>
      <c r="K299" s="167"/>
      <c r="L299" s="167"/>
      <c r="M299" s="144"/>
      <c r="N299" s="144"/>
      <c r="P299" s="166" t="s">
        <v>231</v>
      </c>
      <c r="Q299" s="166"/>
      <c r="R299" s="166"/>
      <c r="S299" s="166"/>
      <c r="T299" s="162"/>
      <c r="U299" s="144"/>
      <c r="V299" s="144"/>
      <c r="W299" s="144"/>
      <c r="X299" s="144"/>
      <c r="Y299" s="144"/>
      <c r="Z299" s="144"/>
      <c r="AA299" s="167"/>
      <c r="AB299" s="144"/>
      <c r="AC299" s="144"/>
      <c r="AD299" s="144"/>
      <c r="AE299" s="144"/>
      <c r="AF299" s="144"/>
    </row>
    <row r="300" spans="1:32" ht="31.5" x14ac:dyDescent="0.25">
      <c r="A300" s="190"/>
      <c r="B300" s="141">
        <v>2019</v>
      </c>
      <c r="C300" s="141">
        <v>2020</v>
      </c>
      <c r="D300" s="141">
        <v>2021</v>
      </c>
      <c r="E300" s="141">
        <v>2022</v>
      </c>
      <c r="F300" s="141">
        <v>2023</v>
      </c>
      <c r="G300" s="141">
        <v>2024</v>
      </c>
      <c r="H300" s="141">
        <v>2025</v>
      </c>
      <c r="I300" s="141">
        <v>2026</v>
      </c>
      <c r="J300" s="142" t="s">
        <v>232</v>
      </c>
      <c r="K300" s="142" t="s">
        <v>233</v>
      </c>
      <c r="L300" s="143" t="s">
        <v>234</v>
      </c>
      <c r="M300" s="145" t="s">
        <v>287</v>
      </c>
      <c r="N300" s="144"/>
      <c r="P300" s="190"/>
      <c r="Q300" s="141">
        <v>2019</v>
      </c>
      <c r="R300" s="141">
        <v>2020</v>
      </c>
      <c r="S300" s="141">
        <v>2021</v>
      </c>
      <c r="T300" s="141">
        <v>2022</v>
      </c>
      <c r="U300" s="141">
        <v>2023</v>
      </c>
      <c r="V300" s="141">
        <v>2024</v>
      </c>
      <c r="W300" s="141">
        <v>2025</v>
      </c>
      <c r="X300" s="141">
        <v>2026</v>
      </c>
      <c r="Y300" s="142" t="s">
        <v>232</v>
      </c>
      <c r="Z300" s="142" t="s">
        <v>233</v>
      </c>
      <c r="AA300" s="143" t="s">
        <v>234</v>
      </c>
      <c r="AB300" s="144"/>
      <c r="AC300" s="144"/>
      <c r="AD300" s="145" t="s">
        <v>326</v>
      </c>
      <c r="AE300" s="145" t="s">
        <v>235</v>
      </c>
      <c r="AF300" s="144"/>
    </row>
    <row r="301" spans="1:32" x14ac:dyDescent="0.25">
      <c r="A301" s="146" t="s">
        <v>236</v>
      </c>
      <c r="B301" s="147">
        <v>19</v>
      </c>
      <c r="C301" s="147">
        <v>29</v>
      </c>
      <c r="D301" s="147">
        <v>29</v>
      </c>
      <c r="E301" s="147">
        <v>13</v>
      </c>
      <c r="F301" s="147">
        <v>12</v>
      </c>
      <c r="G301" s="147">
        <v>28</v>
      </c>
      <c r="H301" s="147">
        <v>8</v>
      </c>
      <c r="I301" s="147">
        <v>11</v>
      </c>
      <c r="J301" s="148">
        <v>0.375</v>
      </c>
      <c r="K301" s="148">
        <v>-0.4420289855072464</v>
      </c>
      <c r="L301" s="147"/>
      <c r="M301" s="155">
        <v>5.0996754751970333E-3</v>
      </c>
      <c r="N301" s="144"/>
      <c r="P301" s="146" t="s">
        <v>236</v>
      </c>
      <c r="Q301" s="147">
        <v>1612</v>
      </c>
      <c r="R301" s="147">
        <v>2505</v>
      </c>
      <c r="S301" s="147">
        <v>1610</v>
      </c>
      <c r="T301" s="147">
        <v>1370</v>
      </c>
      <c r="U301" s="147">
        <v>1591</v>
      </c>
      <c r="V301" s="147">
        <v>1674</v>
      </c>
      <c r="W301" s="147">
        <v>1545</v>
      </c>
      <c r="X301" s="147">
        <v>2157</v>
      </c>
      <c r="Y301" s="148">
        <v>0.39611650485436894</v>
      </c>
      <c r="Z301" s="148">
        <v>0.26807760141093473</v>
      </c>
      <c r="AA301" s="147"/>
      <c r="AB301" s="144"/>
      <c r="AC301" s="144"/>
      <c r="AD301" s="147">
        <v>19.714285714285715</v>
      </c>
      <c r="AE301" s="147">
        <v>1701</v>
      </c>
      <c r="AF301" s="144"/>
    </row>
    <row r="302" spans="1:32" x14ac:dyDescent="0.25">
      <c r="A302" s="149" t="s">
        <v>237</v>
      </c>
      <c r="B302" s="150">
        <v>6</v>
      </c>
      <c r="C302" s="150">
        <v>14</v>
      </c>
      <c r="D302" s="150">
        <v>20</v>
      </c>
      <c r="E302" s="150">
        <v>5</v>
      </c>
      <c r="F302" s="150">
        <v>5</v>
      </c>
      <c r="G302" s="150">
        <v>5</v>
      </c>
      <c r="H302" s="150">
        <v>4</v>
      </c>
      <c r="I302" s="150">
        <v>5</v>
      </c>
      <c r="J302" s="148">
        <v>0.25</v>
      </c>
      <c r="K302" s="148">
        <v>-0.40677966101694918</v>
      </c>
      <c r="L302" s="147"/>
      <c r="M302" s="155">
        <v>4.340277777777778E-3</v>
      </c>
      <c r="N302" s="144"/>
      <c r="P302" s="149" t="s">
        <v>237</v>
      </c>
      <c r="Q302" s="150">
        <v>887</v>
      </c>
      <c r="R302" s="150">
        <v>1510</v>
      </c>
      <c r="S302" s="150">
        <v>936</v>
      </c>
      <c r="T302" s="150">
        <v>743</v>
      </c>
      <c r="U302" s="150">
        <v>680</v>
      </c>
      <c r="V302" s="150">
        <v>629</v>
      </c>
      <c r="W302" s="150">
        <v>635</v>
      </c>
      <c r="X302" s="150">
        <v>1152</v>
      </c>
      <c r="Y302" s="148">
        <v>0.81417322834645667</v>
      </c>
      <c r="Z302" s="148">
        <v>0.33953488372093021</v>
      </c>
      <c r="AA302" s="147"/>
      <c r="AB302" s="144"/>
      <c r="AC302" s="144"/>
      <c r="AD302" s="150">
        <v>8.4285714285714288</v>
      </c>
      <c r="AE302" s="150">
        <v>860</v>
      </c>
      <c r="AF302" s="144"/>
    </row>
    <row r="303" spans="1:32" x14ac:dyDescent="0.25">
      <c r="A303" s="146" t="s">
        <v>90</v>
      </c>
      <c r="B303" s="151">
        <v>0.6</v>
      </c>
      <c r="C303" s="151">
        <v>0.56000000000000005</v>
      </c>
      <c r="D303" s="151">
        <v>0.7407407407407407</v>
      </c>
      <c r="E303" s="151">
        <v>0.45454545454545453</v>
      </c>
      <c r="F303" s="151">
        <v>0.625</v>
      </c>
      <c r="G303" s="151">
        <v>0.21739130434782608</v>
      </c>
      <c r="H303" s="151">
        <v>0.5714285714285714</v>
      </c>
      <c r="I303" s="151">
        <v>0.625</v>
      </c>
      <c r="J303" s="172">
        <v>5.3571428571428603</v>
      </c>
      <c r="K303" s="172">
        <v>9.3468468468468462</v>
      </c>
      <c r="L303" s="147"/>
      <c r="M303" s="203">
        <v>-0.17682263329705794</v>
      </c>
      <c r="N303" s="144"/>
      <c r="P303" s="146" t="s">
        <v>90</v>
      </c>
      <c r="Q303" s="151">
        <v>0.65124816446402345</v>
      </c>
      <c r="R303" s="151">
        <v>0.69266055045871555</v>
      </c>
      <c r="S303" s="151">
        <v>0.67144906743185084</v>
      </c>
      <c r="T303" s="151">
        <v>0.64273356401384085</v>
      </c>
      <c r="U303" s="151">
        <v>0.53501180173092056</v>
      </c>
      <c r="V303" s="151">
        <v>0.45945945945945948</v>
      </c>
      <c r="W303" s="151">
        <v>0.4945482866043614</v>
      </c>
      <c r="X303" s="151">
        <v>0.62676822633297058</v>
      </c>
      <c r="Y303" s="172">
        <v>13.221993972860918</v>
      </c>
      <c r="Z303" s="172">
        <v>2.5729887674823648</v>
      </c>
      <c r="AA303" s="147"/>
      <c r="AB303" s="144"/>
      <c r="AC303" s="144"/>
      <c r="AD303" s="151">
        <v>0.53153153153153154</v>
      </c>
      <c r="AE303" s="151">
        <v>0.60103833865814693</v>
      </c>
      <c r="AF303" s="144"/>
    </row>
    <row r="304" spans="1:32" x14ac:dyDescent="0.25">
      <c r="A304" s="149" t="s">
        <v>238</v>
      </c>
      <c r="B304" s="150">
        <v>8</v>
      </c>
      <c r="C304" s="150">
        <v>12</v>
      </c>
      <c r="D304" s="150">
        <v>18</v>
      </c>
      <c r="E304" s="150">
        <v>4</v>
      </c>
      <c r="F304" s="150">
        <v>4</v>
      </c>
      <c r="G304" s="150">
        <v>5</v>
      </c>
      <c r="H304" s="150">
        <v>4</v>
      </c>
      <c r="I304" s="150">
        <v>3</v>
      </c>
      <c r="J304" s="148">
        <v>-0.25</v>
      </c>
      <c r="K304" s="148">
        <v>-0.61818181818181817</v>
      </c>
      <c r="L304" s="147"/>
      <c r="M304" s="155">
        <v>2.707581227436823E-3</v>
      </c>
      <c r="N304" s="144"/>
      <c r="P304" s="149" t="s">
        <v>238</v>
      </c>
      <c r="Q304" s="150">
        <v>807</v>
      </c>
      <c r="R304" s="150">
        <v>1436</v>
      </c>
      <c r="S304" s="150">
        <v>903</v>
      </c>
      <c r="T304" s="150">
        <v>673</v>
      </c>
      <c r="U304" s="150">
        <v>552</v>
      </c>
      <c r="V304" s="150">
        <v>558</v>
      </c>
      <c r="W304" s="150">
        <v>602</v>
      </c>
      <c r="X304" s="150">
        <v>1108</v>
      </c>
      <c r="Y304" s="148">
        <v>0.84053156146179397</v>
      </c>
      <c r="Z304" s="148">
        <v>0.40227806906526853</v>
      </c>
      <c r="AA304" s="147"/>
      <c r="AB304" s="144"/>
      <c r="AC304" s="144"/>
      <c r="AD304" s="150">
        <v>7.8571428571428568</v>
      </c>
      <c r="AE304" s="150">
        <v>790.14285714285711</v>
      </c>
      <c r="AF304" s="144"/>
    </row>
    <row r="305" spans="1:32" x14ac:dyDescent="0.25">
      <c r="A305" s="149" t="s">
        <v>239</v>
      </c>
      <c r="B305" s="153">
        <v>0.42105263157894735</v>
      </c>
      <c r="C305" s="153">
        <v>0.41379310344827586</v>
      </c>
      <c r="D305" s="153">
        <v>0.62068965517241381</v>
      </c>
      <c r="E305" s="153">
        <v>0.30769230769230771</v>
      </c>
      <c r="F305" s="153">
        <v>0.33333333333333331</v>
      </c>
      <c r="G305" s="153">
        <v>0.17857142857142858</v>
      </c>
      <c r="H305" s="153">
        <v>0.5</v>
      </c>
      <c r="I305" s="153">
        <v>0.27272727272727271</v>
      </c>
      <c r="J305" s="172">
        <v>-22.72727272727273</v>
      </c>
      <c r="K305" s="172">
        <v>-12.582345191040838</v>
      </c>
      <c r="L305" s="147"/>
      <c r="M305" s="203">
        <v>-24.094912968348293</v>
      </c>
      <c r="N305" s="144"/>
      <c r="P305" s="149" t="s">
        <v>239</v>
      </c>
      <c r="Q305" s="153">
        <v>0.50062034739454098</v>
      </c>
      <c r="R305" s="153">
        <v>0.5732534930139721</v>
      </c>
      <c r="S305" s="153">
        <v>0.56086956521739129</v>
      </c>
      <c r="T305" s="153">
        <v>0.49124087591240878</v>
      </c>
      <c r="U305" s="153">
        <v>0.34695160276555626</v>
      </c>
      <c r="V305" s="153">
        <v>0.33333333333333331</v>
      </c>
      <c r="W305" s="153">
        <v>0.3896440129449838</v>
      </c>
      <c r="X305" s="153">
        <v>0.51367640241075563</v>
      </c>
      <c r="Y305" s="172">
        <v>12.403238946577183</v>
      </c>
      <c r="Z305" s="172">
        <v>4.9159731544878404</v>
      </c>
      <c r="AA305" s="147"/>
      <c r="AB305" s="144"/>
      <c r="AC305" s="144"/>
      <c r="AD305" s="153">
        <v>0.3985507246376811</v>
      </c>
      <c r="AE305" s="153">
        <v>0.46451667086587722</v>
      </c>
      <c r="AF305" s="144"/>
    </row>
    <row r="306" spans="1:32" x14ac:dyDescent="0.25">
      <c r="A306" s="149" t="s">
        <v>240</v>
      </c>
      <c r="B306" s="153">
        <v>1.3333333333333333</v>
      </c>
      <c r="C306" s="153">
        <v>0.8571428571428571</v>
      </c>
      <c r="D306" s="153">
        <v>0.9</v>
      </c>
      <c r="E306" s="153">
        <v>0.8</v>
      </c>
      <c r="F306" s="153">
        <v>0.8</v>
      </c>
      <c r="G306" s="153">
        <v>1</v>
      </c>
      <c r="H306" s="153">
        <v>1</v>
      </c>
      <c r="I306" s="153">
        <v>0.6</v>
      </c>
      <c r="J306" s="172">
        <v>-40</v>
      </c>
      <c r="K306" s="172">
        <v>-33.220338983050844</v>
      </c>
      <c r="L306" s="147"/>
      <c r="M306" s="203">
        <v>-36.180555555555557</v>
      </c>
      <c r="N306" s="144"/>
      <c r="P306" s="149" t="s">
        <v>240</v>
      </c>
      <c r="Q306" s="153">
        <v>0.90980834272829758</v>
      </c>
      <c r="R306" s="153">
        <v>0.9509933774834437</v>
      </c>
      <c r="S306" s="153">
        <v>0.96474358974358976</v>
      </c>
      <c r="T306" s="153">
        <v>0.9057873485868102</v>
      </c>
      <c r="U306" s="153">
        <v>0.81176470588235294</v>
      </c>
      <c r="V306" s="153">
        <v>0.88712241653418122</v>
      </c>
      <c r="W306" s="153">
        <v>0.94803149606299209</v>
      </c>
      <c r="X306" s="153">
        <v>0.96180555555555558</v>
      </c>
      <c r="Y306" s="172">
        <v>1.3774059492563495</v>
      </c>
      <c r="Z306" s="172">
        <v>4.3034791435954229</v>
      </c>
      <c r="AA306" s="147"/>
      <c r="AB306" s="144"/>
      <c r="AC306" s="144"/>
      <c r="AD306" s="153">
        <v>0.93220338983050843</v>
      </c>
      <c r="AE306" s="153">
        <v>0.91877076411960135</v>
      </c>
      <c r="AF306" s="144"/>
    </row>
    <row r="307" spans="1:32" ht="22.15" customHeight="1" x14ac:dyDescent="0.25">
      <c r="A307" s="154" t="s">
        <v>241</v>
      </c>
      <c r="B307" s="155">
        <v>0</v>
      </c>
      <c r="C307" s="155">
        <v>0</v>
      </c>
      <c r="D307" s="155">
        <v>0</v>
      </c>
      <c r="E307" s="155">
        <v>0.2</v>
      </c>
      <c r="F307" s="155">
        <v>0.2</v>
      </c>
      <c r="G307" s="155">
        <v>0</v>
      </c>
      <c r="H307" s="155">
        <v>0</v>
      </c>
      <c r="I307" s="155">
        <v>0.2</v>
      </c>
      <c r="J307" s="172">
        <v>20</v>
      </c>
      <c r="K307" s="172">
        <v>16.610169491525426</v>
      </c>
      <c r="L307" s="147"/>
      <c r="M307" s="203">
        <v>18.090277777777779</v>
      </c>
      <c r="N307" s="144"/>
      <c r="P307" s="154" t="s">
        <v>241</v>
      </c>
      <c r="Q307" s="155">
        <v>1.5783540022547914E-2</v>
      </c>
      <c r="R307" s="155">
        <v>2.4503311258278145E-2</v>
      </c>
      <c r="S307" s="155">
        <v>2.7777777777777776E-2</v>
      </c>
      <c r="T307" s="155">
        <v>3.4993270524899055E-2</v>
      </c>
      <c r="U307" s="155">
        <v>3.6764705882352942E-2</v>
      </c>
      <c r="V307" s="155">
        <v>7.472178060413355E-2</v>
      </c>
      <c r="W307" s="155">
        <v>2.6771653543307086E-2</v>
      </c>
      <c r="X307" s="155">
        <v>1.9097222222222224E-2</v>
      </c>
      <c r="Y307" s="172">
        <v>-0.76744313210848625</v>
      </c>
      <c r="Z307" s="172">
        <v>-1.2796465485418969</v>
      </c>
      <c r="AA307" s="147"/>
      <c r="AB307" s="144"/>
      <c r="AC307" s="144"/>
      <c r="AD307" s="151">
        <v>3.3898305084745763E-2</v>
      </c>
      <c r="AE307" s="151">
        <v>3.1893687707641193E-2</v>
      </c>
      <c r="AF307" s="144"/>
    </row>
    <row r="308" spans="1:32" ht="22.15" customHeight="1" x14ac:dyDescent="0.25">
      <c r="A308" s="154" t="s">
        <v>242</v>
      </c>
      <c r="B308" s="155">
        <v>0</v>
      </c>
      <c r="C308" s="155">
        <v>0</v>
      </c>
      <c r="D308" s="155">
        <v>0</v>
      </c>
      <c r="E308" s="155">
        <v>7.6923076923076927E-2</v>
      </c>
      <c r="F308" s="155">
        <v>8.3333333333333329E-2</v>
      </c>
      <c r="G308" s="155">
        <v>0</v>
      </c>
      <c r="H308" s="155">
        <v>0</v>
      </c>
      <c r="I308" s="155">
        <v>9.0909090909090912E-2</v>
      </c>
      <c r="J308" s="172">
        <v>9.0909090909090917</v>
      </c>
      <c r="K308" s="172">
        <v>7.6416337285902509</v>
      </c>
      <c r="L308" s="147"/>
      <c r="M308" s="203">
        <v>8.070973995869684</v>
      </c>
      <c r="N308" s="144"/>
      <c r="P308" s="154" t="s">
        <v>242</v>
      </c>
      <c r="Q308" s="155">
        <v>8.6848635235732014E-3</v>
      </c>
      <c r="R308" s="155">
        <v>1.4770459081836327E-2</v>
      </c>
      <c r="S308" s="155">
        <v>1.6149068322981366E-2</v>
      </c>
      <c r="T308" s="155">
        <v>1.8978102189781021E-2</v>
      </c>
      <c r="U308" s="155">
        <v>1.5713387806411062E-2</v>
      </c>
      <c r="V308" s="155">
        <v>2.8076463560334528E-2</v>
      </c>
      <c r="W308" s="155">
        <v>1.1003236245954692E-2</v>
      </c>
      <c r="X308" s="155">
        <v>1.0199350950394067E-2</v>
      </c>
      <c r="Y308" s="172">
        <v>-8.038852955606253E-2</v>
      </c>
      <c r="Z308" s="172">
        <v>-0.5925617555526822</v>
      </c>
      <c r="AA308" s="147"/>
      <c r="AB308" s="144"/>
      <c r="AC308" s="144"/>
      <c r="AD308" s="151">
        <v>1.4492753623188406E-2</v>
      </c>
      <c r="AE308" s="151">
        <v>1.6124968505920888E-2</v>
      </c>
      <c r="AF308" s="144"/>
    </row>
    <row r="309" spans="1:32" ht="22.15" customHeight="1" x14ac:dyDescent="0.25">
      <c r="A309" s="154" t="s">
        <v>243</v>
      </c>
      <c r="B309" s="155">
        <v>5.2631578947368418E-2</v>
      </c>
      <c r="C309" s="155">
        <v>0.31034482758620691</v>
      </c>
      <c r="D309" s="155">
        <v>0.10344827586206896</v>
      </c>
      <c r="E309" s="155">
        <v>0.15384615384615385</v>
      </c>
      <c r="F309" s="155">
        <v>0.25</v>
      </c>
      <c r="G309" s="155">
        <v>0.32142857142857145</v>
      </c>
      <c r="H309" s="155">
        <v>0.125</v>
      </c>
      <c r="I309" s="155">
        <v>0.18181818181818182</v>
      </c>
      <c r="J309" s="172">
        <v>5.6818181818181825</v>
      </c>
      <c r="K309" s="172">
        <v>-2.1080368906455869</v>
      </c>
      <c r="L309" s="147"/>
      <c r="M309" s="203">
        <v>9.9759767353647746</v>
      </c>
      <c r="N309" s="144"/>
      <c r="P309" s="154" t="s">
        <v>243</v>
      </c>
      <c r="Q309" s="155">
        <v>0.13399503722084366</v>
      </c>
      <c r="R309" s="155">
        <v>0.10978043912175649</v>
      </c>
      <c r="S309" s="155">
        <v>0.11739130434782609</v>
      </c>
      <c r="T309" s="155">
        <v>0.11167883211678832</v>
      </c>
      <c r="U309" s="155">
        <v>0.14707730986800754</v>
      </c>
      <c r="V309" s="155">
        <v>0.13201911589008364</v>
      </c>
      <c r="W309" s="155">
        <v>0.13333333333333333</v>
      </c>
      <c r="X309" s="155">
        <v>8.2058414464534074E-2</v>
      </c>
      <c r="Y309" s="172">
        <v>-5.127491886879926</v>
      </c>
      <c r="Z309" s="172">
        <v>-4.3413996722162835</v>
      </c>
      <c r="AA309" s="147"/>
      <c r="AB309" s="144"/>
      <c r="AC309" s="144"/>
      <c r="AD309" s="151">
        <v>0.20289855072463769</v>
      </c>
      <c r="AE309" s="151">
        <v>0.12547241118669691</v>
      </c>
      <c r="AF309" s="144"/>
    </row>
    <row r="310" spans="1:32" ht="22.15" customHeight="1" x14ac:dyDescent="0.25">
      <c r="A310" s="154" t="s">
        <v>244</v>
      </c>
      <c r="B310" s="155">
        <v>0.10526315789473684</v>
      </c>
      <c r="C310" s="155">
        <v>6.8965517241379309E-2</v>
      </c>
      <c r="D310" s="155">
        <v>0.13793103448275862</v>
      </c>
      <c r="E310" s="155">
        <v>0.38461538461538464</v>
      </c>
      <c r="F310" s="155">
        <v>0</v>
      </c>
      <c r="G310" s="155">
        <v>0.32142857142857145</v>
      </c>
      <c r="H310" s="155">
        <v>0.125</v>
      </c>
      <c r="I310" s="155">
        <v>9.0909090909090912E-2</v>
      </c>
      <c r="J310" s="172">
        <v>-3.4090909090909087</v>
      </c>
      <c r="K310" s="172">
        <v>-7.5757575757575744</v>
      </c>
      <c r="L310" s="147"/>
      <c r="M310" s="203">
        <v>2.368609600876638</v>
      </c>
      <c r="N310" s="144"/>
      <c r="P310" s="154" t="s">
        <v>244</v>
      </c>
      <c r="Q310" s="155">
        <v>6.699751861042183E-2</v>
      </c>
      <c r="R310" s="155">
        <v>4.7105788423153695E-2</v>
      </c>
      <c r="S310" s="155">
        <v>6.273291925465839E-2</v>
      </c>
      <c r="T310" s="155">
        <v>0.10145985401459855</v>
      </c>
      <c r="U310" s="155">
        <v>0.10622250157133878</v>
      </c>
      <c r="V310" s="155">
        <v>0.12843488649940263</v>
      </c>
      <c r="W310" s="155">
        <v>0.1087378640776699</v>
      </c>
      <c r="X310" s="155">
        <v>6.7222994900324531E-2</v>
      </c>
      <c r="Y310" s="172">
        <v>-4.1514869177345375</v>
      </c>
      <c r="Z310" s="172">
        <v>-1.82729318654435</v>
      </c>
      <c r="AA310" s="147"/>
      <c r="AB310" s="144"/>
      <c r="AC310" s="144"/>
      <c r="AD310" s="151">
        <v>0.16666666666666666</v>
      </c>
      <c r="AE310" s="151">
        <v>8.5495926765768032E-2</v>
      </c>
      <c r="AF310" s="144"/>
    </row>
    <row r="311" spans="1:32" ht="22.15" customHeight="1" x14ac:dyDescent="0.25">
      <c r="A311" s="154" t="s">
        <v>245</v>
      </c>
      <c r="B311" s="155">
        <v>0</v>
      </c>
      <c r="C311" s="155">
        <v>0</v>
      </c>
      <c r="D311" s="155">
        <v>0</v>
      </c>
      <c r="E311" s="155">
        <v>0</v>
      </c>
      <c r="F311" s="155">
        <v>0</v>
      </c>
      <c r="G311" s="155">
        <v>0</v>
      </c>
      <c r="H311" s="155">
        <v>0.125</v>
      </c>
      <c r="I311" s="155">
        <v>0</v>
      </c>
      <c r="J311" s="172">
        <v>-12.5</v>
      </c>
      <c r="K311" s="172">
        <v>-0.72463768115942029</v>
      </c>
      <c r="L311" s="147"/>
      <c r="M311" s="203">
        <v>-13.861845155308297</v>
      </c>
      <c r="N311" s="144"/>
      <c r="P311" s="154" t="s">
        <v>245</v>
      </c>
      <c r="Q311" s="155">
        <v>0.10421836228287841</v>
      </c>
      <c r="R311" s="155">
        <v>0.1125748502994012</v>
      </c>
      <c r="S311" s="155">
        <v>0.10745341614906832</v>
      </c>
      <c r="T311" s="155">
        <v>9.0510948905109495E-2</v>
      </c>
      <c r="U311" s="155">
        <v>0.11627906976744186</v>
      </c>
      <c r="V311" s="155">
        <v>0.17443249701314217</v>
      </c>
      <c r="W311" s="155">
        <v>0.17346278317152103</v>
      </c>
      <c r="X311" s="155">
        <v>0.13861845155308297</v>
      </c>
      <c r="Y311" s="172">
        <v>-3.4844331618438056</v>
      </c>
      <c r="Z311" s="172">
        <v>1.3314008788322758</v>
      </c>
      <c r="AA311" s="147"/>
      <c r="AB311" s="144"/>
      <c r="AC311" s="144"/>
      <c r="AD311" s="151">
        <v>7.246376811594203E-3</v>
      </c>
      <c r="AE311" s="151">
        <v>0.12530444276476022</v>
      </c>
      <c r="AF311" s="144"/>
    </row>
    <row r="312" spans="1:32" ht="22.15" customHeight="1" x14ac:dyDescent="0.25">
      <c r="A312" s="154" t="s">
        <v>246</v>
      </c>
      <c r="B312" s="155">
        <v>0.10526315789473684</v>
      </c>
      <c r="C312" s="155">
        <v>0.10344827586206896</v>
      </c>
      <c r="D312" s="155">
        <v>3.4482758620689655E-2</v>
      </c>
      <c r="E312" s="155">
        <v>7.6923076923076927E-2</v>
      </c>
      <c r="F312" s="155">
        <v>0.25</v>
      </c>
      <c r="G312" s="155">
        <v>0.17857142857142858</v>
      </c>
      <c r="H312" s="155">
        <v>0.125</v>
      </c>
      <c r="I312" s="155">
        <v>9.0909090909090912E-2</v>
      </c>
      <c r="J312" s="172">
        <v>-3.4090909090909087</v>
      </c>
      <c r="K312" s="172">
        <v>-2.5032938076416338</v>
      </c>
      <c r="L312" s="147"/>
      <c r="M312" s="203">
        <v>-2.1747376406625358</v>
      </c>
      <c r="N312" s="144"/>
      <c r="P312" s="154" t="s">
        <v>246</v>
      </c>
      <c r="Q312" s="155">
        <v>0.11662531017369727</v>
      </c>
      <c r="R312" s="155">
        <v>9.9401197604790423E-2</v>
      </c>
      <c r="S312" s="155">
        <v>0.115527950310559</v>
      </c>
      <c r="T312" s="155">
        <v>0.13211678832116788</v>
      </c>
      <c r="U312" s="155">
        <v>0.14707730986800754</v>
      </c>
      <c r="V312" s="155">
        <v>0.13201911589008364</v>
      </c>
      <c r="W312" s="155">
        <v>0.13851132686084142</v>
      </c>
      <c r="X312" s="155">
        <v>0.11265646731571627</v>
      </c>
      <c r="Y312" s="172">
        <v>-2.5854859545125146</v>
      </c>
      <c r="Z312" s="172">
        <v>-1.1052275440645534</v>
      </c>
      <c r="AA312" s="147"/>
      <c r="AB312" s="144"/>
      <c r="AC312" s="144"/>
      <c r="AD312" s="151">
        <v>0.11594202898550725</v>
      </c>
      <c r="AE312" s="151">
        <v>0.1237087427563618</v>
      </c>
      <c r="AF312" s="144"/>
    </row>
    <row r="313" spans="1:32" x14ac:dyDescent="0.25">
      <c r="A313" s="149" t="s">
        <v>247</v>
      </c>
      <c r="B313" s="150">
        <v>338.10526315789491</v>
      </c>
      <c r="C313" s="150">
        <v>289.8620689655171</v>
      </c>
      <c r="D313" s="150">
        <v>339.10344827586192</v>
      </c>
      <c r="E313" s="150">
        <v>252.15384615384602</v>
      </c>
      <c r="F313" s="150">
        <v>94.75</v>
      </c>
      <c r="G313" s="150">
        <v>340.75</v>
      </c>
      <c r="H313" s="150">
        <v>326.12499999999989</v>
      </c>
      <c r="I313" s="150">
        <v>151.36363636363646</v>
      </c>
      <c r="J313" s="177">
        <v>-174.76136363636343</v>
      </c>
      <c r="K313" s="177">
        <v>-147.39723320158086</v>
      </c>
      <c r="L313" s="147"/>
      <c r="M313" s="203">
        <v>-11.47271041429579</v>
      </c>
      <c r="N313" s="144"/>
      <c r="P313" s="149" t="s">
        <v>247</v>
      </c>
      <c r="Q313" s="150">
        <v>250.0403225806451</v>
      </c>
      <c r="R313" s="150">
        <v>200.0087824351296</v>
      </c>
      <c r="S313" s="150">
        <v>229.53043478260878</v>
      </c>
      <c r="T313" s="150">
        <v>216.9540145985402</v>
      </c>
      <c r="U313" s="150">
        <v>260.23004399748618</v>
      </c>
      <c r="V313" s="150">
        <v>181.36439665471903</v>
      </c>
      <c r="W313" s="150">
        <v>194.37605177993504</v>
      </c>
      <c r="X313" s="150">
        <v>162.83634677793225</v>
      </c>
      <c r="Y313" s="177">
        <v>-31.53970500200279</v>
      </c>
      <c r="Z313" s="177">
        <v>-54.581894592690048</v>
      </c>
      <c r="AA313" s="147"/>
      <c r="AB313" s="144"/>
      <c r="AC313" s="144"/>
      <c r="AD313" s="150">
        <v>298.76086956521732</v>
      </c>
      <c r="AE313" s="150">
        <v>217.4182413706223</v>
      </c>
      <c r="AF313" s="144"/>
    </row>
    <row r="314" spans="1:32" x14ac:dyDescent="0.25">
      <c r="A314" s="149" t="s">
        <v>248</v>
      </c>
      <c r="B314" s="150">
        <v>295.49999999999983</v>
      </c>
      <c r="C314" s="150">
        <v>262.42857142857127</v>
      </c>
      <c r="D314" s="150">
        <v>451.25</v>
      </c>
      <c r="E314" s="150">
        <v>394.6</v>
      </c>
      <c r="F314" s="150">
        <v>133.6</v>
      </c>
      <c r="G314" s="150">
        <v>148.19999999999999</v>
      </c>
      <c r="H314" s="150">
        <v>527.75</v>
      </c>
      <c r="I314" s="150">
        <v>124.4</v>
      </c>
      <c r="J314" s="177">
        <v>-403.35</v>
      </c>
      <c r="K314" s="177">
        <v>-213.98983050847451</v>
      </c>
      <c r="L314" s="147"/>
      <c r="M314" s="203">
        <v>-59.607812500000108</v>
      </c>
      <c r="N314" s="144"/>
      <c r="P314" s="149" t="s">
        <v>248</v>
      </c>
      <c r="Q314" s="150">
        <v>272.12965050732799</v>
      </c>
      <c r="R314" s="150">
        <v>201.6278145695365</v>
      </c>
      <c r="S314" s="150">
        <v>283.61004273504273</v>
      </c>
      <c r="T314" s="150">
        <v>251.37685060565306</v>
      </c>
      <c r="U314" s="150">
        <v>309.88235294117641</v>
      </c>
      <c r="V314" s="150">
        <v>253.8060413354529</v>
      </c>
      <c r="W314" s="150">
        <v>280.96535433070864</v>
      </c>
      <c r="X314" s="150">
        <v>184.00781250000011</v>
      </c>
      <c r="Y314" s="177">
        <v>-96.957541830708522</v>
      </c>
      <c r="Z314" s="177">
        <v>-72.943350290697595</v>
      </c>
      <c r="AA314" s="147"/>
      <c r="AB314" s="144"/>
      <c r="AC314" s="144"/>
      <c r="AD314" s="150">
        <v>338.38983050847452</v>
      </c>
      <c r="AE314" s="150">
        <v>256.95116279069771</v>
      </c>
      <c r="AF314" s="144"/>
    </row>
    <row r="315" spans="1:32" x14ac:dyDescent="0.25">
      <c r="A315" s="146" t="s">
        <v>249</v>
      </c>
      <c r="B315" s="147">
        <v>129</v>
      </c>
      <c r="C315" s="147">
        <v>22</v>
      </c>
      <c r="D315" s="147">
        <v>19</v>
      </c>
      <c r="E315" s="147">
        <v>27</v>
      </c>
      <c r="F315" s="147">
        <v>25</v>
      </c>
      <c r="G315" s="147">
        <v>25</v>
      </c>
      <c r="H315" s="147">
        <v>18</v>
      </c>
      <c r="I315" s="147">
        <v>11</v>
      </c>
      <c r="J315" s="148">
        <v>-0.3888888888888889</v>
      </c>
      <c r="K315" s="148">
        <v>-0.7094339622641509</v>
      </c>
      <c r="L315" s="147"/>
      <c r="M315" s="155">
        <v>5.8510638297872338E-3</v>
      </c>
      <c r="N315" s="144"/>
      <c r="P315" s="146" t="s">
        <v>249</v>
      </c>
      <c r="Q315" s="147">
        <v>2494</v>
      </c>
      <c r="R315" s="147">
        <v>2005</v>
      </c>
      <c r="S315" s="147">
        <v>1768</v>
      </c>
      <c r="T315" s="147">
        <v>1804</v>
      </c>
      <c r="U315" s="147">
        <v>1888</v>
      </c>
      <c r="V315" s="147">
        <v>2008</v>
      </c>
      <c r="W315" s="147">
        <v>1972</v>
      </c>
      <c r="X315" s="147">
        <v>1880</v>
      </c>
      <c r="Y315" s="148">
        <v>-4.665314401622718E-2</v>
      </c>
      <c r="Z315" s="148">
        <v>-5.5886362005882748E-2</v>
      </c>
      <c r="AA315" s="147"/>
      <c r="AB315" s="144"/>
      <c r="AC315" s="144"/>
      <c r="AD315" s="147">
        <v>37.857142857142854</v>
      </c>
      <c r="AE315" s="147">
        <v>1991.2857142857142</v>
      </c>
      <c r="AF315" s="144"/>
    </row>
    <row r="316" spans="1:32" x14ac:dyDescent="0.25">
      <c r="A316" s="146" t="s">
        <v>250</v>
      </c>
      <c r="B316" s="150">
        <v>80</v>
      </c>
      <c r="C316" s="150">
        <v>9</v>
      </c>
      <c r="D316" s="150">
        <v>5</v>
      </c>
      <c r="E316" s="150">
        <v>8</v>
      </c>
      <c r="F316" s="150">
        <v>16</v>
      </c>
      <c r="G316" s="150">
        <v>11</v>
      </c>
      <c r="H316" s="150">
        <v>8</v>
      </c>
      <c r="I316" s="150">
        <v>5</v>
      </c>
      <c r="J316" s="148">
        <v>-0.375</v>
      </c>
      <c r="K316" s="148">
        <v>-0.74452554744525545</v>
      </c>
      <c r="L316" s="147"/>
      <c r="M316" s="155">
        <v>5.6369785794813977E-3</v>
      </c>
      <c r="N316" s="144"/>
      <c r="P316" s="146" t="s">
        <v>250</v>
      </c>
      <c r="Q316" s="150">
        <v>1095</v>
      </c>
      <c r="R316" s="150">
        <v>884</v>
      </c>
      <c r="S316" s="150">
        <v>815</v>
      </c>
      <c r="T316" s="150">
        <v>797</v>
      </c>
      <c r="U316" s="150">
        <v>786</v>
      </c>
      <c r="V316" s="150">
        <v>888</v>
      </c>
      <c r="W316" s="150">
        <v>818</v>
      </c>
      <c r="X316" s="150">
        <v>887</v>
      </c>
      <c r="Y316" s="148">
        <v>8.4352078239608802E-2</v>
      </c>
      <c r="Z316" s="148">
        <v>2.0713463751438434E-2</v>
      </c>
      <c r="AA316" s="147"/>
      <c r="AB316" s="144"/>
      <c r="AC316" s="144"/>
      <c r="AD316" s="150">
        <v>19.571428571428573</v>
      </c>
      <c r="AE316" s="150">
        <v>869</v>
      </c>
      <c r="AF316" s="144"/>
    </row>
    <row r="317" spans="1:32" x14ac:dyDescent="0.25">
      <c r="A317" s="149" t="s">
        <v>251</v>
      </c>
      <c r="B317" s="147">
        <v>0</v>
      </c>
      <c r="C317" s="147">
        <v>174</v>
      </c>
      <c r="D317" s="147">
        <v>51</v>
      </c>
      <c r="E317" s="147">
        <v>11</v>
      </c>
      <c r="F317" s="147">
        <v>9</v>
      </c>
      <c r="G317" s="147">
        <v>12</v>
      </c>
      <c r="H317" s="147">
        <v>12</v>
      </c>
      <c r="I317" s="147">
        <v>8</v>
      </c>
      <c r="J317" s="148">
        <v>-0.33333333333333331</v>
      </c>
      <c r="K317" s="157">
        <v>-0.82156133828996281</v>
      </c>
      <c r="L317" s="147"/>
      <c r="M317" s="155">
        <v>2.7453671928620452E-3</v>
      </c>
      <c r="N317" s="144"/>
      <c r="P317" s="149" t="s">
        <v>251</v>
      </c>
      <c r="Q317" s="147">
        <v>0</v>
      </c>
      <c r="R317" s="147">
        <v>3781</v>
      </c>
      <c r="S317" s="147">
        <v>3391</v>
      </c>
      <c r="T317" s="147">
        <v>2566</v>
      </c>
      <c r="U317" s="147">
        <v>2191</v>
      </c>
      <c r="V317" s="147">
        <v>2117</v>
      </c>
      <c r="W317" s="147">
        <v>2602</v>
      </c>
      <c r="X317" s="147">
        <v>2914</v>
      </c>
      <c r="Y317" s="148">
        <v>0.11990776325903152</v>
      </c>
      <c r="Z317" s="157">
        <v>5.0216242191254264E-2</v>
      </c>
      <c r="AA317" s="147"/>
      <c r="AB317" s="144"/>
      <c r="AC317" s="144"/>
      <c r="AD317" s="158">
        <v>44.833333333333336</v>
      </c>
      <c r="AE317" s="158">
        <v>2774.6666666666665</v>
      </c>
      <c r="AF317" s="144"/>
    </row>
    <row r="318" spans="1:32" x14ac:dyDescent="0.25">
      <c r="A318" s="159" t="s">
        <v>252</v>
      </c>
      <c r="B318" s="150">
        <v>4</v>
      </c>
      <c r="C318" s="150">
        <v>3</v>
      </c>
      <c r="D318" s="150">
        <v>4</v>
      </c>
      <c r="E318" s="150">
        <v>8</v>
      </c>
      <c r="F318" s="150">
        <v>4</v>
      </c>
      <c r="G318" s="150">
        <v>2</v>
      </c>
      <c r="H318" s="150">
        <v>12</v>
      </c>
      <c r="I318" s="150">
        <v>3</v>
      </c>
      <c r="J318" s="148">
        <v>-0.75</v>
      </c>
      <c r="K318" s="148">
        <v>-0.4324324324324324</v>
      </c>
      <c r="L318" s="147"/>
      <c r="M318" s="155">
        <v>6.9444444444444441E-3</v>
      </c>
      <c r="N318" s="144"/>
      <c r="P318" s="159" t="s">
        <v>252</v>
      </c>
      <c r="Q318" s="150">
        <v>848</v>
      </c>
      <c r="R318" s="150">
        <v>672</v>
      </c>
      <c r="S318" s="150">
        <v>927</v>
      </c>
      <c r="T318" s="150">
        <v>544</v>
      </c>
      <c r="U318" s="150">
        <v>839</v>
      </c>
      <c r="V318" s="150">
        <v>617</v>
      </c>
      <c r="W318" s="150">
        <v>659</v>
      </c>
      <c r="X318" s="150">
        <v>432</v>
      </c>
      <c r="Y318" s="148">
        <v>-0.34446130500758726</v>
      </c>
      <c r="Z318" s="148">
        <v>-0.40775558166862513</v>
      </c>
      <c r="AA318" s="147"/>
      <c r="AB318" s="144"/>
      <c r="AC318" s="144"/>
      <c r="AD318" s="150">
        <v>5.2857142857142856</v>
      </c>
      <c r="AE318" s="150">
        <v>729.42857142857144</v>
      </c>
      <c r="AF318" s="144"/>
    </row>
    <row r="319" spans="1:32" x14ac:dyDescent="0.25">
      <c r="A319" s="159" t="s">
        <v>253</v>
      </c>
      <c r="B319" s="150">
        <v>2</v>
      </c>
      <c r="C319" s="150">
        <v>0</v>
      </c>
      <c r="D319" s="150">
        <v>1</v>
      </c>
      <c r="E319" s="150">
        <v>0</v>
      </c>
      <c r="F319" s="150">
        <v>0</v>
      </c>
      <c r="G319" s="150">
        <v>0</v>
      </c>
      <c r="H319" s="150">
        <v>0</v>
      </c>
      <c r="I319" s="150">
        <v>0</v>
      </c>
      <c r="J319" s="148" t="e">
        <v>#DIV/0!</v>
      </c>
      <c r="K319" s="148">
        <v>-1</v>
      </c>
      <c r="L319" s="147"/>
      <c r="M319" s="155">
        <v>0</v>
      </c>
      <c r="N319" s="144"/>
      <c r="P319" s="159" t="s">
        <v>253</v>
      </c>
      <c r="Q319" s="150">
        <v>49</v>
      </c>
      <c r="R319" s="150">
        <v>44</v>
      </c>
      <c r="S319" s="150">
        <v>83</v>
      </c>
      <c r="T319" s="150">
        <v>27</v>
      </c>
      <c r="U319" s="150">
        <v>38</v>
      </c>
      <c r="V319" s="150">
        <v>69</v>
      </c>
      <c r="W319" s="150">
        <v>21</v>
      </c>
      <c r="X319" s="150">
        <v>39</v>
      </c>
      <c r="Y319" s="148">
        <v>0.8571428571428571</v>
      </c>
      <c r="Z319" s="148">
        <v>-0.17522658610271902</v>
      </c>
      <c r="AA319" s="147"/>
      <c r="AB319" s="144"/>
      <c r="AC319" s="144"/>
      <c r="AD319" s="150">
        <v>0.42857142857142855</v>
      </c>
      <c r="AE319" s="150">
        <v>47.285714285714285</v>
      </c>
      <c r="AF319" s="144"/>
    </row>
    <row r="320" spans="1:32" x14ac:dyDescent="0.25">
      <c r="A320" s="159" t="s">
        <v>254</v>
      </c>
      <c r="B320" s="191">
        <v>0.33333333333333331</v>
      </c>
      <c r="C320" s="191">
        <v>0</v>
      </c>
      <c r="D320" s="191">
        <v>0.2</v>
      </c>
      <c r="E320" s="191">
        <v>0</v>
      </c>
      <c r="F320" s="191">
        <v>0</v>
      </c>
      <c r="G320" s="191">
        <v>0</v>
      </c>
      <c r="H320" s="191">
        <v>0</v>
      </c>
      <c r="I320" s="191">
        <v>0</v>
      </c>
      <c r="J320" s="172">
        <v>0</v>
      </c>
      <c r="K320" s="172">
        <v>-7.5</v>
      </c>
      <c r="L320" s="147"/>
      <c r="M320" s="203">
        <v>-8.2802547770700627</v>
      </c>
      <c r="N320" s="144"/>
      <c r="P320" s="159" t="s">
        <v>254</v>
      </c>
      <c r="Q320" s="191">
        <v>5.4626532887402456E-2</v>
      </c>
      <c r="R320" s="191">
        <v>6.1452513966480445E-2</v>
      </c>
      <c r="S320" s="191">
        <v>8.2178217821782182E-2</v>
      </c>
      <c r="T320" s="191">
        <v>4.7285464098073555E-2</v>
      </c>
      <c r="U320" s="191">
        <v>4.3329532497149374E-2</v>
      </c>
      <c r="V320" s="191">
        <v>0.10058309037900874</v>
      </c>
      <c r="W320" s="191">
        <v>3.0882352941176472E-2</v>
      </c>
      <c r="X320" s="191">
        <v>8.2802547770700632E-2</v>
      </c>
      <c r="Y320" s="172">
        <v>5.192019482952416</v>
      </c>
      <c r="Z320" s="172">
        <v>2.1923386468511934</v>
      </c>
      <c r="AA320" s="147"/>
      <c r="AB320" s="144"/>
      <c r="AC320" s="144"/>
      <c r="AD320" s="191">
        <v>7.4999999999999997E-2</v>
      </c>
      <c r="AE320" s="191">
        <v>6.0879161302188699E-2</v>
      </c>
      <c r="AF320" s="144"/>
    </row>
    <row r="321" spans="1:32" x14ac:dyDescent="0.25">
      <c r="A321" s="161" t="s">
        <v>255</v>
      </c>
      <c r="B321" s="161"/>
      <c r="C321" s="161"/>
      <c r="D321" s="161"/>
      <c r="E321" s="144"/>
      <c r="F321" s="144"/>
      <c r="G321" s="144"/>
      <c r="H321" s="144"/>
      <c r="I321" s="144"/>
      <c r="J321" s="144"/>
      <c r="K321" s="144"/>
      <c r="L321" s="144"/>
      <c r="M321" s="144"/>
      <c r="N321" s="144"/>
      <c r="O321" s="204"/>
      <c r="P321" s="161" t="s">
        <v>255</v>
      </c>
      <c r="Q321" s="161"/>
      <c r="R321" s="161"/>
      <c r="S321" s="161"/>
      <c r="T321" s="144"/>
      <c r="U321" s="144"/>
      <c r="V321" s="144"/>
      <c r="W321" s="144"/>
      <c r="X321" s="144"/>
      <c r="Y321" s="144"/>
      <c r="Z321" s="144"/>
      <c r="AA321" s="144"/>
      <c r="AB321" s="144"/>
      <c r="AC321" s="144"/>
      <c r="AD321" s="144"/>
      <c r="AE321" s="144"/>
      <c r="AF321" s="144"/>
    </row>
    <row r="322" spans="1:32" x14ac:dyDescent="0.25">
      <c r="N322" s="144"/>
      <c r="AB322" s="144"/>
    </row>
    <row r="323" spans="1:32" x14ac:dyDescent="0.25">
      <c r="N323" s="144"/>
      <c r="AB323" s="144"/>
    </row>
    <row r="324" spans="1:32" x14ac:dyDescent="0.25">
      <c r="N324" s="144"/>
      <c r="AB324" s="144"/>
    </row>
    <row r="325" spans="1:32" x14ac:dyDescent="0.25">
      <c r="N325" s="144"/>
      <c r="AB325" s="144"/>
    </row>
    <row r="326" spans="1:32" x14ac:dyDescent="0.25">
      <c r="N326" s="144"/>
      <c r="AB326" s="144"/>
    </row>
    <row r="327" spans="1:32" x14ac:dyDescent="0.25">
      <c r="N327" s="144"/>
      <c r="AB327" s="144"/>
    </row>
    <row r="328" spans="1:32" s="196" customFormat="1" x14ac:dyDescent="0.25">
      <c r="N328" s="197"/>
      <c r="O328" s="214"/>
      <c r="AB328" s="197"/>
    </row>
    <row r="329" spans="1:32" x14ac:dyDescent="0.25">
      <c r="N329" s="144"/>
      <c r="AB329" s="144"/>
    </row>
    <row r="330" spans="1:32" x14ac:dyDescent="0.25">
      <c r="N330" s="144"/>
      <c r="AB330" s="144"/>
    </row>
    <row r="331" spans="1:32" x14ac:dyDescent="0.25">
      <c r="A331" s="189" t="s">
        <v>259</v>
      </c>
      <c r="B331" s="189"/>
      <c r="C331" s="189"/>
      <c r="D331" s="189"/>
      <c r="E331" s="181"/>
      <c r="F331" s="167"/>
      <c r="G331" s="167"/>
      <c r="H331" s="167"/>
      <c r="I331" s="167"/>
      <c r="J331" s="167"/>
      <c r="K331" s="167"/>
      <c r="L331" s="188"/>
      <c r="M331" s="211"/>
      <c r="N331" s="144"/>
      <c r="O331" s="211"/>
      <c r="P331" s="189" t="s">
        <v>259</v>
      </c>
      <c r="Q331" s="189"/>
      <c r="R331" s="189"/>
      <c r="S331" s="189"/>
      <c r="T331" s="181"/>
      <c r="U331" s="144"/>
      <c r="V331" s="144"/>
      <c r="W331" s="144"/>
      <c r="X331" s="144"/>
      <c r="Y331" s="144"/>
      <c r="Z331" s="144"/>
      <c r="AA331" s="188"/>
      <c r="AB331" s="144"/>
      <c r="AC331" s="144"/>
      <c r="AD331" s="144"/>
      <c r="AE331" s="144"/>
      <c r="AF331" s="144"/>
    </row>
    <row r="332" spans="1:32" x14ac:dyDescent="0.25">
      <c r="A332" s="166" t="s">
        <v>325</v>
      </c>
      <c r="B332" s="166"/>
      <c r="C332" s="166"/>
      <c r="D332" s="166"/>
      <c r="E332" s="213"/>
      <c r="F332" s="167"/>
      <c r="G332" s="167"/>
      <c r="H332" s="167"/>
      <c r="I332" s="167"/>
      <c r="J332" s="167"/>
      <c r="K332" s="167"/>
      <c r="L332" s="167"/>
      <c r="M332" s="144"/>
      <c r="N332" s="144"/>
      <c r="P332" s="166" t="s">
        <v>231</v>
      </c>
      <c r="Q332" s="166"/>
      <c r="R332" s="166"/>
      <c r="S332" s="166"/>
      <c r="T332" s="162"/>
      <c r="U332" s="144"/>
      <c r="V332" s="144"/>
      <c r="W332" s="144"/>
      <c r="X332" s="144"/>
      <c r="Y332" s="144"/>
      <c r="Z332" s="144"/>
      <c r="AA332" s="167"/>
      <c r="AB332" s="144"/>
      <c r="AC332" s="144"/>
      <c r="AD332" s="144"/>
      <c r="AE332" s="144"/>
      <c r="AF332" s="144"/>
    </row>
    <row r="333" spans="1:32" ht="31.5" x14ac:dyDescent="0.25">
      <c r="A333" s="190"/>
      <c r="B333" s="141">
        <v>2019</v>
      </c>
      <c r="C333" s="141">
        <v>2020</v>
      </c>
      <c r="D333" s="141">
        <v>2021</v>
      </c>
      <c r="E333" s="141">
        <v>2022</v>
      </c>
      <c r="F333" s="141">
        <v>2023</v>
      </c>
      <c r="G333" s="141">
        <v>2024</v>
      </c>
      <c r="H333" s="141">
        <v>2025</v>
      </c>
      <c r="I333" s="141">
        <v>2026</v>
      </c>
      <c r="J333" s="142" t="s">
        <v>232</v>
      </c>
      <c r="K333" s="142" t="s">
        <v>233</v>
      </c>
      <c r="L333" s="143" t="s">
        <v>234</v>
      </c>
      <c r="M333" s="145" t="s">
        <v>287</v>
      </c>
      <c r="N333" s="144"/>
      <c r="P333" s="190"/>
      <c r="Q333" s="141">
        <v>2019</v>
      </c>
      <c r="R333" s="141">
        <v>2020</v>
      </c>
      <c r="S333" s="141">
        <v>2021</v>
      </c>
      <c r="T333" s="141">
        <v>2022</v>
      </c>
      <c r="U333" s="141">
        <v>2023</v>
      </c>
      <c r="V333" s="141">
        <v>2024</v>
      </c>
      <c r="W333" s="141">
        <v>2025</v>
      </c>
      <c r="X333" s="141">
        <v>2026</v>
      </c>
      <c r="Y333" s="142" t="s">
        <v>232</v>
      </c>
      <c r="Z333" s="142" t="s">
        <v>233</v>
      </c>
      <c r="AA333" s="143" t="s">
        <v>234</v>
      </c>
      <c r="AB333" s="144"/>
      <c r="AC333" s="144"/>
      <c r="AD333" s="145" t="s">
        <v>326</v>
      </c>
      <c r="AE333" s="145" t="s">
        <v>235</v>
      </c>
      <c r="AF333" s="144"/>
    </row>
    <row r="334" spans="1:32" x14ac:dyDescent="0.25">
      <c r="A334" s="146" t="s">
        <v>236</v>
      </c>
      <c r="B334" s="147">
        <v>257</v>
      </c>
      <c r="C334" s="147">
        <v>202</v>
      </c>
      <c r="D334" s="147">
        <v>246</v>
      </c>
      <c r="E334" s="147">
        <v>229</v>
      </c>
      <c r="F334" s="147">
        <v>239</v>
      </c>
      <c r="G334" s="147">
        <v>294</v>
      </c>
      <c r="H334" s="147">
        <v>219</v>
      </c>
      <c r="I334" s="147">
        <v>253</v>
      </c>
      <c r="J334" s="148">
        <v>0.15525114155251141</v>
      </c>
      <c r="K334" s="148">
        <v>5.0415183867141146E-2</v>
      </c>
      <c r="L334" s="147"/>
      <c r="M334" s="155">
        <v>1.6482084690553747E-2</v>
      </c>
      <c r="N334" s="144"/>
      <c r="P334" s="146" t="s">
        <v>236</v>
      </c>
      <c r="Q334" s="147">
        <v>12909</v>
      </c>
      <c r="R334" s="147">
        <v>14576</v>
      </c>
      <c r="S334" s="147">
        <v>11804</v>
      </c>
      <c r="T334" s="147">
        <v>11312</v>
      </c>
      <c r="U334" s="147">
        <v>13326</v>
      </c>
      <c r="V334" s="147">
        <v>13708</v>
      </c>
      <c r="W334" s="147">
        <v>13724</v>
      </c>
      <c r="X334" s="147">
        <v>15350</v>
      </c>
      <c r="Y334" s="148">
        <v>0.11847857767414748</v>
      </c>
      <c r="Z334" s="148">
        <v>0.17612933591654906</v>
      </c>
      <c r="AA334" s="147"/>
      <c r="AB334" s="144"/>
      <c r="AC334" s="144"/>
      <c r="AD334" s="147">
        <v>240.85714285714286</v>
      </c>
      <c r="AE334" s="147">
        <v>13051.285714285714</v>
      </c>
      <c r="AF334" s="144"/>
    </row>
    <row r="335" spans="1:32" x14ac:dyDescent="0.25">
      <c r="A335" s="149" t="s">
        <v>237</v>
      </c>
      <c r="B335" s="150">
        <v>169</v>
      </c>
      <c r="C335" s="150">
        <v>141</v>
      </c>
      <c r="D335" s="150">
        <v>124</v>
      </c>
      <c r="E335" s="150">
        <v>149</v>
      </c>
      <c r="F335" s="150">
        <v>156</v>
      </c>
      <c r="G335" s="150">
        <v>201</v>
      </c>
      <c r="H335" s="150">
        <v>144</v>
      </c>
      <c r="I335" s="150">
        <v>152</v>
      </c>
      <c r="J335" s="148">
        <v>5.5555555555555552E-2</v>
      </c>
      <c r="K335" s="148">
        <v>-1.8450184501845043E-2</v>
      </c>
      <c r="L335" s="147"/>
      <c r="M335" s="155">
        <v>1.9916142557651992E-2</v>
      </c>
      <c r="N335" s="144"/>
      <c r="P335" s="149" t="s">
        <v>237</v>
      </c>
      <c r="Q335" s="150">
        <v>8136</v>
      </c>
      <c r="R335" s="150">
        <v>8810</v>
      </c>
      <c r="S335" s="150">
        <v>6630</v>
      </c>
      <c r="T335" s="150">
        <v>6331</v>
      </c>
      <c r="U335" s="150">
        <v>7003</v>
      </c>
      <c r="V335" s="150">
        <v>6893</v>
      </c>
      <c r="W335" s="150">
        <v>6958</v>
      </c>
      <c r="X335" s="150">
        <v>7632</v>
      </c>
      <c r="Y335" s="148">
        <v>9.6866915780396662E-2</v>
      </c>
      <c r="Z335" s="148">
        <v>5.2461535430744097E-2</v>
      </c>
      <c r="AA335" s="147"/>
      <c r="AB335" s="144"/>
      <c r="AC335" s="144"/>
      <c r="AD335" s="150">
        <v>154.85714285714286</v>
      </c>
      <c r="AE335" s="150">
        <v>7251.5714285714284</v>
      </c>
      <c r="AF335" s="144"/>
    </row>
    <row r="336" spans="1:32" x14ac:dyDescent="0.25">
      <c r="A336" s="146" t="s">
        <v>90</v>
      </c>
      <c r="B336" s="151">
        <v>0.74778761061946908</v>
      </c>
      <c r="C336" s="151">
        <v>0.75</v>
      </c>
      <c r="D336" s="151">
        <v>0.63265306122448983</v>
      </c>
      <c r="E336" s="151">
        <v>0.70952380952380956</v>
      </c>
      <c r="F336" s="151">
        <v>0.7155963302752294</v>
      </c>
      <c r="G336" s="151">
        <v>0.7528089887640449</v>
      </c>
      <c r="H336" s="151">
        <v>0.73096446700507611</v>
      </c>
      <c r="I336" s="151">
        <v>0.71698113207547165</v>
      </c>
      <c r="J336" s="172">
        <v>-1.3983334929604463</v>
      </c>
      <c r="K336" s="172">
        <v>-0.4723262065673528</v>
      </c>
      <c r="L336" s="147"/>
      <c r="M336" s="203">
        <v>10.214185067693782</v>
      </c>
      <c r="N336" s="144"/>
      <c r="P336" s="146" t="s">
        <v>90</v>
      </c>
      <c r="Q336" s="151">
        <v>0.71362161213928599</v>
      </c>
      <c r="R336" s="151">
        <v>0.68774395003903199</v>
      </c>
      <c r="S336" s="151">
        <v>0.65963585712864392</v>
      </c>
      <c r="T336" s="151">
        <v>0.66663156786353583</v>
      </c>
      <c r="U336" s="151">
        <v>0.6427719137218908</v>
      </c>
      <c r="V336" s="151">
        <v>0.61189525077674212</v>
      </c>
      <c r="W336" s="151">
        <v>0.61569772586496774</v>
      </c>
      <c r="X336" s="151">
        <v>0.61483928139853383</v>
      </c>
      <c r="Y336" s="172">
        <v>-8.5844446643390526E-2</v>
      </c>
      <c r="Z336" s="172">
        <v>-4.2516325957073553</v>
      </c>
      <c r="AA336" s="147"/>
      <c r="AB336" s="144"/>
      <c r="AC336" s="144"/>
      <c r="AD336" s="151">
        <v>0.72170439414114518</v>
      </c>
      <c r="AE336" s="151">
        <v>0.65735560735560739</v>
      </c>
      <c r="AF336" s="144"/>
    </row>
    <row r="337" spans="1:32" x14ac:dyDescent="0.25">
      <c r="A337" s="149" t="s">
        <v>238</v>
      </c>
      <c r="B337" s="150">
        <v>135</v>
      </c>
      <c r="C337" s="150">
        <v>118</v>
      </c>
      <c r="D337" s="150">
        <v>83</v>
      </c>
      <c r="E337" s="150">
        <v>109</v>
      </c>
      <c r="F337" s="150">
        <v>119</v>
      </c>
      <c r="G337" s="150">
        <v>166</v>
      </c>
      <c r="H337" s="150">
        <v>114</v>
      </c>
      <c r="I337" s="150">
        <v>121</v>
      </c>
      <c r="J337" s="148">
        <v>6.1403508771929821E-2</v>
      </c>
      <c r="K337" s="148">
        <v>3.5545023696682632E-3</v>
      </c>
      <c r="L337" s="147"/>
      <c r="M337" s="155">
        <v>1.864406779661017E-2</v>
      </c>
      <c r="N337" s="144"/>
      <c r="P337" s="149" t="s">
        <v>238</v>
      </c>
      <c r="Q337" s="150">
        <v>6771</v>
      </c>
      <c r="R337" s="150">
        <v>7220</v>
      </c>
      <c r="S337" s="150">
        <v>5097</v>
      </c>
      <c r="T337" s="150">
        <v>5099</v>
      </c>
      <c r="U337" s="150">
        <v>5802</v>
      </c>
      <c r="V337" s="150">
        <v>5799</v>
      </c>
      <c r="W337" s="150">
        <v>5703</v>
      </c>
      <c r="X337" s="150">
        <v>6490</v>
      </c>
      <c r="Y337" s="148">
        <v>0.13799754515167456</v>
      </c>
      <c r="Z337" s="148">
        <v>9.4936251235207561E-2</v>
      </c>
      <c r="AA337" s="147"/>
      <c r="AB337" s="144"/>
      <c r="AC337" s="144"/>
      <c r="AD337" s="150">
        <v>120.57142857142857</v>
      </c>
      <c r="AE337" s="150">
        <v>5927.2857142857147</v>
      </c>
      <c r="AF337" s="144"/>
    </row>
    <row r="338" spans="1:32" x14ac:dyDescent="0.25">
      <c r="A338" s="149" t="s">
        <v>239</v>
      </c>
      <c r="B338" s="153">
        <v>0.52529182879377434</v>
      </c>
      <c r="C338" s="153">
        <v>0.58415841584158412</v>
      </c>
      <c r="D338" s="153">
        <v>0.33739837398373984</v>
      </c>
      <c r="E338" s="153">
        <v>0.4759825327510917</v>
      </c>
      <c r="F338" s="153">
        <v>0.497907949790795</v>
      </c>
      <c r="G338" s="153">
        <v>0.56462585034013602</v>
      </c>
      <c r="H338" s="153">
        <v>0.52054794520547942</v>
      </c>
      <c r="I338" s="153">
        <v>0.47826086956521741</v>
      </c>
      <c r="J338" s="172">
        <v>-4.2287075640262017</v>
      </c>
      <c r="K338" s="172">
        <v>-2.2332250244984198</v>
      </c>
      <c r="L338" s="147"/>
      <c r="M338" s="203">
        <v>5.5459566633621336</v>
      </c>
      <c r="N338" s="144"/>
      <c r="P338" s="149" t="s">
        <v>239</v>
      </c>
      <c r="Q338" s="153">
        <v>0.52451777829421331</v>
      </c>
      <c r="R338" s="153">
        <v>0.49533479692645443</v>
      </c>
      <c r="S338" s="153">
        <v>0.4318027787190783</v>
      </c>
      <c r="T338" s="153">
        <v>0.45076025459688829</v>
      </c>
      <c r="U338" s="153">
        <v>0.43538946420531294</v>
      </c>
      <c r="V338" s="153">
        <v>0.42303764225269913</v>
      </c>
      <c r="W338" s="153">
        <v>0.41554940250655786</v>
      </c>
      <c r="X338" s="153">
        <v>0.42280130293159607</v>
      </c>
      <c r="Y338" s="172">
        <v>0.72519004250382046</v>
      </c>
      <c r="Z338" s="172">
        <v>-3.135209191729682</v>
      </c>
      <c r="AA338" s="147"/>
      <c r="AB338" s="144"/>
      <c r="AC338" s="144"/>
      <c r="AD338" s="153">
        <v>0.5005931198102016</v>
      </c>
      <c r="AE338" s="153">
        <v>0.45415339484889289</v>
      </c>
      <c r="AF338" s="144"/>
    </row>
    <row r="339" spans="1:32" x14ac:dyDescent="0.25">
      <c r="A339" s="149" t="s">
        <v>240</v>
      </c>
      <c r="B339" s="153">
        <v>0.79881656804733725</v>
      </c>
      <c r="C339" s="153">
        <v>0.83687943262411346</v>
      </c>
      <c r="D339" s="153">
        <v>0.66935483870967738</v>
      </c>
      <c r="E339" s="153">
        <v>0.73154362416107388</v>
      </c>
      <c r="F339" s="153">
        <v>0.76282051282051277</v>
      </c>
      <c r="G339" s="153">
        <v>0.82587064676616917</v>
      </c>
      <c r="H339" s="153">
        <v>0.79166666666666663</v>
      </c>
      <c r="I339" s="153">
        <v>0.79605263157894735</v>
      </c>
      <c r="J339" s="172">
        <v>0.43859649122807154</v>
      </c>
      <c r="K339" s="172">
        <v>1.7454845601087565</v>
      </c>
      <c r="L339" s="147"/>
      <c r="M339" s="203">
        <v>-5.4314244731325179</v>
      </c>
      <c r="N339" s="144"/>
      <c r="P339" s="149" t="s">
        <v>240</v>
      </c>
      <c r="Q339" s="153">
        <v>0.83222713864306785</v>
      </c>
      <c r="R339" s="153">
        <v>0.81952326901248584</v>
      </c>
      <c r="S339" s="153">
        <v>0.76877828054298647</v>
      </c>
      <c r="T339" s="153">
        <v>0.80540199020691838</v>
      </c>
      <c r="U339" s="153">
        <v>0.82850207054119662</v>
      </c>
      <c r="V339" s="153">
        <v>0.84128826345567964</v>
      </c>
      <c r="W339" s="153">
        <v>0.81963207818338601</v>
      </c>
      <c r="X339" s="153">
        <v>0.85036687631027252</v>
      </c>
      <c r="Y339" s="172">
        <v>3.0734798126886509</v>
      </c>
      <c r="Z339" s="172">
        <v>3.2987392060553233</v>
      </c>
      <c r="AA339" s="147"/>
      <c r="AB339" s="144"/>
      <c r="AC339" s="144"/>
      <c r="AD339" s="153">
        <v>0.77859778597785978</v>
      </c>
      <c r="AE339" s="153">
        <v>0.81737948424971929</v>
      </c>
      <c r="AF339" s="144"/>
    </row>
    <row r="340" spans="1:32" ht="22.15" customHeight="1" x14ac:dyDescent="0.25">
      <c r="A340" s="154" t="s">
        <v>241</v>
      </c>
      <c r="B340" s="155">
        <v>5.3254437869822487E-2</v>
      </c>
      <c r="C340" s="155">
        <v>0.10638297872340426</v>
      </c>
      <c r="D340" s="155">
        <v>8.8709677419354843E-2</v>
      </c>
      <c r="E340" s="155">
        <v>0.10738255033557047</v>
      </c>
      <c r="F340" s="155">
        <v>0.10256410256410256</v>
      </c>
      <c r="G340" s="155">
        <v>5.4726368159203981E-2</v>
      </c>
      <c r="H340" s="155">
        <v>9.7222222222222224E-2</v>
      </c>
      <c r="I340" s="155">
        <v>3.2894736842105261E-2</v>
      </c>
      <c r="J340" s="172">
        <v>-6.4327485380116958</v>
      </c>
      <c r="K340" s="172">
        <v>-5.1976111866381824</v>
      </c>
      <c r="L340" s="147"/>
      <c r="M340" s="203">
        <v>-3.3011971753282583</v>
      </c>
      <c r="N340" s="144"/>
      <c r="P340" s="154" t="s">
        <v>241</v>
      </c>
      <c r="Q340" s="155">
        <v>4.990167158308751E-2</v>
      </c>
      <c r="R340" s="155">
        <v>5.0737797956867198E-2</v>
      </c>
      <c r="S340" s="155">
        <v>8.1146304675716444E-2</v>
      </c>
      <c r="T340" s="155">
        <v>7.2026536092244506E-2</v>
      </c>
      <c r="U340" s="155">
        <v>6.9970012851635011E-2</v>
      </c>
      <c r="V340" s="155">
        <v>6.223705208182214E-2</v>
      </c>
      <c r="W340" s="155">
        <v>6.0074734118999711E-2</v>
      </c>
      <c r="X340" s="155">
        <v>6.5906708595387845E-2</v>
      </c>
      <c r="Y340" s="172">
        <v>0.58319744763881343</v>
      </c>
      <c r="Z340" s="172">
        <v>0.31813879752266988</v>
      </c>
      <c r="AA340" s="147"/>
      <c r="AB340" s="144"/>
      <c r="AC340" s="144"/>
      <c r="AD340" s="151">
        <v>8.4870848708487087E-2</v>
      </c>
      <c r="AE340" s="151">
        <v>6.2725320620161146E-2</v>
      </c>
      <c r="AF340" s="144"/>
    </row>
    <row r="341" spans="1:32" ht="22.15" customHeight="1" x14ac:dyDescent="0.25">
      <c r="A341" s="154" t="s">
        <v>242</v>
      </c>
      <c r="B341" s="155">
        <v>3.5019455252918288E-2</v>
      </c>
      <c r="C341" s="155">
        <v>7.4257425742574254E-2</v>
      </c>
      <c r="D341" s="155">
        <v>4.4715447154471545E-2</v>
      </c>
      <c r="E341" s="155">
        <v>6.9868995633187769E-2</v>
      </c>
      <c r="F341" s="155">
        <v>6.6945606694560664E-2</v>
      </c>
      <c r="G341" s="155">
        <v>3.7414965986394558E-2</v>
      </c>
      <c r="H341" s="155">
        <v>6.3926940639269403E-2</v>
      </c>
      <c r="I341" s="155">
        <v>1.9762845849802372E-2</v>
      </c>
      <c r="J341" s="172">
        <v>-4.4164094789467034</v>
      </c>
      <c r="K341" s="172">
        <v>-3.4804176688750408</v>
      </c>
      <c r="L341" s="147"/>
      <c r="M341" s="203">
        <v>-1.3005883791891442</v>
      </c>
      <c r="N341" s="144"/>
      <c r="P341" s="154" t="s">
        <v>242</v>
      </c>
      <c r="Q341" s="155">
        <v>3.145092571074444E-2</v>
      </c>
      <c r="R341" s="155">
        <v>3.0666849615806804E-2</v>
      </c>
      <c r="S341" s="155">
        <v>4.5577770247373771E-2</v>
      </c>
      <c r="T341" s="155">
        <v>4.0311173974540308E-2</v>
      </c>
      <c r="U341" s="155">
        <v>3.6770223622992648E-2</v>
      </c>
      <c r="V341" s="155">
        <v>3.1295593813831339E-2</v>
      </c>
      <c r="W341" s="155">
        <v>3.0457592538618478E-2</v>
      </c>
      <c r="X341" s="155">
        <v>3.2768729641693813E-2</v>
      </c>
      <c r="Y341" s="172">
        <v>0.23111371030753342</v>
      </c>
      <c r="Z341" s="172">
        <v>-0.20827901866755857</v>
      </c>
      <c r="AA341" s="147"/>
      <c r="AB341" s="144"/>
      <c r="AC341" s="144"/>
      <c r="AD341" s="151">
        <v>5.4567022538552785E-2</v>
      </c>
      <c r="AE341" s="151">
        <v>3.4851519828369398E-2</v>
      </c>
      <c r="AF341" s="144"/>
    </row>
    <row r="342" spans="1:32" ht="22.15" customHeight="1" x14ac:dyDescent="0.25">
      <c r="A342" s="154" t="s">
        <v>243</v>
      </c>
      <c r="B342" s="155">
        <v>0.1867704280155642</v>
      </c>
      <c r="C342" s="155">
        <v>0.19801980198019803</v>
      </c>
      <c r="D342" s="155">
        <v>0.26422764227642276</v>
      </c>
      <c r="E342" s="155">
        <v>0.2576419213973799</v>
      </c>
      <c r="F342" s="155">
        <v>0.22175732217573221</v>
      </c>
      <c r="G342" s="155">
        <v>0.20408163265306123</v>
      </c>
      <c r="H342" s="155">
        <v>0.20547945205479451</v>
      </c>
      <c r="I342" s="155">
        <v>0.22134387351778656</v>
      </c>
      <c r="J342" s="172">
        <v>1.5864421462992051</v>
      </c>
      <c r="K342" s="172">
        <v>0.18895437431721007</v>
      </c>
      <c r="L342" s="147"/>
      <c r="M342" s="203">
        <v>3.8412277426581349</v>
      </c>
      <c r="N342" s="144"/>
      <c r="P342" s="154" t="s">
        <v>243</v>
      </c>
      <c r="Q342" s="155">
        <v>0.17600123944534821</v>
      </c>
      <c r="R342" s="155">
        <v>0.18015916575192095</v>
      </c>
      <c r="S342" s="155">
        <v>0.2153507285665876</v>
      </c>
      <c r="T342" s="155">
        <v>0.20827439886845828</v>
      </c>
      <c r="U342" s="155">
        <v>0.20066036319975986</v>
      </c>
      <c r="V342" s="155">
        <v>0.20674058943682522</v>
      </c>
      <c r="W342" s="155">
        <v>0.1890119498688429</v>
      </c>
      <c r="X342" s="155">
        <v>0.18293159609120521</v>
      </c>
      <c r="Y342" s="172">
        <v>-0.6080353777637687</v>
      </c>
      <c r="Z342" s="172">
        <v>-1.297685299427076</v>
      </c>
      <c r="AA342" s="147"/>
      <c r="AB342" s="144"/>
      <c r="AC342" s="144"/>
      <c r="AD342" s="151">
        <v>0.21945432977461446</v>
      </c>
      <c r="AE342" s="151">
        <v>0.19590844908547597</v>
      </c>
      <c r="AF342" s="144"/>
    </row>
    <row r="343" spans="1:32" ht="22.15" customHeight="1" x14ac:dyDescent="0.25">
      <c r="A343" s="154" t="s">
        <v>244</v>
      </c>
      <c r="B343" s="155">
        <v>3.1128404669260701E-2</v>
      </c>
      <c r="C343" s="155">
        <v>1.9801980198019802E-2</v>
      </c>
      <c r="D343" s="155">
        <v>2.8455284552845527E-2</v>
      </c>
      <c r="E343" s="155">
        <v>1.7467248908296942E-2</v>
      </c>
      <c r="F343" s="155">
        <v>4.1841004184100417E-2</v>
      </c>
      <c r="G343" s="155">
        <v>6.8027210884353739E-3</v>
      </c>
      <c r="H343" s="155">
        <v>1.8264840182648401E-2</v>
      </c>
      <c r="I343" s="155">
        <v>2.3715415019762844E-2</v>
      </c>
      <c r="J343" s="172">
        <v>0.54505748371144436</v>
      </c>
      <c r="K343" s="172">
        <v>5.8374242189807718E-2</v>
      </c>
      <c r="L343" s="147"/>
      <c r="M343" s="203">
        <v>-2.5600545892289275</v>
      </c>
      <c r="N343" s="144"/>
      <c r="P343" s="154" t="s">
        <v>244</v>
      </c>
      <c r="Q343" s="155">
        <v>3.6563637772096987E-2</v>
      </c>
      <c r="R343" s="155">
        <v>2.9912184412733259E-2</v>
      </c>
      <c r="S343" s="155">
        <v>3.8546255506607931E-2</v>
      </c>
      <c r="T343" s="155">
        <v>4.2344413012729842E-2</v>
      </c>
      <c r="U343" s="155">
        <v>4.044724598529191E-2</v>
      </c>
      <c r="V343" s="155">
        <v>3.9028304639626497E-2</v>
      </c>
      <c r="W343" s="155">
        <v>4.2698921597201983E-2</v>
      </c>
      <c r="X343" s="155">
        <v>4.931596091205212E-2</v>
      </c>
      <c r="Y343" s="172">
        <v>0.66170393148501372</v>
      </c>
      <c r="Z343" s="172">
        <v>1.0983667432482511</v>
      </c>
      <c r="AA343" s="147"/>
      <c r="AB343" s="144"/>
      <c r="AC343" s="144"/>
      <c r="AD343" s="151">
        <v>2.3131672597864767E-2</v>
      </c>
      <c r="AE343" s="151">
        <v>3.833229347956961E-2</v>
      </c>
      <c r="AF343" s="144"/>
    </row>
    <row r="344" spans="1:32" ht="22.15" customHeight="1" x14ac:dyDescent="0.25">
      <c r="A344" s="154" t="s">
        <v>245</v>
      </c>
      <c r="B344" s="155">
        <v>0</v>
      </c>
      <c r="C344" s="155">
        <v>0</v>
      </c>
      <c r="D344" s="155">
        <v>0</v>
      </c>
      <c r="E344" s="155">
        <v>0</v>
      </c>
      <c r="F344" s="155">
        <v>0</v>
      </c>
      <c r="G344" s="155">
        <v>6.8027210884353739E-3</v>
      </c>
      <c r="H344" s="155">
        <v>2.7397260273972601E-2</v>
      </c>
      <c r="I344" s="155">
        <v>0</v>
      </c>
      <c r="J344" s="172">
        <v>-2.7397260273972601</v>
      </c>
      <c r="K344" s="172">
        <v>-0.47449584816132861</v>
      </c>
      <c r="L344" s="147"/>
      <c r="M344" s="203">
        <v>-5.9153094462540716</v>
      </c>
      <c r="N344" s="144"/>
      <c r="P344" s="154" t="s">
        <v>245</v>
      </c>
      <c r="Q344" s="155">
        <v>4.2296072507552872E-2</v>
      </c>
      <c r="R344" s="155">
        <v>6.7508232711306251E-2</v>
      </c>
      <c r="S344" s="155">
        <v>4.0325313453066759E-2</v>
      </c>
      <c r="T344" s="155">
        <v>3.4741867043847241E-2</v>
      </c>
      <c r="U344" s="155">
        <v>5.4705087798289059E-2</v>
      </c>
      <c r="V344" s="155">
        <v>8.0026262036766854E-2</v>
      </c>
      <c r="W344" s="155">
        <v>8.1317400174876125E-2</v>
      </c>
      <c r="X344" s="155">
        <v>5.9153094462540717E-2</v>
      </c>
      <c r="Y344" s="172">
        <v>-2.2164305712335408</v>
      </c>
      <c r="Z344" s="172">
        <v>6.9142128310573786E-2</v>
      </c>
      <c r="AA344" s="147"/>
      <c r="AB344" s="144"/>
      <c r="AC344" s="144"/>
      <c r="AD344" s="151">
        <v>4.7449584816132862E-3</v>
      </c>
      <c r="AE344" s="151">
        <v>5.8461673179434979E-2</v>
      </c>
      <c r="AF344" s="144"/>
    </row>
    <row r="345" spans="1:32" ht="22.15" customHeight="1" x14ac:dyDescent="0.25">
      <c r="A345" s="154" t="s">
        <v>246</v>
      </c>
      <c r="B345" s="155">
        <v>7.0038910505836577E-2</v>
      </c>
      <c r="C345" s="155">
        <v>4.9504950495049507E-2</v>
      </c>
      <c r="D345" s="155">
        <v>0.15853658536585366</v>
      </c>
      <c r="E345" s="155">
        <v>3.0567685589519649E-2</v>
      </c>
      <c r="F345" s="155">
        <v>4.6025104602510462E-2</v>
      </c>
      <c r="G345" s="155">
        <v>6.4625850340136057E-2</v>
      </c>
      <c r="H345" s="155">
        <v>7.7625570776255703E-2</v>
      </c>
      <c r="I345" s="155">
        <v>0.1225296442687747</v>
      </c>
      <c r="J345" s="172">
        <v>4.4904073492518997</v>
      </c>
      <c r="K345" s="172">
        <v>5.0762147234373751</v>
      </c>
      <c r="L345" s="147"/>
      <c r="M345" s="203">
        <v>-3.2323775926665035</v>
      </c>
      <c r="N345" s="144"/>
      <c r="P345" s="154" t="s">
        <v>246</v>
      </c>
      <c r="Q345" s="155">
        <v>6.7394840808738088E-2</v>
      </c>
      <c r="R345" s="155">
        <v>8.232711306256861E-2</v>
      </c>
      <c r="S345" s="155">
        <v>0.11089461199593358</v>
      </c>
      <c r="T345" s="155">
        <v>0.11271216407355021</v>
      </c>
      <c r="U345" s="155">
        <v>0.13169743358847366</v>
      </c>
      <c r="V345" s="155">
        <v>0.13488473883863436</v>
      </c>
      <c r="W345" s="155">
        <v>0.1409938793354707</v>
      </c>
      <c r="X345" s="155">
        <v>0.15485342019543974</v>
      </c>
      <c r="Y345" s="172">
        <v>1.3859540859969044</v>
      </c>
      <c r="Z345" s="172">
        <v>4.3282584262472001</v>
      </c>
      <c r="AA345" s="147"/>
      <c r="AB345" s="144"/>
      <c r="AC345" s="144"/>
      <c r="AD345" s="151">
        <v>7.1767497034400954E-2</v>
      </c>
      <c r="AE345" s="151">
        <v>0.11157083593296774</v>
      </c>
      <c r="AF345" s="144"/>
    </row>
    <row r="346" spans="1:32" x14ac:dyDescent="0.25">
      <c r="A346" s="149" t="s">
        <v>247</v>
      </c>
      <c r="B346" s="150">
        <v>108.42801556420235</v>
      </c>
      <c r="C346" s="150">
        <v>77.579207920792129</v>
      </c>
      <c r="D346" s="150">
        <v>78.439024390243915</v>
      </c>
      <c r="E346" s="150">
        <v>78.746724890829697</v>
      </c>
      <c r="F346" s="150">
        <v>111.12970711297076</v>
      </c>
      <c r="G346" s="150">
        <v>89.227891156462547</v>
      </c>
      <c r="H346" s="150">
        <v>67.392694063926939</v>
      </c>
      <c r="I346" s="150">
        <v>65.62450592885375</v>
      </c>
      <c r="J346" s="177">
        <v>-1.7681881350731885</v>
      </c>
      <c r="K346" s="177">
        <v>-22.405150061656343</v>
      </c>
      <c r="L346" s="147"/>
      <c r="M346" s="203">
        <v>-12.666699282872642</v>
      </c>
      <c r="N346" s="144"/>
      <c r="P346" s="149" t="s">
        <v>247</v>
      </c>
      <c r="Q346" s="150">
        <v>94.582461848322893</v>
      </c>
      <c r="R346" s="150">
        <v>103.59069703622383</v>
      </c>
      <c r="S346" s="150">
        <v>81.835055913249732</v>
      </c>
      <c r="T346" s="150">
        <v>77.125618811881182</v>
      </c>
      <c r="U346" s="150">
        <v>76.288908899894949</v>
      </c>
      <c r="V346" s="150">
        <v>66.627954479136264</v>
      </c>
      <c r="W346" s="150">
        <v>75.456718157971451</v>
      </c>
      <c r="X346" s="150">
        <v>78.291205211726393</v>
      </c>
      <c r="Y346" s="177">
        <v>2.8344870537549411</v>
      </c>
      <c r="Z346" s="177">
        <v>-4.1840736332697048</v>
      </c>
      <c r="AA346" s="147"/>
      <c r="AB346" s="144"/>
      <c r="AC346" s="144"/>
      <c r="AD346" s="150">
        <v>88.029655990510093</v>
      </c>
      <c r="AE346" s="150">
        <v>82.475278844996097</v>
      </c>
      <c r="AF346" s="144"/>
    </row>
    <row r="347" spans="1:32" x14ac:dyDescent="0.25">
      <c r="A347" s="149" t="s">
        <v>248</v>
      </c>
      <c r="B347" s="150">
        <v>108.20710059171601</v>
      </c>
      <c r="C347" s="150">
        <v>73.907801418439703</v>
      </c>
      <c r="D347" s="150">
        <v>84.008064516129053</v>
      </c>
      <c r="E347" s="150">
        <v>67.348993288590563</v>
      </c>
      <c r="F347" s="150">
        <v>131.03846153846149</v>
      </c>
      <c r="G347" s="150">
        <v>82.487562189054685</v>
      </c>
      <c r="H347" s="150">
        <v>68.673611111111143</v>
      </c>
      <c r="I347" s="150">
        <v>74.394736842105274</v>
      </c>
      <c r="J347" s="177">
        <v>5.7211257309941317</v>
      </c>
      <c r="K347" s="177">
        <v>-14.231646921732363</v>
      </c>
      <c r="L347" s="147"/>
      <c r="M347" s="203">
        <v>-18.923659384309829</v>
      </c>
      <c r="N347" s="144"/>
      <c r="P347" s="149" t="s">
        <v>248</v>
      </c>
      <c r="Q347" s="150">
        <v>94.126720747295934</v>
      </c>
      <c r="R347" s="150">
        <v>112.11691259931891</v>
      </c>
      <c r="S347" s="150">
        <v>90.335746606334865</v>
      </c>
      <c r="T347" s="150">
        <v>86.461854367398558</v>
      </c>
      <c r="U347" s="150">
        <v>90.520205626160177</v>
      </c>
      <c r="V347" s="150">
        <v>76.420136370230651</v>
      </c>
      <c r="W347" s="150">
        <v>93.68827249209545</v>
      </c>
      <c r="X347" s="150">
        <v>93.318396226415103</v>
      </c>
      <c r="Y347" s="177">
        <v>-0.36987626568034671</v>
      </c>
      <c r="Z347" s="177">
        <v>0.4825379887917336</v>
      </c>
      <c r="AA347" s="147"/>
      <c r="AB347" s="144"/>
      <c r="AC347" s="144"/>
      <c r="AD347" s="150">
        <v>88.626383763837637</v>
      </c>
      <c r="AE347" s="150">
        <v>92.83585823762337</v>
      </c>
      <c r="AF347" s="144"/>
    </row>
    <row r="348" spans="1:32" x14ac:dyDescent="0.25">
      <c r="A348" s="146" t="s">
        <v>249</v>
      </c>
      <c r="B348" s="147">
        <v>41</v>
      </c>
      <c r="C348" s="147">
        <v>43</v>
      </c>
      <c r="D348" s="147">
        <v>71</v>
      </c>
      <c r="E348" s="147">
        <v>77</v>
      </c>
      <c r="F348" s="147">
        <v>103</v>
      </c>
      <c r="G348" s="147">
        <v>67</v>
      </c>
      <c r="H348" s="147">
        <v>64</v>
      </c>
      <c r="I348" s="147">
        <v>91</v>
      </c>
      <c r="J348" s="148">
        <v>0.421875</v>
      </c>
      <c r="K348" s="148">
        <v>0.36695278969957085</v>
      </c>
      <c r="L348" s="147"/>
      <c r="M348" s="155">
        <v>1.9612068965517242E-2</v>
      </c>
      <c r="N348" s="144"/>
      <c r="P348" s="146" t="s">
        <v>249</v>
      </c>
      <c r="Q348" s="147">
        <v>4782</v>
      </c>
      <c r="R348" s="147">
        <v>3850</v>
      </c>
      <c r="S348" s="147">
        <v>3973</v>
      </c>
      <c r="T348" s="147">
        <v>4063</v>
      </c>
      <c r="U348" s="147">
        <v>3768</v>
      </c>
      <c r="V348" s="147">
        <v>3768</v>
      </c>
      <c r="W348" s="147">
        <v>4257</v>
      </c>
      <c r="X348" s="147">
        <v>4640</v>
      </c>
      <c r="Y348" s="148">
        <v>8.9969462062485323E-2</v>
      </c>
      <c r="Z348" s="148">
        <v>0.14121077966339909</v>
      </c>
      <c r="AA348" s="147"/>
      <c r="AB348" s="144"/>
      <c r="AC348" s="144"/>
      <c r="AD348" s="147">
        <v>66.571428571428569</v>
      </c>
      <c r="AE348" s="147">
        <v>4065.8571428571427</v>
      </c>
      <c r="AF348" s="144"/>
    </row>
    <row r="349" spans="1:32" x14ac:dyDescent="0.25">
      <c r="A349" s="146" t="s">
        <v>250</v>
      </c>
      <c r="B349" s="147">
        <v>6</v>
      </c>
      <c r="C349" s="147">
        <v>1</v>
      </c>
      <c r="D349" s="147">
        <v>6</v>
      </c>
      <c r="E349" s="147">
        <v>18</v>
      </c>
      <c r="F349" s="147">
        <v>26</v>
      </c>
      <c r="G349" s="147">
        <v>12</v>
      </c>
      <c r="H349" s="147">
        <v>6</v>
      </c>
      <c r="I349" s="147">
        <v>17</v>
      </c>
      <c r="J349" s="148">
        <v>1.8333333333333333</v>
      </c>
      <c r="K349" s="148">
        <v>0.58666666666666678</v>
      </c>
      <c r="L349" s="147"/>
      <c r="M349" s="155">
        <v>1.5902712815715623E-2</v>
      </c>
      <c r="N349" s="144"/>
      <c r="P349" s="146" t="s">
        <v>250</v>
      </c>
      <c r="Q349" s="147">
        <v>915</v>
      </c>
      <c r="R349" s="147">
        <v>732</v>
      </c>
      <c r="S349" s="147">
        <v>758</v>
      </c>
      <c r="T349" s="147">
        <v>741</v>
      </c>
      <c r="U349" s="147">
        <v>668</v>
      </c>
      <c r="V349" s="147">
        <v>678</v>
      </c>
      <c r="W349" s="147">
        <v>760</v>
      </c>
      <c r="X349" s="147">
        <v>1069</v>
      </c>
      <c r="Y349" s="148">
        <v>0.40657894736842104</v>
      </c>
      <c r="Z349" s="148">
        <v>0.42479055597867471</v>
      </c>
      <c r="AA349" s="147"/>
      <c r="AB349" s="144"/>
      <c r="AC349" s="144"/>
      <c r="AD349" s="150">
        <v>10.714285714285714</v>
      </c>
      <c r="AE349" s="150">
        <v>750.28571428571433</v>
      </c>
      <c r="AF349" s="144"/>
    </row>
    <row r="350" spans="1:32" x14ac:dyDescent="0.25">
      <c r="A350" s="149" t="s">
        <v>251</v>
      </c>
      <c r="B350" s="150">
        <v>0</v>
      </c>
      <c r="C350" s="150">
        <v>272</v>
      </c>
      <c r="D350" s="150">
        <v>179</v>
      </c>
      <c r="E350" s="150">
        <v>203</v>
      </c>
      <c r="F350" s="150">
        <v>199</v>
      </c>
      <c r="G350" s="150">
        <v>271</v>
      </c>
      <c r="H350" s="150">
        <v>251</v>
      </c>
      <c r="I350" s="150">
        <v>299</v>
      </c>
      <c r="J350" s="148">
        <v>0.19123505976095617</v>
      </c>
      <c r="K350" s="157">
        <v>0.30472727272727279</v>
      </c>
      <c r="L350" s="147"/>
      <c r="M350" s="155">
        <v>3.0704456767303347E-2</v>
      </c>
      <c r="N350" s="144"/>
      <c r="P350" s="149" t="s">
        <v>251</v>
      </c>
      <c r="Q350" s="150">
        <v>0</v>
      </c>
      <c r="R350" s="150">
        <v>11806</v>
      </c>
      <c r="S350" s="150">
        <v>9626</v>
      </c>
      <c r="T350" s="150">
        <v>8678</v>
      </c>
      <c r="U350" s="150">
        <v>8521</v>
      </c>
      <c r="V350" s="150">
        <v>8308</v>
      </c>
      <c r="W350" s="150">
        <v>8613</v>
      </c>
      <c r="X350" s="150">
        <v>9738</v>
      </c>
      <c r="Y350" s="148">
        <v>0.13061650992685475</v>
      </c>
      <c r="Z350" s="157">
        <v>5.1771313364055369E-2</v>
      </c>
      <c r="AA350" s="147"/>
      <c r="AB350" s="144"/>
      <c r="AC350" s="144"/>
      <c r="AD350" s="158">
        <v>229.16666666666666</v>
      </c>
      <c r="AE350" s="158">
        <v>9258.6666666666661</v>
      </c>
      <c r="AF350" s="144"/>
    </row>
    <row r="351" spans="1:32" x14ac:dyDescent="0.25">
      <c r="A351" s="159" t="s">
        <v>252</v>
      </c>
      <c r="B351" s="147">
        <v>55</v>
      </c>
      <c r="C351" s="147">
        <v>29</v>
      </c>
      <c r="D351" s="147">
        <v>43</v>
      </c>
      <c r="E351" s="147">
        <v>20</v>
      </c>
      <c r="F351" s="147">
        <v>34</v>
      </c>
      <c r="G351" s="147">
        <v>50</v>
      </c>
      <c r="H351" s="147">
        <v>57</v>
      </c>
      <c r="I351" s="147">
        <v>47</v>
      </c>
      <c r="J351" s="148">
        <v>-0.17543859649122806</v>
      </c>
      <c r="K351" s="148">
        <v>0.14236111111111102</v>
      </c>
      <c r="L351" s="147"/>
      <c r="M351" s="155">
        <v>1.8007662835249041E-2</v>
      </c>
      <c r="N351" s="144"/>
      <c r="P351" s="159" t="s">
        <v>252</v>
      </c>
      <c r="Q351" s="147">
        <v>2848</v>
      </c>
      <c r="R351" s="147">
        <v>2677</v>
      </c>
      <c r="S351" s="147">
        <v>2620</v>
      </c>
      <c r="T351" s="147">
        <v>2185</v>
      </c>
      <c r="U351" s="147">
        <v>2280</v>
      </c>
      <c r="V351" s="147">
        <v>2397</v>
      </c>
      <c r="W351" s="147">
        <v>2239</v>
      </c>
      <c r="X351" s="147">
        <v>2610</v>
      </c>
      <c r="Y351" s="148">
        <v>0.16569897275569451</v>
      </c>
      <c r="Z351" s="148">
        <v>5.937608720862806E-2</v>
      </c>
      <c r="AA351" s="147"/>
      <c r="AB351" s="144"/>
      <c r="AC351" s="144"/>
      <c r="AD351" s="150">
        <v>41.142857142857146</v>
      </c>
      <c r="AE351" s="150">
        <v>2463.7142857142858</v>
      </c>
      <c r="AF351" s="144"/>
    </row>
    <row r="352" spans="1:32" x14ac:dyDescent="0.25">
      <c r="A352" s="159" t="s">
        <v>253</v>
      </c>
      <c r="B352" s="147">
        <v>14</v>
      </c>
      <c r="C352" s="147">
        <v>3</v>
      </c>
      <c r="D352" s="147">
        <v>8</v>
      </c>
      <c r="E352" s="147">
        <v>2</v>
      </c>
      <c r="F352" s="147">
        <v>10</v>
      </c>
      <c r="G352" s="147">
        <v>1</v>
      </c>
      <c r="H352" s="147">
        <v>7</v>
      </c>
      <c r="I352" s="147">
        <v>5</v>
      </c>
      <c r="J352" s="148">
        <v>-0.2857142857142857</v>
      </c>
      <c r="K352" s="148">
        <v>-0.22222222222222227</v>
      </c>
      <c r="L352" s="147"/>
      <c r="M352" s="155">
        <v>1.7857142857142856E-2</v>
      </c>
      <c r="N352" s="144"/>
      <c r="P352" s="159" t="s">
        <v>253</v>
      </c>
      <c r="Q352" s="147">
        <v>259</v>
      </c>
      <c r="R352" s="147">
        <v>312</v>
      </c>
      <c r="S352" s="147">
        <v>362</v>
      </c>
      <c r="T352" s="147">
        <v>301</v>
      </c>
      <c r="U352" s="147">
        <v>253</v>
      </c>
      <c r="V352" s="147">
        <v>268</v>
      </c>
      <c r="W352" s="147">
        <v>261</v>
      </c>
      <c r="X352" s="147">
        <v>280</v>
      </c>
      <c r="Y352" s="148">
        <v>7.2796934865900387E-2</v>
      </c>
      <c r="Z352" s="148">
        <v>-2.7777777777777776E-2</v>
      </c>
      <c r="AA352" s="147"/>
      <c r="AB352" s="144"/>
      <c r="AC352" s="144"/>
      <c r="AD352" s="150">
        <v>6.4285714285714288</v>
      </c>
      <c r="AE352" s="150">
        <v>288</v>
      </c>
      <c r="AF352" s="144"/>
    </row>
    <row r="353" spans="1:32" x14ac:dyDescent="0.25">
      <c r="A353" s="159" t="s">
        <v>254</v>
      </c>
      <c r="B353" s="160">
        <v>0.20289855072463769</v>
      </c>
      <c r="C353" s="160">
        <v>9.375E-2</v>
      </c>
      <c r="D353" s="160">
        <v>0.15686274509803921</v>
      </c>
      <c r="E353" s="160">
        <v>9.0909090909090912E-2</v>
      </c>
      <c r="F353" s="160">
        <v>0.22727272727272727</v>
      </c>
      <c r="G353" s="160">
        <v>1.9607843137254902E-2</v>
      </c>
      <c r="H353" s="160">
        <v>0.109375</v>
      </c>
      <c r="I353" s="160">
        <v>9.6153846153846159E-2</v>
      </c>
      <c r="J353" s="172">
        <v>-1.3221153846153841</v>
      </c>
      <c r="K353" s="172">
        <v>-3.8981288981288955</v>
      </c>
      <c r="L353" s="147"/>
      <c r="M353" s="203">
        <v>-7.3196699494276762E-2</v>
      </c>
      <c r="N353" s="144"/>
      <c r="P353" s="159" t="s">
        <v>254</v>
      </c>
      <c r="Q353" s="160">
        <v>8.3360154489861601E-2</v>
      </c>
      <c r="R353" s="160">
        <v>0.10438273670123788</v>
      </c>
      <c r="S353" s="160">
        <v>0.12139503688799463</v>
      </c>
      <c r="T353" s="160">
        <v>0.12107803700724054</v>
      </c>
      <c r="U353" s="160">
        <v>9.9881563363600476E-2</v>
      </c>
      <c r="V353" s="160">
        <v>0.10056285178236397</v>
      </c>
      <c r="W353" s="160">
        <v>0.10440000000000001</v>
      </c>
      <c r="X353" s="160">
        <v>9.6885813148788927E-2</v>
      </c>
      <c r="Y353" s="172">
        <v>-0.75141868512110799</v>
      </c>
      <c r="Z353" s="172">
        <v>-0.77762157163341061</v>
      </c>
      <c r="AA353" s="147"/>
      <c r="AB353" s="144"/>
      <c r="AC353" s="144"/>
      <c r="AD353" s="191">
        <v>0.13513513513513511</v>
      </c>
      <c r="AE353" s="191">
        <v>0.10466202886512303</v>
      </c>
      <c r="AF353" s="144"/>
    </row>
    <row r="354" spans="1:32" x14ac:dyDescent="0.25">
      <c r="A354" s="161" t="s">
        <v>255</v>
      </c>
      <c r="B354" s="161"/>
      <c r="C354" s="161"/>
      <c r="D354" s="161"/>
      <c r="E354" s="144"/>
      <c r="F354" s="144"/>
      <c r="G354" s="144"/>
      <c r="H354" s="144"/>
      <c r="I354" s="144"/>
      <c r="J354" s="144"/>
      <c r="K354" s="144"/>
      <c r="L354" s="144"/>
      <c r="M354" s="144"/>
      <c r="N354" s="144"/>
      <c r="O354" s="204"/>
      <c r="P354" s="161" t="s">
        <v>255</v>
      </c>
      <c r="Q354" s="161"/>
      <c r="R354" s="161"/>
      <c r="S354" s="161"/>
      <c r="T354" s="144"/>
      <c r="U354" s="144"/>
      <c r="V354" s="144"/>
      <c r="W354" s="144"/>
      <c r="X354" s="144"/>
      <c r="Y354" s="144"/>
      <c r="Z354" s="144"/>
      <c r="AA354" s="144"/>
      <c r="AB354" s="144"/>
      <c r="AC354" s="144"/>
      <c r="AD354" s="144"/>
      <c r="AE354" s="144"/>
      <c r="AF354" s="144"/>
    </row>
    <row r="357" spans="1:32" x14ac:dyDescent="0.25">
      <c r="A357" s="189" t="s">
        <v>260</v>
      </c>
      <c r="B357" s="189"/>
      <c r="C357" s="189"/>
      <c r="D357" s="189"/>
      <c r="E357" s="181"/>
      <c r="F357" s="167"/>
      <c r="G357" s="167"/>
      <c r="H357" s="167"/>
      <c r="I357" s="167"/>
      <c r="J357" s="167"/>
      <c r="K357" s="167"/>
      <c r="L357" s="188"/>
      <c r="M357" s="211"/>
      <c r="N357" s="144"/>
      <c r="O357" s="211"/>
      <c r="P357" s="189" t="s">
        <v>260</v>
      </c>
      <c r="Q357" s="189"/>
      <c r="R357" s="189"/>
      <c r="S357" s="189"/>
      <c r="T357" s="181"/>
      <c r="U357" s="144"/>
      <c r="V357" s="144"/>
      <c r="W357" s="144"/>
      <c r="X357" s="144"/>
      <c r="Y357" s="144"/>
      <c r="Z357" s="144"/>
      <c r="AA357" s="188"/>
      <c r="AB357" s="144"/>
      <c r="AC357" s="144"/>
      <c r="AD357" s="144"/>
      <c r="AE357" s="144"/>
      <c r="AF357" s="144"/>
    </row>
    <row r="358" spans="1:32" x14ac:dyDescent="0.25">
      <c r="A358" s="166" t="s">
        <v>325</v>
      </c>
      <c r="B358" s="166"/>
      <c r="C358" s="166"/>
      <c r="D358" s="166"/>
      <c r="E358" s="213"/>
      <c r="F358" s="167"/>
      <c r="G358" s="167"/>
      <c r="H358" s="167"/>
      <c r="I358" s="167"/>
      <c r="J358" s="167"/>
      <c r="K358" s="167"/>
      <c r="L358" s="167"/>
      <c r="M358" s="144"/>
      <c r="N358" s="144"/>
      <c r="P358" s="166" t="s">
        <v>231</v>
      </c>
      <c r="Q358" s="166"/>
      <c r="R358" s="166"/>
      <c r="S358" s="166"/>
      <c r="T358" s="162"/>
      <c r="U358" s="144"/>
      <c r="V358" s="144"/>
      <c r="W358" s="144"/>
      <c r="X358" s="144"/>
      <c r="Y358" s="144"/>
      <c r="Z358" s="144"/>
      <c r="AA358" s="167"/>
      <c r="AB358" s="144"/>
      <c r="AC358" s="144"/>
      <c r="AD358" s="144"/>
      <c r="AE358" s="144"/>
      <c r="AF358" s="144"/>
    </row>
    <row r="359" spans="1:32" ht="31.5" x14ac:dyDescent="0.25">
      <c r="A359" s="190"/>
      <c r="B359" s="141">
        <v>2019</v>
      </c>
      <c r="C359" s="141">
        <v>2020</v>
      </c>
      <c r="D359" s="141">
        <v>2021</v>
      </c>
      <c r="E359" s="141">
        <v>2022</v>
      </c>
      <c r="F359" s="141">
        <v>2023</v>
      </c>
      <c r="G359" s="141">
        <v>2024</v>
      </c>
      <c r="H359" s="141">
        <v>2025</v>
      </c>
      <c r="I359" s="141">
        <v>2026</v>
      </c>
      <c r="J359" s="142" t="s">
        <v>232</v>
      </c>
      <c r="K359" s="142" t="s">
        <v>233</v>
      </c>
      <c r="L359" s="143" t="s">
        <v>234</v>
      </c>
      <c r="M359" s="145" t="s">
        <v>287</v>
      </c>
      <c r="N359" s="144"/>
      <c r="P359" s="190"/>
      <c r="Q359" s="141">
        <v>2019</v>
      </c>
      <c r="R359" s="141">
        <v>2020</v>
      </c>
      <c r="S359" s="141">
        <v>2021</v>
      </c>
      <c r="T359" s="141">
        <v>2022</v>
      </c>
      <c r="U359" s="141">
        <v>2023</v>
      </c>
      <c r="V359" s="141">
        <v>2024</v>
      </c>
      <c r="W359" s="141">
        <v>2025</v>
      </c>
      <c r="X359" s="141">
        <v>2026</v>
      </c>
      <c r="Y359" s="142" t="s">
        <v>232</v>
      </c>
      <c r="Z359" s="142" t="s">
        <v>233</v>
      </c>
      <c r="AA359" s="143" t="s">
        <v>234</v>
      </c>
      <c r="AB359" s="144"/>
      <c r="AC359" s="144"/>
      <c r="AD359" s="145" t="s">
        <v>326</v>
      </c>
      <c r="AE359" s="145" t="s">
        <v>235</v>
      </c>
      <c r="AF359" s="144"/>
    </row>
    <row r="360" spans="1:32" x14ac:dyDescent="0.25">
      <c r="A360" s="146" t="s">
        <v>236</v>
      </c>
      <c r="B360" s="147">
        <v>8</v>
      </c>
      <c r="C360" s="147">
        <v>6</v>
      </c>
      <c r="D360" s="147">
        <v>10</v>
      </c>
      <c r="E360" s="147">
        <v>8</v>
      </c>
      <c r="F360" s="147">
        <v>8</v>
      </c>
      <c r="G360" s="147">
        <v>7</v>
      </c>
      <c r="H360" s="147">
        <v>8</v>
      </c>
      <c r="I360" s="147">
        <v>5</v>
      </c>
      <c r="J360" s="148">
        <v>-0.375</v>
      </c>
      <c r="K360" s="148">
        <v>-0.36363636363636359</v>
      </c>
      <c r="L360" s="147"/>
      <c r="M360" s="155">
        <v>1.5625E-2</v>
      </c>
      <c r="N360" s="144"/>
      <c r="P360" s="146" t="s">
        <v>236</v>
      </c>
      <c r="Q360" s="147">
        <v>335</v>
      </c>
      <c r="R360" s="147">
        <v>314</v>
      </c>
      <c r="S360" s="147">
        <v>298</v>
      </c>
      <c r="T360" s="147">
        <v>235</v>
      </c>
      <c r="U360" s="147">
        <v>305</v>
      </c>
      <c r="V360" s="147">
        <v>292</v>
      </c>
      <c r="W360" s="147">
        <v>283</v>
      </c>
      <c r="X360" s="147">
        <v>320</v>
      </c>
      <c r="Y360" s="148">
        <v>0.13074204946996468</v>
      </c>
      <c r="Z360" s="148">
        <v>8.6323957322987449E-2</v>
      </c>
      <c r="AA360" s="147"/>
      <c r="AB360" s="144"/>
      <c r="AC360" s="144"/>
      <c r="AD360" s="147">
        <v>7.8571428571428568</v>
      </c>
      <c r="AE360" s="147">
        <v>294.57142857142856</v>
      </c>
      <c r="AF360" s="144"/>
    </row>
    <row r="361" spans="1:32" x14ac:dyDescent="0.25">
      <c r="A361" s="149" t="s">
        <v>237</v>
      </c>
      <c r="B361" s="150">
        <v>2</v>
      </c>
      <c r="C361" s="150">
        <v>4</v>
      </c>
      <c r="D361" s="150">
        <v>3</v>
      </c>
      <c r="E361" s="150">
        <v>3</v>
      </c>
      <c r="F361" s="150">
        <v>2</v>
      </c>
      <c r="G361" s="150">
        <v>2</v>
      </c>
      <c r="H361" s="150">
        <v>2</v>
      </c>
      <c r="I361" s="150">
        <v>0</v>
      </c>
      <c r="J361" s="148">
        <v>-1</v>
      </c>
      <c r="K361" s="148">
        <v>-1</v>
      </c>
      <c r="L361" s="147"/>
      <c r="M361" s="155">
        <v>0</v>
      </c>
      <c r="N361" s="144"/>
      <c r="P361" s="149" t="s">
        <v>237</v>
      </c>
      <c r="Q361" s="150">
        <v>124</v>
      </c>
      <c r="R361" s="150">
        <v>95</v>
      </c>
      <c r="S361" s="150">
        <v>94</v>
      </c>
      <c r="T361" s="150">
        <v>72</v>
      </c>
      <c r="U361" s="150">
        <v>59</v>
      </c>
      <c r="V361" s="150">
        <v>52</v>
      </c>
      <c r="W361" s="150">
        <v>45</v>
      </c>
      <c r="X361" s="150">
        <v>56</v>
      </c>
      <c r="Y361" s="148">
        <v>0.24444444444444444</v>
      </c>
      <c r="Z361" s="148">
        <v>-0.27541589648798526</v>
      </c>
      <c r="AA361" s="147"/>
      <c r="AB361" s="144"/>
      <c r="AC361" s="144"/>
      <c r="AD361" s="150">
        <v>2.5714285714285716</v>
      </c>
      <c r="AE361" s="150">
        <v>77.285714285714292</v>
      </c>
      <c r="AF361" s="144"/>
    </row>
    <row r="362" spans="1:32" x14ac:dyDescent="0.25">
      <c r="A362" s="146" t="s">
        <v>90</v>
      </c>
      <c r="B362" s="151">
        <v>1</v>
      </c>
      <c r="C362" s="151">
        <v>1</v>
      </c>
      <c r="D362" s="151">
        <v>0.75</v>
      </c>
      <c r="E362" s="151">
        <v>0.5</v>
      </c>
      <c r="F362" s="151">
        <v>0.66666666666666663</v>
      </c>
      <c r="G362" s="151">
        <v>0.5</v>
      </c>
      <c r="H362" s="151">
        <v>0.33333333333333331</v>
      </c>
      <c r="I362" s="151" t="e">
        <v>#DIV/0!</v>
      </c>
      <c r="J362" s="172" t="e">
        <v>#DIV/0!</v>
      </c>
      <c r="K362" s="172" t="e">
        <v>#DIV/0!</v>
      </c>
      <c r="L362" s="147"/>
      <c r="M362" s="203" t="e">
        <v>#DIV/0!</v>
      </c>
      <c r="N362" s="144"/>
      <c r="P362" s="146" t="s">
        <v>90</v>
      </c>
      <c r="Q362" s="151">
        <v>0.72514619883040932</v>
      </c>
      <c r="R362" s="151">
        <v>0.62091503267973858</v>
      </c>
      <c r="S362" s="151">
        <v>0.67625899280575541</v>
      </c>
      <c r="T362" s="151">
        <v>0.62608695652173918</v>
      </c>
      <c r="U362" s="151">
        <v>0.50862068965517238</v>
      </c>
      <c r="V362" s="151">
        <v>0.46846846846846846</v>
      </c>
      <c r="W362" s="151">
        <v>0.39823008849557523</v>
      </c>
      <c r="X362" s="151">
        <v>0.48695652173913045</v>
      </c>
      <c r="Y362" s="172">
        <v>8.8726433243555221</v>
      </c>
      <c r="Z362" s="172">
        <v>-10.236809699725297</v>
      </c>
      <c r="AA362" s="147"/>
      <c r="AB362" s="144"/>
      <c r="AC362" s="144"/>
      <c r="AD362" s="151">
        <v>0.62068965517241381</v>
      </c>
      <c r="AE362" s="151">
        <v>0.58932461873638342</v>
      </c>
      <c r="AF362" s="144"/>
    </row>
    <row r="363" spans="1:32" x14ac:dyDescent="0.25">
      <c r="A363" s="149" t="s">
        <v>238</v>
      </c>
      <c r="B363" s="150">
        <v>0</v>
      </c>
      <c r="C363" s="150">
        <v>0</v>
      </c>
      <c r="D363" s="150">
        <v>3</v>
      </c>
      <c r="E363" s="150">
        <v>1</v>
      </c>
      <c r="F363" s="150">
        <v>0</v>
      </c>
      <c r="G363" s="150">
        <v>1</v>
      </c>
      <c r="H363" s="150">
        <v>2</v>
      </c>
      <c r="I363" s="150">
        <v>0</v>
      </c>
      <c r="J363" s="148">
        <v>-1</v>
      </c>
      <c r="K363" s="148">
        <v>-1</v>
      </c>
      <c r="L363" s="147"/>
      <c r="M363" s="155">
        <v>0</v>
      </c>
      <c r="N363" s="144"/>
      <c r="P363" s="149" t="s">
        <v>238</v>
      </c>
      <c r="Q363" s="150">
        <v>62</v>
      </c>
      <c r="R363" s="150">
        <v>42</v>
      </c>
      <c r="S363" s="150">
        <v>53</v>
      </c>
      <c r="T363" s="150">
        <v>38</v>
      </c>
      <c r="U363" s="150">
        <v>37</v>
      </c>
      <c r="V363" s="150">
        <v>28</v>
      </c>
      <c r="W363" s="150">
        <v>25</v>
      </c>
      <c r="X363" s="150">
        <v>35</v>
      </c>
      <c r="Y363" s="148">
        <v>0.4</v>
      </c>
      <c r="Z363" s="148">
        <v>-0.14035087719298248</v>
      </c>
      <c r="AA363" s="147"/>
      <c r="AB363" s="144"/>
      <c r="AC363" s="144"/>
      <c r="AD363" s="150">
        <v>1</v>
      </c>
      <c r="AE363" s="150">
        <v>40.714285714285715</v>
      </c>
      <c r="AF363" s="144"/>
    </row>
    <row r="364" spans="1:32" x14ac:dyDescent="0.25">
      <c r="A364" s="149" t="s">
        <v>239</v>
      </c>
      <c r="B364" s="153">
        <v>0</v>
      </c>
      <c r="C364" s="153">
        <v>0</v>
      </c>
      <c r="D364" s="153">
        <v>0.3</v>
      </c>
      <c r="E364" s="153">
        <v>0.125</v>
      </c>
      <c r="F364" s="153">
        <v>0</v>
      </c>
      <c r="G364" s="153">
        <v>0.14285714285714285</v>
      </c>
      <c r="H364" s="153">
        <v>0.25</v>
      </c>
      <c r="I364" s="153">
        <v>0</v>
      </c>
      <c r="J364" s="172">
        <v>-25</v>
      </c>
      <c r="K364" s="172">
        <v>-12.727272727272728</v>
      </c>
      <c r="L364" s="147"/>
      <c r="M364" s="203">
        <v>-10.9375</v>
      </c>
      <c r="N364" s="144"/>
      <c r="P364" s="149" t="s">
        <v>239</v>
      </c>
      <c r="Q364" s="153">
        <v>0.18507462686567164</v>
      </c>
      <c r="R364" s="153">
        <v>0.13375796178343949</v>
      </c>
      <c r="S364" s="153">
        <v>0.17785234899328858</v>
      </c>
      <c r="T364" s="153">
        <v>0.16170212765957448</v>
      </c>
      <c r="U364" s="153">
        <v>0.12131147540983607</v>
      </c>
      <c r="V364" s="153">
        <v>9.5890410958904104E-2</v>
      </c>
      <c r="W364" s="153">
        <v>8.8339222614840993E-2</v>
      </c>
      <c r="X364" s="153">
        <v>0.109375</v>
      </c>
      <c r="Y364" s="172">
        <v>2.1035777385159009</v>
      </c>
      <c r="Z364" s="172">
        <v>-2.8840324927255105</v>
      </c>
      <c r="AA364" s="147"/>
      <c r="AB364" s="144"/>
      <c r="AC364" s="144"/>
      <c r="AD364" s="153">
        <v>0.12727272727272729</v>
      </c>
      <c r="AE364" s="153">
        <v>0.13821532492725511</v>
      </c>
      <c r="AF364" s="144"/>
    </row>
    <row r="365" spans="1:32" x14ac:dyDescent="0.25">
      <c r="A365" s="149" t="s">
        <v>240</v>
      </c>
      <c r="B365" s="153">
        <v>0</v>
      </c>
      <c r="C365" s="153">
        <v>0</v>
      </c>
      <c r="D365" s="153">
        <v>1</v>
      </c>
      <c r="E365" s="153">
        <v>0.33333333333333331</v>
      </c>
      <c r="F365" s="153">
        <v>0</v>
      </c>
      <c r="G365" s="153">
        <v>0.5</v>
      </c>
      <c r="H365" s="153">
        <v>1</v>
      </c>
      <c r="I365" s="153" t="e">
        <v>#DIV/0!</v>
      </c>
      <c r="J365" s="172" t="e">
        <v>#DIV/0!</v>
      </c>
      <c r="K365" s="172" t="e">
        <v>#DIV/0!</v>
      </c>
      <c r="L365" s="147"/>
      <c r="M365" s="203" t="e">
        <v>#DIV/0!</v>
      </c>
      <c r="N365" s="144"/>
      <c r="P365" s="149" t="s">
        <v>240</v>
      </c>
      <c r="Q365" s="153">
        <v>0.5</v>
      </c>
      <c r="R365" s="153">
        <v>0.44210526315789472</v>
      </c>
      <c r="S365" s="153">
        <v>0.56382978723404253</v>
      </c>
      <c r="T365" s="153">
        <v>0.52777777777777779</v>
      </c>
      <c r="U365" s="153">
        <v>0.6271186440677966</v>
      </c>
      <c r="V365" s="153">
        <v>0.53846153846153844</v>
      </c>
      <c r="W365" s="153">
        <v>0.55555555555555558</v>
      </c>
      <c r="X365" s="153">
        <v>0.625</v>
      </c>
      <c r="Y365" s="172">
        <v>6.944444444444442</v>
      </c>
      <c r="Z365" s="172">
        <v>9.8197781885397397</v>
      </c>
      <c r="AA365" s="147"/>
      <c r="AB365" s="144"/>
      <c r="AC365" s="144"/>
      <c r="AD365" s="153">
        <v>0.38888888888888884</v>
      </c>
      <c r="AE365" s="153">
        <v>0.52680221811460259</v>
      </c>
      <c r="AF365" s="144"/>
    </row>
    <row r="366" spans="1:32" ht="22.15" customHeight="1" x14ac:dyDescent="0.25">
      <c r="A366" s="154" t="s">
        <v>241</v>
      </c>
      <c r="B366" s="155">
        <v>1</v>
      </c>
      <c r="C366" s="155">
        <v>0.25</v>
      </c>
      <c r="D366" s="155">
        <v>0</v>
      </c>
      <c r="E366" s="155">
        <v>0.33333333333333331</v>
      </c>
      <c r="F366" s="155">
        <v>1</v>
      </c>
      <c r="G366" s="155">
        <v>0.5</v>
      </c>
      <c r="H366" s="155">
        <v>0</v>
      </c>
      <c r="I366" s="155" t="e">
        <v>#DIV/0!</v>
      </c>
      <c r="J366" s="172" t="e">
        <v>#DIV/0!</v>
      </c>
      <c r="K366" s="172" t="e">
        <v>#DIV/0!</v>
      </c>
      <c r="L366" s="147"/>
      <c r="M366" s="203" t="e">
        <v>#DIV/0!</v>
      </c>
      <c r="N366" s="144"/>
      <c r="P366" s="154" t="s">
        <v>241</v>
      </c>
      <c r="Q366" s="155">
        <v>0.23387096774193547</v>
      </c>
      <c r="R366" s="155">
        <v>0.26315789473684209</v>
      </c>
      <c r="S366" s="155">
        <v>0.30851063829787234</v>
      </c>
      <c r="T366" s="155">
        <v>0.29166666666666669</v>
      </c>
      <c r="U366" s="155">
        <v>0.2711864406779661</v>
      </c>
      <c r="V366" s="155">
        <v>0.42307692307692307</v>
      </c>
      <c r="W366" s="155">
        <v>0.42222222222222222</v>
      </c>
      <c r="X366" s="155">
        <v>0.19642857142857142</v>
      </c>
      <c r="Y366" s="172">
        <v>-22.579365079365079</v>
      </c>
      <c r="Z366" s="172">
        <v>-10.116847108529178</v>
      </c>
      <c r="AA366" s="147"/>
      <c r="AB366" s="144"/>
      <c r="AC366" s="144"/>
      <c r="AD366" s="151">
        <v>0.3888888888888889</v>
      </c>
      <c r="AE366" s="151">
        <v>0.29759704251386321</v>
      </c>
      <c r="AF366" s="144"/>
    </row>
    <row r="367" spans="1:32" ht="22.15" customHeight="1" x14ac:dyDescent="0.25">
      <c r="A367" s="154" t="s">
        <v>242</v>
      </c>
      <c r="B367" s="155">
        <v>0.25</v>
      </c>
      <c r="C367" s="155">
        <v>0.16666666666666666</v>
      </c>
      <c r="D367" s="155">
        <v>0</v>
      </c>
      <c r="E367" s="155">
        <v>0.125</v>
      </c>
      <c r="F367" s="155">
        <v>0.25</v>
      </c>
      <c r="G367" s="155">
        <v>0.14285714285714285</v>
      </c>
      <c r="H367" s="155">
        <v>0</v>
      </c>
      <c r="I367" s="155">
        <v>0</v>
      </c>
      <c r="J367" s="172">
        <v>0</v>
      </c>
      <c r="K367" s="172">
        <v>-12.727272727272727</v>
      </c>
      <c r="L367" s="147"/>
      <c r="M367" s="203">
        <v>-3.4375000000000004</v>
      </c>
      <c r="N367" s="144"/>
      <c r="P367" s="154" t="s">
        <v>242</v>
      </c>
      <c r="Q367" s="155">
        <v>8.6567164179104483E-2</v>
      </c>
      <c r="R367" s="155">
        <v>7.9617834394904455E-2</v>
      </c>
      <c r="S367" s="155">
        <v>9.7315436241610737E-2</v>
      </c>
      <c r="T367" s="155">
        <v>8.9361702127659579E-2</v>
      </c>
      <c r="U367" s="155">
        <v>5.2459016393442623E-2</v>
      </c>
      <c r="V367" s="155">
        <v>7.5342465753424653E-2</v>
      </c>
      <c r="W367" s="155">
        <v>6.7137809187279157E-2</v>
      </c>
      <c r="X367" s="155">
        <v>3.4375000000000003E-2</v>
      </c>
      <c r="Y367" s="172">
        <v>-3.2762809187279154</v>
      </c>
      <c r="Z367" s="172">
        <v>-4.3704534432589721</v>
      </c>
      <c r="AA367" s="147"/>
      <c r="AB367" s="144"/>
      <c r="AC367" s="144"/>
      <c r="AD367" s="151">
        <v>0.12727272727272726</v>
      </c>
      <c r="AE367" s="151">
        <v>7.807953443258972E-2</v>
      </c>
      <c r="AF367" s="144"/>
    </row>
    <row r="368" spans="1:32" ht="22.15" customHeight="1" x14ac:dyDescent="0.25">
      <c r="A368" s="154" t="s">
        <v>243</v>
      </c>
      <c r="B368" s="155">
        <v>0</v>
      </c>
      <c r="C368" s="155">
        <v>0.5</v>
      </c>
      <c r="D368" s="155">
        <v>0</v>
      </c>
      <c r="E368" s="155">
        <v>0.125</v>
      </c>
      <c r="F368" s="155">
        <v>0</v>
      </c>
      <c r="G368" s="155">
        <v>0.2857142857142857</v>
      </c>
      <c r="H368" s="155">
        <v>0.375</v>
      </c>
      <c r="I368" s="155">
        <v>0</v>
      </c>
      <c r="J368" s="172">
        <v>-37.5</v>
      </c>
      <c r="K368" s="172">
        <v>-16.363636363636363</v>
      </c>
      <c r="L368" s="147"/>
      <c r="M368" s="203">
        <v>-9.6875</v>
      </c>
      <c r="N368" s="144"/>
      <c r="P368" s="154" t="s">
        <v>243</v>
      </c>
      <c r="Q368" s="155">
        <v>9.8507462686567168E-2</v>
      </c>
      <c r="R368" s="155">
        <v>9.8726114649681534E-2</v>
      </c>
      <c r="S368" s="155">
        <v>0.11073825503355705</v>
      </c>
      <c r="T368" s="155">
        <v>0.11914893617021277</v>
      </c>
      <c r="U368" s="155">
        <v>0.10819672131147541</v>
      </c>
      <c r="V368" s="155">
        <v>9.9315068493150679E-2</v>
      </c>
      <c r="W368" s="155">
        <v>0.12014134275618374</v>
      </c>
      <c r="X368" s="155">
        <v>9.6875000000000003E-2</v>
      </c>
      <c r="Y368" s="172">
        <v>-2.3266342756183738</v>
      </c>
      <c r="Z368" s="172">
        <v>-1.030249757516974</v>
      </c>
      <c r="AA368" s="147"/>
      <c r="AB368" s="144"/>
      <c r="AC368" s="144"/>
      <c r="AD368" s="151">
        <v>0.16363636363636364</v>
      </c>
      <c r="AE368" s="151">
        <v>0.10717749757516974</v>
      </c>
      <c r="AF368" s="144"/>
    </row>
    <row r="369" spans="1:32" ht="22.15" customHeight="1" x14ac:dyDescent="0.25">
      <c r="A369" s="154" t="s">
        <v>244</v>
      </c>
      <c r="B369" s="155">
        <v>0</v>
      </c>
      <c r="C369" s="155">
        <v>0</v>
      </c>
      <c r="D369" s="155">
        <v>0.1</v>
      </c>
      <c r="E369" s="155">
        <v>0</v>
      </c>
      <c r="F369" s="155">
        <v>0</v>
      </c>
      <c r="G369" s="155">
        <v>0</v>
      </c>
      <c r="H369" s="155">
        <v>0</v>
      </c>
      <c r="I369" s="155">
        <v>0</v>
      </c>
      <c r="J369" s="172">
        <v>0</v>
      </c>
      <c r="K369" s="172">
        <v>-1.8181818181818181</v>
      </c>
      <c r="L369" s="147"/>
      <c r="M369" s="203">
        <v>0</v>
      </c>
      <c r="N369" s="144"/>
      <c r="P369" s="154" t="s">
        <v>244</v>
      </c>
      <c r="Q369" s="155">
        <v>0</v>
      </c>
      <c r="R369" s="155">
        <v>0</v>
      </c>
      <c r="S369" s="155">
        <v>6.7114093959731542E-3</v>
      </c>
      <c r="T369" s="155">
        <v>8.5106382978723406E-3</v>
      </c>
      <c r="U369" s="155">
        <v>3.2786885245901639E-3</v>
      </c>
      <c r="V369" s="155">
        <v>3.4246575342465752E-3</v>
      </c>
      <c r="W369" s="155">
        <v>3.5335689045936395E-3</v>
      </c>
      <c r="X369" s="155">
        <v>0</v>
      </c>
      <c r="Y369" s="172">
        <v>-0.35335689045936397</v>
      </c>
      <c r="Z369" s="172">
        <v>-0.33947623666343357</v>
      </c>
      <c r="AA369" s="147"/>
      <c r="AB369" s="144"/>
      <c r="AC369" s="144"/>
      <c r="AD369" s="151">
        <v>1.8181818181818181E-2</v>
      </c>
      <c r="AE369" s="151">
        <v>3.3947623666343357E-3</v>
      </c>
      <c r="AF369" s="144"/>
    </row>
    <row r="370" spans="1:32" ht="22.15" customHeight="1" x14ac:dyDescent="0.25">
      <c r="A370" s="154" t="s">
        <v>245</v>
      </c>
      <c r="B370" s="155">
        <v>0</v>
      </c>
      <c r="C370" s="155">
        <v>0</v>
      </c>
      <c r="D370" s="155">
        <v>0</v>
      </c>
      <c r="E370" s="155">
        <v>0</v>
      </c>
      <c r="F370" s="155">
        <v>0</v>
      </c>
      <c r="G370" s="155">
        <v>0</v>
      </c>
      <c r="H370" s="155">
        <v>0</v>
      </c>
      <c r="I370" s="155">
        <v>0</v>
      </c>
      <c r="J370" s="172">
        <v>0</v>
      </c>
      <c r="K370" s="172">
        <v>0</v>
      </c>
      <c r="L370" s="147"/>
      <c r="M370" s="203">
        <v>-5.9375</v>
      </c>
      <c r="N370" s="144"/>
      <c r="P370" s="154" t="s">
        <v>245</v>
      </c>
      <c r="Q370" s="155">
        <v>3.2835820895522387E-2</v>
      </c>
      <c r="R370" s="155">
        <v>4.4585987261146494E-2</v>
      </c>
      <c r="S370" s="155">
        <v>3.3557046979865771E-3</v>
      </c>
      <c r="T370" s="155">
        <v>1.7021276595744681E-2</v>
      </c>
      <c r="U370" s="155">
        <v>2.9508196721311476E-2</v>
      </c>
      <c r="V370" s="155">
        <v>7.8767123287671229E-2</v>
      </c>
      <c r="W370" s="155">
        <v>9.187279151943463E-2</v>
      </c>
      <c r="X370" s="155">
        <v>5.9374999999999997E-2</v>
      </c>
      <c r="Y370" s="172">
        <v>-3.2497791519434633</v>
      </c>
      <c r="Z370" s="172">
        <v>1.6697987390882636</v>
      </c>
      <c r="AA370" s="147"/>
      <c r="AB370" s="144"/>
      <c r="AC370" s="144"/>
      <c r="AD370" s="151">
        <v>0</v>
      </c>
      <c r="AE370" s="151">
        <v>4.2677012609117361E-2</v>
      </c>
      <c r="AF370" s="144"/>
    </row>
    <row r="371" spans="1:32" ht="22.15" customHeight="1" x14ac:dyDescent="0.25">
      <c r="A371" s="154" t="s">
        <v>246</v>
      </c>
      <c r="B371" s="155">
        <v>0.125</v>
      </c>
      <c r="C371" s="155">
        <v>0.33333333333333331</v>
      </c>
      <c r="D371" s="155">
        <v>0.1</v>
      </c>
      <c r="E371" s="155">
        <v>0</v>
      </c>
      <c r="F371" s="155">
        <v>0.125</v>
      </c>
      <c r="G371" s="155">
        <v>0</v>
      </c>
      <c r="H371" s="155">
        <v>0</v>
      </c>
      <c r="I371" s="155">
        <v>0</v>
      </c>
      <c r="J371" s="172">
        <v>0</v>
      </c>
      <c r="K371" s="172">
        <v>-9.0909090909090917</v>
      </c>
      <c r="L371" s="147"/>
      <c r="M371" s="203">
        <v>-32.8125</v>
      </c>
      <c r="N371" s="144"/>
      <c r="P371" s="154" t="s">
        <v>246</v>
      </c>
      <c r="Q371" s="155">
        <v>0.17910447761194029</v>
      </c>
      <c r="R371" s="155">
        <v>0.16878980891719744</v>
      </c>
      <c r="S371" s="155">
        <v>0.21140939597315436</v>
      </c>
      <c r="T371" s="155">
        <v>0.26382978723404255</v>
      </c>
      <c r="U371" s="155">
        <v>0.24590163934426229</v>
      </c>
      <c r="V371" s="155">
        <v>0.25684931506849318</v>
      </c>
      <c r="W371" s="155">
        <v>0.28621908127208479</v>
      </c>
      <c r="X371" s="155">
        <v>0.328125</v>
      </c>
      <c r="Y371" s="172">
        <v>4.1905918727915212</v>
      </c>
      <c r="Z371" s="172">
        <v>10.067592143549952</v>
      </c>
      <c r="AA371" s="147"/>
      <c r="AB371" s="144"/>
      <c r="AC371" s="144"/>
      <c r="AD371" s="151">
        <v>9.0909090909090912E-2</v>
      </c>
      <c r="AE371" s="151">
        <v>0.22744907856450047</v>
      </c>
      <c r="AF371" s="144"/>
    </row>
    <row r="372" spans="1:32" x14ac:dyDescent="0.25">
      <c r="A372" s="149" t="s">
        <v>247</v>
      </c>
      <c r="B372" s="150">
        <v>150.87500000000026</v>
      </c>
      <c r="C372" s="150">
        <v>102</v>
      </c>
      <c r="D372" s="150">
        <v>158.1</v>
      </c>
      <c r="E372" s="150">
        <v>236.00000000000028</v>
      </c>
      <c r="F372" s="150">
        <v>72.25</v>
      </c>
      <c r="G372" s="150">
        <v>184.71428571428586</v>
      </c>
      <c r="H372" s="150">
        <v>217.62499999999989</v>
      </c>
      <c r="I372" s="150">
        <v>120</v>
      </c>
      <c r="J372" s="177">
        <v>-97.624999999999886</v>
      </c>
      <c r="K372" s="177">
        <v>-41.818181818181841</v>
      </c>
      <c r="L372" s="147"/>
      <c r="M372" s="203">
        <v>-39.278124999999989</v>
      </c>
      <c r="N372" s="144"/>
      <c r="P372" s="149" t="s">
        <v>247</v>
      </c>
      <c r="Q372" s="150">
        <v>219.69850746268639</v>
      </c>
      <c r="R372" s="150">
        <v>183.33121019108307</v>
      </c>
      <c r="S372" s="150">
        <v>204.39597315436279</v>
      </c>
      <c r="T372" s="150">
        <v>151.44680851063836</v>
      </c>
      <c r="U372" s="150">
        <v>115.76721311475417</v>
      </c>
      <c r="V372" s="150">
        <v>92.869863013698591</v>
      </c>
      <c r="W372" s="150">
        <v>114.51943462897535</v>
      </c>
      <c r="X372" s="150">
        <v>159.27812499999999</v>
      </c>
      <c r="Y372" s="177">
        <v>44.758690371024642</v>
      </c>
      <c r="Z372" s="177">
        <v>2.8760881425799596</v>
      </c>
      <c r="AA372" s="147"/>
      <c r="AB372" s="144"/>
      <c r="AC372" s="144"/>
      <c r="AD372" s="150">
        <v>161.81818181818184</v>
      </c>
      <c r="AE372" s="150">
        <v>156.40203685742003</v>
      </c>
      <c r="AF372" s="144"/>
    </row>
    <row r="373" spans="1:32" x14ac:dyDescent="0.25">
      <c r="A373" s="149" t="s">
        <v>248</v>
      </c>
      <c r="B373" s="150">
        <v>258</v>
      </c>
      <c r="C373" s="150">
        <v>129.75</v>
      </c>
      <c r="D373" s="150">
        <v>115.33333333333333</v>
      </c>
      <c r="E373" s="150">
        <v>76.666666666666671</v>
      </c>
      <c r="F373" s="150">
        <v>96</v>
      </c>
      <c r="G373" s="150">
        <v>374.5</v>
      </c>
      <c r="H373" s="150">
        <v>226.5</v>
      </c>
      <c r="I373" s="150" t="e">
        <v>#DIV/0!</v>
      </c>
      <c r="J373" s="177" t="e">
        <v>#DIV/0!</v>
      </c>
      <c r="K373" s="177" t="e">
        <v>#DIV/0!</v>
      </c>
      <c r="L373" s="147"/>
      <c r="M373" s="203" t="e">
        <v>#DIV/0!</v>
      </c>
      <c r="N373" s="144"/>
      <c r="P373" s="149" t="s">
        <v>248</v>
      </c>
      <c r="Q373" s="150">
        <v>334.16935483870969</v>
      </c>
      <c r="R373" s="150">
        <v>317.7157894736842</v>
      </c>
      <c r="S373" s="150">
        <v>361.81914893617022</v>
      </c>
      <c r="T373" s="150">
        <v>257.74999999999994</v>
      </c>
      <c r="U373" s="150">
        <v>202.03389830508496</v>
      </c>
      <c r="V373" s="150">
        <v>193.8846153846151</v>
      </c>
      <c r="W373" s="150">
        <v>188.22222222222206</v>
      </c>
      <c r="X373" s="150">
        <v>558.21428571428567</v>
      </c>
      <c r="Y373" s="177">
        <v>369.99206349206361</v>
      </c>
      <c r="Z373" s="177">
        <v>272.3344335885925</v>
      </c>
      <c r="AA373" s="147"/>
      <c r="AB373" s="144"/>
      <c r="AC373" s="144"/>
      <c r="AD373" s="150">
        <v>166.94444444444446</v>
      </c>
      <c r="AE373" s="150">
        <v>285.87985212569316</v>
      </c>
      <c r="AF373" s="144"/>
    </row>
    <row r="374" spans="1:32" x14ac:dyDescent="0.25">
      <c r="A374" s="146" t="s">
        <v>249</v>
      </c>
      <c r="B374" s="147">
        <v>2</v>
      </c>
      <c r="C374" s="147">
        <v>2</v>
      </c>
      <c r="D374" s="147">
        <v>6</v>
      </c>
      <c r="E374" s="147">
        <v>10</v>
      </c>
      <c r="F374" s="147">
        <v>4</v>
      </c>
      <c r="G374" s="147">
        <v>13</v>
      </c>
      <c r="H374" s="147">
        <v>8</v>
      </c>
      <c r="I374" s="147">
        <v>3</v>
      </c>
      <c r="J374" s="148">
        <v>-0.625</v>
      </c>
      <c r="K374" s="148">
        <v>-0.53333333333333333</v>
      </c>
      <c r="L374" s="147"/>
      <c r="M374" s="155">
        <v>2.2727272727272728E-2</v>
      </c>
      <c r="N374" s="144"/>
      <c r="P374" s="146" t="s">
        <v>249</v>
      </c>
      <c r="Q374" s="147">
        <v>322</v>
      </c>
      <c r="R374" s="147">
        <v>238</v>
      </c>
      <c r="S374" s="147">
        <v>193</v>
      </c>
      <c r="T374" s="147">
        <v>170</v>
      </c>
      <c r="U374" s="147">
        <v>173</v>
      </c>
      <c r="V374" s="147">
        <v>216</v>
      </c>
      <c r="W374" s="147">
        <v>163</v>
      </c>
      <c r="X374" s="147">
        <v>132</v>
      </c>
      <c r="Y374" s="148">
        <v>-0.19018404907975461</v>
      </c>
      <c r="Z374" s="148">
        <v>-0.37355932203389836</v>
      </c>
      <c r="AA374" s="147"/>
      <c r="AB374" s="144"/>
      <c r="AC374" s="144"/>
      <c r="AD374" s="147">
        <v>6.4285714285714288</v>
      </c>
      <c r="AE374" s="147">
        <v>210.71428571428572</v>
      </c>
      <c r="AF374" s="144"/>
    </row>
    <row r="375" spans="1:32" x14ac:dyDescent="0.25">
      <c r="A375" s="146" t="s">
        <v>250</v>
      </c>
      <c r="B375" s="147">
        <v>0</v>
      </c>
      <c r="C375" s="147">
        <v>0</v>
      </c>
      <c r="D375" s="147">
        <v>1</v>
      </c>
      <c r="E375" s="147">
        <v>4</v>
      </c>
      <c r="F375" s="147">
        <v>1</v>
      </c>
      <c r="G375" s="147">
        <v>4</v>
      </c>
      <c r="H375" s="147">
        <v>2</v>
      </c>
      <c r="I375" s="147">
        <v>2</v>
      </c>
      <c r="J375" s="148">
        <v>0</v>
      </c>
      <c r="K375" s="148">
        <v>0.16666666666666674</v>
      </c>
      <c r="L375" s="147"/>
      <c r="M375" s="155">
        <v>5.5555555555555552E-2</v>
      </c>
      <c r="N375" s="144"/>
      <c r="P375" s="146" t="s">
        <v>250</v>
      </c>
      <c r="Q375" s="147">
        <v>111</v>
      </c>
      <c r="R375" s="147">
        <v>96</v>
      </c>
      <c r="S375" s="147">
        <v>61</v>
      </c>
      <c r="T375" s="147">
        <v>57</v>
      </c>
      <c r="U375" s="147">
        <v>51</v>
      </c>
      <c r="V375" s="147">
        <v>60</v>
      </c>
      <c r="W375" s="147">
        <v>71</v>
      </c>
      <c r="X375" s="147">
        <v>36</v>
      </c>
      <c r="Y375" s="148">
        <v>-0.49295774647887325</v>
      </c>
      <c r="Z375" s="148">
        <v>-0.50295857988165682</v>
      </c>
      <c r="AA375" s="147"/>
      <c r="AB375" s="144"/>
      <c r="AC375" s="144"/>
      <c r="AD375" s="150">
        <v>1.7142857142857142</v>
      </c>
      <c r="AE375" s="150">
        <v>72.428571428571431</v>
      </c>
      <c r="AF375" s="144"/>
    </row>
    <row r="376" spans="1:32" x14ac:dyDescent="0.25">
      <c r="A376" s="149" t="s">
        <v>251</v>
      </c>
      <c r="B376" s="150">
        <v>0</v>
      </c>
      <c r="C376" s="150">
        <v>3</v>
      </c>
      <c r="D376" s="150">
        <v>0</v>
      </c>
      <c r="E376" s="150">
        <v>2</v>
      </c>
      <c r="F376" s="150">
        <v>0</v>
      </c>
      <c r="G376" s="150">
        <v>0</v>
      </c>
      <c r="H376" s="150">
        <v>7</v>
      </c>
      <c r="I376" s="150">
        <v>6</v>
      </c>
      <c r="J376" s="148">
        <v>-0.14285714285714285</v>
      </c>
      <c r="K376" s="157">
        <v>2</v>
      </c>
      <c r="L376" s="147"/>
      <c r="M376" s="155">
        <v>6.5934065934065936E-2</v>
      </c>
      <c r="N376" s="144"/>
      <c r="P376" s="149" t="s">
        <v>251</v>
      </c>
      <c r="Q376" s="150">
        <v>0</v>
      </c>
      <c r="R376" s="150">
        <v>125</v>
      </c>
      <c r="S376" s="150">
        <v>100</v>
      </c>
      <c r="T376" s="150">
        <v>102</v>
      </c>
      <c r="U376" s="150">
        <v>55</v>
      </c>
      <c r="V376" s="150">
        <v>60</v>
      </c>
      <c r="W376" s="150">
        <v>73</v>
      </c>
      <c r="X376" s="150">
        <v>91</v>
      </c>
      <c r="Y376" s="148">
        <v>0.24657534246575341</v>
      </c>
      <c r="Z376" s="157">
        <v>6.0194174757281609E-2</v>
      </c>
      <c r="AA376" s="147"/>
      <c r="AB376" s="144"/>
      <c r="AC376" s="144"/>
      <c r="AD376" s="158">
        <v>2</v>
      </c>
      <c r="AE376" s="158">
        <v>85.833333333333329</v>
      </c>
      <c r="AF376" s="144"/>
    </row>
    <row r="377" spans="1:32" x14ac:dyDescent="0.25">
      <c r="A377" s="159" t="s">
        <v>252</v>
      </c>
      <c r="B377" s="147">
        <v>0</v>
      </c>
      <c r="C377" s="147">
        <v>0</v>
      </c>
      <c r="D377" s="147">
        <v>0</v>
      </c>
      <c r="E377" s="147">
        <v>0</v>
      </c>
      <c r="F377" s="147">
        <v>0</v>
      </c>
      <c r="G377" s="147">
        <v>0</v>
      </c>
      <c r="H377" s="147">
        <v>0</v>
      </c>
      <c r="I377" s="147">
        <v>0</v>
      </c>
      <c r="J377" s="148" t="e">
        <v>#DIV/0!</v>
      </c>
      <c r="K377" s="148" t="e">
        <v>#DIV/0!</v>
      </c>
      <c r="L377" s="147"/>
      <c r="M377" s="155">
        <v>0</v>
      </c>
      <c r="N377" s="144"/>
      <c r="P377" s="159" t="s">
        <v>252</v>
      </c>
      <c r="Q377" s="147">
        <v>6</v>
      </c>
      <c r="R377" s="147">
        <v>31</v>
      </c>
      <c r="S377" s="147">
        <v>9</v>
      </c>
      <c r="T377" s="147">
        <v>6</v>
      </c>
      <c r="U377" s="147">
        <v>0</v>
      </c>
      <c r="V377" s="147">
        <v>1</v>
      </c>
      <c r="W377" s="147">
        <v>9</v>
      </c>
      <c r="X377" s="147">
        <v>4</v>
      </c>
      <c r="Y377" s="148">
        <v>-0.55555555555555558</v>
      </c>
      <c r="Z377" s="148">
        <v>-0.54838709677419362</v>
      </c>
      <c r="AA377" s="147"/>
      <c r="AB377" s="144"/>
      <c r="AC377" s="144"/>
      <c r="AD377" s="150">
        <v>0</v>
      </c>
      <c r="AE377" s="150">
        <v>8.8571428571428577</v>
      </c>
      <c r="AF377" s="144"/>
    </row>
    <row r="378" spans="1:32" x14ac:dyDescent="0.25">
      <c r="A378" s="159" t="s">
        <v>253</v>
      </c>
      <c r="B378" s="147">
        <v>0</v>
      </c>
      <c r="C378" s="147">
        <v>0</v>
      </c>
      <c r="D378" s="147">
        <v>0</v>
      </c>
      <c r="E378" s="147">
        <v>0</v>
      </c>
      <c r="F378" s="147">
        <v>0</v>
      </c>
      <c r="G378" s="147">
        <v>0</v>
      </c>
      <c r="H378" s="147">
        <v>0</v>
      </c>
      <c r="I378" s="147">
        <v>0</v>
      </c>
      <c r="J378" s="148" t="e">
        <v>#DIV/0!</v>
      </c>
      <c r="K378" s="148" t="e">
        <v>#DIV/0!</v>
      </c>
      <c r="L378" s="147"/>
      <c r="M378" s="155">
        <v>0</v>
      </c>
      <c r="N378" s="144"/>
      <c r="P378" s="159" t="s">
        <v>253</v>
      </c>
      <c r="Q378" s="147">
        <v>3</v>
      </c>
      <c r="R378" s="147">
        <v>14</v>
      </c>
      <c r="S378" s="147">
        <v>0</v>
      </c>
      <c r="T378" s="147">
        <v>1</v>
      </c>
      <c r="U378" s="147">
        <v>0</v>
      </c>
      <c r="V378" s="147">
        <v>1</v>
      </c>
      <c r="W378" s="147">
        <v>6</v>
      </c>
      <c r="X378" s="147">
        <v>2</v>
      </c>
      <c r="Y378" s="148">
        <v>-0.66666666666666663</v>
      </c>
      <c r="Z378" s="148">
        <v>-0.44</v>
      </c>
      <c r="AA378" s="147"/>
      <c r="AB378" s="144"/>
      <c r="AC378" s="144"/>
      <c r="AD378" s="150">
        <v>0</v>
      </c>
      <c r="AE378" s="150">
        <v>3.5714285714285716</v>
      </c>
      <c r="AF378" s="144"/>
    </row>
    <row r="379" spans="1:32" x14ac:dyDescent="0.25">
      <c r="A379" s="159" t="s">
        <v>254</v>
      </c>
      <c r="B379" s="160" t="s">
        <v>285</v>
      </c>
      <c r="C379" s="160" t="s">
        <v>285</v>
      </c>
      <c r="D379" s="160" t="s">
        <v>285</v>
      </c>
      <c r="E379" s="160" t="s">
        <v>285</v>
      </c>
      <c r="F379" s="160" t="s">
        <v>285</v>
      </c>
      <c r="G379" s="160" t="s">
        <v>285</v>
      </c>
      <c r="H379" s="160" t="s">
        <v>285</v>
      </c>
      <c r="I379" s="160" t="s">
        <v>285</v>
      </c>
      <c r="J379" s="172" t="e">
        <v>#VALUE!</v>
      </c>
      <c r="K379" s="172" t="e">
        <v>#VALUE!</v>
      </c>
      <c r="L379" s="147"/>
      <c r="M379" s="203" t="e">
        <v>#VALUE!</v>
      </c>
      <c r="N379" s="144"/>
      <c r="P379" s="159" t="s">
        <v>254</v>
      </c>
      <c r="Q379" s="160">
        <v>0.33333333333333331</v>
      </c>
      <c r="R379" s="160">
        <v>0.31111111111111112</v>
      </c>
      <c r="S379" s="160">
        <v>0</v>
      </c>
      <c r="T379" s="160">
        <v>0.14285714285714285</v>
      </c>
      <c r="U379" s="160" t="s">
        <v>285</v>
      </c>
      <c r="V379" s="160">
        <v>0.5</v>
      </c>
      <c r="W379" s="160">
        <v>0.4</v>
      </c>
      <c r="X379" s="160">
        <v>0.33333333333333331</v>
      </c>
      <c r="Y379" s="172">
        <v>-6.6666666666666705</v>
      </c>
      <c r="Z379" s="172">
        <v>4.5977011494252871</v>
      </c>
      <c r="AA379" s="147"/>
      <c r="AB379" s="144"/>
      <c r="AC379" s="144"/>
      <c r="AD379" s="191" t="s">
        <v>285</v>
      </c>
      <c r="AE379" s="191">
        <v>0.28735632183908044</v>
      </c>
      <c r="AF379" s="144"/>
    </row>
    <row r="380" spans="1:32" x14ac:dyDescent="0.25">
      <c r="A380" s="161" t="s">
        <v>255</v>
      </c>
      <c r="B380" s="161"/>
      <c r="C380" s="161"/>
      <c r="D380" s="161"/>
      <c r="E380" s="144"/>
      <c r="F380" s="144"/>
      <c r="G380" s="144"/>
      <c r="H380" s="144"/>
      <c r="I380" s="144"/>
      <c r="J380" s="144"/>
      <c r="K380" s="144"/>
      <c r="L380" s="144"/>
      <c r="M380" s="144"/>
      <c r="N380" s="144"/>
      <c r="O380" s="204"/>
      <c r="P380" s="161" t="s">
        <v>255</v>
      </c>
      <c r="Q380" s="161"/>
      <c r="R380" s="161"/>
      <c r="S380" s="161"/>
      <c r="T380" s="144"/>
      <c r="U380" s="144"/>
      <c r="V380" s="144"/>
      <c r="W380" s="144"/>
      <c r="X380" s="144"/>
      <c r="Y380" s="144"/>
      <c r="Z380" s="144"/>
      <c r="AA380" s="144"/>
      <c r="AB380" s="144"/>
      <c r="AC380" s="144"/>
      <c r="AD380" s="144"/>
      <c r="AE380" s="144"/>
      <c r="AF380" s="144"/>
    </row>
    <row r="383" spans="1:32" x14ac:dyDescent="0.25">
      <c r="A383" s="189" t="s">
        <v>261</v>
      </c>
      <c r="B383" s="189"/>
      <c r="C383" s="189"/>
      <c r="D383" s="189"/>
      <c r="E383" s="181"/>
      <c r="F383" s="167"/>
      <c r="G383" s="167"/>
      <c r="H383" s="167"/>
      <c r="I383" s="167"/>
      <c r="J383" s="167"/>
      <c r="K383" s="167"/>
      <c r="L383" s="188"/>
      <c r="M383" s="211"/>
      <c r="N383" s="144"/>
      <c r="O383" s="211"/>
      <c r="P383" s="189" t="s">
        <v>261</v>
      </c>
      <c r="Q383" s="189"/>
      <c r="R383" s="189"/>
      <c r="S383" s="189"/>
      <c r="T383" s="181"/>
      <c r="U383" s="144"/>
      <c r="V383" s="144"/>
      <c r="W383" s="144"/>
      <c r="X383" s="144"/>
      <c r="Y383" s="144"/>
      <c r="Z383" s="144"/>
      <c r="AA383" s="188"/>
      <c r="AB383" s="144"/>
      <c r="AC383" s="144"/>
      <c r="AD383" s="144"/>
      <c r="AE383" s="144"/>
      <c r="AF383" s="144"/>
    </row>
    <row r="384" spans="1:32" x14ac:dyDescent="0.25">
      <c r="A384" s="166" t="s">
        <v>325</v>
      </c>
      <c r="B384" s="166"/>
      <c r="C384" s="166"/>
      <c r="D384" s="166"/>
      <c r="E384" s="213"/>
      <c r="F384" s="167"/>
      <c r="G384" s="167"/>
      <c r="H384" s="167"/>
      <c r="I384" s="167"/>
      <c r="J384" s="167"/>
      <c r="K384" s="167"/>
      <c r="L384" s="167"/>
      <c r="M384" s="144"/>
      <c r="N384" s="144"/>
      <c r="P384" s="166" t="s">
        <v>231</v>
      </c>
      <c r="Q384" s="166"/>
      <c r="R384" s="166"/>
      <c r="S384" s="166"/>
      <c r="T384" s="162"/>
      <c r="U384" s="144"/>
      <c r="V384" s="144"/>
      <c r="W384" s="144"/>
      <c r="X384" s="144"/>
      <c r="Y384" s="144"/>
      <c r="Z384" s="144"/>
      <c r="AA384" s="167"/>
      <c r="AB384" s="144"/>
      <c r="AC384" s="144"/>
      <c r="AD384" s="144"/>
      <c r="AE384" s="144"/>
      <c r="AF384" s="144"/>
    </row>
    <row r="385" spans="1:32" ht="31.5" x14ac:dyDescent="0.25">
      <c r="A385" s="190"/>
      <c r="B385" s="141">
        <v>2019</v>
      </c>
      <c r="C385" s="141">
        <v>2020</v>
      </c>
      <c r="D385" s="141">
        <v>2021</v>
      </c>
      <c r="E385" s="141">
        <v>2022</v>
      </c>
      <c r="F385" s="141">
        <v>2023</v>
      </c>
      <c r="G385" s="141">
        <v>2024</v>
      </c>
      <c r="H385" s="141">
        <v>2025</v>
      </c>
      <c r="I385" s="141">
        <v>2026</v>
      </c>
      <c r="J385" s="142" t="s">
        <v>232</v>
      </c>
      <c r="K385" s="142" t="s">
        <v>233</v>
      </c>
      <c r="L385" s="143" t="s">
        <v>234</v>
      </c>
      <c r="M385" s="145" t="s">
        <v>287</v>
      </c>
      <c r="N385" s="144"/>
      <c r="P385" s="190"/>
      <c r="Q385" s="141">
        <v>2019</v>
      </c>
      <c r="R385" s="141">
        <v>2020</v>
      </c>
      <c r="S385" s="141">
        <v>2021</v>
      </c>
      <c r="T385" s="141">
        <v>2022</v>
      </c>
      <c r="U385" s="141">
        <v>2023</v>
      </c>
      <c r="V385" s="141">
        <v>2024</v>
      </c>
      <c r="W385" s="141">
        <v>2025</v>
      </c>
      <c r="X385" s="141">
        <v>2026</v>
      </c>
      <c r="Y385" s="142" t="s">
        <v>232</v>
      </c>
      <c r="Z385" s="142" t="s">
        <v>233</v>
      </c>
      <c r="AA385" s="143" t="s">
        <v>234</v>
      </c>
      <c r="AB385" s="144"/>
      <c r="AC385" s="144"/>
      <c r="AD385" s="145" t="s">
        <v>326</v>
      </c>
      <c r="AE385" s="145" t="s">
        <v>235</v>
      </c>
      <c r="AF385" s="144"/>
    </row>
    <row r="386" spans="1:32" x14ac:dyDescent="0.25">
      <c r="A386" s="146" t="s">
        <v>236</v>
      </c>
      <c r="B386" s="147">
        <v>102</v>
      </c>
      <c r="C386" s="147">
        <v>88</v>
      </c>
      <c r="D386" s="147">
        <v>110</v>
      </c>
      <c r="E386" s="147">
        <v>92</v>
      </c>
      <c r="F386" s="147">
        <v>65</v>
      </c>
      <c r="G386" s="147">
        <v>107</v>
      </c>
      <c r="H386" s="147">
        <v>78</v>
      </c>
      <c r="I386" s="147">
        <v>64</v>
      </c>
      <c r="J386" s="148">
        <v>-0.17948717948717949</v>
      </c>
      <c r="K386" s="148">
        <v>-0.30218068535825543</v>
      </c>
      <c r="L386" s="147"/>
      <c r="M386" s="155">
        <v>7.8720787207872081E-2</v>
      </c>
      <c r="N386" s="144"/>
      <c r="P386" s="146" t="s">
        <v>236</v>
      </c>
      <c r="Q386" s="147">
        <v>648</v>
      </c>
      <c r="R386" s="147">
        <v>849</v>
      </c>
      <c r="S386" s="147">
        <v>1022</v>
      </c>
      <c r="T386" s="147">
        <v>685</v>
      </c>
      <c r="U386" s="147">
        <v>809</v>
      </c>
      <c r="V386" s="147">
        <v>743</v>
      </c>
      <c r="W386" s="147">
        <v>677</v>
      </c>
      <c r="X386" s="147">
        <v>813</v>
      </c>
      <c r="Y386" s="148">
        <v>0.20088626292466766</v>
      </c>
      <c r="Z386" s="148">
        <v>4.7487575924903415E-2</v>
      </c>
      <c r="AA386" s="147"/>
      <c r="AB386" s="144"/>
      <c r="AC386" s="144"/>
      <c r="AD386" s="147">
        <v>91.714285714285708</v>
      </c>
      <c r="AE386" s="147">
        <v>776.14285714285711</v>
      </c>
      <c r="AF386" s="144"/>
    </row>
    <row r="387" spans="1:32" x14ac:dyDescent="0.25">
      <c r="A387" s="149" t="s">
        <v>237</v>
      </c>
      <c r="B387" s="150">
        <v>76</v>
      </c>
      <c r="C387" s="150">
        <v>71</v>
      </c>
      <c r="D387" s="150">
        <v>82</v>
      </c>
      <c r="E387" s="150">
        <v>59</v>
      </c>
      <c r="F387" s="150">
        <v>41</v>
      </c>
      <c r="G387" s="150">
        <v>72</v>
      </c>
      <c r="H387" s="150">
        <v>60</v>
      </c>
      <c r="I387" s="150">
        <v>56</v>
      </c>
      <c r="J387" s="148">
        <v>-6.6666666666666666E-2</v>
      </c>
      <c r="K387" s="148">
        <v>-0.14967462039045559</v>
      </c>
      <c r="L387" s="147"/>
      <c r="M387" s="155">
        <v>0.11889596602972399</v>
      </c>
      <c r="N387" s="144"/>
      <c r="P387" s="149" t="s">
        <v>237</v>
      </c>
      <c r="Q387" s="150">
        <v>381</v>
      </c>
      <c r="R387" s="150">
        <v>538</v>
      </c>
      <c r="S387" s="150">
        <v>613</v>
      </c>
      <c r="T387" s="150">
        <v>366</v>
      </c>
      <c r="U387" s="150">
        <v>441</v>
      </c>
      <c r="V387" s="150">
        <v>438</v>
      </c>
      <c r="W387" s="150">
        <v>355</v>
      </c>
      <c r="X387" s="150">
        <v>471</v>
      </c>
      <c r="Y387" s="148">
        <v>0.3267605633802817</v>
      </c>
      <c r="Z387" s="148">
        <v>5.268199233716471E-2</v>
      </c>
      <c r="AA387" s="147"/>
      <c r="AB387" s="144"/>
      <c r="AC387" s="144"/>
      <c r="AD387" s="150">
        <v>65.857142857142861</v>
      </c>
      <c r="AE387" s="150">
        <v>447.42857142857144</v>
      </c>
      <c r="AF387" s="144"/>
    </row>
    <row r="388" spans="1:32" x14ac:dyDescent="0.25">
      <c r="A388" s="146" t="s">
        <v>90</v>
      </c>
      <c r="B388" s="151">
        <v>0.76</v>
      </c>
      <c r="C388" s="151">
        <v>0.81609195402298851</v>
      </c>
      <c r="D388" s="151">
        <v>0.75229357798165142</v>
      </c>
      <c r="E388" s="151">
        <v>0.75641025641025639</v>
      </c>
      <c r="F388" s="151">
        <v>0.7068965517241379</v>
      </c>
      <c r="G388" s="151">
        <v>0.67924528301886788</v>
      </c>
      <c r="H388" s="151">
        <v>0.78947368421052633</v>
      </c>
      <c r="I388" s="151">
        <v>0.875</v>
      </c>
      <c r="J388" s="172">
        <v>8.5526315789473664</v>
      </c>
      <c r="K388" s="172">
        <v>12.418566775244299</v>
      </c>
      <c r="L388" s="147"/>
      <c r="M388" s="203">
        <v>22.53448275862069</v>
      </c>
      <c r="N388" s="144"/>
      <c r="P388" s="146" t="s">
        <v>90</v>
      </c>
      <c r="Q388" s="151">
        <v>0.62254901960784315</v>
      </c>
      <c r="R388" s="151">
        <v>0.68710089399744567</v>
      </c>
      <c r="S388" s="151">
        <v>0.64526315789473687</v>
      </c>
      <c r="T388" s="151">
        <v>0.5903225806451613</v>
      </c>
      <c r="U388" s="151">
        <v>0.62376237623762376</v>
      </c>
      <c r="V388" s="151">
        <v>0.64506627393225335</v>
      </c>
      <c r="W388" s="151">
        <v>0.58872305140961856</v>
      </c>
      <c r="X388" s="151">
        <v>0.64965517241379311</v>
      </c>
      <c r="Y388" s="172">
        <v>6.0932121004174551</v>
      </c>
      <c r="Z388" s="172">
        <v>1.7438781618476229</v>
      </c>
      <c r="AA388" s="147"/>
      <c r="AB388" s="144"/>
      <c r="AC388" s="144"/>
      <c r="AD388" s="151">
        <v>0.750814332247557</v>
      </c>
      <c r="AE388" s="151">
        <v>0.63221639079531688</v>
      </c>
      <c r="AF388" s="144"/>
    </row>
    <row r="389" spans="1:32" x14ac:dyDescent="0.25">
      <c r="A389" s="149" t="s">
        <v>238</v>
      </c>
      <c r="B389" s="150">
        <v>70</v>
      </c>
      <c r="C389" s="150">
        <v>63</v>
      </c>
      <c r="D389" s="150">
        <v>76</v>
      </c>
      <c r="E389" s="150">
        <v>56</v>
      </c>
      <c r="F389" s="150">
        <v>36</v>
      </c>
      <c r="G389" s="150">
        <v>67</v>
      </c>
      <c r="H389" s="150">
        <v>59</v>
      </c>
      <c r="I389" s="150">
        <v>52</v>
      </c>
      <c r="J389" s="148">
        <v>-0.11864406779661017</v>
      </c>
      <c r="K389" s="148">
        <v>-0.14754098360655737</v>
      </c>
      <c r="L389" s="147"/>
      <c r="M389" s="155">
        <v>0.12009237875288684</v>
      </c>
      <c r="N389" s="144"/>
      <c r="P389" s="149" t="s">
        <v>238</v>
      </c>
      <c r="Q389" s="150">
        <v>324</v>
      </c>
      <c r="R389" s="150">
        <v>458</v>
      </c>
      <c r="S389" s="150">
        <v>549</v>
      </c>
      <c r="T389" s="150">
        <v>305</v>
      </c>
      <c r="U389" s="150">
        <v>408</v>
      </c>
      <c r="V389" s="150">
        <v>405</v>
      </c>
      <c r="W389" s="150">
        <v>314</v>
      </c>
      <c r="X389" s="150">
        <v>433</v>
      </c>
      <c r="Y389" s="148">
        <v>0.37898089171974525</v>
      </c>
      <c r="Z389" s="148">
        <v>9.6996018820123028E-2</v>
      </c>
      <c r="AA389" s="147"/>
      <c r="AB389" s="144"/>
      <c r="AC389" s="144"/>
      <c r="AD389" s="150">
        <v>61</v>
      </c>
      <c r="AE389" s="150">
        <v>394.71428571428572</v>
      </c>
      <c r="AF389" s="144"/>
    </row>
    <row r="390" spans="1:32" x14ac:dyDescent="0.25">
      <c r="A390" s="149" t="s">
        <v>239</v>
      </c>
      <c r="B390" s="153">
        <v>0.68627450980392157</v>
      </c>
      <c r="C390" s="153">
        <v>0.71590909090909094</v>
      </c>
      <c r="D390" s="153">
        <v>0.69090909090909092</v>
      </c>
      <c r="E390" s="153">
        <v>0.60869565217391308</v>
      </c>
      <c r="F390" s="153">
        <v>0.55384615384615388</v>
      </c>
      <c r="G390" s="153">
        <v>0.62616822429906538</v>
      </c>
      <c r="H390" s="153">
        <v>0.75641025641025639</v>
      </c>
      <c r="I390" s="153">
        <v>0.8125</v>
      </c>
      <c r="J390" s="172">
        <v>5.6089743589743613</v>
      </c>
      <c r="K390" s="172">
        <v>14.739096573208721</v>
      </c>
      <c r="L390" s="147"/>
      <c r="M390" s="203">
        <v>27.990467404674046</v>
      </c>
      <c r="N390" s="144"/>
      <c r="P390" s="149" t="s">
        <v>239</v>
      </c>
      <c r="Q390" s="153">
        <v>0.5</v>
      </c>
      <c r="R390" s="153">
        <v>0.53945818610129559</v>
      </c>
      <c r="S390" s="153">
        <v>0.53718199608610573</v>
      </c>
      <c r="T390" s="153">
        <v>0.44525547445255476</v>
      </c>
      <c r="U390" s="153">
        <v>0.50432632880098882</v>
      </c>
      <c r="V390" s="153">
        <v>0.54508748317631228</v>
      </c>
      <c r="W390" s="153">
        <v>0.46381093057607092</v>
      </c>
      <c r="X390" s="153">
        <v>0.53259532595325954</v>
      </c>
      <c r="Y390" s="172">
        <v>6.8784395377188616</v>
      </c>
      <c r="Z390" s="172">
        <v>2.4036518664468765</v>
      </c>
      <c r="AA390" s="147"/>
      <c r="AB390" s="144"/>
      <c r="AC390" s="144"/>
      <c r="AD390" s="153">
        <v>0.66510903426791279</v>
      </c>
      <c r="AE390" s="153">
        <v>0.50855880728879077</v>
      </c>
      <c r="AF390" s="144"/>
    </row>
    <row r="391" spans="1:32" x14ac:dyDescent="0.25">
      <c r="A391" s="149" t="s">
        <v>240</v>
      </c>
      <c r="B391" s="153">
        <v>0.92105263157894735</v>
      </c>
      <c r="C391" s="153">
        <v>0.88732394366197187</v>
      </c>
      <c r="D391" s="153">
        <v>0.92682926829268297</v>
      </c>
      <c r="E391" s="153">
        <v>0.94915254237288138</v>
      </c>
      <c r="F391" s="153">
        <v>0.87804878048780488</v>
      </c>
      <c r="G391" s="153">
        <v>0.93055555555555558</v>
      </c>
      <c r="H391" s="153">
        <v>0.98333333333333328</v>
      </c>
      <c r="I391" s="153">
        <v>0.9285714285714286</v>
      </c>
      <c r="J391" s="172">
        <v>-5.4761904761904674</v>
      </c>
      <c r="K391" s="172">
        <v>0.23241400681748292</v>
      </c>
      <c r="L391" s="147"/>
      <c r="M391" s="203">
        <v>0.92508340915984366</v>
      </c>
      <c r="N391" s="144"/>
      <c r="P391" s="149" t="s">
        <v>240</v>
      </c>
      <c r="Q391" s="153">
        <v>0.85039370078740162</v>
      </c>
      <c r="R391" s="153">
        <v>0.85130111524163565</v>
      </c>
      <c r="S391" s="153">
        <v>0.89559543230016314</v>
      </c>
      <c r="T391" s="153">
        <v>0.83333333333333337</v>
      </c>
      <c r="U391" s="153">
        <v>0.92517006802721091</v>
      </c>
      <c r="V391" s="153">
        <v>0.92465753424657537</v>
      </c>
      <c r="W391" s="153">
        <v>0.88450704225352117</v>
      </c>
      <c r="X391" s="153">
        <v>0.91932059447983017</v>
      </c>
      <c r="Y391" s="172">
        <v>3.4813552226308997</v>
      </c>
      <c r="Z391" s="172">
        <v>3.713668643385315</v>
      </c>
      <c r="AA391" s="147"/>
      <c r="AB391" s="144"/>
      <c r="AC391" s="144"/>
      <c r="AD391" s="153">
        <v>0.92624728850325377</v>
      </c>
      <c r="AE391" s="153">
        <v>0.88218390804597702</v>
      </c>
      <c r="AF391" s="144"/>
    </row>
    <row r="392" spans="1:32" ht="22.15" customHeight="1" x14ac:dyDescent="0.25">
      <c r="A392" s="154" t="s">
        <v>241</v>
      </c>
      <c r="B392" s="155">
        <v>5.2631578947368418E-2</v>
      </c>
      <c r="C392" s="155">
        <v>7.0422535211267609E-2</v>
      </c>
      <c r="D392" s="155">
        <v>4.878048780487805E-2</v>
      </c>
      <c r="E392" s="155">
        <v>1.6949152542372881E-2</v>
      </c>
      <c r="F392" s="155">
        <v>7.3170731707317069E-2</v>
      </c>
      <c r="G392" s="155">
        <v>0</v>
      </c>
      <c r="H392" s="155">
        <v>0</v>
      </c>
      <c r="I392" s="155">
        <v>1.7857142857142856E-2</v>
      </c>
      <c r="J392" s="172">
        <v>1.7857142857142856</v>
      </c>
      <c r="K392" s="172">
        <v>-1.9019212891230244</v>
      </c>
      <c r="L392" s="147"/>
      <c r="M392" s="203">
        <v>-1.8236275401880497</v>
      </c>
      <c r="N392" s="144"/>
      <c r="P392" s="154" t="s">
        <v>241</v>
      </c>
      <c r="Q392" s="155">
        <v>8.6614173228346455E-2</v>
      </c>
      <c r="R392" s="155">
        <v>5.3903345724907063E-2</v>
      </c>
      <c r="S392" s="155">
        <v>4.730831973898858E-2</v>
      </c>
      <c r="T392" s="155">
        <v>9.2896174863387984E-2</v>
      </c>
      <c r="U392" s="155">
        <v>3.8548752834467119E-2</v>
      </c>
      <c r="V392" s="155">
        <v>3.8812785388127852E-2</v>
      </c>
      <c r="W392" s="155">
        <v>5.0704225352112678E-2</v>
      </c>
      <c r="X392" s="155">
        <v>3.6093418259023353E-2</v>
      </c>
      <c r="Y392" s="172">
        <v>-1.4610807093089324</v>
      </c>
      <c r="Z392" s="172">
        <v>-2.041999170266247</v>
      </c>
      <c r="AA392" s="147"/>
      <c r="AB392" s="144"/>
      <c r="AC392" s="144"/>
      <c r="AD392" s="151">
        <v>3.6876355748373099E-2</v>
      </c>
      <c r="AE392" s="151">
        <v>5.6513409961685822E-2</v>
      </c>
      <c r="AF392" s="144"/>
    </row>
    <row r="393" spans="1:32" ht="22.15" customHeight="1" x14ac:dyDescent="0.25">
      <c r="A393" s="154" t="s">
        <v>242</v>
      </c>
      <c r="B393" s="155">
        <v>3.9215686274509803E-2</v>
      </c>
      <c r="C393" s="155">
        <v>5.6818181818181816E-2</v>
      </c>
      <c r="D393" s="155">
        <v>3.6363636363636362E-2</v>
      </c>
      <c r="E393" s="155">
        <v>1.0869565217391304E-2</v>
      </c>
      <c r="F393" s="155">
        <v>4.6153846153846156E-2</v>
      </c>
      <c r="G393" s="155">
        <v>0</v>
      </c>
      <c r="H393" s="155">
        <v>0</v>
      </c>
      <c r="I393" s="155">
        <v>1.5625E-2</v>
      </c>
      <c r="J393" s="172">
        <v>1.5625</v>
      </c>
      <c r="K393" s="172">
        <v>-1.0854750778816198</v>
      </c>
      <c r="L393" s="147"/>
      <c r="M393" s="203">
        <v>-0.52852091020910219</v>
      </c>
      <c r="N393" s="144"/>
      <c r="P393" s="154" t="s">
        <v>242</v>
      </c>
      <c r="Q393" s="155">
        <v>5.0925925925925923E-2</v>
      </c>
      <c r="R393" s="155">
        <v>3.4157832744405182E-2</v>
      </c>
      <c r="S393" s="155">
        <v>2.8375733855185908E-2</v>
      </c>
      <c r="T393" s="155">
        <v>4.9635036496350364E-2</v>
      </c>
      <c r="U393" s="155">
        <v>2.1013597033374538E-2</v>
      </c>
      <c r="V393" s="155">
        <v>2.2880215343203229E-2</v>
      </c>
      <c r="W393" s="155">
        <v>2.6587887740029542E-2</v>
      </c>
      <c r="X393" s="155">
        <v>2.0910209102091022E-2</v>
      </c>
      <c r="Y393" s="172">
        <v>-0.56776786379385202</v>
      </c>
      <c r="Z393" s="172">
        <v>-1.1668476706854316</v>
      </c>
      <c r="AA393" s="147"/>
      <c r="AB393" s="144"/>
      <c r="AC393" s="144"/>
      <c r="AD393" s="151">
        <v>2.6479750778816199E-2</v>
      </c>
      <c r="AE393" s="151">
        <v>3.2578685808945337E-2</v>
      </c>
      <c r="AF393" s="144"/>
    </row>
    <row r="394" spans="1:32" ht="22.15" customHeight="1" x14ac:dyDescent="0.25">
      <c r="A394" s="154" t="s">
        <v>243</v>
      </c>
      <c r="B394" s="155">
        <v>0.11764705882352941</v>
      </c>
      <c r="C394" s="155">
        <v>9.0909090909090912E-2</v>
      </c>
      <c r="D394" s="155">
        <v>0.19090909090909092</v>
      </c>
      <c r="E394" s="155">
        <v>3.2608695652173912E-2</v>
      </c>
      <c r="F394" s="155">
        <v>0.13846153846153847</v>
      </c>
      <c r="G394" s="155">
        <v>0.21495327102803738</v>
      </c>
      <c r="H394" s="155">
        <v>6.4102564102564097E-2</v>
      </c>
      <c r="I394" s="155">
        <v>3.125E-2</v>
      </c>
      <c r="J394" s="172">
        <v>-3.2852564102564097</v>
      </c>
      <c r="K394" s="172">
        <v>-9.4918224299065415</v>
      </c>
      <c r="L394" s="147"/>
      <c r="M394" s="203">
        <v>-8.4371156211562113</v>
      </c>
      <c r="N394" s="144"/>
      <c r="P394" s="154" t="s">
        <v>243</v>
      </c>
      <c r="Q394" s="155">
        <v>0.18055555555555555</v>
      </c>
      <c r="R394" s="155">
        <v>0.14840989399293286</v>
      </c>
      <c r="S394" s="155">
        <v>0.17318982387475537</v>
      </c>
      <c r="T394" s="155">
        <v>0.17372262773722627</v>
      </c>
      <c r="U394" s="155">
        <v>0.21384425216316441</v>
      </c>
      <c r="V394" s="155">
        <v>0.17496635262449528</v>
      </c>
      <c r="W394" s="155">
        <v>0.15952732644017725</v>
      </c>
      <c r="X394" s="155">
        <v>0.11562115621156212</v>
      </c>
      <c r="Y394" s="172">
        <v>-4.3906170228615133</v>
      </c>
      <c r="Z394" s="172">
        <v>-5.9236197000291382</v>
      </c>
      <c r="AA394" s="147"/>
      <c r="AB394" s="144"/>
      <c r="AC394" s="144"/>
      <c r="AD394" s="151">
        <v>0.12616822429906541</v>
      </c>
      <c r="AE394" s="151">
        <v>0.1748573532118535</v>
      </c>
      <c r="AF394" s="144"/>
    </row>
    <row r="395" spans="1:32" ht="22.15" customHeight="1" x14ac:dyDescent="0.25">
      <c r="A395" s="154" t="s">
        <v>244</v>
      </c>
      <c r="B395" s="155">
        <v>0.10784313725490197</v>
      </c>
      <c r="C395" s="155">
        <v>0.10227272727272728</v>
      </c>
      <c r="D395" s="155">
        <v>5.4545454545454543E-2</v>
      </c>
      <c r="E395" s="155">
        <v>8.6956521739130432E-2</v>
      </c>
      <c r="F395" s="155">
        <v>0.13846153846153847</v>
      </c>
      <c r="G395" s="155">
        <v>8.4112149532710276E-2</v>
      </c>
      <c r="H395" s="155">
        <v>0.12820512820512819</v>
      </c>
      <c r="I395" s="155">
        <v>7.8125E-2</v>
      </c>
      <c r="J395" s="172">
        <v>-5.0080128205128194</v>
      </c>
      <c r="K395" s="172">
        <v>-1.844820872274143</v>
      </c>
      <c r="L395" s="147"/>
      <c r="M395" s="203">
        <v>-4.9796279212792118</v>
      </c>
      <c r="N395" s="144"/>
      <c r="P395" s="154" t="s">
        <v>244</v>
      </c>
      <c r="Q395" s="155">
        <v>0.15432098765432098</v>
      </c>
      <c r="R395" s="155">
        <v>0.11778563015312132</v>
      </c>
      <c r="S395" s="155">
        <v>0.12720156555772993</v>
      </c>
      <c r="T395" s="155">
        <v>0.14890510948905109</v>
      </c>
      <c r="U395" s="155">
        <v>9.7651421508034617E-2</v>
      </c>
      <c r="V395" s="155">
        <v>0.12382234185733512</v>
      </c>
      <c r="W395" s="155">
        <v>0.14623338257016247</v>
      </c>
      <c r="X395" s="155">
        <v>0.12792127921279212</v>
      </c>
      <c r="Y395" s="172">
        <v>-1.8312103357370351</v>
      </c>
      <c r="Z395" s="172">
        <v>-0.1289101792177505</v>
      </c>
      <c r="AA395" s="147"/>
      <c r="AB395" s="144"/>
      <c r="AC395" s="144"/>
      <c r="AD395" s="151">
        <v>9.657320872274143E-2</v>
      </c>
      <c r="AE395" s="151">
        <v>0.12921038100496962</v>
      </c>
      <c r="AF395" s="144"/>
    </row>
    <row r="396" spans="1:32" ht="22.15" customHeight="1" x14ac:dyDescent="0.25">
      <c r="A396" s="154" t="s">
        <v>245</v>
      </c>
      <c r="B396" s="155">
        <v>0</v>
      </c>
      <c r="C396" s="155">
        <v>0</v>
      </c>
      <c r="D396" s="155">
        <v>0</v>
      </c>
      <c r="E396" s="155">
        <v>8.6956521739130432E-2</v>
      </c>
      <c r="F396" s="155">
        <v>0</v>
      </c>
      <c r="G396" s="155">
        <v>0</v>
      </c>
      <c r="H396" s="155">
        <v>0</v>
      </c>
      <c r="I396" s="155">
        <v>0</v>
      </c>
      <c r="J396" s="172">
        <v>0</v>
      </c>
      <c r="K396" s="172">
        <v>-1.2461059190031152</v>
      </c>
      <c r="L396" s="147"/>
      <c r="M396" s="203">
        <v>-5.5350553505535052</v>
      </c>
      <c r="N396" s="144"/>
      <c r="P396" s="154" t="s">
        <v>245</v>
      </c>
      <c r="Q396" s="155">
        <v>2.3148148148148147E-2</v>
      </c>
      <c r="R396" s="155">
        <v>3.5335689045936397E-2</v>
      </c>
      <c r="S396" s="155">
        <v>3.131115459882583E-2</v>
      </c>
      <c r="T396" s="155">
        <v>4.8175182481751823E-2</v>
      </c>
      <c r="U396" s="155">
        <v>1.73053152039555E-2</v>
      </c>
      <c r="V396" s="155">
        <v>2.6917900403768506E-2</v>
      </c>
      <c r="W396" s="155">
        <v>5.3175775480059084E-2</v>
      </c>
      <c r="X396" s="155">
        <v>5.5350553505535055E-2</v>
      </c>
      <c r="Y396" s="172">
        <v>0.21747780254759708</v>
      </c>
      <c r="Z396" s="172">
        <v>2.2219686581183868</v>
      </c>
      <c r="AA396" s="147"/>
      <c r="AB396" s="144"/>
      <c r="AC396" s="144"/>
      <c r="AD396" s="151">
        <v>1.2461059190031152E-2</v>
      </c>
      <c r="AE396" s="151">
        <v>3.3130866924351188E-2</v>
      </c>
      <c r="AF396" s="144"/>
    </row>
    <row r="397" spans="1:32" ht="22.15" customHeight="1" x14ac:dyDescent="0.25">
      <c r="A397" s="154" t="s">
        <v>246</v>
      </c>
      <c r="B397" s="155">
        <v>1.9607843137254902E-2</v>
      </c>
      <c r="C397" s="155">
        <v>1.1363636363636364E-2</v>
      </c>
      <c r="D397" s="155">
        <v>0</v>
      </c>
      <c r="E397" s="155">
        <v>0.15217391304347827</v>
      </c>
      <c r="F397" s="155">
        <v>1.5384615384615385E-2</v>
      </c>
      <c r="G397" s="155">
        <v>9.3457943925233638E-3</v>
      </c>
      <c r="H397" s="155">
        <v>0</v>
      </c>
      <c r="I397" s="155">
        <v>0</v>
      </c>
      <c r="J397" s="172">
        <v>0</v>
      </c>
      <c r="K397" s="172">
        <v>-2.9595015576323989</v>
      </c>
      <c r="L397" s="147"/>
      <c r="M397" s="203">
        <v>-7.1340713407134073</v>
      </c>
      <c r="N397" s="144"/>
      <c r="P397" s="154" t="s">
        <v>246</v>
      </c>
      <c r="Q397" s="155">
        <v>4.3209876543209874E-2</v>
      </c>
      <c r="R397" s="155">
        <v>6.1248527679623084E-2</v>
      </c>
      <c r="S397" s="155">
        <v>5.0880626223091974E-2</v>
      </c>
      <c r="T397" s="155">
        <v>6.8613138686131392E-2</v>
      </c>
      <c r="U397" s="155">
        <v>6.1804697156983932E-2</v>
      </c>
      <c r="V397" s="155">
        <v>4.8452220726783311E-2</v>
      </c>
      <c r="W397" s="155">
        <v>7.5332348596750365E-2</v>
      </c>
      <c r="X397" s="155">
        <v>7.1340713407134076E-2</v>
      </c>
      <c r="Y397" s="172">
        <v>-0.39916351896162883</v>
      </c>
      <c r="Z397" s="172">
        <v>1.3177635917717547</v>
      </c>
      <c r="AA397" s="147"/>
      <c r="AB397" s="144"/>
      <c r="AC397" s="144"/>
      <c r="AD397" s="151">
        <v>2.9595015576323987E-2</v>
      </c>
      <c r="AE397" s="151">
        <v>5.8163077489416529E-2</v>
      </c>
      <c r="AF397" s="144"/>
    </row>
    <row r="398" spans="1:32" x14ac:dyDescent="0.25">
      <c r="A398" s="149" t="s">
        <v>247</v>
      </c>
      <c r="B398" s="150">
        <v>112.48039215686282</v>
      </c>
      <c r="C398" s="150">
        <v>53.102272727272741</v>
      </c>
      <c r="D398" s="150">
        <v>64.454545454545539</v>
      </c>
      <c r="E398" s="150">
        <v>69.717391304347828</v>
      </c>
      <c r="F398" s="150">
        <v>175.47692307692316</v>
      </c>
      <c r="G398" s="150">
        <v>214.7476635514019</v>
      </c>
      <c r="H398" s="150">
        <v>91.987179487179418</v>
      </c>
      <c r="I398" s="150">
        <v>94.218749999999986</v>
      </c>
      <c r="J398" s="177">
        <v>2.2315705128205678</v>
      </c>
      <c r="K398" s="177">
        <v>-16.6986954828661</v>
      </c>
      <c r="L398" s="147"/>
      <c r="M398" s="203">
        <v>-20.119503382533736</v>
      </c>
      <c r="N398" s="144"/>
      <c r="P398" s="149" t="s">
        <v>247</v>
      </c>
      <c r="Q398" s="150">
        <v>145.89043209876544</v>
      </c>
      <c r="R398" s="150">
        <v>135.32862190812722</v>
      </c>
      <c r="S398" s="150">
        <v>104.62426614481413</v>
      </c>
      <c r="T398" s="150">
        <v>128.20583941605835</v>
      </c>
      <c r="U398" s="150">
        <v>116.71446229913469</v>
      </c>
      <c r="V398" s="150">
        <v>119.21803499327052</v>
      </c>
      <c r="W398" s="150">
        <v>115.47710487444608</v>
      </c>
      <c r="X398" s="150">
        <v>114.33825338253372</v>
      </c>
      <c r="Y398" s="177">
        <v>-1.1388514919123622</v>
      </c>
      <c r="Z398" s="177">
        <v>-8.1276034184970314</v>
      </c>
      <c r="AA398" s="147"/>
      <c r="AB398" s="144"/>
      <c r="AC398" s="144"/>
      <c r="AD398" s="150">
        <v>110.91744548286609</v>
      </c>
      <c r="AE398" s="150">
        <v>122.46585680103075</v>
      </c>
      <c r="AF398" s="144"/>
    </row>
    <row r="399" spans="1:32" x14ac:dyDescent="0.25">
      <c r="A399" s="149" t="s">
        <v>248</v>
      </c>
      <c r="B399" s="150">
        <v>81.881578947368382</v>
      </c>
      <c r="C399" s="150">
        <v>54.845070422535201</v>
      </c>
      <c r="D399" s="150">
        <v>59.219512195121943</v>
      </c>
      <c r="E399" s="150">
        <v>83.728813559322049</v>
      </c>
      <c r="F399" s="150">
        <v>176.9756097560977</v>
      </c>
      <c r="G399" s="150">
        <v>129.23611111111123</v>
      </c>
      <c r="H399" s="150">
        <v>92.0833333333334</v>
      </c>
      <c r="I399" s="150">
        <v>105.51785714285712</v>
      </c>
      <c r="J399" s="177">
        <v>13.434523809523725</v>
      </c>
      <c r="K399" s="177">
        <v>14.413735667802868</v>
      </c>
      <c r="L399" s="147"/>
      <c r="M399" s="203">
        <v>-24.826091901728759</v>
      </c>
      <c r="N399" s="144"/>
      <c r="P399" s="149" t="s">
        <v>248</v>
      </c>
      <c r="Q399" s="150">
        <v>142.28871391076117</v>
      </c>
      <c r="R399" s="150">
        <v>146.20074349442379</v>
      </c>
      <c r="S399" s="150">
        <v>105.18433931484505</v>
      </c>
      <c r="T399" s="150">
        <v>147.61475409836069</v>
      </c>
      <c r="U399" s="150">
        <v>127.59637188208617</v>
      </c>
      <c r="V399" s="150">
        <v>116.76027397260277</v>
      </c>
      <c r="W399" s="150">
        <v>135.18873239436616</v>
      </c>
      <c r="X399" s="150">
        <v>130.34394904458588</v>
      </c>
      <c r="Y399" s="177">
        <v>-4.8447833497802719</v>
      </c>
      <c r="Z399" s="177">
        <v>0.46655440857054487</v>
      </c>
      <c r="AA399" s="147"/>
      <c r="AB399" s="144"/>
      <c r="AC399" s="144"/>
      <c r="AD399" s="150">
        <v>91.104121475054257</v>
      </c>
      <c r="AE399" s="150">
        <v>129.87739463601534</v>
      </c>
      <c r="AF399" s="144"/>
    </row>
    <row r="400" spans="1:32" x14ac:dyDescent="0.25">
      <c r="A400" s="146" t="s">
        <v>249</v>
      </c>
      <c r="B400" s="147">
        <v>32</v>
      </c>
      <c r="C400" s="147">
        <v>45</v>
      </c>
      <c r="D400" s="147">
        <v>39</v>
      </c>
      <c r="E400" s="147">
        <v>31</v>
      </c>
      <c r="F400" s="147">
        <v>52</v>
      </c>
      <c r="G400" s="147">
        <v>19</v>
      </c>
      <c r="H400" s="147">
        <v>29</v>
      </c>
      <c r="I400" s="147">
        <v>47</v>
      </c>
      <c r="J400" s="148">
        <v>0.62068965517241381</v>
      </c>
      <c r="K400" s="148">
        <v>0.33198380566801622</v>
      </c>
      <c r="L400" s="147"/>
      <c r="M400" s="155">
        <v>0.11325301204819277</v>
      </c>
      <c r="N400" s="144"/>
      <c r="P400" s="146" t="s">
        <v>249</v>
      </c>
      <c r="Q400" s="147">
        <v>602</v>
      </c>
      <c r="R400" s="147">
        <v>446</v>
      </c>
      <c r="S400" s="147">
        <v>467</v>
      </c>
      <c r="T400" s="147">
        <v>374</v>
      </c>
      <c r="U400" s="147">
        <v>356</v>
      </c>
      <c r="V400" s="147">
        <v>335</v>
      </c>
      <c r="W400" s="147">
        <v>379</v>
      </c>
      <c r="X400" s="147">
        <v>415</v>
      </c>
      <c r="Y400" s="148">
        <v>9.498680738786279E-2</v>
      </c>
      <c r="Z400" s="148">
        <v>-1.8249408583981094E-2</v>
      </c>
      <c r="AA400" s="147"/>
      <c r="AB400" s="144"/>
      <c r="AC400" s="144"/>
      <c r="AD400" s="147">
        <v>35.285714285714285</v>
      </c>
      <c r="AE400" s="147">
        <v>422.71428571428572</v>
      </c>
      <c r="AF400" s="144"/>
    </row>
    <row r="401" spans="1:32" x14ac:dyDescent="0.25">
      <c r="A401" s="146" t="s">
        <v>250</v>
      </c>
      <c r="B401" s="147">
        <v>3</v>
      </c>
      <c r="C401" s="147">
        <v>3</v>
      </c>
      <c r="D401" s="147">
        <v>9</v>
      </c>
      <c r="E401" s="147">
        <v>10</v>
      </c>
      <c r="F401" s="147">
        <v>31</v>
      </c>
      <c r="G401" s="147">
        <v>7</v>
      </c>
      <c r="H401" s="147">
        <v>6</v>
      </c>
      <c r="I401" s="147">
        <v>30</v>
      </c>
      <c r="J401" s="148">
        <v>4</v>
      </c>
      <c r="K401" s="148">
        <v>2.043478260869565</v>
      </c>
      <c r="L401" s="147"/>
      <c r="M401" s="155">
        <v>0.20270270270270271</v>
      </c>
      <c r="N401" s="144"/>
      <c r="P401" s="146" t="s">
        <v>250</v>
      </c>
      <c r="Q401" s="147">
        <v>180</v>
      </c>
      <c r="R401" s="147">
        <v>125</v>
      </c>
      <c r="S401" s="147">
        <v>102</v>
      </c>
      <c r="T401" s="147">
        <v>104</v>
      </c>
      <c r="U401" s="147">
        <v>116</v>
      </c>
      <c r="V401" s="147">
        <v>75</v>
      </c>
      <c r="W401" s="147">
        <v>132</v>
      </c>
      <c r="X401" s="147">
        <v>148</v>
      </c>
      <c r="Y401" s="148">
        <v>0.12121212121212122</v>
      </c>
      <c r="Z401" s="148">
        <v>0.24220623501199046</v>
      </c>
      <c r="AA401" s="147"/>
      <c r="AB401" s="144"/>
      <c r="AC401" s="144"/>
      <c r="AD401" s="150">
        <v>9.8571428571428577</v>
      </c>
      <c r="AE401" s="150">
        <v>119.14285714285714</v>
      </c>
      <c r="AF401" s="144"/>
    </row>
    <row r="402" spans="1:32" x14ac:dyDescent="0.25">
      <c r="A402" s="149" t="s">
        <v>251</v>
      </c>
      <c r="B402" s="150">
        <v>0</v>
      </c>
      <c r="C402" s="150">
        <v>114</v>
      </c>
      <c r="D402" s="150">
        <v>96</v>
      </c>
      <c r="E402" s="150">
        <v>87</v>
      </c>
      <c r="F402" s="150">
        <v>63</v>
      </c>
      <c r="G402" s="150">
        <v>51</v>
      </c>
      <c r="H402" s="150">
        <v>51</v>
      </c>
      <c r="I402" s="150">
        <v>70</v>
      </c>
      <c r="J402" s="148">
        <v>0.37254901960784315</v>
      </c>
      <c r="K402" s="157">
        <v>-9.0909090909090912E-2</v>
      </c>
      <c r="L402" s="147"/>
      <c r="M402" s="155">
        <v>0.1674641148325359</v>
      </c>
      <c r="N402" s="144"/>
      <c r="P402" s="149" t="s">
        <v>251</v>
      </c>
      <c r="Q402" s="150">
        <v>0</v>
      </c>
      <c r="R402" s="150">
        <v>655</v>
      </c>
      <c r="S402" s="150">
        <v>558</v>
      </c>
      <c r="T402" s="150">
        <v>427</v>
      </c>
      <c r="U402" s="150">
        <v>379</v>
      </c>
      <c r="V402" s="150">
        <v>353</v>
      </c>
      <c r="W402" s="150">
        <v>342</v>
      </c>
      <c r="X402" s="150">
        <v>418</v>
      </c>
      <c r="Y402" s="148">
        <v>0.22222222222222221</v>
      </c>
      <c r="Z402" s="157">
        <v>-7.5902726602800258E-2</v>
      </c>
      <c r="AA402" s="147"/>
      <c r="AB402" s="144"/>
      <c r="AC402" s="144"/>
      <c r="AD402" s="158">
        <v>77</v>
      </c>
      <c r="AE402" s="158">
        <v>452.33333333333331</v>
      </c>
      <c r="AF402" s="144"/>
    </row>
    <row r="403" spans="1:32" x14ac:dyDescent="0.25">
      <c r="A403" s="159" t="s">
        <v>252</v>
      </c>
      <c r="B403" s="147">
        <v>2</v>
      </c>
      <c r="C403" s="147">
        <v>10</v>
      </c>
      <c r="D403" s="147">
        <v>4</v>
      </c>
      <c r="E403" s="147">
        <v>9</v>
      </c>
      <c r="F403" s="147">
        <v>10</v>
      </c>
      <c r="G403" s="147">
        <v>6</v>
      </c>
      <c r="H403" s="147">
        <v>2</v>
      </c>
      <c r="I403" s="147">
        <v>4</v>
      </c>
      <c r="J403" s="148">
        <v>1</v>
      </c>
      <c r="K403" s="148">
        <v>-0.34883720930232565</v>
      </c>
      <c r="L403" s="147"/>
      <c r="M403" s="155">
        <v>5.9701492537313432E-2</v>
      </c>
      <c r="N403" s="144"/>
      <c r="P403" s="159" t="s">
        <v>252</v>
      </c>
      <c r="Q403" s="147">
        <v>37</v>
      </c>
      <c r="R403" s="147">
        <v>71</v>
      </c>
      <c r="S403" s="147">
        <v>75</v>
      </c>
      <c r="T403" s="147">
        <v>63</v>
      </c>
      <c r="U403" s="147">
        <v>60</v>
      </c>
      <c r="V403" s="147">
        <v>61</v>
      </c>
      <c r="W403" s="147">
        <v>73</v>
      </c>
      <c r="X403" s="147">
        <v>67</v>
      </c>
      <c r="Y403" s="148">
        <v>-8.2191780821917804E-2</v>
      </c>
      <c r="Z403" s="148">
        <v>6.5909090909090959E-2</v>
      </c>
      <c r="AA403" s="147"/>
      <c r="AB403" s="144"/>
      <c r="AC403" s="144"/>
      <c r="AD403" s="150">
        <v>6.1428571428571432</v>
      </c>
      <c r="AE403" s="150">
        <v>62.857142857142854</v>
      </c>
      <c r="AF403" s="144"/>
    </row>
    <row r="404" spans="1:32" x14ac:dyDescent="0.25">
      <c r="A404" s="159" t="s">
        <v>253</v>
      </c>
      <c r="B404" s="147">
        <v>1</v>
      </c>
      <c r="C404" s="147">
        <v>0</v>
      </c>
      <c r="D404" s="147">
        <v>0</v>
      </c>
      <c r="E404" s="147">
        <v>1</v>
      </c>
      <c r="F404" s="147">
        <v>0</v>
      </c>
      <c r="G404" s="147">
        <v>1</v>
      </c>
      <c r="H404" s="147">
        <v>2</v>
      </c>
      <c r="I404" s="147">
        <v>2</v>
      </c>
      <c r="J404" s="148">
        <v>0</v>
      </c>
      <c r="K404" s="148">
        <v>1.7999999999999998</v>
      </c>
      <c r="L404" s="147"/>
      <c r="M404" s="155">
        <v>0.18181818181818182</v>
      </c>
      <c r="N404" s="144"/>
      <c r="P404" s="159" t="s">
        <v>253</v>
      </c>
      <c r="Q404" s="147">
        <v>3</v>
      </c>
      <c r="R404" s="147">
        <v>18</v>
      </c>
      <c r="S404" s="147">
        <v>15</v>
      </c>
      <c r="T404" s="147">
        <v>10</v>
      </c>
      <c r="U404" s="147">
        <v>13</v>
      </c>
      <c r="V404" s="147">
        <v>13</v>
      </c>
      <c r="W404" s="147">
        <v>9</v>
      </c>
      <c r="X404" s="147">
        <v>11</v>
      </c>
      <c r="Y404" s="148">
        <v>0.22222222222222221</v>
      </c>
      <c r="Z404" s="148">
        <v>-4.9382716049382692E-2</v>
      </c>
      <c r="AA404" s="147"/>
      <c r="AB404" s="144"/>
      <c r="AC404" s="144"/>
      <c r="AD404" s="150">
        <v>0.7142857142857143</v>
      </c>
      <c r="AE404" s="150">
        <v>11.571428571428571</v>
      </c>
      <c r="AF404" s="144"/>
    </row>
    <row r="405" spans="1:32" x14ac:dyDescent="0.25">
      <c r="A405" s="159" t="s">
        <v>254</v>
      </c>
      <c r="B405" s="160">
        <v>0.33333333333333331</v>
      </c>
      <c r="C405" s="160">
        <v>0</v>
      </c>
      <c r="D405" s="160">
        <v>0</v>
      </c>
      <c r="E405" s="160">
        <v>0.1</v>
      </c>
      <c r="F405" s="160">
        <v>0</v>
      </c>
      <c r="G405" s="160">
        <v>0.14285714285714285</v>
      </c>
      <c r="H405" s="160">
        <v>0.5</v>
      </c>
      <c r="I405" s="160">
        <v>0.33333333333333331</v>
      </c>
      <c r="J405" s="172">
        <v>-16.666666666666668</v>
      </c>
      <c r="K405" s="172">
        <v>22.916666666666664</v>
      </c>
      <c r="L405" s="147"/>
      <c r="M405" s="203">
        <v>19.23076923076923</v>
      </c>
      <c r="N405" s="144"/>
      <c r="P405" s="159" t="s">
        <v>254</v>
      </c>
      <c r="Q405" s="160">
        <v>7.4999999999999997E-2</v>
      </c>
      <c r="R405" s="160">
        <v>0.20224719101123595</v>
      </c>
      <c r="S405" s="160">
        <v>0.16666666666666666</v>
      </c>
      <c r="T405" s="160">
        <v>0.13698630136986301</v>
      </c>
      <c r="U405" s="160">
        <v>0.17808219178082191</v>
      </c>
      <c r="V405" s="160">
        <v>0.17567567567567569</v>
      </c>
      <c r="W405" s="160">
        <v>0.10975609756097561</v>
      </c>
      <c r="X405" s="160">
        <v>0.14102564102564102</v>
      </c>
      <c r="Y405" s="172">
        <v>3.1269543464665412</v>
      </c>
      <c r="Z405" s="172">
        <v>-1.4444608494512512</v>
      </c>
      <c r="AA405" s="147"/>
      <c r="AB405" s="144"/>
      <c r="AC405" s="144"/>
      <c r="AD405" s="191">
        <v>0.10416666666666666</v>
      </c>
      <c r="AE405" s="191">
        <v>0.15547024952015354</v>
      </c>
      <c r="AF405" s="144"/>
    </row>
    <row r="406" spans="1:32" x14ac:dyDescent="0.25">
      <c r="A406" s="161" t="s">
        <v>255</v>
      </c>
      <c r="B406" s="161"/>
      <c r="C406" s="161"/>
      <c r="D406" s="161"/>
      <c r="E406" s="144"/>
      <c r="F406" s="144"/>
      <c r="G406" s="144"/>
      <c r="H406" s="144"/>
      <c r="I406" s="144"/>
      <c r="J406" s="144"/>
      <c r="K406" s="144"/>
      <c r="L406" s="144"/>
      <c r="M406" s="144"/>
      <c r="N406" s="144"/>
      <c r="O406" s="204"/>
      <c r="P406" s="161" t="s">
        <v>255</v>
      </c>
      <c r="Q406" s="161"/>
      <c r="R406" s="161"/>
      <c r="S406" s="161"/>
      <c r="T406" s="144"/>
      <c r="U406" s="144"/>
      <c r="V406" s="144"/>
      <c r="W406" s="144"/>
      <c r="X406" s="144"/>
      <c r="Y406" s="144"/>
      <c r="Z406" s="144"/>
      <c r="AA406" s="144"/>
      <c r="AB406" s="144"/>
      <c r="AC406" s="144"/>
      <c r="AD406" s="144"/>
      <c r="AE406" s="144"/>
      <c r="AF406" s="144"/>
    </row>
    <row r="409" spans="1:32" x14ac:dyDescent="0.25">
      <c r="A409" s="189" t="s">
        <v>262</v>
      </c>
      <c r="B409" s="189"/>
      <c r="C409" s="189"/>
      <c r="D409" s="189"/>
      <c r="E409" s="181"/>
      <c r="F409" s="167"/>
      <c r="G409" s="167"/>
      <c r="H409" s="167"/>
      <c r="I409" s="167"/>
      <c r="J409" s="167"/>
      <c r="K409" s="167"/>
      <c r="L409" s="188"/>
      <c r="M409" s="211"/>
      <c r="N409" s="144"/>
      <c r="O409" s="211"/>
      <c r="P409" s="189" t="s">
        <v>262</v>
      </c>
      <c r="Q409" s="189"/>
      <c r="R409" s="189"/>
      <c r="S409" s="189"/>
      <c r="T409" s="181"/>
      <c r="U409" s="144"/>
      <c r="V409" s="144"/>
      <c r="W409" s="144"/>
      <c r="X409" s="144"/>
      <c r="Y409" s="144"/>
      <c r="Z409" s="144"/>
      <c r="AA409" s="188"/>
      <c r="AB409" s="144"/>
      <c r="AC409" s="144"/>
      <c r="AD409" s="144"/>
      <c r="AE409" s="144"/>
      <c r="AF409" s="144"/>
    </row>
    <row r="410" spans="1:32" x14ac:dyDescent="0.25">
      <c r="A410" s="166" t="s">
        <v>325</v>
      </c>
      <c r="B410" s="166"/>
      <c r="C410" s="166"/>
      <c r="D410" s="166"/>
      <c r="E410" s="213"/>
      <c r="F410" s="167"/>
      <c r="G410" s="167"/>
      <c r="H410" s="167"/>
      <c r="I410" s="167"/>
      <c r="J410" s="167"/>
      <c r="K410" s="167"/>
      <c r="L410" s="167"/>
      <c r="M410" s="144"/>
      <c r="N410" s="144"/>
      <c r="P410" s="166" t="s">
        <v>231</v>
      </c>
      <c r="Q410" s="166"/>
      <c r="R410" s="166"/>
      <c r="S410" s="166"/>
      <c r="T410" s="162"/>
      <c r="U410" s="144"/>
      <c r="V410" s="144"/>
      <c r="W410" s="144"/>
      <c r="X410" s="144"/>
      <c r="Y410" s="144"/>
      <c r="Z410" s="144"/>
      <c r="AA410" s="167"/>
      <c r="AB410" s="144"/>
      <c r="AC410" s="144"/>
      <c r="AD410" s="144"/>
      <c r="AE410" s="144"/>
      <c r="AF410" s="144"/>
    </row>
    <row r="411" spans="1:32" ht="31.5" x14ac:dyDescent="0.25">
      <c r="A411" s="190"/>
      <c r="B411" s="141">
        <v>2019</v>
      </c>
      <c r="C411" s="141">
        <v>2020</v>
      </c>
      <c r="D411" s="141">
        <v>2021</v>
      </c>
      <c r="E411" s="141">
        <v>2022</v>
      </c>
      <c r="F411" s="141">
        <v>2023</v>
      </c>
      <c r="G411" s="141">
        <v>2024</v>
      </c>
      <c r="H411" s="141">
        <v>2025</v>
      </c>
      <c r="I411" s="141">
        <v>2026</v>
      </c>
      <c r="J411" s="142" t="s">
        <v>232</v>
      </c>
      <c r="K411" s="142" t="s">
        <v>233</v>
      </c>
      <c r="L411" s="143" t="s">
        <v>234</v>
      </c>
      <c r="M411" s="145" t="s">
        <v>287</v>
      </c>
      <c r="N411" s="144"/>
      <c r="P411" s="190"/>
      <c r="Q411" s="141">
        <v>2019</v>
      </c>
      <c r="R411" s="141">
        <v>2020</v>
      </c>
      <c r="S411" s="141">
        <v>2021</v>
      </c>
      <c r="T411" s="141">
        <v>2022</v>
      </c>
      <c r="U411" s="141">
        <v>2023</v>
      </c>
      <c r="V411" s="141">
        <v>2024</v>
      </c>
      <c r="W411" s="141">
        <v>2025</v>
      </c>
      <c r="X411" s="141">
        <v>2026</v>
      </c>
      <c r="Y411" s="142" t="s">
        <v>232</v>
      </c>
      <c r="Z411" s="142" t="s">
        <v>233</v>
      </c>
      <c r="AA411" s="143" t="s">
        <v>234</v>
      </c>
      <c r="AB411" s="144"/>
      <c r="AC411" s="144"/>
      <c r="AD411" s="145" t="s">
        <v>326</v>
      </c>
      <c r="AE411" s="145" t="s">
        <v>235</v>
      </c>
      <c r="AF411" s="144"/>
    </row>
    <row r="412" spans="1:32" x14ac:dyDescent="0.25">
      <c r="A412" s="146" t="s">
        <v>236</v>
      </c>
      <c r="B412" s="147">
        <v>269</v>
      </c>
      <c r="C412" s="147">
        <v>201</v>
      </c>
      <c r="D412" s="147">
        <v>196</v>
      </c>
      <c r="E412" s="147">
        <v>135</v>
      </c>
      <c r="F412" s="147">
        <v>62</v>
      </c>
      <c r="G412" s="147">
        <v>71</v>
      </c>
      <c r="H412" s="147">
        <v>92</v>
      </c>
      <c r="I412" s="147">
        <v>75</v>
      </c>
      <c r="J412" s="148">
        <v>-0.18478260869565216</v>
      </c>
      <c r="K412" s="148">
        <v>-0.48830409356725152</v>
      </c>
      <c r="L412" s="147"/>
      <c r="M412" s="155">
        <v>1.2686062246278756E-2</v>
      </c>
      <c r="N412" s="144"/>
      <c r="P412" s="146" t="s">
        <v>236</v>
      </c>
      <c r="Q412" s="147">
        <v>11856</v>
      </c>
      <c r="R412" s="147">
        <v>11965</v>
      </c>
      <c r="S412" s="147">
        <v>8987</v>
      </c>
      <c r="T412" s="147">
        <v>6063</v>
      </c>
      <c r="U412" s="147">
        <v>6174</v>
      </c>
      <c r="V412" s="147">
        <v>6520</v>
      </c>
      <c r="W412" s="147">
        <v>6169</v>
      </c>
      <c r="X412" s="147">
        <v>5912</v>
      </c>
      <c r="Y412" s="148">
        <v>-4.1659912465553575E-2</v>
      </c>
      <c r="Z412" s="148">
        <v>-0.28319534416461706</v>
      </c>
      <c r="AA412" s="147"/>
      <c r="AB412" s="144"/>
      <c r="AC412" s="144"/>
      <c r="AD412" s="147">
        <v>146.57142857142858</v>
      </c>
      <c r="AE412" s="147">
        <v>8247.7142857142862</v>
      </c>
      <c r="AF412" s="144"/>
    </row>
    <row r="413" spans="1:32" x14ac:dyDescent="0.25">
      <c r="A413" s="149" t="s">
        <v>237</v>
      </c>
      <c r="B413" s="150">
        <v>205</v>
      </c>
      <c r="C413" s="150">
        <v>150</v>
      </c>
      <c r="D413" s="150">
        <v>133</v>
      </c>
      <c r="E413" s="150">
        <v>98</v>
      </c>
      <c r="F413" s="150">
        <v>25</v>
      </c>
      <c r="G413" s="150">
        <v>39</v>
      </c>
      <c r="H413" s="150">
        <v>53</v>
      </c>
      <c r="I413" s="150">
        <v>44</v>
      </c>
      <c r="J413" s="148">
        <v>-0.16981132075471697</v>
      </c>
      <c r="K413" s="148">
        <v>-0.5618776671408251</v>
      </c>
      <c r="L413" s="147"/>
      <c r="M413" s="155">
        <v>1.2425868398757414E-2</v>
      </c>
      <c r="N413" s="144"/>
      <c r="P413" s="149" t="s">
        <v>237</v>
      </c>
      <c r="Q413" s="150">
        <v>9272</v>
      </c>
      <c r="R413" s="150">
        <v>9101</v>
      </c>
      <c r="S413" s="150">
        <v>6471</v>
      </c>
      <c r="T413" s="150">
        <v>4067</v>
      </c>
      <c r="U413" s="150">
        <v>3751</v>
      </c>
      <c r="V413" s="150">
        <v>3588</v>
      </c>
      <c r="W413" s="150">
        <v>3719</v>
      </c>
      <c r="X413" s="150">
        <v>3541</v>
      </c>
      <c r="Y413" s="148">
        <v>-4.7862328582952404E-2</v>
      </c>
      <c r="Z413" s="148">
        <v>-0.37984437939403043</v>
      </c>
      <c r="AA413" s="147"/>
      <c r="AB413" s="144"/>
      <c r="AC413" s="144"/>
      <c r="AD413" s="150">
        <v>100.42857142857143</v>
      </c>
      <c r="AE413" s="150">
        <v>5709.8571428571431</v>
      </c>
      <c r="AF413" s="144"/>
    </row>
    <row r="414" spans="1:32" x14ac:dyDescent="0.25">
      <c r="A414" s="146" t="s">
        <v>90</v>
      </c>
      <c r="B414" s="151">
        <v>0.76208178438661711</v>
      </c>
      <c r="C414" s="151">
        <v>0.75376884422110557</v>
      </c>
      <c r="D414" s="151">
        <v>0.68556701030927836</v>
      </c>
      <c r="E414" s="151">
        <v>0.73684210526315785</v>
      </c>
      <c r="F414" s="151">
        <v>0.43859649122807015</v>
      </c>
      <c r="G414" s="151">
        <v>0.58208955223880599</v>
      </c>
      <c r="H414" s="151">
        <v>0.60227272727272729</v>
      </c>
      <c r="I414" s="151">
        <v>0.59459459459459463</v>
      </c>
      <c r="J414" s="172">
        <v>-0.76781326781326653</v>
      </c>
      <c r="K414" s="172">
        <v>-10.351861295257514</v>
      </c>
      <c r="L414" s="147"/>
      <c r="M414" s="203">
        <v>-2.5545510484214495</v>
      </c>
      <c r="N414" s="144"/>
      <c r="P414" s="146" t="s">
        <v>90</v>
      </c>
      <c r="Q414" s="151">
        <v>0.79254637148474227</v>
      </c>
      <c r="R414" s="151">
        <v>0.76912025690864527</v>
      </c>
      <c r="S414" s="151">
        <v>0.72797840026999661</v>
      </c>
      <c r="T414" s="151">
        <v>0.68375924680564892</v>
      </c>
      <c r="U414" s="151">
        <v>0.62673350041771092</v>
      </c>
      <c r="V414" s="151">
        <v>0.56512836667191679</v>
      </c>
      <c r="W414" s="151">
        <v>0.61828761429758938</v>
      </c>
      <c r="X414" s="151">
        <v>0.62014010507880912</v>
      </c>
      <c r="Y414" s="172">
        <v>0.185249078121974</v>
      </c>
      <c r="Z414" s="172">
        <v>-8.4556816533377432</v>
      </c>
      <c r="AA414" s="147"/>
      <c r="AB414" s="144"/>
      <c r="AC414" s="144"/>
      <c r="AD414" s="151">
        <v>0.69811320754716977</v>
      </c>
      <c r="AE414" s="151">
        <v>0.70469692161218656</v>
      </c>
      <c r="AF414" s="144"/>
    </row>
    <row r="415" spans="1:32" x14ac:dyDescent="0.25">
      <c r="A415" s="149" t="s">
        <v>238</v>
      </c>
      <c r="B415" s="150">
        <v>185</v>
      </c>
      <c r="C415" s="150">
        <v>126</v>
      </c>
      <c r="D415" s="150">
        <v>117</v>
      </c>
      <c r="E415" s="150">
        <v>91</v>
      </c>
      <c r="F415" s="150">
        <v>15</v>
      </c>
      <c r="G415" s="150">
        <v>27</v>
      </c>
      <c r="H415" s="150">
        <v>45</v>
      </c>
      <c r="I415" s="150">
        <v>42</v>
      </c>
      <c r="J415" s="148">
        <v>-6.6666666666666666E-2</v>
      </c>
      <c r="K415" s="148">
        <v>-0.51485148514851486</v>
      </c>
      <c r="L415" s="147"/>
      <c r="M415" s="155">
        <v>1.3116801998750781E-2</v>
      </c>
      <c r="N415" s="144"/>
      <c r="P415" s="149" t="s">
        <v>238</v>
      </c>
      <c r="Q415" s="150">
        <v>8501</v>
      </c>
      <c r="R415" s="150">
        <v>8397</v>
      </c>
      <c r="S415" s="150">
        <v>5831</v>
      </c>
      <c r="T415" s="150">
        <v>3672</v>
      </c>
      <c r="U415" s="150">
        <v>3365</v>
      </c>
      <c r="V415" s="150">
        <v>3219</v>
      </c>
      <c r="W415" s="150">
        <v>3310</v>
      </c>
      <c r="X415" s="150">
        <v>3202</v>
      </c>
      <c r="Y415" s="148">
        <v>-3.2628398791540787E-2</v>
      </c>
      <c r="Z415" s="148">
        <v>-0.3824493731918997</v>
      </c>
      <c r="AA415" s="147"/>
      <c r="AB415" s="144"/>
      <c r="AC415" s="144"/>
      <c r="AD415" s="150">
        <v>86.571428571428569</v>
      </c>
      <c r="AE415" s="150">
        <v>5185</v>
      </c>
      <c r="AF415" s="144"/>
    </row>
    <row r="416" spans="1:32" x14ac:dyDescent="0.25">
      <c r="A416" s="149" t="s">
        <v>239</v>
      </c>
      <c r="B416" s="153">
        <v>0.68773234200743494</v>
      </c>
      <c r="C416" s="153">
        <v>0.62686567164179108</v>
      </c>
      <c r="D416" s="153">
        <v>0.59693877551020413</v>
      </c>
      <c r="E416" s="153">
        <v>0.67407407407407405</v>
      </c>
      <c r="F416" s="153">
        <v>0.24193548387096775</v>
      </c>
      <c r="G416" s="153">
        <v>0.38028169014084506</v>
      </c>
      <c r="H416" s="153">
        <v>0.4891304347826087</v>
      </c>
      <c r="I416" s="153">
        <v>0.56000000000000005</v>
      </c>
      <c r="J416" s="172">
        <v>7.0869565217391353</v>
      </c>
      <c r="K416" s="172">
        <v>-3.0643274853801028</v>
      </c>
      <c r="L416" s="147"/>
      <c r="M416" s="203">
        <v>1.8389715832205722</v>
      </c>
      <c r="N416" s="144"/>
      <c r="P416" s="149" t="s">
        <v>239</v>
      </c>
      <c r="Q416" s="153">
        <v>0.71702091767881238</v>
      </c>
      <c r="R416" s="153">
        <v>0.70179690764730462</v>
      </c>
      <c r="S416" s="153">
        <v>0.64882608211861581</v>
      </c>
      <c r="T416" s="153">
        <v>0.60564077189510146</v>
      </c>
      <c r="U416" s="153">
        <v>0.54502753482345323</v>
      </c>
      <c r="V416" s="153">
        <v>0.49371165644171777</v>
      </c>
      <c r="W416" s="153">
        <v>0.53655373642405579</v>
      </c>
      <c r="X416" s="153">
        <v>0.54161028416779433</v>
      </c>
      <c r="Y416" s="172">
        <v>0.50565477437385375</v>
      </c>
      <c r="Z416" s="172">
        <v>-8.7048738245341752</v>
      </c>
      <c r="AA416" s="147"/>
      <c r="AB416" s="144"/>
      <c r="AC416" s="144"/>
      <c r="AD416" s="153">
        <v>0.59064327485380108</v>
      </c>
      <c r="AE416" s="153">
        <v>0.62865902241313609</v>
      </c>
      <c r="AF416" s="144"/>
    </row>
    <row r="417" spans="1:32" x14ac:dyDescent="0.25">
      <c r="A417" s="149" t="s">
        <v>240</v>
      </c>
      <c r="B417" s="153">
        <v>0.90243902439024393</v>
      </c>
      <c r="C417" s="153">
        <v>0.84</v>
      </c>
      <c r="D417" s="153">
        <v>0.87969924812030076</v>
      </c>
      <c r="E417" s="153">
        <v>0.9285714285714286</v>
      </c>
      <c r="F417" s="153">
        <v>0.6</v>
      </c>
      <c r="G417" s="153">
        <v>0.69230769230769229</v>
      </c>
      <c r="H417" s="153">
        <v>0.84905660377358494</v>
      </c>
      <c r="I417" s="153">
        <v>0.95454545454545459</v>
      </c>
      <c r="J417" s="172">
        <v>10.548885077186965</v>
      </c>
      <c r="K417" s="172">
        <v>9.2525539893961053</v>
      </c>
      <c r="L417" s="147"/>
      <c r="M417" s="203">
        <v>5.0281122435881009</v>
      </c>
      <c r="N417" s="144"/>
      <c r="P417" s="149" t="s">
        <v>240</v>
      </c>
      <c r="Q417" s="153">
        <v>0.91684641932700606</v>
      </c>
      <c r="R417" s="153">
        <v>0.92264586309196794</v>
      </c>
      <c r="S417" s="153">
        <v>0.90109720290526962</v>
      </c>
      <c r="T417" s="153">
        <v>0.90287681337595282</v>
      </c>
      <c r="U417" s="153">
        <v>0.89709410823780322</v>
      </c>
      <c r="V417" s="153">
        <v>0.89715719063545152</v>
      </c>
      <c r="W417" s="153">
        <v>0.89002420005377791</v>
      </c>
      <c r="X417" s="153">
        <v>0.90426433210957358</v>
      </c>
      <c r="Y417" s="172">
        <v>1.4240132055795662</v>
      </c>
      <c r="Z417" s="172">
        <v>-0.38144289302322054</v>
      </c>
      <c r="AA417" s="147"/>
      <c r="AB417" s="144"/>
      <c r="AC417" s="144"/>
      <c r="AD417" s="153">
        <v>0.86201991465149352</v>
      </c>
      <c r="AE417" s="153">
        <v>0.90807876103980578</v>
      </c>
      <c r="AF417" s="144"/>
    </row>
    <row r="418" spans="1:32" ht="22.15" customHeight="1" x14ac:dyDescent="0.25">
      <c r="A418" s="154" t="s">
        <v>241</v>
      </c>
      <c r="B418" s="155">
        <v>6.3414634146341464E-2</v>
      </c>
      <c r="C418" s="155">
        <v>0.12666666666666668</v>
      </c>
      <c r="D418" s="155">
        <v>7.5187969924812026E-2</v>
      </c>
      <c r="E418" s="155">
        <v>0</v>
      </c>
      <c r="F418" s="155">
        <v>0.24</v>
      </c>
      <c r="G418" s="155">
        <v>0.15384615384615385</v>
      </c>
      <c r="H418" s="155">
        <v>0.11320754716981132</v>
      </c>
      <c r="I418" s="155">
        <v>4.5454545454545456E-2</v>
      </c>
      <c r="J418" s="172">
        <v>-6.7753001715265864</v>
      </c>
      <c r="K418" s="172">
        <v>-3.9893960946592517</v>
      </c>
      <c r="L418" s="147"/>
      <c r="M418" s="203">
        <v>-0.45313342404559587</v>
      </c>
      <c r="N418" s="144"/>
      <c r="P418" s="154" t="s">
        <v>241</v>
      </c>
      <c r="Q418" s="155">
        <v>4.885677308024159E-2</v>
      </c>
      <c r="R418" s="155">
        <v>4.0874629161630593E-2</v>
      </c>
      <c r="S418" s="155">
        <v>6.1041570081903876E-2</v>
      </c>
      <c r="T418" s="155">
        <v>5.261863781657241E-2</v>
      </c>
      <c r="U418" s="155">
        <v>4.9320181284990668E-2</v>
      </c>
      <c r="V418" s="155">
        <v>4.5707915273132664E-2</v>
      </c>
      <c r="W418" s="155">
        <v>5.8080129066953479E-2</v>
      </c>
      <c r="X418" s="155">
        <v>4.9985879695001414E-2</v>
      </c>
      <c r="Y418" s="172">
        <v>-0.80942493719520647</v>
      </c>
      <c r="Z418" s="172">
        <v>-2.7880969513581488E-3</v>
      </c>
      <c r="AA418" s="147"/>
      <c r="AB418" s="144"/>
      <c r="AC418" s="144"/>
      <c r="AD418" s="151">
        <v>8.5348506401137975E-2</v>
      </c>
      <c r="AE418" s="151">
        <v>5.0013760664514996E-2</v>
      </c>
      <c r="AF418" s="144"/>
    </row>
    <row r="419" spans="1:32" ht="22.15" customHeight="1" x14ac:dyDescent="0.25">
      <c r="A419" s="154" t="s">
        <v>242</v>
      </c>
      <c r="B419" s="155">
        <v>4.8327137546468404E-2</v>
      </c>
      <c r="C419" s="155">
        <v>9.4527363184079602E-2</v>
      </c>
      <c r="D419" s="155">
        <v>5.1020408163265307E-2</v>
      </c>
      <c r="E419" s="155">
        <v>0</v>
      </c>
      <c r="F419" s="155">
        <v>9.6774193548387094E-2</v>
      </c>
      <c r="G419" s="155">
        <v>8.4507042253521125E-2</v>
      </c>
      <c r="H419" s="155">
        <v>6.5217391304347824E-2</v>
      </c>
      <c r="I419" s="155">
        <v>2.6666666666666668E-2</v>
      </c>
      <c r="J419" s="172">
        <v>-3.8550724637681153</v>
      </c>
      <c r="K419" s="172">
        <v>-3.1812865497076013</v>
      </c>
      <c r="L419" s="147"/>
      <c r="M419" s="203">
        <v>-0.32724402345511927</v>
      </c>
      <c r="N419" s="144"/>
      <c r="P419" s="154" t="s">
        <v>242</v>
      </c>
      <c r="Q419" s="155">
        <v>3.8208502024291498E-2</v>
      </c>
      <c r="R419" s="155">
        <v>3.109068115336398E-2</v>
      </c>
      <c r="S419" s="155">
        <v>4.3952375653722044E-2</v>
      </c>
      <c r="T419" s="155">
        <v>3.529605805706746E-2</v>
      </c>
      <c r="U419" s="155">
        <v>2.9964366699060576E-2</v>
      </c>
      <c r="V419" s="155">
        <v>2.5153374233128835E-2</v>
      </c>
      <c r="W419" s="155">
        <v>3.5013778570270708E-2</v>
      </c>
      <c r="X419" s="155">
        <v>2.9939106901217861E-2</v>
      </c>
      <c r="Y419" s="172">
        <v>-0.50746716690528471</v>
      </c>
      <c r="Z419" s="172">
        <v>-0.4685204596339903</v>
      </c>
      <c r="AA419" s="147"/>
      <c r="AB419" s="144"/>
      <c r="AC419" s="144"/>
      <c r="AD419" s="151">
        <v>5.8479532163742687E-2</v>
      </c>
      <c r="AE419" s="151">
        <v>3.4624311497557764E-2</v>
      </c>
      <c r="AF419" s="144"/>
    </row>
    <row r="420" spans="1:32" ht="22.15" customHeight="1" x14ac:dyDescent="0.25">
      <c r="A420" s="154" t="s">
        <v>243</v>
      </c>
      <c r="B420" s="155">
        <v>0.21561338289962825</v>
      </c>
      <c r="C420" s="155">
        <v>0.20895522388059701</v>
      </c>
      <c r="D420" s="155">
        <v>0.27551020408163263</v>
      </c>
      <c r="E420" s="155">
        <v>0.25925925925925924</v>
      </c>
      <c r="F420" s="155">
        <v>0.43548387096774194</v>
      </c>
      <c r="G420" s="155">
        <v>0.323943661971831</v>
      </c>
      <c r="H420" s="155">
        <v>0.25</v>
      </c>
      <c r="I420" s="155">
        <v>0.2</v>
      </c>
      <c r="J420" s="172">
        <v>-4.9999999999999991</v>
      </c>
      <c r="K420" s="172">
        <v>-5.5360623781676388</v>
      </c>
      <c r="L420" s="147"/>
      <c r="M420" s="203">
        <v>5.0981055480378901</v>
      </c>
      <c r="N420" s="144"/>
      <c r="P420" s="154" t="s">
        <v>243</v>
      </c>
      <c r="Q420" s="155">
        <v>0.14456815114709851</v>
      </c>
      <c r="R420" s="155">
        <v>0.13781863769327204</v>
      </c>
      <c r="S420" s="155">
        <v>0.16457104706798709</v>
      </c>
      <c r="T420" s="155">
        <v>0.16707900379350157</v>
      </c>
      <c r="U420" s="155">
        <v>0.15808228053126011</v>
      </c>
      <c r="V420" s="155">
        <v>0.14877300613496933</v>
      </c>
      <c r="W420" s="155">
        <v>0.15010536553736423</v>
      </c>
      <c r="X420" s="155">
        <v>0.14901894451962111</v>
      </c>
      <c r="Y420" s="172">
        <v>-0.10864210177431166</v>
      </c>
      <c r="Z420" s="172">
        <v>-0.21398180812726431</v>
      </c>
      <c r="AA420" s="147"/>
      <c r="AB420" s="144"/>
      <c r="AC420" s="144"/>
      <c r="AD420" s="151">
        <v>0.2553606237816764</v>
      </c>
      <c r="AE420" s="151">
        <v>0.15115876260089375</v>
      </c>
      <c r="AF420" s="144"/>
    </row>
    <row r="421" spans="1:32" ht="22.15" customHeight="1" x14ac:dyDescent="0.25">
      <c r="A421" s="154" t="s">
        <v>244</v>
      </c>
      <c r="B421" s="155">
        <v>2.6022304832713755E-2</v>
      </c>
      <c r="C421" s="155">
        <v>2.9850746268656716E-2</v>
      </c>
      <c r="D421" s="155">
        <v>3.5714285714285712E-2</v>
      </c>
      <c r="E421" s="155">
        <v>1.4814814814814815E-2</v>
      </c>
      <c r="F421" s="155">
        <v>9.6774193548387094E-2</v>
      </c>
      <c r="G421" s="155">
        <v>7.0422535211267609E-2</v>
      </c>
      <c r="H421" s="155">
        <v>9.7826086956521743E-2</v>
      </c>
      <c r="I421" s="155">
        <v>0.16</v>
      </c>
      <c r="J421" s="172">
        <v>6.2173913043478262</v>
      </c>
      <c r="K421" s="172">
        <v>11.906432748538013</v>
      </c>
      <c r="L421" s="147"/>
      <c r="M421" s="203">
        <v>4.3795669824086598</v>
      </c>
      <c r="N421" s="144"/>
      <c r="P421" s="154" t="s">
        <v>244</v>
      </c>
      <c r="Q421" s="155">
        <v>5.0775978407557355E-2</v>
      </c>
      <c r="R421" s="155">
        <v>5.2569995821145007E-2</v>
      </c>
      <c r="S421" s="155">
        <v>6.2979859797485258E-2</v>
      </c>
      <c r="T421" s="155">
        <v>9.0714167903678047E-2</v>
      </c>
      <c r="U421" s="155">
        <v>0.12196307094266277</v>
      </c>
      <c r="V421" s="155">
        <v>0.11779141104294479</v>
      </c>
      <c r="W421" s="155">
        <v>0.12903225806451613</v>
      </c>
      <c r="X421" s="155">
        <v>0.1162043301759134</v>
      </c>
      <c r="Y421" s="172">
        <v>-1.2827927888602721</v>
      </c>
      <c r="Z421" s="172">
        <v>3.542004362033091</v>
      </c>
      <c r="AA421" s="147"/>
      <c r="AB421" s="144"/>
      <c r="AC421" s="144"/>
      <c r="AD421" s="151">
        <v>4.0935672514619881E-2</v>
      </c>
      <c r="AE421" s="151">
        <v>8.0784286555582493E-2</v>
      </c>
      <c r="AF421" s="144"/>
    </row>
    <row r="422" spans="1:32" ht="22.15" customHeight="1" x14ac:dyDescent="0.25">
      <c r="A422" s="154" t="s">
        <v>245</v>
      </c>
      <c r="B422" s="155">
        <v>3.7174721189591076E-3</v>
      </c>
      <c r="C422" s="155">
        <v>0</v>
      </c>
      <c r="D422" s="155">
        <v>0</v>
      </c>
      <c r="E422" s="155">
        <v>0</v>
      </c>
      <c r="F422" s="155">
        <v>0</v>
      </c>
      <c r="G422" s="155">
        <v>0</v>
      </c>
      <c r="H422" s="155">
        <v>3.2608695652173912E-2</v>
      </c>
      <c r="I422" s="155">
        <v>1.3333333333333334E-2</v>
      </c>
      <c r="J422" s="172">
        <v>-1.9275362318840576</v>
      </c>
      <c r="K422" s="172">
        <v>0.94346978557504879</v>
      </c>
      <c r="L422" s="147"/>
      <c r="M422" s="203">
        <v>-7.699142986017141</v>
      </c>
      <c r="N422" s="144"/>
      <c r="P422" s="154" t="s">
        <v>245</v>
      </c>
      <c r="Q422" s="155">
        <v>1.6531713900134953E-2</v>
      </c>
      <c r="R422" s="155">
        <v>4.2206435436690344E-2</v>
      </c>
      <c r="S422" s="155">
        <v>4.2394569934349619E-2</v>
      </c>
      <c r="T422" s="155">
        <v>5.591291439881247E-2</v>
      </c>
      <c r="U422" s="155">
        <v>8.5843861354065437E-2</v>
      </c>
      <c r="V422" s="155">
        <v>0.15950920245398773</v>
      </c>
      <c r="W422" s="155">
        <v>9.2721672880531694E-2</v>
      </c>
      <c r="X422" s="155">
        <v>9.0324763193504742E-2</v>
      </c>
      <c r="Y422" s="172">
        <v>-0.23969096870269518</v>
      </c>
      <c r="Z422" s="172">
        <v>2.8610695226622145</v>
      </c>
      <c r="AA422" s="147"/>
      <c r="AB422" s="144"/>
      <c r="AC422" s="144"/>
      <c r="AD422" s="151">
        <v>3.8986354775828458E-3</v>
      </c>
      <c r="AE422" s="151">
        <v>6.1714067966882599E-2</v>
      </c>
      <c r="AF422" s="144"/>
    </row>
    <row r="423" spans="1:32" ht="22.15" customHeight="1" x14ac:dyDescent="0.25">
      <c r="A423" s="154" t="s">
        <v>246</v>
      </c>
      <c r="B423" s="155">
        <v>0</v>
      </c>
      <c r="C423" s="155">
        <v>0</v>
      </c>
      <c r="D423" s="155">
        <v>5.1020408163265302E-3</v>
      </c>
      <c r="E423" s="155">
        <v>0</v>
      </c>
      <c r="F423" s="155">
        <v>3.2258064516129031E-2</v>
      </c>
      <c r="G423" s="155">
        <v>4.2253521126760563E-2</v>
      </c>
      <c r="H423" s="155">
        <v>4.3478260869565216E-2</v>
      </c>
      <c r="I423" s="155">
        <v>1.3333333333333334E-2</v>
      </c>
      <c r="J423" s="172">
        <v>-3.014492753623188</v>
      </c>
      <c r="K423" s="172">
        <v>0.35867446393762198</v>
      </c>
      <c r="L423" s="147"/>
      <c r="M423" s="203">
        <v>-1.1193053676138927</v>
      </c>
      <c r="N423" s="144"/>
      <c r="P423" s="154" t="s">
        <v>246</v>
      </c>
      <c r="Q423" s="155">
        <v>4.9763832658569502E-3</v>
      </c>
      <c r="R423" s="155">
        <v>3.8445465942331799E-3</v>
      </c>
      <c r="S423" s="155">
        <v>5.1185045065094024E-3</v>
      </c>
      <c r="T423" s="155">
        <v>1.0720765297707406E-2</v>
      </c>
      <c r="U423" s="155">
        <v>1.6034985422740525E-2</v>
      </c>
      <c r="V423" s="155">
        <v>1.6257668711656442E-2</v>
      </c>
      <c r="W423" s="155">
        <v>1.3130166963851516E-2</v>
      </c>
      <c r="X423" s="155">
        <v>2.452638700947226E-2</v>
      </c>
      <c r="Y423" s="172">
        <v>1.1396220045620744</v>
      </c>
      <c r="Z423" s="172">
        <v>1.5831337298729888</v>
      </c>
      <c r="AA423" s="147"/>
      <c r="AB423" s="144"/>
      <c r="AC423" s="144"/>
      <c r="AD423" s="151">
        <v>9.7465886939571145E-3</v>
      </c>
      <c r="AE423" s="151">
        <v>8.695049710742371E-3</v>
      </c>
      <c r="AF423" s="144"/>
    </row>
    <row r="424" spans="1:32" x14ac:dyDescent="0.25">
      <c r="A424" s="149" t="s">
        <v>247</v>
      </c>
      <c r="B424" s="150">
        <v>103.35315985130114</v>
      </c>
      <c r="C424" s="150">
        <v>105.97512437810934</v>
      </c>
      <c r="D424" s="150">
        <v>106.54081632653076</v>
      </c>
      <c r="E424" s="150">
        <v>201.77777777777766</v>
      </c>
      <c r="F424" s="150">
        <v>81.19354838709674</v>
      </c>
      <c r="G424" s="150">
        <v>116.98591549295793</v>
      </c>
      <c r="H424" s="150">
        <v>106.73913043478288</v>
      </c>
      <c r="I424" s="150">
        <v>86.533333333333331</v>
      </c>
      <c r="J424" s="177">
        <v>-20.205797101449548</v>
      </c>
      <c r="K424" s="177">
        <v>-30.80097465886945</v>
      </c>
      <c r="L424" s="147"/>
      <c r="M424" s="203">
        <v>-3.8817546233648841</v>
      </c>
      <c r="N424" s="144"/>
      <c r="P424" s="149" t="s">
        <v>247</v>
      </c>
      <c r="Q424" s="150">
        <v>102.16843792172757</v>
      </c>
      <c r="R424" s="150">
        <v>117.95904722106143</v>
      </c>
      <c r="S424" s="150">
        <v>85.59140981417606</v>
      </c>
      <c r="T424" s="150">
        <v>98.58304469734469</v>
      </c>
      <c r="U424" s="150">
        <v>83.267735665694843</v>
      </c>
      <c r="V424" s="150">
        <v>63.155674846625722</v>
      </c>
      <c r="W424" s="150">
        <v>83.532339114929471</v>
      </c>
      <c r="X424" s="150">
        <v>90.415087956698216</v>
      </c>
      <c r="Y424" s="177">
        <v>6.8827488417687448</v>
      </c>
      <c r="Z424" s="177">
        <v>-3.650609898984797</v>
      </c>
      <c r="AA424" s="147"/>
      <c r="AB424" s="144"/>
      <c r="AC424" s="144"/>
      <c r="AD424" s="150">
        <v>117.33430799220278</v>
      </c>
      <c r="AE424" s="150">
        <v>94.065697855683013</v>
      </c>
      <c r="AF424" s="144"/>
    </row>
    <row r="425" spans="1:32" x14ac:dyDescent="0.25">
      <c r="A425" s="149" t="s">
        <v>248</v>
      </c>
      <c r="B425" s="150">
        <v>100.22439024390248</v>
      </c>
      <c r="C425" s="150">
        <v>98.339999999999947</v>
      </c>
      <c r="D425" s="150">
        <v>115.50375939849607</v>
      </c>
      <c r="E425" s="150">
        <v>222.11224489795907</v>
      </c>
      <c r="F425" s="150">
        <v>104.4</v>
      </c>
      <c r="G425" s="150">
        <v>138.94871794871779</v>
      </c>
      <c r="H425" s="150">
        <v>98.905660377358316</v>
      </c>
      <c r="I425" s="150">
        <v>118.84090909090897</v>
      </c>
      <c r="J425" s="177">
        <v>19.935248713550649</v>
      </c>
      <c r="K425" s="177">
        <v>-3.0609401267296619</v>
      </c>
      <c r="L425" s="147"/>
      <c r="M425" s="203">
        <v>7.2854162922643724</v>
      </c>
      <c r="N425" s="144"/>
      <c r="P425" s="149" t="s">
        <v>248</v>
      </c>
      <c r="Q425" s="150">
        <v>105.49169542709214</v>
      </c>
      <c r="R425" s="150">
        <v>124.77134380837273</v>
      </c>
      <c r="S425" s="150">
        <v>92.658012671920758</v>
      </c>
      <c r="T425" s="150">
        <v>114.94492254733218</v>
      </c>
      <c r="U425" s="150">
        <v>102.5003998933618</v>
      </c>
      <c r="V425" s="150">
        <v>85.496655518394647</v>
      </c>
      <c r="W425" s="150">
        <v>100.22075826835149</v>
      </c>
      <c r="X425" s="150">
        <v>111.55549279864459</v>
      </c>
      <c r="Y425" s="177">
        <v>11.334734530293105</v>
      </c>
      <c r="Z425" s="177">
        <v>5.3557880274469909</v>
      </c>
      <c r="AA425" s="147"/>
      <c r="AB425" s="144"/>
      <c r="AC425" s="144"/>
      <c r="AD425" s="150">
        <v>121.90184921763863</v>
      </c>
      <c r="AE425" s="150">
        <v>106.1997047711976</v>
      </c>
      <c r="AF425" s="144"/>
    </row>
    <row r="426" spans="1:32" x14ac:dyDescent="0.25">
      <c r="A426" s="146" t="s">
        <v>249</v>
      </c>
      <c r="B426" s="147">
        <v>93</v>
      </c>
      <c r="C426" s="147">
        <v>71</v>
      </c>
      <c r="D426" s="147">
        <v>102</v>
      </c>
      <c r="E426" s="147">
        <v>79</v>
      </c>
      <c r="F426" s="147">
        <v>70</v>
      </c>
      <c r="G426" s="147">
        <v>64</v>
      </c>
      <c r="H426" s="147">
        <v>38</v>
      </c>
      <c r="I426" s="147">
        <v>41</v>
      </c>
      <c r="J426" s="148">
        <v>7.8947368421052627E-2</v>
      </c>
      <c r="K426" s="148">
        <v>-0.44487427466150875</v>
      </c>
      <c r="L426" s="147"/>
      <c r="M426" s="155">
        <v>1.6782644289807615E-2</v>
      </c>
      <c r="N426" s="144"/>
      <c r="P426" s="146" t="s">
        <v>249</v>
      </c>
      <c r="Q426" s="147">
        <v>5037</v>
      </c>
      <c r="R426" s="147">
        <v>3463</v>
      </c>
      <c r="S426" s="147">
        <v>4106</v>
      </c>
      <c r="T426" s="147">
        <v>2627</v>
      </c>
      <c r="U426" s="147">
        <v>1933</v>
      </c>
      <c r="V426" s="147">
        <v>1999</v>
      </c>
      <c r="W426" s="147">
        <v>2487</v>
      </c>
      <c r="X426" s="147">
        <v>2443</v>
      </c>
      <c r="Y426" s="148">
        <v>-1.7691998391636508E-2</v>
      </c>
      <c r="Z426" s="148">
        <v>-0.21018843524847594</v>
      </c>
      <c r="AA426" s="147"/>
      <c r="AB426" s="144"/>
      <c r="AC426" s="144"/>
      <c r="AD426" s="147">
        <v>73.857142857142861</v>
      </c>
      <c r="AE426" s="147">
        <v>3093.1428571428573</v>
      </c>
      <c r="AF426" s="144"/>
    </row>
    <row r="427" spans="1:32" x14ac:dyDescent="0.25">
      <c r="A427" s="146" t="s">
        <v>250</v>
      </c>
      <c r="B427" s="147">
        <v>14</v>
      </c>
      <c r="C427" s="147">
        <v>18</v>
      </c>
      <c r="D427" s="147">
        <v>16</v>
      </c>
      <c r="E427" s="147">
        <v>30</v>
      </c>
      <c r="F427" s="147">
        <v>38</v>
      </c>
      <c r="G427" s="147">
        <v>26</v>
      </c>
      <c r="H427" s="147">
        <v>7</v>
      </c>
      <c r="I427" s="147">
        <v>11</v>
      </c>
      <c r="J427" s="148">
        <v>0.5714285714285714</v>
      </c>
      <c r="K427" s="148">
        <v>-0.48322147651006708</v>
      </c>
      <c r="L427" s="147"/>
      <c r="M427" s="155">
        <v>1.8867924528301886E-2</v>
      </c>
      <c r="N427" s="144"/>
      <c r="P427" s="146" t="s">
        <v>250</v>
      </c>
      <c r="Q427" s="147">
        <v>728</v>
      </c>
      <c r="R427" s="147">
        <v>609</v>
      </c>
      <c r="S427" s="147">
        <v>609</v>
      </c>
      <c r="T427" s="147">
        <v>565</v>
      </c>
      <c r="U427" s="147">
        <v>410</v>
      </c>
      <c r="V427" s="147">
        <v>391</v>
      </c>
      <c r="W427" s="147">
        <v>493</v>
      </c>
      <c r="X427" s="147">
        <v>583</v>
      </c>
      <c r="Y427" s="148">
        <v>0.18255578093306288</v>
      </c>
      <c r="Z427" s="148">
        <v>7.2536136662286491E-2</v>
      </c>
      <c r="AA427" s="147"/>
      <c r="AB427" s="144"/>
      <c r="AC427" s="144"/>
      <c r="AD427" s="150">
        <v>21.285714285714285</v>
      </c>
      <c r="AE427" s="150">
        <v>543.57142857142856</v>
      </c>
      <c r="AF427" s="144"/>
    </row>
    <row r="428" spans="1:32" x14ac:dyDescent="0.25">
      <c r="A428" s="149" t="s">
        <v>251</v>
      </c>
      <c r="B428" s="150">
        <v>0</v>
      </c>
      <c r="C428" s="150">
        <v>285</v>
      </c>
      <c r="D428" s="150">
        <v>208</v>
      </c>
      <c r="E428" s="150">
        <v>182</v>
      </c>
      <c r="F428" s="150">
        <v>88</v>
      </c>
      <c r="G428" s="150">
        <v>67</v>
      </c>
      <c r="H428" s="150">
        <v>84</v>
      </c>
      <c r="I428" s="150">
        <v>73</v>
      </c>
      <c r="J428" s="148">
        <v>-0.13095238095238096</v>
      </c>
      <c r="K428" s="157">
        <v>-0.52078774617067836</v>
      </c>
      <c r="L428" s="147"/>
      <c r="M428" s="155">
        <v>1.414180550174351E-2</v>
      </c>
      <c r="N428" s="144"/>
      <c r="P428" s="149" t="s">
        <v>251</v>
      </c>
      <c r="Q428" s="150">
        <v>0</v>
      </c>
      <c r="R428" s="150">
        <v>13250</v>
      </c>
      <c r="S428" s="150">
        <v>9227</v>
      </c>
      <c r="T428" s="150">
        <v>6827</v>
      </c>
      <c r="U428" s="150">
        <v>5191</v>
      </c>
      <c r="V428" s="150">
        <v>4671</v>
      </c>
      <c r="W428" s="150">
        <v>4825</v>
      </c>
      <c r="X428" s="150">
        <v>5162</v>
      </c>
      <c r="Y428" s="148">
        <v>6.9844559585492225E-2</v>
      </c>
      <c r="Z428" s="157">
        <v>-0.29594689822918319</v>
      </c>
      <c r="AA428" s="147"/>
      <c r="AB428" s="144"/>
      <c r="AC428" s="144"/>
      <c r="AD428" s="158">
        <v>152.33333333333334</v>
      </c>
      <c r="AE428" s="158">
        <v>7331.833333333333</v>
      </c>
      <c r="AF428" s="144"/>
    </row>
    <row r="429" spans="1:32" x14ac:dyDescent="0.25">
      <c r="A429" s="159" t="s">
        <v>252</v>
      </c>
      <c r="B429" s="147">
        <v>71</v>
      </c>
      <c r="C429" s="147">
        <v>62</v>
      </c>
      <c r="D429" s="147">
        <v>72</v>
      </c>
      <c r="E429" s="147">
        <v>36</v>
      </c>
      <c r="F429" s="147">
        <v>37</v>
      </c>
      <c r="G429" s="147">
        <v>31</v>
      </c>
      <c r="H429" s="147">
        <v>26</v>
      </c>
      <c r="I429" s="147">
        <v>34</v>
      </c>
      <c r="J429" s="148">
        <v>0.30769230769230771</v>
      </c>
      <c r="K429" s="148">
        <v>-0.28955223880597009</v>
      </c>
      <c r="L429" s="147"/>
      <c r="M429" s="155">
        <v>1.9813519813519812E-2</v>
      </c>
      <c r="N429" s="144"/>
      <c r="P429" s="159" t="s">
        <v>252</v>
      </c>
      <c r="Q429" s="147">
        <v>4536</v>
      </c>
      <c r="R429" s="147">
        <v>3956</v>
      </c>
      <c r="S429" s="147">
        <v>3540</v>
      </c>
      <c r="T429" s="147">
        <v>2505</v>
      </c>
      <c r="U429" s="147">
        <v>1717</v>
      </c>
      <c r="V429" s="147">
        <v>1746</v>
      </c>
      <c r="W429" s="147">
        <v>1594</v>
      </c>
      <c r="X429" s="147">
        <v>1716</v>
      </c>
      <c r="Y429" s="148">
        <v>7.6537013801756593E-2</v>
      </c>
      <c r="Z429" s="148">
        <v>-0.38695519036439729</v>
      </c>
      <c r="AA429" s="147"/>
      <c r="AB429" s="144"/>
      <c r="AC429" s="144"/>
      <c r="AD429" s="150">
        <v>47.857142857142854</v>
      </c>
      <c r="AE429" s="150">
        <v>2799.1428571428573</v>
      </c>
      <c r="AF429" s="144"/>
    </row>
    <row r="430" spans="1:32" x14ac:dyDescent="0.25">
      <c r="A430" s="159" t="s">
        <v>253</v>
      </c>
      <c r="B430" s="147">
        <v>7</v>
      </c>
      <c r="C430" s="147">
        <v>4</v>
      </c>
      <c r="D430" s="147">
        <v>2</v>
      </c>
      <c r="E430" s="147">
        <v>4</v>
      </c>
      <c r="F430" s="147">
        <v>1</v>
      </c>
      <c r="G430" s="147">
        <v>2</v>
      </c>
      <c r="H430" s="147">
        <v>3</v>
      </c>
      <c r="I430" s="147">
        <v>1</v>
      </c>
      <c r="J430" s="148">
        <v>-0.66666666666666663</v>
      </c>
      <c r="K430" s="148">
        <v>-0.69565217391304346</v>
      </c>
      <c r="L430" s="147"/>
      <c r="M430" s="155">
        <v>1.6949152542372881E-2</v>
      </c>
      <c r="N430" s="144"/>
      <c r="P430" s="159" t="s">
        <v>253</v>
      </c>
      <c r="Q430" s="147">
        <v>123</v>
      </c>
      <c r="R430" s="147">
        <v>134</v>
      </c>
      <c r="S430" s="147">
        <v>137</v>
      </c>
      <c r="T430" s="147">
        <v>132</v>
      </c>
      <c r="U430" s="147">
        <v>69</v>
      </c>
      <c r="V430" s="147">
        <v>73</v>
      </c>
      <c r="W430" s="147">
        <v>56</v>
      </c>
      <c r="X430" s="147">
        <v>59</v>
      </c>
      <c r="Y430" s="148">
        <v>5.3571428571428568E-2</v>
      </c>
      <c r="Z430" s="148">
        <v>-0.42955801104972374</v>
      </c>
      <c r="AA430" s="147"/>
      <c r="AB430" s="144"/>
      <c r="AC430" s="144"/>
      <c r="AD430" s="150">
        <v>3.2857142857142856</v>
      </c>
      <c r="AE430" s="150">
        <v>103.42857142857143</v>
      </c>
      <c r="AF430" s="144"/>
    </row>
    <row r="431" spans="1:32" x14ac:dyDescent="0.25">
      <c r="A431" s="159" t="s">
        <v>254</v>
      </c>
      <c r="B431" s="160">
        <v>8.9743589743589744E-2</v>
      </c>
      <c r="C431" s="160">
        <v>6.0606060606060608E-2</v>
      </c>
      <c r="D431" s="160">
        <v>2.7027027027027029E-2</v>
      </c>
      <c r="E431" s="160">
        <v>0.1</v>
      </c>
      <c r="F431" s="160">
        <v>2.6315789473684209E-2</v>
      </c>
      <c r="G431" s="160">
        <v>6.0606060606060608E-2</v>
      </c>
      <c r="H431" s="160">
        <v>0.10344827586206896</v>
      </c>
      <c r="I431" s="160">
        <v>2.8571428571428571E-2</v>
      </c>
      <c r="J431" s="172">
        <v>-7.48768472906404</v>
      </c>
      <c r="K431" s="172">
        <v>-3.5674381484437356</v>
      </c>
      <c r="L431" s="147"/>
      <c r="M431" s="203">
        <v>-0.46680080482897379</v>
      </c>
      <c r="N431" s="144"/>
      <c r="P431" s="159" t="s">
        <v>254</v>
      </c>
      <c r="Q431" s="160">
        <v>2.6400515132002575E-2</v>
      </c>
      <c r="R431" s="160">
        <v>3.2762836185819072E-2</v>
      </c>
      <c r="S431" s="160">
        <v>3.7258634756595049E-2</v>
      </c>
      <c r="T431" s="160">
        <v>5.0056882821387941E-2</v>
      </c>
      <c r="U431" s="160">
        <v>3.8633818589025759E-2</v>
      </c>
      <c r="V431" s="160">
        <v>4.0131940626717974E-2</v>
      </c>
      <c r="W431" s="160">
        <v>3.3939393939393943E-2</v>
      </c>
      <c r="X431" s="160">
        <v>3.3239436619718309E-2</v>
      </c>
      <c r="Y431" s="172">
        <v>-6.9995731967563424E-2</v>
      </c>
      <c r="Z431" s="172">
        <v>-0.23939918673374985</v>
      </c>
      <c r="AA431" s="147"/>
      <c r="AB431" s="144"/>
      <c r="AC431" s="144"/>
      <c r="AD431" s="191">
        <v>6.4245810055865923E-2</v>
      </c>
      <c r="AE431" s="191">
        <v>3.5633428487055807E-2</v>
      </c>
      <c r="AF431" s="144"/>
    </row>
    <row r="432" spans="1:32" x14ac:dyDescent="0.25">
      <c r="A432" s="161" t="s">
        <v>255</v>
      </c>
      <c r="B432" s="161"/>
      <c r="C432" s="161"/>
      <c r="D432" s="161"/>
      <c r="E432" s="144"/>
      <c r="F432" s="144"/>
      <c r="G432" s="144"/>
      <c r="H432" s="144"/>
      <c r="I432" s="144"/>
      <c r="J432" s="144"/>
      <c r="K432" s="144"/>
      <c r="L432" s="144"/>
      <c r="M432" s="144"/>
      <c r="N432" s="144"/>
      <c r="O432" s="204"/>
      <c r="P432" s="161" t="s">
        <v>255</v>
      </c>
      <c r="Q432" s="161"/>
      <c r="R432" s="161"/>
      <c r="S432" s="161"/>
      <c r="T432" s="144"/>
      <c r="U432" s="144"/>
      <c r="V432" s="144"/>
      <c r="W432" s="144"/>
      <c r="X432" s="144"/>
      <c r="Y432" s="144"/>
      <c r="Z432" s="144"/>
      <c r="AA432" s="144"/>
      <c r="AB432" s="144"/>
      <c r="AC432" s="144"/>
      <c r="AD432" s="144"/>
      <c r="AE432" s="144"/>
      <c r="AF432" s="144"/>
    </row>
    <row r="435" spans="1:32" x14ac:dyDescent="0.25">
      <c r="A435" s="189" t="s">
        <v>53</v>
      </c>
      <c r="B435" s="189"/>
      <c r="C435" s="189"/>
      <c r="D435" s="189"/>
      <c r="E435" s="181"/>
      <c r="F435" s="167"/>
      <c r="G435" s="167"/>
      <c r="H435" s="167"/>
      <c r="I435" s="167"/>
      <c r="J435" s="167"/>
      <c r="K435" s="167"/>
      <c r="L435" s="188"/>
      <c r="M435" s="211"/>
      <c r="N435" s="144"/>
      <c r="O435" s="211"/>
      <c r="P435" s="189" t="s">
        <v>53</v>
      </c>
      <c r="Q435" s="189"/>
      <c r="R435" s="189"/>
      <c r="S435" s="189"/>
      <c r="T435" s="181"/>
      <c r="U435" s="144"/>
      <c r="V435" s="144"/>
      <c r="W435" s="144"/>
      <c r="X435" s="144"/>
      <c r="Y435" s="144"/>
      <c r="Z435" s="144"/>
      <c r="AA435" s="188"/>
      <c r="AB435" s="144"/>
      <c r="AC435" s="144"/>
      <c r="AD435" s="144"/>
      <c r="AE435" s="144"/>
      <c r="AF435" s="144"/>
    </row>
    <row r="436" spans="1:32" x14ac:dyDescent="0.25">
      <c r="A436" s="166" t="s">
        <v>325</v>
      </c>
      <c r="B436" s="166"/>
      <c r="C436" s="166"/>
      <c r="D436" s="166"/>
      <c r="E436" s="213"/>
      <c r="F436" s="167"/>
      <c r="G436" s="167"/>
      <c r="H436" s="167"/>
      <c r="I436" s="167"/>
      <c r="J436" s="167"/>
      <c r="K436" s="167"/>
      <c r="L436" s="167"/>
      <c r="M436" s="144"/>
      <c r="N436" s="144"/>
      <c r="P436" s="166" t="s">
        <v>231</v>
      </c>
      <c r="Q436" s="166"/>
      <c r="R436" s="166"/>
      <c r="S436" s="166"/>
      <c r="T436" s="162"/>
      <c r="U436" s="144"/>
      <c r="V436" s="144"/>
      <c r="W436" s="144"/>
      <c r="X436" s="144"/>
      <c r="Y436" s="144"/>
      <c r="Z436" s="144"/>
      <c r="AA436" s="167"/>
      <c r="AB436" s="144"/>
      <c r="AC436" s="144"/>
      <c r="AD436" s="144"/>
      <c r="AE436" s="144"/>
      <c r="AF436" s="144"/>
    </row>
    <row r="437" spans="1:32" ht="31.5" x14ac:dyDescent="0.25">
      <c r="A437" s="190"/>
      <c r="B437" s="141">
        <v>2019</v>
      </c>
      <c r="C437" s="141">
        <v>2020</v>
      </c>
      <c r="D437" s="141">
        <v>2021</v>
      </c>
      <c r="E437" s="141">
        <v>2022</v>
      </c>
      <c r="F437" s="141">
        <v>2023</v>
      </c>
      <c r="G437" s="141">
        <v>2024</v>
      </c>
      <c r="H437" s="141">
        <v>2025</v>
      </c>
      <c r="I437" s="141">
        <v>2026</v>
      </c>
      <c r="J437" s="142" t="s">
        <v>232</v>
      </c>
      <c r="K437" s="142" t="s">
        <v>233</v>
      </c>
      <c r="L437" s="143" t="s">
        <v>234</v>
      </c>
      <c r="M437" s="145" t="s">
        <v>287</v>
      </c>
      <c r="N437" s="144"/>
      <c r="P437" s="190"/>
      <c r="Q437" s="141">
        <v>2019</v>
      </c>
      <c r="R437" s="141">
        <v>2020</v>
      </c>
      <c r="S437" s="141">
        <v>2021</v>
      </c>
      <c r="T437" s="141">
        <v>2022</v>
      </c>
      <c r="U437" s="141">
        <v>2023</v>
      </c>
      <c r="V437" s="141">
        <v>2024</v>
      </c>
      <c r="W437" s="141">
        <v>2025</v>
      </c>
      <c r="X437" s="141">
        <v>2026</v>
      </c>
      <c r="Y437" s="142" t="s">
        <v>232</v>
      </c>
      <c r="Z437" s="142" t="s">
        <v>233</v>
      </c>
      <c r="AA437" s="143" t="s">
        <v>234</v>
      </c>
      <c r="AB437" s="144"/>
      <c r="AC437" s="144"/>
      <c r="AD437" s="145" t="s">
        <v>326</v>
      </c>
      <c r="AE437" s="145" t="s">
        <v>235</v>
      </c>
      <c r="AF437" s="144"/>
    </row>
    <row r="438" spans="1:32" x14ac:dyDescent="0.25">
      <c r="A438" s="146" t="s">
        <v>236</v>
      </c>
      <c r="B438" s="147">
        <v>88</v>
      </c>
      <c r="C438" s="147">
        <v>56</v>
      </c>
      <c r="D438" s="147">
        <v>37</v>
      </c>
      <c r="E438" s="147">
        <v>55</v>
      </c>
      <c r="F438" s="147">
        <v>47</v>
      </c>
      <c r="G438" s="147">
        <v>37</v>
      </c>
      <c r="H438" s="147">
        <v>82</v>
      </c>
      <c r="I438" s="147">
        <v>39</v>
      </c>
      <c r="J438" s="148">
        <v>-0.52439024390243905</v>
      </c>
      <c r="K438" s="148">
        <v>-0.32089552238805974</v>
      </c>
      <c r="L438" s="147"/>
      <c r="M438" s="155">
        <v>1.7348754448398576E-2</v>
      </c>
      <c r="N438" s="144"/>
      <c r="P438" s="146" t="s">
        <v>236</v>
      </c>
      <c r="Q438" s="147">
        <v>3058</v>
      </c>
      <c r="R438" s="147">
        <v>2798</v>
      </c>
      <c r="S438" s="147">
        <v>2668</v>
      </c>
      <c r="T438" s="147">
        <v>2221</v>
      </c>
      <c r="U438" s="147">
        <v>2390</v>
      </c>
      <c r="V438" s="147">
        <v>2332</v>
      </c>
      <c r="W438" s="147">
        <v>2360</v>
      </c>
      <c r="X438" s="147">
        <v>2248</v>
      </c>
      <c r="Y438" s="148">
        <v>-4.7457627118644069E-2</v>
      </c>
      <c r="Z438" s="148">
        <v>-0.1172939922589331</v>
      </c>
      <c r="AA438" s="147"/>
      <c r="AB438" s="144"/>
      <c r="AC438" s="144"/>
      <c r="AD438" s="147">
        <v>57.428571428571431</v>
      </c>
      <c r="AE438" s="147">
        <v>2546.7142857142858</v>
      </c>
      <c r="AF438" s="144"/>
    </row>
    <row r="439" spans="1:32" x14ac:dyDescent="0.25">
      <c r="A439" s="149" t="s">
        <v>237</v>
      </c>
      <c r="B439" s="150">
        <v>41</v>
      </c>
      <c r="C439" s="150">
        <v>28</v>
      </c>
      <c r="D439" s="150">
        <v>17</v>
      </c>
      <c r="E439" s="150">
        <v>31</v>
      </c>
      <c r="F439" s="150">
        <v>20</v>
      </c>
      <c r="G439" s="150">
        <v>19</v>
      </c>
      <c r="H439" s="150">
        <v>52</v>
      </c>
      <c r="I439" s="150">
        <v>18</v>
      </c>
      <c r="J439" s="148">
        <v>-0.65384615384615385</v>
      </c>
      <c r="K439" s="148">
        <v>-0.39423076923076927</v>
      </c>
      <c r="L439" s="147"/>
      <c r="M439" s="155">
        <v>1.7142857142857144E-2</v>
      </c>
      <c r="N439" s="144"/>
      <c r="P439" s="149" t="s">
        <v>237</v>
      </c>
      <c r="Q439" s="150">
        <v>1873</v>
      </c>
      <c r="R439" s="150">
        <v>1530</v>
      </c>
      <c r="S439" s="150">
        <v>1525</v>
      </c>
      <c r="T439" s="150">
        <v>1178</v>
      </c>
      <c r="U439" s="150">
        <v>1165</v>
      </c>
      <c r="V439" s="150">
        <v>1283</v>
      </c>
      <c r="W439" s="150">
        <v>1179</v>
      </c>
      <c r="X439" s="150">
        <v>1050</v>
      </c>
      <c r="Y439" s="148">
        <v>-0.10941475826972011</v>
      </c>
      <c r="Z439" s="148">
        <v>-0.24483715195725875</v>
      </c>
      <c r="AA439" s="147"/>
      <c r="AB439" s="144"/>
      <c r="AC439" s="144"/>
      <c r="AD439" s="150">
        <v>29.714285714285715</v>
      </c>
      <c r="AE439" s="150">
        <v>1390.4285714285713</v>
      </c>
      <c r="AF439" s="144"/>
    </row>
    <row r="440" spans="1:32" x14ac:dyDescent="0.25">
      <c r="A440" s="146" t="s">
        <v>90</v>
      </c>
      <c r="B440" s="151">
        <v>0.47126436781609193</v>
      </c>
      <c r="C440" s="151">
        <v>0.51851851851851849</v>
      </c>
      <c r="D440" s="151">
        <v>0.47222222222222221</v>
      </c>
      <c r="E440" s="151">
        <v>0.60784313725490191</v>
      </c>
      <c r="F440" s="151">
        <v>0.52631578947368418</v>
      </c>
      <c r="G440" s="151">
        <v>0.52777777777777779</v>
      </c>
      <c r="H440" s="151">
        <v>0.66666666666666663</v>
      </c>
      <c r="I440" s="151">
        <v>0.47368421052631576</v>
      </c>
      <c r="J440" s="172">
        <v>-19.298245614035086</v>
      </c>
      <c r="K440" s="172">
        <v>-7.368421052631585</v>
      </c>
      <c r="L440" s="147"/>
      <c r="M440" s="203">
        <v>-4.3557168784029097</v>
      </c>
      <c r="N440" s="144"/>
      <c r="P440" s="146" t="s">
        <v>90</v>
      </c>
      <c r="Q440" s="151">
        <v>0.6476486860304288</v>
      </c>
      <c r="R440" s="151">
        <v>0.5889145496535797</v>
      </c>
      <c r="S440" s="151">
        <v>0.60781187724192909</v>
      </c>
      <c r="T440" s="151">
        <v>0.5655304848775804</v>
      </c>
      <c r="U440" s="151">
        <v>0.53391384051329061</v>
      </c>
      <c r="V440" s="151">
        <v>0.59124423963133643</v>
      </c>
      <c r="W440" s="151">
        <v>0.54913833255705635</v>
      </c>
      <c r="X440" s="151">
        <v>0.51724137931034486</v>
      </c>
      <c r="Y440" s="172">
        <v>-3.189695324671149</v>
      </c>
      <c r="Z440" s="172">
        <v>-6.9755786119966912</v>
      </c>
      <c r="AA440" s="147"/>
      <c r="AB440" s="144"/>
      <c r="AC440" s="144"/>
      <c r="AD440" s="151">
        <v>0.54736842105263162</v>
      </c>
      <c r="AE440" s="151">
        <v>0.58699716543031177</v>
      </c>
      <c r="AF440" s="144"/>
    </row>
    <row r="441" spans="1:32" x14ac:dyDescent="0.25">
      <c r="A441" s="149" t="s">
        <v>238</v>
      </c>
      <c r="B441" s="150">
        <v>21</v>
      </c>
      <c r="C441" s="150">
        <v>20</v>
      </c>
      <c r="D441" s="150">
        <v>13</v>
      </c>
      <c r="E441" s="150">
        <v>13</v>
      </c>
      <c r="F441" s="150">
        <v>6</v>
      </c>
      <c r="G441" s="150">
        <v>10</v>
      </c>
      <c r="H441" s="150">
        <v>33</v>
      </c>
      <c r="I441" s="150">
        <v>10</v>
      </c>
      <c r="J441" s="148">
        <v>-0.69696969696969702</v>
      </c>
      <c r="K441" s="148">
        <v>-0.39655172413793111</v>
      </c>
      <c r="L441" s="147"/>
      <c r="M441" s="155">
        <v>1.4104372355430184E-2</v>
      </c>
      <c r="N441" s="144"/>
      <c r="P441" s="149" t="s">
        <v>238</v>
      </c>
      <c r="Q441" s="150">
        <v>1380</v>
      </c>
      <c r="R441" s="150">
        <v>1053</v>
      </c>
      <c r="S441" s="150">
        <v>1043</v>
      </c>
      <c r="T441" s="150">
        <v>736</v>
      </c>
      <c r="U441" s="150">
        <v>774</v>
      </c>
      <c r="V441" s="150">
        <v>957</v>
      </c>
      <c r="W441" s="150">
        <v>829</v>
      </c>
      <c r="X441" s="150">
        <v>709</v>
      </c>
      <c r="Y441" s="148">
        <v>-0.14475271411338964</v>
      </c>
      <c r="Z441" s="148">
        <v>-0.26712935617247491</v>
      </c>
      <c r="AA441" s="147"/>
      <c r="AB441" s="144"/>
      <c r="AC441" s="144"/>
      <c r="AD441" s="150">
        <v>16.571428571428573</v>
      </c>
      <c r="AE441" s="150">
        <v>967.42857142857144</v>
      </c>
      <c r="AF441" s="144"/>
    </row>
    <row r="442" spans="1:32" x14ac:dyDescent="0.25">
      <c r="A442" s="149" t="s">
        <v>239</v>
      </c>
      <c r="B442" s="153">
        <v>0.23863636363636365</v>
      </c>
      <c r="C442" s="153">
        <v>0.35714285714285715</v>
      </c>
      <c r="D442" s="153">
        <v>0.35135135135135137</v>
      </c>
      <c r="E442" s="153">
        <v>0.23636363636363636</v>
      </c>
      <c r="F442" s="153">
        <v>0.1276595744680851</v>
      </c>
      <c r="G442" s="153">
        <v>0.27027027027027029</v>
      </c>
      <c r="H442" s="153">
        <v>0.40243902439024393</v>
      </c>
      <c r="I442" s="153">
        <v>0.25641025641025639</v>
      </c>
      <c r="J442" s="172">
        <v>-14.602876797998753</v>
      </c>
      <c r="K442" s="172">
        <v>-3.214695752009189</v>
      </c>
      <c r="L442" s="147"/>
      <c r="M442" s="203">
        <v>-5.8981202664476706</v>
      </c>
      <c r="N442" s="144"/>
      <c r="P442" s="149" t="s">
        <v>239</v>
      </c>
      <c r="Q442" s="153">
        <v>0.4512753433616743</v>
      </c>
      <c r="R442" s="153">
        <v>0.37634024303073627</v>
      </c>
      <c r="S442" s="153">
        <v>0.39092953523238383</v>
      </c>
      <c r="T442" s="153">
        <v>0.33138226024313372</v>
      </c>
      <c r="U442" s="153">
        <v>0.32384937238493722</v>
      </c>
      <c r="V442" s="153">
        <v>0.41037735849056606</v>
      </c>
      <c r="W442" s="153">
        <v>0.35127118644067795</v>
      </c>
      <c r="X442" s="153">
        <v>0.31539145907473309</v>
      </c>
      <c r="Y442" s="172">
        <v>-3.5879727365944856</v>
      </c>
      <c r="Z442" s="172">
        <v>-6.4481766930764186</v>
      </c>
      <c r="AA442" s="147"/>
      <c r="AB442" s="144"/>
      <c r="AC442" s="144"/>
      <c r="AD442" s="153">
        <v>0.28855721393034828</v>
      </c>
      <c r="AE442" s="153">
        <v>0.37987322600549728</v>
      </c>
      <c r="AF442" s="144"/>
    </row>
    <row r="443" spans="1:32" x14ac:dyDescent="0.25">
      <c r="A443" s="149" t="s">
        <v>240</v>
      </c>
      <c r="B443" s="153">
        <v>0.51219512195121952</v>
      </c>
      <c r="C443" s="153">
        <v>0.7142857142857143</v>
      </c>
      <c r="D443" s="153">
        <v>0.76470588235294112</v>
      </c>
      <c r="E443" s="153">
        <v>0.41935483870967744</v>
      </c>
      <c r="F443" s="153">
        <v>0.3</v>
      </c>
      <c r="G443" s="153">
        <v>0.52631578947368418</v>
      </c>
      <c r="H443" s="153">
        <v>0.63461538461538458</v>
      </c>
      <c r="I443" s="153">
        <v>0.55555555555555558</v>
      </c>
      <c r="J443" s="172">
        <v>-7.9059829059829001</v>
      </c>
      <c r="K443" s="172">
        <v>-0.21367521367521292</v>
      </c>
      <c r="L443" s="147"/>
      <c r="M443" s="203">
        <v>-11.968253968253961</v>
      </c>
      <c r="N443" s="144"/>
      <c r="P443" s="149" t="s">
        <v>240</v>
      </c>
      <c r="Q443" s="153">
        <v>0.73678590496529628</v>
      </c>
      <c r="R443" s="153">
        <v>0.68823529411764706</v>
      </c>
      <c r="S443" s="153">
        <v>0.68393442622950817</v>
      </c>
      <c r="T443" s="153">
        <v>0.62478777589134127</v>
      </c>
      <c r="U443" s="153">
        <v>0.66437768240343342</v>
      </c>
      <c r="V443" s="153">
        <v>0.74590802805923617</v>
      </c>
      <c r="W443" s="153">
        <v>0.70313825275657338</v>
      </c>
      <c r="X443" s="153">
        <v>0.67523809523809519</v>
      </c>
      <c r="Y443" s="172">
        <v>-2.7900157518478186</v>
      </c>
      <c r="Z443" s="172">
        <v>-2.0539157407543418</v>
      </c>
      <c r="AA443" s="147"/>
      <c r="AB443" s="144"/>
      <c r="AC443" s="144"/>
      <c r="AD443" s="153">
        <v>0.55769230769230771</v>
      </c>
      <c r="AE443" s="153">
        <v>0.69577725264563861</v>
      </c>
      <c r="AF443" s="144"/>
    </row>
    <row r="444" spans="1:32" ht="22.15" customHeight="1" x14ac:dyDescent="0.25">
      <c r="A444" s="154" t="s">
        <v>241</v>
      </c>
      <c r="B444" s="155">
        <v>0.1951219512195122</v>
      </c>
      <c r="C444" s="155">
        <v>0.14285714285714285</v>
      </c>
      <c r="D444" s="155">
        <v>0.11764705882352941</v>
      </c>
      <c r="E444" s="155">
        <v>0.12903225806451613</v>
      </c>
      <c r="F444" s="155">
        <v>0.25</v>
      </c>
      <c r="G444" s="155">
        <v>0.21052631578947367</v>
      </c>
      <c r="H444" s="155">
        <v>7.6923076923076927E-2</v>
      </c>
      <c r="I444" s="155">
        <v>0.1111111111111111</v>
      </c>
      <c r="J444" s="172">
        <v>3.4188034188034178</v>
      </c>
      <c r="K444" s="172">
        <v>-3.792735042735043</v>
      </c>
      <c r="L444" s="147"/>
      <c r="M444" s="203">
        <v>-1.6507936507936527</v>
      </c>
      <c r="N444" s="144"/>
      <c r="P444" s="154" t="s">
        <v>241</v>
      </c>
      <c r="Q444" s="155">
        <v>0.11372130272290443</v>
      </c>
      <c r="R444" s="155">
        <v>0.13398692810457516</v>
      </c>
      <c r="S444" s="155">
        <v>0.11803278688524591</v>
      </c>
      <c r="T444" s="155">
        <v>0.15110356536502548</v>
      </c>
      <c r="U444" s="155">
        <v>0.14163090128755365</v>
      </c>
      <c r="V444" s="155">
        <v>0.10911925175370225</v>
      </c>
      <c r="W444" s="155">
        <v>0.11874469889737066</v>
      </c>
      <c r="X444" s="155">
        <v>0.12761904761904763</v>
      </c>
      <c r="Y444" s="172">
        <v>0.88743487216769723</v>
      </c>
      <c r="Z444" s="172">
        <v>0.21695459237840997</v>
      </c>
      <c r="AA444" s="147"/>
      <c r="AB444" s="144"/>
      <c r="AC444" s="144"/>
      <c r="AD444" s="151">
        <v>0.14903846153846154</v>
      </c>
      <c r="AE444" s="151">
        <v>0.12544950169526353</v>
      </c>
      <c r="AF444" s="144"/>
    </row>
    <row r="445" spans="1:32" ht="22.15" customHeight="1" x14ac:dyDescent="0.25">
      <c r="A445" s="154" t="s">
        <v>242</v>
      </c>
      <c r="B445" s="155">
        <v>9.0909090909090912E-2</v>
      </c>
      <c r="C445" s="155">
        <v>7.1428571428571425E-2</v>
      </c>
      <c r="D445" s="155">
        <v>5.4054054054054057E-2</v>
      </c>
      <c r="E445" s="155">
        <v>7.2727272727272724E-2</v>
      </c>
      <c r="F445" s="155">
        <v>0.10638297872340426</v>
      </c>
      <c r="G445" s="155">
        <v>0.10810810810810811</v>
      </c>
      <c r="H445" s="155">
        <v>4.878048780487805E-2</v>
      </c>
      <c r="I445" s="155">
        <v>5.128205128205128E-2</v>
      </c>
      <c r="J445" s="172">
        <v>0.25015634771732298</v>
      </c>
      <c r="K445" s="172">
        <v>-2.5832376578645233</v>
      </c>
      <c r="L445" s="147"/>
      <c r="M445" s="203">
        <v>-0.83264896432156266</v>
      </c>
      <c r="N445" s="144"/>
      <c r="P445" s="154" t="s">
        <v>242</v>
      </c>
      <c r="Q445" s="155">
        <v>6.9653368214519298E-2</v>
      </c>
      <c r="R445" s="155">
        <v>7.3266619013581127E-2</v>
      </c>
      <c r="S445" s="155">
        <v>6.7466266866566718E-2</v>
      </c>
      <c r="T445" s="155">
        <v>8.0144079243583966E-2</v>
      </c>
      <c r="U445" s="155">
        <v>6.903765690376569E-2</v>
      </c>
      <c r="V445" s="155">
        <v>6.0034305317324184E-2</v>
      </c>
      <c r="W445" s="155">
        <v>5.9322033898305086E-2</v>
      </c>
      <c r="X445" s="155">
        <v>5.9608540925266906E-2</v>
      </c>
      <c r="Y445" s="172">
        <v>2.8650702696182001E-2</v>
      </c>
      <c r="Z445" s="172">
        <v>-0.88830729189020574</v>
      </c>
      <c r="AA445" s="147"/>
      <c r="AB445" s="144"/>
      <c r="AC445" s="144"/>
      <c r="AD445" s="151">
        <v>7.7114427860696513E-2</v>
      </c>
      <c r="AE445" s="151">
        <v>6.8491613844168964E-2</v>
      </c>
      <c r="AF445" s="144"/>
    </row>
    <row r="446" spans="1:32" ht="22.15" customHeight="1" x14ac:dyDescent="0.25">
      <c r="A446" s="154" t="s">
        <v>243</v>
      </c>
      <c r="B446" s="155">
        <v>0.52272727272727271</v>
      </c>
      <c r="C446" s="155">
        <v>0.44642857142857145</v>
      </c>
      <c r="D446" s="155">
        <v>0.45945945945945948</v>
      </c>
      <c r="E446" s="155">
        <v>0.38181818181818183</v>
      </c>
      <c r="F446" s="155">
        <v>0.40425531914893614</v>
      </c>
      <c r="G446" s="155">
        <v>0.45945945945945948</v>
      </c>
      <c r="H446" s="155">
        <v>0.28048780487804881</v>
      </c>
      <c r="I446" s="155">
        <v>0.41025641025641024</v>
      </c>
      <c r="J446" s="172">
        <v>12.976860537836144</v>
      </c>
      <c r="K446" s="172">
        <v>-0.76540375047837728</v>
      </c>
      <c r="L446" s="147"/>
      <c r="M446" s="203">
        <v>5.038096541655257</v>
      </c>
      <c r="N446" s="144"/>
      <c r="P446" s="154" t="s">
        <v>243</v>
      </c>
      <c r="Q446" s="155">
        <v>0.26684107259646828</v>
      </c>
      <c r="R446" s="155">
        <v>0.3041458184417441</v>
      </c>
      <c r="S446" s="155">
        <v>0.29910044977511246</v>
      </c>
      <c r="T446" s="155">
        <v>0.32913102206213418</v>
      </c>
      <c r="U446" s="155">
        <v>0.34435146443514647</v>
      </c>
      <c r="V446" s="155">
        <v>0.307032590051458</v>
      </c>
      <c r="W446" s="155">
        <v>0.33008474576271185</v>
      </c>
      <c r="X446" s="155">
        <v>0.35987544483985767</v>
      </c>
      <c r="Y446" s="172">
        <v>2.9790699077145821</v>
      </c>
      <c r="Z446" s="172">
        <v>5.0569336128352624</v>
      </c>
      <c r="AA446" s="147"/>
      <c r="AB446" s="144"/>
      <c r="AC446" s="144"/>
      <c r="AD446" s="151">
        <v>0.41791044776119401</v>
      </c>
      <c r="AE446" s="151">
        <v>0.30930610871150505</v>
      </c>
      <c r="AF446" s="144"/>
    </row>
    <row r="447" spans="1:32" ht="22.15" customHeight="1" x14ac:dyDescent="0.25">
      <c r="A447" s="154" t="s">
        <v>244</v>
      </c>
      <c r="B447" s="155">
        <v>1.1363636363636364E-2</v>
      </c>
      <c r="C447" s="155">
        <v>1.7857142857142856E-2</v>
      </c>
      <c r="D447" s="155">
        <v>2.7027027027027029E-2</v>
      </c>
      <c r="E447" s="155">
        <v>0</v>
      </c>
      <c r="F447" s="155">
        <v>0</v>
      </c>
      <c r="G447" s="155">
        <v>0</v>
      </c>
      <c r="H447" s="155">
        <v>3.6585365853658534E-2</v>
      </c>
      <c r="I447" s="155">
        <v>2.564102564102564E-2</v>
      </c>
      <c r="J447" s="172">
        <v>-1.0944340212632895</v>
      </c>
      <c r="K447" s="172">
        <v>1.0715652506697282</v>
      </c>
      <c r="L447" s="147"/>
      <c r="M447" s="203">
        <v>-0.99461629710740074</v>
      </c>
      <c r="N447" s="144"/>
      <c r="P447" s="154" t="s">
        <v>244</v>
      </c>
      <c r="Q447" s="155">
        <v>5.1667756703727925E-2</v>
      </c>
      <c r="R447" s="155">
        <v>5.5396711937097928E-2</v>
      </c>
      <c r="S447" s="155">
        <v>6.2593703148425786E-2</v>
      </c>
      <c r="T447" s="155">
        <v>5.8532192705988292E-2</v>
      </c>
      <c r="U447" s="155">
        <v>6.1506276150627613E-2</v>
      </c>
      <c r="V447" s="155">
        <v>5.6603773584905662E-2</v>
      </c>
      <c r="W447" s="155">
        <v>4.7457627118644069E-2</v>
      </c>
      <c r="X447" s="155">
        <v>3.5587188612099648E-2</v>
      </c>
      <c r="Y447" s="172">
        <v>-1.1870438506544421</v>
      </c>
      <c r="Z447" s="172">
        <v>-2.0563593908795625</v>
      </c>
      <c r="AA447" s="147"/>
      <c r="AB447" s="144"/>
      <c r="AC447" s="144"/>
      <c r="AD447" s="151">
        <v>1.4925373134328358E-2</v>
      </c>
      <c r="AE447" s="151">
        <v>5.6150782520895275E-2</v>
      </c>
      <c r="AF447" s="144"/>
    </row>
    <row r="448" spans="1:32" ht="22.15" customHeight="1" x14ac:dyDescent="0.25">
      <c r="A448" s="154" t="s">
        <v>245</v>
      </c>
      <c r="B448" s="155">
        <v>0</v>
      </c>
      <c r="C448" s="155">
        <v>0</v>
      </c>
      <c r="D448" s="155">
        <v>0</v>
      </c>
      <c r="E448" s="155">
        <v>0</v>
      </c>
      <c r="F448" s="155">
        <v>0</v>
      </c>
      <c r="G448" s="155">
        <v>0</v>
      </c>
      <c r="H448" s="155">
        <v>0</v>
      </c>
      <c r="I448" s="155">
        <v>0</v>
      </c>
      <c r="J448" s="172">
        <v>0</v>
      </c>
      <c r="K448" s="172">
        <v>0</v>
      </c>
      <c r="L448" s="147"/>
      <c r="M448" s="203">
        <v>-1.290035587188612</v>
      </c>
      <c r="N448" s="144"/>
      <c r="P448" s="154" t="s">
        <v>245</v>
      </c>
      <c r="Q448" s="155">
        <v>6.5402223675604968E-3</v>
      </c>
      <c r="R448" s="155">
        <v>1.143674052894925E-2</v>
      </c>
      <c r="S448" s="155">
        <v>5.2473763118440781E-3</v>
      </c>
      <c r="T448" s="155">
        <v>9.4552003601981096E-3</v>
      </c>
      <c r="U448" s="155">
        <v>1.00418410041841E-2</v>
      </c>
      <c r="V448" s="155">
        <v>1.4579759862778732E-2</v>
      </c>
      <c r="W448" s="155">
        <v>1.4406779661016949E-2</v>
      </c>
      <c r="X448" s="155">
        <v>1.2900355871886121E-2</v>
      </c>
      <c r="Y448" s="172">
        <v>-0.15064237891308283</v>
      </c>
      <c r="Z448" s="172">
        <v>0.28594067497679854</v>
      </c>
      <c r="AA448" s="147"/>
      <c r="AB448" s="144"/>
      <c r="AC448" s="144"/>
      <c r="AD448" s="151">
        <v>0</v>
      </c>
      <c r="AE448" s="151">
        <v>1.0040949122118135E-2</v>
      </c>
      <c r="AF448" s="144"/>
    </row>
    <row r="449" spans="1:32" ht="22.15" customHeight="1" x14ac:dyDescent="0.25">
      <c r="A449" s="154" t="s">
        <v>246</v>
      </c>
      <c r="B449" s="155">
        <v>0</v>
      </c>
      <c r="C449" s="155">
        <v>1.7857142857142856E-2</v>
      </c>
      <c r="D449" s="155">
        <v>2.7027027027027029E-2</v>
      </c>
      <c r="E449" s="155">
        <v>0</v>
      </c>
      <c r="F449" s="155">
        <v>4.2553191489361701E-2</v>
      </c>
      <c r="G449" s="155">
        <v>2.7027027027027029E-2</v>
      </c>
      <c r="H449" s="155">
        <v>2.4390243902439025E-2</v>
      </c>
      <c r="I449" s="155">
        <v>0</v>
      </c>
      <c r="J449" s="172">
        <v>-2.4390243902439024</v>
      </c>
      <c r="K449" s="172">
        <v>-1.7412935323383085</v>
      </c>
      <c r="L449" s="147"/>
      <c r="M449" s="203">
        <v>-7.4288256227758005</v>
      </c>
      <c r="N449" s="144"/>
      <c r="P449" s="154" t="s">
        <v>246</v>
      </c>
      <c r="Q449" s="155">
        <v>2.4198822759973839E-2</v>
      </c>
      <c r="R449" s="155">
        <v>4.1458184417441028E-2</v>
      </c>
      <c r="S449" s="155">
        <v>3.823088455772114E-2</v>
      </c>
      <c r="T449" s="155">
        <v>3.7820801440792438E-2</v>
      </c>
      <c r="U449" s="155">
        <v>6.0251046025104602E-2</v>
      </c>
      <c r="V449" s="155">
        <v>4.8885077186963978E-2</v>
      </c>
      <c r="W449" s="155">
        <v>6.3983050847457631E-2</v>
      </c>
      <c r="X449" s="155">
        <v>7.4288256227758004E-2</v>
      </c>
      <c r="Y449" s="172">
        <v>1.0305205380300373</v>
      </c>
      <c r="Z449" s="172">
        <v>3.0253926278804166</v>
      </c>
      <c r="AA449" s="147"/>
      <c r="AB449" s="144"/>
      <c r="AC449" s="144"/>
      <c r="AD449" s="151">
        <v>1.7412935323383085E-2</v>
      </c>
      <c r="AE449" s="151">
        <v>4.4034329948953836E-2</v>
      </c>
      <c r="AF449" s="144"/>
    </row>
    <row r="450" spans="1:32" x14ac:dyDescent="0.25">
      <c r="A450" s="149" t="s">
        <v>247</v>
      </c>
      <c r="B450" s="150">
        <v>219.94318181818164</v>
      </c>
      <c r="C450" s="150">
        <v>171.12499999999986</v>
      </c>
      <c r="D450" s="150">
        <v>121.08108108108108</v>
      </c>
      <c r="E450" s="150">
        <v>119.89090909090909</v>
      </c>
      <c r="F450" s="150">
        <v>203.6382978723403</v>
      </c>
      <c r="G450" s="150">
        <v>144.9729729729728</v>
      </c>
      <c r="H450" s="150">
        <v>148.29268292682917</v>
      </c>
      <c r="I450" s="150">
        <v>173.9487179487179</v>
      </c>
      <c r="J450" s="177">
        <v>25.656035021888727</v>
      </c>
      <c r="K450" s="177">
        <v>7.0158821278225219</v>
      </c>
      <c r="L450" s="147"/>
      <c r="M450" s="203">
        <v>-28.644253581531217</v>
      </c>
      <c r="N450" s="144"/>
      <c r="P450" s="149" t="s">
        <v>247</v>
      </c>
      <c r="Q450" s="150">
        <v>221.61870503597115</v>
      </c>
      <c r="R450" s="150">
        <v>211.64867762687638</v>
      </c>
      <c r="S450" s="150">
        <v>140.10194902548716</v>
      </c>
      <c r="T450" s="150">
        <v>158.36605132823067</v>
      </c>
      <c r="U450" s="150">
        <v>181.26610878661072</v>
      </c>
      <c r="V450" s="150">
        <v>165.36921097770164</v>
      </c>
      <c r="W450" s="150">
        <v>185.2686440677966</v>
      </c>
      <c r="X450" s="150">
        <v>202.59297153024912</v>
      </c>
      <c r="Y450" s="177">
        <v>17.324327462452516</v>
      </c>
      <c r="Z450" s="177">
        <v>20.199579484475862</v>
      </c>
      <c r="AA450" s="147"/>
      <c r="AB450" s="144"/>
      <c r="AC450" s="144"/>
      <c r="AD450" s="150">
        <v>166.93283582089538</v>
      </c>
      <c r="AE450" s="150">
        <v>182.39339204577325</v>
      </c>
      <c r="AF450" s="144"/>
    </row>
    <row r="451" spans="1:32" x14ac:dyDescent="0.25">
      <c r="A451" s="149" t="s">
        <v>248</v>
      </c>
      <c r="B451" s="150">
        <v>239.53658536585382</v>
      </c>
      <c r="C451" s="150">
        <v>182.67857142857127</v>
      </c>
      <c r="D451" s="150">
        <v>137.35294117647058</v>
      </c>
      <c r="E451" s="150">
        <v>122.96774193548379</v>
      </c>
      <c r="F451" s="150">
        <v>177.45000000000005</v>
      </c>
      <c r="G451" s="150">
        <v>175.15789473684205</v>
      </c>
      <c r="H451" s="150">
        <v>156.50000000000006</v>
      </c>
      <c r="I451" s="150">
        <v>194.72222222222206</v>
      </c>
      <c r="J451" s="177">
        <v>38.222222222222001</v>
      </c>
      <c r="K451" s="177">
        <v>21.174145299145124</v>
      </c>
      <c r="L451" s="147"/>
      <c r="M451" s="203">
        <v>-35.1987301587302</v>
      </c>
      <c r="N451" s="144"/>
      <c r="P451" s="149" t="s">
        <v>248</v>
      </c>
      <c r="Q451" s="150">
        <v>241.47624132407904</v>
      </c>
      <c r="R451" s="150">
        <v>232.33529411764701</v>
      </c>
      <c r="S451" s="150">
        <v>144.02360655737709</v>
      </c>
      <c r="T451" s="150">
        <v>176.84889643463512</v>
      </c>
      <c r="U451" s="150">
        <v>207.6575107296137</v>
      </c>
      <c r="V451" s="150">
        <v>184.12704598597037</v>
      </c>
      <c r="W451" s="150">
        <v>209.15182357930445</v>
      </c>
      <c r="X451" s="150">
        <v>229.92095238095226</v>
      </c>
      <c r="Y451" s="177">
        <v>20.76912880164781</v>
      </c>
      <c r="Z451" s="177">
        <v>28.496109064400343</v>
      </c>
      <c r="AA451" s="147"/>
      <c r="AB451" s="144"/>
      <c r="AC451" s="144"/>
      <c r="AD451" s="150">
        <v>173.54807692307693</v>
      </c>
      <c r="AE451" s="150">
        <v>201.42484331655191</v>
      </c>
      <c r="AF451" s="144"/>
    </row>
    <row r="452" spans="1:32" x14ac:dyDescent="0.25">
      <c r="A452" s="146" t="s">
        <v>249</v>
      </c>
      <c r="B452" s="147">
        <v>71</v>
      </c>
      <c r="C452" s="147">
        <v>26</v>
      </c>
      <c r="D452" s="147">
        <v>35</v>
      </c>
      <c r="E452" s="147">
        <v>61</v>
      </c>
      <c r="F452" s="147">
        <v>62</v>
      </c>
      <c r="G452" s="147">
        <v>62</v>
      </c>
      <c r="H452" s="147">
        <v>41</v>
      </c>
      <c r="I452" s="147">
        <v>48</v>
      </c>
      <c r="J452" s="148">
        <v>0.17073170731707318</v>
      </c>
      <c r="K452" s="148">
        <v>-6.14525139664805E-2</v>
      </c>
      <c r="L452" s="147"/>
      <c r="M452" s="155">
        <v>1.4558689717925387E-2</v>
      </c>
      <c r="N452" s="144"/>
      <c r="P452" s="146" t="s">
        <v>249</v>
      </c>
      <c r="Q452" s="147">
        <v>2997</v>
      </c>
      <c r="R452" s="147">
        <v>1934</v>
      </c>
      <c r="S452" s="147">
        <v>1865</v>
      </c>
      <c r="T452" s="147">
        <v>2214</v>
      </c>
      <c r="U452" s="147">
        <v>2438</v>
      </c>
      <c r="V452" s="147">
        <v>2578</v>
      </c>
      <c r="W452" s="147">
        <v>2733</v>
      </c>
      <c r="X452" s="147">
        <v>3297</v>
      </c>
      <c r="Y452" s="148">
        <v>0.20636663007683864</v>
      </c>
      <c r="Z452" s="148">
        <v>0.37711080613401743</v>
      </c>
      <c r="AA452" s="147"/>
      <c r="AB452" s="144"/>
      <c r="AC452" s="144"/>
      <c r="AD452" s="147">
        <v>51.142857142857146</v>
      </c>
      <c r="AE452" s="147">
        <v>2394.1428571428573</v>
      </c>
      <c r="AF452" s="144"/>
    </row>
    <row r="453" spans="1:32" x14ac:dyDescent="0.25">
      <c r="A453" s="146" t="s">
        <v>250</v>
      </c>
      <c r="B453" s="147">
        <v>26</v>
      </c>
      <c r="C453" s="147">
        <v>1</v>
      </c>
      <c r="D453" s="147">
        <v>5</v>
      </c>
      <c r="E453" s="147">
        <v>8</v>
      </c>
      <c r="F453" s="147">
        <v>29</v>
      </c>
      <c r="G453" s="147">
        <v>17</v>
      </c>
      <c r="H453" s="147">
        <v>7</v>
      </c>
      <c r="I453" s="147">
        <v>8</v>
      </c>
      <c r="J453" s="148">
        <v>0.14285714285714285</v>
      </c>
      <c r="K453" s="148">
        <v>-0.39784946236559143</v>
      </c>
      <c r="L453" s="147"/>
      <c r="M453" s="155">
        <v>7.4418604651162795E-3</v>
      </c>
      <c r="N453" s="144"/>
      <c r="P453" s="146" t="s">
        <v>250</v>
      </c>
      <c r="Q453" s="147">
        <v>980</v>
      </c>
      <c r="R453" s="147">
        <v>515</v>
      </c>
      <c r="S453" s="147">
        <v>326</v>
      </c>
      <c r="T453" s="147">
        <v>444</v>
      </c>
      <c r="U453" s="147">
        <v>590</v>
      </c>
      <c r="V453" s="147">
        <v>741</v>
      </c>
      <c r="W453" s="147">
        <v>807</v>
      </c>
      <c r="X453" s="147">
        <v>1075</v>
      </c>
      <c r="Y453" s="148">
        <v>0.33209417596034696</v>
      </c>
      <c r="Z453" s="148">
        <v>0.70906200317965029</v>
      </c>
      <c r="AA453" s="147"/>
      <c r="AB453" s="144"/>
      <c r="AC453" s="144"/>
      <c r="AD453" s="150">
        <v>13.285714285714286</v>
      </c>
      <c r="AE453" s="150">
        <v>629</v>
      </c>
      <c r="AF453" s="144"/>
    </row>
    <row r="454" spans="1:32" x14ac:dyDescent="0.25">
      <c r="A454" s="149" t="s">
        <v>251</v>
      </c>
      <c r="B454" s="150">
        <v>0</v>
      </c>
      <c r="C454" s="150">
        <v>70</v>
      </c>
      <c r="D454" s="150">
        <v>46</v>
      </c>
      <c r="E454" s="150">
        <v>34</v>
      </c>
      <c r="F454" s="150">
        <v>23</v>
      </c>
      <c r="G454" s="150">
        <v>42</v>
      </c>
      <c r="H454" s="150">
        <v>64</v>
      </c>
      <c r="I454" s="150">
        <v>41</v>
      </c>
      <c r="J454" s="148">
        <v>-0.359375</v>
      </c>
      <c r="K454" s="157">
        <v>-0.11827956989247312</v>
      </c>
      <c r="L454" s="147"/>
      <c r="M454" s="155">
        <v>2.1995708154506438E-2</v>
      </c>
      <c r="N454" s="144"/>
      <c r="P454" s="149" t="s">
        <v>251</v>
      </c>
      <c r="Q454" s="150">
        <v>0</v>
      </c>
      <c r="R454" s="150">
        <v>4211</v>
      </c>
      <c r="S454" s="150">
        <v>4163</v>
      </c>
      <c r="T454" s="150">
        <v>3111</v>
      </c>
      <c r="U454" s="150">
        <v>2033</v>
      </c>
      <c r="V454" s="150">
        <v>2167</v>
      </c>
      <c r="W454" s="150">
        <v>2357</v>
      </c>
      <c r="X454" s="150">
        <v>1864</v>
      </c>
      <c r="Y454" s="148">
        <v>-0.20916419176919812</v>
      </c>
      <c r="Z454" s="157">
        <v>-0.38011306950448953</v>
      </c>
      <c r="AA454" s="147"/>
      <c r="AB454" s="144"/>
      <c r="AC454" s="144"/>
      <c r="AD454" s="158">
        <v>46.5</v>
      </c>
      <c r="AE454" s="158">
        <v>3007</v>
      </c>
      <c r="AF454" s="144"/>
    </row>
    <row r="455" spans="1:32" x14ac:dyDescent="0.25">
      <c r="A455" s="159" t="s">
        <v>252</v>
      </c>
      <c r="B455" s="147">
        <v>10</v>
      </c>
      <c r="C455" s="147">
        <v>15</v>
      </c>
      <c r="D455" s="147">
        <v>11</v>
      </c>
      <c r="E455" s="147">
        <v>11</v>
      </c>
      <c r="F455" s="147">
        <v>10</v>
      </c>
      <c r="G455" s="147">
        <v>17</v>
      </c>
      <c r="H455" s="147">
        <v>13</v>
      </c>
      <c r="I455" s="147">
        <v>18</v>
      </c>
      <c r="J455" s="148">
        <v>0.38461538461538464</v>
      </c>
      <c r="K455" s="148">
        <v>0.44827586206896547</v>
      </c>
      <c r="L455" s="147"/>
      <c r="M455" s="155">
        <v>2.8799999999999999E-2</v>
      </c>
      <c r="N455" s="144"/>
      <c r="P455" s="159" t="s">
        <v>252</v>
      </c>
      <c r="Q455" s="147">
        <v>770</v>
      </c>
      <c r="R455" s="147">
        <v>837</v>
      </c>
      <c r="S455" s="147">
        <v>692</v>
      </c>
      <c r="T455" s="147">
        <v>1149</v>
      </c>
      <c r="U455" s="147">
        <v>602</v>
      </c>
      <c r="V455" s="147">
        <v>613</v>
      </c>
      <c r="W455" s="147">
        <v>629</v>
      </c>
      <c r="X455" s="147">
        <v>625</v>
      </c>
      <c r="Y455" s="148">
        <v>-6.3593004769475362E-3</v>
      </c>
      <c r="Z455" s="148">
        <v>-0.17328042328042328</v>
      </c>
      <c r="AA455" s="147"/>
      <c r="AB455" s="144"/>
      <c r="AC455" s="144"/>
      <c r="AD455" s="150">
        <v>12.428571428571429</v>
      </c>
      <c r="AE455" s="150">
        <v>756</v>
      </c>
      <c r="AF455" s="144"/>
    </row>
    <row r="456" spans="1:32" x14ac:dyDescent="0.25">
      <c r="A456" s="159" t="s">
        <v>253</v>
      </c>
      <c r="B456" s="147">
        <v>2</v>
      </c>
      <c r="C456" s="147">
        <v>3</v>
      </c>
      <c r="D456" s="147">
        <v>0</v>
      </c>
      <c r="E456" s="147">
        <v>2</v>
      </c>
      <c r="F456" s="147">
        <v>1</v>
      </c>
      <c r="G456" s="147">
        <v>1</v>
      </c>
      <c r="H456" s="147">
        <v>0</v>
      </c>
      <c r="I456" s="147">
        <v>2</v>
      </c>
      <c r="J456" s="148" t="e">
        <v>#DIV/0!</v>
      </c>
      <c r="K456" s="148">
        <v>0.55555555555555547</v>
      </c>
      <c r="L456" s="147"/>
      <c r="M456" s="155">
        <v>2.9850746268656716E-2</v>
      </c>
      <c r="N456" s="144"/>
      <c r="P456" s="159" t="s">
        <v>253</v>
      </c>
      <c r="Q456" s="147">
        <v>46</v>
      </c>
      <c r="R456" s="147">
        <v>61</v>
      </c>
      <c r="S456" s="147">
        <v>76</v>
      </c>
      <c r="T456" s="147">
        <v>75</v>
      </c>
      <c r="U456" s="147">
        <v>61</v>
      </c>
      <c r="V456" s="147">
        <v>66</v>
      </c>
      <c r="W456" s="147">
        <v>80</v>
      </c>
      <c r="X456" s="147">
        <v>67</v>
      </c>
      <c r="Y456" s="148">
        <v>-0.16250000000000001</v>
      </c>
      <c r="Z456" s="148">
        <v>8.6021505376343774E-3</v>
      </c>
      <c r="AA456" s="147"/>
      <c r="AB456" s="144"/>
      <c r="AC456" s="144"/>
      <c r="AD456" s="150">
        <v>1.2857142857142858</v>
      </c>
      <c r="AE456" s="150">
        <v>66.428571428571431</v>
      </c>
      <c r="AF456" s="144"/>
    </row>
    <row r="457" spans="1:32" x14ac:dyDescent="0.25">
      <c r="A457" s="159" t="s">
        <v>254</v>
      </c>
      <c r="B457" s="160">
        <v>0.16666666666666666</v>
      </c>
      <c r="C457" s="160">
        <v>0.16666666666666666</v>
      </c>
      <c r="D457" s="160">
        <v>0</v>
      </c>
      <c r="E457" s="160">
        <v>0.15384615384615385</v>
      </c>
      <c r="F457" s="160">
        <v>9.0909090909090912E-2</v>
      </c>
      <c r="G457" s="160">
        <v>5.5555555555555552E-2</v>
      </c>
      <c r="H457" s="160">
        <v>0</v>
      </c>
      <c r="I457" s="160">
        <v>0.1</v>
      </c>
      <c r="J457" s="172">
        <v>10</v>
      </c>
      <c r="K457" s="172">
        <v>0.62500000000000056</v>
      </c>
      <c r="L457" s="147"/>
      <c r="M457" s="203">
        <v>0.3179190751445099</v>
      </c>
      <c r="N457" s="144"/>
      <c r="P457" s="159" t="s">
        <v>254</v>
      </c>
      <c r="Q457" s="160">
        <v>5.6372549019607844E-2</v>
      </c>
      <c r="R457" s="160">
        <v>6.7928730512249444E-2</v>
      </c>
      <c r="S457" s="160">
        <v>9.8958333333333329E-2</v>
      </c>
      <c r="T457" s="160">
        <v>6.1274509803921566E-2</v>
      </c>
      <c r="U457" s="160">
        <v>9.2006033182503777E-2</v>
      </c>
      <c r="V457" s="160">
        <v>9.720176730486009E-2</v>
      </c>
      <c r="W457" s="160">
        <v>0.11283497884344147</v>
      </c>
      <c r="X457" s="160">
        <v>9.6820809248554907E-2</v>
      </c>
      <c r="Y457" s="172">
        <v>-1.6014169594886565</v>
      </c>
      <c r="Z457" s="172">
        <v>1.6049574230316235</v>
      </c>
      <c r="AA457" s="147"/>
      <c r="AB457" s="144"/>
      <c r="AC457" s="144"/>
      <c r="AD457" s="191">
        <v>9.375E-2</v>
      </c>
      <c r="AE457" s="191">
        <v>8.0771235018238671E-2</v>
      </c>
      <c r="AF457" s="144"/>
    </row>
    <row r="458" spans="1:32" x14ac:dyDescent="0.25">
      <c r="A458" s="161" t="s">
        <v>255</v>
      </c>
      <c r="B458" s="161"/>
      <c r="C458" s="161"/>
      <c r="D458" s="161"/>
      <c r="E458" s="144"/>
      <c r="F458" s="144"/>
      <c r="G458" s="144"/>
      <c r="H458" s="144"/>
      <c r="I458" s="144"/>
      <c r="J458" s="144"/>
      <c r="K458" s="144"/>
      <c r="L458" s="144"/>
      <c r="M458" s="144"/>
      <c r="N458" s="144"/>
      <c r="O458" s="204"/>
      <c r="P458" s="161" t="s">
        <v>255</v>
      </c>
      <c r="Q458" s="161"/>
      <c r="R458" s="161"/>
      <c r="S458" s="161"/>
      <c r="T458" s="144"/>
      <c r="U458" s="144"/>
      <c r="V458" s="144"/>
      <c r="W458" s="144"/>
      <c r="X458" s="144"/>
      <c r="Y458" s="144"/>
      <c r="Z458" s="144"/>
      <c r="AA458" s="144"/>
      <c r="AB458" s="144"/>
      <c r="AC458" s="144"/>
      <c r="AD458" s="144"/>
      <c r="AE458" s="144"/>
      <c r="AF458" s="144"/>
    </row>
    <row r="461" spans="1:32" x14ac:dyDescent="0.25">
      <c r="A461" s="189" t="s">
        <v>11</v>
      </c>
      <c r="B461" s="189"/>
      <c r="C461" s="189"/>
      <c r="D461" s="189"/>
      <c r="E461" s="181"/>
      <c r="F461" s="167"/>
      <c r="G461" s="167"/>
      <c r="H461" s="167"/>
      <c r="I461" s="167"/>
      <c r="J461" s="167"/>
      <c r="K461" s="167"/>
      <c r="L461" s="188"/>
      <c r="M461" s="211"/>
      <c r="N461" s="144"/>
      <c r="O461" s="211"/>
      <c r="P461" s="189" t="s">
        <v>11</v>
      </c>
      <c r="Q461" s="189"/>
      <c r="R461" s="189"/>
      <c r="S461" s="189"/>
      <c r="T461" s="181"/>
      <c r="U461" s="144"/>
      <c r="V461" s="144"/>
      <c r="W461" s="144"/>
      <c r="X461" s="144"/>
      <c r="Y461" s="144"/>
      <c r="Z461" s="144"/>
      <c r="AA461" s="188"/>
      <c r="AB461" s="144"/>
      <c r="AC461" s="144"/>
      <c r="AD461" s="144"/>
      <c r="AE461" s="144"/>
      <c r="AF461" s="144"/>
    </row>
    <row r="462" spans="1:32" x14ac:dyDescent="0.25">
      <c r="A462" s="166" t="s">
        <v>325</v>
      </c>
      <c r="B462" s="166"/>
      <c r="C462" s="166"/>
      <c r="D462" s="166"/>
      <c r="E462" s="213"/>
      <c r="F462" s="167"/>
      <c r="G462" s="167"/>
      <c r="H462" s="167"/>
      <c r="I462" s="167"/>
      <c r="J462" s="167"/>
      <c r="K462" s="167"/>
      <c r="L462" s="167"/>
      <c r="M462" s="144"/>
      <c r="N462" s="144"/>
      <c r="P462" s="166" t="s">
        <v>231</v>
      </c>
      <c r="Q462" s="166"/>
      <c r="R462" s="166"/>
      <c r="S462" s="166"/>
      <c r="T462" s="162"/>
      <c r="U462" s="144"/>
      <c r="V462" s="144"/>
      <c r="W462" s="144"/>
      <c r="X462" s="144"/>
      <c r="Y462" s="144"/>
      <c r="Z462" s="144"/>
      <c r="AA462" s="167"/>
      <c r="AB462" s="144"/>
      <c r="AC462" s="144"/>
      <c r="AD462" s="144"/>
      <c r="AE462" s="144"/>
      <c r="AF462" s="144"/>
    </row>
    <row r="463" spans="1:32" ht="31.5" x14ac:dyDescent="0.25">
      <c r="A463" s="190"/>
      <c r="B463" s="141">
        <v>2019</v>
      </c>
      <c r="C463" s="141">
        <v>2020</v>
      </c>
      <c r="D463" s="141">
        <v>2021</v>
      </c>
      <c r="E463" s="141">
        <v>2022</v>
      </c>
      <c r="F463" s="141">
        <v>2023</v>
      </c>
      <c r="G463" s="141">
        <v>2024</v>
      </c>
      <c r="H463" s="141">
        <v>2025</v>
      </c>
      <c r="I463" s="141">
        <v>2026</v>
      </c>
      <c r="J463" s="142" t="s">
        <v>232</v>
      </c>
      <c r="K463" s="142" t="s">
        <v>233</v>
      </c>
      <c r="L463" s="143" t="s">
        <v>234</v>
      </c>
      <c r="M463" s="145" t="s">
        <v>287</v>
      </c>
      <c r="N463" s="144"/>
      <c r="P463" s="190"/>
      <c r="Q463" s="141">
        <v>2019</v>
      </c>
      <c r="R463" s="141">
        <v>2020</v>
      </c>
      <c r="S463" s="141">
        <v>2021</v>
      </c>
      <c r="T463" s="141">
        <v>2022</v>
      </c>
      <c r="U463" s="141">
        <v>2023</v>
      </c>
      <c r="V463" s="141">
        <v>2024</v>
      </c>
      <c r="W463" s="141">
        <v>2025</v>
      </c>
      <c r="X463" s="141">
        <v>2026</v>
      </c>
      <c r="Y463" s="142" t="s">
        <v>232</v>
      </c>
      <c r="Z463" s="142" t="s">
        <v>233</v>
      </c>
      <c r="AA463" s="143" t="s">
        <v>234</v>
      </c>
      <c r="AB463" s="144"/>
      <c r="AC463" s="144"/>
      <c r="AD463" s="145" t="s">
        <v>326</v>
      </c>
      <c r="AE463" s="145" t="s">
        <v>235</v>
      </c>
      <c r="AF463" s="144"/>
    </row>
    <row r="464" spans="1:32" x14ac:dyDescent="0.25">
      <c r="A464" s="146" t="s">
        <v>236</v>
      </c>
      <c r="B464" s="147">
        <v>90</v>
      </c>
      <c r="C464" s="147">
        <v>98</v>
      </c>
      <c r="D464" s="147">
        <v>101</v>
      </c>
      <c r="E464" s="147">
        <v>79</v>
      </c>
      <c r="F464" s="147">
        <v>97</v>
      </c>
      <c r="G464" s="147">
        <v>71</v>
      </c>
      <c r="H464" s="147">
        <v>93</v>
      </c>
      <c r="I464" s="147">
        <v>110</v>
      </c>
      <c r="J464" s="148">
        <v>0.18279569892473119</v>
      </c>
      <c r="K464" s="148">
        <v>0.22416534181240058</v>
      </c>
      <c r="L464" s="147"/>
      <c r="M464" s="155">
        <v>1.4951746635857006E-2</v>
      </c>
      <c r="N464" s="144"/>
      <c r="P464" s="146" t="s">
        <v>236</v>
      </c>
      <c r="Q464" s="147">
        <v>5545</v>
      </c>
      <c r="R464" s="147">
        <v>7081</v>
      </c>
      <c r="S464" s="147">
        <v>5662</v>
      </c>
      <c r="T464" s="147">
        <v>5708</v>
      </c>
      <c r="U464" s="147">
        <v>7037</v>
      </c>
      <c r="V464" s="147">
        <v>6454</v>
      </c>
      <c r="W464" s="147">
        <v>6947</v>
      </c>
      <c r="X464" s="147">
        <v>7357</v>
      </c>
      <c r="Y464" s="148">
        <v>5.9018281272491722E-2</v>
      </c>
      <c r="Z464" s="148">
        <v>0.15899986496826762</v>
      </c>
      <c r="AA464" s="147"/>
      <c r="AB464" s="144"/>
      <c r="AC464" s="144"/>
      <c r="AD464" s="147">
        <v>89.857142857142861</v>
      </c>
      <c r="AE464" s="147">
        <v>6347.7142857142853</v>
      </c>
      <c r="AF464" s="144"/>
    </row>
    <row r="465" spans="1:32" x14ac:dyDescent="0.25">
      <c r="A465" s="149" t="s">
        <v>237</v>
      </c>
      <c r="B465" s="150">
        <v>37</v>
      </c>
      <c r="C465" s="150">
        <v>32</v>
      </c>
      <c r="D465" s="150">
        <v>37</v>
      </c>
      <c r="E465" s="150">
        <v>16</v>
      </c>
      <c r="F465" s="150">
        <v>24</v>
      </c>
      <c r="G465" s="150">
        <v>15</v>
      </c>
      <c r="H465" s="150">
        <v>15</v>
      </c>
      <c r="I465" s="150">
        <v>24</v>
      </c>
      <c r="J465" s="148">
        <v>0.6</v>
      </c>
      <c r="K465" s="148">
        <v>-4.5454545454545435E-2</v>
      </c>
      <c r="L465" s="147"/>
      <c r="M465" s="155">
        <v>2.072538860103627E-2</v>
      </c>
      <c r="N465" s="144"/>
      <c r="P465" s="149" t="s">
        <v>237</v>
      </c>
      <c r="Q465" s="150">
        <v>1228</v>
      </c>
      <c r="R465" s="150">
        <v>1410</v>
      </c>
      <c r="S465" s="150">
        <v>1006</v>
      </c>
      <c r="T465" s="150">
        <v>963</v>
      </c>
      <c r="U465" s="150">
        <v>1061</v>
      </c>
      <c r="V465" s="150">
        <v>951</v>
      </c>
      <c r="W465" s="150">
        <v>1007</v>
      </c>
      <c r="X465" s="150">
        <v>1158</v>
      </c>
      <c r="Y465" s="148">
        <v>0.1499503475670308</v>
      </c>
      <c r="Z465" s="148">
        <v>6.294256490952016E-2</v>
      </c>
      <c r="AA465" s="147"/>
      <c r="AB465" s="144"/>
      <c r="AC465" s="144"/>
      <c r="AD465" s="150">
        <v>25.142857142857142</v>
      </c>
      <c r="AE465" s="150">
        <v>1089.4285714285713</v>
      </c>
      <c r="AF465" s="144"/>
    </row>
    <row r="466" spans="1:32" x14ac:dyDescent="0.25">
      <c r="A466" s="146" t="s">
        <v>90</v>
      </c>
      <c r="B466" s="151">
        <v>0.44578313253012047</v>
      </c>
      <c r="C466" s="151">
        <v>0.3595505617977528</v>
      </c>
      <c r="D466" s="151">
        <v>0.46250000000000002</v>
      </c>
      <c r="E466" s="151">
        <v>0.24242424242424243</v>
      </c>
      <c r="F466" s="151">
        <v>0.27586206896551724</v>
      </c>
      <c r="G466" s="151">
        <v>0.29411764705882354</v>
      </c>
      <c r="H466" s="151">
        <v>0.19480519480519481</v>
      </c>
      <c r="I466" s="151">
        <v>0.3380281690140845</v>
      </c>
      <c r="J466" s="172">
        <v>14.322297420888969</v>
      </c>
      <c r="K466" s="172">
        <v>0.78217900272177232</v>
      </c>
      <c r="L466" s="147"/>
      <c r="M466" s="203">
        <v>16.730724906715835</v>
      </c>
      <c r="N466" s="144"/>
      <c r="P466" s="146" t="s">
        <v>90</v>
      </c>
      <c r="Q466" s="151">
        <v>0.23004870738104158</v>
      </c>
      <c r="R466" s="151">
        <v>0.20467411815938452</v>
      </c>
      <c r="S466" s="151">
        <v>0.18691936083240432</v>
      </c>
      <c r="T466" s="151">
        <v>0.17810245977436656</v>
      </c>
      <c r="U466" s="151">
        <v>0.15895131086142322</v>
      </c>
      <c r="V466" s="151">
        <v>0.16020889487870621</v>
      </c>
      <c r="W466" s="151">
        <v>0.15276092233009708</v>
      </c>
      <c r="X466" s="151">
        <v>0.17072091994692615</v>
      </c>
      <c r="Y466" s="172">
        <v>1.7959997616829066</v>
      </c>
      <c r="Z466" s="172">
        <v>-0.99086544153278167</v>
      </c>
      <c r="AA466" s="147"/>
      <c r="AB466" s="144"/>
      <c r="AC466" s="144"/>
      <c r="AD466" s="151">
        <v>0.33020637898686678</v>
      </c>
      <c r="AE466" s="151">
        <v>0.18062957436225396</v>
      </c>
      <c r="AF466" s="144"/>
    </row>
    <row r="467" spans="1:32" x14ac:dyDescent="0.25">
      <c r="A467" s="149" t="s">
        <v>238</v>
      </c>
      <c r="B467" s="150">
        <v>24</v>
      </c>
      <c r="C467" s="150">
        <v>18</v>
      </c>
      <c r="D467" s="150">
        <v>12</v>
      </c>
      <c r="E467" s="150">
        <v>11</v>
      </c>
      <c r="F467" s="150">
        <v>12</v>
      </c>
      <c r="G467" s="150">
        <v>5</v>
      </c>
      <c r="H467" s="150">
        <v>10</v>
      </c>
      <c r="I467" s="150">
        <v>10</v>
      </c>
      <c r="J467" s="148">
        <v>0</v>
      </c>
      <c r="K467" s="148">
        <v>-0.23913043478260868</v>
      </c>
      <c r="L467" s="147"/>
      <c r="M467" s="155">
        <v>1.1695906432748537E-2</v>
      </c>
      <c r="N467" s="144"/>
      <c r="P467" s="149" t="s">
        <v>238</v>
      </c>
      <c r="Q467" s="150">
        <v>928</v>
      </c>
      <c r="R467" s="150">
        <v>1049</v>
      </c>
      <c r="S467" s="150">
        <v>707</v>
      </c>
      <c r="T467" s="150">
        <v>680</v>
      </c>
      <c r="U467" s="150">
        <v>763</v>
      </c>
      <c r="V467" s="150">
        <v>663</v>
      </c>
      <c r="W467" s="150">
        <v>759</v>
      </c>
      <c r="X467" s="150">
        <v>855</v>
      </c>
      <c r="Y467" s="148">
        <v>0.12648221343873517</v>
      </c>
      <c r="Z467" s="148">
        <v>7.8572715804649557E-2</v>
      </c>
      <c r="AA467" s="147"/>
      <c r="AB467" s="144"/>
      <c r="AC467" s="144"/>
      <c r="AD467" s="150">
        <v>13.142857142857142</v>
      </c>
      <c r="AE467" s="150">
        <v>792.71428571428567</v>
      </c>
      <c r="AF467" s="144"/>
    </row>
    <row r="468" spans="1:32" x14ac:dyDescent="0.25">
      <c r="A468" s="149" t="s">
        <v>239</v>
      </c>
      <c r="B468" s="153">
        <v>0.26666666666666666</v>
      </c>
      <c r="C468" s="153">
        <v>0.18367346938775511</v>
      </c>
      <c r="D468" s="153">
        <v>0.11881188118811881</v>
      </c>
      <c r="E468" s="153">
        <v>0.13924050632911392</v>
      </c>
      <c r="F468" s="153">
        <v>0.12371134020618557</v>
      </c>
      <c r="G468" s="153">
        <v>7.0422535211267609E-2</v>
      </c>
      <c r="H468" s="153">
        <v>0.10752688172043011</v>
      </c>
      <c r="I468" s="153">
        <v>9.0909090909090912E-2</v>
      </c>
      <c r="J468" s="172">
        <v>-1.6617790811339197</v>
      </c>
      <c r="K468" s="172">
        <v>-5.5354820060702385</v>
      </c>
      <c r="L468" s="147"/>
      <c r="M468" s="203">
        <v>-2.530675794234309</v>
      </c>
      <c r="N468" s="144"/>
      <c r="P468" s="149" t="s">
        <v>239</v>
      </c>
      <c r="Q468" s="153">
        <v>0.16735798016230838</v>
      </c>
      <c r="R468" s="153">
        <v>0.14814291766699619</v>
      </c>
      <c r="S468" s="153">
        <v>0.1248675379724479</v>
      </c>
      <c r="T468" s="153">
        <v>0.11913104414856342</v>
      </c>
      <c r="U468" s="153">
        <v>0.10842688645729714</v>
      </c>
      <c r="V468" s="153">
        <v>0.10272699101332507</v>
      </c>
      <c r="W468" s="153">
        <v>0.10925579386785662</v>
      </c>
      <c r="X468" s="153">
        <v>0.116215848851434</v>
      </c>
      <c r="Y468" s="172">
        <v>0.69600549835773795</v>
      </c>
      <c r="Z468" s="172">
        <v>-0.86659983826660048</v>
      </c>
      <c r="AA468" s="147"/>
      <c r="AB468" s="144"/>
      <c r="AC468" s="144"/>
      <c r="AD468" s="153">
        <v>0.1462639109697933</v>
      </c>
      <c r="AE468" s="153">
        <v>0.12488184723410001</v>
      </c>
      <c r="AF468" s="144"/>
    </row>
    <row r="469" spans="1:32" x14ac:dyDescent="0.25">
      <c r="A469" s="149" t="s">
        <v>240</v>
      </c>
      <c r="B469" s="153">
        <v>0.64864864864864868</v>
      </c>
      <c r="C469" s="153">
        <v>0.5625</v>
      </c>
      <c r="D469" s="153">
        <v>0.32432432432432434</v>
      </c>
      <c r="E469" s="153">
        <v>0.6875</v>
      </c>
      <c r="F469" s="153">
        <v>0.5</v>
      </c>
      <c r="G469" s="153">
        <v>0.33333333333333331</v>
      </c>
      <c r="H469" s="153">
        <v>0.66666666666666663</v>
      </c>
      <c r="I469" s="153">
        <v>0.41666666666666669</v>
      </c>
      <c r="J469" s="172">
        <v>-24.999999999999993</v>
      </c>
      <c r="K469" s="172">
        <v>-10.606060606060602</v>
      </c>
      <c r="L469" s="147"/>
      <c r="M469" s="203">
        <v>-32.167530224525038</v>
      </c>
      <c r="N469" s="144"/>
      <c r="P469" s="149" t="s">
        <v>240</v>
      </c>
      <c r="Q469" s="153">
        <v>0.75570032573289903</v>
      </c>
      <c r="R469" s="153">
        <v>0.74397163120567378</v>
      </c>
      <c r="S469" s="153">
        <v>0.70278330019880719</v>
      </c>
      <c r="T469" s="153">
        <v>0.70612668743509865</v>
      </c>
      <c r="U469" s="153">
        <v>0.71913289349670118</v>
      </c>
      <c r="V469" s="153">
        <v>0.69716088328075709</v>
      </c>
      <c r="W469" s="153">
        <v>0.7537239324726912</v>
      </c>
      <c r="X469" s="153">
        <v>0.73834196891191706</v>
      </c>
      <c r="Y469" s="172">
        <v>-1.5381963560774148</v>
      </c>
      <c r="Z469" s="172">
        <v>1.0699692489152812</v>
      </c>
      <c r="AA469" s="147"/>
      <c r="AB469" s="144"/>
      <c r="AC469" s="144"/>
      <c r="AD469" s="153">
        <v>0.52272727272727271</v>
      </c>
      <c r="AE469" s="153">
        <v>0.72764227642276424</v>
      </c>
      <c r="AF469" s="144"/>
    </row>
    <row r="470" spans="1:32" ht="22.15" customHeight="1" x14ac:dyDescent="0.25">
      <c r="A470" s="154" t="s">
        <v>241</v>
      </c>
      <c r="B470" s="155">
        <v>5.4054054054054057E-2</v>
      </c>
      <c r="C470" s="155">
        <v>0.1875</v>
      </c>
      <c r="D470" s="155">
        <v>0.32432432432432434</v>
      </c>
      <c r="E470" s="155">
        <v>0.125</v>
      </c>
      <c r="F470" s="155">
        <v>4.1666666666666664E-2</v>
      </c>
      <c r="G470" s="155">
        <v>0.33333333333333331</v>
      </c>
      <c r="H470" s="155">
        <v>0.13333333333333333</v>
      </c>
      <c r="I470" s="155">
        <v>0</v>
      </c>
      <c r="J470" s="172">
        <v>-13.333333333333334</v>
      </c>
      <c r="K470" s="172">
        <v>-17.045454545454543</v>
      </c>
      <c r="L470" s="147"/>
      <c r="M470" s="203">
        <v>-2.849740932642487</v>
      </c>
      <c r="N470" s="144"/>
      <c r="P470" s="154" t="s">
        <v>241</v>
      </c>
      <c r="Q470" s="155">
        <v>3.2573289902280131E-2</v>
      </c>
      <c r="R470" s="155">
        <v>4.9645390070921988E-2</v>
      </c>
      <c r="S470" s="155">
        <v>5.4671968190854868E-2</v>
      </c>
      <c r="T470" s="155">
        <v>3.4267912772585667E-2</v>
      </c>
      <c r="U470" s="155">
        <v>4.429783223374175E-2</v>
      </c>
      <c r="V470" s="155">
        <v>3.1545741324921134E-2</v>
      </c>
      <c r="W470" s="155">
        <v>2.6812313803376366E-2</v>
      </c>
      <c r="X470" s="155">
        <v>2.8497409326424871E-2</v>
      </c>
      <c r="Y470" s="172">
        <v>0.16850955230485049</v>
      </c>
      <c r="Z470" s="172">
        <v>-1.1103954429148171</v>
      </c>
      <c r="AA470" s="147"/>
      <c r="AB470" s="144"/>
      <c r="AC470" s="144"/>
      <c r="AD470" s="151">
        <v>0.17045454545454544</v>
      </c>
      <c r="AE470" s="151">
        <v>3.9601363755573042E-2</v>
      </c>
      <c r="AF470" s="144"/>
    </row>
    <row r="471" spans="1:32" ht="22.15" customHeight="1" x14ac:dyDescent="0.25">
      <c r="A471" s="154" t="s">
        <v>242</v>
      </c>
      <c r="B471" s="155">
        <v>2.2222222222222223E-2</v>
      </c>
      <c r="C471" s="155">
        <v>6.1224489795918366E-2</v>
      </c>
      <c r="D471" s="155">
        <v>0.11881188118811881</v>
      </c>
      <c r="E471" s="155">
        <v>2.5316455696202531E-2</v>
      </c>
      <c r="F471" s="155">
        <v>1.0309278350515464E-2</v>
      </c>
      <c r="G471" s="155">
        <v>7.0422535211267609E-2</v>
      </c>
      <c r="H471" s="155">
        <v>2.1505376344086023E-2</v>
      </c>
      <c r="I471" s="155">
        <v>0</v>
      </c>
      <c r="J471" s="172">
        <v>-2.1505376344086025</v>
      </c>
      <c r="K471" s="172">
        <v>-4.7694753577106521</v>
      </c>
      <c r="L471" s="147"/>
      <c r="M471" s="203">
        <v>-0.44855239907571021</v>
      </c>
      <c r="N471" s="144"/>
      <c r="P471" s="154" t="s">
        <v>242</v>
      </c>
      <c r="Q471" s="155">
        <v>7.2137060414788094E-3</v>
      </c>
      <c r="R471" s="155">
        <v>9.8856093772066098E-3</v>
      </c>
      <c r="S471" s="155">
        <v>9.7138820204874608E-3</v>
      </c>
      <c r="T471" s="155">
        <v>5.7813594954449895E-3</v>
      </c>
      <c r="U471" s="155">
        <v>6.6789825209606366E-3</v>
      </c>
      <c r="V471" s="155">
        <v>4.6482801363495509E-3</v>
      </c>
      <c r="W471" s="155">
        <v>3.8865697423348207E-3</v>
      </c>
      <c r="X471" s="155">
        <v>4.4855239907571022E-3</v>
      </c>
      <c r="Y471" s="172">
        <v>5.9895424842228151E-2</v>
      </c>
      <c r="Z471" s="172">
        <v>-0.23110732095849781</v>
      </c>
      <c r="AA471" s="147"/>
      <c r="AB471" s="144"/>
      <c r="AC471" s="144"/>
      <c r="AD471" s="151">
        <v>4.7694753577106522E-2</v>
      </c>
      <c r="AE471" s="151">
        <v>6.7965972003420803E-3</v>
      </c>
      <c r="AF471" s="144"/>
    </row>
    <row r="472" spans="1:32" ht="22.15" customHeight="1" x14ac:dyDescent="0.25">
      <c r="A472" s="154" t="s">
        <v>243</v>
      </c>
      <c r="B472" s="155">
        <v>0.2</v>
      </c>
      <c r="C472" s="155">
        <v>0.16326530612244897</v>
      </c>
      <c r="D472" s="155">
        <v>7.9207920792079209E-2</v>
      </c>
      <c r="E472" s="155">
        <v>0.11392405063291139</v>
      </c>
      <c r="F472" s="155">
        <v>0.10309278350515463</v>
      </c>
      <c r="G472" s="155">
        <v>9.8591549295774641E-2</v>
      </c>
      <c r="H472" s="155">
        <v>0.12903225806451613</v>
      </c>
      <c r="I472" s="155">
        <v>9.0909090909090912E-2</v>
      </c>
      <c r="J472" s="172">
        <v>-3.8123167155425213</v>
      </c>
      <c r="K472" s="172">
        <v>-3.6276918629859796</v>
      </c>
      <c r="L472" s="147"/>
      <c r="M472" s="203">
        <v>2.4441780864235665</v>
      </c>
      <c r="N472" s="144"/>
      <c r="P472" s="154" t="s">
        <v>243</v>
      </c>
      <c r="Q472" s="155">
        <v>8.5662759242560865E-2</v>
      </c>
      <c r="R472" s="155">
        <v>7.9649766982064676E-2</v>
      </c>
      <c r="S472" s="155">
        <v>7.9653832567997171E-2</v>
      </c>
      <c r="T472" s="155">
        <v>8.2866152768044848E-2</v>
      </c>
      <c r="U472" s="155">
        <v>7.4179337785988342E-2</v>
      </c>
      <c r="V472" s="155">
        <v>8.0105361016423918E-2</v>
      </c>
      <c r="W472" s="155">
        <v>7.4564560241831002E-2</v>
      </c>
      <c r="X472" s="155">
        <v>6.6467310044855246E-2</v>
      </c>
      <c r="Y472" s="172">
        <v>-0.8097250196975756</v>
      </c>
      <c r="Z472" s="172">
        <v>-1.2751306329992842</v>
      </c>
      <c r="AA472" s="147"/>
      <c r="AB472" s="144"/>
      <c r="AC472" s="144"/>
      <c r="AD472" s="151">
        <v>0.12718600953895071</v>
      </c>
      <c r="AE472" s="151">
        <v>7.9218616374848089E-2</v>
      </c>
      <c r="AF472" s="144"/>
    </row>
    <row r="473" spans="1:32" ht="22.15" customHeight="1" x14ac:dyDescent="0.25">
      <c r="A473" s="154" t="s">
        <v>244</v>
      </c>
      <c r="B473" s="155">
        <v>0.31111111111111112</v>
      </c>
      <c r="C473" s="155">
        <v>0.41836734693877553</v>
      </c>
      <c r="D473" s="155">
        <v>0.34653465346534651</v>
      </c>
      <c r="E473" s="155">
        <v>0.53164556962025311</v>
      </c>
      <c r="F473" s="155">
        <v>0.53608247422680411</v>
      </c>
      <c r="G473" s="155">
        <v>0.39436619718309857</v>
      </c>
      <c r="H473" s="155">
        <v>0.4838709677419355</v>
      </c>
      <c r="I473" s="155">
        <v>0.30909090909090908</v>
      </c>
      <c r="J473" s="172">
        <v>-17.478005865102642</v>
      </c>
      <c r="K473" s="172">
        <v>-12.175169822228648</v>
      </c>
      <c r="L473" s="147"/>
      <c r="M473" s="203">
        <v>-29.781407935546856</v>
      </c>
      <c r="N473" s="144"/>
      <c r="P473" s="154" t="s">
        <v>244</v>
      </c>
      <c r="Q473" s="155">
        <v>0.64364292155094682</v>
      </c>
      <c r="R473" s="155">
        <v>0.65188532693122436</v>
      </c>
      <c r="S473" s="155">
        <v>0.65312610385022962</v>
      </c>
      <c r="T473" s="155">
        <v>0.66012613875262793</v>
      </c>
      <c r="U473" s="155">
        <v>0.67670882478328831</v>
      </c>
      <c r="V473" s="155">
        <v>0.61574217539510379</v>
      </c>
      <c r="W473" s="155">
        <v>0.64027637829278827</v>
      </c>
      <c r="X473" s="155">
        <v>0.60690498844637764</v>
      </c>
      <c r="Y473" s="172">
        <v>-3.3371389846410637</v>
      </c>
      <c r="Z473" s="172">
        <v>-4.2035012453833893</v>
      </c>
      <c r="AA473" s="147"/>
      <c r="AB473" s="144"/>
      <c r="AC473" s="144"/>
      <c r="AD473" s="151">
        <v>0.43084260731319557</v>
      </c>
      <c r="AE473" s="151">
        <v>0.64894000090021153</v>
      </c>
      <c r="AF473" s="144"/>
    </row>
    <row r="474" spans="1:32" ht="22.15" customHeight="1" x14ac:dyDescent="0.25">
      <c r="A474" s="154" t="s">
        <v>245</v>
      </c>
      <c r="B474" s="155">
        <v>0</v>
      </c>
      <c r="C474" s="155">
        <v>0</v>
      </c>
      <c r="D474" s="155">
        <v>0</v>
      </c>
      <c r="E474" s="155">
        <v>0</v>
      </c>
      <c r="F474" s="155">
        <v>0</v>
      </c>
      <c r="G474" s="155">
        <v>0</v>
      </c>
      <c r="H474" s="155">
        <v>3.2258064516129031E-2</v>
      </c>
      <c r="I474" s="155">
        <v>0</v>
      </c>
      <c r="J474" s="172">
        <v>-3.225806451612903</v>
      </c>
      <c r="K474" s="172">
        <v>-0.47694753577106513</v>
      </c>
      <c r="L474" s="147"/>
      <c r="M474" s="203">
        <v>-7.1224683974446101</v>
      </c>
      <c r="N474" s="144"/>
      <c r="P474" s="154" t="s">
        <v>245</v>
      </c>
      <c r="Q474" s="155">
        <v>2.7772768259693416E-2</v>
      </c>
      <c r="R474" s="155">
        <v>4.1519559384267761E-2</v>
      </c>
      <c r="S474" s="155">
        <v>3.6559519604380079E-2</v>
      </c>
      <c r="T474" s="155">
        <v>3.7491240364400838E-2</v>
      </c>
      <c r="U474" s="155">
        <v>4.6894983657808725E-2</v>
      </c>
      <c r="V474" s="155">
        <v>7.3597768825534551E-2</v>
      </c>
      <c r="W474" s="155">
        <v>8.6800057578810999E-2</v>
      </c>
      <c r="X474" s="155">
        <v>7.1224683974446104E-2</v>
      </c>
      <c r="Y474" s="172">
        <v>-1.5575373604364895</v>
      </c>
      <c r="Z474" s="172">
        <v>1.9980141506966247</v>
      </c>
      <c r="AA474" s="147"/>
      <c r="AB474" s="144"/>
      <c r="AC474" s="144"/>
      <c r="AD474" s="151">
        <v>4.7694753577106515E-3</v>
      </c>
      <c r="AE474" s="151">
        <v>5.1244542467479857E-2</v>
      </c>
      <c r="AF474" s="144"/>
    </row>
    <row r="475" spans="1:32" ht="22.15" customHeight="1" x14ac:dyDescent="0.25">
      <c r="A475" s="154" t="s">
        <v>246</v>
      </c>
      <c r="B475" s="155">
        <v>3.3333333333333333E-2</v>
      </c>
      <c r="C475" s="155">
        <v>5.1020408163265307E-2</v>
      </c>
      <c r="D475" s="155">
        <v>0.17821782178217821</v>
      </c>
      <c r="E475" s="155">
        <v>0.10126582278481013</v>
      </c>
      <c r="F475" s="155">
        <v>6.1855670103092786E-2</v>
      </c>
      <c r="G475" s="155">
        <v>0.25352112676056338</v>
      </c>
      <c r="H475" s="155">
        <v>9.6774193548387094E-2</v>
      </c>
      <c r="I475" s="155">
        <v>0.33636363636363636</v>
      </c>
      <c r="J475" s="172">
        <v>23.958944281524928</v>
      </c>
      <c r="K475" s="172">
        <v>22.984535337476515</v>
      </c>
      <c r="L475" s="147"/>
      <c r="M475" s="203">
        <v>26.50030274197734</v>
      </c>
      <c r="N475" s="144"/>
      <c r="P475" s="154" t="s">
        <v>246</v>
      </c>
      <c r="Q475" s="155">
        <v>2.5969341749323714E-2</v>
      </c>
      <c r="R475" s="155">
        <v>2.0618556701030927E-2</v>
      </c>
      <c r="S475" s="155">
        <v>3.8855528081949843E-2</v>
      </c>
      <c r="T475" s="155">
        <v>4.3973370707778556E-2</v>
      </c>
      <c r="U475" s="155">
        <v>4.3058121358533465E-2</v>
      </c>
      <c r="V475" s="155">
        <v>6.9414316702819959E-2</v>
      </c>
      <c r="W475" s="155">
        <v>4.0880955808262558E-2</v>
      </c>
      <c r="X475" s="155">
        <v>7.1360608943862994E-2</v>
      </c>
      <c r="Y475" s="172">
        <v>3.0479653135600437</v>
      </c>
      <c r="Z475" s="172">
        <v>3.0941110361696187</v>
      </c>
      <c r="AA475" s="147"/>
      <c r="AB475" s="144"/>
      <c r="AC475" s="144"/>
      <c r="AD475" s="151">
        <v>0.10651828298887123</v>
      </c>
      <c r="AE475" s="151">
        <v>4.0419498582166806E-2</v>
      </c>
      <c r="AF475" s="144"/>
    </row>
    <row r="476" spans="1:32" x14ac:dyDescent="0.25">
      <c r="A476" s="149" t="s">
        <v>247</v>
      </c>
      <c r="B476" s="150">
        <v>92.833333333333215</v>
      </c>
      <c r="C476" s="150">
        <v>49.683673469387749</v>
      </c>
      <c r="D476" s="150">
        <v>46.287128712871279</v>
      </c>
      <c r="E476" s="150">
        <v>51.822784810126585</v>
      </c>
      <c r="F476" s="150">
        <v>88.216494845360856</v>
      </c>
      <c r="G476" s="150">
        <v>34.169014084507033</v>
      </c>
      <c r="H476" s="150">
        <v>41.52688172043009</v>
      </c>
      <c r="I476" s="150">
        <v>39.872727272727275</v>
      </c>
      <c r="J476" s="177">
        <v>-1.6541544477028154</v>
      </c>
      <c r="K476" s="177">
        <v>-18.693250469721058</v>
      </c>
      <c r="L476" s="147"/>
      <c r="M476" s="203">
        <v>6.1827721279672119</v>
      </c>
      <c r="N476" s="144"/>
      <c r="P476" s="149" t="s">
        <v>247</v>
      </c>
      <c r="Q476" s="150">
        <v>48.781424706943191</v>
      </c>
      <c r="R476" s="150">
        <v>42.672503883632245</v>
      </c>
      <c r="S476" s="150">
        <v>32.102260685270238</v>
      </c>
      <c r="T476" s="150">
        <v>35.714786264891387</v>
      </c>
      <c r="U476" s="150">
        <v>30.122921699587888</v>
      </c>
      <c r="V476" s="150">
        <v>28.453517198636504</v>
      </c>
      <c r="W476" s="150">
        <v>39.50453433136606</v>
      </c>
      <c r="X476" s="150">
        <v>33.689955144760063</v>
      </c>
      <c r="Y476" s="177">
        <v>-5.8145791866059966</v>
      </c>
      <c r="Z476" s="177">
        <v>-2.9561266844698082</v>
      </c>
      <c r="AA476" s="147"/>
      <c r="AB476" s="144"/>
      <c r="AC476" s="144"/>
      <c r="AD476" s="150">
        <v>58.565977742448332</v>
      </c>
      <c r="AE476" s="150">
        <v>36.646081829229871</v>
      </c>
      <c r="AF476" s="144"/>
    </row>
    <row r="477" spans="1:32" x14ac:dyDescent="0.25">
      <c r="A477" s="149" t="s">
        <v>248</v>
      </c>
      <c r="B477" s="150">
        <v>109.48648648648648</v>
      </c>
      <c r="C477" s="150">
        <v>79.843749999999986</v>
      </c>
      <c r="D477" s="150">
        <v>73.702702702702851</v>
      </c>
      <c r="E477" s="150">
        <v>133.1875</v>
      </c>
      <c r="F477" s="150">
        <v>228.91666666666666</v>
      </c>
      <c r="G477" s="150">
        <v>55.333333333333336</v>
      </c>
      <c r="H477" s="150">
        <v>94.59999999999998</v>
      </c>
      <c r="I477" s="150">
        <v>71.666666666666686</v>
      </c>
      <c r="J477" s="177">
        <v>-22.933333333333294</v>
      </c>
      <c r="K477" s="177">
        <v>-37.46401515151517</v>
      </c>
      <c r="L477" s="147"/>
      <c r="M477" s="203">
        <v>-40.8506044905007</v>
      </c>
      <c r="N477" s="144"/>
      <c r="P477" s="149" t="s">
        <v>248</v>
      </c>
      <c r="Q477" s="150">
        <v>121.71661237785004</v>
      </c>
      <c r="R477" s="150">
        <v>120.71276595744671</v>
      </c>
      <c r="S477" s="150">
        <v>95.372763419483235</v>
      </c>
      <c r="T477" s="150">
        <v>109.57632398753876</v>
      </c>
      <c r="U477" s="150">
        <v>106.75683317624876</v>
      </c>
      <c r="V477" s="150">
        <v>92.769716088328082</v>
      </c>
      <c r="W477" s="150">
        <v>117.40218470705076</v>
      </c>
      <c r="X477" s="150">
        <v>112.51727115716739</v>
      </c>
      <c r="Y477" s="177">
        <v>-4.8849135498833789</v>
      </c>
      <c r="Z477" s="177">
        <v>2.2554038610750951</v>
      </c>
      <c r="AA477" s="147"/>
      <c r="AB477" s="144"/>
      <c r="AC477" s="144"/>
      <c r="AD477" s="150">
        <v>109.13068181818186</v>
      </c>
      <c r="AE477" s="150">
        <v>110.26186729609229</v>
      </c>
      <c r="AF477" s="144"/>
    </row>
    <row r="478" spans="1:32" x14ac:dyDescent="0.25">
      <c r="A478" s="146" t="s">
        <v>249</v>
      </c>
      <c r="B478" s="147">
        <v>19</v>
      </c>
      <c r="C478" s="147">
        <v>13</v>
      </c>
      <c r="D478" s="147">
        <v>13</v>
      </c>
      <c r="E478" s="147">
        <v>13</v>
      </c>
      <c r="F478" s="147">
        <v>30</v>
      </c>
      <c r="G478" s="147">
        <v>22</v>
      </c>
      <c r="H478" s="147">
        <v>21</v>
      </c>
      <c r="I478" s="147">
        <v>12</v>
      </c>
      <c r="J478" s="148">
        <v>-0.42857142857142855</v>
      </c>
      <c r="K478" s="148">
        <v>-0.35877862595419852</v>
      </c>
      <c r="L478" s="147"/>
      <c r="M478" s="155">
        <v>1.2903225806451613E-2</v>
      </c>
      <c r="N478" s="144"/>
      <c r="P478" s="146" t="s">
        <v>249</v>
      </c>
      <c r="Q478" s="147">
        <v>909</v>
      </c>
      <c r="R478" s="147">
        <v>741</v>
      </c>
      <c r="S478" s="147">
        <v>838</v>
      </c>
      <c r="T478" s="147">
        <v>793</v>
      </c>
      <c r="U478" s="147">
        <v>873</v>
      </c>
      <c r="V478" s="147">
        <v>775</v>
      </c>
      <c r="W478" s="147">
        <v>1044</v>
      </c>
      <c r="X478" s="147">
        <v>930</v>
      </c>
      <c r="Y478" s="148">
        <v>-0.10919540229885058</v>
      </c>
      <c r="Z478" s="148">
        <v>8.9904570567553937E-2</v>
      </c>
      <c r="AA478" s="147"/>
      <c r="AB478" s="144"/>
      <c r="AC478" s="144"/>
      <c r="AD478" s="147">
        <v>18.714285714285715</v>
      </c>
      <c r="AE478" s="147">
        <v>853.28571428571433</v>
      </c>
      <c r="AF478" s="144"/>
    </row>
    <row r="479" spans="1:32" x14ac:dyDescent="0.25">
      <c r="A479" s="146" t="s">
        <v>250</v>
      </c>
      <c r="B479" s="147">
        <v>1</v>
      </c>
      <c r="C479" s="147">
        <v>1</v>
      </c>
      <c r="D479" s="147">
        <v>1</v>
      </c>
      <c r="E479" s="147">
        <v>4</v>
      </c>
      <c r="F479" s="147">
        <v>2</v>
      </c>
      <c r="G479" s="147">
        <v>3</v>
      </c>
      <c r="H479" s="147">
        <v>1</v>
      </c>
      <c r="I479" s="147">
        <v>6</v>
      </c>
      <c r="J479" s="148">
        <v>5</v>
      </c>
      <c r="K479" s="148">
        <v>2.2307692307692304</v>
      </c>
      <c r="L479" s="147"/>
      <c r="M479" s="155">
        <v>3.0769230769230771E-2</v>
      </c>
      <c r="N479" s="144"/>
      <c r="P479" s="146" t="s">
        <v>250</v>
      </c>
      <c r="Q479" s="147">
        <v>141</v>
      </c>
      <c r="R479" s="147">
        <v>95</v>
      </c>
      <c r="S479" s="147">
        <v>119</v>
      </c>
      <c r="T479" s="147">
        <v>101</v>
      </c>
      <c r="U479" s="147">
        <v>117</v>
      </c>
      <c r="V479" s="147">
        <v>118</v>
      </c>
      <c r="W479" s="147">
        <v>145</v>
      </c>
      <c r="X479" s="147">
        <v>195</v>
      </c>
      <c r="Y479" s="148">
        <v>0.34482758620689657</v>
      </c>
      <c r="Z479" s="148">
        <v>0.63277511961722488</v>
      </c>
      <c r="AA479" s="147"/>
      <c r="AB479" s="144"/>
      <c r="AC479" s="144"/>
      <c r="AD479" s="150">
        <v>1.8571428571428572</v>
      </c>
      <c r="AE479" s="150">
        <v>119.42857142857143</v>
      </c>
      <c r="AF479" s="144"/>
    </row>
    <row r="480" spans="1:32" x14ac:dyDescent="0.25">
      <c r="A480" s="149" t="s">
        <v>251</v>
      </c>
      <c r="B480" s="150">
        <v>0</v>
      </c>
      <c r="C480" s="150">
        <v>59</v>
      </c>
      <c r="D480" s="150">
        <v>43</v>
      </c>
      <c r="E480" s="150">
        <v>24</v>
      </c>
      <c r="F480" s="150">
        <v>22</v>
      </c>
      <c r="G480" s="150">
        <v>32</v>
      </c>
      <c r="H480" s="150">
        <v>35</v>
      </c>
      <c r="I480" s="150">
        <v>35</v>
      </c>
      <c r="J480" s="148">
        <v>0</v>
      </c>
      <c r="K480" s="157">
        <v>-2.3255813953488438E-2</v>
      </c>
      <c r="L480" s="147"/>
      <c r="M480" s="155">
        <v>2.6178010471204188E-2</v>
      </c>
      <c r="N480" s="144"/>
      <c r="P480" s="149" t="s">
        <v>251</v>
      </c>
      <c r="Q480" s="150">
        <v>0</v>
      </c>
      <c r="R480" s="150">
        <v>1675</v>
      </c>
      <c r="S480" s="150">
        <v>1371</v>
      </c>
      <c r="T480" s="150">
        <v>1252</v>
      </c>
      <c r="U480" s="150">
        <v>1150</v>
      </c>
      <c r="V480" s="150">
        <v>1140</v>
      </c>
      <c r="W480" s="150">
        <v>1246</v>
      </c>
      <c r="X480" s="150">
        <v>1337</v>
      </c>
      <c r="Y480" s="148">
        <v>7.3033707865168537E-2</v>
      </c>
      <c r="Z480" s="157">
        <v>2.3997957620627973E-2</v>
      </c>
      <c r="AA480" s="147"/>
      <c r="AB480" s="144"/>
      <c r="AC480" s="144"/>
      <c r="AD480" s="158">
        <v>35.833333333333336</v>
      </c>
      <c r="AE480" s="158">
        <v>1305.6666666666667</v>
      </c>
      <c r="AF480" s="144"/>
    </row>
    <row r="481" spans="1:32" x14ac:dyDescent="0.25">
      <c r="A481" s="159" t="s">
        <v>252</v>
      </c>
      <c r="B481" s="147">
        <v>11</v>
      </c>
      <c r="C481" s="147">
        <v>4</v>
      </c>
      <c r="D481" s="147">
        <v>12</v>
      </c>
      <c r="E481" s="147">
        <v>7</v>
      </c>
      <c r="F481" s="147">
        <v>2</v>
      </c>
      <c r="G481" s="147">
        <v>8</v>
      </c>
      <c r="H481" s="147">
        <v>3</v>
      </c>
      <c r="I481" s="147">
        <v>3</v>
      </c>
      <c r="J481" s="148">
        <v>0</v>
      </c>
      <c r="K481" s="148">
        <v>-0.55319148936170215</v>
      </c>
      <c r="L481" s="147"/>
      <c r="M481" s="155">
        <v>7.2115384615384619E-3</v>
      </c>
      <c r="N481" s="144"/>
      <c r="P481" s="159" t="s">
        <v>252</v>
      </c>
      <c r="Q481" s="147">
        <v>472</v>
      </c>
      <c r="R481" s="147">
        <v>445</v>
      </c>
      <c r="S481" s="147">
        <v>499</v>
      </c>
      <c r="T481" s="147">
        <v>345</v>
      </c>
      <c r="U481" s="147">
        <v>316</v>
      </c>
      <c r="V481" s="147">
        <v>354</v>
      </c>
      <c r="W481" s="147">
        <v>403</v>
      </c>
      <c r="X481" s="147">
        <v>416</v>
      </c>
      <c r="Y481" s="148">
        <v>3.2258064516129031E-2</v>
      </c>
      <c r="Z481" s="148">
        <v>2.7522935779816574E-2</v>
      </c>
      <c r="AA481" s="147"/>
      <c r="AB481" s="144"/>
      <c r="AC481" s="144"/>
      <c r="AD481" s="150">
        <v>6.7142857142857144</v>
      </c>
      <c r="AE481" s="150">
        <v>404.85714285714283</v>
      </c>
      <c r="AF481" s="144"/>
    </row>
    <row r="482" spans="1:32" x14ac:dyDescent="0.25">
      <c r="A482" s="159" t="s">
        <v>253</v>
      </c>
      <c r="B482" s="147">
        <v>2</v>
      </c>
      <c r="C482" s="147">
        <v>2</v>
      </c>
      <c r="D482" s="147">
        <v>2</v>
      </c>
      <c r="E482" s="147">
        <v>1</v>
      </c>
      <c r="F482" s="147">
        <v>0</v>
      </c>
      <c r="G482" s="147">
        <v>1</v>
      </c>
      <c r="H482" s="147">
        <v>0</v>
      </c>
      <c r="I482" s="147">
        <v>1</v>
      </c>
      <c r="J482" s="148" t="e">
        <v>#DIV/0!</v>
      </c>
      <c r="K482" s="148">
        <v>-0.12499999999999994</v>
      </c>
      <c r="L482" s="147"/>
      <c r="M482" s="155">
        <v>6.993006993006993E-3</v>
      </c>
      <c r="N482" s="144"/>
      <c r="P482" s="159" t="s">
        <v>253</v>
      </c>
      <c r="Q482" s="147">
        <v>58</v>
      </c>
      <c r="R482" s="147">
        <v>56</v>
      </c>
      <c r="S482" s="147">
        <v>95</v>
      </c>
      <c r="T482" s="147">
        <v>73</v>
      </c>
      <c r="U482" s="147">
        <v>36</v>
      </c>
      <c r="V482" s="147">
        <v>41</v>
      </c>
      <c r="W482" s="147">
        <v>51</v>
      </c>
      <c r="X482" s="147">
        <v>143</v>
      </c>
      <c r="Y482" s="148">
        <v>1.803921568627451</v>
      </c>
      <c r="Z482" s="148">
        <v>1.4414634146341465</v>
      </c>
      <c r="AA482" s="147"/>
      <c r="AB482" s="144"/>
      <c r="AC482" s="144"/>
      <c r="AD482" s="150">
        <v>1.1428571428571428</v>
      </c>
      <c r="AE482" s="150">
        <v>58.571428571428569</v>
      </c>
      <c r="AF482" s="144"/>
    </row>
    <row r="483" spans="1:32" x14ac:dyDescent="0.25">
      <c r="A483" s="159" t="s">
        <v>254</v>
      </c>
      <c r="B483" s="160">
        <v>0.15384615384615385</v>
      </c>
      <c r="C483" s="160">
        <v>0.33333333333333331</v>
      </c>
      <c r="D483" s="160">
        <v>0.14285714285714285</v>
      </c>
      <c r="E483" s="160">
        <v>0.125</v>
      </c>
      <c r="F483" s="160">
        <v>0</v>
      </c>
      <c r="G483" s="160">
        <v>0.1111111111111111</v>
      </c>
      <c r="H483" s="160">
        <v>0</v>
      </c>
      <c r="I483" s="160">
        <v>0.25</v>
      </c>
      <c r="J483" s="172">
        <v>25</v>
      </c>
      <c r="K483" s="172">
        <v>10.454545454545455</v>
      </c>
      <c r="L483" s="147"/>
      <c r="M483" s="203">
        <v>-0.58139534883721034</v>
      </c>
      <c r="N483" s="144"/>
      <c r="P483" s="159" t="s">
        <v>254</v>
      </c>
      <c r="Q483" s="160">
        <v>0.10943396226415095</v>
      </c>
      <c r="R483" s="160">
        <v>0.11177644710578842</v>
      </c>
      <c r="S483" s="160">
        <v>0.15993265993265993</v>
      </c>
      <c r="T483" s="160">
        <v>0.17464114832535885</v>
      </c>
      <c r="U483" s="160">
        <v>0.10227272727272728</v>
      </c>
      <c r="V483" s="160">
        <v>0.10379746835443038</v>
      </c>
      <c r="W483" s="160">
        <v>0.11233480176211454</v>
      </c>
      <c r="X483" s="160">
        <v>0.2558139534883721</v>
      </c>
      <c r="Y483" s="172">
        <v>14.347915172625758</v>
      </c>
      <c r="Z483" s="172">
        <v>12.942677716284805</v>
      </c>
      <c r="AA483" s="147"/>
      <c r="AB483" s="144"/>
      <c r="AC483" s="144"/>
      <c r="AD483" s="191">
        <v>0.14545454545454545</v>
      </c>
      <c r="AE483" s="191">
        <v>0.12638717632552404</v>
      </c>
      <c r="AF483" s="144"/>
    </row>
    <row r="484" spans="1:32" x14ac:dyDescent="0.25">
      <c r="A484" s="161" t="s">
        <v>255</v>
      </c>
      <c r="B484" s="161"/>
      <c r="C484" s="161"/>
      <c r="D484" s="161"/>
      <c r="E484" s="144"/>
      <c r="F484" s="144"/>
      <c r="G484" s="144"/>
      <c r="H484" s="144"/>
      <c r="I484" s="144"/>
      <c r="J484" s="144"/>
      <c r="K484" s="144"/>
      <c r="L484" s="144"/>
      <c r="M484" s="144"/>
      <c r="N484" s="144"/>
      <c r="O484" s="204"/>
      <c r="P484" s="161" t="s">
        <v>255</v>
      </c>
      <c r="Q484" s="161"/>
      <c r="R484" s="161"/>
      <c r="S484" s="161"/>
      <c r="T484" s="144"/>
      <c r="U484" s="144"/>
      <c r="V484" s="144"/>
      <c r="W484" s="144"/>
      <c r="X484" s="144"/>
      <c r="Y484" s="144"/>
      <c r="Z484" s="144"/>
      <c r="AA484" s="144"/>
      <c r="AB484" s="144"/>
      <c r="AC484" s="144"/>
      <c r="AD484" s="144"/>
      <c r="AE484" s="144"/>
      <c r="AF484" s="144"/>
    </row>
    <row r="487" spans="1:32" x14ac:dyDescent="0.25">
      <c r="A487" s="189" t="s">
        <v>263</v>
      </c>
      <c r="B487" s="189"/>
      <c r="C487" s="189"/>
      <c r="D487" s="189"/>
      <c r="E487" s="181"/>
      <c r="F487" s="167"/>
      <c r="G487" s="167"/>
      <c r="H487" s="167"/>
      <c r="I487" s="167"/>
      <c r="J487" s="167"/>
      <c r="K487" s="167"/>
      <c r="L487" s="188"/>
      <c r="M487" s="211"/>
      <c r="N487" s="144"/>
      <c r="O487" s="211"/>
      <c r="P487" s="189" t="s">
        <v>263</v>
      </c>
      <c r="Q487" s="189"/>
      <c r="R487" s="189"/>
      <c r="S487" s="189"/>
      <c r="T487" s="181"/>
      <c r="U487" s="144"/>
      <c r="V487" s="144"/>
      <c r="W487" s="144"/>
      <c r="X487" s="144"/>
      <c r="Y487" s="144"/>
      <c r="Z487" s="144"/>
      <c r="AA487" s="188"/>
      <c r="AB487" s="144"/>
      <c r="AC487" s="144"/>
      <c r="AD487" s="144"/>
      <c r="AE487" s="144"/>
      <c r="AF487" s="144"/>
    </row>
    <row r="488" spans="1:32" x14ac:dyDescent="0.25">
      <c r="A488" s="166" t="s">
        <v>325</v>
      </c>
      <c r="B488" s="166"/>
      <c r="C488" s="166"/>
      <c r="D488" s="166"/>
      <c r="E488" s="213"/>
      <c r="F488" s="167"/>
      <c r="G488" s="167"/>
      <c r="H488" s="167"/>
      <c r="I488" s="167"/>
      <c r="J488" s="167"/>
      <c r="K488" s="167"/>
      <c r="L488" s="167"/>
      <c r="M488" s="144"/>
      <c r="N488" s="144"/>
      <c r="P488" s="166" t="s">
        <v>231</v>
      </c>
      <c r="Q488" s="166"/>
      <c r="R488" s="166"/>
      <c r="S488" s="166"/>
      <c r="T488" s="162"/>
      <c r="U488" s="144"/>
      <c r="V488" s="144"/>
      <c r="W488" s="144"/>
      <c r="X488" s="144"/>
      <c r="Y488" s="144"/>
      <c r="Z488" s="144"/>
      <c r="AA488" s="167"/>
      <c r="AB488" s="144"/>
      <c r="AC488" s="144"/>
      <c r="AD488" s="144"/>
      <c r="AE488" s="144"/>
      <c r="AF488" s="144"/>
    </row>
    <row r="489" spans="1:32" ht="31.5" x14ac:dyDescent="0.25">
      <c r="A489" s="190"/>
      <c r="B489" s="141">
        <v>2019</v>
      </c>
      <c r="C489" s="141">
        <v>2020</v>
      </c>
      <c r="D489" s="141">
        <v>2021</v>
      </c>
      <c r="E489" s="141">
        <v>2022</v>
      </c>
      <c r="F489" s="141">
        <v>2023</v>
      </c>
      <c r="G489" s="141">
        <v>2024</v>
      </c>
      <c r="H489" s="141">
        <v>2025</v>
      </c>
      <c r="I489" s="141">
        <v>2026</v>
      </c>
      <c r="J489" s="142" t="s">
        <v>232</v>
      </c>
      <c r="K489" s="142" t="s">
        <v>233</v>
      </c>
      <c r="L489" s="143" t="s">
        <v>234</v>
      </c>
      <c r="M489" s="145" t="s">
        <v>287</v>
      </c>
      <c r="N489" s="144"/>
      <c r="P489" s="190"/>
      <c r="Q489" s="141">
        <v>2019</v>
      </c>
      <c r="R489" s="141">
        <v>2020</v>
      </c>
      <c r="S489" s="141">
        <v>2021</v>
      </c>
      <c r="T489" s="141">
        <v>2022</v>
      </c>
      <c r="U489" s="141">
        <v>2023</v>
      </c>
      <c r="V489" s="141">
        <v>2024</v>
      </c>
      <c r="W489" s="141">
        <v>2025</v>
      </c>
      <c r="X489" s="141">
        <v>2026</v>
      </c>
      <c r="Y489" s="142" t="s">
        <v>232</v>
      </c>
      <c r="Z489" s="142" t="s">
        <v>233</v>
      </c>
      <c r="AA489" s="143" t="s">
        <v>234</v>
      </c>
      <c r="AB489" s="144"/>
      <c r="AC489" s="144"/>
      <c r="AD489" s="145" t="s">
        <v>326</v>
      </c>
      <c r="AE489" s="145" t="s">
        <v>235</v>
      </c>
      <c r="AF489" s="144"/>
    </row>
    <row r="490" spans="1:32" x14ac:dyDescent="0.25">
      <c r="A490" s="146" t="s">
        <v>236</v>
      </c>
      <c r="B490" s="147">
        <v>405</v>
      </c>
      <c r="C490" s="147">
        <v>415</v>
      </c>
      <c r="D490" s="147">
        <v>382</v>
      </c>
      <c r="E490" s="147">
        <v>480</v>
      </c>
      <c r="F490" s="147">
        <v>321</v>
      </c>
      <c r="G490" s="147">
        <v>328</v>
      </c>
      <c r="H490" s="147">
        <v>310</v>
      </c>
      <c r="I490" s="147">
        <v>366</v>
      </c>
      <c r="J490" s="148">
        <v>0.18064516129032257</v>
      </c>
      <c r="K490" s="148">
        <v>-2.9912911775842464E-2</v>
      </c>
      <c r="L490" s="147"/>
      <c r="M490" s="155">
        <v>1.9425720503158005E-2</v>
      </c>
      <c r="N490" s="144"/>
      <c r="P490" s="146" t="s">
        <v>236</v>
      </c>
      <c r="Q490" s="147">
        <v>17298</v>
      </c>
      <c r="R490" s="147">
        <v>20039</v>
      </c>
      <c r="S490" s="147">
        <v>16891</v>
      </c>
      <c r="T490" s="147">
        <v>16358</v>
      </c>
      <c r="U490" s="147">
        <v>18199</v>
      </c>
      <c r="V490" s="147">
        <v>16976</v>
      </c>
      <c r="W490" s="147">
        <v>16991</v>
      </c>
      <c r="X490" s="147">
        <v>18841</v>
      </c>
      <c r="Y490" s="148">
        <v>0.10888117238538049</v>
      </c>
      <c r="Z490" s="148">
        <v>7.4418339416058396E-2</v>
      </c>
      <c r="AA490" s="147"/>
      <c r="AB490" s="144"/>
      <c r="AC490" s="144"/>
      <c r="AD490" s="147">
        <v>377.28571428571428</v>
      </c>
      <c r="AE490" s="147">
        <v>17536</v>
      </c>
      <c r="AF490" s="144"/>
    </row>
    <row r="491" spans="1:32" x14ac:dyDescent="0.25">
      <c r="A491" s="149" t="s">
        <v>237</v>
      </c>
      <c r="B491" s="150">
        <v>340</v>
      </c>
      <c r="C491" s="150">
        <v>327</v>
      </c>
      <c r="D491" s="150">
        <v>327</v>
      </c>
      <c r="E491" s="150">
        <v>382</v>
      </c>
      <c r="F491" s="150">
        <v>237</v>
      </c>
      <c r="G491" s="150">
        <v>260</v>
      </c>
      <c r="H491" s="150">
        <v>235</v>
      </c>
      <c r="I491" s="150">
        <v>294</v>
      </c>
      <c r="J491" s="148">
        <v>0.25106382978723402</v>
      </c>
      <c r="K491" s="148">
        <v>-2.3719165085389075E-2</v>
      </c>
      <c r="L491" s="147"/>
      <c r="M491" s="155">
        <v>1.9118220834959031E-2</v>
      </c>
      <c r="N491" s="144"/>
      <c r="P491" s="149" t="s">
        <v>237</v>
      </c>
      <c r="Q491" s="150">
        <v>14465</v>
      </c>
      <c r="R491" s="150">
        <v>16545</v>
      </c>
      <c r="S491" s="150">
        <v>14341</v>
      </c>
      <c r="T491" s="150">
        <v>13650</v>
      </c>
      <c r="U491" s="150">
        <v>14844</v>
      </c>
      <c r="V491" s="150">
        <v>13660</v>
      </c>
      <c r="W491" s="150">
        <v>13858</v>
      </c>
      <c r="X491" s="150">
        <v>15378</v>
      </c>
      <c r="Y491" s="148">
        <v>0.10968393707605716</v>
      </c>
      <c r="Z491" s="148">
        <v>6.1985142507621181E-2</v>
      </c>
      <c r="AA491" s="147"/>
      <c r="AB491" s="144"/>
      <c r="AC491" s="144"/>
      <c r="AD491" s="150">
        <v>301.14285714285717</v>
      </c>
      <c r="AE491" s="150">
        <v>14480.428571428571</v>
      </c>
      <c r="AF491" s="144"/>
    </row>
    <row r="492" spans="1:32" x14ac:dyDescent="0.25">
      <c r="A492" s="146" t="s">
        <v>90</v>
      </c>
      <c r="B492" s="151">
        <v>0.85858585858585856</v>
      </c>
      <c r="C492" s="151">
        <v>0.8582677165354331</v>
      </c>
      <c r="D492" s="151">
        <v>0.86968085106382975</v>
      </c>
      <c r="E492" s="151">
        <v>0.80590717299578063</v>
      </c>
      <c r="F492" s="151">
        <v>0.75477707006369432</v>
      </c>
      <c r="G492" s="151">
        <v>0.83067092651757191</v>
      </c>
      <c r="H492" s="151">
        <v>0.78073089700996678</v>
      </c>
      <c r="I492" s="151">
        <v>0.85217391304347823</v>
      </c>
      <c r="J492" s="172">
        <v>7.1443016033511437</v>
      </c>
      <c r="K492" s="172">
        <v>2.712498936441754</v>
      </c>
      <c r="L492" s="147"/>
      <c r="M492" s="203">
        <v>1.7320492848038493</v>
      </c>
      <c r="N492" s="144"/>
      <c r="P492" s="146" t="s">
        <v>90</v>
      </c>
      <c r="Q492" s="151">
        <v>0.84943331963121738</v>
      </c>
      <c r="R492" s="151">
        <v>0.83993298812062134</v>
      </c>
      <c r="S492" s="151">
        <v>0.86013314940322683</v>
      </c>
      <c r="T492" s="151">
        <v>0.84803677932405563</v>
      </c>
      <c r="U492" s="151">
        <v>0.83337076128452725</v>
      </c>
      <c r="V492" s="151">
        <v>0.82195077922859383</v>
      </c>
      <c r="W492" s="151">
        <v>0.82967131652996473</v>
      </c>
      <c r="X492" s="151">
        <v>0.83485342019543973</v>
      </c>
      <c r="Y492" s="172">
        <v>0.51821036654750019</v>
      </c>
      <c r="Z492" s="172">
        <v>-0.54267754441192917</v>
      </c>
      <c r="AA492" s="147"/>
      <c r="AB492" s="144"/>
      <c r="AC492" s="144"/>
      <c r="AD492" s="151">
        <v>0.82504892367906069</v>
      </c>
      <c r="AE492" s="151">
        <v>0.84028019563955902</v>
      </c>
      <c r="AF492" s="144"/>
    </row>
    <row r="493" spans="1:32" x14ac:dyDescent="0.25">
      <c r="A493" s="149" t="s">
        <v>238</v>
      </c>
      <c r="B493" s="150">
        <v>314</v>
      </c>
      <c r="C493" s="150">
        <v>285</v>
      </c>
      <c r="D493" s="150">
        <v>287</v>
      </c>
      <c r="E493" s="150">
        <v>340</v>
      </c>
      <c r="F493" s="150">
        <v>196</v>
      </c>
      <c r="G493" s="150">
        <v>236</v>
      </c>
      <c r="H493" s="150">
        <v>214</v>
      </c>
      <c r="I493" s="150">
        <v>284</v>
      </c>
      <c r="J493" s="148">
        <v>0.32710280373831774</v>
      </c>
      <c r="K493" s="148">
        <v>6.1965811965811898E-2</v>
      </c>
      <c r="L493" s="147"/>
      <c r="M493" s="155">
        <v>1.9762020736204856E-2</v>
      </c>
      <c r="N493" s="144"/>
      <c r="P493" s="149" t="s">
        <v>238</v>
      </c>
      <c r="Q493" s="150">
        <v>13503</v>
      </c>
      <c r="R493" s="150">
        <v>15376</v>
      </c>
      <c r="S493" s="150">
        <v>13324</v>
      </c>
      <c r="T493" s="150">
        <v>12549</v>
      </c>
      <c r="U493" s="150">
        <v>13691</v>
      </c>
      <c r="V493" s="150">
        <v>12681</v>
      </c>
      <c r="W493" s="150">
        <v>12914</v>
      </c>
      <c r="X493" s="150">
        <v>14371</v>
      </c>
      <c r="Y493" s="148">
        <v>0.11282329255072016</v>
      </c>
      <c r="Z493" s="148">
        <v>6.9748399583147241E-2</v>
      </c>
      <c r="AA493" s="147"/>
      <c r="AB493" s="144"/>
      <c r="AC493" s="144"/>
      <c r="AD493" s="150">
        <v>267.42857142857144</v>
      </c>
      <c r="AE493" s="150">
        <v>13434</v>
      </c>
      <c r="AF493" s="144"/>
    </row>
    <row r="494" spans="1:32" x14ac:dyDescent="0.25">
      <c r="A494" s="149" t="s">
        <v>239</v>
      </c>
      <c r="B494" s="153">
        <v>0.77530864197530869</v>
      </c>
      <c r="C494" s="153">
        <v>0.68674698795180722</v>
      </c>
      <c r="D494" s="153">
        <v>0.75130890052356025</v>
      </c>
      <c r="E494" s="153">
        <v>0.70833333333333337</v>
      </c>
      <c r="F494" s="153">
        <v>0.61059190031152644</v>
      </c>
      <c r="G494" s="153">
        <v>0.71951219512195119</v>
      </c>
      <c r="H494" s="153">
        <v>0.69032258064516128</v>
      </c>
      <c r="I494" s="153">
        <v>0.77595628415300544</v>
      </c>
      <c r="J494" s="172">
        <v>8.5633703507844157</v>
      </c>
      <c r="K494" s="172">
        <v>6.7133868401396128</v>
      </c>
      <c r="L494" s="147"/>
      <c r="M494" s="203">
        <v>1.3204837839115524</v>
      </c>
      <c r="N494" s="144"/>
      <c r="P494" s="149" t="s">
        <v>239</v>
      </c>
      <c r="Q494" s="153">
        <v>0.78061047519944504</v>
      </c>
      <c r="R494" s="153">
        <v>0.76730375767253856</v>
      </c>
      <c r="S494" s="153">
        <v>0.78882244982535077</v>
      </c>
      <c r="T494" s="153">
        <v>0.76714757305294046</v>
      </c>
      <c r="U494" s="153">
        <v>0.75229408209242266</v>
      </c>
      <c r="V494" s="153">
        <v>0.74699575871819035</v>
      </c>
      <c r="W494" s="153">
        <v>0.76004943793773172</v>
      </c>
      <c r="X494" s="153">
        <v>0.76275144631388991</v>
      </c>
      <c r="Y494" s="172">
        <v>0.27020083761581937</v>
      </c>
      <c r="Z494" s="172">
        <v>-0.33297580656721504</v>
      </c>
      <c r="AA494" s="147"/>
      <c r="AB494" s="144"/>
      <c r="AC494" s="144"/>
      <c r="AD494" s="153">
        <v>0.70882241575160931</v>
      </c>
      <c r="AE494" s="153">
        <v>0.76608120437956206</v>
      </c>
      <c r="AF494" s="144"/>
    </row>
    <row r="495" spans="1:32" x14ac:dyDescent="0.25">
      <c r="A495" s="149" t="s">
        <v>240</v>
      </c>
      <c r="B495" s="153">
        <v>0.92352941176470593</v>
      </c>
      <c r="C495" s="153">
        <v>0.87155963302752293</v>
      </c>
      <c r="D495" s="153">
        <v>0.8776758409785933</v>
      </c>
      <c r="E495" s="153">
        <v>0.89005235602094246</v>
      </c>
      <c r="F495" s="153">
        <v>0.8270042194092827</v>
      </c>
      <c r="G495" s="153">
        <v>0.90769230769230769</v>
      </c>
      <c r="H495" s="153">
        <v>0.91063829787234041</v>
      </c>
      <c r="I495" s="153">
        <v>0.96598639455782309</v>
      </c>
      <c r="J495" s="172">
        <v>5.5348096685482684</v>
      </c>
      <c r="K495" s="172">
        <v>7.7940853760859135</v>
      </c>
      <c r="L495" s="147"/>
      <c r="M495" s="203">
        <v>3.1469552315658955</v>
      </c>
      <c r="N495" s="144"/>
      <c r="P495" s="149" t="s">
        <v>240</v>
      </c>
      <c r="Q495" s="153">
        <v>0.93349464223988943</v>
      </c>
      <c r="R495" s="153">
        <v>0.92934421275309764</v>
      </c>
      <c r="S495" s="153">
        <v>0.92908444320479744</v>
      </c>
      <c r="T495" s="153">
        <v>0.91934065934065934</v>
      </c>
      <c r="U495" s="153">
        <v>0.92232551872810564</v>
      </c>
      <c r="V495" s="153">
        <v>0.9283308931185944</v>
      </c>
      <c r="W495" s="153">
        <v>0.93188050223697505</v>
      </c>
      <c r="X495" s="153">
        <v>0.93451684224216414</v>
      </c>
      <c r="Y495" s="172">
        <v>0.26363400051890862</v>
      </c>
      <c r="Z495" s="172">
        <v>0.67818699149835293</v>
      </c>
      <c r="AA495" s="147"/>
      <c r="AB495" s="144"/>
      <c r="AC495" s="144"/>
      <c r="AD495" s="153">
        <v>0.88804554079696396</v>
      </c>
      <c r="AE495" s="153">
        <v>0.92773497232718061</v>
      </c>
      <c r="AF495" s="144"/>
    </row>
    <row r="496" spans="1:32" ht="22.15" customHeight="1" x14ac:dyDescent="0.25">
      <c r="A496" s="154" t="s">
        <v>241</v>
      </c>
      <c r="B496" s="155">
        <v>4.4117647058823532E-2</v>
      </c>
      <c r="C496" s="155">
        <v>8.2568807339449546E-2</v>
      </c>
      <c r="D496" s="155">
        <v>7.0336391437308868E-2</v>
      </c>
      <c r="E496" s="155">
        <v>9.4240837696335081E-2</v>
      </c>
      <c r="F496" s="155">
        <v>0.16033755274261605</v>
      </c>
      <c r="G496" s="155">
        <v>6.5384615384615388E-2</v>
      </c>
      <c r="H496" s="155">
        <v>5.9574468085106386E-2</v>
      </c>
      <c r="I496" s="155">
        <v>1.3605442176870748E-2</v>
      </c>
      <c r="J496" s="172">
        <v>-4.5969025908235635</v>
      </c>
      <c r="K496" s="172">
        <v>-6.7039719113451826</v>
      </c>
      <c r="L496" s="147"/>
      <c r="M496" s="203">
        <v>-3.7441508011710338</v>
      </c>
      <c r="N496" s="144"/>
      <c r="P496" s="154" t="s">
        <v>241</v>
      </c>
      <c r="Q496" s="155">
        <v>4.2309021776702385E-2</v>
      </c>
      <c r="R496" s="155">
        <v>4.2852825627077665E-2</v>
      </c>
      <c r="S496" s="155">
        <v>4.8183529739906562E-2</v>
      </c>
      <c r="T496" s="155">
        <v>5.4432234432234432E-2</v>
      </c>
      <c r="U496" s="155">
        <v>6.4470493128536782E-2</v>
      </c>
      <c r="V496" s="155">
        <v>5.6076134699853585E-2</v>
      </c>
      <c r="W496" s="155">
        <v>5.1017462837350265E-2</v>
      </c>
      <c r="X496" s="155">
        <v>5.1046950188581089E-2</v>
      </c>
      <c r="Y496" s="172">
        <v>2.9487351230823855E-3</v>
      </c>
      <c r="Z496" s="172">
        <v>-1.058373177081906E-2</v>
      </c>
      <c r="AA496" s="147"/>
      <c r="AB496" s="144"/>
      <c r="AC496" s="144"/>
      <c r="AD496" s="151">
        <v>8.0645161290322578E-2</v>
      </c>
      <c r="AE496" s="151">
        <v>5.115278750628928E-2</v>
      </c>
      <c r="AF496" s="144"/>
    </row>
    <row r="497" spans="1:32" ht="22.15" customHeight="1" x14ac:dyDescent="0.25">
      <c r="A497" s="154" t="s">
        <v>242</v>
      </c>
      <c r="B497" s="155">
        <v>3.7037037037037035E-2</v>
      </c>
      <c r="C497" s="155">
        <v>6.5060240963855417E-2</v>
      </c>
      <c r="D497" s="155">
        <v>6.0209424083769635E-2</v>
      </c>
      <c r="E497" s="155">
        <v>7.4999999999999997E-2</v>
      </c>
      <c r="F497" s="155">
        <v>0.11838006230529595</v>
      </c>
      <c r="G497" s="155">
        <v>5.1829268292682924E-2</v>
      </c>
      <c r="H497" s="155">
        <v>4.5161290322580643E-2</v>
      </c>
      <c r="I497" s="155">
        <v>1.092896174863388E-2</v>
      </c>
      <c r="J497" s="172">
        <v>-3.4232328573946766</v>
      </c>
      <c r="K497" s="172">
        <v>-5.3440595237356279</v>
      </c>
      <c r="L497" s="147"/>
      <c r="M497" s="203">
        <v>-3.073549342890447</v>
      </c>
      <c r="N497" s="144"/>
      <c r="P497" s="154" t="s">
        <v>242</v>
      </c>
      <c r="Q497" s="155">
        <v>3.5379812695109258E-2</v>
      </c>
      <c r="R497" s="155">
        <v>3.5381007036279256E-2</v>
      </c>
      <c r="S497" s="155">
        <v>4.0909360014208751E-2</v>
      </c>
      <c r="T497" s="155">
        <v>4.5421200635774546E-2</v>
      </c>
      <c r="U497" s="155">
        <v>5.2585306884993681E-2</v>
      </c>
      <c r="V497" s="155">
        <v>4.5122525918944389E-2</v>
      </c>
      <c r="W497" s="155">
        <v>4.1610264257548116E-2</v>
      </c>
      <c r="X497" s="155">
        <v>4.1664455177538348E-2</v>
      </c>
      <c r="Y497" s="172">
        <v>5.41909199902324E-3</v>
      </c>
      <c r="Z497" s="172">
        <v>-5.7518246584017246E-2</v>
      </c>
      <c r="AA497" s="147"/>
      <c r="AB497" s="144"/>
      <c r="AC497" s="144"/>
      <c r="AD497" s="151">
        <v>6.4369556985990159E-2</v>
      </c>
      <c r="AE497" s="151">
        <v>4.2239637643378521E-2</v>
      </c>
      <c r="AF497" s="144"/>
    </row>
    <row r="498" spans="1:32" ht="22.15" customHeight="1" x14ac:dyDescent="0.25">
      <c r="A498" s="154" t="s">
        <v>243</v>
      </c>
      <c r="B498" s="155">
        <v>0.12345679012345678</v>
      </c>
      <c r="C498" s="155">
        <v>0.11566265060240964</v>
      </c>
      <c r="D498" s="155">
        <v>0.10732984293193717</v>
      </c>
      <c r="E498" s="155">
        <v>0.11874999999999999</v>
      </c>
      <c r="F498" s="155">
        <v>0.15887850467289719</v>
      </c>
      <c r="G498" s="155">
        <v>0.10670731707317073</v>
      </c>
      <c r="H498" s="155">
        <v>0.1032258064516129</v>
      </c>
      <c r="I498" s="155">
        <v>9.0163934426229511E-2</v>
      </c>
      <c r="J498" s="172">
        <v>-1.3061872025383392</v>
      </c>
      <c r="K498" s="172">
        <v>-2.8730423771422888</v>
      </c>
      <c r="L498" s="147"/>
      <c r="M498" s="203">
        <v>-1.0308439651579528</v>
      </c>
      <c r="N498" s="144"/>
      <c r="P498" s="154" t="s">
        <v>243</v>
      </c>
      <c r="Q498" s="155">
        <v>0.10683315990287895</v>
      </c>
      <c r="R498" s="155">
        <v>0.10873796097609661</v>
      </c>
      <c r="S498" s="155">
        <v>0.10940737670949026</v>
      </c>
      <c r="T498" s="155">
        <v>0.11419488935077637</v>
      </c>
      <c r="U498" s="155">
        <v>0.11901752843562834</v>
      </c>
      <c r="V498" s="155">
        <v>0.12329170593779454</v>
      </c>
      <c r="W498" s="155">
        <v>0.10399623329998234</v>
      </c>
      <c r="X498" s="155">
        <v>0.10047237407780904</v>
      </c>
      <c r="Y498" s="172">
        <v>-0.35238592221732978</v>
      </c>
      <c r="Z498" s="172">
        <v>-1.1696877747008476</v>
      </c>
      <c r="AA498" s="147"/>
      <c r="AB498" s="144"/>
      <c r="AC498" s="144"/>
      <c r="AD498" s="151">
        <v>0.1188943581976524</v>
      </c>
      <c r="AE498" s="151">
        <v>0.11216925182481752</v>
      </c>
      <c r="AF498" s="144"/>
    </row>
    <row r="499" spans="1:32" ht="22.15" customHeight="1" x14ac:dyDescent="0.25">
      <c r="A499" s="154" t="s">
        <v>244</v>
      </c>
      <c r="B499" s="155">
        <v>1.9753086419753086E-2</v>
      </c>
      <c r="C499" s="155">
        <v>1.6867469879518072E-2</v>
      </c>
      <c r="D499" s="155">
        <v>2.6178010471204188E-2</v>
      </c>
      <c r="E499" s="155">
        <v>7.0833333333333331E-2</v>
      </c>
      <c r="F499" s="155">
        <v>8.0996884735202487E-2</v>
      </c>
      <c r="G499" s="155">
        <v>1.8292682926829267E-2</v>
      </c>
      <c r="H499" s="155">
        <v>2.2580645161290321E-2</v>
      </c>
      <c r="I499" s="155">
        <v>3.825136612021858E-2</v>
      </c>
      <c r="J499" s="172">
        <v>1.5670720958928259</v>
      </c>
      <c r="K499" s="172">
        <v>0.11442097400595486</v>
      </c>
      <c r="L499" s="147"/>
      <c r="M499" s="203">
        <v>1.2456556927500571</v>
      </c>
      <c r="N499" s="144"/>
      <c r="P499" s="154" t="s">
        <v>244</v>
      </c>
      <c r="Q499" s="155">
        <v>2.8616024973985431E-2</v>
      </c>
      <c r="R499" s="155">
        <v>2.3554069564349519E-2</v>
      </c>
      <c r="S499" s="155">
        <v>1.8767390918240482E-2</v>
      </c>
      <c r="T499" s="155">
        <v>2.5981171292334026E-2</v>
      </c>
      <c r="U499" s="155">
        <v>2.6430023627671849E-2</v>
      </c>
      <c r="V499" s="155">
        <v>2.8451932139491046E-2</v>
      </c>
      <c r="W499" s="155">
        <v>2.4248131363663116E-2</v>
      </c>
      <c r="X499" s="155">
        <v>2.579480919271801E-2</v>
      </c>
      <c r="Y499" s="172">
        <v>0.15466778290548938</v>
      </c>
      <c r="Z499" s="172">
        <v>6.6283578291613174E-2</v>
      </c>
      <c r="AA499" s="147"/>
      <c r="AB499" s="144"/>
      <c r="AC499" s="144"/>
      <c r="AD499" s="151">
        <v>3.7107156380159032E-2</v>
      </c>
      <c r="AE499" s="151">
        <v>2.5131973409801878E-2</v>
      </c>
      <c r="AF499" s="144"/>
    </row>
    <row r="500" spans="1:32" ht="22.15" customHeight="1" x14ac:dyDescent="0.25">
      <c r="A500" s="154" t="s">
        <v>245</v>
      </c>
      <c r="B500" s="155">
        <v>0</v>
      </c>
      <c r="C500" s="155">
        <v>0</v>
      </c>
      <c r="D500" s="155">
        <v>2.617801047120419E-3</v>
      </c>
      <c r="E500" s="155">
        <v>0</v>
      </c>
      <c r="F500" s="155">
        <v>6.2305295950155761E-3</v>
      </c>
      <c r="G500" s="155">
        <v>4.573170731707317E-2</v>
      </c>
      <c r="H500" s="155">
        <v>8.7096774193548387E-2</v>
      </c>
      <c r="I500" s="155">
        <v>5.4644808743169399E-3</v>
      </c>
      <c r="J500" s="172">
        <v>-8.1632293319231444</v>
      </c>
      <c r="K500" s="172">
        <v>-1.1574519504327512</v>
      </c>
      <c r="L500" s="147"/>
      <c r="M500" s="203">
        <v>-2.5213296313730407</v>
      </c>
      <c r="N500" s="144"/>
      <c r="P500" s="154" t="s">
        <v>245</v>
      </c>
      <c r="Q500" s="155">
        <v>1.9539831194357728E-2</v>
      </c>
      <c r="R500" s="155">
        <v>3.1538499925145964E-2</v>
      </c>
      <c r="S500" s="155">
        <v>1.6813687762713872E-2</v>
      </c>
      <c r="T500" s="155">
        <v>1.944002934344052E-2</v>
      </c>
      <c r="U500" s="155">
        <v>2.4396944887081707E-2</v>
      </c>
      <c r="V500" s="155">
        <v>3.6345428840716308E-2</v>
      </c>
      <c r="W500" s="155">
        <v>3.7843564239891707E-2</v>
      </c>
      <c r="X500" s="155">
        <v>3.0677777188047345E-2</v>
      </c>
      <c r="Y500" s="172">
        <v>-0.71657870518443623</v>
      </c>
      <c r="Z500" s="172">
        <v>0.39898209836677845</v>
      </c>
      <c r="AA500" s="147"/>
      <c r="AB500" s="144"/>
      <c r="AC500" s="144"/>
      <c r="AD500" s="151">
        <v>1.7039000378644451E-2</v>
      </c>
      <c r="AE500" s="151">
        <v>2.6687956204379561E-2</v>
      </c>
      <c r="AF500" s="144"/>
    </row>
    <row r="501" spans="1:32" ht="22.15" customHeight="1" x14ac:dyDescent="0.25">
      <c r="A501" s="154" t="s">
        <v>246</v>
      </c>
      <c r="B501" s="155">
        <v>1.4814814814814815E-2</v>
      </c>
      <c r="C501" s="155">
        <v>7.4698795180722893E-2</v>
      </c>
      <c r="D501" s="155">
        <v>2.617801047120419E-3</v>
      </c>
      <c r="E501" s="155">
        <v>2.0833333333333333E-3</v>
      </c>
      <c r="F501" s="155">
        <v>3.1152647975077881E-3</v>
      </c>
      <c r="G501" s="155">
        <v>3.3536585365853661E-2</v>
      </c>
      <c r="H501" s="155">
        <v>2.2580645161290321E-2</v>
      </c>
      <c r="I501" s="155">
        <v>4.3715846994535519E-2</v>
      </c>
      <c r="J501" s="172">
        <v>2.1135201833245199</v>
      </c>
      <c r="K501" s="172">
        <v>2.1754468728727114</v>
      </c>
      <c r="L501" s="147"/>
      <c r="M501" s="203">
        <v>3.1986108657929182</v>
      </c>
      <c r="N501" s="144"/>
      <c r="P501" s="154" t="s">
        <v>246</v>
      </c>
      <c r="Q501" s="155">
        <v>5.7810151462596828E-3</v>
      </c>
      <c r="R501" s="155">
        <v>7.8846249812864911E-3</v>
      </c>
      <c r="S501" s="155">
        <v>4.9138594517790539E-3</v>
      </c>
      <c r="T501" s="155">
        <v>6.2966132779068342E-3</v>
      </c>
      <c r="U501" s="155">
        <v>1.0659926369580746E-2</v>
      </c>
      <c r="V501" s="155">
        <v>1.0779924599434497E-2</v>
      </c>
      <c r="W501" s="155">
        <v>7.5922547230886936E-3</v>
      </c>
      <c r="X501" s="155">
        <v>1.1729738336606337E-2</v>
      </c>
      <c r="Y501" s="172">
        <v>0.41374836135176429</v>
      </c>
      <c r="Z501" s="172">
        <v>0.39905568976073791</v>
      </c>
      <c r="AA501" s="147"/>
      <c r="AB501" s="144"/>
      <c r="AC501" s="144"/>
      <c r="AD501" s="151">
        <v>2.1961378265808407E-2</v>
      </c>
      <c r="AE501" s="151">
        <v>7.7391814389989573E-3</v>
      </c>
      <c r="AF501" s="144"/>
    </row>
    <row r="502" spans="1:32" x14ac:dyDescent="0.25">
      <c r="A502" s="149" t="s">
        <v>247</v>
      </c>
      <c r="B502" s="150">
        <v>85.585185185185182</v>
      </c>
      <c r="C502" s="150">
        <v>75.877108433735017</v>
      </c>
      <c r="D502" s="150">
        <v>69.722513089005304</v>
      </c>
      <c r="E502" s="150">
        <v>77.006249999999966</v>
      </c>
      <c r="F502" s="150">
        <v>66.137071651090338</v>
      </c>
      <c r="G502" s="150">
        <v>64.753048780487703</v>
      </c>
      <c r="H502" s="150">
        <v>55.045161290322582</v>
      </c>
      <c r="I502" s="150">
        <v>57.836065573770512</v>
      </c>
      <c r="J502" s="177">
        <v>2.7909042834479294</v>
      </c>
      <c r="K502" s="177">
        <v>-13.834135107789507</v>
      </c>
      <c r="L502" s="147"/>
      <c r="M502" s="203">
        <v>-4.222370814956264</v>
      </c>
      <c r="N502" s="144"/>
      <c r="P502" s="149" t="s">
        <v>247</v>
      </c>
      <c r="Q502" s="150">
        <v>73.18140825528971</v>
      </c>
      <c r="R502" s="150">
        <v>77.267727930535528</v>
      </c>
      <c r="S502" s="150">
        <v>59.765674027588709</v>
      </c>
      <c r="T502" s="150">
        <v>61.998838488812801</v>
      </c>
      <c r="U502" s="150">
        <v>64.927358646079526</v>
      </c>
      <c r="V502" s="150">
        <v>56.439502827521139</v>
      </c>
      <c r="W502" s="150">
        <v>58.512035783650113</v>
      </c>
      <c r="X502" s="150">
        <v>62.058436388726776</v>
      </c>
      <c r="Y502" s="177">
        <v>3.5464006050766628</v>
      </c>
      <c r="Z502" s="177">
        <v>-2.8842692291043335</v>
      </c>
      <c r="AA502" s="147"/>
      <c r="AB502" s="144"/>
      <c r="AC502" s="144"/>
      <c r="AD502" s="150">
        <v>71.670200681560019</v>
      </c>
      <c r="AE502" s="150">
        <v>64.942705617831109</v>
      </c>
      <c r="AF502" s="144"/>
    </row>
    <row r="503" spans="1:32" x14ac:dyDescent="0.25">
      <c r="A503" s="149" t="s">
        <v>248</v>
      </c>
      <c r="B503" s="150">
        <v>85.467647058823516</v>
      </c>
      <c r="C503" s="150">
        <v>75.235474006116249</v>
      </c>
      <c r="D503" s="150">
        <v>71.611620795106987</v>
      </c>
      <c r="E503" s="150">
        <v>87.232984293193724</v>
      </c>
      <c r="F503" s="150">
        <v>64.18143459915612</v>
      </c>
      <c r="G503" s="150">
        <v>72.480769230769127</v>
      </c>
      <c r="H503" s="150">
        <v>56.48936170212766</v>
      </c>
      <c r="I503" s="150">
        <v>64.476190476190396</v>
      </c>
      <c r="J503" s="177">
        <v>7.9868287740627366</v>
      </c>
      <c r="K503" s="177">
        <v>-10.349236468781129</v>
      </c>
      <c r="L503" s="147"/>
      <c r="M503" s="203">
        <v>5.9166155732555126E-2</v>
      </c>
      <c r="N503" s="144"/>
      <c r="P503" s="149" t="s">
        <v>248</v>
      </c>
      <c r="Q503" s="150">
        <v>72.290563428966465</v>
      </c>
      <c r="R503" s="150">
        <v>78.092233303112749</v>
      </c>
      <c r="S503" s="150">
        <v>60.310089951886127</v>
      </c>
      <c r="T503" s="150">
        <v>62.863296703296768</v>
      </c>
      <c r="U503" s="150">
        <v>66.752627324171442</v>
      </c>
      <c r="V503" s="150">
        <v>57.263469985358739</v>
      </c>
      <c r="W503" s="150">
        <v>60.340813970269799</v>
      </c>
      <c r="X503" s="150">
        <v>64.417024320457841</v>
      </c>
      <c r="Y503" s="177">
        <v>4.0762103501880418</v>
      </c>
      <c r="Z503" s="177">
        <v>-1.3861583004196092</v>
      </c>
      <c r="AA503" s="147"/>
      <c r="AB503" s="144"/>
      <c r="AC503" s="144"/>
      <c r="AD503" s="150">
        <v>74.825426944971525</v>
      </c>
      <c r="AE503" s="150">
        <v>65.80318262087745</v>
      </c>
      <c r="AF503" s="144"/>
    </row>
    <row r="504" spans="1:32" x14ac:dyDescent="0.25">
      <c r="A504" s="146" t="s">
        <v>249</v>
      </c>
      <c r="B504" s="147">
        <v>59</v>
      </c>
      <c r="C504" s="147">
        <v>58</v>
      </c>
      <c r="D504" s="147">
        <v>118</v>
      </c>
      <c r="E504" s="147">
        <v>61</v>
      </c>
      <c r="F504" s="147">
        <v>127</v>
      </c>
      <c r="G504" s="147">
        <v>88</v>
      </c>
      <c r="H504" s="147">
        <v>53</v>
      </c>
      <c r="I504" s="147">
        <v>27</v>
      </c>
      <c r="J504" s="148">
        <v>-0.49056603773584906</v>
      </c>
      <c r="K504" s="148">
        <v>-0.66489361702127658</v>
      </c>
      <c r="L504" s="147"/>
      <c r="M504" s="155">
        <v>8.1349804157878885E-3</v>
      </c>
      <c r="N504" s="144"/>
      <c r="P504" s="146" t="s">
        <v>249</v>
      </c>
      <c r="Q504" s="147">
        <v>4405</v>
      </c>
      <c r="R504" s="147">
        <v>3399</v>
      </c>
      <c r="S504" s="147">
        <v>4248</v>
      </c>
      <c r="T504" s="147">
        <v>4120</v>
      </c>
      <c r="U504" s="147">
        <v>3527</v>
      </c>
      <c r="V504" s="147">
        <v>3393</v>
      </c>
      <c r="W504" s="147">
        <v>3695</v>
      </c>
      <c r="X504" s="147">
        <v>3319</v>
      </c>
      <c r="Y504" s="148">
        <v>-0.10175913396481732</v>
      </c>
      <c r="Z504" s="148">
        <v>-0.13267629820435287</v>
      </c>
      <c r="AA504" s="147"/>
      <c r="AB504" s="144"/>
      <c r="AC504" s="144"/>
      <c r="AD504" s="147">
        <v>80.571428571428569</v>
      </c>
      <c r="AE504" s="147">
        <v>3826.7142857142858</v>
      </c>
      <c r="AF504" s="144"/>
    </row>
    <row r="505" spans="1:32" x14ac:dyDescent="0.25">
      <c r="A505" s="146" t="s">
        <v>250</v>
      </c>
      <c r="B505" s="147">
        <v>3</v>
      </c>
      <c r="C505" s="147">
        <v>1</v>
      </c>
      <c r="D505" s="147">
        <v>13</v>
      </c>
      <c r="E505" s="147">
        <v>7</v>
      </c>
      <c r="F505" s="147">
        <v>11</v>
      </c>
      <c r="G505" s="147">
        <v>8</v>
      </c>
      <c r="H505" s="147">
        <v>8</v>
      </c>
      <c r="I505" s="147">
        <v>6</v>
      </c>
      <c r="J505" s="148">
        <v>-0.25</v>
      </c>
      <c r="K505" s="148">
        <v>-0.1764705882352941</v>
      </c>
      <c r="L505" s="147"/>
      <c r="M505" s="155">
        <v>1.3729977116704805E-2</v>
      </c>
      <c r="N505" s="144"/>
      <c r="P505" s="146" t="s">
        <v>250</v>
      </c>
      <c r="Q505" s="147">
        <v>449</v>
      </c>
      <c r="R505" s="147">
        <v>349</v>
      </c>
      <c r="S505" s="147">
        <v>479</v>
      </c>
      <c r="T505" s="147">
        <v>370</v>
      </c>
      <c r="U505" s="147">
        <v>324</v>
      </c>
      <c r="V505" s="147">
        <v>367</v>
      </c>
      <c r="W505" s="147">
        <v>395</v>
      </c>
      <c r="X505" s="147">
        <v>437</v>
      </c>
      <c r="Y505" s="148">
        <v>0.10632911392405063</v>
      </c>
      <c r="Z505" s="148">
        <v>0.11928283937065491</v>
      </c>
      <c r="AA505" s="147"/>
      <c r="AB505" s="144"/>
      <c r="AC505" s="144"/>
      <c r="AD505" s="150">
        <v>7.2857142857142856</v>
      </c>
      <c r="AE505" s="150">
        <v>390.42857142857144</v>
      </c>
      <c r="AF505" s="144"/>
    </row>
    <row r="506" spans="1:32" x14ac:dyDescent="0.25">
      <c r="A506" s="149" t="s">
        <v>251</v>
      </c>
      <c r="B506" s="150">
        <v>0</v>
      </c>
      <c r="C506" s="150">
        <v>489</v>
      </c>
      <c r="D506" s="150">
        <v>416</v>
      </c>
      <c r="E506" s="150">
        <v>405</v>
      </c>
      <c r="F506" s="150">
        <v>313</v>
      </c>
      <c r="G506" s="150">
        <v>419</v>
      </c>
      <c r="H506" s="150">
        <v>317</v>
      </c>
      <c r="I506" s="150">
        <v>300</v>
      </c>
      <c r="J506" s="148">
        <v>-5.362776025236593E-2</v>
      </c>
      <c r="K506" s="157">
        <v>-0.23696481559983049</v>
      </c>
      <c r="L506" s="147"/>
      <c r="M506" s="155">
        <v>2.0034726859890477E-2</v>
      </c>
      <c r="N506" s="144"/>
      <c r="P506" s="149" t="s">
        <v>251</v>
      </c>
      <c r="Q506" s="150">
        <v>0</v>
      </c>
      <c r="R506" s="150">
        <v>18754</v>
      </c>
      <c r="S506" s="150">
        <v>15246</v>
      </c>
      <c r="T506" s="150">
        <v>13944</v>
      </c>
      <c r="U506" s="150">
        <v>13737</v>
      </c>
      <c r="V506" s="150">
        <v>12767</v>
      </c>
      <c r="W506" s="150">
        <v>12983</v>
      </c>
      <c r="X506" s="150">
        <v>14974</v>
      </c>
      <c r="Y506" s="148">
        <v>0.15335438650543018</v>
      </c>
      <c r="Z506" s="157">
        <v>2.7598906566320826E-2</v>
      </c>
      <c r="AA506" s="147"/>
      <c r="AB506" s="144"/>
      <c r="AC506" s="144"/>
      <c r="AD506" s="158">
        <v>393.16666666666669</v>
      </c>
      <c r="AE506" s="158">
        <v>14571.833333333334</v>
      </c>
      <c r="AF506" s="144"/>
    </row>
    <row r="507" spans="1:32" x14ac:dyDescent="0.25">
      <c r="A507" s="159" t="s">
        <v>252</v>
      </c>
      <c r="B507" s="147">
        <v>115</v>
      </c>
      <c r="C507" s="147">
        <v>78</v>
      </c>
      <c r="D507" s="147">
        <v>149</v>
      </c>
      <c r="E507" s="147">
        <v>128</v>
      </c>
      <c r="F507" s="147">
        <v>152</v>
      </c>
      <c r="G507" s="147">
        <v>135</v>
      </c>
      <c r="H507" s="147">
        <v>120</v>
      </c>
      <c r="I507" s="147">
        <v>120</v>
      </c>
      <c r="J507" s="148">
        <v>0</v>
      </c>
      <c r="K507" s="148">
        <v>-4.2189281641961278E-2</v>
      </c>
      <c r="L507" s="147"/>
      <c r="M507" s="155">
        <v>2.3534026279662678E-2</v>
      </c>
      <c r="N507" s="144"/>
      <c r="P507" s="159" t="s">
        <v>252</v>
      </c>
      <c r="Q507" s="147">
        <v>5387</v>
      </c>
      <c r="R507" s="147">
        <v>5016</v>
      </c>
      <c r="S507" s="147">
        <v>5663</v>
      </c>
      <c r="T507" s="147">
        <v>5134</v>
      </c>
      <c r="U507" s="147">
        <v>5668</v>
      </c>
      <c r="V507" s="147">
        <v>5621</v>
      </c>
      <c r="W507" s="147">
        <v>5047</v>
      </c>
      <c r="X507" s="147">
        <v>5099</v>
      </c>
      <c r="Y507" s="148">
        <v>1.0303150386368139E-2</v>
      </c>
      <c r="Z507" s="148">
        <v>-4.9099531116794611E-2</v>
      </c>
      <c r="AA507" s="147"/>
      <c r="AB507" s="144"/>
      <c r="AC507" s="144"/>
      <c r="AD507" s="150">
        <v>125.28571428571429</v>
      </c>
      <c r="AE507" s="150">
        <v>5362.2857142857147</v>
      </c>
      <c r="AF507" s="144"/>
    </row>
    <row r="508" spans="1:32" x14ac:dyDescent="0.25">
      <c r="A508" s="159" t="s">
        <v>253</v>
      </c>
      <c r="B508" s="147">
        <v>10</v>
      </c>
      <c r="C508" s="147">
        <v>9</v>
      </c>
      <c r="D508" s="147">
        <v>10</v>
      </c>
      <c r="E508" s="147">
        <v>9</v>
      </c>
      <c r="F508" s="147">
        <v>9</v>
      </c>
      <c r="G508" s="147">
        <v>6</v>
      </c>
      <c r="H508" s="147">
        <v>5</v>
      </c>
      <c r="I508" s="147">
        <v>11</v>
      </c>
      <c r="J508" s="148">
        <v>1.2</v>
      </c>
      <c r="K508" s="148">
        <v>0.3275862068965516</v>
      </c>
      <c r="L508" s="147"/>
      <c r="M508" s="155">
        <v>6.6666666666666666E-2</v>
      </c>
      <c r="N508" s="144"/>
      <c r="P508" s="159" t="s">
        <v>253</v>
      </c>
      <c r="Q508" s="147">
        <v>156</v>
      </c>
      <c r="R508" s="147">
        <v>166</v>
      </c>
      <c r="S508" s="147">
        <v>202</v>
      </c>
      <c r="T508" s="147">
        <v>195</v>
      </c>
      <c r="U508" s="147">
        <v>169</v>
      </c>
      <c r="V508" s="147">
        <v>165</v>
      </c>
      <c r="W508" s="147">
        <v>152</v>
      </c>
      <c r="X508" s="147">
        <v>165</v>
      </c>
      <c r="Y508" s="148">
        <v>8.5526315789473686E-2</v>
      </c>
      <c r="Z508" s="148">
        <v>-4.1493775933609936E-2</v>
      </c>
      <c r="AA508" s="147"/>
      <c r="AB508" s="144"/>
      <c r="AC508" s="144"/>
      <c r="AD508" s="150">
        <v>8.2857142857142865</v>
      </c>
      <c r="AE508" s="150">
        <v>172.14285714285714</v>
      </c>
      <c r="AF508" s="144"/>
    </row>
    <row r="509" spans="1:32" x14ac:dyDescent="0.25">
      <c r="A509" s="159" t="s">
        <v>254</v>
      </c>
      <c r="B509" s="160">
        <v>0.08</v>
      </c>
      <c r="C509" s="160">
        <v>0.10344827586206896</v>
      </c>
      <c r="D509" s="160">
        <v>6.2893081761006289E-2</v>
      </c>
      <c r="E509" s="160">
        <v>6.569343065693431E-2</v>
      </c>
      <c r="F509" s="160">
        <v>5.5900621118012424E-2</v>
      </c>
      <c r="G509" s="160">
        <v>4.2553191489361701E-2</v>
      </c>
      <c r="H509" s="160">
        <v>0.04</v>
      </c>
      <c r="I509" s="160">
        <v>8.3969465648854963E-2</v>
      </c>
      <c r="J509" s="172">
        <v>4.3969465648854964</v>
      </c>
      <c r="K509" s="172">
        <v>2.1937380087357634</v>
      </c>
      <c r="L509" s="147"/>
      <c r="M509" s="203">
        <v>5.2624480846423349</v>
      </c>
      <c r="N509" s="144"/>
      <c r="P509" s="159" t="s">
        <v>254</v>
      </c>
      <c r="Q509" s="160">
        <v>2.814360454627458E-2</v>
      </c>
      <c r="R509" s="160">
        <v>3.2033963720571206E-2</v>
      </c>
      <c r="S509" s="160">
        <v>3.4441602728047742E-2</v>
      </c>
      <c r="T509" s="160">
        <v>3.6592231187840121E-2</v>
      </c>
      <c r="U509" s="160">
        <v>2.8953229398663696E-2</v>
      </c>
      <c r="V509" s="160">
        <v>2.8517110266159697E-2</v>
      </c>
      <c r="W509" s="160">
        <v>2.9236391613771878E-2</v>
      </c>
      <c r="X509" s="160">
        <v>3.1344984802431614E-2</v>
      </c>
      <c r="Y509" s="172">
        <v>0.21085931886597359</v>
      </c>
      <c r="Z509" s="172">
        <v>2.4098645442820893E-2</v>
      </c>
      <c r="AA509" s="147"/>
      <c r="AB509" s="144"/>
      <c r="AC509" s="144"/>
      <c r="AD509" s="191">
        <v>6.2032085561497328E-2</v>
      </c>
      <c r="AE509" s="191">
        <v>3.1103998348003405E-2</v>
      </c>
      <c r="AF509" s="144"/>
    </row>
    <row r="510" spans="1:32" x14ac:dyDescent="0.25">
      <c r="A510" s="161" t="s">
        <v>255</v>
      </c>
      <c r="B510" s="161"/>
      <c r="C510" s="161"/>
      <c r="D510" s="161"/>
      <c r="E510" s="144"/>
      <c r="F510" s="144"/>
      <c r="G510" s="144"/>
      <c r="H510" s="144"/>
      <c r="I510" s="144"/>
      <c r="J510" s="144"/>
      <c r="K510" s="144"/>
      <c r="L510" s="144"/>
      <c r="M510" s="144"/>
      <c r="N510" s="144"/>
      <c r="O510" s="204"/>
      <c r="P510" s="161" t="s">
        <v>255</v>
      </c>
      <c r="Q510" s="161"/>
      <c r="R510" s="161"/>
      <c r="S510" s="161"/>
      <c r="T510" s="144"/>
      <c r="U510" s="144"/>
      <c r="V510" s="144"/>
      <c r="W510" s="144"/>
      <c r="X510" s="144"/>
      <c r="Y510" s="144"/>
      <c r="Z510" s="144"/>
      <c r="AA510" s="144"/>
      <c r="AB510" s="144"/>
      <c r="AC510" s="144"/>
      <c r="AD510" s="144"/>
      <c r="AE510" s="144"/>
      <c r="AF510" s="144"/>
    </row>
    <row r="513" spans="1:32" x14ac:dyDescent="0.25">
      <c r="A513" s="189" t="s">
        <v>264</v>
      </c>
      <c r="B513" s="189"/>
      <c r="C513" s="189"/>
      <c r="D513" s="189"/>
      <c r="E513" s="181"/>
      <c r="F513" s="167"/>
      <c r="G513" s="167"/>
      <c r="H513" s="167"/>
      <c r="I513" s="167"/>
      <c r="J513" s="167"/>
      <c r="K513" s="167"/>
      <c r="L513" s="188"/>
      <c r="M513" s="211"/>
      <c r="N513" s="144"/>
      <c r="O513" s="211"/>
      <c r="P513" s="189" t="s">
        <v>264</v>
      </c>
      <c r="Q513" s="189"/>
      <c r="R513" s="189"/>
      <c r="S513" s="189"/>
      <c r="T513" s="181"/>
      <c r="U513" s="144"/>
      <c r="V513" s="144"/>
      <c r="W513" s="144"/>
      <c r="X513" s="144"/>
      <c r="Y513" s="144"/>
      <c r="Z513" s="144"/>
      <c r="AA513" s="188"/>
      <c r="AB513" s="144"/>
      <c r="AC513" s="144"/>
      <c r="AD513" s="144"/>
      <c r="AE513" s="144"/>
      <c r="AF513" s="144"/>
    </row>
    <row r="514" spans="1:32" x14ac:dyDescent="0.25">
      <c r="A514" s="166" t="s">
        <v>325</v>
      </c>
      <c r="B514" s="166"/>
      <c r="C514" s="166"/>
      <c r="D514" s="166"/>
      <c r="E514" s="213"/>
      <c r="F514" s="167"/>
      <c r="G514" s="167"/>
      <c r="H514" s="167"/>
      <c r="I514" s="167"/>
      <c r="J514" s="167"/>
      <c r="K514" s="167"/>
      <c r="L514" s="167"/>
      <c r="M514" s="144"/>
      <c r="N514" s="144"/>
      <c r="P514" s="166" t="s">
        <v>231</v>
      </c>
      <c r="Q514" s="166"/>
      <c r="R514" s="166"/>
      <c r="S514" s="166"/>
      <c r="T514" s="162"/>
      <c r="U514" s="144"/>
      <c r="V514" s="144"/>
      <c r="W514" s="144"/>
      <c r="X514" s="144"/>
      <c r="Y514" s="144"/>
      <c r="Z514" s="144"/>
      <c r="AA514" s="167"/>
      <c r="AB514" s="144"/>
      <c r="AC514" s="144"/>
      <c r="AD514" s="144"/>
      <c r="AE514" s="144"/>
      <c r="AF514" s="144"/>
    </row>
    <row r="515" spans="1:32" ht="31.5" x14ac:dyDescent="0.25">
      <c r="A515" s="190"/>
      <c r="B515" s="141">
        <v>2019</v>
      </c>
      <c r="C515" s="141">
        <v>2020</v>
      </c>
      <c r="D515" s="141">
        <v>2021</v>
      </c>
      <c r="E515" s="141">
        <v>2022</v>
      </c>
      <c r="F515" s="141">
        <v>2023</v>
      </c>
      <c r="G515" s="141">
        <v>2024</v>
      </c>
      <c r="H515" s="141">
        <v>2025</v>
      </c>
      <c r="I515" s="141">
        <v>2026</v>
      </c>
      <c r="J515" s="142" t="s">
        <v>232</v>
      </c>
      <c r="K515" s="142" t="s">
        <v>233</v>
      </c>
      <c r="L515" s="143" t="s">
        <v>234</v>
      </c>
      <c r="M515" s="145" t="s">
        <v>287</v>
      </c>
      <c r="N515" s="144"/>
      <c r="P515" s="190"/>
      <c r="Q515" s="141">
        <v>2019</v>
      </c>
      <c r="R515" s="141">
        <v>2020</v>
      </c>
      <c r="S515" s="141">
        <v>2021</v>
      </c>
      <c r="T515" s="141">
        <v>2022</v>
      </c>
      <c r="U515" s="141">
        <v>2023</v>
      </c>
      <c r="V515" s="141">
        <v>2024</v>
      </c>
      <c r="W515" s="141">
        <v>2025</v>
      </c>
      <c r="X515" s="141">
        <v>2026</v>
      </c>
      <c r="Y515" s="142" t="s">
        <v>232</v>
      </c>
      <c r="Z515" s="142" t="s">
        <v>233</v>
      </c>
      <c r="AA515" s="143" t="s">
        <v>234</v>
      </c>
      <c r="AB515" s="144"/>
      <c r="AC515" s="144"/>
      <c r="AD515" s="145" t="s">
        <v>326</v>
      </c>
      <c r="AE515" s="145" t="s">
        <v>235</v>
      </c>
      <c r="AF515" s="144"/>
    </row>
    <row r="516" spans="1:32" x14ac:dyDescent="0.25">
      <c r="A516" s="146" t="s">
        <v>236</v>
      </c>
      <c r="B516" s="147">
        <v>283</v>
      </c>
      <c r="C516" s="147">
        <v>292</v>
      </c>
      <c r="D516" s="147">
        <v>200</v>
      </c>
      <c r="E516" s="147">
        <v>174</v>
      </c>
      <c r="F516" s="147">
        <v>175</v>
      </c>
      <c r="G516" s="147">
        <v>262</v>
      </c>
      <c r="H516" s="147">
        <v>215</v>
      </c>
      <c r="I516" s="147">
        <v>278</v>
      </c>
      <c r="J516" s="148">
        <v>0.2930232558139535</v>
      </c>
      <c r="K516" s="148">
        <v>0.21549031855090564</v>
      </c>
      <c r="L516" s="147"/>
      <c r="M516" s="155">
        <v>7.9403616006397983E-3</v>
      </c>
      <c r="N516" s="144"/>
      <c r="P516" s="146" t="s">
        <v>236</v>
      </c>
      <c r="Q516" s="147">
        <v>29719</v>
      </c>
      <c r="R516" s="147">
        <v>30357</v>
      </c>
      <c r="S516" s="147">
        <v>22700</v>
      </c>
      <c r="T516" s="147">
        <v>28141</v>
      </c>
      <c r="U516" s="147">
        <v>32999</v>
      </c>
      <c r="V516" s="147">
        <v>35838</v>
      </c>
      <c r="W516" s="147">
        <v>34289</v>
      </c>
      <c r="X516" s="147">
        <v>35011</v>
      </c>
      <c r="Y516" s="148">
        <v>2.105631543643734E-2</v>
      </c>
      <c r="Z516" s="148">
        <v>0.14498955817289053</v>
      </c>
      <c r="AA516" s="147"/>
      <c r="AB516" s="144"/>
      <c r="AC516" s="144"/>
      <c r="AD516" s="147">
        <v>228.71428571428572</v>
      </c>
      <c r="AE516" s="147">
        <v>30577.571428571428</v>
      </c>
      <c r="AF516" s="144"/>
    </row>
    <row r="517" spans="1:32" x14ac:dyDescent="0.25">
      <c r="A517" s="149" t="s">
        <v>237</v>
      </c>
      <c r="B517" s="150">
        <v>93</v>
      </c>
      <c r="C517" s="150">
        <v>101</v>
      </c>
      <c r="D517" s="150">
        <v>51</v>
      </c>
      <c r="E517" s="150">
        <v>48</v>
      </c>
      <c r="F517" s="150">
        <v>33</v>
      </c>
      <c r="G517" s="150">
        <v>49</v>
      </c>
      <c r="H517" s="150">
        <v>53</v>
      </c>
      <c r="I517" s="150">
        <v>106</v>
      </c>
      <c r="J517" s="148">
        <v>1</v>
      </c>
      <c r="K517" s="148">
        <v>0.73364485981308403</v>
      </c>
      <c r="L517" s="147"/>
      <c r="M517" s="155">
        <v>1.8021081264875893E-2</v>
      </c>
      <c r="N517" s="144"/>
      <c r="P517" s="149" t="s">
        <v>237</v>
      </c>
      <c r="Q517" s="150">
        <v>7240</v>
      </c>
      <c r="R517" s="150">
        <v>7407</v>
      </c>
      <c r="S517" s="150">
        <v>5905</v>
      </c>
      <c r="T517" s="150">
        <v>6187</v>
      </c>
      <c r="U517" s="150">
        <v>6401</v>
      </c>
      <c r="V517" s="150">
        <v>6379</v>
      </c>
      <c r="W517" s="150">
        <v>5385</v>
      </c>
      <c r="X517" s="150">
        <v>5882</v>
      </c>
      <c r="Y517" s="148">
        <v>9.2293407613741871E-2</v>
      </c>
      <c r="Z517" s="148">
        <v>-8.3066096561553573E-2</v>
      </c>
      <c r="AA517" s="147"/>
      <c r="AB517" s="144"/>
      <c r="AC517" s="144"/>
      <c r="AD517" s="150">
        <v>61.142857142857146</v>
      </c>
      <c r="AE517" s="150">
        <v>6414.8571428571431</v>
      </c>
      <c r="AF517" s="144"/>
    </row>
    <row r="518" spans="1:32" x14ac:dyDescent="0.25">
      <c r="A518" s="146" t="s">
        <v>90</v>
      </c>
      <c r="B518" s="151">
        <v>0.36614173228346458</v>
      </c>
      <c r="C518" s="151">
        <v>0.38549618320610685</v>
      </c>
      <c r="D518" s="151">
        <v>0.31097560975609756</v>
      </c>
      <c r="E518" s="151">
        <v>0.35294117647058826</v>
      </c>
      <c r="F518" s="151">
        <v>0.22448979591836735</v>
      </c>
      <c r="G518" s="151">
        <v>0.22580645161290322</v>
      </c>
      <c r="H518" s="151">
        <v>0.31547619047619047</v>
      </c>
      <c r="I518" s="151">
        <v>0.56084656084656082</v>
      </c>
      <c r="J518" s="172">
        <v>24.537037037037035</v>
      </c>
      <c r="K518" s="172">
        <v>24.333914244893467</v>
      </c>
      <c r="L518" s="147"/>
      <c r="M518" s="203">
        <v>37.730363951227055</v>
      </c>
      <c r="N518" s="144"/>
      <c r="P518" s="146" t="s">
        <v>90</v>
      </c>
      <c r="Q518" s="151">
        <v>0.26333975921143565</v>
      </c>
      <c r="R518" s="151">
        <v>0.25994034041059833</v>
      </c>
      <c r="S518" s="151">
        <v>0.2713570148430679</v>
      </c>
      <c r="T518" s="151">
        <v>0.23304079249689255</v>
      </c>
      <c r="U518" s="151">
        <v>0.20886902042680938</v>
      </c>
      <c r="V518" s="151">
        <v>0.19705909610453801</v>
      </c>
      <c r="W518" s="151">
        <v>0.1704059998101326</v>
      </c>
      <c r="X518" s="151">
        <v>0.18354292133429026</v>
      </c>
      <c r="Y518" s="172">
        <v>1.3136921524157659</v>
      </c>
      <c r="Z518" s="172">
        <v>-4.2200608597942448</v>
      </c>
      <c r="AA518" s="147"/>
      <c r="AB518" s="144"/>
      <c r="AC518" s="144"/>
      <c r="AD518" s="151">
        <v>0.31750741839762614</v>
      </c>
      <c r="AE518" s="151">
        <v>0.22574352993223271</v>
      </c>
      <c r="AF518" s="144"/>
    </row>
    <row r="519" spans="1:32" x14ac:dyDescent="0.25">
      <c r="A519" s="149" t="s">
        <v>238</v>
      </c>
      <c r="B519" s="150">
        <v>76</v>
      </c>
      <c r="C519" s="150">
        <v>85</v>
      </c>
      <c r="D519" s="150">
        <v>41</v>
      </c>
      <c r="E519" s="150">
        <v>39</v>
      </c>
      <c r="F519" s="150">
        <v>27</v>
      </c>
      <c r="G519" s="150">
        <v>41</v>
      </c>
      <c r="H519" s="150">
        <v>42</v>
      </c>
      <c r="I519" s="150">
        <v>95</v>
      </c>
      <c r="J519" s="148">
        <v>1.2619047619047619</v>
      </c>
      <c r="K519" s="148">
        <v>0.89458689458689444</v>
      </c>
      <c r="L519" s="147"/>
      <c r="M519" s="155">
        <v>1.908780389793048E-2</v>
      </c>
      <c r="N519" s="144"/>
      <c r="P519" s="149" t="s">
        <v>238</v>
      </c>
      <c r="Q519" s="150">
        <v>6227</v>
      </c>
      <c r="R519" s="150">
        <v>6425</v>
      </c>
      <c r="S519" s="150">
        <v>5110</v>
      </c>
      <c r="T519" s="150">
        <v>5031</v>
      </c>
      <c r="U519" s="150">
        <v>5004</v>
      </c>
      <c r="V519" s="150">
        <v>4950</v>
      </c>
      <c r="W519" s="150">
        <v>4219</v>
      </c>
      <c r="X519" s="150">
        <v>4977</v>
      </c>
      <c r="Y519" s="148">
        <v>0.17966342735245319</v>
      </c>
      <c r="Z519" s="148">
        <v>-5.7539360493426436E-2</v>
      </c>
      <c r="AA519" s="147"/>
      <c r="AB519" s="144"/>
      <c r="AC519" s="144"/>
      <c r="AD519" s="150">
        <v>50.142857142857146</v>
      </c>
      <c r="AE519" s="150">
        <v>5280.8571428571431</v>
      </c>
      <c r="AF519" s="144"/>
    </row>
    <row r="520" spans="1:32" x14ac:dyDescent="0.25">
      <c r="A520" s="149" t="s">
        <v>239</v>
      </c>
      <c r="B520" s="153">
        <v>0.26855123674911663</v>
      </c>
      <c r="C520" s="153">
        <v>0.2910958904109589</v>
      </c>
      <c r="D520" s="153">
        <v>0.20499999999999999</v>
      </c>
      <c r="E520" s="153">
        <v>0.22413793103448276</v>
      </c>
      <c r="F520" s="153">
        <v>0.15428571428571428</v>
      </c>
      <c r="G520" s="153">
        <v>0.15648854961832062</v>
      </c>
      <c r="H520" s="153">
        <v>0.19534883720930232</v>
      </c>
      <c r="I520" s="153">
        <v>0.34172661870503596</v>
      </c>
      <c r="J520" s="172">
        <v>14.637778149573363</v>
      </c>
      <c r="K520" s="172">
        <v>12.248864244020147</v>
      </c>
      <c r="L520" s="147"/>
      <c r="M520" s="203">
        <v>19.957129609214284</v>
      </c>
      <c r="N520" s="144"/>
      <c r="P520" s="149" t="s">
        <v>239</v>
      </c>
      <c r="Q520" s="153">
        <v>0.2095292573774353</v>
      </c>
      <c r="R520" s="153">
        <v>0.2116480548143756</v>
      </c>
      <c r="S520" s="153">
        <v>0.2251101321585903</v>
      </c>
      <c r="T520" s="153">
        <v>0.17877829501439182</v>
      </c>
      <c r="U520" s="153">
        <v>0.15164095881693385</v>
      </c>
      <c r="V520" s="153">
        <v>0.13812154696132597</v>
      </c>
      <c r="W520" s="153">
        <v>0.12304237510571904</v>
      </c>
      <c r="X520" s="153">
        <v>0.1421553226128931</v>
      </c>
      <c r="Y520" s="172">
        <v>1.9112947507174058</v>
      </c>
      <c r="Z520" s="172">
        <v>-3.0548293015742272</v>
      </c>
      <c r="AA520" s="147"/>
      <c r="AB520" s="144"/>
      <c r="AC520" s="144"/>
      <c r="AD520" s="153">
        <v>0.21923797626483449</v>
      </c>
      <c r="AE520" s="153">
        <v>0.17270361562863537</v>
      </c>
      <c r="AF520" s="144"/>
    </row>
    <row r="521" spans="1:32" x14ac:dyDescent="0.25">
      <c r="A521" s="149" t="s">
        <v>240</v>
      </c>
      <c r="B521" s="153">
        <v>0.81720430107526887</v>
      </c>
      <c r="C521" s="153">
        <v>0.84158415841584155</v>
      </c>
      <c r="D521" s="153">
        <v>0.80392156862745101</v>
      </c>
      <c r="E521" s="153">
        <v>0.8125</v>
      </c>
      <c r="F521" s="153">
        <v>0.81818181818181823</v>
      </c>
      <c r="G521" s="153">
        <v>0.83673469387755106</v>
      </c>
      <c r="H521" s="153">
        <v>0.79245283018867929</v>
      </c>
      <c r="I521" s="153">
        <v>0.89622641509433965</v>
      </c>
      <c r="J521" s="172">
        <v>10.377358490566035</v>
      </c>
      <c r="K521" s="172">
        <v>7.6132957150414349</v>
      </c>
      <c r="L521" s="147"/>
      <c r="M521" s="203">
        <v>5.0085646648232895</v>
      </c>
      <c r="N521" s="144"/>
      <c r="P521" s="149" t="s">
        <v>240</v>
      </c>
      <c r="Q521" s="153">
        <v>0.86008287292817676</v>
      </c>
      <c r="R521" s="153">
        <v>0.86742270824895373</v>
      </c>
      <c r="S521" s="153">
        <v>0.86536833192209994</v>
      </c>
      <c r="T521" s="153">
        <v>0.813156618716664</v>
      </c>
      <c r="U521" s="153">
        <v>0.78175285111701298</v>
      </c>
      <c r="V521" s="153">
        <v>0.77598369650415422</v>
      </c>
      <c r="W521" s="153">
        <v>0.78347260909935001</v>
      </c>
      <c r="X521" s="153">
        <v>0.84614076844610675</v>
      </c>
      <c r="Y521" s="172">
        <v>6.2668159346756731</v>
      </c>
      <c r="Z521" s="172">
        <v>2.2917892978442378</v>
      </c>
      <c r="AA521" s="147"/>
      <c r="AB521" s="144"/>
      <c r="AC521" s="144"/>
      <c r="AD521" s="153">
        <v>0.8200934579439253</v>
      </c>
      <c r="AE521" s="153">
        <v>0.82322287546766437</v>
      </c>
      <c r="AF521" s="144"/>
    </row>
    <row r="522" spans="1:32" ht="22.15" customHeight="1" x14ac:dyDescent="0.25">
      <c r="A522" s="154" t="s">
        <v>241</v>
      </c>
      <c r="B522" s="155">
        <v>2.1505376344086023E-2</v>
      </c>
      <c r="C522" s="155">
        <v>6.9306930693069313E-2</v>
      </c>
      <c r="D522" s="155">
        <v>0.11764705882352941</v>
      </c>
      <c r="E522" s="155">
        <v>8.3333333333333329E-2</v>
      </c>
      <c r="F522" s="155">
        <v>9.0909090909090912E-2</v>
      </c>
      <c r="G522" s="155">
        <v>4.0816326530612242E-2</v>
      </c>
      <c r="H522" s="155">
        <v>7.5471698113207544E-2</v>
      </c>
      <c r="I522" s="155">
        <v>2.8301886792452831E-2</v>
      </c>
      <c r="J522" s="172">
        <v>-4.7169811320754711</v>
      </c>
      <c r="K522" s="172">
        <v>-3.7118673955210713</v>
      </c>
      <c r="L522" s="147"/>
      <c r="M522" s="203">
        <v>0.85807035214565708</v>
      </c>
      <c r="N522" s="144"/>
      <c r="P522" s="154" t="s">
        <v>241</v>
      </c>
      <c r="Q522" s="155">
        <v>2.0580110497237569E-2</v>
      </c>
      <c r="R522" s="155">
        <v>2.227622519238558E-2</v>
      </c>
      <c r="S522" s="155">
        <v>2.1845893310753598E-2</v>
      </c>
      <c r="T522" s="155">
        <v>2.4082754161952481E-2</v>
      </c>
      <c r="U522" s="155">
        <v>2.2340259334478987E-2</v>
      </c>
      <c r="V522" s="155">
        <v>2.1633484872237027E-2</v>
      </c>
      <c r="W522" s="155">
        <v>2.0055710306406686E-2</v>
      </c>
      <c r="X522" s="155">
        <v>1.972118327099626E-2</v>
      </c>
      <c r="Y522" s="172">
        <v>-3.3452703541042572E-2</v>
      </c>
      <c r="Z522" s="172">
        <v>-0.21254228220021382</v>
      </c>
      <c r="AA522" s="147"/>
      <c r="AB522" s="144"/>
      <c r="AC522" s="144"/>
      <c r="AD522" s="151">
        <v>6.5420560747663545E-2</v>
      </c>
      <c r="AE522" s="151">
        <v>2.1846606092998398E-2</v>
      </c>
      <c r="AF522" s="144"/>
    </row>
    <row r="523" spans="1:32" ht="22.15" customHeight="1" x14ac:dyDescent="0.25">
      <c r="A523" s="154" t="s">
        <v>242</v>
      </c>
      <c r="B523" s="155">
        <v>7.0671378091872791E-3</v>
      </c>
      <c r="C523" s="155">
        <v>2.3972602739726026E-2</v>
      </c>
      <c r="D523" s="155">
        <v>0.03</v>
      </c>
      <c r="E523" s="155">
        <v>2.2988505747126436E-2</v>
      </c>
      <c r="F523" s="155">
        <v>1.7142857142857144E-2</v>
      </c>
      <c r="G523" s="155">
        <v>7.6335877862595417E-3</v>
      </c>
      <c r="H523" s="155">
        <v>1.8604651162790697E-2</v>
      </c>
      <c r="I523" s="155">
        <v>1.0791366906474821E-2</v>
      </c>
      <c r="J523" s="172">
        <v>-0.78132842563158766</v>
      </c>
      <c r="K523" s="172">
        <v>-0.66977024251928863</v>
      </c>
      <c r="L523" s="147"/>
      <c r="M523" s="203">
        <v>0.74781224975747607</v>
      </c>
      <c r="N523" s="144"/>
      <c r="P523" s="154" t="s">
        <v>242</v>
      </c>
      <c r="Q523" s="155">
        <v>5.013627645613917E-3</v>
      </c>
      <c r="R523" s="155">
        <v>5.4353196956220973E-3</v>
      </c>
      <c r="S523" s="155">
        <v>5.6828193832599121E-3</v>
      </c>
      <c r="T523" s="155">
        <v>5.2947656444333894E-3</v>
      </c>
      <c r="U523" s="155">
        <v>4.3334646504439526E-3</v>
      </c>
      <c r="V523" s="155">
        <v>3.850661309224845E-3</v>
      </c>
      <c r="W523" s="155">
        <v>3.1496981539269153E-3</v>
      </c>
      <c r="X523" s="155">
        <v>3.31324440890006E-3</v>
      </c>
      <c r="Y523" s="172">
        <v>1.6354625497314468E-2</v>
      </c>
      <c r="Z523" s="172">
        <v>-0.12699468190307761</v>
      </c>
      <c r="AA523" s="147"/>
      <c r="AB523" s="144"/>
      <c r="AC523" s="144"/>
      <c r="AD523" s="151">
        <v>1.7489069331667707E-2</v>
      </c>
      <c r="AE523" s="151">
        <v>4.583191227930836E-3</v>
      </c>
      <c r="AF523" s="144"/>
    </row>
    <row r="524" spans="1:32" ht="22.15" customHeight="1" x14ac:dyDescent="0.25">
      <c r="A524" s="154" t="s">
        <v>243</v>
      </c>
      <c r="B524" s="155">
        <v>0.14134275618374559</v>
      </c>
      <c r="C524" s="155">
        <v>0.22602739726027396</v>
      </c>
      <c r="D524" s="155">
        <v>0.13500000000000001</v>
      </c>
      <c r="E524" s="155">
        <v>0.13793103448275862</v>
      </c>
      <c r="F524" s="155">
        <v>7.4285714285714288E-2</v>
      </c>
      <c r="G524" s="155">
        <v>9.5419847328244281E-2</v>
      </c>
      <c r="H524" s="155">
        <v>0.12558139534883722</v>
      </c>
      <c r="I524" s="155">
        <v>5.0359712230215826E-2</v>
      </c>
      <c r="J524" s="172">
        <v>-7.5221683118621403</v>
      </c>
      <c r="K524" s="172">
        <v>-8.8303623185149593</v>
      </c>
      <c r="L524" s="147"/>
      <c r="M524" s="203">
        <v>0.40314154092167126</v>
      </c>
      <c r="N524" s="144"/>
      <c r="P524" s="154" t="s">
        <v>243</v>
      </c>
      <c r="Q524" s="155">
        <v>6.6724990746660384E-2</v>
      </c>
      <c r="R524" s="155">
        <v>7.3590934545574332E-2</v>
      </c>
      <c r="S524" s="155">
        <v>7.3480176211453738E-2</v>
      </c>
      <c r="T524" s="155">
        <v>7.0217831633559574E-2</v>
      </c>
      <c r="U524" s="155">
        <v>6.0274553774356796E-2</v>
      </c>
      <c r="V524" s="155">
        <v>5.5416038841453207E-2</v>
      </c>
      <c r="W524" s="155">
        <v>4.6166409052465808E-2</v>
      </c>
      <c r="X524" s="155">
        <v>4.6328296820999114E-2</v>
      </c>
      <c r="Y524" s="172">
        <v>1.6188776853330589E-2</v>
      </c>
      <c r="Z524" s="172">
        <v>-1.6364713461981408</v>
      </c>
      <c r="AA524" s="147"/>
      <c r="AB524" s="144"/>
      <c r="AC524" s="144"/>
      <c r="AD524" s="151">
        <v>0.13866333541536541</v>
      </c>
      <c r="AE524" s="151">
        <v>6.2693010282980521E-2</v>
      </c>
      <c r="AF524" s="144"/>
    </row>
    <row r="525" spans="1:32" ht="22.15" customHeight="1" x14ac:dyDescent="0.25">
      <c r="A525" s="154" t="s">
        <v>244</v>
      </c>
      <c r="B525" s="155">
        <v>0.43816254416961131</v>
      </c>
      <c r="C525" s="155">
        <v>0.32191780821917809</v>
      </c>
      <c r="D525" s="155">
        <v>0.41499999999999998</v>
      </c>
      <c r="E525" s="155">
        <v>0.36206896551724138</v>
      </c>
      <c r="F525" s="155">
        <v>0.55428571428571427</v>
      </c>
      <c r="G525" s="155">
        <v>0.51526717557251911</v>
      </c>
      <c r="H525" s="155">
        <v>0.37674418604651161</v>
      </c>
      <c r="I525" s="155">
        <v>0.21582733812949639</v>
      </c>
      <c r="J525" s="172">
        <v>-16.091684791701521</v>
      </c>
      <c r="K525" s="172">
        <v>-20.703337392546928</v>
      </c>
      <c r="L525" s="147"/>
      <c r="M525" s="203">
        <v>-39.983631043809666</v>
      </c>
      <c r="N525" s="144"/>
      <c r="P525" s="154" t="s">
        <v>244</v>
      </c>
      <c r="Q525" s="155">
        <v>0.59837141222786772</v>
      </c>
      <c r="R525" s="155">
        <v>0.57713212768060085</v>
      </c>
      <c r="S525" s="155">
        <v>0.58013215859030842</v>
      </c>
      <c r="T525" s="155">
        <v>0.61824384350236306</v>
      </c>
      <c r="U525" s="155">
        <v>0.61717021727931154</v>
      </c>
      <c r="V525" s="155">
        <v>0.60128913443830567</v>
      </c>
      <c r="W525" s="155">
        <v>0.64040946076001048</v>
      </c>
      <c r="X525" s="155">
        <v>0.61566364856759304</v>
      </c>
      <c r="Y525" s="172">
        <v>-2.4745812192417449</v>
      </c>
      <c r="Z525" s="172">
        <v>0.95050729542817125</v>
      </c>
      <c r="AA525" s="147"/>
      <c r="AB525" s="144"/>
      <c r="AC525" s="144"/>
      <c r="AD525" s="151">
        <v>0.42286071205496567</v>
      </c>
      <c r="AE525" s="151">
        <v>0.60615857561331132</v>
      </c>
      <c r="AF525" s="144"/>
    </row>
    <row r="526" spans="1:32" ht="22.15" customHeight="1" x14ac:dyDescent="0.25">
      <c r="A526" s="154" t="s">
        <v>245</v>
      </c>
      <c r="B526" s="155">
        <v>0</v>
      </c>
      <c r="C526" s="155">
        <v>0</v>
      </c>
      <c r="D526" s="155">
        <v>0</v>
      </c>
      <c r="E526" s="155">
        <v>0</v>
      </c>
      <c r="F526" s="155">
        <v>1.1428571428571429E-2</v>
      </c>
      <c r="G526" s="155">
        <v>7.6335877862595417E-3</v>
      </c>
      <c r="H526" s="155">
        <v>2.3255813953488372E-2</v>
      </c>
      <c r="I526" s="155">
        <v>0</v>
      </c>
      <c r="J526" s="172">
        <v>-2.3255813953488373</v>
      </c>
      <c r="K526" s="172">
        <v>-0.56214865708931916</v>
      </c>
      <c r="L526" s="147"/>
      <c r="M526" s="203">
        <v>-6.4722515780754621</v>
      </c>
      <c r="N526" s="144"/>
      <c r="P526" s="154" t="s">
        <v>245</v>
      </c>
      <c r="Q526" s="155">
        <v>3.1091221104344022E-2</v>
      </c>
      <c r="R526" s="155">
        <v>4.2527258951806833E-2</v>
      </c>
      <c r="S526" s="155">
        <v>4.2995594713656389E-2</v>
      </c>
      <c r="T526" s="155">
        <v>3.5997299314167938E-2</v>
      </c>
      <c r="U526" s="155">
        <v>5.6607775993211915E-2</v>
      </c>
      <c r="V526" s="155">
        <v>6.6995926111948212E-2</v>
      </c>
      <c r="W526" s="155">
        <v>7.6730146694275136E-2</v>
      </c>
      <c r="X526" s="155">
        <v>6.4722515780754622E-2</v>
      </c>
      <c r="Y526" s="172">
        <v>-1.2007630913520515</v>
      </c>
      <c r="Z526" s="172">
        <v>1.2845089282340751</v>
      </c>
      <c r="AA526" s="147"/>
      <c r="AB526" s="144"/>
      <c r="AC526" s="144"/>
      <c r="AD526" s="151">
        <v>5.6214865708931914E-3</v>
      </c>
      <c r="AE526" s="151">
        <v>5.187742649841387E-2</v>
      </c>
      <c r="AF526" s="144"/>
    </row>
    <row r="527" spans="1:32" ht="22.15" customHeight="1" x14ac:dyDescent="0.25">
      <c r="A527" s="154" t="s">
        <v>246</v>
      </c>
      <c r="B527" s="155">
        <v>6.7137809187279157E-2</v>
      </c>
      <c r="C527" s="155">
        <v>9.5890410958904104E-2</v>
      </c>
      <c r="D527" s="155">
        <v>0.14499999999999999</v>
      </c>
      <c r="E527" s="155">
        <v>0.17816091954022989</v>
      </c>
      <c r="F527" s="155">
        <v>0.13714285714285715</v>
      </c>
      <c r="G527" s="155">
        <v>0.15267175572519084</v>
      </c>
      <c r="H527" s="155">
        <v>0.18139534883720931</v>
      </c>
      <c r="I527" s="155">
        <v>0.30215827338129497</v>
      </c>
      <c r="J527" s="172">
        <v>12.076292454408566</v>
      </c>
      <c r="K527" s="172">
        <v>17.099025339378716</v>
      </c>
      <c r="L527" s="147"/>
      <c r="M527" s="203">
        <v>22.381146809152892</v>
      </c>
      <c r="N527" s="144"/>
      <c r="P527" s="154" t="s">
        <v>246</v>
      </c>
      <c r="Q527" s="155">
        <v>6.9282277331000369E-2</v>
      </c>
      <c r="R527" s="155">
        <v>5.4188490298777876E-2</v>
      </c>
      <c r="S527" s="155">
        <v>3.1762114537444937E-2</v>
      </c>
      <c r="T527" s="155">
        <v>4.7688426139796028E-2</v>
      </c>
      <c r="U527" s="155">
        <v>6.3153428891784602E-2</v>
      </c>
      <c r="V527" s="155">
        <v>8.8397790055248615E-2</v>
      </c>
      <c r="W527" s="155">
        <v>7.0722389104377503E-2</v>
      </c>
      <c r="X527" s="155">
        <v>7.8346805289766078E-2</v>
      </c>
      <c r="Y527" s="172">
        <v>0.76244161853885739</v>
      </c>
      <c r="Z527" s="172">
        <v>1.5536996045829117</v>
      </c>
      <c r="AA527" s="147"/>
      <c r="AB527" s="144"/>
      <c r="AC527" s="144"/>
      <c r="AD527" s="151">
        <v>0.13116801998750779</v>
      </c>
      <c r="AE527" s="151">
        <v>6.2809809243936962E-2</v>
      </c>
      <c r="AF527" s="144"/>
    </row>
    <row r="528" spans="1:32" x14ac:dyDescent="0.25">
      <c r="A528" s="149" t="s">
        <v>247</v>
      </c>
      <c r="B528" s="150">
        <v>84.328621908127189</v>
      </c>
      <c r="C528" s="150">
        <v>77.736301369863014</v>
      </c>
      <c r="D528" s="150">
        <v>69.840000000000032</v>
      </c>
      <c r="E528" s="150">
        <v>68.258620689655189</v>
      </c>
      <c r="F528" s="150">
        <v>56.057142857142857</v>
      </c>
      <c r="G528" s="150">
        <v>49.778625954198482</v>
      </c>
      <c r="H528" s="150">
        <v>57.386046511627939</v>
      </c>
      <c r="I528" s="150">
        <v>54.079136690647466</v>
      </c>
      <c r="J528" s="177">
        <v>-3.3069098209804721</v>
      </c>
      <c r="K528" s="177">
        <v>-13.128233702856598</v>
      </c>
      <c r="L528" s="147"/>
      <c r="M528" s="203">
        <v>28.227061628524147</v>
      </c>
      <c r="N528" s="144"/>
      <c r="P528" s="149" t="s">
        <v>247</v>
      </c>
      <c r="Q528" s="150">
        <v>39.56960193815403</v>
      </c>
      <c r="R528" s="150">
        <v>45.819712092762785</v>
      </c>
      <c r="S528" s="150">
        <v>37.223392070484572</v>
      </c>
      <c r="T528" s="150">
        <v>28.835968871042258</v>
      </c>
      <c r="U528" s="150">
        <v>26.790326979605457</v>
      </c>
      <c r="V528" s="150">
        <v>25.345080640660758</v>
      </c>
      <c r="W528" s="150">
        <v>26.828224795123802</v>
      </c>
      <c r="X528" s="150">
        <v>25.852075062123319</v>
      </c>
      <c r="Y528" s="177">
        <v>-0.97614973300048291</v>
      </c>
      <c r="Z528" s="177">
        <v>-6.5509747923451727</v>
      </c>
      <c r="AA528" s="147"/>
      <c r="AB528" s="144"/>
      <c r="AC528" s="144"/>
      <c r="AD528" s="150">
        <v>67.207370393504064</v>
      </c>
      <c r="AE528" s="150">
        <v>32.403049854468492</v>
      </c>
      <c r="AF528" s="144"/>
    </row>
    <row r="529" spans="1:32" x14ac:dyDescent="0.25">
      <c r="A529" s="149" t="s">
        <v>248</v>
      </c>
      <c r="B529" s="150">
        <v>139.07526881720429</v>
      </c>
      <c r="C529" s="150">
        <v>112.48514851485162</v>
      </c>
      <c r="D529" s="150">
        <v>143.78431372549022</v>
      </c>
      <c r="E529" s="150">
        <v>158.93749999999997</v>
      </c>
      <c r="F529" s="150">
        <v>169.27272727272722</v>
      </c>
      <c r="G529" s="150">
        <v>144.67346938775512</v>
      </c>
      <c r="H529" s="150">
        <v>106.43396226415096</v>
      </c>
      <c r="I529" s="150">
        <v>107.51886792452832</v>
      </c>
      <c r="J529" s="177">
        <v>1.084905660377359</v>
      </c>
      <c r="K529" s="177">
        <v>-26.997487215658637</v>
      </c>
      <c r="L529" s="147"/>
      <c r="M529" s="203">
        <v>25.646375574987289</v>
      </c>
      <c r="N529" s="144"/>
      <c r="P529" s="149" t="s">
        <v>248</v>
      </c>
      <c r="Q529" s="150">
        <v>85.649861878453024</v>
      </c>
      <c r="R529" s="150">
        <v>107.04158228702578</v>
      </c>
      <c r="S529" s="150">
        <v>85.66011854360714</v>
      </c>
      <c r="T529" s="150">
        <v>64.540003232584468</v>
      </c>
      <c r="U529" s="150">
        <v>68.260584283705683</v>
      </c>
      <c r="V529" s="150">
        <v>76.472487850760302</v>
      </c>
      <c r="W529" s="150">
        <v>93.711420612813328</v>
      </c>
      <c r="X529" s="150">
        <v>81.872492349541034</v>
      </c>
      <c r="Y529" s="177">
        <v>-11.838928263272294</v>
      </c>
      <c r="Z529" s="177">
        <v>-1.5829681884956699</v>
      </c>
      <c r="AA529" s="147"/>
      <c r="AB529" s="144"/>
      <c r="AC529" s="144"/>
      <c r="AD529" s="150">
        <v>134.51635514018696</v>
      </c>
      <c r="AE529" s="150">
        <v>83.455460538036704</v>
      </c>
      <c r="AF529" s="144"/>
    </row>
    <row r="530" spans="1:32" x14ac:dyDescent="0.25">
      <c r="A530" s="146" t="s">
        <v>249</v>
      </c>
      <c r="B530" s="147">
        <v>59</v>
      </c>
      <c r="C530" s="147">
        <v>60</v>
      </c>
      <c r="D530" s="147">
        <v>53</v>
      </c>
      <c r="E530" s="147">
        <v>17</v>
      </c>
      <c r="F530" s="147">
        <v>64</v>
      </c>
      <c r="G530" s="147">
        <v>42</v>
      </c>
      <c r="H530" s="147">
        <v>52</v>
      </c>
      <c r="I530" s="147">
        <v>47</v>
      </c>
      <c r="J530" s="148">
        <v>-9.6153846153846159E-2</v>
      </c>
      <c r="K530" s="148">
        <v>-5.1873198847262207E-2</v>
      </c>
      <c r="L530" s="147"/>
      <c r="M530" s="155">
        <v>1.3051930019439044E-2</v>
      </c>
      <c r="N530" s="144"/>
      <c r="P530" s="146" t="s">
        <v>249</v>
      </c>
      <c r="Q530" s="147">
        <v>4528</v>
      </c>
      <c r="R530" s="147">
        <v>3695</v>
      </c>
      <c r="S530" s="147">
        <v>3949</v>
      </c>
      <c r="T530" s="147">
        <v>3775</v>
      </c>
      <c r="U530" s="147">
        <v>3494</v>
      </c>
      <c r="V530" s="147">
        <v>3397</v>
      </c>
      <c r="W530" s="147">
        <v>3849</v>
      </c>
      <c r="X530" s="147">
        <v>3601</v>
      </c>
      <c r="Y530" s="148">
        <v>-6.4432320083138483E-2</v>
      </c>
      <c r="Z530" s="148">
        <v>-5.5457713493461271E-2</v>
      </c>
      <c r="AA530" s="147"/>
      <c r="AB530" s="144"/>
      <c r="AC530" s="144"/>
      <c r="AD530" s="147">
        <v>49.571428571428569</v>
      </c>
      <c r="AE530" s="147">
        <v>3812.4285714285716</v>
      </c>
      <c r="AF530" s="144"/>
    </row>
    <row r="531" spans="1:32" x14ac:dyDescent="0.25">
      <c r="A531" s="146" t="s">
        <v>250</v>
      </c>
      <c r="B531" s="147">
        <v>9</v>
      </c>
      <c r="C531" s="147">
        <v>10</v>
      </c>
      <c r="D531" s="147">
        <v>5</v>
      </c>
      <c r="E531" s="147">
        <v>5</v>
      </c>
      <c r="F531" s="147">
        <v>7</v>
      </c>
      <c r="G531" s="147">
        <v>8</v>
      </c>
      <c r="H531" s="147">
        <v>11</v>
      </c>
      <c r="I531" s="147">
        <v>7</v>
      </c>
      <c r="J531" s="148">
        <v>-0.36363636363636365</v>
      </c>
      <c r="K531" s="148">
        <v>-0.10909090909090904</v>
      </c>
      <c r="L531" s="147"/>
      <c r="M531" s="155">
        <v>8.6313193588162754E-3</v>
      </c>
      <c r="N531" s="144"/>
      <c r="P531" s="146" t="s">
        <v>250</v>
      </c>
      <c r="Q531" s="147">
        <v>859</v>
      </c>
      <c r="R531" s="147">
        <v>744</v>
      </c>
      <c r="S531" s="147">
        <v>781</v>
      </c>
      <c r="T531" s="147">
        <v>774</v>
      </c>
      <c r="U531" s="147">
        <v>605</v>
      </c>
      <c r="V531" s="147">
        <v>656</v>
      </c>
      <c r="W531" s="147">
        <v>798</v>
      </c>
      <c r="X531" s="147">
        <v>811</v>
      </c>
      <c r="Y531" s="148">
        <v>1.6290726817042606E-2</v>
      </c>
      <c r="Z531" s="148">
        <v>8.8173279662641296E-2</v>
      </c>
      <c r="AA531" s="147"/>
      <c r="AB531" s="144"/>
      <c r="AC531" s="144"/>
      <c r="AD531" s="150">
        <v>7.8571428571428568</v>
      </c>
      <c r="AE531" s="150">
        <v>745.28571428571433</v>
      </c>
      <c r="AF531" s="144"/>
    </row>
    <row r="532" spans="1:32" x14ac:dyDescent="0.25">
      <c r="A532" s="149" t="s">
        <v>251</v>
      </c>
      <c r="B532" s="150">
        <v>0</v>
      </c>
      <c r="C532" s="150">
        <v>167</v>
      </c>
      <c r="D532" s="150">
        <v>109</v>
      </c>
      <c r="E532" s="150">
        <v>80</v>
      </c>
      <c r="F532" s="150">
        <v>75</v>
      </c>
      <c r="G532" s="150">
        <v>112</v>
      </c>
      <c r="H532" s="150">
        <v>118</v>
      </c>
      <c r="I532" s="150">
        <v>151</v>
      </c>
      <c r="J532" s="148">
        <v>0.27966101694915252</v>
      </c>
      <c r="K532" s="157">
        <v>0.37065052950075639</v>
      </c>
      <c r="L532" s="147"/>
      <c r="M532" s="155">
        <v>2.1479374110953058E-2</v>
      </c>
      <c r="N532" s="144"/>
      <c r="P532" s="149" t="s">
        <v>251</v>
      </c>
      <c r="Q532" s="150">
        <v>0</v>
      </c>
      <c r="R532" s="150">
        <v>10740</v>
      </c>
      <c r="S532" s="150">
        <v>8328</v>
      </c>
      <c r="T532" s="150">
        <v>7400</v>
      </c>
      <c r="U532" s="150">
        <v>6638</v>
      </c>
      <c r="V532" s="150">
        <v>6901</v>
      </c>
      <c r="W532" s="150">
        <v>6408</v>
      </c>
      <c r="X532" s="150">
        <v>7030</v>
      </c>
      <c r="Y532" s="148">
        <v>9.7066167290886393E-2</v>
      </c>
      <c r="Z532" s="157">
        <v>-9.1242055370031203E-2</v>
      </c>
      <c r="AA532" s="147"/>
      <c r="AB532" s="144"/>
      <c r="AC532" s="144"/>
      <c r="AD532" s="158">
        <v>110.16666666666667</v>
      </c>
      <c r="AE532" s="158">
        <v>7735.833333333333</v>
      </c>
      <c r="AF532" s="144"/>
    </row>
    <row r="533" spans="1:32" x14ac:dyDescent="0.25">
      <c r="A533" s="159" t="s">
        <v>252</v>
      </c>
      <c r="B533" s="147">
        <v>31</v>
      </c>
      <c r="C533" s="147">
        <v>27</v>
      </c>
      <c r="D533" s="147">
        <v>42</v>
      </c>
      <c r="E533" s="147">
        <v>15</v>
      </c>
      <c r="F533" s="147">
        <v>16</v>
      </c>
      <c r="G533" s="147">
        <v>14</v>
      </c>
      <c r="H533" s="147">
        <v>11</v>
      </c>
      <c r="I533" s="147">
        <v>37</v>
      </c>
      <c r="J533" s="148">
        <v>2.3636363636363638</v>
      </c>
      <c r="K533" s="148">
        <v>0.66025641025641035</v>
      </c>
      <c r="L533" s="147"/>
      <c r="M533" s="155">
        <v>1.7502365184484388E-2</v>
      </c>
      <c r="N533" s="144"/>
      <c r="P533" s="159" t="s">
        <v>252</v>
      </c>
      <c r="Q533" s="147">
        <v>3016</v>
      </c>
      <c r="R533" s="147">
        <v>2664</v>
      </c>
      <c r="S533" s="147">
        <v>2445</v>
      </c>
      <c r="T533" s="147">
        <v>1857</v>
      </c>
      <c r="U533" s="147">
        <v>1886</v>
      </c>
      <c r="V533" s="147">
        <v>1855</v>
      </c>
      <c r="W533" s="147">
        <v>1865</v>
      </c>
      <c r="X533" s="147">
        <v>2114</v>
      </c>
      <c r="Y533" s="148">
        <v>0.13351206434316354</v>
      </c>
      <c r="Z533" s="148">
        <v>-5.068001026430579E-2</v>
      </c>
      <c r="AA533" s="147"/>
      <c r="AB533" s="144"/>
      <c r="AC533" s="144"/>
      <c r="AD533" s="150">
        <v>22.285714285714285</v>
      </c>
      <c r="AE533" s="150">
        <v>2226.8571428571427</v>
      </c>
      <c r="AF533" s="144"/>
    </row>
    <row r="534" spans="1:32" x14ac:dyDescent="0.25">
      <c r="A534" s="159" t="s">
        <v>253</v>
      </c>
      <c r="B534" s="147">
        <v>9</v>
      </c>
      <c r="C534" s="147">
        <v>5</v>
      </c>
      <c r="D534" s="147">
        <v>5</v>
      </c>
      <c r="E534" s="147">
        <v>5</v>
      </c>
      <c r="F534" s="147">
        <v>5</v>
      </c>
      <c r="G534" s="147">
        <v>1</v>
      </c>
      <c r="H534" s="147">
        <v>1</v>
      </c>
      <c r="I534" s="147">
        <v>2</v>
      </c>
      <c r="J534" s="148">
        <v>1</v>
      </c>
      <c r="K534" s="148">
        <v>-0.54838709677419362</v>
      </c>
      <c r="L534" s="147"/>
      <c r="M534" s="155">
        <v>9.0909090909090905E-3</v>
      </c>
      <c r="N534" s="144"/>
      <c r="P534" s="159" t="s">
        <v>253</v>
      </c>
      <c r="Q534" s="147">
        <v>336</v>
      </c>
      <c r="R534" s="147">
        <v>253</v>
      </c>
      <c r="S534" s="147">
        <v>310</v>
      </c>
      <c r="T534" s="147">
        <v>283</v>
      </c>
      <c r="U534" s="147">
        <v>235</v>
      </c>
      <c r="V534" s="147">
        <v>229</v>
      </c>
      <c r="W534" s="147">
        <v>165</v>
      </c>
      <c r="X534" s="147">
        <v>220</v>
      </c>
      <c r="Y534" s="148">
        <v>0.33333333333333331</v>
      </c>
      <c r="Z534" s="148">
        <v>-0.14964108227498621</v>
      </c>
      <c r="AA534" s="147"/>
      <c r="AB534" s="144"/>
      <c r="AC534" s="144"/>
      <c r="AD534" s="150">
        <v>4.4285714285714288</v>
      </c>
      <c r="AE534" s="150">
        <v>258.71428571428572</v>
      </c>
      <c r="AF534" s="144"/>
    </row>
    <row r="535" spans="1:32" x14ac:dyDescent="0.25">
      <c r="A535" s="159" t="s">
        <v>254</v>
      </c>
      <c r="B535" s="160">
        <v>0.22500000000000001</v>
      </c>
      <c r="C535" s="160">
        <v>0.15625</v>
      </c>
      <c r="D535" s="160">
        <v>0.10638297872340426</v>
      </c>
      <c r="E535" s="160">
        <v>0.25</v>
      </c>
      <c r="F535" s="160">
        <v>0.23809523809523808</v>
      </c>
      <c r="G535" s="160">
        <v>6.6666666666666666E-2</v>
      </c>
      <c r="H535" s="160">
        <v>8.3333333333333329E-2</v>
      </c>
      <c r="I535" s="160">
        <v>5.128205128205128E-2</v>
      </c>
      <c r="J535" s="172">
        <v>-3.2051282051282048</v>
      </c>
      <c r="K535" s="172">
        <v>-11.449334978746743</v>
      </c>
      <c r="L535" s="147"/>
      <c r="M535" s="203">
        <v>-4.2976731922747353</v>
      </c>
      <c r="N535" s="144"/>
      <c r="P535" s="159" t="s">
        <v>254</v>
      </c>
      <c r="Q535" s="160">
        <v>0.10023866348448687</v>
      </c>
      <c r="R535" s="160">
        <v>8.6732944806307846E-2</v>
      </c>
      <c r="S535" s="160">
        <v>0.11252268602540835</v>
      </c>
      <c r="T535" s="160">
        <v>0.13224299065420561</v>
      </c>
      <c r="U535" s="160">
        <v>0.1107967939651108</v>
      </c>
      <c r="V535" s="160">
        <v>0.10988483685220729</v>
      </c>
      <c r="W535" s="160">
        <v>8.1280788177339899E-2</v>
      </c>
      <c r="X535" s="160">
        <v>9.4258783204798635E-2</v>
      </c>
      <c r="Y535" s="172">
        <v>1.2977995027458735</v>
      </c>
      <c r="Z535" s="172">
        <v>-0.98276585447272113</v>
      </c>
      <c r="AA535" s="147"/>
      <c r="AB535" s="144"/>
      <c r="AC535" s="144"/>
      <c r="AD535" s="191">
        <v>0.16577540106951871</v>
      </c>
      <c r="AE535" s="191">
        <v>0.10408644174952585</v>
      </c>
      <c r="AF535" s="144"/>
    </row>
    <row r="536" spans="1:32" x14ac:dyDescent="0.25">
      <c r="A536" s="161" t="s">
        <v>255</v>
      </c>
      <c r="B536" s="161"/>
      <c r="C536" s="161"/>
      <c r="D536" s="161"/>
      <c r="E536" s="144"/>
      <c r="F536" s="144"/>
      <c r="G536" s="144"/>
      <c r="H536" s="144"/>
      <c r="I536" s="144"/>
      <c r="J536" s="144"/>
      <c r="K536" s="144"/>
      <c r="L536" s="144"/>
      <c r="M536" s="144"/>
      <c r="N536" s="144"/>
      <c r="O536" s="204"/>
      <c r="P536" s="161" t="s">
        <v>255</v>
      </c>
      <c r="Q536" s="161"/>
      <c r="R536" s="161"/>
      <c r="S536" s="161"/>
      <c r="T536" s="144"/>
      <c r="U536" s="144"/>
      <c r="V536" s="144"/>
      <c r="W536" s="144"/>
      <c r="X536" s="144"/>
      <c r="Y536" s="144"/>
      <c r="Z536" s="144"/>
      <c r="AA536" s="144"/>
      <c r="AB536" s="144"/>
      <c r="AC536" s="144"/>
      <c r="AD536" s="144"/>
      <c r="AE536" s="144"/>
      <c r="AF536" s="144"/>
    </row>
    <row r="539" spans="1:32" x14ac:dyDescent="0.25">
      <c r="A539" s="189" t="s">
        <v>265</v>
      </c>
      <c r="B539" s="189"/>
      <c r="C539" s="189"/>
      <c r="D539" s="189"/>
      <c r="E539" s="181"/>
      <c r="F539" s="167"/>
      <c r="G539" s="167"/>
      <c r="H539" s="167"/>
      <c r="I539" s="167"/>
      <c r="J539" s="167"/>
      <c r="K539" s="167"/>
      <c r="L539" s="188"/>
      <c r="M539" s="211"/>
      <c r="N539" s="144"/>
      <c r="O539" s="211"/>
      <c r="P539" s="189" t="s">
        <v>265</v>
      </c>
      <c r="Q539" s="189"/>
      <c r="R539" s="189"/>
      <c r="S539" s="189"/>
      <c r="T539" s="181"/>
      <c r="U539" s="144"/>
      <c r="V539" s="144"/>
      <c r="W539" s="144"/>
      <c r="X539" s="144"/>
      <c r="Y539" s="144"/>
      <c r="Z539" s="144"/>
      <c r="AA539" s="188"/>
      <c r="AB539" s="144"/>
      <c r="AC539" s="144"/>
      <c r="AD539" s="144"/>
      <c r="AE539" s="144"/>
      <c r="AF539" s="144"/>
    </row>
    <row r="540" spans="1:32" x14ac:dyDescent="0.25">
      <c r="A540" s="166" t="s">
        <v>325</v>
      </c>
      <c r="B540" s="166"/>
      <c r="C540" s="166"/>
      <c r="D540" s="166"/>
      <c r="E540" s="213"/>
      <c r="F540" s="167"/>
      <c r="G540" s="167"/>
      <c r="H540" s="167"/>
      <c r="I540" s="167"/>
      <c r="J540" s="167"/>
      <c r="K540" s="167"/>
      <c r="L540" s="167"/>
      <c r="M540" s="144"/>
      <c r="N540" s="144"/>
      <c r="P540" s="166" t="s">
        <v>231</v>
      </c>
      <c r="Q540" s="166"/>
      <c r="R540" s="166"/>
      <c r="S540" s="166"/>
      <c r="T540" s="162"/>
      <c r="U540" s="144"/>
      <c r="V540" s="144"/>
      <c r="W540" s="144"/>
      <c r="X540" s="144"/>
      <c r="Y540" s="144"/>
      <c r="Z540" s="144"/>
      <c r="AA540" s="167"/>
      <c r="AB540" s="144"/>
      <c r="AC540" s="144"/>
      <c r="AD540" s="144"/>
      <c r="AE540" s="144"/>
      <c r="AF540" s="144"/>
    </row>
    <row r="541" spans="1:32" ht="31.5" x14ac:dyDescent="0.25">
      <c r="A541" s="190"/>
      <c r="B541" s="141">
        <v>2019</v>
      </c>
      <c r="C541" s="141">
        <v>2020</v>
      </c>
      <c r="D541" s="141">
        <v>2021</v>
      </c>
      <c r="E541" s="141">
        <v>2022</v>
      </c>
      <c r="F541" s="141">
        <v>2023</v>
      </c>
      <c r="G541" s="141">
        <v>2024</v>
      </c>
      <c r="H541" s="141">
        <v>2025</v>
      </c>
      <c r="I541" s="141">
        <v>2026</v>
      </c>
      <c r="J541" s="142" t="s">
        <v>232</v>
      </c>
      <c r="K541" s="142" t="s">
        <v>233</v>
      </c>
      <c r="L541" s="143" t="s">
        <v>234</v>
      </c>
      <c r="M541" s="145" t="s">
        <v>287</v>
      </c>
      <c r="N541" s="144"/>
      <c r="P541" s="190"/>
      <c r="Q541" s="141">
        <v>2019</v>
      </c>
      <c r="R541" s="141">
        <v>2020</v>
      </c>
      <c r="S541" s="141">
        <v>2021</v>
      </c>
      <c r="T541" s="141">
        <v>2022</v>
      </c>
      <c r="U541" s="141">
        <v>2023</v>
      </c>
      <c r="V541" s="141">
        <v>2024</v>
      </c>
      <c r="W541" s="141">
        <v>2025</v>
      </c>
      <c r="X541" s="141">
        <v>2026</v>
      </c>
      <c r="Y541" s="142" t="s">
        <v>232</v>
      </c>
      <c r="Z541" s="142" t="s">
        <v>233</v>
      </c>
      <c r="AA541" s="143" t="s">
        <v>234</v>
      </c>
      <c r="AB541" s="144"/>
      <c r="AC541" s="144"/>
      <c r="AD541" s="145" t="s">
        <v>326</v>
      </c>
      <c r="AE541" s="145" t="s">
        <v>235</v>
      </c>
      <c r="AF541" s="144"/>
    </row>
    <row r="542" spans="1:32" x14ac:dyDescent="0.25">
      <c r="A542" s="146" t="s">
        <v>236</v>
      </c>
      <c r="B542" s="147">
        <v>380</v>
      </c>
      <c r="C542" s="147">
        <v>241</v>
      </c>
      <c r="D542" s="147">
        <v>194</v>
      </c>
      <c r="E542" s="147">
        <v>275</v>
      </c>
      <c r="F542" s="147">
        <v>215</v>
      </c>
      <c r="G542" s="147">
        <v>237</v>
      </c>
      <c r="H542" s="147">
        <v>250</v>
      </c>
      <c r="I542" s="147">
        <v>224</v>
      </c>
      <c r="J542" s="148">
        <v>-0.104</v>
      </c>
      <c r="K542" s="148">
        <v>-0.125</v>
      </c>
      <c r="L542" s="147"/>
      <c r="M542" s="155">
        <v>1.7690728163007423E-2</v>
      </c>
      <c r="N542" s="144"/>
      <c r="P542" s="146" t="s">
        <v>236</v>
      </c>
      <c r="Q542" s="147">
        <v>11823</v>
      </c>
      <c r="R542" s="147">
        <v>13216</v>
      </c>
      <c r="S542" s="147">
        <v>9209</v>
      </c>
      <c r="T542" s="147">
        <v>9024</v>
      </c>
      <c r="U542" s="147">
        <v>11275</v>
      </c>
      <c r="V542" s="147">
        <v>11078</v>
      </c>
      <c r="W542" s="147">
        <v>11554</v>
      </c>
      <c r="X542" s="147">
        <v>12662</v>
      </c>
      <c r="Y542" s="148">
        <v>9.5897524666782072E-2</v>
      </c>
      <c r="Z542" s="148">
        <v>0.14842120265875425</v>
      </c>
      <c r="AA542" s="147"/>
      <c r="AB542" s="144"/>
      <c r="AC542" s="144"/>
      <c r="AD542" s="147">
        <v>256</v>
      </c>
      <c r="AE542" s="147">
        <v>11025.571428571429</v>
      </c>
      <c r="AF542" s="144"/>
    </row>
    <row r="543" spans="1:32" x14ac:dyDescent="0.25">
      <c r="A543" s="149" t="s">
        <v>237</v>
      </c>
      <c r="B543" s="150">
        <v>242</v>
      </c>
      <c r="C543" s="150">
        <v>147</v>
      </c>
      <c r="D543" s="150">
        <v>100</v>
      </c>
      <c r="E543" s="150">
        <v>160</v>
      </c>
      <c r="F543" s="150">
        <v>124</v>
      </c>
      <c r="G543" s="150">
        <v>138</v>
      </c>
      <c r="H543" s="150">
        <v>142</v>
      </c>
      <c r="I543" s="150">
        <v>122</v>
      </c>
      <c r="J543" s="148">
        <v>-0.14084507042253522</v>
      </c>
      <c r="K543" s="148">
        <v>-0.18898385565052225</v>
      </c>
      <c r="L543" s="147"/>
      <c r="M543" s="155">
        <v>2.0937017333104515E-2</v>
      </c>
      <c r="N543" s="144"/>
      <c r="P543" s="149" t="s">
        <v>237</v>
      </c>
      <c r="Q543" s="150">
        <v>6329</v>
      </c>
      <c r="R543" s="150">
        <v>6840</v>
      </c>
      <c r="S543" s="150">
        <v>4665</v>
      </c>
      <c r="T543" s="150">
        <v>4553</v>
      </c>
      <c r="U543" s="150">
        <v>5246</v>
      </c>
      <c r="V543" s="150">
        <v>5203</v>
      </c>
      <c r="W543" s="150">
        <v>5212</v>
      </c>
      <c r="X543" s="150">
        <v>5827</v>
      </c>
      <c r="Y543" s="148">
        <v>0.11799693016116654</v>
      </c>
      <c r="Z543" s="148">
        <v>7.2040580319596273E-2</v>
      </c>
      <c r="AA543" s="147"/>
      <c r="AB543" s="144"/>
      <c r="AC543" s="144"/>
      <c r="AD543" s="150">
        <v>150.42857142857142</v>
      </c>
      <c r="AE543" s="150">
        <v>5435.4285714285716</v>
      </c>
      <c r="AF543" s="144"/>
    </row>
    <row r="544" spans="1:32" x14ac:dyDescent="0.25">
      <c r="A544" s="146" t="s">
        <v>90</v>
      </c>
      <c r="B544" s="151">
        <v>0.65405405405405403</v>
      </c>
      <c r="C544" s="151">
        <v>0.64473684210526316</v>
      </c>
      <c r="D544" s="151">
        <v>0.54644808743169404</v>
      </c>
      <c r="E544" s="151">
        <v>0.60377358490566035</v>
      </c>
      <c r="F544" s="151">
        <v>0.59330143540669855</v>
      </c>
      <c r="G544" s="151">
        <v>0.60526315789473684</v>
      </c>
      <c r="H544" s="151">
        <v>0.60169491525423724</v>
      </c>
      <c r="I544" s="151">
        <v>0.57276995305164324</v>
      </c>
      <c r="J544" s="172">
        <v>-2.8924962202593996</v>
      </c>
      <c r="K544" s="172">
        <v>-3.9795491974534802</v>
      </c>
      <c r="L544" s="147"/>
      <c r="M544" s="203">
        <v>7.2941509064681496</v>
      </c>
      <c r="N544" s="144"/>
      <c r="P544" s="146" t="s">
        <v>90</v>
      </c>
      <c r="Q544" s="151">
        <v>0.57043713384407391</v>
      </c>
      <c r="R544" s="151">
        <v>0.5477258167841127</v>
      </c>
      <c r="S544" s="151">
        <v>0.53880803880803885</v>
      </c>
      <c r="T544" s="151">
        <v>0.53476626732440691</v>
      </c>
      <c r="U544" s="151">
        <v>0.50563855421686743</v>
      </c>
      <c r="V544" s="151">
        <v>0.50994805449377634</v>
      </c>
      <c r="W544" s="151">
        <v>0.48966553927095074</v>
      </c>
      <c r="X544" s="151">
        <v>0.49982844398696175</v>
      </c>
      <c r="Y544" s="172">
        <v>1.0162904716011001</v>
      </c>
      <c r="Z544" s="172">
        <v>-2.8784863041672439</v>
      </c>
      <c r="AA544" s="147"/>
      <c r="AB544" s="144"/>
      <c r="AC544" s="144"/>
      <c r="AD544" s="151">
        <v>0.61256544502617805</v>
      </c>
      <c r="AE544" s="151">
        <v>0.52861330702863418</v>
      </c>
      <c r="AF544" s="144"/>
    </row>
    <row r="545" spans="1:32" x14ac:dyDescent="0.25">
      <c r="A545" s="149" t="s">
        <v>238</v>
      </c>
      <c r="B545" s="150">
        <v>192</v>
      </c>
      <c r="C545" s="150">
        <v>108</v>
      </c>
      <c r="D545" s="150">
        <v>57</v>
      </c>
      <c r="E545" s="150">
        <v>124</v>
      </c>
      <c r="F545" s="150">
        <v>60</v>
      </c>
      <c r="G545" s="150">
        <v>89</v>
      </c>
      <c r="H545" s="150">
        <v>108</v>
      </c>
      <c r="I545" s="150">
        <v>92</v>
      </c>
      <c r="J545" s="148">
        <v>-0.14814814814814814</v>
      </c>
      <c r="K545" s="148">
        <v>-0.12737127371273715</v>
      </c>
      <c r="L545" s="147"/>
      <c r="M545" s="155">
        <v>2.0202020202020204E-2</v>
      </c>
      <c r="N545" s="144"/>
      <c r="P545" s="149" t="s">
        <v>238</v>
      </c>
      <c r="Q545" s="150">
        <v>4816</v>
      </c>
      <c r="R545" s="150">
        <v>5284</v>
      </c>
      <c r="S545" s="150">
        <v>3452</v>
      </c>
      <c r="T545" s="150">
        <v>3451</v>
      </c>
      <c r="U545" s="150">
        <v>3945</v>
      </c>
      <c r="V545" s="150">
        <v>3870</v>
      </c>
      <c r="W545" s="150">
        <v>3885</v>
      </c>
      <c r="X545" s="150">
        <v>4554</v>
      </c>
      <c r="Y545" s="148">
        <v>0.17220077220077221</v>
      </c>
      <c r="Z545" s="148">
        <v>0.11061561509249901</v>
      </c>
      <c r="AA545" s="147"/>
      <c r="AB545" s="144"/>
      <c r="AC545" s="144"/>
      <c r="AD545" s="150">
        <v>105.42857142857143</v>
      </c>
      <c r="AE545" s="150">
        <v>4100.4285714285716</v>
      </c>
      <c r="AF545" s="144"/>
    </row>
    <row r="546" spans="1:32" x14ac:dyDescent="0.25">
      <c r="A546" s="149" t="s">
        <v>239</v>
      </c>
      <c r="B546" s="153">
        <v>0.50526315789473686</v>
      </c>
      <c r="C546" s="153">
        <v>0.44813278008298757</v>
      </c>
      <c r="D546" s="153">
        <v>0.29381443298969073</v>
      </c>
      <c r="E546" s="153">
        <v>0.45090909090909093</v>
      </c>
      <c r="F546" s="153">
        <v>0.27906976744186046</v>
      </c>
      <c r="G546" s="153">
        <v>0.37552742616033757</v>
      </c>
      <c r="H546" s="153">
        <v>0.432</v>
      </c>
      <c r="I546" s="153">
        <v>0.4107142857142857</v>
      </c>
      <c r="J546" s="172">
        <v>-2.1285714285714299</v>
      </c>
      <c r="K546" s="172">
        <v>-0.11160714285714524</v>
      </c>
      <c r="L546" s="147"/>
      <c r="M546" s="203">
        <v>5.1055464043143708</v>
      </c>
      <c r="N546" s="144"/>
      <c r="P546" s="149" t="s">
        <v>239</v>
      </c>
      <c r="Q546" s="153">
        <v>0.40734162226169329</v>
      </c>
      <c r="R546" s="153">
        <v>0.39981840193704599</v>
      </c>
      <c r="S546" s="153">
        <v>0.37485068954283851</v>
      </c>
      <c r="T546" s="153">
        <v>0.38242464539007093</v>
      </c>
      <c r="U546" s="153">
        <v>0.34988913525498894</v>
      </c>
      <c r="V546" s="153">
        <v>0.34934103628813867</v>
      </c>
      <c r="W546" s="153">
        <v>0.33624718712134327</v>
      </c>
      <c r="X546" s="153">
        <v>0.35965882167114199</v>
      </c>
      <c r="Y546" s="172">
        <v>2.3411634549798723</v>
      </c>
      <c r="Z546" s="172">
        <v>-1.2242861429183238</v>
      </c>
      <c r="AA546" s="147"/>
      <c r="AB546" s="144"/>
      <c r="AC546" s="144"/>
      <c r="AD546" s="153">
        <v>0.41183035714285715</v>
      </c>
      <c r="AE546" s="153">
        <v>0.37190168310032523</v>
      </c>
      <c r="AF546" s="144"/>
    </row>
    <row r="547" spans="1:32" x14ac:dyDescent="0.25">
      <c r="A547" s="149" t="s">
        <v>240</v>
      </c>
      <c r="B547" s="153">
        <v>0.79338842975206614</v>
      </c>
      <c r="C547" s="153">
        <v>0.73469387755102045</v>
      </c>
      <c r="D547" s="153">
        <v>0.56999999999999995</v>
      </c>
      <c r="E547" s="153">
        <v>0.77500000000000002</v>
      </c>
      <c r="F547" s="153">
        <v>0.4838709677419355</v>
      </c>
      <c r="G547" s="153">
        <v>0.64492753623188404</v>
      </c>
      <c r="H547" s="153">
        <v>0.76056338028169013</v>
      </c>
      <c r="I547" s="153">
        <v>0.75409836065573765</v>
      </c>
      <c r="J547" s="172">
        <v>-0.64650196259524728</v>
      </c>
      <c r="K547" s="172">
        <v>5.3243659801036731</v>
      </c>
      <c r="L547" s="147"/>
      <c r="M547" s="203">
        <v>-2.743587651604884</v>
      </c>
      <c r="N547" s="144"/>
      <c r="P547" s="149" t="s">
        <v>240</v>
      </c>
      <c r="Q547" s="153">
        <v>0.76094169695054514</v>
      </c>
      <c r="R547" s="153">
        <v>0.77251461988304093</v>
      </c>
      <c r="S547" s="153">
        <v>0.73997856377277604</v>
      </c>
      <c r="T547" s="153">
        <v>0.7579617834394905</v>
      </c>
      <c r="U547" s="153">
        <v>0.75200152497140682</v>
      </c>
      <c r="V547" s="153">
        <v>0.74380165289256195</v>
      </c>
      <c r="W547" s="153">
        <v>0.74539524174980809</v>
      </c>
      <c r="X547" s="153">
        <v>0.78153423717178649</v>
      </c>
      <c r="Y547" s="172">
        <v>3.6138995421978404</v>
      </c>
      <c r="Z547" s="172">
        <v>2.7145044572963961</v>
      </c>
      <c r="AA547" s="147"/>
      <c r="AB547" s="144"/>
      <c r="AC547" s="144"/>
      <c r="AD547" s="153">
        <v>0.70085470085470092</v>
      </c>
      <c r="AE547" s="153">
        <v>0.75438919259882253</v>
      </c>
      <c r="AF547" s="144"/>
    </row>
    <row r="548" spans="1:32" ht="22.15" customHeight="1" x14ac:dyDescent="0.25">
      <c r="A548" s="154" t="s">
        <v>241</v>
      </c>
      <c r="B548" s="155">
        <v>5.7851239669421489E-2</v>
      </c>
      <c r="C548" s="155">
        <v>6.1224489795918366E-2</v>
      </c>
      <c r="D548" s="155">
        <v>7.0000000000000007E-2</v>
      </c>
      <c r="E548" s="155">
        <v>2.5000000000000001E-2</v>
      </c>
      <c r="F548" s="155">
        <v>0.11290322580645161</v>
      </c>
      <c r="G548" s="155">
        <v>4.3478260869565216E-2</v>
      </c>
      <c r="H548" s="155">
        <v>8.4507042253521125E-2</v>
      </c>
      <c r="I548" s="155">
        <v>2.4590163934426229E-2</v>
      </c>
      <c r="J548" s="172">
        <v>-5.9916878319094895</v>
      </c>
      <c r="K548" s="172">
        <v>-3.8087898743636455</v>
      </c>
      <c r="L548" s="147"/>
      <c r="M548" s="203">
        <v>-1.9000019693512677</v>
      </c>
      <c r="N548" s="144"/>
      <c r="P548" s="154" t="s">
        <v>241</v>
      </c>
      <c r="Q548" s="155">
        <v>4.1396745141412547E-2</v>
      </c>
      <c r="R548" s="155">
        <v>4.2543859649122807E-2</v>
      </c>
      <c r="S548" s="155">
        <v>5.1446945337620578E-2</v>
      </c>
      <c r="T548" s="155">
        <v>4.6782341313419726E-2</v>
      </c>
      <c r="U548" s="155">
        <v>5.1277163553183375E-2</v>
      </c>
      <c r="V548" s="155">
        <v>4.2283298097251586E-2</v>
      </c>
      <c r="W548" s="155">
        <v>5.698388334612433E-2</v>
      </c>
      <c r="X548" s="155">
        <v>4.3590183627938907E-2</v>
      </c>
      <c r="Y548" s="172">
        <v>-1.3393699718185423</v>
      </c>
      <c r="Z548" s="172">
        <v>-0.35082183905640396</v>
      </c>
      <c r="AA548" s="147"/>
      <c r="AB548" s="144"/>
      <c r="AC548" s="144"/>
      <c r="AD548" s="151">
        <v>6.2678062678062682E-2</v>
      </c>
      <c r="AE548" s="151">
        <v>4.7098402018502947E-2</v>
      </c>
      <c r="AF548" s="144"/>
    </row>
    <row r="549" spans="1:32" ht="22.15" customHeight="1" x14ac:dyDescent="0.25">
      <c r="A549" s="154" t="s">
        <v>242</v>
      </c>
      <c r="B549" s="155">
        <v>3.6842105263157891E-2</v>
      </c>
      <c r="C549" s="155">
        <v>3.7344398340248962E-2</v>
      </c>
      <c r="D549" s="155">
        <v>3.608247422680412E-2</v>
      </c>
      <c r="E549" s="155">
        <v>1.4545454545454545E-2</v>
      </c>
      <c r="F549" s="155">
        <v>6.5116279069767441E-2</v>
      </c>
      <c r="G549" s="155">
        <v>2.5316455696202531E-2</v>
      </c>
      <c r="H549" s="155">
        <v>4.8000000000000001E-2</v>
      </c>
      <c r="I549" s="155">
        <v>1.3392857142857142E-2</v>
      </c>
      <c r="J549" s="172">
        <v>-3.4607142857142859</v>
      </c>
      <c r="K549" s="172">
        <v>-2.34375</v>
      </c>
      <c r="L549" s="147"/>
      <c r="M549" s="203">
        <v>-0.66671649705530633</v>
      </c>
      <c r="N549" s="144"/>
      <c r="P549" s="154" t="s">
        <v>242</v>
      </c>
      <c r="Q549" s="155">
        <v>2.2160196227691786E-2</v>
      </c>
      <c r="R549" s="155">
        <v>2.2018765133171914E-2</v>
      </c>
      <c r="S549" s="155">
        <v>2.6061461613638832E-2</v>
      </c>
      <c r="T549" s="155">
        <v>2.360372340425532E-2</v>
      </c>
      <c r="U549" s="155">
        <v>2.3858093126385808E-2</v>
      </c>
      <c r="V549" s="155">
        <v>1.9859180357465245E-2</v>
      </c>
      <c r="W549" s="155">
        <v>2.5705383416998441E-2</v>
      </c>
      <c r="X549" s="155">
        <v>2.0060022113410205E-2</v>
      </c>
      <c r="Y549" s="172">
        <v>-0.56453613035882355</v>
      </c>
      <c r="Z549" s="172">
        <v>-0.31587291012984581</v>
      </c>
      <c r="AA549" s="147"/>
      <c r="AB549" s="144"/>
      <c r="AC549" s="144"/>
      <c r="AD549" s="151">
        <v>3.6830357142857144E-2</v>
      </c>
      <c r="AE549" s="151">
        <v>2.3218751214708663E-2</v>
      </c>
      <c r="AF549" s="144"/>
    </row>
    <row r="550" spans="1:32" ht="22.15" customHeight="1" x14ac:dyDescent="0.25">
      <c r="A550" s="154" t="s">
        <v>243</v>
      </c>
      <c r="B550" s="155">
        <v>0.31842105263157894</v>
      </c>
      <c r="C550" s="155">
        <v>0.31120331950207469</v>
      </c>
      <c r="D550" s="155">
        <v>0.40206185567010311</v>
      </c>
      <c r="E550" s="155">
        <v>0.38545454545454544</v>
      </c>
      <c r="F550" s="155">
        <v>0.38139534883720932</v>
      </c>
      <c r="G550" s="155">
        <v>0.35443037974683544</v>
      </c>
      <c r="H550" s="155">
        <v>0.35599999999999998</v>
      </c>
      <c r="I550" s="155">
        <v>0.3705357142857143</v>
      </c>
      <c r="J550" s="172">
        <v>1.4535714285714318</v>
      </c>
      <c r="K550" s="172">
        <v>1.6183035714285754</v>
      </c>
      <c r="L550" s="147"/>
      <c r="M550" s="203">
        <v>-0.21542241126429884</v>
      </c>
      <c r="N550" s="144"/>
      <c r="P550" s="154" t="s">
        <v>243</v>
      </c>
      <c r="Q550" s="155">
        <v>0.34297555611942826</v>
      </c>
      <c r="R550" s="155">
        <v>0.35298123486682809</v>
      </c>
      <c r="S550" s="155">
        <v>0.39276794440221524</v>
      </c>
      <c r="T550" s="155">
        <v>0.38453014184397161</v>
      </c>
      <c r="U550" s="155">
        <v>0.38784922394678495</v>
      </c>
      <c r="V550" s="155">
        <v>0.37940061382921103</v>
      </c>
      <c r="W550" s="155">
        <v>0.37649298944088627</v>
      </c>
      <c r="X550" s="155">
        <v>0.37268993839835729</v>
      </c>
      <c r="Y550" s="172">
        <v>-0.38030510425289821</v>
      </c>
      <c r="Z550" s="172">
        <v>3.9954852546442154E-2</v>
      </c>
      <c r="AA550" s="147"/>
      <c r="AB550" s="144"/>
      <c r="AC550" s="144"/>
      <c r="AD550" s="151">
        <v>0.35435267857142855</v>
      </c>
      <c r="AE550" s="151">
        <v>0.37229038987289287</v>
      </c>
      <c r="AF550" s="144"/>
    </row>
    <row r="551" spans="1:32" ht="22.15" customHeight="1" x14ac:dyDescent="0.25">
      <c r="A551" s="154" t="s">
        <v>244</v>
      </c>
      <c r="B551" s="155">
        <v>2.1052631578947368E-2</v>
      </c>
      <c r="C551" s="155">
        <v>1.2448132780082987E-2</v>
      </c>
      <c r="D551" s="155">
        <v>1.5463917525773196E-2</v>
      </c>
      <c r="E551" s="155">
        <v>3.6363636363636364E-3</v>
      </c>
      <c r="F551" s="155">
        <v>1.3953488372093023E-2</v>
      </c>
      <c r="G551" s="155">
        <v>1.2658227848101266E-2</v>
      </c>
      <c r="H551" s="155">
        <v>4.0000000000000001E-3</v>
      </c>
      <c r="I551" s="155">
        <v>1.7857142857142856E-2</v>
      </c>
      <c r="J551" s="172">
        <v>1.3857142857142857</v>
      </c>
      <c r="K551" s="172">
        <v>0.55803571428571419</v>
      </c>
      <c r="L551" s="147"/>
      <c r="M551" s="203">
        <v>-1.720840760881829</v>
      </c>
      <c r="N551" s="144"/>
      <c r="P551" s="154" t="s">
        <v>244</v>
      </c>
      <c r="Q551" s="155">
        <v>4.5250782373340098E-2</v>
      </c>
      <c r="R551" s="155">
        <v>5.4857748184019367E-2</v>
      </c>
      <c r="S551" s="155">
        <v>3.3228363557389513E-2</v>
      </c>
      <c r="T551" s="155">
        <v>4.7539893617021274E-2</v>
      </c>
      <c r="U551" s="155">
        <v>5.0110864745011086E-2</v>
      </c>
      <c r="V551" s="155">
        <v>5.1543599927784796E-2</v>
      </c>
      <c r="W551" s="155">
        <v>5.3747619871905836E-2</v>
      </c>
      <c r="X551" s="155">
        <v>3.5065550465961146E-2</v>
      </c>
      <c r="Y551" s="172">
        <v>-1.868206940594469</v>
      </c>
      <c r="Z551" s="172">
        <v>-1.3548709889835122</v>
      </c>
      <c r="AA551" s="147"/>
      <c r="AB551" s="144"/>
      <c r="AC551" s="144"/>
      <c r="AD551" s="151">
        <v>1.2276785714285714E-2</v>
      </c>
      <c r="AE551" s="151">
        <v>4.8614260355796267E-2</v>
      </c>
      <c r="AF551" s="144"/>
    </row>
    <row r="552" spans="1:32" ht="22.15" customHeight="1" x14ac:dyDescent="0.25">
      <c r="A552" s="154" t="s">
        <v>245</v>
      </c>
      <c r="B552" s="155">
        <v>0</v>
      </c>
      <c r="C552" s="155">
        <v>0</v>
      </c>
      <c r="D552" s="155">
        <v>0</v>
      </c>
      <c r="E552" s="155">
        <v>0</v>
      </c>
      <c r="F552" s="155">
        <v>0</v>
      </c>
      <c r="G552" s="155">
        <v>8.4388185654008432E-3</v>
      </c>
      <c r="H552" s="155">
        <v>0</v>
      </c>
      <c r="I552" s="155">
        <v>4.464285714285714E-3</v>
      </c>
      <c r="J552" s="172">
        <v>0.4464285714285714</v>
      </c>
      <c r="K552" s="172">
        <v>0.33482142857142855</v>
      </c>
      <c r="L552" s="147"/>
      <c r="M552" s="203">
        <v>-1.6859359839339303</v>
      </c>
      <c r="N552" s="144"/>
      <c r="P552" s="154" t="s">
        <v>245</v>
      </c>
      <c r="Q552" s="155">
        <v>1.8776960162395332E-2</v>
      </c>
      <c r="R552" s="155">
        <v>2.4288740920096853E-2</v>
      </c>
      <c r="S552" s="155">
        <v>1.1619068302747313E-2</v>
      </c>
      <c r="T552" s="155">
        <v>1.1857269503546099E-2</v>
      </c>
      <c r="U552" s="155">
        <v>1.7117516629711751E-2</v>
      </c>
      <c r="V552" s="155">
        <v>2.0942408376963352E-2</v>
      </c>
      <c r="W552" s="155">
        <v>3.3754543880907047E-2</v>
      </c>
      <c r="X552" s="155">
        <v>2.132364555362502E-2</v>
      </c>
      <c r="Y552" s="172">
        <v>-1.2430898327282027</v>
      </c>
      <c r="Z552" s="172">
        <v>9.5541067107924801E-2</v>
      </c>
      <c r="AA552" s="147"/>
      <c r="AB552" s="144"/>
      <c r="AC552" s="144"/>
      <c r="AD552" s="151">
        <v>1.1160714285714285E-3</v>
      </c>
      <c r="AE552" s="151">
        <v>2.0368234882545772E-2</v>
      </c>
      <c r="AF552" s="144"/>
    </row>
    <row r="553" spans="1:32" ht="22.15" customHeight="1" x14ac:dyDescent="0.25">
      <c r="A553" s="154" t="s">
        <v>246</v>
      </c>
      <c r="B553" s="155">
        <v>1.5789473684210527E-2</v>
      </c>
      <c r="C553" s="155">
        <v>4.1493775933609957E-2</v>
      </c>
      <c r="D553" s="155">
        <v>2.5773195876288658E-2</v>
      </c>
      <c r="E553" s="155">
        <v>2.181818181818182E-2</v>
      </c>
      <c r="F553" s="155">
        <v>9.3023255813953487E-3</v>
      </c>
      <c r="G553" s="155">
        <v>1.6877637130801686E-2</v>
      </c>
      <c r="H553" s="155">
        <v>4.8000000000000001E-2</v>
      </c>
      <c r="I553" s="155">
        <v>3.125E-2</v>
      </c>
      <c r="J553" s="172">
        <v>-1.675</v>
      </c>
      <c r="K553" s="172">
        <v>0.61383928571428559</v>
      </c>
      <c r="L553" s="147"/>
      <c r="M553" s="203">
        <v>-3.5643065866371821</v>
      </c>
      <c r="N553" s="144"/>
      <c r="P553" s="154" t="s">
        <v>246</v>
      </c>
      <c r="Q553" s="155">
        <v>3.8484310242747191E-2</v>
      </c>
      <c r="R553" s="155">
        <v>3.8740920096852302E-2</v>
      </c>
      <c r="S553" s="155">
        <v>3.941796069062873E-2</v>
      </c>
      <c r="T553" s="155">
        <v>4.2664007092198579E-2</v>
      </c>
      <c r="U553" s="155">
        <v>6.057649667405765E-2</v>
      </c>
      <c r="V553" s="155">
        <v>6.2827225130890049E-2</v>
      </c>
      <c r="W553" s="155">
        <v>5.9979227972996367E-2</v>
      </c>
      <c r="X553" s="155">
        <v>6.6893065866371823E-2</v>
      </c>
      <c r="Y553" s="172">
        <v>0.69138378933754563</v>
      </c>
      <c r="Z553" s="172">
        <v>1.782531427591328</v>
      </c>
      <c r="AA553" s="147"/>
      <c r="AB553" s="144"/>
      <c r="AC553" s="144"/>
      <c r="AD553" s="151">
        <v>2.5111607142857144E-2</v>
      </c>
      <c r="AE553" s="151">
        <v>4.9067751590458543E-2</v>
      </c>
      <c r="AF553" s="144"/>
    </row>
    <row r="554" spans="1:32" x14ac:dyDescent="0.25">
      <c r="A554" s="149" t="s">
        <v>247</v>
      </c>
      <c r="B554" s="150">
        <v>133.89736842105259</v>
      </c>
      <c r="C554" s="150">
        <v>90.941908713692996</v>
      </c>
      <c r="D554" s="150">
        <v>95.500000000000071</v>
      </c>
      <c r="E554" s="150">
        <v>126.34181818181806</v>
      </c>
      <c r="F554" s="150">
        <v>132.54418604651164</v>
      </c>
      <c r="G554" s="150">
        <v>113.16455696202556</v>
      </c>
      <c r="H554" s="150">
        <v>101.8599999999999</v>
      </c>
      <c r="I554" s="150">
        <v>108.06696428571429</v>
      </c>
      <c r="J554" s="177">
        <v>6.2069642857143918</v>
      </c>
      <c r="K554" s="177">
        <v>-7.3632812500000142</v>
      </c>
      <c r="L554" s="147"/>
      <c r="M554" s="203">
        <v>-14.003719650472902</v>
      </c>
      <c r="N554" s="144"/>
      <c r="P554" s="149" t="s">
        <v>247</v>
      </c>
      <c r="Q554" s="150">
        <v>128.89774168992636</v>
      </c>
      <c r="R554" s="150">
        <v>138.8627421307506</v>
      </c>
      <c r="S554" s="150">
        <v>112.37018134433688</v>
      </c>
      <c r="T554" s="150">
        <v>106.56615691489354</v>
      </c>
      <c r="U554" s="150">
        <v>110.9886474501108</v>
      </c>
      <c r="V554" s="150">
        <v>103.0278028525005</v>
      </c>
      <c r="W554" s="150">
        <v>113.3531244590618</v>
      </c>
      <c r="X554" s="150">
        <v>122.07068393618719</v>
      </c>
      <c r="Y554" s="177">
        <v>8.7175594771253913</v>
      </c>
      <c r="Z554" s="177">
        <v>4.7063879489367935</v>
      </c>
      <c r="AA554" s="147"/>
      <c r="AB554" s="144"/>
      <c r="AC554" s="144"/>
      <c r="AD554" s="150">
        <v>115.43024553571431</v>
      </c>
      <c r="AE554" s="150">
        <v>117.3642959872504</v>
      </c>
      <c r="AF554" s="144"/>
    </row>
    <row r="555" spans="1:32" x14ac:dyDescent="0.25">
      <c r="A555" s="149" t="s">
        <v>248</v>
      </c>
      <c r="B555" s="150">
        <v>122.19421487603304</v>
      </c>
      <c r="C555" s="150">
        <v>87.986394557823132</v>
      </c>
      <c r="D555" s="150">
        <v>78.61</v>
      </c>
      <c r="E555" s="150">
        <v>120.97499999999991</v>
      </c>
      <c r="F555" s="150">
        <v>137.86290322580626</v>
      </c>
      <c r="G555" s="150">
        <v>126.7971014492752</v>
      </c>
      <c r="H555" s="150">
        <v>116.28873239436619</v>
      </c>
      <c r="I555" s="150">
        <v>105.67213114754101</v>
      </c>
      <c r="J555" s="177">
        <v>-10.616601246825184</v>
      </c>
      <c r="K555" s="177">
        <v>-9.0743075988976898</v>
      </c>
      <c r="L555" s="147"/>
      <c r="M555" s="203">
        <v>-30.423801579419703</v>
      </c>
      <c r="N555" s="144"/>
      <c r="P555" s="149" t="s">
        <v>248</v>
      </c>
      <c r="Q555" s="150">
        <v>127.56359614473045</v>
      </c>
      <c r="R555" s="150">
        <v>146.92865497076031</v>
      </c>
      <c r="S555" s="150">
        <v>116.11489817792086</v>
      </c>
      <c r="T555" s="150">
        <v>116.3077092027234</v>
      </c>
      <c r="U555" s="150">
        <v>124.35455585207767</v>
      </c>
      <c r="V555" s="150">
        <v>116.62752258312526</v>
      </c>
      <c r="W555" s="150">
        <v>129.1222179585572</v>
      </c>
      <c r="X555" s="150">
        <v>136.09593272696071</v>
      </c>
      <c r="Y555" s="177">
        <v>6.9737147684035108</v>
      </c>
      <c r="Z555" s="177">
        <v>9.5260998842357338</v>
      </c>
      <c r="AA555" s="147"/>
      <c r="AB555" s="144"/>
      <c r="AC555" s="144"/>
      <c r="AD555" s="150">
        <v>114.7464387464387</v>
      </c>
      <c r="AE555" s="150">
        <v>126.56983284272498</v>
      </c>
      <c r="AF555" s="144"/>
    </row>
    <row r="556" spans="1:32" x14ac:dyDescent="0.25">
      <c r="A556" s="146" t="s">
        <v>249</v>
      </c>
      <c r="B556" s="147">
        <v>84</v>
      </c>
      <c r="C556" s="147">
        <v>89</v>
      </c>
      <c r="D556" s="147">
        <v>101</v>
      </c>
      <c r="E556" s="147">
        <v>97</v>
      </c>
      <c r="F556" s="147">
        <v>190</v>
      </c>
      <c r="G556" s="147">
        <v>157</v>
      </c>
      <c r="H556" s="147">
        <v>130</v>
      </c>
      <c r="I556" s="147">
        <v>127</v>
      </c>
      <c r="J556" s="148">
        <v>-2.3076923076923078E-2</v>
      </c>
      <c r="K556" s="148">
        <v>4.8349056603773623E-2</v>
      </c>
      <c r="L556" s="147"/>
      <c r="M556" s="155">
        <v>1.8299711815561958E-2</v>
      </c>
      <c r="N556" s="144"/>
      <c r="P556" s="146" t="s">
        <v>249</v>
      </c>
      <c r="Q556" s="147">
        <v>6517</v>
      </c>
      <c r="R556" s="147">
        <v>5572</v>
      </c>
      <c r="S556" s="147">
        <v>4744</v>
      </c>
      <c r="T556" s="147">
        <v>4965</v>
      </c>
      <c r="U556" s="147">
        <v>5614</v>
      </c>
      <c r="V556" s="147">
        <v>5973</v>
      </c>
      <c r="W556" s="147">
        <v>7161</v>
      </c>
      <c r="X556" s="147">
        <v>6940</v>
      </c>
      <c r="Y556" s="148">
        <v>-3.0861611506772798E-2</v>
      </c>
      <c r="Z556" s="148">
        <v>0.19814531643072059</v>
      </c>
      <c r="AA556" s="147"/>
      <c r="AB556" s="144"/>
      <c r="AC556" s="144"/>
      <c r="AD556" s="147">
        <v>121.14285714285714</v>
      </c>
      <c r="AE556" s="147">
        <v>5792.2857142857147</v>
      </c>
      <c r="AF556" s="144"/>
    </row>
    <row r="557" spans="1:32" x14ac:dyDescent="0.25">
      <c r="A557" s="146" t="s">
        <v>250</v>
      </c>
      <c r="B557" s="147">
        <v>11</v>
      </c>
      <c r="C557" s="147">
        <v>4</v>
      </c>
      <c r="D557" s="147">
        <v>14</v>
      </c>
      <c r="E557" s="147">
        <v>22</v>
      </c>
      <c r="F557" s="147">
        <v>18</v>
      </c>
      <c r="G557" s="147">
        <v>33</v>
      </c>
      <c r="H557" s="147">
        <v>17</v>
      </c>
      <c r="I557" s="147">
        <v>23</v>
      </c>
      <c r="J557" s="148">
        <v>0.35294117647058826</v>
      </c>
      <c r="K557" s="148">
        <v>0.35294117647058826</v>
      </c>
      <c r="L557" s="147"/>
      <c r="M557" s="155">
        <v>1.4429109159347553E-2</v>
      </c>
      <c r="N557" s="144"/>
      <c r="P557" s="146" t="s">
        <v>250</v>
      </c>
      <c r="Q557" s="147">
        <v>1230</v>
      </c>
      <c r="R557" s="147">
        <v>987</v>
      </c>
      <c r="S557" s="147">
        <v>816</v>
      </c>
      <c r="T557" s="147">
        <v>711</v>
      </c>
      <c r="U557" s="147">
        <v>846</v>
      </c>
      <c r="V557" s="147">
        <v>928</v>
      </c>
      <c r="W557" s="147">
        <v>1406</v>
      </c>
      <c r="X557" s="147">
        <v>1594</v>
      </c>
      <c r="Y557" s="148">
        <v>0.1337126600284495</v>
      </c>
      <c r="Z557" s="148">
        <v>0.61149624494511845</v>
      </c>
      <c r="AA557" s="147"/>
      <c r="AB557" s="144"/>
      <c r="AC557" s="144"/>
      <c r="AD557" s="150">
        <v>17</v>
      </c>
      <c r="AE557" s="150">
        <v>989.14285714285711</v>
      </c>
      <c r="AF557" s="144"/>
    </row>
    <row r="558" spans="1:32" x14ac:dyDescent="0.25">
      <c r="A558" s="149" t="s">
        <v>251</v>
      </c>
      <c r="B558" s="150">
        <v>0</v>
      </c>
      <c r="C558" s="150">
        <v>253</v>
      </c>
      <c r="D558" s="150">
        <v>179</v>
      </c>
      <c r="E558" s="150">
        <v>248</v>
      </c>
      <c r="F558" s="150">
        <v>155</v>
      </c>
      <c r="G558" s="150">
        <v>204</v>
      </c>
      <c r="H558" s="150">
        <v>217</v>
      </c>
      <c r="I558" s="150">
        <v>198</v>
      </c>
      <c r="J558" s="148">
        <v>-8.755760368663594E-2</v>
      </c>
      <c r="K558" s="157">
        <v>-5.4140127388535075E-2</v>
      </c>
      <c r="L558" s="147"/>
      <c r="M558" s="155">
        <v>2.3365588860042481E-2</v>
      </c>
      <c r="N558" s="144"/>
      <c r="P558" s="149" t="s">
        <v>251</v>
      </c>
      <c r="Q558" s="150">
        <v>0</v>
      </c>
      <c r="R558" s="150">
        <v>10263</v>
      </c>
      <c r="S558" s="150">
        <v>8342</v>
      </c>
      <c r="T558" s="150">
        <v>7606</v>
      </c>
      <c r="U558" s="150">
        <v>7137</v>
      </c>
      <c r="V558" s="150">
        <v>7368</v>
      </c>
      <c r="W558" s="150">
        <v>7866</v>
      </c>
      <c r="X558" s="150">
        <v>8474</v>
      </c>
      <c r="Y558" s="148">
        <v>7.7294685990338161E-2</v>
      </c>
      <c r="Z558" s="157">
        <v>4.6560454489317032E-2</v>
      </c>
      <c r="AA558" s="147"/>
      <c r="AB558" s="144"/>
      <c r="AC558" s="144"/>
      <c r="AD558" s="158">
        <v>209.33333333333334</v>
      </c>
      <c r="AE558" s="158">
        <v>8097</v>
      </c>
      <c r="AF558" s="144"/>
    </row>
    <row r="559" spans="1:32" x14ac:dyDescent="0.25">
      <c r="A559" s="159" t="s">
        <v>252</v>
      </c>
      <c r="B559" s="147">
        <v>93</v>
      </c>
      <c r="C559" s="147">
        <v>105</v>
      </c>
      <c r="D559" s="147">
        <v>76</v>
      </c>
      <c r="E559" s="147">
        <v>35</v>
      </c>
      <c r="F559" s="147">
        <v>68</v>
      </c>
      <c r="G559" s="147">
        <v>53</v>
      </c>
      <c r="H559" s="147">
        <v>55</v>
      </c>
      <c r="I559" s="147">
        <v>70</v>
      </c>
      <c r="J559" s="148">
        <v>0.27272727272727271</v>
      </c>
      <c r="K559" s="148">
        <v>1.0309278350515375E-2</v>
      </c>
      <c r="L559" s="147"/>
      <c r="M559" s="155">
        <v>2.2928267278087128E-2</v>
      </c>
      <c r="N559" s="144"/>
      <c r="P559" s="159" t="s">
        <v>252</v>
      </c>
      <c r="Q559" s="147">
        <v>3259</v>
      </c>
      <c r="R559" s="147">
        <v>3103</v>
      </c>
      <c r="S559" s="147">
        <v>3211</v>
      </c>
      <c r="T559" s="147">
        <v>2368</v>
      </c>
      <c r="U559" s="147">
        <v>2521</v>
      </c>
      <c r="V559" s="147">
        <v>2693</v>
      </c>
      <c r="W559" s="147">
        <v>2583</v>
      </c>
      <c r="X559" s="147">
        <v>3053</v>
      </c>
      <c r="Y559" s="148">
        <v>0.18195896244676732</v>
      </c>
      <c r="Z559" s="148">
        <v>8.2733812949640259E-2</v>
      </c>
      <c r="AA559" s="147"/>
      <c r="AB559" s="144"/>
      <c r="AC559" s="144"/>
      <c r="AD559" s="150">
        <v>69.285714285714292</v>
      </c>
      <c r="AE559" s="150">
        <v>2819.7142857142858</v>
      </c>
      <c r="AF559" s="144"/>
    </row>
    <row r="560" spans="1:32" x14ac:dyDescent="0.25">
      <c r="A560" s="159" t="s">
        <v>253</v>
      </c>
      <c r="B560" s="147">
        <v>10</v>
      </c>
      <c r="C560" s="147">
        <v>11</v>
      </c>
      <c r="D560" s="147">
        <v>16</v>
      </c>
      <c r="E560" s="147">
        <v>9</v>
      </c>
      <c r="F560" s="147">
        <v>9</v>
      </c>
      <c r="G560" s="147">
        <v>7</v>
      </c>
      <c r="H560" s="147">
        <v>21</v>
      </c>
      <c r="I560" s="147">
        <v>11</v>
      </c>
      <c r="J560" s="148">
        <v>-0.47619047619047616</v>
      </c>
      <c r="K560" s="148">
        <v>-7.2289156626506063E-2</v>
      </c>
      <c r="L560" s="147"/>
      <c r="M560" s="155">
        <v>3.3846153846153845E-2</v>
      </c>
      <c r="N560" s="144"/>
      <c r="P560" s="159" t="s">
        <v>253</v>
      </c>
      <c r="Q560" s="147">
        <v>349</v>
      </c>
      <c r="R560" s="147">
        <v>355</v>
      </c>
      <c r="S560" s="147">
        <v>469</v>
      </c>
      <c r="T560" s="147">
        <v>362</v>
      </c>
      <c r="U560" s="147">
        <v>349</v>
      </c>
      <c r="V560" s="147">
        <v>336</v>
      </c>
      <c r="W560" s="147">
        <v>361</v>
      </c>
      <c r="X560" s="147">
        <v>325</v>
      </c>
      <c r="Y560" s="148">
        <v>-9.9722991689750698E-2</v>
      </c>
      <c r="Z560" s="148">
        <v>-0.1185586981790004</v>
      </c>
      <c r="AA560" s="147"/>
      <c r="AB560" s="144"/>
      <c r="AC560" s="144"/>
      <c r="AD560" s="150">
        <v>11.857142857142858</v>
      </c>
      <c r="AE560" s="150">
        <v>368.71428571428572</v>
      </c>
      <c r="AF560" s="144"/>
    </row>
    <row r="561" spans="1:32" x14ac:dyDescent="0.25">
      <c r="A561" s="159" t="s">
        <v>254</v>
      </c>
      <c r="B561" s="160">
        <v>9.7087378640776698E-2</v>
      </c>
      <c r="C561" s="160">
        <v>9.4827586206896547E-2</v>
      </c>
      <c r="D561" s="160">
        <v>0.17391304347826086</v>
      </c>
      <c r="E561" s="160">
        <v>0.20454545454545456</v>
      </c>
      <c r="F561" s="160">
        <v>0.11688311688311688</v>
      </c>
      <c r="G561" s="160">
        <v>0.11666666666666667</v>
      </c>
      <c r="H561" s="160">
        <v>0.27631578947368424</v>
      </c>
      <c r="I561" s="160">
        <v>0.13580246913580246</v>
      </c>
      <c r="J561" s="172">
        <v>-14.051332033788178</v>
      </c>
      <c r="K561" s="172">
        <v>-1.0324291427577821</v>
      </c>
      <c r="L561" s="147"/>
      <c r="M561" s="203">
        <v>3.9591693528934488</v>
      </c>
      <c r="N561" s="144"/>
      <c r="P561" s="159" t="s">
        <v>254</v>
      </c>
      <c r="Q561" s="160">
        <v>9.6729490022172945E-2</v>
      </c>
      <c r="R561" s="160">
        <v>0.1026604973973395</v>
      </c>
      <c r="S561" s="160">
        <v>0.12744565217391304</v>
      </c>
      <c r="T561" s="160">
        <v>0.1326007326007326</v>
      </c>
      <c r="U561" s="160">
        <v>0.121602787456446</v>
      </c>
      <c r="V561" s="160">
        <v>0.11092769891053153</v>
      </c>
      <c r="W561" s="160">
        <v>0.12262228260869565</v>
      </c>
      <c r="X561" s="160">
        <v>9.6210775606867971E-2</v>
      </c>
      <c r="Y561" s="172">
        <v>-2.6411507001827679</v>
      </c>
      <c r="Z561" s="172">
        <v>-1.9430606175469947</v>
      </c>
      <c r="AA561" s="147"/>
      <c r="AB561" s="144"/>
      <c r="AC561" s="144"/>
      <c r="AD561" s="191">
        <v>0.14612676056338028</v>
      </c>
      <c r="AE561" s="191">
        <v>0.11564138178233792</v>
      </c>
      <c r="AF561" s="144"/>
    </row>
    <row r="562" spans="1:32" x14ac:dyDescent="0.25">
      <c r="A562" s="161" t="s">
        <v>255</v>
      </c>
      <c r="B562" s="161"/>
      <c r="C562" s="161"/>
      <c r="D562" s="161"/>
      <c r="E562" s="144"/>
      <c r="F562" s="144"/>
      <c r="G562" s="144"/>
      <c r="H562" s="144"/>
      <c r="I562" s="144"/>
      <c r="J562" s="144"/>
      <c r="K562" s="144"/>
      <c r="L562" s="144"/>
      <c r="M562" s="144"/>
      <c r="N562" s="144"/>
      <c r="O562" s="204"/>
      <c r="P562" s="161" t="s">
        <v>255</v>
      </c>
      <c r="Q562" s="161"/>
      <c r="R562" s="161"/>
      <c r="S562" s="161"/>
      <c r="T562" s="144"/>
      <c r="U562" s="144"/>
      <c r="V562" s="144"/>
      <c r="W562" s="144"/>
      <c r="X562" s="144"/>
      <c r="Y562" s="144"/>
      <c r="Z562" s="144"/>
      <c r="AA562" s="144"/>
      <c r="AB562" s="144"/>
      <c r="AC562" s="144"/>
      <c r="AD562" s="144"/>
      <c r="AE562" s="144"/>
      <c r="AF562" s="144"/>
    </row>
    <row r="565" spans="1:32" x14ac:dyDescent="0.25">
      <c r="A565" s="189" t="s">
        <v>266</v>
      </c>
      <c r="B565" s="189"/>
      <c r="C565" s="189"/>
      <c r="D565" s="189"/>
      <c r="E565" s="181"/>
      <c r="F565" s="167"/>
      <c r="G565" s="167"/>
      <c r="H565" s="167"/>
      <c r="I565" s="167"/>
      <c r="J565" s="167"/>
      <c r="K565" s="167"/>
      <c r="L565" s="188"/>
      <c r="M565" s="211"/>
      <c r="N565" s="144"/>
      <c r="O565" s="211"/>
      <c r="P565" s="189" t="s">
        <v>266</v>
      </c>
      <c r="Q565" s="189"/>
      <c r="R565" s="189"/>
      <c r="S565" s="189"/>
      <c r="T565" s="181"/>
      <c r="U565" s="144"/>
      <c r="V565" s="144"/>
      <c r="W565" s="144"/>
      <c r="X565" s="144"/>
      <c r="Y565" s="144"/>
      <c r="Z565" s="144"/>
      <c r="AA565" s="188"/>
      <c r="AB565" s="144"/>
      <c r="AC565" s="144"/>
      <c r="AD565" s="144"/>
      <c r="AE565" s="144"/>
      <c r="AF565" s="144"/>
    </row>
    <row r="566" spans="1:32" x14ac:dyDescent="0.25">
      <c r="A566" s="166" t="s">
        <v>325</v>
      </c>
      <c r="B566" s="166"/>
      <c r="C566" s="166"/>
      <c r="D566" s="166"/>
      <c r="E566" s="213"/>
      <c r="F566" s="167"/>
      <c r="G566" s="167"/>
      <c r="H566" s="167"/>
      <c r="I566" s="167"/>
      <c r="J566" s="167"/>
      <c r="K566" s="167"/>
      <c r="L566" s="167"/>
      <c r="M566" s="144"/>
      <c r="N566" s="144"/>
      <c r="P566" s="166" t="s">
        <v>231</v>
      </c>
      <c r="Q566" s="166"/>
      <c r="R566" s="166"/>
      <c r="S566" s="166"/>
      <c r="T566" s="162"/>
      <c r="U566" s="144"/>
      <c r="V566" s="144"/>
      <c r="W566" s="144"/>
      <c r="X566" s="144"/>
      <c r="Y566" s="144"/>
      <c r="Z566" s="144"/>
      <c r="AA566" s="167"/>
      <c r="AB566" s="144"/>
      <c r="AC566" s="144"/>
      <c r="AD566" s="144"/>
      <c r="AE566" s="144"/>
      <c r="AF566" s="144"/>
    </row>
    <row r="567" spans="1:32" ht="31.5" x14ac:dyDescent="0.25">
      <c r="A567" s="190"/>
      <c r="B567" s="141">
        <v>2019</v>
      </c>
      <c r="C567" s="141">
        <v>2020</v>
      </c>
      <c r="D567" s="141">
        <v>2021</v>
      </c>
      <c r="E567" s="141">
        <v>2022</v>
      </c>
      <c r="F567" s="141">
        <v>2023</v>
      </c>
      <c r="G567" s="141">
        <v>2024</v>
      </c>
      <c r="H567" s="141">
        <v>2025</v>
      </c>
      <c r="I567" s="141">
        <v>2026</v>
      </c>
      <c r="J567" s="142" t="s">
        <v>232</v>
      </c>
      <c r="K567" s="142" t="s">
        <v>233</v>
      </c>
      <c r="L567" s="143" t="s">
        <v>234</v>
      </c>
      <c r="M567" s="145" t="s">
        <v>287</v>
      </c>
      <c r="N567" s="144"/>
      <c r="P567" s="190"/>
      <c r="Q567" s="141">
        <v>2019</v>
      </c>
      <c r="R567" s="141">
        <v>2020</v>
      </c>
      <c r="S567" s="141">
        <v>2021</v>
      </c>
      <c r="T567" s="141">
        <v>2022</v>
      </c>
      <c r="U567" s="141">
        <v>2023</v>
      </c>
      <c r="V567" s="141">
        <v>2024</v>
      </c>
      <c r="W567" s="141">
        <v>2025</v>
      </c>
      <c r="X567" s="141">
        <v>2026</v>
      </c>
      <c r="Y567" s="142" t="s">
        <v>232</v>
      </c>
      <c r="Z567" s="142" t="s">
        <v>233</v>
      </c>
      <c r="AA567" s="143" t="s">
        <v>234</v>
      </c>
      <c r="AB567" s="144"/>
      <c r="AC567" s="144"/>
      <c r="AD567" s="145" t="s">
        <v>326</v>
      </c>
      <c r="AE567" s="145" t="s">
        <v>235</v>
      </c>
      <c r="AF567" s="144"/>
    </row>
    <row r="568" spans="1:32" x14ac:dyDescent="0.25">
      <c r="A568" s="146" t="s">
        <v>236</v>
      </c>
      <c r="B568" s="147">
        <v>108</v>
      </c>
      <c r="C568" s="147">
        <v>93</v>
      </c>
      <c r="D568" s="147">
        <v>92</v>
      </c>
      <c r="E568" s="147">
        <v>70</v>
      </c>
      <c r="F568" s="147">
        <v>59</v>
      </c>
      <c r="G568" s="147">
        <v>137</v>
      </c>
      <c r="H568" s="147">
        <v>114</v>
      </c>
      <c r="I568" s="147">
        <v>158</v>
      </c>
      <c r="J568" s="148">
        <v>0.38596491228070173</v>
      </c>
      <c r="K568" s="148">
        <v>0.64338781575037152</v>
      </c>
      <c r="L568" s="147"/>
      <c r="M568" s="155">
        <v>1.0733695652173914E-2</v>
      </c>
      <c r="N568" s="144"/>
      <c r="P568" s="146" t="s">
        <v>236</v>
      </c>
      <c r="Q568" s="147">
        <v>8884</v>
      </c>
      <c r="R568" s="147">
        <v>10118</v>
      </c>
      <c r="S568" s="147">
        <v>8178</v>
      </c>
      <c r="T568" s="147">
        <v>7811</v>
      </c>
      <c r="U568" s="147">
        <v>9017</v>
      </c>
      <c r="V568" s="147">
        <v>11317</v>
      </c>
      <c r="W568" s="147">
        <v>10941</v>
      </c>
      <c r="X568" s="147">
        <v>14720</v>
      </c>
      <c r="Y568" s="148">
        <v>0.345398044054474</v>
      </c>
      <c r="Z568" s="148">
        <v>0.55494522077686881</v>
      </c>
      <c r="AA568" s="147"/>
      <c r="AB568" s="144"/>
      <c r="AC568" s="144"/>
      <c r="AD568" s="147">
        <v>96.142857142857139</v>
      </c>
      <c r="AE568" s="147">
        <v>9466.5714285714294</v>
      </c>
      <c r="AF568" s="144"/>
    </row>
    <row r="569" spans="1:32" x14ac:dyDescent="0.25">
      <c r="A569" s="149" t="s">
        <v>237</v>
      </c>
      <c r="B569" s="150">
        <v>36</v>
      </c>
      <c r="C569" s="150">
        <v>40</v>
      </c>
      <c r="D569" s="150">
        <v>42</v>
      </c>
      <c r="E569" s="150">
        <v>26</v>
      </c>
      <c r="F569" s="150">
        <v>9</v>
      </c>
      <c r="G569" s="150">
        <v>21</v>
      </c>
      <c r="H569" s="150">
        <v>30</v>
      </c>
      <c r="I569" s="150">
        <v>26</v>
      </c>
      <c r="J569" s="148">
        <v>-0.13333333333333333</v>
      </c>
      <c r="K569" s="148">
        <v>-0.10784313725490194</v>
      </c>
      <c r="L569" s="147"/>
      <c r="M569" s="155">
        <v>1.0383386581469648E-2</v>
      </c>
      <c r="N569" s="144"/>
      <c r="P569" s="149" t="s">
        <v>237</v>
      </c>
      <c r="Q569" s="150">
        <v>2308</v>
      </c>
      <c r="R569" s="150">
        <v>3380</v>
      </c>
      <c r="S569" s="150">
        <v>2510</v>
      </c>
      <c r="T569" s="150">
        <v>2091</v>
      </c>
      <c r="U569" s="150">
        <v>2096</v>
      </c>
      <c r="V569" s="150">
        <v>1831</v>
      </c>
      <c r="W569" s="150">
        <v>1770</v>
      </c>
      <c r="X569" s="150">
        <v>2504</v>
      </c>
      <c r="Y569" s="148">
        <v>0.41468926553672314</v>
      </c>
      <c r="Z569" s="148">
        <v>9.6459401976729614E-2</v>
      </c>
      <c r="AA569" s="147"/>
      <c r="AB569" s="144"/>
      <c r="AC569" s="144"/>
      <c r="AD569" s="150">
        <v>29.142857142857142</v>
      </c>
      <c r="AE569" s="150">
        <v>2283.7142857142858</v>
      </c>
      <c r="AF569" s="144"/>
    </row>
    <row r="570" spans="1:32" x14ac:dyDescent="0.25">
      <c r="A570" s="146" t="s">
        <v>90</v>
      </c>
      <c r="B570" s="151">
        <v>0.43902439024390244</v>
      </c>
      <c r="C570" s="151">
        <v>0.52631578947368418</v>
      </c>
      <c r="D570" s="151">
        <v>0.58333333333333337</v>
      </c>
      <c r="E570" s="151">
        <v>0.49056603773584906</v>
      </c>
      <c r="F570" s="151">
        <v>0.20930232558139536</v>
      </c>
      <c r="G570" s="151">
        <v>0.20792079207920791</v>
      </c>
      <c r="H570" s="151">
        <v>0.4</v>
      </c>
      <c r="I570" s="151">
        <v>0.45614035087719296</v>
      </c>
      <c r="J570" s="172">
        <v>5.6140350877192935</v>
      </c>
      <c r="K570" s="172">
        <v>4.9765848885161059</v>
      </c>
      <c r="L570" s="147"/>
      <c r="M570" s="203">
        <v>23.83822849584174</v>
      </c>
      <c r="N570" s="144"/>
      <c r="P570" s="146" t="s">
        <v>90</v>
      </c>
      <c r="Q570" s="151">
        <v>0.32429394407756079</v>
      </c>
      <c r="R570" s="151">
        <v>0.39708646616541354</v>
      </c>
      <c r="S570" s="151">
        <v>0.36292654713707345</v>
      </c>
      <c r="T570" s="151">
        <v>0.3185072353389185</v>
      </c>
      <c r="U570" s="151">
        <v>0.28680897646414888</v>
      </c>
      <c r="V570" s="151">
        <v>0.19146711283070167</v>
      </c>
      <c r="W570" s="151">
        <v>0.19157917523541509</v>
      </c>
      <c r="X570" s="151">
        <v>0.21775806591877556</v>
      </c>
      <c r="Y570" s="172">
        <v>2.6178890683360461</v>
      </c>
      <c r="Z570" s="172">
        <v>-7.1738493298899195</v>
      </c>
      <c r="AA570" s="147"/>
      <c r="AB570" s="144"/>
      <c r="AC570" s="144"/>
      <c r="AD570" s="151">
        <v>0.4063745019920319</v>
      </c>
      <c r="AE570" s="151">
        <v>0.28949655921767475</v>
      </c>
      <c r="AF570" s="144"/>
    </row>
    <row r="571" spans="1:32" x14ac:dyDescent="0.25">
      <c r="A571" s="149" t="s">
        <v>238</v>
      </c>
      <c r="B571" s="150">
        <v>31</v>
      </c>
      <c r="C571" s="150">
        <v>36</v>
      </c>
      <c r="D571" s="150">
        <v>34</v>
      </c>
      <c r="E571" s="150">
        <v>19</v>
      </c>
      <c r="F571" s="150">
        <v>8</v>
      </c>
      <c r="G571" s="150">
        <v>21</v>
      </c>
      <c r="H571" s="150">
        <v>28</v>
      </c>
      <c r="I571" s="150">
        <v>20</v>
      </c>
      <c r="J571" s="148">
        <v>-0.2857142857142857</v>
      </c>
      <c r="K571" s="148">
        <v>-0.20903954802259883</v>
      </c>
      <c r="L571" s="147"/>
      <c r="M571" s="155">
        <v>8.8378258948298722E-3</v>
      </c>
      <c r="N571" s="144"/>
      <c r="P571" s="149" t="s">
        <v>238</v>
      </c>
      <c r="Q571" s="150">
        <v>2018</v>
      </c>
      <c r="R571" s="150">
        <v>3065</v>
      </c>
      <c r="S571" s="150">
        <v>2273</v>
      </c>
      <c r="T571" s="150">
        <v>1824</v>
      </c>
      <c r="U571" s="150">
        <v>1767</v>
      </c>
      <c r="V571" s="150">
        <v>1565</v>
      </c>
      <c r="W571" s="150">
        <v>1588</v>
      </c>
      <c r="X571" s="150">
        <v>2263</v>
      </c>
      <c r="Y571" s="148">
        <v>0.42506297229219142</v>
      </c>
      <c r="Z571" s="148">
        <v>0.12347517730496457</v>
      </c>
      <c r="AA571" s="147"/>
      <c r="AB571" s="144"/>
      <c r="AC571" s="144"/>
      <c r="AD571" s="150">
        <v>25.285714285714285</v>
      </c>
      <c r="AE571" s="150">
        <v>2014.2857142857142</v>
      </c>
      <c r="AF571" s="144"/>
    </row>
    <row r="572" spans="1:32" x14ac:dyDescent="0.25">
      <c r="A572" s="149" t="s">
        <v>239</v>
      </c>
      <c r="B572" s="153">
        <v>0.28703703703703703</v>
      </c>
      <c r="C572" s="153">
        <v>0.38709677419354838</v>
      </c>
      <c r="D572" s="153">
        <v>0.36956521739130432</v>
      </c>
      <c r="E572" s="153">
        <v>0.27142857142857141</v>
      </c>
      <c r="F572" s="153">
        <v>0.13559322033898305</v>
      </c>
      <c r="G572" s="153">
        <v>0.15328467153284672</v>
      </c>
      <c r="H572" s="153">
        <v>0.24561403508771928</v>
      </c>
      <c r="I572" s="153">
        <v>0.12658227848101267</v>
      </c>
      <c r="J572" s="172">
        <v>-11.903175660670662</v>
      </c>
      <c r="K572" s="172">
        <v>-13.641920740308839</v>
      </c>
      <c r="L572" s="147"/>
      <c r="M572" s="203">
        <v>-2.7154134562465599</v>
      </c>
      <c r="N572" s="144"/>
      <c r="P572" s="149" t="s">
        <v>239</v>
      </c>
      <c r="Q572" s="153">
        <v>0.22714993246285456</v>
      </c>
      <c r="R572" s="153">
        <v>0.30292547934374381</v>
      </c>
      <c r="S572" s="153">
        <v>0.27794081682562971</v>
      </c>
      <c r="T572" s="153">
        <v>0.23351683523236461</v>
      </c>
      <c r="U572" s="153">
        <v>0.19596318065875568</v>
      </c>
      <c r="V572" s="153">
        <v>0.13828753203145711</v>
      </c>
      <c r="W572" s="153">
        <v>0.14514212594826797</v>
      </c>
      <c r="X572" s="153">
        <v>0.15373641304347826</v>
      </c>
      <c r="Y572" s="172">
        <v>0.85942870952102901</v>
      </c>
      <c r="Z572" s="172">
        <v>-5.9042387548076949</v>
      </c>
      <c r="AA572" s="147"/>
      <c r="AB572" s="144"/>
      <c r="AC572" s="144"/>
      <c r="AD572" s="153">
        <v>0.26300148588410105</v>
      </c>
      <c r="AE572" s="153">
        <v>0.21277880059155521</v>
      </c>
      <c r="AF572" s="144"/>
    </row>
    <row r="573" spans="1:32" x14ac:dyDescent="0.25">
      <c r="A573" s="149" t="s">
        <v>240</v>
      </c>
      <c r="B573" s="153">
        <v>0.86111111111111116</v>
      </c>
      <c r="C573" s="153">
        <v>0.9</v>
      </c>
      <c r="D573" s="153">
        <v>0.80952380952380953</v>
      </c>
      <c r="E573" s="153">
        <v>0.73076923076923073</v>
      </c>
      <c r="F573" s="153">
        <v>0.88888888888888884</v>
      </c>
      <c r="G573" s="153">
        <v>1</v>
      </c>
      <c r="H573" s="153">
        <v>0.93333333333333335</v>
      </c>
      <c r="I573" s="153">
        <v>0.76923076923076927</v>
      </c>
      <c r="J573" s="172">
        <v>-16.410256410256409</v>
      </c>
      <c r="K573" s="172">
        <v>-9.8416289592760169</v>
      </c>
      <c r="L573" s="147"/>
      <c r="M573" s="203">
        <v>-13.45232243794544</v>
      </c>
      <c r="N573" s="144"/>
      <c r="P573" s="149" t="s">
        <v>240</v>
      </c>
      <c r="Q573" s="153">
        <v>0.8743500866551126</v>
      </c>
      <c r="R573" s="153">
        <v>0.90680473372781067</v>
      </c>
      <c r="S573" s="153">
        <v>0.90557768924302784</v>
      </c>
      <c r="T573" s="153">
        <v>0.87230989956958394</v>
      </c>
      <c r="U573" s="153">
        <v>0.84303435114503822</v>
      </c>
      <c r="V573" s="153">
        <v>0.85472419442927361</v>
      </c>
      <c r="W573" s="153">
        <v>0.89717514124293785</v>
      </c>
      <c r="X573" s="153">
        <v>0.90375399361022368</v>
      </c>
      <c r="Y573" s="172">
        <v>0.65788523672858368</v>
      </c>
      <c r="Z573" s="172">
        <v>2.1732224562306834</v>
      </c>
      <c r="AA573" s="147"/>
      <c r="AB573" s="144"/>
      <c r="AC573" s="144"/>
      <c r="AD573" s="153">
        <v>0.86764705882352944</v>
      </c>
      <c r="AE573" s="153">
        <v>0.88202176904791685</v>
      </c>
      <c r="AF573" s="144"/>
    </row>
    <row r="574" spans="1:32" ht="22.15" customHeight="1" x14ac:dyDescent="0.25">
      <c r="A574" s="154" t="s">
        <v>241</v>
      </c>
      <c r="B574" s="155">
        <v>8.3333333333333329E-2</v>
      </c>
      <c r="C574" s="155">
        <v>2.5000000000000001E-2</v>
      </c>
      <c r="D574" s="155">
        <v>4.7619047619047616E-2</v>
      </c>
      <c r="E574" s="155">
        <v>0.15384615384615385</v>
      </c>
      <c r="F574" s="155">
        <v>0.1111111111111111</v>
      </c>
      <c r="G574" s="155">
        <v>0</v>
      </c>
      <c r="H574" s="155">
        <v>0</v>
      </c>
      <c r="I574" s="155">
        <v>7.6923076923076927E-2</v>
      </c>
      <c r="J574" s="172">
        <v>7.6923076923076925</v>
      </c>
      <c r="K574" s="172">
        <v>2.3001508295625945</v>
      </c>
      <c r="L574" s="147"/>
      <c r="M574" s="203">
        <v>2.3009338903907599</v>
      </c>
      <c r="N574" s="144"/>
      <c r="P574" s="154" t="s">
        <v>241</v>
      </c>
      <c r="Q574" s="155">
        <v>4.5060658578856154E-2</v>
      </c>
      <c r="R574" s="155">
        <v>3.8461538461538464E-2</v>
      </c>
      <c r="S574" s="155">
        <v>4.5418326693227089E-2</v>
      </c>
      <c r="T574" s="155">
        <v>5.7867049258727883E-2</v>
      </c>
      <c r="U574" s="155">
        <v>5.6774809160305341E-2</v>
      </c>
      <c r="V574" s="155">
        <v>5.7345712725286727E-2</v>
      </c>
      <c r="W574" s="155">
        <v>3.898305084745763E-2</v>
      </c>
      <c r="X574" s="155">
        <v>5.3913738019169329E-2</v>
      </c>
      <c r="Y574" s="172">
        <v>1.4930687171711698</v>
      </c>
      <c r="Z574" s="172">
        <v>0.62470296493457311</v>
      </c>
      <c r="AA574" s="147"/>
      <c r="AB574" s="144"/>
      <c r="AC574" s="144"/>
      <c r="AD574" s="151">
        <v>5.3921568627450983E-2</v>
      </c>
      <c r="AE574" s="151">
        <v>4.7666708369823597E-2</v>
      </c>
      <c r="AF574" s="144"/>
    </row>
    <row r="575" spans="1:32" ht="22.15" customHeight="1" x14ac:dyDescent="0.25">
      <c r="A575" s="154" t="s">
        <v>242</v>
      </c>
      <c r="B575" s="155">
        <v>2.7777777777777776E-2</v>
      </c>
      <c r="C575" s="155">
        <v>1.0752688172043012E-2</v>
      </c>
      <c r="D575" s="155">
        <v>2.1739130434782608E-2</v>
      </c>
      <c r="E575" s="155">
        <v>5.7142857142857141E-2</v>
      </c>
      <c r="F575" s="155">
        <v>1.6949152542372881E-2</v>
      </c>
      <c r="G575" s="155">
        <v>0</v>
      </c>
      <c r="H575" s="155">
        <v>0</v>
      </c>
      <c r="I575" s="155">
        <v>1.2658227848101266E-2</v>
      </c>
      <c r="J575" s="172">
        <v>1.2658227848101267</v>
      </c>
      <c r="K575" s="172">
        <v>-0.36864972633400428</v>
      </c>
      <c r="L575" s="147"/>
      <c r="M575" s="203">
        <v>0.3487032195927352</v>
      </c>
      <c r="N575" s="144"/>
      <c r="P575" s="154" t="s">
        <v>242</v>
      </c>
      <c r="Q575" s="155">
        <v>1.1706438541197659E-2</v>
      </c>
      <c r="R575" s="155">
        <v>1.2848389009685709E-2</v>
      </c>
      <c r="S575" s="155">
        <v>1.3939838591342627E-2</v>
      </c>
      <c r="T575" s="155">
        <v>1.5490974267059275E-2</v>
      </c>
      <c r="U575" s="155">
        <v>1.3197294000221804E-2</v>
      </c>
      <c r="V575" s="155">
        <v>9.2780772289476014E-3</v>
      </c>
      <c r="W575" s="155">
        <v>6.3065533315053469E-3</v>
      </c>
      <c r="X575" s="155">
        <v>9.1711956521739139E-3</v>
      </c>
      <c r="Y575" s="172">
        <v>0.28646423206685667</v>
      </c>
      <c r="Z575" s="172">
        <v>-0.23279139968165191</v>
      </c>
      <c r="AA575" s="147"/>
      <c r="AB575" s="144"/>
      <c r="AC575" s="144"/>
      <c r="AD575" s="151">
        <v>1.6344725111441308E-2</v>
      </c>
      <c r="AE575" s="151">
        <v>1.1499109648990433E-2</v>
      </c>
      <c r="AF575" s="144"/>
    </row>
    <row r="576" spans="1:32" ht="22.15" customHeight="1" x14ac:dyDescent="0.25">
      <c r="A576" s="154" t="s">
        <v>243</v>
      </c>
      <c r="B576" s="155">
        <v>0.14814814814814814</v>
      </c>
      <c r="C576" s="155">
        <v>0.22580645161290322</v>
      </c>
      <c r="D576" s="155">
        <v>0.10869565217391304</v>
      </c>
      <c r="E576" s="155">
        <v>0.14285714285714285</v>
      </c>
      <c r="F576" s="155">
        <v>0.13559322033898305</v>
      </c>
      <c r="G576" s="155">
        <v>0.10948905109489052</v>
      </c>
      <c r="H576" s="155">
        <v>5.2631578947368418E-2</v>
      </c>
      <c r="I576" s="155">
        <v>6.9620253164556958E-2</v>
      </c>
      <c r="J576" s="172">
        <v>1.698867421718854</v>
      </c>
      <c r="K576" s="172">
        <v>-5.8165779524893253</v>
      </c>
      <c r="L576" s="147"/>
      <c r="M576" s="203">
        <v>2.3696340121078698</v>
      </c>
      <c r="N576" s="144"/>
      <c r="P576" s="154" t="s">
        <v>243</v>
      </c>
      <c r="Q576" s="155">
        <v>8.1945069788383618E-2</v>
      </c>
      <c r="R576" s="155">
        <v>9.4287408578770507E-2</v>
      </c>
      <c r="S576" s="155">
        <v>8.645145512350208E-2</v>
      </c>
      <c r="T576" s="155">
        <v>8.8080911535014725E-2</v>
      </c>
      <c r="U576" s="155">
        <v>8.3398025950981475E-2</v>
      </c>
      <c r="V576" s="155">
        <v>5.6287001855615443E-2</v>
      </c>
      <c r="W576" s="155">
        <v>5.3285805685037928E-2</v>
      </c>
      <c r="X576" s="155">
        <v>4.5923913043478259E-2</v>
      </c>
      <c r="Y576" s="172">
        <v>-0.73618926415596686</v>
      </c>
      <c r="Z576" s="172">
        <v>-3.0269006402391412</v>
      </c>
      <c r="AA576" s="147"/>
      <c r="AB576" s="144"/>
      <c r="AC576" s="144"/>
      <c r="AD576" s="151">
        <v>0.12778603268945021</v>
      </c>
      <c r="AE576" s="151">
        <v>7.6192919445869672E-2</v>
      </c>
      <c r="AF576" s="144"/>
    </row>
    <row r="577" spans="1:32" ht="22.15" customHeight="1" x14ac:dyDescent="0.25">
      <c r="A577" s="154" t="s">
        <v>244</v>
      </c>
      <c r="B577" s="155">
        <v>0.24074074074074073</v>
      </c>
      <c r="C577" s="155">
        <v>0.13978494623655913</v>
      </c>
      <c r="D577" s="155">
        <v>0.20652173913043478</v>
      </c>
      <c r="E577" s="155">
        <v>0.25714285714285712</v>
      </c>
      <c r="F577" s="155">
        <v>0.38983050847457629</v>
      </c>
      <c r="G577" s="155">
        <v>0.43065693430656932</v>
      </c>
      <c r="H577" s="155">
        <v>0.19298245614035087</v>
      </c>
      <c r="I577" s="155">
        <v>0.12658227848101267</v>
      </c>
      <c r="J577" s="172">
        <v>-6.6400177659338198</v>
      </c>
      <c r="K577" s="172">
        <v>-14.087685970620873</v>
      </c>
      <c r="L577" s="147"/>
      <c r="M577" s="203">
        <v>-17.124380847550906</v>
      </c>
      <c r="N577" s="144"/>
      <c r="P577" s="154" t="s">
        <v>244</v>
      </c>
      <c r="Q577" s="155">
        <v>0.30076542098153985</v>
      </c>
      <c r="R577" s="155">
        <v>0.20755089938723068</v>
      </c>
      <c r="S577" s="155">
        <v>0.24260210320371728</v>
      </c>
      <c r="T577" s="155">
        <v>0.29445653565484575</v>
      </c>
      <c r="U577" s="155">
        <v>0.28668071420649882</v>
      </c>
      <c r="V577" s="155">
        <v>0.34779535212512153</v>
      </c>
      <c r="W577" s="155">
        <v>0.32730097797276297</v>
      </c>
      <c r="X577" s="155">
        <v>0.29782608695652174</v>
      </c>
      <c r="Y577" s="172">
        <v>-2.9474891016241234</v>
      </c>
      <c r="Z577" s="172">
        <v>0.87185506634001042</v>
      </c>
      <c r="AA577" s="147"/>
      <c r="AB577" s="144"/>
      <c r="AC577" s="144"/>
      <c r="AD577" s="151">
        <v>0.26745913818722139</v>
      </c>
      <c r="AE577" s="151">
        <v>0.28910753629312164</v>
      </c>
      <c r="AF577" s="144"/>
    </row>
    <row r="578" spans="1:32" ht="22.15" customHeight="1" x14ac:dyDescent="0.25">
      <c r="A578" s="154" t="s">
        <v>245</v>
      </c>
      <c r="B578" s="155">
        <v>9.2592592592592587E-3</v>
      </c>
      <c r="C578" s="155">
        <v>0</v>
      </c>
      <c r="D578" s="155">
        <v>0</v>
      </c>
      <c r="E578" s="155">
        <v>0</v>
      </c>
      <c r="F578" s="155">
        <v>0</v>
      </c>
      <c r="G578" s="155">
        <v>4.3795620437956206E-2</v>
      </c>
      <c r="H578" s="155">
        <v>0.15789473684210525</v>
      </c>
      <c r="I578" s="155">
        <v>0</v>
      </c>
      <c r="J578" s="172">
        <v>-15.789473684210526</v>
      </c>
      <c r="K578" s="172">
        <v>-3.7147102526002973</v>
      </c>
      <c r="L578" s="147"/>
      <c r="M578" s="203">
        <v>-24.97282608695652</v>
      </c>
      <c r="N578" s="144"/>
      <c r="P578" s="154" t="s">
        <v>245</v>
      </c>
      <c r="Q578" s="155">
        <v>0.16276452048626744</v>
      </c>
      <c r="R578" s="155">
        <v>0.20438821901561574</v>
      </c>
      <c r="S578" s="155">
        <v>0.20799706529713866</v>
      </c>
      <c r="T578" s="155">
        <v>0.19331711688644221</v>
      </c>
      <c r="U578" s="155">
        <v>0.20605522901186649</v>
      </c>
      <c r="V578" s="155">
        <v>0.27710523990456837</v>
      </c>
      <c r="W578" s="155">
        <v>0.29988118087926147</v>
      </c>
      <c r="X578" s="155">
        <v>0.24972826086956521</v>
      </c>
      <c r="Y578" s="172">
        <v>-5.0152920009696258</v>
      </c>
      <c r="Z578" s="172">
        <v>2.3367834708336228</v>
      </c>
      <c r="AA578" s="147"/>
      <c r="AB578" s="144"/>
      <c r="AC578" s="144"/>
      <c r="AD578" s="151">
        <v>3.7147102526002972E-2</v>
      </c>
      <c r="AE578" s="151">
        <v>0.22636042616122898</v>
      </c>
      <c r="AF578" s="144"/>
    </row>
    <row r="579" spans="1:32" ht="22.15" customHeight="1" x14ac:dyDescent="0.25">
      <c r="A579" s="154" t="s">
        <v>246</v>
      </c>
      <c r="B579" s="155">
        <v>0.14814814814814814</v>
      </c>
      <c r="C579" s="155">
        <v>0.13978494623655913</v>
      </c>
      <c r="D579" s="155">
        <v>0.17391304347826086</v>
      </c>
      <c r="E579" s="155">
        <v>0.21428571428571427</v>
      </c>
      <c r="F579" s="155">
        <v>0.16949152542372881</v>
      </c>
      <c r="G579" s="155">
        <v>0.22627737226277372</v>
      </c>
      <c r="H579" s="155">
        <v>0.32456140350877194</v>
      </c>
      <c r="I579" s="155">
        <v>0.620253164556962</v>
      </c>
      <c r="J579" s="172">
        <v>29.569176104819007</v>
      </c>
      <c r="K579" s="172">
        <v>41.52011586134256</v>
      </c>
      <c r="L579" s="147"/>
      <c r="M579" s="203">
        <v>41.393522977435325</v>
      </c>
      <c r="N579" s="144"/>
      <c r="P579" s="154" t="s">
        <v>246</v>
      </c>
      <c r="Q579" s="155">
        <v>0.17739756866276452</v>
      </c>
      <c r="R579" s="155">
        <v>0.13994860644396126</v>
      </c>
      <c r="S579" s="155">
        <v>0.1396429444852042</v>
      </c>
      <c r="T579" s="155">
        <v>0.14722826782742288</v>
      </c>
      <c r="U579" s="155">
        <v>0.16923588776755019</v>
      </c>
      <c r="V579" s="155">
        <v>0.13669700450649466</v>
      </c>
      <c r="W579" s="155">
        <v>0.14495932730097796</v>
      </c>
      <c r="X579" s="155">
        <v>0.20631793478260871</v>
      </c>
      <c r="Y579" s="172">
        <v>6.1358607481630747</v>
      </c>
      <c r="Z579" s="172">
        <v>5.6271153627868724</v>
      </c>
      <c r="AA579" s="147"/>
      <c r="AB579" s="144"/>
      <c r="AC579" s="144"/>
      <c r="AD579" s="151">
        <v>0.2050520059435364</v>
      </c>
      <c r="AE579" s="151">
        <v>0.15004678115473999</v>
      </c>
      <c r="AF579" s="144"/>
    </row>
    <row r="580" spans="1:32" x14ac:dyDescent="0.25">
      <c r="A580" s="149" t="s">
        <v>247</v>
      </c>
      <c r="B580" s="150">
        <v>127.92592592592597</v>
      </c>
      <c r="C580" s="150">
        <v>206.6451612903227</v>
      </c>
      <c r="D580" s="150">
        <v>175.91304347826082</v>
      </c>
      <c r="E580" s="150">
        <v>151.25714285714287</v>
      </c>
      <c r="F580" s="150">
        <v>90.355932203389827</v>
      </c>
      <c r="G580" s="150">
        <v>111.06569343065694</v>
      </c>
      <c r="H580" s="150">
        <v>61.175438596491226</v>
      </c>
      <c r="I580" s="150">
        <v>37.791139240506347</v>
      </c>
      <c r="J580" s="177">
        <v>-23.384299355984879</v>
      </c>
      <c r="K580" s="177">
        <v>-91.96666165102414</v>
      </c>
      <c r="L580" s="147"/>
      <c r="M580" s="203">
        <v>-10.679309129058844</v>
      </c>
      <c r="N580" s="144"/>
      <c r="P580" s="149" t="s">
        <v>247</v>
      </c>
      <c r="Q580" s="150">
        <v>95.520936515083264</v>
      </c>
      <c r="R580" s="150">
        <v>113.1671278908875</v>
      </c>
      <c r="S580" s="150">
        <v>92.405111274150173</v>
      </c>
      <c r="T580" s="150">
        <v>89.461144539751658</v>
      </c>
      <c r="U580" s="150">
        <v>94.689697238549471</v>
      </c>
      <c r="V580" s="150">
        <v>55.770522223203997</v>
      </c>
      <c r="W580" s="150">
        <v>57.970843615757225</v>
      </c>
      <c r="X580" s="150">
        <v>48.47044836956519</v>
      </c>
      <c r="Y580" s="177">
        <v>-9.5003952461920349</v>
      </c>
      <c r="Z580" s="177">
        <v>-35.544491418561449</v>
      </c>
      <c r="AA580" s="147"/>
      <c r="AB580" s="144"/>
      <c r="AC580" s="144"/>
      <c r="AD580" s="150">
        <v>129.75780089153048</v>
      </c>
      <c r="AE580" s="150">
        <v>84.01493978812664</v>
      </c>
      <c r="AF580" s="144"/>
    </row>
    <row r="581" spans="1:32" x14ac:dyDescent="0.25">
      <c r="A581" s="149" t="s">
        <v>248</v>
      </c>
      <c r="B581" s="150">
        <v>163.08333333333329</v>
      </c>
      <c r="C581" s="150">
        <v>258.22500000000002</v>
      </c>
      <c r="D581" s="150">
        <v>307.42857142857139</v>
      </c>
      <c r="E581" s="150">
        <v>251.07692307692307</v>
      </c>
      <c r="F581" s="150">
        <v>240.22222222222223</v>
      </c>
      <c r="G581" s="150">
        <v>158.14285714285714</v>
      </c>
      <c r="H581" s="150">
        <v>183.90000000000006</v>
      </c>
      <c r="I581" s="150">
        <v>105.88461538461524</v>
      </c>
      <c r="J581" s="177">
        <v>-78.015384615384818</v>
      </c>
      <c r="K581" s="177">
        <v>-122.74283559577691</v>
      </c>
      <c r="L581" s="147"/>
      <c r="M581" s="203">
        <v>-39.586231260752214</v>
      </c>
      <c r="N581" s="144"/>
      <c r="P581" s="149" t="s">
        <v>248</v>
      </c>
      <c r="Q581" s="150">
        <v>204.81065857885625</v>
      </c>
      <c r="R581" s="150">
        <v>196.03550295857994</v>
      </c>
      <c r="S581" s="150">
        <v>198.61832669322712</v>
      </c>
      <c r="T581" s="150">
        <v>183.95169775227191</v>
      </c>
      <c r="U581" s="150">
        <v>214.74809160305352</v>
      </c>
      <c r="V581" s="150">
        <v>172.65210267613321</v>
      </c>
      <c r="W581" s="150">
        <v>188.1079096045197</v>
      </c>
      <c r="X581" s="150">
        <v>145.47084664536746</v>
      </c>
      <c r="Y581" s="177">
        <v>-42.637062959152246</v>
      </c>
      <c r="Z581" s="177">
        <v>-49.553987584583837</v>
      </c>
      <c r="AA581" s="147"/>
      <c r="AB581" s="144"/>
      <c r="AC581" s="144"/>
      <c r="AD581" s="150">
        <v>228.62745098039215</v>
      </c>
      <c r="AE581" s="150">
        <v>195.0248342299513</v>
      </c>
      <c r="AF581" s="144"/>
    </row>
    <row r="582" spans="1:32" x14ac:dyDescent="0.25">
      <c r="A582" s="146" t="s">
        <v>249</v>
      </c>
      <c r="B582" s="147">
        <v>162</v>
      </c>
      <c r="C582" s="147">
        <v>40</v>
      </c>
      <c r="D582" s="147">
        <v>43</v>
      </c>
      <c r="E582" s="147">
        <v>66</v>
      </c>
      <c r="F582" s="147">
        <v>51</v>
      </c>
      <c r="G582" s="147">
        <v>53</v>
      </c>
      <c r="H582" s="147">
        <v>42</v>
      </c>
      <c r="I582" s="147">
        <v>46</v>
      </c>
      <c r="J582" s="148">
        <v>9.5238095238095233E-2</v>
      </c>
      <c r="K582" s="148">
        <v>-0.29540481400437646</v>
      </c>
      <c r="L582" s="147"/>
      <c r="M582" s="155">
        <v>1.3064470320931554E-2</v>
      </c>
      <c r="N582" s="144"/>
      <c r="P582" s="146" t="s">
        <v>249</v>
      </c>
      <c r="Q582" s="147">
        <v>5240</v>
      </c>
      <c r="R582" s="147">
        <v>4002</v>
      </c>
      <c r="S582" s="147">
        <v>4090</v>
      </c>
      <c r="T582" s="147">
        <v>4034</v>
      </c>
      <c r="U582" s="147">
        <v>3629</v>
      </c>
      <c r="V582" s="147">
        <v>3662</v>
      </c>
      <c r="W582" s="147">
        <v>3670</v>
      </c>
      <c r="X582" s="147">
        <v>3521</v>
      </c>
      <c r="Y582" s="148">
        <v>-4.0599455040871937E-2</v>
      </c>
      <c r="Z582" s="148">
        <v>-0.12991139195820245</v>
      </c>
      <c r="AA582" s="147"/>
      <c r="AB582" s="144"/>
      <c r="AC582" s="144"/>
      <c r="AD582" s="147">
        <v>65.285714285714292</v>
      </c>
      <c r="AE582" s="147">
        <v>4046.7142857142858</v>
      </c>
      <c r="AF582" s="144"/>
    </row>
    <row r="583" spans="1:32" x14ac:dyDescent="0.25">
      <c r="A583" s="146" t="s">
        <v>250</v>
      </c>
      <c r="B583" s="147">
        <v>90</v>
      </c>
      <c r="C583" s="147">
        <v>11</v>
      </c>
      <c r="D583" s="147">
        <v>10</v>
      </c>
      <c r="E583" s="147">
        <v>32</v>
      </c>
      <c r="F583" s="147">
        <v>23</v>
      </c>
      <c r="G583" s="147">
        <v>17</v>
      </c>
      <c r="H583" s="147">
        <v>10</v>
      </c>
      <c r="I583" s="147">
        <v>21</v>
      </c>
      <c r="J583" s="148">
        <v>1.1000000000000001</v>
      </c>
      <c r="K583" s="148">
        <v>-0.23834196891191714</v>
      </c>
      <c r="L583" s="147"/>
      <c r="M583" s="155">
        <v>1.5957446808510637E-2</v>
      </c>
      <c r="N583" s="144"/>
      <c r="P583" s="146" t="s">
        <v>250</v>
      </c>
      <c r="Q583" s="147">
        <v>1779</v>
      </c>
      <c r="R583" s="147">
        <v>1296</v>
      </c>
      <c r="S583" s="147">
        <v>1342</v>
      </c>
      <c r="T583" s="147">
        <v>1343</v>
      </c>
      <c r="U583" s="147">
        <v>1104</v>
      </c>
      <c r="V583" s="147">
        <v>1281</v>
      </c>
      <c r="W583" s="147">
        <v>1214</v>
      </c>
      <c r="X583" s="147">
        <v>1316</v>
      </c>
      <c r="Y583" s="148">
        <v>8.4019769357495888E-2</v>
      </c>
      <c r="Z583" s="148">
        <v>-1.5706806282722512E-2</v>
      </c>
      <c r="AA583" s="147"/>
      <c r="AB583" s="144"/>
      <c r="AC583" s="144"/>
      <c r="AD583" s="150">
        <v>27.571428571428573</v>
      </c>
      <c r="AE583" s="150">
        <v>1337</v>
      </c>
      <c r="AF583" s="144"/>
    </row>
    <row r="584" spans="1:32" x14ac:dyDescent="0.25">
      <c r="A584" s="149" t="s">
        <v>251</v>
      </c>
      <c r="B584" s="150">
        <v>0</v>
      </c>
      <c r="C584" s="150">
        <v>212</v>
      </c>
      <c r="D584" s="150">
        <v>76</v>
      </c>
      <c r="E584" s="150">
        <v>29</v>
      </c>
      <c r="F584" s="150">
        <v>20</v>
      </c>
      <c r="G584" s="150">
        <v>42</v>
      </c>
      <c r="H584" s="150">
        <v>35</v>
      </c>
      <c r="I584" s="150">
        <v>38</v>
      </c>
      <c r="J584" s="148">
        <v>8.5714285714285715E-2</v>
      </c>
      <c r="K584" s="157">
        <v>-0.44927536231884058</v>
      </c>
      <c r="L584" s="147"/>
      <c r="M584" s="155">
        <v>8.0101180438448567E-3</v>
      </c>
      <c r="N584" s="144"/>
      <c r="P584" s="149" t="s">
        <v>251</v>
      </c>
      <c r="Q584" s="150">
        <v>0</v>
      </c>
      <c r="R584" s="150">
        <v>7221</v>
      </c>
      <c r="S584" s="150">
        <v>6045</v>
      </c>
      <c r="T584" s="150">
        <v>4850</v>
      </c>
      <c r="U584" s="150">
        <v>4541</v>
      </c>
      <c r="V584" s="150">
        <v>4166</v>
      </c>
      <c r="W584" s="150">
        <v>4230</v>
      </c>
      <c r="X584" s="150">
        <v>4744</v>
      </c>
      <c r="Y584" s="148">
        <v>0.12151300236406619</v>
      </c>
      <c r="Z584" s="157">
        <v>-8.3373587093034496E-2</v>
      </c>
      <c r="AA584" s="147"/>
      <c r="AB584" s="144"/>
      <c r="AC584" s="144"/>
      <c r="AD584" s="158">
        <v>69</v>
      </c>
      <c r="AE584" s="158">
        <v>5175.5</v>
      </c>
      <c r="AF584" s="144"/>
    </row>
    <row r="585" spans="1:32" x14ac:dyDescent="0.25">
      <c r="A585" s="159" t="s">
        <v>252</v>
      </c>
      <c r="B585" s="147">
        <v>21</v>
      </c>
      <c r="C585" s="147">
        <v>10</v>
      </c>
      <c r="D585" s="147">
        <v>21</v>
      </c>
      <c r="E585" s="147">
        <v>16</v>
      </c>
      <c r="F585" s="147">
        <v>10</v>
      </c>
      <c r="G585" s="147">
        <v>12</v>
      </c>
      <c r="H585" s="147">
        <v>21</v>
      </c>
      <c r="I585" s="147">
        <v>9</v>
      </c>
      <c r="J585" s="148">
        <v>-0.5714285714285714</v>
      </c>
      <c r="K585" s="148">
        <v>-0.43243243243243246</v>
      </c>
      <c r="L585" s="147"/>
      <c r="M585" s="155">
        <v>9.1370558375634525E-3</v>
      </c>
      <c r="N585" s="144"/>
      <c r="P585" s="159" t="s">
        <v>252</v>
      </c>
      <c r="Q585" s="147">
        <v>1715</v>
      </c>
      <c r="R585" s="147">
        <v>1659</v>
      </c>
      <c r="S585" s="147">
        <v>1888</v>
      </c>
      <c r="T585" s="147">
        <v>1373</v>
      </c>
      <c r="U585" s="147">
        <v>1607</v>
      </c>
      <c r="V585" s="147">
        <v>1394</v>
      </c>
      <c r="W585" s="147">
        <v>1288</v>
      </c>
      <c r="X585" s="147">
        <v>985</v>
      </c>
      <c r="Y585" s="148">
        <v>-0.23524844720496896</v>
      </c>
      <c r="Z585" s="148">
        <v>-0.36882094470889787</v>
      </c>
      <c r="AA585" s="147"/>
      <c r="AB585" s="144"/>
      <c r="AC585" s="144"/>
      <c r="AD585" s="150">
        <v>15.857142857142858</v>
      </c>
      <c r="AE585" s="150">
        <v>1560.5714285714287</v>
      </c>
      <c r="AF585" s="144"/>
    </row>
    <row r="586" spans="1:32" x14ac:dyDescent="0.25">
      <c r="A586" s="159" t="s">
        <v>253</v>
      </c>
      <c r="B586" s="147">
        <v>4</v>
      </c>
      <c r="C586" s="147">
        <v>0</v>
      </c>
      <c r="D586" s="147">
        <v>2</v>
      </c>
      <c r="E586" s="147">
        <v>1</v>
      </c>
      <c r="F586" s="147">
        <v>1</v>
      </c>
      <c r="G586" s="147">
        <v>0</v>
      </c>
      <c r="H586" s="147">
        <v>0</v>
      </c>
      <c r="I586" s="147">
        <v>0</v>
      </c>
      <c r="J586" s="148" t="e">
        <v>#DIV/0!</v>
      </c>
      <c r="K586" s="148">
        <v>-1</v>
      </c>
      <c r="L586" s="147"/>
      <c r="M586" s="155">
        <v>0</v>
      </c>
      <c r="N586" s="144"/>
      <c r="P586" s="159" t="s">
        <v>253</v>
      </c>
      <c r="Q586" s="147">
        <v>120</v>
      </c>
      <c r="R586" s="147">
        <v>107</v>
      </c>
      <c r="S586" s="147">
        <v>175</v>
      </c>
      <c r="T586" s="147">
        <v>73</v>
      </c>
      <c r="U586" s="147">
        <v>89</v>
      </c>
      <c r="V586" s="147">
        <v>107</v>
      </c>
      <c r="W586" s="147">
        <v>60</v>
      </c>
      <c r="X586" s="147">
        <v>71</v>
      </c>
      <c r="Y586" s="148">
        <v>0.18333333333333332</v>
      </c>
      <c r="Z586" s="148">
        <v>-0.32010943912448703</v>
      </c>
      <c r="AA586" s="147"/>
      <c r="AB586" s="144"/>
      <c r="AC586" s="144"/>
      <c r="AD586" s="150">
        <v>1.1428571428571428</v>
      </c>
      <c r="AE586" s="150">
        <v>104.42857142857143</v>
      </c>
      <c r="AF586" s="144"/>
    </row>
    <row r="587" spans="1:32" x14ac:dyDescent="0.25">
      <c r="A587" s="159" t="s">
        <v>254</v>
      </c>
      <c r="B587" s="160">
        <v>0.16</v>
      </c>
      <c r="C587" s="160">
        <v>0</v>
      </c>
      <c r="D587" s="160">
        <v>8.6956521739130432E-2</v>
      </c>
      <c r="E587" s="160">
        <v>5.8823529411764705E-2</v>
      </c>
      <c r="F587" s="160">
        <v>9.0909090909090912E-2</v>
      </c>
      <c r="G587" s="160">
        <v>0</v>
      </c>
      <c r="H587" s="160">
        <v>0</v>
      </c>
      <c r="I587" s="160">
        <v>0</v>
      </c>
      <c r="J587" s="172">
        <v>0</v>
      </c>
      <c r="K587" s="172">
        <v>-6.7226890756302522</v>
      </c>
      <c r="L587" s="147"/>
      <c r="M587" s="203">
        <v>-6.7234848484848477</v>
      </c>
      <c r="N587" s="144"/>
      <c r="P587" s="159" t="s">
        <v>254</v>
      </c>
      <c r="Q587" s="160">
        <v>6.5395095367847406E-2</v>
      </c>
      <c r="R587" s="160">
        <v>6.0588901472253681E-2</v>
      </c>
      <c r="S587" s="160">
        <v>8.4827920504120219E-2</v>
      </c>
      <c r="T587" s="160">
        <v>5.0484094052558784E-2</v>
      </c>
      <c r="U587" s="160">
        <v>5.2476415094339625E-2</v>
      </c>
      <c r="V587" s="160">
        <v>7.1285809460359756E-2</v>
      </c>
      <c r="W587" s="160">
        <v>4.4510385756676561E-2</v>
      </c>
      <c r="X587" s="160">
        <v>6.7234848484848481E-2</v>
      </c>
      <c r="Y587" s="172">
        <v>2.2724462728171919</v>
      </c>
      <c r="Z587" s="172">
        <v>0.45149857649857544</v>
      </c>
      <c r="AA587" s="147"/>
      <c r="AB587" s="144"/>
      <c r="AC587" s="144"/>
      <c r="AD587" s="191">
        <v>6.7226890756302518E-2</v>
      </c>
      <c r="AE587" s="191">
        <v>6.2719862719862726E-2</v>
      </c>
      <c r="AF587" s="144"/>
    </row>
    <row r="588" spans="1:32" x14ac:dyDescent="0.25">
      <c r="A588" s="161" t="s">
        <v>255</v>
      </c>
      <c r="B588" s="161"/>
      <c r="C588" s="161"/>
      <c r="D588" s="161"/>
      <c r="E588" s="144"/>
      <c r="F588" s="144"/>
      <c r="G588" s="144"/>
      <c r="H588" s="144"/>
      <c r="I588" s="144"/>
      <c r="J588" s="144"/>
      <c r="K588" s="144"/>
      <c r="L588" s="144"/>
      <c r="M588" s="144"/>
      <c r="N588" s="144"/>
      <c r="O588" s="204"/>
      <c r="P588" s="161" t="s">
        <v>255</v>
      </c>
      <c r="Q588" s="161"/>
      <c r="R588" s="161"/>
      <c r="S588" s="161"/>
      <c r="T588" s="144"/>
      <c r="U588" s="144"/>
      <c r="V588" s="144"/>
      <c r="W588" s="144"/>
      <c r="X588" s="144"/>
      <c r="Y588" s="144"/>
      <c r="Z588" s="144"/>
      <c r="AA588" s="144"/>
      <c r="AB588" s="144"/>
      <c r="AC588" s="144"/>
      <c r="AD588" s="144"/>
      <c r="AE588" s="144"/>
      <c r="AF588" s="144"/>
    </row>
  </sheetData>
  <dataConsolidate/>
  <mergeCells count="1">
    <mergeCell ref="B1:D1"/>
  </mergeCell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C643AB09-C411-4726-BD05-01161335157C}">
          <x14:formula1>
            <xm:f>'L:\FELLES\Avdeling EF\Statistikk\Hovedtall-tabeller\[Hovedtall T1 2017-26.xlsx]Hjelpetabell'!#REF!</xm:f>
          </x14:formula1>
          <xm:sqref>B1</xm:sqref>
        </x14:dataValidation>
      </x14:dataValidations>
    </ext>
    <ext xmlns:x14="http://schemas.microsoft.com/office/spreadsheetml/2009/9/main" uri="{05C60535-1F16-4fd2-B633-F4F36F0B64E0}">
      <x14:sparklineGroups xmlns:xm="http://schemas.microsoft.com/office/excel/2006/main">
        <x14:sparklineGroup displayEmptyCellsAs="gap" high="1" low="1" xr2:uid="{9B91BEB6-49B1-43B3-893C-D35974F21C09}">
          <x14:colorSeries rgb="FF376092"/>
          <x14:colorNegative rgb="FFD00000"/>
          <x14:colorAxis rgb="FF000000"/>
          <x14:colorMarkers rgb="FFD00000"/>
          <x14:colorFirst rgb="FFD00000"/>
          <x14:colorLast rgb="FFD00000"/>
          <x14:colorHigh theme="1"/>
          <x14:colorLow rgb="FFD00000"/>
          <x14:sparklines>
            <x14:sparkline>
              <xm:f>'Finnmark PD'!Q569:X569</xm:f>
              <xm:sqref>AA569</xm:sqref>
            </x14:sparkline>
            <x14:sparkline>
              <xm:f>'Finnmark PD'!Q570:X570</xm:f>
              <xm:sqref>AA570</xm:sqref>
            </x14:sparkline>
            <x14:sparkline>
              <xm:f>'Finnmark PD'!Q571:X571</xm:f>
              <xm:sqref>AA571</xm:sqref>
            </x14:sparkline>
            <x14:sparkline>
              <xm:f>'Finnmark PD'!Q572:X572</xm:f>
              <xm:sqref>AA572</xm:sqref>
            </x14:sparkline>
            <x14:sparkline>
              <xm:f>'Finnmark PD'!Q573:X573</xm:f>
              <xm:sqref>AA573</xm:sqref>
            </x14:sparkline>
            <x14:sparkline>
              <xm:f>'Finnmark PD'!Q574:X574</xm:f>
              <xm:sqref>AA574</xm:sqref>
            </x14:sparkline>
            <x14:sparkline>
              <xm:f>'Finnmark PD'!Q575:X575</xm:f>
              <xm:sqref>AA575</xm:sqref>
            </x14:sparkline>
            <x14:sparkline>
              <xm:f>'Finnmark PD'!Q576:X576</xm:f>
              <xm:sqref>AA576</xm:sqref>
            </x14:sparkline>
            <x14:sparkline>
              <xm:f>'Finnmark PD'!Q577:X577</xm:f>
              <xm:sqref>AA577</xm:sqref>
            </x14:sparkline>
            <x14:sparkline>
              <xm:f>'Finnmark PD'!Q578:X578</xm:f>
              <xm:sqref>AA578</xm:sqref>
            </x14:sparkline>
            <x14:sparkline>
              <xm:f>'Finnmark PD'!Q579:X579</xm:f>
              <xm:sqref>AA579</xm:sqref>
            </x14:sparkline>
            <x14:sparkline>
              <xm:f>'Finnmark PD'!Q580:X580</xm:f>
              <xm:sqref>AA580</xm:sqref>
            </x14:sparkline>
            <x14:sparkline>
              <xm:f>'Finnmark PD'!Q581:X581</xm:f>
              <xm:sqref>AA581</xm:sqref>
            </x14:sparkline>
            <x14:sparkline>
              <xm:f>'Finnmark PD'!Q582:X582</xm:f>
              <xm:sqref>AA582</xm:sqref>
            </x14:sparkline>
            <x14:sparkline>
              <xm:f>'Finnmark PD'!Q583:X583</xm:f>
              <xm:sqref>AA583</xm:sqref>
            </x14:sparkline>
            <x14:sparkline>
              <xm:f>'Finnmark PD'!R584:X584</xm:f>
              <xm:sqref>AA584</xm:sqref>
            </x14:sparkline>
            <x14:sparkline>
              <xm:f>'Finnmark PD'!Q585:X585</xm:f>
              <xm:sqref>AA585</xm:sqref>
            </x14:sparkline>
            <x14:sparkline>
              <xm:f>'Finnmark PD'!Q586:X586</xm:f>
              <xm:sqref>AA586</xm:sqref>
            </x14:sparkline>
            <x14:sparkline>
              <xm:f>'Finnmark PD'!Q587:X587</xm:f>
              <xm:sqref>AA587</xm:sqref>
            </x14:sparkline>
          </x14:sparklines>
        </x14:sparklineGroup>
        <x14:sparklineGroup displayEmptyCellsAs="gap" high="1" low="1" xr2:uid="{49B4281E-E761-4EEE-A88D-7307E930776C}">
          <x14:colorSeries rgb="FF376092"/>
          <x14:colorNegative rgb="FFD00000"/>
          <x14:colorAxis rgb="FF000000"/>
          <x14:colorMarkers rgb="FFD00000"/>
          <x14:colorFirst rgb="FFD00000"/>
          <x14:colorLast rgb="FFD00000"/>
          <x14:colorHigh theme="1"/>
          <x14:colorLow rgb="FFD00000"/>
          <x14:sparklines>
            <x14:sparkline>
              <xm:f>'Finnmark PD'!Q543:X543</xm:f>
              <xm:sqref>AA543</xm:sqref>
            </x14:sparkline>
            <x14:sparkline>
              <xm:f>'Finnmark PD'!Q544:X544</xm:f>
              <xm:sqref>AA544</xm:sqref>
            </x14:sparkline>
            <x14:sparkline>
              <xm:f>'Finnmark PD'!Q545:X545</xm:f>
              <xm:sqref>AA545</xm:sqref>
            </x14:sparkline>
            <x14:sparkline>
              <xm:f>'Finnmark PD'!Q546:X546</xm:f>
              <xm:sqref>AA546</xm:sqref>
            </x14:sparkline>
            <x14:sparkline>
              <xm:f>'Finnmark PD'!Q547:X547</xm:f>
              <xm:sqref>AA547</xm:sqref>
            </x14:sparkline>
            <x14:sparkline>
              <xm:f>'Finnmark PD'!Q548:X548</xm:f>
              <xm:sqref>AA548</xm:sqref>
            </x14:sparkline>
            <x14:sparkline>
              <xm:f>'Finnmark PD'!Q549:X549</xm:f>
              <xm:sqref>AA549</xm:sqref>
            </x14:sparkline>
            <x14:sparkline>
              <xm:f>'Finnmark PD'!Q550:X550</xm:f>
              <xm:sqref>AA550</xm:sqref>
            </x14:sparkline>
            <x14:sparkline>
              <xm:f>'Finnmark PD'!Q551:X551</xm:f>
              <xm:sqref>AA551</xm:sqref>
            </x14:sparkline>
            <x14:sparkline>
              <xm:f>'Finnmark PD'!Q552:X552</xm:f>
              <xm:sqref>AA552</xm:sqref>
            </x14:sparkline>
            <x14:sparkline>
              <xm:f>'Finnmark PD'!Q553:X553</xm:f>
              <xm:sqref>AA553</xm:sqref>
            </x14:sparkline>
            <x14:sparkline>
              <xm:f>'Finnmark PD'!Q554:X554</xm:f>
              <xm:sqref>AA554</xm:sqref>
            </x14:sparkline>
            <x14:sparkline>
              <xm:f>'Finnmark PD'!Q555:X555</xm:f>
              <xm:sqref>AA555</xm:sqref>
            </x14:sparkline>
            <x14:sparkline>
              <xm:f>'Finnmark PD'!Q556:X556</xm:f>
              <xm:sqref>AA556</xm:sqref>
            </x14:sparkline>
            <x14:sparkline>
              <xm:f>'Finnmark PD'!Q557:X557</xm:f>
              <xm:sqref>AA557</xm:sqref>
            </x14:sparkline>
            <x14:sparkline>
              <xm:f>'Finnmark PD'!R558:X558</xm:f>
              <xm:sqref>AA558</xm:sqref>
            </x14:sparkline>
            <x14:sparkline>
              <xm:f>'Finnmark PD'!Q559:X559</xm:f>
              <xm:sqref>AA559</xm:sqref>
            </x14:sparkline>
            <x14:sparkline>
              <xm:f>'Finnmark PD'!Q560:X560</xm:f>
              <xm:sqref>AA560</xm:sqref>
            </x14:sparkline>
            <x14:sparkline>
              <xm:f>'Finnmark PD'!Q561:X561</xm:f>
              <xm:sqref>AA561</xm:sqref>
            </x14:sparkline>
          </x14:sparklines>
        </x14:sparklineGroup>
        <x14:sparklineGroup displayEmptyCellsAs="gap" high="1" low="1" xr2:uid="{71605CDE-D7B7-48CE-8C19-C9BCC6337C50}">
          <x14:colorSeries rgb="FF376092"/>
          <x14:colorNegative rgb="FFD00000"/>
          <x14:colorAxis rgb="FF000000"/>
          <x14:colorMarkers rgb="FFD00000"/>
          <x14:colorFirst rgb="FFD00000"/>
          <x14:colorLast rgb="FFD00000"/>
          <x14:colorHigh theme="1"/>
          <x14:colorLow rgb="FFD00000"/>
          <x14:sparklines>
            <x14:sparkline>
              <xm:f>'Finnmark PD'!Q517:X517</xm:f>
              <xm:sqref>AA517</xm:sqref>
            </x14:sparkline>
            <x14:sparkline>
              <xm:f>'Finnmark PD'!Q518:X518</xm:f>
              <xm:sqref>AA518</xm:sqref>
            </x14:sparkline>
            <x14:sparkline>
              <xm:f>'Finnmark PD'!Q519:X519</xm:f>
              <xm:sqref>AA519</xm:sqref>
            </x14:sparkline>
            <x14:sparkline>
              <xm:f>'Finnmark PD'!Q520:X520</xm:f>
              <xm:sqref>AA520</xm:sqref>
            </x14:sparkline>
            <x14:sparkline>
              <xm:f>'Finnmark PD'!Q521:X521</xm:f>
              <xm:sqref>AA521</xm:sqref>
            </x14:sparkline>
            <x14:sparkline>
              <xm:f>'Finnmark PD'!Q522:X522</xm:f>
              <xm:sqref>AA522</xm:sqref>
            </x14:sparkline>
            <x14:sparkline>
              <xm:f>'Finnmark PD'!Q523:X523</xm:f>
              <xm:sqref>AA523</xm:sqref>
            </x14:sparkline>
            <x14:sparkline>
              <xm:f>'Finnmark PD'!Q524:X524</xm:f>
              <xm:sqref>AA524</xm:sqref>
            </x14:sparkline>
            <x14:sparkline>
              <xm:f>'Finnmark PD'!Q525:X525</xm:f>
              <xm:sqref>AA525</xm:sqref>
            </x14:sparkline>
            <x14:sparkline>
              <xm:f>'Finnmark PD'!Q526:X526</xm:f>
              <xm:sqref>AA526</xm:sqref>
            </x14:sparkline>
            <x14:sparkline>
              <xm:f>'Finnmark PD'!Q527:X527</xm:f>
              <xm:sqref>AA527</xm:sqref>
            </x14:sparkline>
            <x14:sparkline>
              <xm:f>'Finnmark PD'!Q528:X528</xm:f>
              <xm:sqref>AA528</xm:sqref>
            </x14:sparkline>
            <x14:sparkline>
              <xm:f>'Finnmark PD'!Q529:X529</xm:f>
              <xm:sqref>AA529</xm:sqref>
            </x14:sparkline>
            <x14:sparkline>
              <xm:f>'Finnmark PD'!Q530:X530</xm:f>
              <xm:sqref>AA530</xm:sqref>
            </x14:sparkline>
            <x14:sparkline>
              <xm:f>'Finnmark PD'!Q531:X531</xm:f>
              <xm:sqref>AA531</xm:sqref>
            </x14:sparkline>
            <x14:sparkline>
              <xm:f>'Finnmark PD'!R532:X532</xm:f>
              <xm:sqref>AA532</xm:sqref>
            </x14:sparkline>
            <x14:sparkline>
              <xm:f>'Finnmark PD'!Q533:X533</xm:f>
              <xm:sqref>AA533</xm:sqref>
            </x14:sparkline>
            <x14:sparkline>
              <xm:f>'Finnmark PD'!Q534:X534</xm:f>
              <xm:sqref>AA534</xm:sqref>
            </x14:sparkline>
            <x14:sparkline>
              <xm:f>'Finnmark PD'!Q535:X535</xm:f>
              <xm:sqref>AA535</xm:sqref>
            </x14:sparkline>
          </x14:sparklines>
        </x14:sparklineGroup>
        <x14:sparklineGroup displayEmptyCellsAs="gap" high="1" low="1" xr2:uid="{931C7054-42A5-4288-BB30-34055B9152E2}">
          <x14:colorSeries rgb="FF376092"/>
          <x14:colorNegative rgb="FFD00000"/>
          <x14:colorAxis rgb="FF000000"/>
          <x14:colorMarkers rgb="FFD00000"/>
          <x14:colorFirst rgb="FFD00000"/>
          <x14:colorLast rgb="FFD00000"/>
          <x14:colorHigh theme="1"/>
          <x14:colorLow rgb="FFD00000"/>
          <x14:sparklines>
            <x14:sparkline>
              <xm:f>'Finnmark PD'!Q491:X491</xm:f>
              <xm:sqref>AA491</xm:sqref>
            </x14:sparkline>
            <x14:sparkline>
              <xm:f>'Finnmark PD'!Q492:X492</xm:f>
              <xm:sqref>AA492</xm:sqref>
            </x14:sparkline>
            <x14:sparkline>
              <xm:f>'Finnmark PD'!Q493:X493</xm:f>
              <xm:sqref>AA493</xm:sqref>
            </x14:sparkline>
            <x14:sparkline>
              <xm:f>'Finnmark PD'!Q494:X494</xm:f>
              <xm:sqref>AA494</xm:sqref>
            </x14:sparkline>
            <x14:sparkline>
              <xm:f>'Finnmark PD'!Q495:X495</xm:f>
              <xm:sqref>AA495</xm:sqref>
            </x14:sparkline>
            <x14:sparkline>
              <xm:f>'Finnmark PD'!Q496:X496</xm:f>
              <xm:sqref>AA496</xm:sqref>
            </x14:sparkline>
            <x14:sparkline>
              <xm:f>'Finnmark PD'!Q497:X497</xm:f>
              <xm:sqref>AA497</xm:sqref>
            </x14:sparkline>
            <x14:sparkline>
              <xm:f>'Finnmark PD'!Q498:X498</xm:f>
              <xm:sqref>AA498</xm:sqref>
            </x14:sparkline>
            <x14:sparkline>
              <xm:f>'Finnmark PD'!Q499:X499</xm:f>
              <xm:sqref>AA499</xm:sqref>
            </x14:sparkline>
            <x14:sparkline>
              <xm:f>'Finnmark PD'!Q500:X500</xm:f>
              <xm:sqref>AA500</xm:sqref>
            </x14:sparkline>
            <x14:sparkline>
              <xm:f>'Finnmark PD'!Q501:X501</xm:f>
              <xm:sqref>AA501</xm:sqref>
            </x14:sparkline>
            <x14:sparkline>
              <xm:f>'Finnmark PD'!Q502:X502</xm:f>
              <xm:sqref>AA502</xm:sqref>
            </x14:sparkline>
            <x14:sparkline>
              <xm:f>'Finnmark PD'!Q503:X503</xm:f>
              <xm:sqref>AA503</xm:sqref>
            </x14:sparkline>
            <x14:sparkline>
              <xm:f>'Finnmark PD'!Q504:X504</xm:f>
              <xm:sqref>AA504</xm:sqref>
            </x14:sparkline>
            <x14:sparkline>
              <xm:f>'Finnmark PD'!Q505:X505</xm:f>
              <xm:sqref>AA505</xm:sqref>
            </x14:sparkline>
            <x14:sparkline>
              <xm:f>'Finnmark PD'!R506:X506</xm:f>
              <xm:sqref>AA506</xm:sqref>
            </x14:sparkline>
            <x14:sparkline>
              <xm:f>'Finnmark PD'!Q507:X507</xm:f>
              <xm:sqref>AA507</xm:sqref>
            </x14:sparkline>
            <x14:sparkline>
              <xm:f>'Finnmark PD'!Q508:X508</xm:f>
              <xm:sqref>AA508</xm:sqref>
            </x14:sparkline>
            <x14:sparkline>
              <xm:f>'Finnmark PD'!Q509:X509</xm:f>
              <xm:sqref>AA509</xm:sqref>
            </x14:sparkline>
          </x14:sparklines>
        </x14:sparklineGroup>
        <x14:sparklineGroup displayEmptyCellsAs="gap" high="1" low="1" xr2:uid="{350E6654-F564-4D77-B6A7-95E75921B99D}">
          <x14:colorSeries rgb="FF376092"/>
          <x14:colorNegative rgb="FFD00000"/>
          <x14:colorAxis rgb="FF000000"/>
          <x14:colorMarkers rgb="FFD00000"/>
          <x14:colorFirst rgb="FFD00000"/>
          <x14:colorLast rgb="FFD00000"/>
          <x14:colorHigh theme="1"/>
          <x14:colorLow rgb="FFD00000"/>
          <x14:sparklines>
            <x14:sparkline>
              <xm:f>'Finnmark PD'!Q465:X465</xm:f>
              <xm:sqref>AA465</xm:sqref>
            </x14:sparkline>
            <x14:sparkline>
              <xm:f>'Finnmark PD'!Q466:X466</xm:f>
              <xm:sqref>AA466</xm:sqref>
            </x14:sparkline>
            <x14:sparkline>
              <xm:f>'Finnmark PD'!Q467:X467</xm:f>
              <xm:sqref>AA467</xm:sqref>
            </x14:sparkline>
            <x14:sparkline>
              <xm:f>'Finnmark PD'!Q468:X468</xm:f>
              <xm:sqref>AA468</xm:sqref>
            </x14:sparkline>
            <x14:sparkline>
              <xm:f>'Finnmark PD'!Q469:X469</xm:f>
              <xm:sqref>AA469</xm:sqref>
            </x14:sparkline>
            <x14:sparkline>
              <xm:f>'Finnmark PD'!Q470:X470</xm:f>
              <xm:sqref>AA470</xm:sqref>
            </x14:sparkline>
            <x14:sparkline>
              <xm:f>'Finnmark PD'!Q471:X471</xm:f>
              <xm:sqref>AA471</xm:sqref>
            </x14:sparkline>
            <x14:sparkline>
              <xm:f>'Finnmark PD'!Q472:X472</xm:f>
              <xm:sqref>AA472</xm:sqref>
            </x14:sparkline>
            <x14:sparkline>
              <xm:f>'Finnmark PD'!Q473:X473</xm:f>
              <xm:sqref>AA473</xm:sqref>
            </x14:sparkline>
            <x14:sparkline>
              <xm:f>'Finnmark PD'!Q474:X474</xm:f>
              <xm:sqref>AA474</xm:sqref>
            </x14:sparkline>
            <x14:sparkline>
              <xm:f>'Finnmark PD'!Q475:X475</xm:f>
              <xm:sqref>AA475</xm:sqref>
            </x14:sparkline>
            <x14:sparkline>
              <xm:f>'Finnmark PD'!Q476:X476</xm:f>
              <xm:sqref>AA476</xm:sqref>
            </x14:sparkline>
            <x14:sparkline>
              <xm:f>'Finnmark PD'!Q477:X477</xm:f>
              <xm:sqref>AA477</xm:sqref>
            </x14:sparkline>
            <x14:sparkline>
              <xm:f>'Finnmark PD'!Q478:X478</xm:f>
              <xm:sqref>AA478</xm:sqref>
            </x14:sparkline>
            <x14:sparkline>
              <xm:f>'Finnmark PD'!Q479:X479</xm:f>
              <xm:sqref>AA479</xm:sqref>
            </x14:sparkline>
            <x14:sparkline>
              <xm:f>'Finnmark PD'!R480:X480</xm:f>
              <xm:sqref>AA480</xm:sqref>
            </x14:sparkline>
            <x14:sparkline>
              <xm:f>'Finnmark PD'!Q481:X481</xm:f>
              <xm:sqref>AA481</xm:sqref>
            </x14:sparkline>
            <x14:sparkline>
              <xm:f>'Finnmark PD'!Q482:X482</xm:f>
              <xm:sqref>AA482</xm:sqref>
            </x14:sparkline>
            <x14:sparkline>
              <xm:f>'Finnmark PD'!Q483:X483</xm:f>
              <xm:sqref>AA483</xm:sqref>
            </x14:sparkline>
          </x14:sparklines>
        </x14:sparklineGroup>
        <x14:sparklineGroup displayEmptyCellsAs="gap" high="1" low="1" xr2:uid="{A64974C2-DE93-45EA-ACE9-D124890E2641}">
          <x14:colorSeries rgb="FF376092"/>
          <x14:colorNegative rgb="FFD00000"/>
          <x14:colorAxis rgb="FF000000"/>
          <x14:colorMarkers rgb="FFD00000"/>
          <x14:colorFirst rgb="FFD00000"/>
          <x14:colorLast rgb="FFD00000"/>
          <x14:colorHigh theme="1"/>
          <x14:colorLow rgb="FFD00000"/>
          <x14:sparklines>
            <x14:sparkline>
              <xm:f>'Finnmark PD'!Q439:X439</xm:f>
              <xm:sqref>AA439</xm:sqref>
            </x14:sparkline>
            <x14:sparkline>
              <xm:f>'Finnmark PD'!Q440:X440</xm:f>
              <xm:sqref>AA440</xm:sqref>
            </x14:sparkline>
            <x14:sparkline>
              <xm:f>'Finnmark PD'!Q441:X441</xm:f>
              <xm:sqref>AA441</xm:sqref>
            </x14:sparkline>
            <x14:sparkline>
              <xm:f>'Finnmark PD'!Q442:X442</xm:f>
              <xm:sqref>AA442</xm:sqref>
            </x14:sparkline>
            <x14:sparkline>
              <xm:f>'Finnmark PD'!Q443:X443</xm:f>
              <xm:sqref>AA443</xm:sqref>
            </x14:sparkline>
            <x14:sparkline>
              <xm:f>'Finnmark PD'!Q444:X444</xm:f>
              <xm:sqref>AA444</xm:sqref>
            </x14:sparkline>
            <x14:sparkline>
              <xm:f>'Finnmark PD'!Q445:X445</xm:f>
              <xm:sqref>AA445</xm:sqref>
            </x14:sparkline>
            <x14:sparkline>
              <xm:f>'Finnmark PD'!Q446:X446</xm:f>
              <xm:sqref>AA446</xm:sqref>
            </x14:sparkline>
            <x14:sparkline>
              <xm:f>'Finnmark PD'!Q447:X447</xm:f>
              <xm:sqref>AA447</xm:sqref>
            </x14:sparkline>
            <x14:sparkline>
              <xm:f>'Finnmark PD'!Q448:X448</xm:f>
              <xm:sqref>AA448</xm:sqref>
            </x14:sparkline>
            <x14:sparkline>
              <xm:f>'Finnmark PD'!Q449:X449</xm:f>
              <xm:sqref>AA449</xm:sqref>
            </x14:sparkline>
            <x14:sparkline>
              <xm:f>'Finnmark PD'!Q450:X450</xm:f>
              <xm:sqref>AA450</xm:sqref>
            </x14:sparkline>
            <x14:sparkline>
              <xm:f>'Finnmark PD'!Q451:X451</xm:f>
              <xm:sqref>AA451</xm:sqref>
            </x14:sparkline>
            <x14:sparkline>
              <xm:f>'Finnmark PD'!Q452:X452</xm:f>
              <xm:sqref>AA452</xm:sqref>
            </x14:sparkline>
            <x14:sparkline>
              <xm:f>'Finnmark PD'!Q453:X453</xm:f>
              <xm:sqref>AA453</xm:sqref>
            </x14:sparkline>
            <x14:sparkline>
              <xm:f>'Finnmark PD'!R454:X454</xm:f>
              <xm:sqref>AA454</xm:sqref>
            </x14:sparkline>
            <x14:sparkline>
              <xm:f>'Finnmark PD'!Q455:X455</xm:f>
              <xm:sqref>AA455</xm:sqref>
            </x14:sparkline>
            <x14:sparkline>
              <xm:f>'Finnmark PD'!Q456:X456</xm:f>
              <xm:sqref>AA456</xm:sqref>
            </x14:sparkline>
            <x14:sparkline>
              <xm:f>'Finnmark PD'!Q457:X457</xm:f>
              <xm:sqref>AA457</xm:sqref>
            </x14:sparkline>
          </x14:sparklines>
        </x14:sparklineGroup>
        <x14:sparklineGroup displayEmptyCellsAs="gap" high="1" low="1" xr2:uid="{9C8D56E8-F296-4CE4-85C5-C457D51A56F1}">
          <x14:colorSeries rgb="FF376092"/>
          <x14:colorNegative rgb="FFD00000"/>
          <x14:colorAxis rgb="FF000000"/>
          <x14:colorMarkers rgb="FFD00000"/>
          <x14:colorFirst rgb="FFD00000"/>
          <x14:colorLast rgb="FFD00000"/>
          <x14:colorHigh theme="1"/>
          <x14:colorLow rgb="FFD00000"/>
          <x14:sparklines>
            <x14:sparkline>
              <xm:f>'Finnmark PD'!Q413:X413</xm:f>
              <xm:sqref>AA413</xm:sqref>
            </x14:sparkline>
            <x14:sparkline>
              <xm:f>'Finnmark PD'!Q414:X414</xm:f>
              <xm:sqref>AA414</xm:sqref>
            </x14:sparkline>
            <x14:sparkline>
              <xm:f>'Finnmark PD'!Q415:X415</xm:f>
              <xm:sqref>AA415</xm:sqref>
            </x14:sparkline>
            <x14:sparkline>
              <xm:f>'Finnmark PD'!Q416:X416</xm:f>
              <xm:sqref>AA416</xm:sqref>
            </x14:sparkline>
            <x14:sparkline>
              <xm:f>'Finnmark PD'!Q417:X417</xm:f>
              <xm:sqref>AA417</xm:sqref>
            </x14:sparkline>
            <x14:sparkline>
              <xm:f>'Finnmark PD'!Q418:X418</xm:f>
              <xm:sqref>AA418</xm:sqref>
            </x14:sparkline>
            <x14:sparkline>
              <xm:f>'Finnmark PD'!Q419:X419</xm:f>
              <xm:sqref>AA419</xm:sqref>
            </x14:sparkline>
            <x14:sparkline>
              <xm:f>'Finnmark PD'!Q420:X420</xm:f>
              <xm:sqref>AA420</xm:sqref>
            </x14:sparkline>
            <x14:sparkline>
              <xm:f>'Finnmark PD'!Q421:X421</xm:f>
              <xm:sqref>AA421</xm:sqref>
            </x14:sparkline>
            <x14:sparkline>
              <xm:f>'Finnmark PD'!Q422:X422</xm:f>
              <xm:sqref>AA422</xm:sqref>
            </x14:sparkline>
            <x14:sparkline>
              <xm:f>'Finnmark PD'!Q423:X423</xm:f>
              <xm:sqref>AA423</xm:sqref>
            </x14:sparkline>
            <x14:sparkline>
              <xm:f>'Finnmark PD'!Q424:X424</xm:f>
              <xm:sqref>AA424</xm:sqref>
            </x14:sparkline>
            <x14:sparkline>
              <xm:f>'Finnmark PD'!Q425:X425</xm:f>
              <xm:sqref>AA425</xm:sqref>
            </x14:sparkline>
            <x14:sparkline>
              <xm:f>'Finnmark PD'!Q426:X426</xm:f>
              <xm:sqref>AA426</xm:sqref>
            </x14:sparkline>
            <x14:sparkline>
              <xm:f>'Finnmark PD'!Q427:X427</xm:f>
              <xm:sqref>AA427</xm:sqref>
            </x14:sparkline>
            <x14:sparkline>
              <xm:f>'Finnmark PD'!R428:X428</xm:f>
              <xm:sqref>AA428</xm:sqref>
            </x14:sparkline>
            <x14:sparkline>
              <xm:f>'Finnmark PD'!Q429:X429</xm:f>
              <xm:sqref>AA429</xm:sqref>
            </x14:sparkline>
            <x14:sparkline>
              <xm:f>'Finnmark PD'!Q430:X430</xm:f>
              <xm:sqref>AA430</xm:sqref>
            </x14:sparkline>
            <x14:sparkline>
              <xm:f>'Finnmark PD'!Q431:X431</xm:f>
              <xm:sqref>AA431</xm:sqref>
            </x14:sparkline>
          </x14:sparklines>
        </x14:sparklineGroup>
        <x14:sparklineGroup displayEmptyCellsAs="gap" high="1" low="1" xr2:uid="{007E75C8-7379-4606-ABFC-AFFAA9CA223E}">
          <x14:colorSeries rgb="FF376092"/>
          <x14:colorNegative rgb="FFD00000"/>
          <x14:colorAxis rgb="FF000000"/>
          <x14:colorMarkers rgb="FFD00000"/>
          <x14:colorFirst rgb="FFD00000"/>
          <x14:colorLast rgb="FFD00000"/>
          <x14:colorHigh theme="1"/>
          <x14:colorLow rgb="FFD00000"/>
          <x14:sparklines>
            <x14:sparkline>
              <xm:f>'Finnmark PD'!Q387:X387</xm:f>
              <xm:sqref>AA387</xm:sqref>
            </x14:sparkline>
            <x14:sparkline>
              <xm:f>'Finnmark PD'!Q388:X388</xm:f>
              <xm:sqref>AA388</xm:sqref>
            </x14:sparkline>
            <x14:sparkline>
              <xm:f>'Finnmark PD'!Q389:X389</xm:f>
              <xm:sqref>AA389</xm:sqref>
            </x14:sparkline>
            <x14:sparkline>
              <xm:f>'Finnmark PD'!Q390:X390</xm:f>
              <xm:sqref>AA390</xm:sqref>
            </x14:sparkline>
            <x14:sparkline>
              <xm:f>'Finnmark PD'!Q391:X391</xm:f>
              <xm:sqref>AA391</xm:sqref>
            </x14:sparkline>
            <x14:sparkline>
              <xm:f>'Finnmark PD'!Q392:X392</xm:f>
              <xm:sqref>AA392</xm:sqref>
            </x14:sparkline>
            <x14:sparkline>
              <xm:f>'Finnmark PD'!Q393:X393</xm:f>
              <xm:sqref>AA393</xm:sqref>
            </x14:sparkline>
            <x14:sparkline>
              <xm:f>'Finnmark PD'!Q394:X394</xm:f>
              <xm:sqref>AA394</xm:sqref>
            </x14:sparkline>
            <x14:sparkline>
              <xm:f>'Finnmark PD'!Q395:X395</xm:f>
              <xm:sqref>AA395</xm:sqref>
            </x14:sparkline>
            <x14:sparkline>
              <xm:f>'Finnmark PD'!Q396:X396</xm:f>
              <xm:sqref>AA396</xm:sqref>
            </x14:sparkline>
            <x14:sparkline>
              <xm:f>'Finnmark PD'!Q397:X397</xm:f>
              <xm:sqref>AA397</xm:sqref>
            </x14:sparkline>
            <x14:sparkline>
              <xm:f>'Finnmark PD'!Q398:X398</xm:f>
              <xm:sqref>AA398</xm:sqref>
            </x14:sparkline>
            <x14:sparkline>
              <xm:f>'Finnmark PD'!Q399:X399</xm:f>
              <xm:sqref>AA399</xm:sqref>
            </x14:sparkline>
            <x14:sparkline>
              <xm:f>'Finnmark PD'!Q400:X400</xm:f>
              <xm:sqref>AA400</xm:sqref>
            </x14:sparkline>
            <x14:sparkline>
              <xm:f>'Finnmark PD'!Q401:X401</xm:f>
              <xm:sqref>AA401</xm:sqref>
            </x14:sparkline>
            <x14:sparkline>
              <xm:f>'Finnmark PD'!R402:X402</xm:f>
              <xm:sqref>AA402</xm:sqref>
            </x14:sparkline>
            <x14:sparkline>
              <xm:f>'Finnmark PD'!Q403:X403</xm:f>
              <xm:sqref>AA403</xm:sqref>
            </x14:sparkline>
            <x14:sparkline>
              <xm:f>'Finnmark PD'!Q404:X404</xm:f>
              <xm:sqref>AA404</xm:sqref>
            </x14:sparkline>
            <x14:sparkline>
              <xm:f>'Finnmark PD'!Q405:X405</xm:f>
              <xm:sqref>AA405</xm:sqref>
            </x14:sparkline>
          </x14:sparklines>
        </x14:sparklineGroup>
        <x14:sparklineGroup displayEmptyCellsAs="gap" high="1" low="1" xr2:uid="{59E370BA-F6E3-4ACE-BE06-88051C3A7302}">
          <x14:colorSeries rgb="FF376092"/>
          <x14:colorNegative rgb="FFD00000"/>
          <x14:colorAxis rgb="FF000000"/>
          <x14:colorMarkers rgb="FFD00000"/>
          <x14:colorFirst rgb="FFD00000"/>
          <x14:colorLast rgb="FFD00000"/>
          <x14:colorHigh theme="1"/>
          <x14:colorLow rgb="FFD00000"/>
          <x14:sparklines>
            <x14:sparkline>
              <xm:f>'Finnmark PD'!Q361:X361</xm:f>
              <xm:sqref>AA361</xm:sqref>
            </x14:sparkline>
            <x14:sparkline>
              <xm:f>'Finnmark PD'!Q362:X362</xm:f>
              <xm:sqref>AA362</xm:sqref>
            </x14:sparkline>
            <x14:sparkline>
              <xm:f>'Finnmark PD'!Q363:X363</xm:f>
              <xm:sqref>AA363</xm:sqref>
            </x14:sparkline>
            <x14:sparkline>
              <xm:f>'Finnmark PD'!Q364:X364</xm:f>
              <xm:sqref>AA364</xm:sqref>
            </x14:sparkline>
            <x14:sparkline>
              <xm:f>'Finnmark PD'!Q365:X365</xm:f>
              <xm:sqref>AA365</xm:sqref>
            </x14:sparkline>
            <x14:sparkline>
              <xm:f>'Finnmark PD'!Q366:X366</xm:f>
              <xm:sqref>AA366</xm:sqref>
            </x14:sparkline>
            <x14:sparkline>
              <xm:f>'Finnmark PD'!Q367:X367</xm:f>
              <xm:sqref>AA367</xm:sqref>
            </x14:sparkline>
            <x14:sparkline>
              <xm:f>'Finnmark PD'!Q368:X368</xm:f>
              <xm:sqref>AA368</xm:sqref>
            </x14:sparkline>
            <x14:sparkline>
              <xm:f>'Finnmark PD'!Q369:X369</xm:f>
              <xm:sqref>AA369</xm:sqref>
            </x14:sparkline>
            <x14:sparkline>
              <xm:f>'Finnmark PD'!Q370:X370</xm:f>
              <xm:sqref>AA370</xm:sqref>
            </x14:sparkline>
            <x14:sparkline>
              <xm:f>'Finnmark PD'!Q371:X371</xm:f>
              <xm:sqref>AA371</xm:sqref>
            </x14:sparkline>
            <x14:sparkline>
              <xm:f>'Finnmark PD'!Q372:X372</xm:f>
              <xm:sqref>AA372</xm:sqref>
            </x14:sparkline>
            <x14:sparkline>
              <xm:f>'Finnmark PD'!Q373:X373</xm:f>
              <xm:sqref>AA373</xm:sqref>
            </x14:sparkline>
            <x14:sparkline>
              <xm:f>'Finnmark PD'!Q374:X374</xm:f>
              <xm:sqref>AA374</xm:sqref>
            </x14:sparkline>
            <x14:sparkline>
              <xm:f>'Finnmark PD'!Q375:X375</xm:f>
              <xm:sqref>AA375</xm:sqref>
            </x14:sparkline>
            <x14:sparkline>
              <xm:f>'Finnmark PD'!R376:X376</xm:f>
              <xm:sqref>AA376</xm:sqref>
            </x14:sparkline>
            <x14:sparkline>
              <xm:f>'Finnmark PD'!Q377:X377</xm:f>
              <xm:sqref>AA377</xm:sqref>
            </x14:sparkline>
            <x14:sparkline>
              <xm:f>'Finnmark PD'!Q378:X378</xm:f>
              <xm:sqref>AA378</xm:sqref>
            </x14:sparkline>
            <x14:sparkline>
              <xm:f>'Finnmark PD'!Q379:X379</xm:f>
              <xm:sqref>AA379</xm:sqref>
            </x14:sparkline>
          </x14:sparklines>
        </x14:sparklineGroup>
        <x14:sparklineGroup displayEmptyCellsAs="gap" high="1" low="1" xr2:uid="{84EFB5F9-E7EE-4B34-8D82-5F5FEF864031}">
          <x14:colorSeries rgb="FF376092"/>
          <x14:colorNegative rgb="FFD00000"/>
          <x14:colorAxis rgb="FF000000"/>
          <x14:colorMarkers rgb="FFD00000"/>
          <x14:colorFirst rgb="FFD00000"/>
          <x14:colorLast rgb="FFD00000"/>
          <x14:colorHigh theme="1"/>
          <x14:colorLow rgb="FFD00000"/>
          <x14:sparklines>
            <x14:sparkline>
              <xm:f>'Finnmark PD'!Q335:X335</xm:f>
              <xm:sqref>AA335</xm:sqref>
            </x14:sparkline>
            <x14:sparkline>
              <xm:f>'Finnmark PD'!Q336:X336</xm:f>
              <xm:sqref>AA336</xm:sqref>
            </x14:sparkline>
            <x14:sparkline>
              <xm:f>'Finnmark PD'!Q337:X337</xm:f>
              <xm:sqref>AA337</xm:sqref>
            </x14:sparkline>
            <x14:sparkline>
              <xm:f>'Finnmark PD'!Q338:X338</xm:f>
              <xm:sqref>AA338</xm:sqref>
            </x14:sparkline>
            <x14:sparkline>
              <xm:f>'Finnmark PD'!Q339:X339</xm:f>
              <xm:sqref>AA339</xm:sqref>
            </x14:sparkline>
            <x14:sparkline>
              <xm:f>'Finnmark PD'!Q340:X340</xm:f>
              <xm:sqref>AA340</xm:sqref>
            </x14:sparkline>
            <x14:sparkline>
              <xm:f>'Finnmark PD'!Q341:X341</xm:f>
              <xm:sqref>AA341</xm:sqref>
            </x14:sparkline>
            <x14:sparkline>
              <xm:f>'Finnmark PD'!Q342:X342</xm:f>
              <xm:sqref>AA342</xm:sqref>
            </x14:sparkline>
            <x14:sparkline>
              <xm:f>'Finnmark PD'!Q343:X343</xm:f>
              <xm:sqref>AA343</xm:sqref>
            </x14:sparkline>
            <x14:sparkline>
              <xm:f>'Finnmark PD'!Q344:X344</xm:f>
              <xm:sqref>AA344</xm:sqref>
            </x14:sparkline>
            <x14:sparkline>
              <xm:f>'Finnmark PD'!Q345:X345</xm:f>
              <xm:sqref>AA345</xm:sqref>
            </x14:sparkline>
            <x14:sparkline>
              <xm:f>'Finnmark PD'!Q346:X346</xm:f>
              <xm:sqref>AA346</xm:sqref>
            </x14:sparkline>
            <x14:sparkline>
              <xm:f>'Finnmark PD'!Q347:X347</xm:f>
              <xm:sqref>AA347</xm:sqref>
            </x14:sparkline>
            <x14:sparkline>
              <xm:f>'Finnmark PD'!Q348:X348</xm:f>
              <xm:sqref>AA348</xm:sqref>
            </x14:sparkline>
            <x14:sparkline>
              <xm:f>'Finnmark PD'!Q349:X349</xm:f>
              <xm:sqref>AA349</xm:sqref>
            </x14:sparkline>
            <x14:sparkline>
              <xm:f>'Finnmark PD'!R350:X350</xm:f>
              <xm:sqref>AA350</xm:sqref>
            </x14:sparkline>
            <x14:sparkline>
              <xm:f>'Finnmark PD'!Q351:X351</xm:f>
              <xm:sqref>AA351</xm:sqref>
            </x14:sparkline>
            <x14:sparkline>
              <xm:f>'Finnmark PD'!Q352:X352</xm:f>
              <xm:sqref>AA352</xm:sqref>
            </x14:sparkline>
            <x14:sparkline>
              <xm:f>'Finnmark PD'!Q353:X353</xm:f>
              <xm:sqref>AA353</xm:sqref>
            </x14:sparkline>
          </x14:sparklines>
        </x14:sparklineGroup>
        <x14:sparklineGroup displayEmptyCellsAs="gap" high="1" low="1" xr2:uid="{B067E505-E436-4936-9C0A-8E6DDA661190}">
          <x14:colorSeries rgb="FF376092"/>
          <x14:colorNegative rgb="FFD00000"/>
          <x14:colorAxis rgb="FF000000"/>
          <x14:colorMarkers rgb="FFD00000"/>
          <x14:colorFirst rgb="FFD00000"/>
          <x14:colorLast rgb="FFD00000"/>
          <x14:colorHigh theme="1"/>
          <x14:colorLow rgb="FFD00000"/>
          <x14:sparklines>
            <x14:sparkline>
              <xm:f>'Finnmark PD'!Q302:X302</xm:f>
              <xm:sqref>AA302</xm:sqref>
            </x14:sparkline>
            <x14:sparkline>
              <xm:f>'Finnmark PD'!Q303:X303</xm:f>
              <xm:sqref>AA303</xm:sqref>
            </x14:sparkline>
            <x14:sparkline>
              <xm:f>'Finnmark PD'!Q304:X304</xm:f>
              <xm:sqref>AA304</xm:sqref>
            </x14:sparkline>
            <x14:sparkline>
              <xm:f>'Finnmark PD'!Q305:X305</xm:f>
              <xm:sqref>AA305</xm:sqref>
            </x14:sparkline>
            <x14:sparkline>
              <xm:f>'Finnmark PD'!Q306:X306</xm:f>
              <xm:sqref>AA306</xm:sqref>
            </x14:sparkline>
            <x14:sparkline>
              <xm:f>'Finnmark PD'!Q307:X307</xm:f>
              <xm:sqref>AA307</xm:sqref>
            </x14:sparkline>
            <x14:sparkline>
              <xm:f>'Finnmark PD'!Q308:X308</xm:f>
              <xm:sqref>AA308</xm:sqref>
            </x14:sparkline>
            <x14:sparkline>
              <xm:f>'Finnmark PD'!Q309:X309</xm:f>
              <xm:sqref>AA309</xm:sqref>
            </x14:sparkline>
            <x14:sparkline>
              <xm:f>'Finnmark PD'!Q310:X310</xm:f>
              <xm:sqref>AA310</xm:sqref>
            </x14:sparkline>
            <x14:sparkline>
              <xm:f>'Finnmark PD'!Q311:X311</xm:f>
              <xm:sqref>AA311</xm:sqref>
            </x14:sparkline>
            <x14:sparkline>
              <xm:f>'Finnmark PD'!Q312:X312</xm:f>
              <xm:sqref>AA312</xm:sqref>
            </x14:sparkline>
            <x14:sparkline>
              <xm:f>'Finnmark PD'!Q313:X313</xm:f>
              <xm:sqref>AA313</xm:sqref>
            </x14:sparkline>
            <x14:sparkline>
              <xm:f>'Finnmark PD'!Q314:X314</xm:f>
              <xm:sqref>AA314</xm:sqref>
            </x14:sparkline>
            <x14:sparkline>
              <xm:f>'Finnmark PD'!Q315:X315</xm:f>
              <xm:sqref>AA315</xm:sqref>
            </x14:sparkline>
            <x14:sparkline>
              <xm:f>'Finnmark PD'!Q316:X316</xm:f>
              <xm:sqref>AA316</xm:sqref>
            </x14:sparkline>
            <x14:sparkline>
              <xm:f>'Finnmark PD'!R317:X317</xm:f>
              <xm:sqref>AA317</xm:sqref>
            </x14:sparkline>
            <x14:sparkline>
              <xm:f>'Finnmark PD'!Q318:X318</xm:f>
              <xm:sqref>AA318</xm:sqref>
            </x14:sparkline>
            <x14:sparkline>
              <xm:f>'Finnmark PD'!Q319:X319</xm:f>
              <xm:sqref>AA319</xm:sqref>
            </x14:sparkline>
            <x14:sparkline>
              <xm:f>'Finnmark PD'!Q320:X320</xm:f>
              <xm:sqref>AA320</xm:sqref>
            </x14:sparkline>
          </x14:sparklines>
        </x14:sparklineGroup>
        <x14:sparklineGroup displayEmptyCellsAs="gap" high="1" low="1" xr2:uid="{741FE05A-28FB-426C-A2BC-379310699C8E}">
          <x14:colorSeries rgb="FF376092"/>
          <x14:colorNegative rgb="FFD00000"/>
          <x14:colorAxis rgb="FF000000"/>
          <x14:colorMarkers rgb="FFD00000"/>
          <x14:colorFirst rgb="FFD00000"/>
          <x14:colorLast rgb="FFD00000"/>
          <x14:colorHigh theme="1"/>
          <x14:colorLow rgb="FFD00000"/>
          <x14:sparklines>
            <x14:sparkline>
              <xm:f>'Finnmark PD'!Q276:X276</xm:f>
              <xm:sqref>AA276</xm:sqref>
            </x14:sparkline>
            <x14:sparkline>
              <xm:f>'Finnmark PD'!Q277:X277</xm:f>
              <xm:sqref>AA277</xm:sqref>
            </x14:sparkline>
            <x14:sparkline>
              <xm:f>'Finnmark PD'!Q278:X278</xm:f>
              <xm:sqref>AA278</xm:sqref>
            </x14:sparkline>
            <x14:sparkline>
              <xm:f>'Finnmark PD'!Q279:X279</xm:f>
              <xm:sqref>AA279</xm:sqref>
            </x14:sparkline>
            <x14:sparkline>
              <xm:f>'Finnmark PD'!Q280:X280</xm:f>
              <xm:sqref>AA280</xm:sqref>
            </x14:sparkline>
            <x14:sparkline>
              <xm:f>'Finnmark PD'!Q281:X281</xm:f>
              <xm:sqref>AA281</xm:sqref>
            </x14:sparkline>
            <x14:sparkline>
              <xm:f>'Finnmark PD'!Q282:X282</xm:f>
              <xm:sqref>AA282</xm:sqref>
            </x14:sparkline>
            <x14:sparkline>
              <xm:f>'Finnmark PD'!Q283:X283</xm:f>
              <xm:sqref>AA283</xm:sqref>
            </x14:sparkline>
            <x14:sparkline>
              <xm:f>'Finnmark PD'!Q284:X284</xm:f>
              <xm:sqref>AA284</xm:sqref>
            </x14:sparkline>
            <x14:sparkline>
              <xm:f>'Finnmark PD'!Q285:X285</xm:f>
              <xm:sqref>AA285</xm:sqref>
            </x14:sparkline>
            <x14:sparkline>
              <xm:f>'Finnmark PD'!Q286:X286</xm:f>
              <xm:sqref>AA286</xm:sqref>
            </x14:sparkline>
            <x14:sparkline>
              <xm:f>'Finnmark PD'!Q287:X287</xm:f>
              <xm:sqref>AA287</xm:sqref>
            </x14:sparkline>
            <x14:sparkline>
              <xm:f>'Finnmark PD'!Q288:X288</xm:f>
              <xm:sqref>AA288</xm:sqref>
            </x14:sparkline>
            <x14:sparkline>
              <xm:f>'Finnmark PD'!Q289:X289</xm:f>
              <xm:sqref>AA289</xm:sqref>
            </x14:sparkline>
            <x14:sparkline>
              <xm:f>'Finnmark PD'!Q290:X290</xm:f>
              <xm:sqref>AA290</xm:sqref>
            </x14:sparkline>
            <x14:sparkline>
              <xm:f>'Finnmark PD'!R291:X291</xm:f>
              <xm:sqref>AA291</xm:sqref>
            </x14:sparkline>
            <x14:sparkline>
              <xm:f>'Finnmark PD'!Q292:X292</xm:f>
              <xm:sqref>AA292</xm:sqref>
            </x14:sparkline>
            <x14:sparkline>
              <xm:f>'Finnmark PD'!Q293:X293</xm:f>
              <xm:sqref>AA293</xm:sqref>
            </x14:sparkline>
            <x14:sparkline>
              <xm:f>'Finnmark PD'!Q294:X294</xm:f>
              <xm:sqref>AA294</xm:sqref>
            </x14:sparkline>
          </x14:sparklines>
        </x14:sparklineGroup>
        <x14:sparklineGroup displayEmptyCellsAs="gap" high="1" low="1" xr2:uid="{78FFC5F1-430D-4F70-947E-16D1340125DD}">
          <x14:colorSeries rgb="FF376092"/>
          <x14:colorNegative rgb="FFD00000"/>
          <x14:colorAxis rgb="FF000000"/>
          <x14:colorMarkers rgb="FFD00000"/>
          <x14:colorFirst rgb="FFD00000"/>
          <x14:colorLast rgb="FFD00000"/>
          <x14:colorHigh theme="1"/>
          <x14:colorLow rgb="FFD00000"/>
          <x14:sparklines>
            <x14:sparkline>
              <xm:f>'Finnmark PD'!Q250:X250</xm:f>
              <xm:sqref>AA250</xm:sqref>
            </x14:sparkline>
            <x14:sparkline>
              <xm:f>'Finnmark PD'!Q251:X251</xm:f>
              <xm:sqref>AA251</xm:sqref>
            </x14:sparkline>
            <x14:sparkline>
              <xm:f>'Finnmark PD'!Q252:X252</xm:f>
              <xm:sqref>AA252</xm:sqref>
            </x14:sparkline>
            <x14:sparkline>
              <xm:f>'Finnmark PD'!Q253:X253</xm:f>
              <xm:sqref>AA253</xm:sqref>
            </x14:sparkline>
            <x14:sparkline>
              <xm:f>'Finnmark PD'!Q254:X254</xm:f>
              <xm:sqref>AA254</xm:sqref>
            </x14:sparkline>
            <x14:sparkline>
              <xm:f>'Finnmark PD'!Q255:X255</xm:f>
              <xm:sqref>AA255</xm:sqref>
            </x14:sparkline>
            <x14:sparkline>
              <xm:f>'Finnmark PD'!Q256:X256</xm:f>
              <xm:sqref>AA256</xm:sqref>
            </x14:sparkline>
            <x14:sparkline>
              <xm:f>'Finnmark PD'!Q257:X257</xm:f>
              <xm:sqref>AA257</xm:sqref>
            </x14:sparkline>
            <x14:sparkline>
              <xm:f>'Finnmark PD'!Q258:X258</xm:f>
              <xm:sqref>AA258</xm:sqref>
            </x14:sparkline>
            <x14:sparkline>
              <xm:f>'Finnmark PD'!Q259:X259</xm:f>
              <xm:sqref>AA259</xm:sqref>
            </x14:sparkline>
            <x14:sparkline>
              <xm:f>'Finnmark PD'!Q260:X260</xm:f>
              <xm:sqref>AA260</xm:sqref>
            </x14:sparkline>
            <x14:sparkline>
              <xm:f>'Finnmark PD'!Q261:X261</xm:f>
              <xm:sqref>AA261</xm:sqref>
            </x14:sparkline>
            <x14:sparkline>
              <xm:f>'Finnmark PD'!Q262:X262</xm:f>
              <xm:sqref>AA262</xm:sqref>
            </x14:sparkline>
            <x14:sparkline>
              <xm:f>'Finnmark PD'!Q263:X263</xm:f>
              <xm:sqref>AA263</xm:sqref>
            </x14:sparkline>
            <x14:sparkline>
              <xm:f>'Finnmark PD'!Q264:X264</xm:f>
              <xm:sqref>AA264</xm:sqref>
            </x14:sparkline>
            <x14:sparkline>
              <xm:f>'Finnmark PD'!R265:X265</xm:f>
              <xm:sqref>AA265</xm:sqref>
            </x14:sparkline>
            <x14:sparkline>
              <xm:f>'Finnmark PD'!Q266:X266</xm:f>
              <xm:sqref>AA266</xm:sqref>
            </x14:sparkline>
            <x14:sparkline>
              <xm:f>'Finnmark PD'!Q267:X267</xm:f>
              <xm:sqref>AA267</xm:sqref>
            </x14:sparkline>
            <x14:sparkline>
              <xm:f>'Finnmark PD'!Q268:X268</xm:f>
              <xm:sqref>AA268</xm:sqref>
            </x14:sparkline>
          </x14:sparklines>
        </x14:sparklineGroup>
        <x14:sparklineGroup displayEmptyCellsAs="gap" high="1" low="1" xr2:uid="{FFFD699F-4FA4-4333-8B42-306C2A331115}">
          <x14:colorSeries rgb="FF376092"/>
          <x14:colorNegative rgb="FFD00000"/>
          <x14:colorAxis rgb="FF000000"/>
          <x14:colorMarkers rgb="FFD00000"/>
          <x14:colorFirst rgb="FFD00000"/>
          <x14:colorLast rgb="FFD00000"/>
          <x14:colorHigh theme="1"/>
          <x14:colorLow rgb="FFD00000"/>
          <x14:sparklines>
            <x14:sparkline>
              <xm:f>'Finnmark PD'!Q224:X224</xm:f>
              <xm:sqref>AA224</xm:sqref>
            </x14:sparkline>
            <x14:sparkline>
              <xm:f>'Finnmark PD'!Q225:X225</xm:f>
              <xm:sqref>AA225</xm:sqref>
            </x14:sparkline>
            <x14:sparkline>
              <xm:f>'Finnmark PD'!Q226:X226</xm:f>
              <xm:sqref>AA226</xm:sqref>
            </x14:sparkline>
            <x14:sparkline>
              <xm:f>'Finnmark PD'!Q227:X227</xm:f>
              <xm:sqref>AA227</xm:sqref>
            </x14:sparkline>
            <x14:sparkline>
              <xm:f>'Finnmark PD'!Q228:X228</xm:f>
              <xm:sqref>AA228</xm:sqref>
            </x14:sparkline>
            <x14:sparkline>
              <xm:f>'Finnmark PD'!Q229:X229</xm:f>
              <xm:sqref>AA229</xm:sqref>
            </x14:sparkline>
            <x14:sparkline>
              <xm:f>'Finnmark PD'!Q230:X230</xm:f>
              <xm:sqref>AA230</xm:sqref>
            </x14:sparkline>
            <x14:sparkline>
              <xm:f>'Finnmark PD'!Q231:X231</xm:f>
              <xm:sqref>AA231</xm:sqref>
            </x14:sparkline>
            <x14:sparkline>
              <xm:f>'Finnmark PD'!Q232:X232</xm:f>
              <xm:sqref>AA232</xm:sqref>
            </x14:sparkline>
            <x14:sparkline>
              <xm:f>'Finnmark PD'!Q233:X233</xm:f>
              <xm:sqref>AA233</xm:sqref>
            </x14:sparkline>
            <x14:sparkline>
              <xm:f>'Finnmark PD'!Q234:X234</xm:f>
              <xm:sqref>AA234</xm:sqref>
            </x14:sparkline>
            <x14:sparkline>
              <xm:f>'Finnmark PD'!Q235:X235</xm:f>
              <xm:sqref>AA235</xm:sqref>
            </x14:sparkline>
            <x14:sparkline>
              <xm:f>'Finnmark PD'!Q236:X236</xm:f>
              <xm:sqref>AA236</xm:sqref>
            </x14:sparkline>
            <x14:sparkline>
              <xm:f>'Finnmark PD'!Q237:X237</xm:f>
              <xm:sqref>AA237</xm:sqref>
            </x14:sparkline>
            <x14:sparkline>
              <xm:f>'Finnmark PD'!Q238:X238</xm:f>
              <xm:sqref>AA238</xm:sqref>
            </x14:sparkline>
            <x14:sparkline>
              <xm:f>'Finnmark PD'!R239:X239</xm:f>
              <xm:sqref>AA239</xm:sqref>
            </x14:sparkline>
            <x14:sparkline>
              <xm:f>'Finnmark PD'!Q240:X240</xm:f>
              <xm:sqref>AA240</xm:sqref>
            </x14:sparkline>
            <x14:sparkline>
              <xm:f>'Finnmark PD'!Q241:X241</xm:f>
              <xm:sqref>AA241</xm:sqref>
            </x14:sparkline>
            <x14:sparkline>
              <xm:f>'Finnmark PD'!Q242:X242</xm:f>
              <xm:sqref>AA242</xm:sqref>
            </x14:sparkline>
          </x14:sparklines>
        </x14:sparklineGroup>
        <x14:sparklineGroup displayEmptyCellsAs="gap" high="1" low="1" xr2:uid="{C2FB39F0-7BD9-40D7-858E-E4E992DFBD61}">
          <x14:colorSeries rgb="FF376092"/>
          <x14:colorNegative rgb="FFD00000"/>
          <x14:colorAxis rgb="FF000000"/>
          <x14:colorMarkers rgb="FFD00000"/>
          <x14:colorFirst rgb="FFD00000"/>
          <x14:colorLast rgb="FFD00000"/>
          <x14:colorHigh theme="1"/>
          <x14:colorLow rgb="FFD00000"/>
          <x14:sparklines>
            <x14:sparkline>
              <xm:f>'Finnmark PD'!Q198:X198</xm:f>
              <xm:sqref>AA198</xm:sqref>
            </x14:sparkline>
            <x14:sparkline>
              <xm:f>'Finnmark PD'!Q199:X199</xm:f>
              <xm:sqref>AA199</xm:sqref>
            </x14:sparkline>
            <x14:sparkline>
              <xm:f>'Finnmark PD'!Q200:X200</xm:f>
              <xm:sqref>AA200</xm:sqref>
            </x14:sparkline>
            <x14:sparkline>
              <xm:f>'Finnmark PD'!Q201:X201</xm:f>
              <xm:sqref>AA201</xm:sqref>
            </x14:sparkline>
            <x14:sparkline>
              <xm:f>'Finnmark PD'!Q202:X202</xm:f>
              <xm:sqref>AA202</xm:sqref>
            </x14:sparkline>
            <x14:sparkline>
              <xm:f>'Finnmark PD'!Q203:X203</xm:f>
              <xm:sqref>AA203</xm:sqref>
            </x14:sparkline>
            <x14:sparkline>
              <xm:f>'Finnmark PD'!Q204:X204</xm:f>
              <xm:sqref>AA204</xm:sqref>
            </x14:sparkline>
            <x14:sparkline>
              <xm:f>'Finnmark PD'!Q205:X205</xm:f>
              <xm:sqref>AA205</xm:sqref>
            </x14:sparkline>
            <x14:sparkline>
              <xm:f>'Finnmark PD'!Q206:X206</xm:f>
              <xm:sqref>AA206</xm:sqref>
            </x14:sparkline>
            <x14:sparkline>
              <xm:f>'Finnmark PD'!Q207:X207</xm:f>
              <xm:sqref>AA207</xm:sqref>
            </x14:sparkline>
            <x14:sparkline>
              <xm:f>'Finnmark PD'!Q208:X208</xm:f>
              <xm:sqref>AA208</xm:sqref>
            </x14:sparkline>
            <x14:sparkline>
              <xm:f>'Finnmark PD'!Q209:X209</xm:f>
              <xm:sqref>AA209</xm:sqref>
            </x14:sparkline>
            <x14:sparkline>
              <xm:f>'Finnmark PD'!Q210:X210</xm:f>
              <xm:sqref>AA210</xm:sqref>
            </x14:sparkline>
            <x14:sparkline>
              <xm:f>'Finnmark PD'!Q211:X211</xm:f>
              <xm:sqref>AA211</xm:sqref>
            </x14:sparkline>
            <x14:sparkline>
              <xm:f>'Finnmark PD'!Q212:X212</xm:f>
              <xm:sqref>AA212</xm:sqref>
            </x14:sparkline>
            <x14:sparkline>
              <xm:f>'Finnmark PD'!R213:X213</xm:f>
              <xm:sqref>AA213</xm:sqref>
            </x14:sparkline>
            <x14:sparkline>
              <xm:f>'Finnmark PD'!Q214:X214</xm:f>
              <xm:sqref>AA214</xm:sqref>
            </x14:sparkline>
            <x14:sparkline>
              <xm:f>'Finnmark PD'!Q215:X215</xm:f>
              <xm:sqref>AA215</xm:sqref>
            </x14:sparkline>
            <x14:sparkline>
              <xm:f>'Finnmark PD'!Q216:X216</xm:f>
              <xm:sqref>AA216</xm:sqref>
            </x14:sparkline>
          </x14:sparklines>
        </x14:sparklineGroup>
        <x14:sparklineGroup displayEmptyCellsAs="gap" high="1" low="1" xr2:uid="{5D60D452-270E-4CB6-89E8-01E4F032521B}">
          <x14:colorSeries rgb="FF376092"/>
          <x14:colorNegative rgb="FFD00000"/>
          <x14:colorAxis rgb="FF000000"/>
          <x14:colorMarkers rgb="FFD00000"/>
          <x14:colorFirst rgb="FFD00000"/>
          <x14:colorLast rgb="FFD00000"/>
          <x14:colorHigh theme="1"/>
          <x14:colorLow rgb="FFD00000"/>
          <x14:sparklines>
            <x14:sparkline>
              <xm:f>'Finnmark PD'!Q171:X171</xm:f>
              <xm:sqref>AA171</xm:sqref>
            </x14:sparkline>
          </x14:sparklines>
        </x14:sparklineGroup>
        <x14:sparklineGroup displayEmptyCellsAs="gap" high="1" low="1" xr2:uid="{0C5D7129-B4CF-4C83-8D64-4C0EC13A5888}">
          <x14:colorSeries rgb="FF376092"/>
          <x14:colorNegative rgb="FFD00000"/>
          <x14:colorAxis rgb="FF000000"/>
          <x14:colorMarkers rgb="FFD00000"/>
          <x14:colorFirst rgb="FFD00000"/>
          <x14:colorLast rgb="FFD00000"/>
          <x14:colorHigh theme="1"/>
          <x14:colorLow rgb="FFD00000"/>
          <x14:sparklines>
            <x14:sparkline>
              <xm:f>'Finnmark PD'!R150:X150</xm:f>
              <xm:sqref>AA150</xm:sqref>
            </x14:sparkline>
          </x14:sparklines>
        </x14:sparklineGroup>
        <x14:sparklineGroup displayEmptyCellsAs="gap" high="1" low="1" xr2:uid="{C1050AF9-4C5A-46F3-B7E6-1175EFFAE775}">
          <x14:colorSeries rgb="FF376092"/>
          <x14:colorNegative rgb="FFD00000"/>
          <x14:colorAxis rgb="FF000000"/>
          <x14:colorMarkers rgb="FFD00000"/>
          <x14:colorFirst rgb="FFD00000"/>
          <x14:colorLast rgb="FFD00000"/>
          <x14:colorHigh theme="1"/>
          <x14:colorLow rgb="FFD00000"/>
          <x14:sparklines>
            <x14:sparkline>
              <xm:f>'Finnmark PD'!Q133:X133</xm:f>
              <xm:sqref>AA133</xm:sqref>
            </x14:sparkline>
          </x14:sparklines>
        </x14:sparklineGroup>
        <x14:sparklineGroup displayEmptyCellsAs="gap" high="1" low="1" xr2:uid="{522A2987-5ED9-4042-AB2E-9223EA1F69F8}">
          <x14:colorSeries rgb="FF376092"/>
          <x14:colorNegative rgb="FFD00000"/>
          <x14:colorAxis rgb="FF000000"/>
          <x14:colorMarkers rgb="FFD00000"/>
          <x14:colorFirst rgb="FFD00000"/>
          <x14:colorLast rgb="FFD00000"/>
          <x14:colorHigh theme="1"/>
          <x14:colorLow rgb="FFD00000"/>
          <x14:sparklines>
            <x14:sparkline>
              <xm:f>'Finnmark PD'!Q116:X116</xm:f>
              <xm:sqref>AA116</xm:sqref>
            </x14:sparkline>
          </x14:sparklines>
        </x14:sparklineGroup>
        <x14:sparklineGroup displayEmptyCellsAs="gap" high="1" low="1" xr2:uid="{11FFFC47-AD21-413B-9487-ECB3741266E7}">
          <x14:colorSeries rgb="FF376092"/>
          <x14:colorNegative rgb="FFD00000"/>
          <x14:colorAxis rgb="FF000000"/>
          <x14:colorMarkers rgb="FFD00000"/>
          <x14:colorFirst rgb="FFD00000"/>
          <x14:colorLast rgb="FFD00000"/>
          <x14:colorHigh theme="1"/>
          <x14:colorLow rgb="FFD00000"/>
          <x14:sparklines>
            <x14:sparkline>
              <xm:f>'Finnmark PD'!Q99:X99</xm:f>
              <xm:sqref>AA99</xm:sqref>
            </x14:sparkline>
          </x14:sparklines>
        </x14:sparklineGroup>
        <x14:sparklineGroup displayEmptyCellsAs="gap" high="1" low="1" xr2:uid="{E679A08B-1B15-4B2E-B2EA-FB375ED20ABC}">
          <x14:colorSeries rgb="FF376092"/>
          <x14:colorNegative rgb="FFD00000"/>
          <x14:colorAxis rgb="FF000000"/>
          <x14:colorMarkers rgb="FFD00000"/>
          <x14:colorFirst rgb="FFD00000"/>
          <x14:colorLast rgb="FFD00000"/>
          <x14:colorHigh theme="1"/>
          <x14:colorLow rgb="FFD00000"/>
          <x14:sparklines>
            <x14:sparkline>
              <xm:f>'Finnmark PD'!Q82:X82</xm:f>
              <xm:sqref>AA82</xm:sqref>
            </x14:sparkline>
          </x14:sparklines>
        </x14:sparklineGroup>
        <x14:sparklineGroup displayEmptyCellsAs="gap" high="1" low="1" xr2:uid="{070A237B-627F-4167-B3B0-2B39B894A7C7}">
          <x14:colorSeries rgb="FF376092"/>
          <x14:colorNegative rgb="FFD00000"/>
          <x14:colorAxis rgb="FF000000"/>
          <x14:colorMarkers rgb="FFD00000"/>
          <x14:colorFirst rgb="FFD00000"/>
          <x14:colorLast rgb="FFD00000"/>
          <x14:colorHigh theme="1"/>
          <x14:colorLow rgb="FFD00000"/>
          <x14:sparklines>
            <x14:sparkline>
              <xm:f>'Finnmark PD'!Q65:X65</xm:f>
              <xm:sqref>AA65</xm:sqref>
            </x14:sparkline>
          </x14:sparklines>
        </x14:sparklineGroup>
        <x14:sparklineGroup displayEmptyCellsAs="gap" high="1" low="1" xr2:uid="{8AB73B81-7EC0-4F51-A6F3-AAA5296E6708}">
          <x14:colorSeries rgb="FF376092"/>
          <x14:colorNegative rgb="FFD00000"/>
          <x14:colorAxis rgb="FF000000"/>
          <x14:colorMarkers rgb="FFD00000"/>
          <x14:colorFirst rgb="FFD00000"/>
          <x14:colorLast rgb="FFD00000"/>
          <x14:colorHigh theme="1"/>
          <x14:colorLow rgb="FFD00000"/>
          <x14:sparklines>
            <x14:sparkline>
              <xm:f>'Finnmark PD'!Q48:X48</xm:f>
              <xm:sqref>AA48</xm:sqref>
            </x14:sparkline>
          </x14:sparklines>
        </x14:sparklineGroup>
        <x14:sparklineGroup displayEmptyCellsAs="gap" high="1" low="1" xr2:uid="{969DB7E5-8859-42ED-885B-712B4C690941}">
          <x14:colorSeries rgb="FF376092"/>
          <x14:colorNegative rgb="FFD00000"/>
          <x14:colorAxis rgb="FF000000"/>
          <x14:colorMarkers rgb="FFD00000"/>
          <x14:colorFirst rgb="FFD00000"/>
          <x14:colorLast rgb="FFD00000"/>
          <x14:colorHigh theme="1"/>
          <x14:colorLow rgb="FFD00000"/>
          <x14:sparklines>
            <x14:sparkline>
              <xm:f>'Finnmark PD'!Q32:X32</xm:f>
              <xm:sqref>AA32</xm:sqref>
            </x14:sparkline>
            <x14:sparkline>
              <xm:f>'Finnmark PD'!Q33:X33</xm:f>
              <xm:sqref>AA33</xm:sqref>
            </x14:sparkline>
            <x14:sparkline>
              <xm:f>'Finnmark PD'!Q34:X34</xm:f>
              <xm:sqref>AA34</xm:sqref>
            </x14:sparkline>
            <x14:sparkline>
              <xm:f>'Finnmark PD'!Q35:X35</xm:f>
              <xm:sqref>AA35</xm:sqref>
            </x14:sparkline>
            <x14:sparkline>
              <xm:f>'Finnmark PD'!Q36:X36</xm:f>
              <xm:sqref>AA36</xm:sqref>
            </x14:sparkline>
            <x14:sparkline>
              <xm:f>'Finnmark PD'!Q37:X37</xm:f>
              <xm:sqref>AA37</xm:sqref>
            </x14:sparkline>
            <x14:sparkline>
              <xm:f>'Finnmark PD'!Q38:X38</xm:f>
              <xm:sqref>AA38</xm:sqref>
            </x14:sparkline>
            <x14:sparkline>
              <xm:f>'Finnmark PD'!Q39:X39</xm:f>
              <xm:sqref>AA39</xm:sqref>
            </x14:sparkline>
            <x14:sparkline>
              <xm:f>'Finnmark PD'!Q40:X40</xm:f>
              <xm:sqref>AA40</xm:sqref>
            </x14:sparkline>
            <x14:sparkline>
              <xm:f>'Finnmark PD'!Q41:X41</xm:f>
              <xm:sqref>AA41</xm:sqref>
            </x14:sparkline>
          </x14:sparklines>
        </x14:sparklineGroup>
        <x14:sparklineGroup displayEmptyCellsAs="gap" high="1" low="1" xr2:uid="{A115AA18-8F86-403D-85A5-EC9B0B3819DD}">
          <x14:colorSeries rgb="FF376092"/>
          <x14:colorNegative rgb="FFD00000"/>
          <x14:colorAxis rgb="FF000000"/>
          <x14:colorMarkers rgb="FFD00000"/>
          <x14:colorFirst rgb="FFD00000"/>
          <x14:colorLast rgb="FFD00000"/>
          <x14:colorHigh theme="1"/>
          <x14:colorLow rgb="FFD00000"/>
          <x14:sparklines>
            <x14:sparkline>
              <xm:f>'Finnmark PD'!Q5:X5</xm:f>
              <xm:sqref>AA5</xm:sqref>
            </x14:sparkline>
          </x14:sparklines>
        </x14:sparklineGroup>
        <x14:sparklineGroup displayEmptyCellsAs="gap" high="1" low="1" xr2:uid="{91EE5146-EF37-4DDA-9B8F-D77606DDEBA2}">
          <x14:colorSeries rgb="FF376092"/>
          <x14:colorNegative rgb="FFD00000"/>
          <x14:colorAxis rgb="FF000000"/>
          <x14:colorMarkers rgb="FFD00000"/>
          <x14:colorFirst rgb="FFD00000"/>
          <x14:colorLast rgb="FFD00000"/>
          <x14:colorHigh theme="1"/>
          <x14:colorLow rgb="FFD00000"/>
          <x14:sparklines>
            <x14:sparkline>
              <xm:f>'Finnmark PD'!B568:I568</xm:f>
              <xm:sqref>L568</xm:sqref>
            </x14:sparkline>
          </x14:sparklines>
        </x14:sparklineGroup>
        <x14:sparklineGroup displayEmptyCellsAs="gap" high="1" low="1" xr2:uid="{35295A75-9EB0-410A-BBA6-D6D3A4717BAC}">
          <x14:colorSeries rgb="FF376092"/>
          <x14:colorNegative rgb="FFD00000"/>
          <x14:colorAxis rgb="FF000000"/>
          <x14:colorMarkers rgb="FFD00000"/>
          <x14:colorFirst rgb="FFD00000"/>
          <x14:colorLast rgb="FFD00000"/>
          <x14:colorHigh theme="1"/>
          <x14:colorLow rgb="FFD00000"/>
          <x14:sparklines>
            <x14:sparkline>
              <xm:f>'Finnmark PD'!B542:I542</xm:f>
              <xm:sqref>L542</xm:sqref>
            </x14:sparkline>
          </x14:sparklines>
        </x14:sparklineGroup>
        <x14:sparklineGroup displayEmptyCellsAs="gap" high="1" low="1" xr2:uid="{E5CF13F8-87ED-455D-86C6-A16EDF7D9C25}">
          <x14:colorSeries rgb="FF376092"/>
          <x14:colorNegative rgb="FFD00000"/>
          <x14:colorAxis rgb="FF000000"/>
          <x14:colorMarkers rgb="FFD00000"/>
          <x14:colorFirst rgb="FFD00000"/>
          <x14:colorLast rgb="FFD00000"/>
          <x14:colorHigh theme="1"/>
          <x14:colorLow rgb="FFD00000"/>
          <x14:sparklines>
            <x14:sparkline>
              <xm:f>'Finnmark PD'!B516:I516</xm:f>
              <xm:sqref>L516</xm:sqref>
            </x14:sparkline>
          </x14:sparklines>
        </x14:sparklineGroup>
        <x14:sparklineGroup displayEmptyCellsAs="gap" high="1" low="1" xr2:uid="{EE4A444C-D673-4AC9-BB48-897512739A17}">
          <x14:colorSeries rgb="FF376092"/>
          <x14:colorNegative rgb="FFD00000"/>
          <x14:colorAxis rgb="FF000000"/>
          <x14:colorMarkers rgb="FFD00000"/>
          <x14:colorFirst rgb="FFD00000"/>
          <x14:colorLast rgb="FFD00000"/>
          <x14:colorHigh theme="1"/>
          <x14:colorLow rgb="FFD00000"/>
          <x14:sparklines>
            <x14:sparkline>
              <xm:f>'Finnmark PD'!B490:I490</xm:f>
              <xm:sqref>L490</xm:sqref>
            </x14:sparkline>
          </x14:sparklines>
        </x14:sparklineGroup>
        <x14:sparklineGroup displayEmptyCellsAs="gap" high="1" low="1" xr2:uid="{87EF9E9D-3496-48CF-9A89-5E68454FB3FB}">
          <x14:colorSeries rgb="FF376092"/>
          <x14:colorNegative rgb="FFD00000"/>
          <x14:colorAxis rgb="FF000000"/>
          <x14:colorMarkers rgb="FFD00000"/>
          <x14:colorFirst rgb="FFD00000"/>
          <x14:colorLast rgb="FFD00000"/>
          <x14:colorHigh theme="1"/>
          <x14:colorLow rgb="FFD00000"/>
          <x14:sparklines>
            <x14:sparkline>
              <xm:f>'Finnmark PD'!B464:I464</xm:f>
              <xm:sqref>L464</xm:sqref>
            </x14:sparkline>
          </x14:sparklines>
        </x14:sparklineGroup>
        <x14:sparklineGroup displayEmptyCellsAs="gap" high="1" low="1" xr2:uid="{12389BD7-88E5-40A9-BE4B-758DA6C9BE91}">
          <x14:colorSeries rgb="FF376092"/>
          <x14:colorNegative rgb="FFD00000"/>
          <x14:colorAxis rgb="FF000000"/>
          <x14:colorMarkers rgb="FFD00000"/>
          <x14:colorFirst rgb="FFD00000"/>
          <x14:colorLast rgb="FFD00000"/>
          <x14:colorHigh theme="1"/>
          <x14:colorLow rgb="FFD00000"/>
          <x14:sparklines>
            <x14:sparkline>
              <xm:f>'Finnmark PD'!B438:I438</xm:f>
              <xm:sqref>L438</xm:sqref>
            </x14:sparkline>
          </x14:sparklines>
        </x14:sparklineGroup>
        <x14:sparklineGroup displayEmptyCellsAs="gap" high="1" low="1" xr2:uid="{8BE78453-AE27-400D-BC97-8E04C1B9B8EB}">
          <x14:colorSeries rgb="FF376092"/>
          <x14:colorNegative rgb="FFD00000"/>
          <x14:colorAxis rgb="FF000000"/>
          <x14:colorMarkers rgb="FFD00000"/>
          <x14:colorFirst rgb="FFD00000"/>
          <x14:colorLast rgb="FFD00000"/>
          <x14:colorHigh theme="1"/>
          <x14:colorLow rgb="FFD00000"/>
          <x14:sparklines>
            <x14:sparkline>
              <xm:f>'Finnmark PD'!B412:I412</xm:f>
              <xm:sqref>L412</xm:sqref>
            </x14:sparkline>
          </x14:sparklines>
        </x14:sparklineGroup>
        <x14:sparklineGroup displayEmptyCellsAs="gap" high="1" low="1" xr2:uid="{3421BA57-62A8-4466-9B6B-0D1CA40B6C66}">
          <x14:colorSeries rgb="FF376092"/>
          <x14:colorNegative rgb="FFD00000"/>
          <x14:colorAxis rgb="FF000000"/>
          <x14:colorMarkers rgb="FFD00000"/>
          <x14:colorFirst rgb="FFD00000"/>
          <x14:colorLast rgb="FFD00000"/>
          <x14:colorHigh theme="1"/>
          <x14:colorLow rgb="FFD00000"/>
          <x14:sparklines>
            <x14:sparkline>
              <xm:f>'Finnmark PD'!B386:I386</xm:f>
              <xm:sqref>L386</xm:sqref>
            </x14:sparkline>
          </x14:sparklines>
        </x14:sparklineGroup>
        <x14:sparklineGroup displayEmptyCellsAs="gap" high="1" low="1" xr2:uid="{E2A401FE-5F30-4899-B1F9-B92DDD48462F}">
          <x14:colorSeries rgb="FF376092"/>
          <x14:colorNegative rgb="FFD00000"/>
          <x14:colorAxis rgb="FF000000"/>
          <x14:colorMarkers rgb="FFD00000"/>
          <x14:colorFirst rgb="FFD00000"/>
          <x14:colorLast rgb="FFD00000"/>
          <x14:colorHigh theme="1"/>
          <x14:colorLow rgb="FFD00000"/>
          <x14:sparklines>
            <x14:sparkline>
              <xm:f>'Finnmark PD'!B360:I360</xm:f>
              <xm:sqref>L360</xm:sqref>
            </x14:sparkline>
          </x14:sparklines>
        </x14:sparklineGroup>
        <x14:sparklineGroup displayEmptyCellsAs="gap" high="1" low="1" xr2:uid="{BB3EEE51-DB09-497F-9D51-88F9EF183CB0}">
          <x14:colorSeries rgb="FF376092"/>
          <x14:colorNegative rgb="FFD00000"/>
          <x14:colorAxis rgb="FF000000"/>
          <x14:colorMarkers rgb="FFD00000"/>
          <x14:colorFirst rgb="FFD00000"/>
          <x14:colorLast rgb="FFD00000"/>
          <x14:colorHigh theme="1"/>
          <x14:colorLow rgb="FFD00000"/>
          <x14:sparklines>
            <x14:sparkline>
              <xm:f>'Finnmark PD'!B334:I334</xm:f>
              <xm:sqref>L334</xm:sqref>
            </x14:sparkline>
          </x14:sparklines>
        </x14:sparklineGroup>
        <x14:sparklineGroup displayEmptyCellsAs="gap" high="1" low="1" xr2:uid="{BFEEBE25-9438-456F-A6AD-310D0F4D5487}">
          <x14:colorSeries rgb="FF376092"/>
          <x14:colorNegative rgb="FFD00000"/>
          <x14:colorAxis rgb="FF000000"/>
          <x14:colorMarkers rgb="FFD00000"/>
          <x14:colorFirst rgb="FFD00000"/>
          <x14:colorLast rgb="FFD00000"/>
          <x14:colorHigh theme="1"/>
          <x14:colorLow rgb="FFD00000"/>
          <x14:sparklines>
            <x14:sparkline>
              <xm:f>'Finnmark PD'!B301:I301</xm:f>
              <xm:sqref>L301</xm:sqref>
            </x14:sparkline>
          </x14:sparklines>
        </x14:sparklineGroup>
        <x14:sparklineGroup displayEmptyCellsAs="gap" high="1" low="1" xr2:uid="{3AEB5C27-B93E-4083-8FAD-EF452860D842}">
          <x14:colorSeries rgb="FF376092"/>
          <x14:colorNegative rgb="FFD00000"/>
          <x14:colorAxis rgb="FF000000"/>
          <x14:colorMarkers rgb="FFD00000"/>
          <x14:colorFirst rgb="FFD00000"/>
          <x14:colorLast rgb="FFD00000"/>
          <x14:colorHigh theme="1"/>
          <x14:colorLow rgb="FFD00000"/>
          <x14:sparklines>
            <x14:sparkline>
              <xm:f>'Finnmark PD'!B275:I275</xm:f>
              <xm:sqref>L275</xm:sqref>
            </x14:sparkline>
          </x14:sparklines>
        </x14:sparklineGroup>
        <x14:sparklineGroup displayEmptyCellsAs="gap" high="1" low="1" xr2:uid="{E2FED250-8E63-4C11-A867-84AA4DB42034}">
          <x14:colorSeries rgb="FF376092"/>
          <x14:colorNegative rgb="FFD00000"/>
          <x14:colorAxis rgb="FF000000"/>
          <x14:colorMarkers rgb="FFD00000"/>
          <x14:colorFirst rgb="FFD00000"/>
          <x14:colorLast rgb="FFD00000"/>
          <x14:colorHigh theme="1"/>
          <x14:colorLow rgb="FFD00000"/>
          <x14:sparklines>
            <x14:sparkline>
              <xm:f>'Finnmark PD'!B249:I249</xm:f>
              <xm:sqref>L249</xm:sqref>
            </x14:sparkline>
          </x14:sparklines>
        </x14:sparklineGroup>
        <x14:sparklineGroup displayEmptyCellsAs="gap" high="1" low="1" xr2:uid="{E6BA2B5E-3945-49CD-AFA6-D6D813B68FED}">
          <x14:colorSeries rgb="FF376092"/>
          <x14:colorNegative rgb="FFD00000"/>
          <x14:colorAxis rgb="FF000000"/>
          <x14:colorMarkers rgb="FFD00000"/>
          <x14:colorFirst rgb="FFD00000"/>
          <x14:colorLast rgb="FFD00000"/>
          <x14:colorHigh theme="1"/>
          <x14:colorLow rgb="FFD00000"/>
          <x14:sparklines>
            <x14:sparkline>
              <xm:f>'Finnmark PD'!B223:I223</xm:f>
              <xm:sqref>L223</xm:sqref>
            </x14:sparkline>
          </x14:sparklines>
        </x14:sparklineGroup>
        <x14:sparklineGroup displayEmptyCellsAs="gap" high="1" low="1" xr2:uid="{247C7F22-926C-400F-B5A5-0A673E16426D}">
          <x14:colorSeries rgb="FF376092"/>
          <x14:colorNegative rgb="FFD00000"/>
          <x14:colorAxis rgb="FF000000"/>
          <x14:colorMarkers rgb="FFD00000"/>
          <x14:colorFirst rgb="FFD00000"/>
          <x14:colorLast rgb="FFD00000"/>
          <x14:colorHigh theme="1"/>
          <x14:colorLow rgb="FFD00000"/>
          <x14:sparklines>
            <x14:sparkline>
              <xm:f>'Finnmark PD'!B197:I197</xm:f>
              <xm:sqref>L197</xm:sqref>
            </x14:sparkline>
          </x14:sparklines>
        </x14:sparklineGroup>
        <x14:sparklineGroup displayEmptyCellsAs="gap" high="1" low="1" xr2:uid="{9C1502D4-7189-4B18-99EA-A4750D6C1FB5}">
          <x14:colorSeries rgb="FF376092"/>
          <x14:colorNegative rgb="FFD00000"/>
          <x14:colorAxis rgb="FF000000"/>
          <x14:colorMarkers rgb="FFD00000"/>
          <x14:colorFirst rgb="FFD00000"/>
          <x14:colorLast rgb="FFD00000"/>
          <x14:colorHigh theme="1"/>
          <x14:colorLow rgb="FFD00000"/>
          <x14:sparklines>
            <x14:sparkline>
              <xm:f>'Finnmark PD'!B172:I172</xm:f>
              <xm:sqref>L172</xm:sqref>
            </x14:sparkline>
            <x14:sparkline>
              <xm:f>'Finnmark PD'!B173:I173</xm:f>
              <xm:sqref>L173</xm:sqref>
            </x14:sparkline>
            <x14:sparkline>
              <xm:f>'Finnmark PD'!B174:I174</xm:f>
              <xm:sqref>L174</xm:sqref>
            </x14:sparkline>
            <x14:sparkline>
              <xm:f>'Finnmark PD'!B175:I175</xm:f>
              <xm:sqref>L175</xm:sqref>
            </x14:sparkline>
            <x14:sparkline>
              <xm:f>'Finnmark PD'!B176:I176</xm:f>
              <xm:sqref>L176</xm:sqref>
            </x14:sparkline>
            <x14:sparkline>
              <xm:f>'Finnmark PD'!B177:I177</xm:f>
              <xm:sqref>L177</xm:sqref>
            </x14:sparkline>
            <x14:sparkline>
              <xm:f>'Finnmark PD'!B178:I178</xm:f>
              <xm:sqref>L178</xm:sqref>
            </x14:sparkline>
            <x14:sparkline>
              <xm:f>'Finnmark PD'!B179:I179</xm:f>
              <xm:sqref>L179</xm:sqref>
            </x14:sparkline>
            <x14:sparkline>
              <xm:f>'Finnmark PD'!B180:I180</xm:f>
              <xm:sqref>L180</xm:sqref>
            </x14:sparkline>
            <x14:sparkline>
              <xm:f>'Finnmark PD'!B181:I181</xm:f>
              <xm:sqref>L181</xm:sqref>
            </x14:sparkline>
            <x14:sparkline>
              <xm:f>'Finnmark PD'!B182:I182</xm:f>
              <xm:sqref>L182</xm:sqref>
            </x14:sparkline>
            <x14:sparkline>
              <xm:f>'Finnmark PD'!B183:I183</xm:f>
              <xm:sqref>L183</xm:sqref>
            </x14:sparkline>
            <x14:sparkline>
              <xm:f>'Finnmark PD'!B184:I184</xm:f>
              <xm:sqref>L184</xm:sqref>
            </x14:sparkline>
            <x14:sparkline>
              <xm:f>'Finnmark PD'!B185:I185</xm:f>
              <xm:sqref>L185</xm:sqref>
            </x14:sparkline>
            <x14:sparkline>
              <xm:f>'Finnmark PD'!B186:I186</xm:f>
              <xm:sqref>L186</xm:sqref>
            </x14:sparkline>
            <x14:sparkline>
              <xm:f>'Finnmark PD'!C187:I187</xm:f>
              <xm:sqref>L187</xm:sqref>
            </x14:sparkline>
            <x14:sparkline>
              <xm:f>'Finnmark PD'!B188:I188</xm:f>
              <xm:sqref>L188</xm:sqref>
            </x14:sparkline>
            <x14:sparkline>
              <xm:f>'Finnmark PD'!B189:I189</xm:f>
              <xm:sqref>L189</xm:sqref>
            </x14:sparkline>
            <x14:sparkline>
              <xm:f>'Finnmark PD'!B190:I190</xm:f>
              <xm:sqref>L190</xm:sqref>
            </x14:sparkline>
          </x14:sparklines>
        </x14:sparklineGroup>
        <x14:sparklineGroup displayEmptyCellsAs="gap" high="1" low="1" xr2:uid="{791E56A7-8996-4677-AB71-36B1E88AB834}">
          <x14:colorSeries rgb="FF376092"/>
          <x14:colorNegative rgb="FFD00000"/>
          <x14:colorAxis rgb="FF000000"/>
          <x14:colorMarkers rgb="FFD00000"/>
          <x14:colorFirst rgb="FFD00000"/>
          <x14:colorLast rgb="FFD00000"/>
          <x14:colorHigh theme="1"/>
          <x14:colorLow rgb="FFD00000"/>
          <x14:sparklines>
            <x14:sparkline>
              <xm:f>'Finnmark PD'!C151:I151</xm:f>
              <xm:sqref>L151</xm:sqref>
            </x14:sparkline>
            <x14:sparkline>
              <xm:f>'Finnmark PD'!C152:I152</xm:f>
              <xm:sqref>L152</xm:sqref>
            </x14:sparkline>
            <x14:sparkline>
              <xm:f>'Finnmark PD'!C153:I153</xm:f>
              <xm:sqref>L153</xm:sqref>
            </x14:sparkline>
            <x14:sparkline>
              <xm:f>'Finnmark PD'!C154:I154</xm:f>
              <xm:sqref>L154</xm:sqref>
            </x14:sparkline>
            <x14:sparkline>
              <xm:f>'Finnmark PD'!C155:I155</xm:f>
              <xm:sqref>L155</xm:sqref>
            </x14:sparkline>
            <x14:sparkline>
              <xm:f>'Finnmark PD'!C156:I156</xm:f>
              <xm:sqref>L156</xm:sqref>
            </x14:sparkline>
            <x14:sparkline>
              <xm:f>'Finnmark PD'!C157:I157</xm:f>
              <xm:sqref>L157</xm:sqref>
            </x14:sparkline>
            <x14:sparkline>
              <xm:f>'Finnmark PD'!C158:I158</xm:f>
              <xm:sqref>L158</xm:sqref>
            </x14:sparkline>
            <x14:sparkline>
              <xm:f>'Finnmark PD'!C159:I159</xm:f>
              <xm:sqref>L159</xm:sqref>
            </x14:sparkline>
            <x14:sparkline>
              <xm:f>'Finnmark PD'!C160:I160</xm:f>
              <xm:sqref>L160</xm:sqref>
            </x14:sparkline>
          </x14:sparklines>
        </x14:sparklineGroup>
        <x14:sparklineGroup displayEmptyCellsAs="gap" high="1" low="1" xr2:uid="{528F8C53-D72E-4243-972E-F138F083A2A3}">
          <x14:colorSeries rgb="FF376092"/>
          <x14:colorNegative rgb="FFD00000"/>
          <x14:colorAxis rgb="FF000000"/>
          <x14:colorMarkers rgb="FFD00000"/>
          <x14:colorFirst rgb="FFD00000"/>
          <x14:colorLast rgb="FFD00000"/>
          <x14:colorHigh theme="1"/>
          <x14:colorLow rgb="FFD00000"/>
          <x14:sparklines>
            <x14:sparkline>
              <xm:f>'Finnmark PD'!B32:I32</xm:f>
              <xm:sqref>L32</xm:sqref>
            </x14:sparkline>
            <x14:sparkline>
              <xm:f>'Finnmark PD'!B33:I33</xm:f>
              <xm:sqref>L33</xm:sqref>
            </x14:sparkline>
            <x14:sparkline>
              <xm:f>'Finnmark PD'!B34:I34</xm:f>
              <xm:sqref>L34</xm:sqref>
            </x14:sparkline>
            <x14:sparkline>
              <xm:f>'Finnmark PD'!B35:I35</xm:f>
              <xm:sqref>L35</xm:sqref>
            </x14:sparkline>
            <x14:sparkline>
              <xm:f>'Finnmark PD'!B36:I36</xm:f>
              <xm:sqref>L36</xm:sqref>
            </x14:sparkline>
            <x14:sparkline>
              <xm:f>'Finnmark PD'!B37:I37</xm:f>
              <xm:sqref>L37</xm:sqref>
            </x14:sparkline>
            <x14:sparkline>
              <xm:f>'Finnmark PD'!B38:I38</xm:f>
              <xm:sqref>L38</xm:sqref>
            </x14:sparkline>
            <x14:sparkline>
              <xm:f>'Finnmark PD'!B39:I39</xm:f>
              <xm:sqref>L39</xm:sqref>
            </x14:sparkline>
            <x14:sparkline>
              <xm:f>'Finnmark PD'!B40:I40</xm:f>
              <xm:sqref>L40</xm:sqref>
            </x14:sparkline>
            <x14:sparkline>
              <xm:f>'Finnmark PD'!B41:I41</xm:f>
              <xm:sqref>L41</xm:sqref>
            </x14:sparkline>
          </x14:sparklines>
        </x14:sparklineGroup>
        <x14:sparklineGroup displayEmptyCellsAs="gap" high="1" low="1" xr2:uid="{9AE1A741-CF72-4267-BEF4-0747D53481D3}">
          <x14:colorSeries rgb="FF376092"/>
          <x14:colorNegative rgb="FFD00000"/>
          <x14:colorAxis rgb="FF000000"/>
          <x14:colorMarkers rgb="FFD00000"/>
          <x14:colorFirst rgb="FFD00000"/>
          <x14:colorLast rgb="FFD00000"/>
          <x14:colorHigh theme="1"/>
          <x14:colorLow rgb="FFD00000"/>
          <x14:sparklines>
            <x14:sparkline>
              <xm:f>'Finnmark PD'!B6:I6</xm:f>
              <xm:sqref>L6</xm:sqref>
            </x14:sparkline>
            <x14:sparkline>
              <xm:f>'Finnmark PD'!B7:I7</xm:f>
              <xm:sqref>L7</xm:sqref>
            </x14:sparkline>
            <x14:sparkline>
              <xm:f>'Finnmark PD'!B8:I8</xm:f>
              <xm:sqref>L8</xm:sqref>
            </x14:sparkline>
            <x14:sparkline>
              <xm:f>'Finnmark PD'!B9:I9</xm:f>
              <xm:sqref>L9</xm:sqref>
            </x14:sparkline>
            <x14:sparkline>
              <xm:f>'Finnmark PD'!B10:I10</xm:f>
              <xm:sqref>L10</xm:sqref>
            </x14:sparkline>
            <x14:sparkline>
              <xm:f>'Finnmark PD'!B11:I11</xm:f>
              <xm:sqref>L11</xm:sqref>
            </x14:sparkline>
            <x14:sparkline>
              <xm:f>'Finnmark PD'!B12:I12</xm:f>
              <xm:sqref>L12</xm:sqref>
            </x14:sparkline>
            <x14:sparkline>
              <xm:f>'Finnmark PD'!B13:I13</xm:f>
              <xm:sqref>L13</xm:sqref>
            </x14:sparkline>
            <x14:sparkline>
              <xm:f>'Finnmark PD'!B14:I14</xm:f>
              <xm:sqref>L14</xm:sqref>
            </x14:sparkline>
            <x14:sparkline>
              <xm:f>'Finnmark PD'!B15:I15</xm:f>
              <xm:sqref>L15</xm:sqref>
            </x14:sparkline>
            <x14:sparkline>
              <xm:f>'Finnmark PD'!B16:I16</xm:f>
              <xm:sqref>L16</xm:sqref>
            </x14:sparkline>
            <x14:sparkline>
              <xm:f>'Finnmark PD'!B17:I17</xm:f>
              <xm:sqref>L17</xm:sqref>
            </x14:sparkline>
            <x14:sparkline>
              <xm:f>'Finnmark PD'!B18:I18</xm:f>
              <xm:sqref>L18</xm:sqref>
            </x14:sparkline>
            <x14:sparkline>
              <xm:f>'Finnmark PD'!B19:I19</xm:f>
              <xm:sqref>L19</xm:sqref>
            </x14:sparkline>
            <x14:sparkline>
              <xm:f>'Finnmark PD'!B20:I20</xm:f>
              <xm:sqref>L20</xm:sqref>
            </x14:sparkline>
            <x14:sparkline>
              <xm:f>'Finnmark PD'!B21:I21</xm:f>
              <xm:sqref>L21</xm:sqref>
            </x14:sparkline>
            <x14:sparkline>
              <xm:f>'Finnmark PD'!B22:I22</xm:f>
              <xm:sqref>L22</xm:sqref>
            </x14:sparkline>
            <x14:sparkline>
              <xm:f>'Finnmark PD'!B23:I23</xm:f>
              <xm:sqref>L23</xm:sqref>
            </x14:sparkline>
            <x14:sparkline>
              <xm:f>'Finnmark PD'!B24:I24</xm:f>
              <xm:sqref>L24</xm:sqref>
            </x14:sparkline>
          </x14:sparklines>
        </x14:sparklineGroup>
        <x14:sparklineGroup displayEmptyCellsAs="gap" high="1" low="1" xr2:uid="{E84BDCCF-6E9E-4458-9DD1-2BF7325C5C5E}">
          <x14:colorSeries rgb="FF376092"/>
          <x14:colorNegative rgb="FFD00000"/>
          <x14:colorAxis rgb="FF000000"/>
          <x14:colorMarkers rgb="FFD00000"/>
          <x14:colorFirst rgb="FFD00000"/>
          <x14:colorLast rgb="FFD00000"/>
          <x14:colorHigh theme="1"/>
          <x14:colorLow rgb="FFD00000"/>
          <x14:sparklines>
            <x14:sparkline>
              <xm:f>'Finnmark PD'!Q301:X301</xm:f>
              <xm:sqref>AA301</xm:sqref>
            </x14:sparkline>
          </x14:sparklines>
        </x14:sparklineGroup>
        <x14:sparklineGroup displayEmptyCellsAs="gap" high="1" low="1" xr2:uid="{45C118B6-B37A-43E0-9B96-6F88903F9573}">
          <x14:colorSeries rgb="FF376092"/>
          <x14:colorNegative rgb="FFD00000"/>
          <x14:colorAxis rgb="FF000000"/>
          <x14:colorMarkers rgb="FFD00000"/>
          <x14:colorFirst rgb="FFD00000"/>
          <x14:colorLast rgb="FFD00000"/>
          <x14:colorHigh theme="1"/>
          <x14:colorLow rgb="FFD00000"/>
          <x14:sparklines>
            <x14:sparkline>
              <xm:f>'Finnmark PD'!B302:I302</xm:f>
              <xm:sqref>L302</xm:sqref>
            </x14:sparkline>
            <x14:sparkline>
              <xm:f>'Finnmark PD'!B303:I303</xm:f>
              <xm:sqref>L303</xm:sqref>
            </x14:sparkline>
            <x14:sparkline>
              <xm:f>'Finnmark PD'!B304:I304</xm:f>
              <xm:sqref>L304</xm:sqref>
            </x14:sparkline>
            <x14:sparkline>
              <xm:f>'Finnmark PD'!B305:I305</xm:f>
              <xm:sqref>L305</xm:sqref>
            </x14:sparkline>
            <x14:sparkline>
              <xm:f>'Finnmark PD'!B306:I306</xm:f>
              <xm:sqref>L306</xm:sqref>
            </x14:sparkline>
            <x14:sparkline>
              <xm:f>'Finnmark PD'!B307:I307</xm:f>
              <xm:sqref>L307</xm:sqref>
            </x14:sparkline>
            <x14:sparkline>
              <xm:f>'Finnmark PD'!B308:I308</xm:f>
              <xm:sqref>L308</xm:sqref>
            </x14:sparkline>
            <x14:sparkline>
              <xm:f>'Finnmark PD'!B309:I309</xm:f>
              <xm:sqref>L309</xm:sqref>
            </x14:sparkline>
            <x14:sparkline>
              <xm:f>'Finnmark PD'!B310:I310</xm:f>
              <xm:sqref>L310</xm:sqref>
            </x14:sparkline>
            <x14:sparkline>
              <xm:f>'Finnmark PD'!B311:I311</xm:f>
              <xm:sqref>L311</xm:sqref>
            </x14:sparkline>
            <x14:sparkline>
              <xm:f>'Finnmark PD'!B312:I312</xm:f>
              <xm:sqref>L312</xm:sqref>
            </x14:sparkline>
            <x14:sparkline>
              <xm:f>'Finnmark PD'!B313:I313</xm:f>
              <xm:sqref>L313</xm:sqref>
            </x14:sparkline>
            <x14:sparkline>
              <xm:f>'Finnmark PD'!B314:I314</xm:f>
              <xm:sqref>L314</xm:sqref>
            </x14:sparkline>
            <x14:sparkline>
              <xm:f>'Finnmark PD'!B315:I315</xm:f>
              <xm:sqref>L315</xm:sqref>
            </x14:sparkline>
            <x14:sparkline>
              <xm:f>'Finnmark PD'!B316:I316</xm:f>
              <xm:sqref>L316</xm:sqref>
            </x14:sparkline>
            <x14:sparkline>
              <xm:f>'Finnmark PD'!C317:I317</xm:f>
              <xm:sqref>L317</xm:sqref>
            </x14:sparkline>
            <x14:sparkline>
              <xm:f>'Finnmark PD'!B318:I318</xm:f>
              <xm:sqref>L318</xm:sqref>
            </x14:sparkline>
            <x14:sparkline>
              <xm:f>'Finnmark PD'!B319:I319</xm:f>
              <xm:sqref>L319</xm:sqref>
            </x14:sparkline>
            <x14:sparkline>
              <xm:f>'Finnmark PD'!B320:I320</xm:f>
              <xm:sqref>L320</xm:sqref>
            </x14:sparkline>
          </x14:sparklines>
        </x14:sparklineGroup>
        <x14:sparklineGroup displayEmptyCellsAs="gap" high="1" low="1" xr2:uid="{A2A7F785-6801-4A12-A653-EB0AA70E955D}">
          <x14:colorSeries rgb="FF376092"/>
          <x14:colorNegative rgb="FFD00000"/>
          <x14:colorAxis rgb="FF000000"/>
          <x14:colorMarkers rgb="FFD00000"/>
          <x14:colorFirst rgb="FFD00000"/>
          <x14:colorLast rgb="FFD00000"/>
          <x14:colorHigh theme="1"/>
          <x14:colorLow rgb="FFD00000"/>
          <x14:sparklines>
            <x14:sparkline>
              <xm:f>'Finnmark PD'!B569:I569</xm:f>
              <xm:sqref>L569</xm:sqref>
            </x14:sparkline>
            <x14:sparkline>
              <xm:f>'Finnmark PD'!B570:I570</xm:f>
              <xm:sqref>L570</xm:sqref>
            </x14:sparkline>
            <x14:sparkline>
              <xm:f>'Finnmark PD'!B571:I571</xm:f>
              <xm:sqref>L571</xm:sqref>
            </x14:sparkline>
            <x14:sparkline>
              <xm:f>'Finnmark PD'!B572:I572</xm:f>
              <xm:sqref>L572</xm:sqref>
            </x14:sparkline>
            <x14:sparkline>
              <xm:f>'Finnmark PD'!B573:I573</xm:f>
              <xm:sqref>L573</xm:sqref>
            </x14:sparkline>
            <x14:sparkline>
              <xm:f>'Finnmark PD'!B574:I574</xm:f>
              <xm:sqref>L574</xm:sqref>
            </x14:sparkline>
            <x14:sparkline>
              <xm:f>'Finnmark PD'!B575:I575</xm:f>
              <xm:sqref>L575</xm:sqref>
            </x14:sparkline>
            <x14:sparkline>
              <xm:f>'Finnmark PD'!B576:I576</xm:f>
              <xm:sqref>L576</xm:sqref>
            </x14:sparkline>
            <x14:sparkline>
              <xm:f>'Finnmark PD'!B577:I577</xm:f>
              <xm:sqref>L577</xm:sqref>
            </x14:sparkline>
            <x14:sparkline>
              <xm:f>'Finnmark PD'!B578:I578</xm:f>
              <xm:sqref>L578</xm:sqref>
            </x14:sparkline>
            <x14:sparkline>
              <xm:f>'Finnmark PD'!B579:I579</xm:f>
              <xm:sqref>L579</xm:sqref>
            </x14:sparkline>
            <x14:sparkline>
              <xm:f>'Finnmark PD'!B580:I580</xm:f>
              <xm:sqref>L580</xm:sqref>
            </x14:sparkline>
            <x14:sparkline>
              <xm:f>'Finnmark PD'!B581:I581</xm:f>
              <xm:sqref>L581</xm:sqref>
            </x14:sparkline>
            <x14:sparkline>
              <xm:f>'Finnmark PD'!B582:I582</xm:f>
              <xm:sqref>L582</xm:sqref>
            </x14:sparkline>
            <x14:sparkline>
              <xm:f>'Finnmark PD'!B583:I583</xm:f>
              <xm:sqref>L583</xm:sqref>
            </x14:sparkline>
            <x14:sparkline>
              <xm:f>'Finnmark PD'!C584:I584</xm:f>
              <xm:sqref>L584</xm:sqref>
            </x14:sparkline>
            <x14:sparkline>
              <xm:f>'Finnmark PD'!B585:I585</xm:f>
              <xm:sqref>L585</xm:sqref>
            </x14:sparkline>
            <x14:sparkline>
              <xm:f>'Finnmark PD'!B586:I586</xm:f>
              <xm:sqref>L586</xm:sqref>
            </x14:sparkline>
            <x14:sparkline>
              <xm:f>'Finnmark PD'!B587:I587</xm:f>
              <xm:sqref>L587</xm:sqref>
            </x14:sparkline>
          </x14:sparklines>
        </x14:sparklineGroup>
        <x14:sparklineGroup displayEmptyCellsAs="gap" high="1" low="1" xr2:uid="{C1538ADC-9A2C-4C73-8910-4C38127E774E}">
          <x14:colorSeries rgb="FF376092"/>
          <x14:colorNegative rgb="FFD00000"/>
          <x14:colorAxis rgb="FF000000"/>
          <x14:colorMarkers rgb="FFD00000"/>
          <x14:colorFirst rgb="FFD00000"/>
          <x14:colorLast rgb="FFD00000"/>
          <x14:colorHigh theme="1"/>
          <x14:colorLow rgb="FFD00000"/>
          <x14:sparklines>
            <x14:sparkline>
              <xm:f>'Finnmark PD'!Q568:X568</xm:f>
              <xm:sqref>AA568</xm:sqref>
            </x14:sparkline>
          </x14:sparklines>
        </x14:sparklineGroup>
        <x14:sparklineGroup displayEmptyCellsAs="gap" high="1" low="1" xr2:uid="{66C7D57C-B916-48CB-B074-217F7AE322E5}">
          <x14:colorSeries rgb="FF376092"/>
          <x14:colorNegative rgb="FFD00000"/>
          <x14:colorAxis rgb="FF000000"/>
          <x14:colorMarkers rgb="FFD00000"/>
          <x14:colorFirst rgb="FFD00000"/>
          <x14:colorLast rgb="FFD00000"/>
          <x14:colorHigh theme="1"/>
          <x14:colorLow rgb="FFD00000"/>
          <x14:sparklines>
            <x14:sparkline>
              <xm:f>'Finnmark PD'!B543:I543</xm:f>
              <xm:sqref>L543</xm:sqref>
            </x14:sparkline>
            <x14:sparkline>
              <xm:f>'Finnmark PD'!B544:I544</xm:f>
              <xm:sqref>L544</xm:sqref>
            </x14:sparkline>
            <x14:sparkline>
              <xm:f>'Finnmark PD'!B545:I545</xm:f>
              <xm:sqref>L545</xm:sqref>
            </x14:sparkline>
            <x14:sparkline>
              <xm:f>'Finnmark PD'!B546:I546</xm:f>
              <xm:sqref>L546</xm:sqref>
            </x14:sparkline>
            <x14:sparkline>
              <xm:f>'Finnmark PD'!B547:I547</xm:f>
              <xm:sqref>L547</xm:sqref>
            </x14:sparkline>
            <x14:sparkline>
              <xm:f>'Finnmark PD'!B548:I548</xm:f>
              <xm:sqref>L548</xm:sqref>
            </x14:sparkline>
            <x14:sparkline>
              <xm:f>'Finnmark PD'!B549:I549</xm:f>
              <xm:sqref>L549</xm:sqref>
            </x14:sparkline>
            <x14:sparkline>
              <xm:f>'Finnmark PD'!B550:I550</xm:f>
              <xm:sqref>L550</xm:sqref>
            </x14:sparkline>
            <x14:sparkline>
              <xm:f>'Finnmark PD'!B551:I551</xm:f>
              <xm:sqref>L551</xm:sqref>
            </x14:sparkline>
            <x14:sparkline>
              <xm:f>'Finnmark PD'!B552:I552</xm:f>
              <xm:sqref>L552</xm:sqref>
            </x14:sparkline>
            <x14:sparkline>
              <xm:f>'Finnmark PD'!B553:I553</xm:f>
              <xm:sqref>L553</xm:sqref>
            </x14:sparkline>
            <x14:sparkline>
              <xm:f>'Finnmark PD'!B554:I554</xm:f>
              <xm:sqref>L554</xm:sqref>
            </x14:sparkline>
            <x14:sparkline>
              <xm:f>'Finnmark PD'!B555:I555</xm:f>
              <xm:sqref>L555</xm:sqref>
            </x14:sparkline>
            <x14:sparkline>
              <xm:f>'Finnmark PD'!B556:I556</xm:f>
              <xm:sqref>L556</xm:sqref>
            </x14:sparkline>
            <x14:sparkline>
              <xm:f>'Finnmark PD'!B557:I557</xm:f>
              <xm:sqref>L557</xm:sqref>
            </x14:sparkline>
            <x14:sparkline>
              <xm:f>'Finnmark PD'!C558:I558</xm:f>
              <xm:sqref>L558</xm:sqref>
            </x14:sparkline>
            <x14:sparkline>
              <xm:f>'Finnmark PD'!B559:I559</xm:f>
              <xm:sqref>L559</xm:sqref>
            </x14:sparkline>
            <x14:sparkline>
              <xm:f>'Finnmark PD'!B560:I560</xm:f>
              <xm:sqref>L560</xm:sqref>
            </x14:sparkline>
            <x14:sparkline>
              <xm:f>'Finnmark PD'!B561:I561</xm:f>
              <xm:sqref>L561</xm:sqref>
            </x14:sparkline>
          </x14:sparklines>
        </x14:sparklineGroup>
        <x14:sparklineGroup displayEmptyCellsAs="gap" high="1" low="1" xr2:uid="{4ADC92F7-F8A4-424A-B6FF-E9631B2BC542}">
          <x14:colorSeries rgb="FF376092"/>
          <x14:colorNegative rgb="FFD00000"/>
          <x14:colorAxis rgb="FF000000"/>
          <x14:colorMarkers rgb="FFD00000"/>
          <x14:colorFirst rgb="FFD00000"/>
          <x14:colorLast rgb="FFD00000"/>
          <x14:colorHigh theme="1"/>
          <x14:colorLow rgb="FFD00000"/>
          <x14:sparklines>
            <x14:sparkline>
              <xm:f>'Finnmark PD'!Q542:X542</xm:f>
              <xm:sqref>AA542</xm:sqref>
            </x14:sparkline>
          </x14:sparklines>
        </x14:sparklineGroup>
        <x14:sparklineGroup displayEmptyCellsAs="gap" high="1" low="1" xr2:uid="{B2954996-97F1-446E-9EA6-4FF024338E7F}">
          <x14:colorSeries rgb="FF376092"/>
          <x14:colorNegative rgb="FFD00000"/>
          <x14:colorAxis rgb="FF000000"/>
          <x14:colorMarkers rgb="FFD00000"/>
          <x14:colorFirst rgb="FFD00000"/>
          <x14:colorLast rgb="FFD00000"/>
          <x14:colorHigh theme="1"/>
          <x14:colorLow rgb="FFD00000"/>
          <x14:sparklines>
            <x14:sparkline>
              <xm:f>'Finnmark PD'!Q249:X249</xm:f>
              <xm:sqref>AA249</xm:sqref>
            </x14:sparkline>
          </x14:sparklines>
        </x14:sparklineGroup>
        <x14:sparklineGroup displayEmptyCellsAs="gap" high="1" low="1" xr2:uid="{FD037C20-FB17-4605-A801-46F3383BD395}">
          <x14:colorSeries rgb="FF376092"/>
          <x14:colorNegative rgb="FFD00000"/>
          <x14:colorAxis rgb="FF000000"/>
          <x14:colorMarkers rgb="FFD00000"/>
          <x14:colorFirst rgb="FFD00000"/>
          <x14:colorLast rgb="FFD00000"/>
          <x14:colorHigh theme="1"/>
          <x14:colorLow rgb="FFD00000"/>
          <x14:sparklines>
            <x14:sparkline>
              <xm:f>'Finnmark PD'!B250:I250</xm:f>
              <xm:sqref>L250</xm:sqref>
            </x14:sparkline>
            <x14:sparkline>
              <xm:f>'Finnmark PD'!B251:I251</xm:f>
              <xm:sqref>L251</xm:sqref>
            </x14:sparkline>
            <x14:sparkline>
              <xm:f>'Finnmark PD'!B252:I252</xm:f>
              <xm:sqref>L252</xm:sqref>
            </x14:sparkline>
            <x14:sparkline>
              <xm:f>'Finnmark PD'!B253:I253</xm:f>
              <xm:sqref>L253</xm:sqref>
            </x14:sparkline>
            <x14:sparkline>
              <xm:f>'Finnmark PD'!B254:I254</xm:f>
              <xm:sqref>L254</xm:sqref>
            </x14:sparkline>
            <x14:sparkline>
              <xm:f>'Finnmark PD'!B255:I255</xm:f>
              <xm:sqref>L255</xm:sqref>
            </x14:sparkline>
            <x14:sparkline>
              <xm:f>'Finnmark PD'!B256:I256</xm:f>
              <xm:sqref>L256</xm:sqref>
            </x14:sparkline>
            <x14:sparkline>
              <xm:f>'Finnmark PD'!B257:I257</xm:f>
              <xm:sqref>L257</xm:sqref>
            </x14:sparkline>
            <x14:sparkline>
              <xm:f>'Finnmark PD'!B258:I258</xm:f>
              <xm:sqref>L258</xm:sqref>
            </x14:sparkline>
            <x14:sparkline>
              <xm:f>'Finnmark PD'!B259:I259</xm:f>
              <xm:sqref>L259</xm:sqref>
            </x14:sparkline>
            <x14:sparkline>
              <xm:f>'Finnmark PD'!B260:I260</xm:f>
              <xm:sqref>L260</xm:sqref>
            </x14:sparkline>
            <x14:sparkline>
              <xm:f>'Finnmark PD'!B261:I261</xm:f>
              <xm:sqref>L261</xm:sqref>
            </x14:sparkline>
            <x14:sparkline>
              <xm:f>'Finnmark PD'!B262:I262</xm:f>
              <xm:sqref>L262</xm:sqref>
            </x14:sparkline>
            <x14:sparkline>
              <xm:f>'Finnmark PD'!B263:I263</xm:f>
              <xm:sqref>L263</xm:sqref>
            </x14:sparkline>
            <x14:sparkline>
              <xm:f>'Finnmark PD'!B264:I264</xm:f>
              <xm:sqref>L264</xm:sqref>
            </x14:sparkline>
            <x14:sparkline>
              <xm:f>'Finnmark PD'!C265:I265</xm:f>
              <xm:sqref>L265</xm:sqref>
            </x14:sparkline>
            <x14:sparkline>
              <xm:f>'Finnmark PD'!B266:I266</xm:f>
              <xm:sqref>L266</xm:sqref>
            </x14:sparkline>
            <x14:sparkline>
              <xm:f>'Finnmark PD'!B267:I267</xm:f>
              <xm:sqref>L267</xm:sqref>
            </x14:sparkline>
            <x14:sparkline>
              <xm:f>'Finnmark PD'!B268:I268</xm:f>
              <xm:sqref>L268</xm:sqref>
            </x14:sparkline>
          </x14:sparklines>
        </x14:sparklineGroup>
        <x14:sparklineGroup displayEmptyCellsAs="gap" high="1" low="1" xr2:uid="{1059C973-3BB3-4328-A4C4-C10911FDA8A5}">
          <x14:colorSeries rgb="FF376092"/>
          <x14:colorNegative rgb="FFD00000"/>
          <x14:colorAxis rgb="FF000000"/>
          <x14:colorMarkers rgb="FFD00000"/>
          <x14:colorFirst rgb="FFD00000"/>
          <x14:colorLast rgb="FFD00000"/>
          <x14:colorHigh theme="1"/>
          <x14:colorLow rgb="FFD00000"/>
          <x14:sparklines>
            <x14:sparkline>
              <xm:f>'Finnmark PD'!B276:I276</xm:f>
              <xm:sqref>L276</xm:sqref>
            </x14:sparkline>
            <x14:sparkline>
              <xm:f>'Finnmark PD'!B277:I277</xm:f>
              <xm:sqref>L277</xm:sqref>
            </x14:sparkline>
            <x14:sparkline>
              <xm:f>'Finnmark PD'!B278:I278</xm:f>
              <xm:sqref>L278</xm:sqref>
            </x14:sparkline>
            <x14:sparkline>
              <xm:f>'Finnmark PD'!B279:I279</xm:f>
              <xm:sqref>L279</xm:sqref>
            </x14:sparkline>
            <x14:sparkline>
              <xm:f>'Finnmark PD'!B280:I280</xm:f>
              <xm:sqref>L280</xm:sqref>
            </x14:sparkline>
            <x14:sparkline>
              <xm:f>'Finnmark PD'!B281:I281</xm:f>
              <xm:sqref>L281</xm:sqref>
            </x14:sparkline>
            <x14:sparkline>
              <xm:f>'Finnmark PD'!B282:I282</xm:f>
              <xm:sqref>L282</xm:sqref>
            </x14:sparkline>
            <x14:sparkline>
              <xm:f>'Finnmark PD'!B283:I283</xm:f>
              <xm:sqref>L283</xm:sqref>
            </x14:sparkline>
            <x14:sparkline>
              <xm:f>'Finnmark PD'!B284:I284</xm:f>
              <xm:sqref>L284</xm:sqref>
            </x14:sparkline>
            <x14:sparkline>
              <xm:f>'Finnmark PD'!B285:I285</xm:f>
              <xm:sqref>L285</xm:sqref>
            </x14:sparkline>
            <x14:sparkline>
              <xm:f>'Finnmark PD'!B286:I286</xm:f>
              <xm:sqref>L286</xm:sqref>
            </x14:sparkline>
            <x14:sparkline>
              <xm:f>'Finnmark PD'!B287:I287</xm:f>
              <xm:sqref>L287</xm:sqref>
            </x14:sparkline>
            <x14:sparkline>
              <xm:f>'Finnmark PD'!B288:I288</xm:f>
              <xm:sqref>L288</xm:sqref>
            </x14:sparkline>
            <x14:sparkline>
              <xm:f>'Finnmark PD'!B289:I289</xm:f>
              <xm:sqref>L289</xm:sqref>
            </x14:sparkline>
            <x14:sparkline>
              <xm:f>'Finnmark PD'!B290:I290</xm:f>
              <xm:sqref>L290</xm:sqref>
            </x14:sparkline>
            <x14:sparkline>
              <xm:f>'Finnmark PD'!C291:I291</xm:f>
              <xm:sqref>L291</xm:sqref>
            </x14:sparkline>
            <x14:sparkline>
              <xm:f>'Finnmark PD'!B292:I292</xm:f>
              <xm:sqref>L292</xm:sqref>
            </x14:sparkline>
            <x14:sparkline>
              <xm:f>'Finnmark PD'!B293:I293</xm:f>
              <xm:sqref>L293</xm:sqref>
            </x14:sparkline>
            <x14:sparkline>
              <xm:f>'Finnmark PD'!B294:I294</xm:f>
              <xm:sqref>L294</xm:sqref>
            </x14:sparkline>
          </x14:sparklines>
        </x14:sparklineGroup>
        <x14:sparklineGroup displayEmptyCellsAs="gap" high="1" low="1" xr2:uid="{156179BD-2A66-49F0-9282-ED334002BB7B}">
          <x14:colorSeries rgb="FF376092"/>
          <x14:colorNegative rgb="FFD00000"/>
          <x14:colorAxis rgb="FF000000"/>
          <x14:colorMarkers rgb="FFD00000"/>
          <x14:colorFirst rgb="FFD00000"/>
          <x14:colorLast rgb="FFD00000"/>
          <x14:colorHigh theme="1"/>
          <x14:colorLow rgb="FFD00000"/>
          <x14:sparklines>
            <x14:sparkline>
              <xm:f>'Finnmark PD'!Q275:X275</xm:f>
              <xm:sqref>AA275</xm:sqref>
            </x14:sparkline>
          </x14:sparklines>
        </x14:sparklineGroup>
        <x14:sparklineGroup displayEmptyCellsAs="gap" high="1" low="1" xr2:uid="{DF34633B-E0EE-4532-A131-2C2AB64597E0}">
          <x14:colorSeries rgb="FF376092"/>
          <x14:colorNegative rgb="FFD00000"/>
          <x14:colorAxis rgb="FF000000"/>
          <x14:colorMarkers rgb="FFD00000"/>
          <x14:colorFirst rgb="FFD00000"/>
          <x14:colorLast rgb="FFD00000"/>
          <x14:colorHigh theme="1"/>
          <x14:colorLow rgb="FFD00000"/>
          <x14:sparklines>
            <x14:sparkline>
              <xm:f>'Finnmark PD'!B439:I439</xm:f>
              <xm:sqref>L439</xm:sqref>
            </x14:sparkline>
            <x14:sparkline>
              <xm:f>'Finnmark PD'!B440:I440</xm:f>
              <xm:sqref>L440</xm:sqref>
            </x14:sparkline>
            <x14:sparkline>
              <xm:f>'Finnmark PD'!B441:I441</xm:f>
              <xm:sqref>L441</xm:sqref>
            </x14:sparkline>
            <x14:sparkline>
              <xm:f>'Finnmark PD'!B442:I442</xm:f>
              <xm:sqref>L442</xm:sqref>
            </x14:sparkline>
            <x14:sparkline>
              <xm:f>'Finnmark PD'!B443:I443</xm:f>
              <xm:sqref>L443</xm:sqref>
            </x14:sparkline>
            <x14:sparkline>
              <xm:f>'Finnmark PD'!B444:I444</xm:f>
              <xm:sqref>L444</xm:sqref>
            </x14:sparkline>
            <x14:sparkline>
              <xm:f>'Finnmark PD'!B445:I445</xm:f>
              <xm:sqref>L445</xm:sqref>
            </x14:sparkline>
            <x14:sparkline>
              <xm:f>'Finnmark PD'!B446:I446</xm:f>
              <xm:sqref>L446</xm:sqref>
            </x14:sparkline>
            <x14:sparkline>
              <xm:f>'Finnmark PD'!B447:I447</xm:f>
              <xm:sqref>L447</xm:sqref>
            </x14:sparkline>
            <x14:sparkline>
              <xm:f>'Finnmark PD'!B448:I448</xm:f>
              <xm:sqref>L448</xm:sqref>
            </x14:sparkline>
            <x14:sparkline>
              <xm:f>'Finnmark PD'!B449:I449</xm:f>
              <xm:sqref>L449</xm:sqref>
            </x14:sparkline>
            <x14:sparkline>
              <xm:f>'Finnmark PD'!B450:I450</xm:f>
              <xm:sqref>L450</xm:sqref>
            </x14:sparkline>
            <x14:sparkline>
              <xm:f>'Finnmark PD'!B451:I451</xm:f>
              <xm:sqref>L451</xm:sqref>
            </x14:sparkline>
            <x14:sparkline>
              <xm:f>'Finnmark PD'!B452:I452</xm:f>
              <xm:sqref>L452</xm:sqref>
            </x14:sparkline>
            <x14:sparkline>
              <xm:f>'Finnmark PD'!B453:I453</xm:f>
              <xm:sqref>L453</xm:sqref>
            </x14:sparkline>
            <x14:sparkline>
              <xm:f>'Finnmark PD'!C454:I454</xm:f>
              <xm:sqref>L454</xm:sqref>
            </x14:sparkline>
            <x14:sparkline>
              <xm:f>'Finnmark PD'!B455:I455</xm:f>
              <xm:sqref>L455</xm:sqref>
            </x14:sparkline>
            <x14:sparkline>
              <xm:f>'Finnmark PD'!B456:I456</xm:f>
              <xm:sqref>L456</xm:sqref>
            </x14:sparkline>
            <x14:sparkline>
              <xm:f>'Finnmark PD'!B457:I457</xm:f>
              <xm:sqref>L457</xm:sqref>
            </x14:sparkline>
          </x14:sparklines>
        </x14:sparklineGroup>
        <x14:sparklineGroup displayEmptyCellsAs="gap" high="1" low="1" xr2:uid="{065C2218-A720-4D02-9903-ADC2A7935C05}">
          <x14:colorSeries rgb="FF376092"/>
          <x14:colorNegative rgb="FFD00000"/>
          <x14:colorAxis rgb="FF000000"/>
          <x14:colorMarkers rgb="FFD00000"/>
          <x14:colorFirst rgb="FFD00000"/>
          <x14:colorLast rgb="FFD00000"/>
          <x14:colorHigh theme="1"/>
          <x14:colorLow rgb="FFD00000"/>
          <x14:sparklines>
            <x14:sparkline>
              <xm:f>'Finnmark PD'!Q438:X438</xm:f>
              <xm:sqref>AA438</xm:sqref>
            </x14:sparkline>
          </x14:sparklines>
        </x14:sparklineGroup>
        <x14:sparklineGroup displayEmptyCellsAs="gap" high="1" low="1" xr2:uid="{A6166A6E-7C7F-436D-9961-275EAD29DB65}">
          <x14:colorSeries rgb="FF376092"/>
          <x14:colorNegative rgb="FFD00000"/>
          <x14:colorAxis rgb="FF000000"/>
          <x14:colorMarkers rgb="FFD00000"/>
          <x14:colorFirst rgb="FFD00000"/>
          <x14:colorLast rgb="FFD00000"/>
          <x14:colorHigh theme="1"/>
          <x14:colorLow rgb="FFD00000"/>
          <x14:sparklines>
            <x14:sparkline>
              <xm:f>'Finnmark PD'!B517:I517</xm:f>
              <xm:sqref>L517</xm:sqref>
            </x14:sparkline>
            <x14:sparkline>
              <xm:f>'Finnmark PD'!B518:I518</xm:f>
              <xm:sqref>L518</xm:sqref>
            </x14:sparkline>
            <x14:sparkline>
              <xm:f>'Finnmark PD'!B519:I519</xm:f>
              <xm:sqref>L519</xm:sqref>
            </x14:sparkline>
            <x14:sparkline>
              <xm:f>'Finnmark PD'!B520:I520</xm:f>
              <xm:sqref>L520</xm:sqref>
            </x14:sparkline>
            <x14:sparkline>
              <xm:f>'Finnmark PD'!B521:I521</xm:f>
              <xm:sqref>L521</xm:sqref>
            </x14:sparkline>
            <x14:sparkline>
              <xm:f>'Finnmark PD'!B522:I522</xm:f>
              <xm:sqref>L522</xm:sqref>
            </x14:sparkline>
            <x14:sparkline>
              <xm:f>'Finnmark PD'!B523:I523</xm:f>
              <xm:sqref>L523</xm:sqref>
            </x14:sparkline>
            <x14:sparkline>
              <xm:f>'Finnmark PD'!B524:I524</xm:f>
              <xm:sqref>L524</xm:sqref>
            </x14:sparkline>
            <x14:sparkline>
              <xm:f>'Finnmark PD'!B525:I525</xm:f>
              <xm:sqref>L525</xm:sqref>
            </x14:sparkline>
            <x14:sparkline>
              <xm:f>'Finnmark PD'!B526:I526</xm:f>
              <xm:sqref>L526</xm:sqref>
            </x14:sparkline>
            <x14:sparkline>
              <xm:f>'Finnmark PD'!B527:I527</xm:f>
              <xm:sqref>L527</xm:sqref>
            </x14:sparkline>
            <x14:sparkline>
              <xm:f>'Finnmark PD'!B528:I528</xm:f>
              <xm:sqref>L528</xm:sqref>
            </x14:sparkline>
            <x14:sparkline>
              <xm:f>'Finnmark PD'!B529:I529</xm:f>
              <xm:sqref>L529</xm:sqref>
            </x14:sparkline>
            <x14:sparkline>
              <xm:f>'Finnmark PD'!B530:I530</xm:f>
              <xm:sqref>L530</xm:sqref>
            </x14:sparkline>
            <x14:sparkline>
              <xm:f>'Finnmark PD'!B531:I531</xm:f>
              <xm:sqref>L531</xm:sqref>
            </x14:sparkline>
            <x14:sparkline>
              <xm:f>'Finnmark PD'!C532:I532</xm:f>
              <xm:sqref>L532</xm:sqref>
            </x14:sparkline>
            <x14:sparkline>
              <xm:f>'Finnmark PD'!B533:I533</xm:f>
              <xm:sqref>L533</xm:sqref>
            </x14:sparkline>
            <x14:sparkline>
              <xm:f>'Finnmark PD'!B534:I534</xm:f>
              <xm:sqref>L534</xm:sqref>
            </x14:sparkline>
            <x14:sparkline>
              <xm:f>'Finnmark PD'!B535:I535</xm:f>
              <xm:sqref>L535</xm:sqref>
            </x14:sparkline>
          </x14:sparklines>
        </x14:sparklineGroup>
        <x14:sparklineGroup displayEmptyCellsAs="gap" high="1" low="1" xr2:uid="{B89D68B7-335D-4681-BECC-39F47C1414D6}">
          <x14:colorSeries rgb="FF376092"/>
          <x14:colorNegative rgb="FFD00000"/>
          <x14:colorAxis rgb="FF000000"/>
          <x14:colorMarkers rgb="FFD00000"/>
          <x14:colorFirst rgb="FFD00000"/>
          <x14:colorLast rgb="FFD00000"/>
          <x14:colorHigh theme="1"/>
          <x14:colorLow rgb="FFD00000"/>
          <x14:sparklines>
            <x14:sparkline>
              <xm:f>'Finnmark PD'!Q516:X516</xm:f>
              <xm:sqref>AA516</xm:sqref>
            </x14:sparkline>
          </x14:sparklines>
        </x14:sparklineGroup>
        <x14:sparklineGroup displayEmptyCellsAs="gap" high="1" low="1" xr2:uid="{7C2E8085-53C3-461C-BA0E-C2FF273E11BC}">
          <x14:colorSeries rgb="FF376092"/>
          <x14:colorNegative rgb="FFD00000"/>
          <x14:colorAxis rgb="FF000000"/>
          <x14:colorMarkers rgb="FFD00000"/>
          <x14:colorFirst rgb="FFD00000"/>
          <x14:colorLast rgb="FFD00000"/>
          <x14:colorHigh theme="1"/>
          <x14:colorLow rgb="FFD00000"/>
          <x14:sparklines>
            <x14:sparkline>
              <xm:f>'Finnmark PD'!B361:I361</xm:f>
              <xm:sqref>L361</xm:sqref>
            </x14:sparkline>
            <x14:sparkline>
              <xm:f>'Finnmark PD'!B362:I362</xm:f>
              <xm:sqref>L362</xm:sqref>
            </x14:sparkline>
            <x14:sparkline>
              <xm:f>'Finnmark PD'!B363:I363</xm:f>
              <xm:sqref>L363</xm:sqref>
            </x14:sparkline>
            <x14:sparkline>
              <xm:f>'Finnmark PD'!B364:I364</xm:f>
              <xm:sqref>L364</xm:sqref>
            </x14:sparkline>
            <x14:sparkline>
              <xm:f>'Finnmark PD'!B365:I365</xm:f>
              <xm:sqref>L365</xm:sqref>
            </x14:sparkline>
            <x14:sparkline>
              <xm:f>'Finnmark PD'!B366:I366</xm:f>
              <xm:sqref>L366</xm:sqref>
            </x14:sparkline>
            <x14:sparkline>
              <xm:f>'Finnmark PD'!B367:I367</xm:f>
              <xm:sqref>L367</xm:sqref>
            </x14:sparkline>
            <x14:sparkline>
              <xm:f>'Finnmark PD'!B368:I368</xm:f>
              <xm:sqref>L368</xm:sqref>
            </x14:sparkline>
            <x14:sparkline>
              <xm:f>'Finnmark PD'!B369:I369</xm:f>
              <xm:sqref>L369</xm:sqref>
            </x14:sparkline>
            <x14:sparkline>
              <xm:f>'Finnmark PD'!B370:I370</xm:f>
              <xm:sqref>L370</xm:sqref>
            </x14:sparkline>
            <x14:sparkline>
              <xm:f>'Finnmark PD'!B371:I371</xm:f>
              <xm:sqref>L371</xm:sqref>
            </x14:sparkline>
            <x14:sparkline>
              <xm:f>'Finnmark PD'!B372:I372</xm:f>
              <xm:sqref>L372</xm:sqref>
            </x14:sparkline>
            <x14:sparkline>
              <xm:f>'Finnmark PD'!B373:I373</xm:f>
              <xm:sqref>L373</xm:sqref>
            </x14:sparkline>
            <x14:sparkline>
              <xm:f>'Finnmark PD'!B374:I374</xm:f>
              <xm:sqref>L374</xm:sqref>
            </x14:sparkline>
            <x14:sparkline>
              <xm:f>'Finnmark PD'!B375:I375</xm:f>
              <xm:sqref>L375</xm:sqref>
            </x14:sparkline>
            <x14:sparkline>
              <xm:f>'Finnmark PD'!C376:I376</xm:f>
              <xm:sqref>L376</xm:sqref>
            </x14:sparkline>
            <x14:sparkline>
              <xm:f>'Finnmark PD'!B377:I377</xm:f>
              <xm:sqref>L377</xm:sqref>
            </x14:sparkline>
            <x14:sparkline>
              <xm:f>'Finnmark PD'!B378:I378</xm:f>
              <xm:sqref>L378</xm:sqref>
            </x14:sparkline>
            <x14:sparkline>
              <xm:f>'Finnmark PD'!B379:I379</xm:f>
              <xm:sqref>L379</xm:sqref>
            </x14:sparkline>
          </x14:sparklines>
        </x14:sparklineGroup>
        <x14:sparklineGroup displayEmptyCellsAs="gap" high="1" low="1" xr2:uid="{2D0B8D95-BAF2-4304-8535-AB7B11A92EB4}">
          <x14:colorSeries rgb="FF376092"/>
          <x14:colorNegative rgb="FFD00000"/>
          <x14:colorAxis rgb="FF000000"/>
          <x14:colorMarkers rgb="FFD00000"/>
          <x14:colorFirst rgb="FFD00000"/>
          <x14:colorLast rgb="FFD00000"/>
          <x14:colorHigh theme="1"/>
          <x14:colorLow rgb="FFD00000"/>
          <x14:sparklines>
            <x14:sparkline>
              <xm:f>'Finnmark PD'!Q360:X360</xm:f>
              <xm:sqref>AA360</xm:sqref>
            </x14:sparkline>
          </x14:sparklines>
        </x14:sparklineGroup>
        <x14:sparklineGroup displayEmptyCellsAs="gap" high="1" low="1" xr2:uid="{0DCD6646-C10C-432E-9330-FA58E2B7E665}">
          <x14:colorSeries rgb="FF376092"/>
          <x14:colorNegative rgb="FFD00000"/>
          <x14:colorAxis rgb="FF000000"/>
          <x14:colorMarkers rgb="FFD00000"/>
          <x14:colorFirst rgb="FFD00000"/>
          <x14:colorLast rgb="FFD00000"/>
          <x14:colorHigh theme="1"/>
          <x14:colorLow rgb="FFD00000"/>
          <x14:sparklines>
            <x14:sparkline>
              <xm:f>'Finnmark PD'!C150:I150</xm:f>
              <xm:sqref>L150</xm:sqref>
            </x14:sparkline>
          </x14:sparklines>
        </x14:sparklineGroup>
        <x14:sparklineGroup displayEmptyCellsAs="gap" high="1" low="1" xr2:uid="{C325E865-7CFD-4C06-A3F3-F2F6429D24F3}">
          <x14:colorSeries rgb="FF376092"/>
          <x14:colorNegative rgb="FFD00000"/>
          <x14:colorAxis rgb="FF000000"/>
          <x14:colorMarkers rgb="FFD00000"/>
          <x14:colorFirst rgb="FFD00000"/>
          <x14:colorLast rgb="FFD00000"/>
          <x14:colorHigh theme="1"/>
          <x14:colorLow rgb="FFD00000"/>
          <x14:sparklines>
            <x14:sparkline>
              <xm:f>'Finnmark PD'!B413:I413</xm:f>
              <xm:sqref>L413</xm:sqref>
            </x14:sparkline>
            <x14:sparkline>
              <xm:f>'Finnmark PD'!B414:I414</xm:f>
              <xm:sqref>L414</xm:sqref>
            </x14:sparkline>
            <x14:sparkline>
              <xm:f>'Finnmark PD'!B415:I415</xm:f>
              <xm:sqref>L415</xm:sqref>
            </x14:sparkline>
            <x14:sparkline>
              <xm:f>'Finnmark PD'!B416:I416</xm:f>
              <xm:sqref>L416</xm:sqref>
            </x14:sparkline>
            <x14:sparkline>
              <xm:f>'Finnmark PD'!B417:I417</xm:f>
              <xm:sqref>L417</xm:sqref>
            </x14:sparkline>
            <x14:sparkline>
              <xm:f>'Finnmark PD'!B418:I418</xm:f>
              <xm:sqref>L418</xm:sqref>
            </x14:sparkline>
            <x14:sparkline>
              <xm:f>'Finnmark PD'!B419:I419</xm:f>
              <xm:sqref>L419</xm:sqref>
            </x14:sparkline>
            <x14:sparkline>
              <xm:f>'Finnmark PD'!B420:I420</xm:f>
              <xm:sqref>L420</xm:sqref>
            </x14:sparkline>
            <x14:sparkline>
              <xm:f>'Finnmark PD'!B421:I421</xm:f>
              <xm:sqref>L421</xm:sqref>
            </x14:sparkline>
            <x14:sparkline>
              <xm:f>'Finnmark PD'!B422:I422</xm:f>
              <xm:sqref>L422</xm:sqref>
            </x14:sparkline>
            <x14:sparkline>
              <xm:f>'Finnmark PD'!B423:I423</xm:f>
              <xm:sqref>L423</xm:sqref>
            </x14:sparkline>
            <x14:sparkline>
              <xm:f>'Finnmark PD'!B424:I424</xm:f>
              <xm:sqref>L424</xm:sqref>
            </x14:sparkline>
            <x14:sparkline>
              <xm:f>'Finnmark PD'!B425:I425</xm:f>
              <xm:sqref>L425</xm:sqref>
            </x14:sparkline>
            <x14:sparkline>
              <xm:f>'Finnmark PD'!B426:I426</xm:f>
              <xm:sqref>L426</xm:sqref>
            </x14:sparkline>
            <x14:sparkline>
              <xm:f>'Finnmark PD'!B427:I427</xm:f>
              <xm:sqref>L427</xm:sqref>
            </x14:sparkline>
            <x14:sparkline>
              <xm:f>'Finnmark PD'!C428:I428</xm:f>
              <xm:sqref>L428</xm:sqref>
            </x14:sparkline>
            <x14:sparkline>
              <xm:f>'Finnmark PD'!B429:I429</xm:f>
              <xm:sqref>L429</xm:sqref>
            </x14:sparkline>
            <x14:sparkline>
              <xm:f>'Finnmark PD'!B430:I430</xm:f>
              <xm:sqref>L430</xm:sqref>
            </x14:sparkline>
            <x14:sparkline>
              <xm:f>'Finnmark PD'!B431:I431</xm:f>
              <xm:sqref>L431</xm:sqref>
            </x14:sparkline>
          </x14:sparklines>
        </x14:sparklineGroup>
        <x14:sparklineGroup displayEmptyCellsAs="gap" high="1" low="1" xr2:uid="{C1829056-85D0-4046-B3FD-181366471E9D}">
          <x14:colorSeries rgb="FF376092"/>
          <x14:colorNegative rgb="FFD00000"/>
          <x14:colorAxis rgb="FF000000"/>
          <x14:colorMarkers rgb="FFD00000"/>
          <x14:colorFirst rgb="FFD00000"/>
          <x14:colorLast rgb="FFD00000"/>
          <x14:colorHigh theme="1"/>
          <x14:colorLow rgb="FFD00000"/>
          <x14:sparklines>
            <x14:sparkline>
              <xm:f>'Finnmark PD'!Q412:X412</xm:f>
              <xm:sqref>AA412</xm:sqref>
            </x14:sparkline>
          </x14:sparklines>
        </x14:sparklineGroup>
        <x14:sparklineGroup displayEmptyCellsAs="gap" high="1" low="1" xr2:uid="{CE4C3D1A-1DD6-411D-A484-ECDC8FBA3556}">
          <x14:colorSeries rgb="FF376092"/>
          <x14:colorNegative rgb="FFD00000"/>
          <x14:colorAxis rgb="FF000000"/>
          <x14:colorMarkers rgb="FFD00000"/>
          <x14:colorFirst rgb="FFD00000"/>
          <x14:colorLast rgb="FFD00000"/>
          <x14:colorHigh theme="1"/>
          <x14:colorLow rgb="FFD00000"/>
          <x14:sparklines>
            <x14:sparkline>
              <xm:f>'Finnmark PD'!R151:X151</xm:f>
              <xm:sqref>AA151</xm:sqref>
            </x14:sparkline>
            <x14:sparkline>
              <xm:f>'Finnmark PD'!R152:X152</xm:f>
              <xm:sqref>AA152</xm:sqref>
            </x14:sparkline>
            <x14:sparkline>
              <xm:f>'Finnmark PD'!R153:X153</xm:f>
              <xm:sqref>AA153</xm:sqref>
            </x14:sparkline>
            <x14:sparkline>
              <xm:f>'Finnmark PD'!R154:X154</xm:f>
              <xm:sqref>AA154</xm:sqref>
            </x14:sparkline>
            <x14:sparkline>
              <xm:f>'Finnmark PD'!R155:X155</xm:f>
              <xm:sqref>AA155</xm:sqref>
            </x14:sparkline>
            <x14:sparkline>
              <xm:f>'Finnmark PD'!R156:X156</xm:f>
              <xm:sqref>AA156</xm:sqref>
            </x14:sparkline>
            <x14:sparkline>
              <xm:f>'Finnmark PD'!R157:X157</xm:f>
              <xm:sqref>AA157</xm:sqref>
            </x14:sparkline>
            <x14:sparkline>
              <xm:f>'Finnmark PD'!R158:X158</xm:f>
              <xm:sqref>AA158</xm:sqref>
            </x14:sparkline>
            <x14:sparkline>
              <xm:f>'Finnmark PD'!R159:X159</xm:f>
              <xm:sqref>AA159</xm:sqref>
            </x14:sparkline>
            <x14:sparkline>
              <xm:f>'Finnmark PD'!R160:X160</xm:f>
              <xm:sqref>AA160</xm:sqref>
            </x14:sparkline>
          </x14:sparklines>
        </x14:sparklineGroup>
        <x14:sparklineGroup displayEmptyCellsAs="gap" high="1" low="1" xr2:uid="{D77B909B-3536-46C4-9FB7-474737E2FF13}">
          <x14:colorSeries rgb="FF376092"/>
          <x14:colorNegative rgb="FFD00000"/>
          <x14:colorAxis rgb="FF000000"/>
          <x14:colorMarkers rgb="FFD00000"/>
          <x14:colorFirst rgb="FFD00000"/>
          <x14:colorLast rgb="FFD00000"/>
          <x14:colorHigh theme="1"/>
          <x14:colorLow rgb="FFD00000"/>
          <x14:sparklines>
            <x14:sparkline>
              <xm:f>'Finnmark PD'!Q134:X134</xm:f>
              <xm:sqref>AA134</xm:sqref>
            </x14:sparkline>
            <x14:sparkline>
              <xm:f>'Finnmark PD'!Q135:X135</xm:f>
              <xm:sqref>AA135</xm:sqref>
            </x14:sparkline>
            <x14:sparkline>
              <xm:f>'Finnmark PD'!Q136:X136</xm:f>
              <xm:sqref>AA136</xm:sqref>
            </x14:sparkline>
            <x14:sparkline>
              <xm:f>'Finnmark PD'!Q137:X137</xm:f>
              <xm:sqref>AA137</xm:sqref>
            </x14:sparkline>
            <x14:sparkline>
              <xm:f>'Finnmark PD'!Q138:X138</xm:f>
              <xm:sqref>AA138</xm:sqref>
            </x14:sparkline>
            <x14:sparkline>
              <xm:f>'Finnmark PD'!Q139:X139</xm:f>
              <xm:sqref>AA139</xm:sqref>
            </x14:sparkline>
            <x14:sparkline>
              <xm:f>'Finnmark PD'!Q140:X140</xm:f>
              <xm:sqref>AA140</xm:sqref>
            </x14:sparkline>
            <x14:sparkline>
              <xm:f>'Finnmark PD'!Q141:X141</xm:f>
              <xm:sqref>AA141</xm:sqref>
            </x14:sparkline>
            <x14:sparkline>
              <xm:f>'Finnmark PD'!Q142:X142</xm:f>
              <xm:sqref>AA142</xm:sqref>
            </x14:sparkline>
            <x14:sparkline>
              <xm:f>'Finnmark PD'!Q143:X143</xm:f>
              <xm:sqref>AA143</xm:sqref>
            </x14:sparkline>
          </x14:sparklines>
        </x14:sparklineGroup>
        <x14:sparklineGroup displayEmptyCellsAs="gap" high="1" low="1" xr2:uid="{8D9B1701-865A-4829-B690-AF05B91EA9AD}">
          <x14:colorSeries rgb="FF376092"/>
          <x14:colorNegative rgb="FFD00000"/>
          <x14:colorAxis rgb="FF000000"/>
          <x14:colorMarkers rgb="FFD00000"/>
          <x14:colorFirst rgb="FFD00000"/>
          <x14:colorLast rgb="FFD00000"/>
          <x14:colorHigh theme="1"/>
          <x14:colorLow rgb="FFD00000"/>
          <x14:sparklines>
            <x14:sparkline>
              <xm:f>'Finnmark PD'!Q117:X117</xm:f>
              <xm:sqref>AA117</xm:sqref>
            </x14:sparkline>
            <x14:sparkline>
              <xm:f>'Finnmark PD'!Q118:X118</xm:f>
              <xm:sqref>AA118</xm:sqref>
            </x14:sparkline>
            <x14:sparkline>
              <xm:f>'Finnmark PD'!Q119:X119</xm:f>
              <xm:sqref>AA119</xm:sqref>
            </x14:sparkline>
            <x14:sparkline>
              <xm:f>'Finnmark PD'!Q120:X120</xm:f>
              <xm:sqref>AA120</xm:sqref>
            </x14:sparkline>
            <x14:sparkline>
              <xm:f>'Finnmark PD'!Q121:X121</xm:f>
              <xm:sqref>AA121</xm:sqref>
            </x14:sparkline>
            <x14:sparkline>
              <xm:f>'Finnmark PD'!Q122:X122</xm:f>
              <xm:sqref>AA122</xm:sqref>
            </x14:sparkline>
            <x14:sparkline>
              <xm:f>'Finnmark PD'!Q123:X123</xm:f>
              <xm:sqref>AA123</xm:sqref>
            </x14:sparkline>
            <x14:sparkline>
              <xm:f>'Finnmark PD'!Q124:X124</xm:f>
              <xm:sqref>AA124</xm:sqref>
            </x14:sparkline>
            <x14:sparkline>
              <xm:f>'Finnmark PD'!Q125:X125</xm:f>
              <xm:sqref>AA125</xm:sqref>
            </x14:sparkline>
            <x14:sparkline>
              <xm:f>'Finnmark PD'!Q126:X126</xm:f>
              <xm:sqref>AA126</xm:sqref>
            </x14:sparkline>
          </x14:sparklines>
        </x14:sparklineGroup>
        <x14:sparklineGroup displayEmptyCellsAs="gap" high="1" low="1" xr2:uid="{4A34C19A-5DC3-4E48-B8A0-DC81A2AF5AEB}">
          <x14:colorSeries rgb="FF376092"/>
          <x14:colorNegative rgb="FFD00000"/>
          <x14:colorAxis rgb="FF000000"/>
          <x14:colorMarkers rgb="FFD00000"/>
          <x14:colorFirst rgb="FFD00000"/>
          <x14:colorLast rgb="FFD00000"/>
          <x14:colorHigh theme="1"/>
          <x14:colorLow rgb="FFD00000"/>
          <x14:sparklines>
            <x14:sparkline>
              <xm:f>'Finnmark PD'!Q100:X100</xm:f>
              <xm:sqref>AA100</xm:sqref>
            </x14:sparkline>
            <x14:sparkline>
              <xm:f>'Finnmark PD'!Q101:X101</xm:f>
              <xm:sqref>AA101</xm:sqref>
            </x14:sparkline>
            <x14:sparkline>
              <xm:f>'Finnmark PD'!Q102:X102</xm:f>
              <xm:sqref>AA102</xm:sqref>
            </x14:sparkline>
            <x14:sparkline>
              <xm:f>'Finnmark PD'!Q103:X103</xm:f>
              <xm:sqref>AA103</xm:sqref>
            </x14:sparkline>
            <x14:sparkline>
              <xm:f>'Finnmark PD'!Q104:X104</xm:f>
              <xm:sqref>AA104</xm:sqref>
            </x14:sparkline>
            <x14:sparkline>
              <xm:f>'Finnmark PD'!Q105:X105</xm:f>
              <xm:sqref>AA105</xm:sqref>
            </x14:sparkline>
            <x14:sparkline>
              <xm:f>'Finnmark PD'!Q106:X106</xm:f>
              <xm:sqref>AA106</xm:sqref>
            </x14:sparkline>
            <x14:sparkline>
              <xm:f>'Finnmark PD'!Q107:X107</xm:f>
              <xm:sqref>AA107</xm:sqref>
            </x14:sparkline>
            <x14:sparkline>
              <xm:f>'Finnmark PD'!Q108:X108</xm:f>
              <xm:sqref>AA108</xm:sqref>
            </x14:sparkline>
            <x14:sparkline>
              <xm:f>'Finnmark PD'!Q109:X109</xm:f>
              <xm:sqref>AA109</xm:sqref>
            </x14:sparkline>
          </x14:sparklines>
        </x14:sparklineGroup>
        <x14:sparklineGroup displayEmptyCellsAs="gap" high="1" low="1" xr2:uid="{B3C00E28-4E68-4618-9637-65DD12B9AE24}">
          <x14:colorSeries rgb="FF376092"/>
          <x14:colorNegative rgb="FFD00000"/>
          <x14:colorAxis rgb="FF000000"/>
          <x14:colorMarkers rgb="FFD00000"/>
          <x14:colorFirst rgb="FFD00000"/>
          <x14:colorLast rgb="FFD00000"/>
          <x14:colorHigh theme="1"/>
          <x14:colorLow rgb="FFD00000"/>
          <x14:sparklines>
            <x14:sparkline>
              <xm:f>'Finnmark PD'!Q83:X83</xm:f>
              <xm:sqref>AA83</xm:sqref>
            </x14:sparkline>
            <x14:sparkline>
              <xm:f>'Finnmark PD'!Q84:X84</xm:f>
              <xm:sqref>AA84</xm:sqref>
            </x14:sparkline>
            <x14:sparkline>
              <xm:f>'Finnmark PD'!Q85:X85</xm:f>
              <xm:sqref>AA85</xm:sqref>
            </x14:sparkline>
            <x14:sparkline>
              <xm:f>'Finnmark PD'!Q86:X86</xm:f>
              <xm:sqref>AA86</xm:sqref>
            </x14:sparkline>
            <x14:sparkline>
              <xm:f>'Finnmark PD'!Q87:X87</xm:f>
              <xm:sqref>AA87</xm:sqref>
            </x14:sparkline>
            <x14:sparkline>
              <xm:f>'Finnmark PD'!Q88:X88</xm:f>
              <xm:sqref>AA88</xm:sqref>
            </x14:sparkline>
            <x14:sparkline>
              <xm:f>'Finnmark PD'!Q89:X89</xm:f>
              <xm:sqref>AA89</xm:sqref>
            </x14:sparkline>
            <x14:sparkline>
              <xm:f>'Finnmark PD'!Q90:X90</xm:f>
              <xm:sqref>AA90</xm:sqref>
            </x14:sparkline>
            <x14:sparkline>
              <xm:f>'Finnmark PD'!Q91:X91</xm:f>
              <xm:sqref>AA91</xm:sqref>
            </x14:sparkline>
            <x14:sparkline>
              <xm:f>'Finnmark PD'!Q92:X92</xm:f>
              <xm:sqref>AA92</xm:sqref>
            </x14:sparkline>
          </x14:sparklines>
        </x14:sparklineGroup>
        <x14:sparklineGroup displayEmptyCellsAs="gap" high="1" low="1" xr2:uid="{4605C789-8CEE-4357-AFC6-454C1191A77A}">
          <x14:colorSeries rgb="FF376092"/>
          <x14:colorNegative rgb="FFD00000"/>
          <x14:colorAxis rgb="FF000000"/>
          <x14:colorMarkers rgb="FFD00000"/>
          <x14:colorFirst rgb="FFD00000"/>
          <x14:colorLast rgb="FFD00000"/>
          <x14:colorHigh theme="1"/>
          <x14:colorLow rgb="FFD00000"/>
          <x14:sparklines>
            <x14:sparkline>
              <xm:f>'Finnmark PD'!B133:I133</xm:f>
              <xm:sqref>L133</xm:sqref>
            </x14:sparkline>
            <x14:sparkline>
              <xm:f>'Finnmark PD'!B134:I134</xm:f>
              <xm:sqref>L134</xm:sqref>
            </x14:sparkline>
            <x14:sparkline>
              <xm:f>'Finnmark PD'!B135:I135</xm:f>
              <xm:sqref>L135</xm:sqref>
            </x14:sparkline>
            <x14:sparkline>
              <xm:f>'Finnmark PD'!B136:I136</xm:f>
              <xm:sqref>L136</xm:sqref>
            </x14:sparkline>
            <x14:sparkline>
              <xm:f>'Finnmark PD'!B137:I137</xm:f>
              <xm:sqref>L137</xm:sqref>
            </x14:sparkline>
            <x14:sparkline>
              <xm:f>'Finnmark PD'!B138:I138</xm:f>
              <xm:sqref>L138</xm:sqref>
            </x14:sparkline>
            <x14:sparkline>
              <xm:f>'Finnmark PD'!B139:I139</xm:f>
              <xm:sqref>L139</xm:sqref>
            </x14:sparkline>
            <x14:sparkline>
              <xm:f>'Finnmark PD'!B140:I140</xm:f>
              <xm:sqref>L140</xm:sqref>
            </x14:sparkline>
            <x14:sparkline>
              <xm:f>'Finnmark PD'!B141:I141</xm:f>
              <xm:sqref>L141</xm:sqref>
            </x14:sparkline>
            <x14:sparkline>
              <xm:f>'Finnmark PD'!B142:I142</xm:f>
              <xm:sqref>L142</xm:sqref>
            </x14:sparkline>
            <x14:sparkline>
              <xm:f>'Finnmark PD'!B143:I143</xm:f>
              <xm:sqref>L143</xm:sqref>
            </x14:sparkline>
          </x14:sparklines>
        </x14:sparklineGroup>
        <x14:sparklineGroup displayEmptyCellsAs="gap" high="1" low="1" xr2:uid="{433557FC-37F9-4231-99E7-D913A9D1174D}">
          <x14:colorSeries rgb="FF376092"/>
          <x14:colorNegative rgb="FFD00000"/>
          <x14:colorAxis rgb="FF000000"/>
          <x14:colorMarkers rgb="FFD00000"/>
          <x14:colorFirst rgb="FFD00000"/>
          <x14:colorLast rgb="FFD00000"/>
          <x14:colorHigh theme="1"/>
          <x14:colorLow rgb="FFD00000"/>
          <x14:sparklines>
            <x14:sparkline>
              <xm:f>'Finnmark PD'!B116:I116</xm:f>
              <xm:sqref>L116</xm:sqref>
            </x14:sparkline>
            <x14:sparkline>
              <xm:f>'Finnmark PD'!B117:I117</xm:f>
              <xm:sqref>L117</xm:sqref>
            </x14:sparkline>
            <x14:sparkline>
              <xm:f>'Finnmark PD'!B118:I118</xm:f>
              <xm:sqref>L118</xm:sqref>
            </x14:sparkline>
            <x14:sparkline>
              <xm:f>'Finnmark PD'!B119:I119</xm:f>
              <xm:sqref>L119</xm:sqref>
            </x14:sparkline>
            <x14:sparkline>
              <xm:f>'Finnmark PD'!B120:I120</xm:f>
              <xm:sqref>L120</xm:sqref>
            </x14:sparkline>
            <x14:sparkline>
              <xm:f>'Finnmark PD'!B121:I121</xm:f>
              <xm:sqref>L121</xm:sqref>
            </x14:sparkline>
            <x14:sparkline>
              <xm:f>'Finnmark PD'!B122:I122</xm:f>
              <xm:sqref>L122</xm:sqref>
            </x14:sparkline>
            <x14:sparkline>
              <xm:f>'Finnmark PD'!B123:I123</xm:f>
              <xm:sqref>L123</xm:sqref>
            </x14:sparkline>
            <x14:sparkline>
              <xm:f>'Finnmark PD'!B124:I124</xm:f>
              <xm:sqref>L124</xm:sqref>
            </x14:sparkline>
            <x14:sparkline>
              <xm:f>'Finnmark PD'!B125:I125</xm:f>
              <xm:sqref>L125</xm:sqref>
            </x14:sparkline>
            <x14:sparkline>
              <xm:f>'Finnmark PD'!B126:I126</xm:f>
              <xm:sqref>L126</xm:sqref>
            </x14:sparkline>
          </x14:sparklines>
        </x14:sparklineGroup>
        <x14:sparklineGroup displayEmptyCellsAs="gap" high="1" low="1" xr2:uid="{43D7B421-BC93-4D2E-97AA-5A85F067E8F2}">
          <x14:colorSeries rgb="FF376092"/>
          <x14:colorNegative rgb="FFD00000"/>
          <x14:colorAxis rgb="FF000000"/>
          <x14:colorMarkers rgb="FFD00000"/>
          <x14:colorFirst rgb="FFD00000"/>
          <x14:colorLast rgb="FFD00000"/>
          <x14:colorHigh theme="1"/>
          <x14:colorLow rgb="FFD00000"/>
          <x14:sparklines>
            <x14:sparkline>
              <xm:f>'Finnmark PD'!B99:I99</xm:f>
              <xm:sqref>L99</xm:sqref>
            </x14:sparkline>
            <x14:sparkline>
              <xm:f>'Finnmark PD'!B100:I100</xm:f>
              <xm:sqref>L100</xm:sqref>
            </x14:sparkline>
            <x14:sparkline>
              <xm:f>'Finnmark PD'!B101:I101</xm:f>
              <xm:sqref>L101</xm:sqref>
            </x14:sparkline>
            <x14:sparkline>
              <xm:f>'Finnmark PD'!B102:I102</xm:f>
              <xm:sqref>L102</xm:sqref>
            </x14:sparkline>
            <x14:sparkline>
              <xm:f>'Finnmark PD'!B103:I103</xm:f>
              <xm:sqref>L103</xm:sqref>
            </x14:sparkline>
            <x14:sparkline>
              <xm:f>'Finnmark PD'!B104:I104</xm:f>
              <xm:sqref>L104</xm:sqref>
            </x14:sparkline>
            <x14:sparkline>
              <xm:f>'Finnmark PD'!B105:I105</xm:f>
              <xm:sqref>L105</xm:sqref>
            </x14:sparkline>
            <x14:sparkline>
              <xm:f>'Finnmark PD'!B106:I106</xm:f>
              <xm:sqref>L106</xm:sqref>
            </x14:sparkline>
            <x14:sparkline>
              <xm:f>'Finnmark PD'!B107:I107</xm:f>
              <xm:sqref>L107</xm:sqref>
            </x14:sparkline>
            <x14:sparkline>
              <xm:f>'Finnmark PD'!B108:I108</xm:f>
              <xm:sqref>L108</xm:sqref>
            </x14:sparkline>
            <x14:sparkline>
              <xm:f>'Finnmark PD'!B109:I109</xm:f>
              <xm:sqref>L109</xm:sqref>
            </x14:sparkline>
          </x14:sparklines>
        </x14:sparklineGroup>
        <x14:sparklineGroup displayEmptyCellsAs="gap" high="1" low="1" xr2:uid="{DFC05DEB-3217-4A41-92AE-D51253E33677}">
          <x14:colorSeries rgb="FF376092"/>
          <x14:colorNegative rgb="FFD00000"/>
          <x14:colorAxis rgb="FF000000"/>
          <x14:colorMarkers rgb="FFD00000"/>
          <x14:colorFirst rgb="FFD00000"/>
          <x14:colorLast rgb="FFD00000"/>
          <x14:colorHigh theme="1"/>
          <x14:colorLow rgb="FFD00000"/>
          <x14:sparklines>
            <x14:sparkline>
              <xm:f>'Finnmark PD'!B82:I82</xm:f>
              <xm:sqref>L82</xm:sqref>
            </x14:sparkline>
            <x14:sparkline>
              <xm:f>'Finnmark PD'!B83:I83</xm:f>
              <xm:sqref>L83</xm:sqref>
            </x14:sparkline>
            <x14:sparkline>
              <xm:f>'Finnmark PD'!B84:I84</xm:f>
              <xm:sqref>L84</xm:sqref>
            </x14:sparkline>
            <x14:sparkline>
              <xm:f>'Finnmark PD'!B85:I85</xm:f>
              <xm:sqref>L85</xm:sqref>
            </x14:sparkline>
            <x14:sparkline>
              <xm:f>'Finnmark PD'!B86:I86</xm:f>
              <xm:sqref>L86</xm:sqref>
            </x14:sparkline>
            <x14:sparkline>
              <xm:f>'Finnmark PD'!B87:I87</xm:f>
              <xm:sqref>L87</xm:sqref>
            </x14:sparkline>
            <x14:sparkline>
              <xm:f>'Finnmark PD'!B88:I88</xm:f>
              <xm:sqref>L88</xm:sqref>
            </x14:sparkline>
            <x14:sparkline>
              <xm:f>'Finnmark PD'!B89:I89</xm:f>
              <xm:sqref>L89</xm:sqref>
            </x14:sparkline>
            <x14:sparkline>
              <xm:f>'Finnmark PD'!B90:I90</xm:f>
              <xm:sqref>L90</xm:sqref>
            </x14:sparkline>
            <x14:sparkline>
              <xm:f>'Finnmark PD'!B91:I91</xm:f>
              <xm:sqref>L91</xm:sqref>
            </x14:sparkline>
            <x14:sparkline>
              <xm:f>'Finnmark PD'!B92:I92</xm:f>
              <xm:sqref>L92</xm:sqref>
            </x14:sparkline>
          </x14:sparklines>
        </x14:sparklineGroup>
        <x14:sparklineGroup displayEmptyCellsAs="gap" high="1" low="1" xr2:uid="{DD8F17A6-7BDD-424F-8272-C27A44B349D9}">
          <x14:colorSeries rgb="FF376092"/>
          <x14:colorNegative rgb="FFD00000"/>
          <x14:colorAxis rgb="FF000000"/>
          <x14:colorMarkers rgb="FFD00000"/>
          <x14:colorFirst rgb="FFD00000"/>
          <x14:colorLast rgb="FFD00000"/>
          <x14:colorHigh theme="1"/>
          <x14:colorLow rgb="FFD00000"/>
          <x14:sparklines>
            <x14:sparkline>
              <xm:f>'Finnmark PD'!B65:I65</xm:f>
              <xm:sqref>L65</xm:sqref>
            </x14:sparkline>
            <x14:sparkline>
              <xm:f>'Finnmark PD'!B66:I66</xm:f>
              <xm:sqref>L66</xm:sqref>
            </x14:sparkline>
            <x14:sparkline>
              <xm:f>'Finnmark PD'!B67:I67</xm:f>
              <xm:sqref>L67</xm:sqref>
            </x14:sparkline>
            <x14:sparkline>
              <xm:f>'Finnmark PD'!B68:I68</xm:f>
              <xm:sqref>L68</xm:sqref>
            </x14:sparkline>
            <x14:sparkline>
              <xm:f>'Finnmark PD'!B69:I69</xm:f>
              <xm:sqref>L69</xm:sqref>
            </x14:sparkline>
            <x14:sparkline>
              <xm:f>'Finnmark PD'!B70:I70</xm:f>
              <xm:sqref>L70</xm:sqref>
            </x14:sparkline>
            <x14:sparkline>
              <xm:f>'Finnmark PD'!B71:I71</xm:f>
              <xm:sqref>L71</xm:sqref>
            </x14:sparkline>
            <x14:sparkline>
              <xm:f>'Finnmark PD'!B72:I72</xm:f>
              <xm:sqref>L72</xm:sqref>
            </x14:sparkline>
            <x14:sparkline>
              <xm:f>'Finnmark PD'!B73:I73</xm:f>
              <xm:sqref>L73</xm:sqref>
            </x14:sparkline>
            <x14:sparkline>
              <xm:f>'Finnmark PD'!B74:I74</xm:f>
              <xm:sqref>L74</xm:sqref>
            </x14:sparkline>
            <x14:sparkline>
              <xm:f>'Finnmark PD'!B75:I75</xm:f>
              <xm:sqref>L75</xm:sqref>
            </x14:sparkline>
          </x14:sparklines>
        </x14:sparklineGroup>
        <x14:sparklineGroup displayEmptyCellsAs="gap" high="1" low="1" xr2:uid="{2F987BE9-033C-4187-9097-838BBB02EA44}">
          <x14:colorSeries rgb="FF376092"/>
          <x14:colorNegative rgb="FFD00000"/>
          <x14:colorAxis rgb="FF000000"/>
          <x14:colorMarkers rgb="FFD00000"/>
          <x14:colorFirst rgb="FFD00000"/>
          <x14:colorLast rgb="FFD00000"/>
          <x14:colorHigh theme="1"/>
          <x14:colorLow rgb="FFD00000"/>
          <x14:sparklines>
            <x14:sparkline>
              <xm:f>'Finnmark PD'!B48:I48</xm:f>
              <xm:sqref>L48</xm:sqref>
            </x14:sparkline>
            <x14:sparkline>
              <xm:f>'Finnmark PD'!B49:I49</xm:f>
              <xm:sqref>L49</xm:sqref>
            </x14:sparkline>
            <x14:sparkline>
              <xm:f>'Finnmark PD'!B50:I50</xm:f>
              <xm:sqref>L50</xm:sqref>
            </x14:sparkline>
            <x14:sparkline>
              <xm:f>'Finnmark PD'!B51:I51</xm:f>
              <xm:sqref>L51</xm:sqref>
            </x14:sparkline>
            <x14:sparkline>
              <xm:f>'Finnmark PD'!B52:I52</xm:f>
              <xm:sqref>L52</xm:sqref>
            </x14:sparkline>
            <x14:sparkline>
              <xm:f>'Finnmark PD'!B53:I53</xm:f>
              <xm:sqref>L53</xm:sqref>
            </x14:sparkline>
            <x14:sparkline>
              <xm:f>'Finnmark PD'!B54:I54</xm:f>
              <xm:sqref>L54</xm:sqref>
            </x14:sparkline>
            <x14:sparkline>
              <xm:f>'Finnmark PD'!B55:I55</xm:f>
              <xm:sqref>L55</xm:sqref>
            </x14:sparkline>
            <x14:sparkline>
              <xm:f>'Finnmark PD'!B56:I56</xm:f>
              <xm:sqref>L56</xm:sqref>
            </x14:sparkline>
            <x14:sparkline>
              <xm:f>'Finnmark PD'!B57:I57</xm:f>
              <xm:sqref>L57</xm:sqref>
            </x14:sparkline>
            <x14:sparkline>
              <xm:f>'Finnmark PD'!B58:I58</xm:f>
              <xm:sqref>L58</xm:sqref>
            </x14:sparkline>
          </x14:sparklines>
        </x14:sparklineGroup>
        <x14:sparklineGroup displayEmptyCellsAs="gap" high="1" low="1" xr2:uid="{92D60CC0-8DB9-4FFF-9673-A2892EA99C96}">
          <x14:colorSeries rgb="FF376092"/>
          <x14:colorNegative rgb="FFD00000"/>
          <x14:colorAxis rgb="FF000000"/>
          <x14:colorMarkers rgb="FFD00000"/>
          <x14:colorFirst rgb="FFD00000"/>
          <x14:colorLast rgb="FFD00000"/>
          <x14:colorHigh theme="1"/>
          <x14:colorLow rgb="FFD00000"/>
          <x14:sparklines>
            <x14:sparkline>
              <xm:f>'Finnmark PD'!B31:I31</xm:f>
              <xm:sqref>L31</xm:sqref>
            </x14:sparkline>
          </x14:sparklines>
        </x14:sparklineGroup>
        <x14:sparklineGroup displayEmptyCellsAs="gap" high="1" low="1" xr2:uid="{64A17B44-8F35-4984-AF25-1CCDEAF04438}">
          <x14:colorSeries rgb="FF376092"/>
          <x14:colorNegative rgb="FFD00000"/>
          <x14:colorAxis rgb="FF000000"/>
          <x14:colorMarkers rgb="FFD00000"/>
          <x14:colorFirst rgb="FFD00000"/>
          <x14:colorLast rgb="FFD00000"/>
          <x14:colorHigh theme="1"/>
          <x14:colorLow rgb="FFD00000"/>
          <x14:sparklines>
            <x14:sparkline>
              <xm:f>'Finnmark PD'!Q6:X6</xm:f>
              <xm:sqref>AA6</xm:sqref>
            </x14:sparkline>
            <x14:sparkline>
              <xm:f>'Finnmark PD'!Q7:X7</xm:f>
              <xm:sqref>AA7</xm:sqref>
            </x14:sparkline>
            <x14:sparkline>
              <xm:f>'Finnmark PD'!Q8:X8</xm:f>
              <xm:sqref>AA8</xm:sqref>
            </x14:sparkline>
            <x14:sparkline>
              <xm:f>'Finnmark PD'!Q9:X9</xm:f>
              <xm:sqref>AA9</xm:sqref>
            </x14:sparkline>
            <x14:sparkline>
              <xm:f>'Finnmark PD'!Q10:X10</xm:f>
              <xm:sqref>AA10</xm:sqref>
            </x14:sparkline>
            <x14:sparkline>
              <xm:f>'Finnmark PD'!Q11:X11</xm:f>
              <xm:sqref>AA11</xm:sqref>
            </x14:sparkline>
            <x14:sparkline>
              <xm:f>'Finnmark PD'!Q12:X12</xm:f>
              <xm:sqref>AA12</xm:sqref>
            </x14:sparkline>
            <x14:sparkline>
              <xm:f>'Finnmark PD'!Q13:X13</xm:f>
              <xm:sqref>AA13</xm:sqref>
            </x14:sparkline>
            <x14:sparkline>
              <xm:f>'Finnmark PD'!Q14:X14</xm:f>
              <xm:sqref>AA14</xm:sqref>
            </x14:sparkline>
            <x14:sparkline>
              <xm:f>'Finnmark PD'!Q15:X15</xm:f>
              <xm:sqref>AA15</xm:sqref>
            </x14:sparkline>
            <x14:sparkline>
              <xm:f>'Finnmark PD'!Q16:X16</xm:f>
              <xm:sqref>AA16</xm:sqref>
            </x14:sparkline>
            <x14:sparkline>
              <xm:f>'Finnmark PD'!Q17:X17</xm:f>
              <xm:sqref>AA17</xm:sqref>
            </x14:sparkline>
            <x14:sparkline>
              <xm:f>'Finnmark PD'!Q18:X18</xm:f>
              <xm:sqref>AA18</xm:sqref>
            </x14:sparkline>
            <x14:sparkline>
              <xm:f>'Finnmark PD'!Q19:X19</xm:f>
              <xm:sqref>AA19</xm:sqref>
            </x14:sparkline>
            <x14:sparkline>
              <xm:f>'Finnmark PD'!Q20:X20</xm:f>
              <xm:sqref>AA20</xm:sqref>
            </x14:sparkline>
            <x14:sparkline>
              <xm:f>'Finnmark PD'!Q21:X21</xm:f>
              <xm:sqref>AA21</xm:sqref>
            </x14:sparkline>
            <x14:sparkline>
              <xm:f>'Finnmark PD'!Q22:X22</xm:f>
              <xm:sqref>AA22</xm:sqref>
            </x14:sparkline>
            <x14:sparkline>
              <xm:f>'Finnmark PD'!Q23:X23</xm:f>
              <xm:sqref>AA23</xm:sqref>
            </x14:sparkline>
            <x14:sparkline>
              <xm:f>'Finnmark PD'!Q24:X24</xm:f>
              <xm:sqref>AA24</xm:sqref>
            </x14:sparkline>
          </x14:sparklines>
        </x14:sparklineGroup>
        <x14:sparklineGroup displayEmptyCellsAs="gap" high="1" low="1" xr2:uid="{E3D1515C-C6E1-482F-B788-85FB7939AC8B}">
          <x14:colorSeries rgb="FF376092"/>
          <x14:colorNegative rgb="FFD00000"/>
          <x14:colorAxis rgb="FF000000"/>
          <x14:colorMarkers rgb="FFD00000"/>
          <x14:colorFirst rgb="FFD00000"/>
          <x14:colorLast rgb="FFD00000"/>
          <x14:colorHigh theme="1"/>
          <x14:colorLow rgb="FFD00000"/>
          <x14:sparklines>
            <x14:sparkline>
              <xm:f>'Finnmark PD'!Q66:X66</xm:f>
              <xm:sqref>AA66</xm:sqref>
            </x14:sparkline>
            <x14:sparkline>
              <xm:f>'Finnmark PD'!Q67:X67</xm:f>
              <xm:sqref>AA67</xm:sqref>
            </x14:sparkline>
            <x14:sparkline>
              <xm:f>'Finnmark PD'!Q68:X68</xm:f>
              <xm:sqref>AA68</xm:sqref>
            </x14:sparkline>
            <x14:sparkline>
              <xm:f>'Finnmark PD'!Q69:X69</xm:f>
              <xm:sqref>AA69</xm:sqref>
            </x14:sparkline>
            <x14:sparkline>
              <xm:f>'Finnmark PD'!Q70:X70</xm:f>
              <xm:sqref>AA70</xm:sqref>
            </x14:sparkline>
            <x14:sparkline>
              <xm:f>'Finnmark PD'!Q71:X71</xm:f>
              <xm:sqref>AA71</xm:sqref>
            </x14:sparkline>
            <x14:sparkline>
              <xm:f>'Finnmark PD'!Q72:X72</xm:f>
              <xm:sqref>AA72</xm:sqref>
            </x14:sparkline>
            <x14:sparkline>
              <xm:f>'Finnmark PD'!Q73:X73</xm:f>
              <xm:sqref>AA73</xm:sqref>
            </x14:sparkline>
            <x14:sparkline>
              <xm:f>'Finnmark PD'!Q74:X74</xm:f>
              <xm:sqref>AA74</xm:sqref>
            </x14:sparkline>
            <x14:sparkline>
              <xm:f>'Finnmark PD'!Q75:X75</xm:f>
              <xm:sqref>AA75</xm:sqref>
            </x14:sparkline>
          </x14:sparklines>
        </x14:sparklineGroup>
        <x14:sparklineGroup displayEmptyCellsAs="gap" high="1" low="1" xr2:uid="{038AF483-38FE-45A2-AC04-30341BE6F8F1}">
          <x14:colorSeries rgb="FF376092"/>
          <x14:colorNegative rgb="FFD00000"/>
          <x14:colorAxis rgb="FF000000"/>
          <x14:colorMarkers rgb="FFD00000"/>
          <x14:colorFirst rgb="FFD00000"/>
          <x14:colorLast rgb="FFD00000"/>
          <x14:colorHigh theme="1"/>
          <x14:colorLow rgb="FFD00000"/>
          <x14:sparklines>
            <x14:sparkline>
              <xm:f>'Finnmark PD'!Q49:X49</xm:f>
              <xm:sqref>AA49</xm:sqref>
            </x14:sparkline>
            <x14:sparkline>
              <xm:f>'Finnmark PD'!Q50:X50</xm:f>
              <xm:sqref>AA50</xm:sqref>
            </x14:sparkline>
            <x14:sparkline>
              <xm:f>'Finnmark PD'!Q51:X51</xm:f>
              <xm:sqref>AA51</xm:sqref>
            </x14:sparkline>
            <x14:sparkline>
              <xm:f>'Finnmark PD'!Q52:X52</xm:f>
              <xm:sqref>AA52</xm:sqref>
            </x14:sparkline>
            <x14:sparkline>
              <xm:f>'Finnmark PD'!Q53:X53</xm:f>
              <xm:sqref>AA53</xm:sqref>
            </x14:sparkline>
            <x14:sparkline>
              <xm:f>'Finnmark PD'!Q54:X54</xm:f>
              <xm:sqref>AA54</xm:sqref>
            </x14:sparkline>
            <x14:sparkline>
              <xm:f>'Finnmark PD'!Q55:X55</xm:f>
              <xm:sqref>AA55</xm:sqref>
            </x14:sparkline>
            <x14:sparkline>
              <xm:f>'Finnmark PD'!Q56:X56</xm:f>
              <xm:sqref>AA56</xm:sqref>
            </x14:sparkline>
            <x14:sparkline>
              <xm:f>'Finnmark PD'!Q57:X57</xm:f>
              <xm:sqref>AA57</xm:sqref>
            </x14:sparkline>
            <x14:sparkline>
              <xm:f>'Finnmark PD'!Q58:X58</xm:f>
              <xm:sqref>AA58</xm:sqref>
            </x14:sparkline>
          </x14:sparklines>
        </x14:sparklineGroup>
        <x14:sparklineGroup displayEmptyCellsAs="gap" high="1" low="1" xr2:uid="{D54A29F2-AE30-41BB-9E2B-D14F6304307D}">
          <x14:colorSeries rgb="FF376092"/>
          <x14:colorNegative rgb="FFD00000"/>
          <x14:colorAxis rgb="FF000000"/>
          <x14:colorMarkers rgb="FFD00000"/>
          <x14:colorFirst rgb="FFD00000"/>
          <x14:colorLast rgb="FFD00000"/>
          <x14:colorHigh theme="1"/>
          <x14:colorLow rgb="FFD00000"/>
          <x14:sparklines>
            <x14:sparkline>
              <xm:f>'Finnmark PD'!Q31:X31</xm:f>
              <xm:sqref>AA31</xm:sqref>
            </x14:sparkline>
          </x14:sparklines>
        </x14:sparklineGroup>
        <x14:sparklineGroup displayEmptyCellsAs="gap" high="1" low="1" xr2:uid="{BDA73350-5E1F-4578-BE66-5A0F1887BA5F}">
          <x14:colorSeries rgb="FF376092"/>
          <x14:colorNegative rgb="FFD00000"/>
          <x14:colorAxis rgb="FF000000"/>
          <x14:colorMarkers rgb="FFD00000"/>
          <x14:colorFirst rgb="FFD00000"/>
          <x14:colorLast rgb="FFD00000"/>
          <x14:colorHigh theme="1"/>
          <x14:colorLow rgb="FFD00000"/>
          <x14:sparklines>
            <x14:sparkline>
              <xm:f>'Finnmark PD'!B5:I5</xm:f>
              <xm:sqref>L5</xm:sqref>
            </x14:sparkline>
          </x14:sparklines>
        </x14:sparklineGroup>
        <x14:sparklineGroup displayEmptyCellsAs="gap" high="1" low="1" xr2:uid="{D73B4EEE-6737-445E-BACE-5BD80FF840DD}">
          <x14:colorSeries rgb="FF376092"/>
          <x14:colorNegative rgb="FFD00000"/>
          <x14:colorAxis rgb="FF000000"/>
          <x14:colorMarkers rgb="FFD00000"/>
          <x14:colorFirst rgb="FFD00000"/>
          <x14:colorLast rgb="FFD00000"/>
          <x14:colorHigh theme="1"/>
          <x14:colorLow rgb="FFD00000"/>
          <x14:sparklines>
            <x14:sparkline>
              <xm:f>'Finnmark PD'!B387:I387</xm:f>
              <xm:sqref>L387</xm:sqref>
            </x14:sparkline>
            <x14:sparkline>
              <xm:f>'Finnmark PD'!B388:I388</xm:f>
              <xm:sqref>L388</xm:sqref>
            </x14:sparkline>
            <x14:sparkline>
              <xm:f>'Finnmark PD'!B389:I389</xm:f>
              <xm:sqref>L389</xm:sqref>
            </x14:sparkline>
            <x14:sparkline>
              <xm:f>'Finnmark PD'!B390:I390</xm:f>
              <xm:sqref>L390</xm:sqref>
            </x14:sparkline>
            <x14:sparkline>
              <xm:f>'Finnmark PD'!B391:I391</xm:f>
              <xm:sqref>L391</xm:sqref>
            </x14:sparkline>
            <x14:sparkline>
              <xm:f>'Finnmark PD'!B392:I392</xm:f>
              <xm:sqref>L392</xm:sqref>
            </x14:sparkline>
            <x14:sparkline>
              <xm:f>'Finnmark PD'!B393:I393</xm:f>
              <xm:sqref>L393</xm:sqref>
            </x14:sparkline>
            <x14:sparkline>
              <xm:f>'Finnmark PD'!B394:I394</xm:f>
              <xm:sqref>L394</xm:sqref>
            </x14:sparkline>
            <x14:sparkline>
              <xm:f>'Finnmark PD'!B395:I395</xm:f>
              <xm:sqref>L395</xm:sqref>
            </x14:sparkline>
            <x14:sparkline>
              <xm:f>'Finnmark PD'!B396:I396</xm:f>
              <xm:sqref>L396</xm:sqref>
            </x14:sparkline>
            <x14:sparkline>
              <xm:f>'Finnmark PD'!B397:I397</xm:f>
              <xm:sqref>L397</xm:sqref>
            </x14:sparkline>
            <x14:sparkline>
              <xm:f>'Finnmark PD'!B398:I398</xm:f>
              <xm:sqref>L398</xm:sqref>
            </x14:sparkline>
            <x14:sparkline>
              <xm:f>'Finnmark PD'!B399:I399</xm:f>
              <xm:sqref>L399</xm:sqref>
            </x14:sparkline>
            <x14:sparkline>
              <xm:f>'Finnmark PD'!B400:I400</xm:f>
              <xm:sqref>L400</xm:sqref>
            </x14:sparkline>
            <x14:sparkline>
              <xm:f>'Finnmark PD'!B401:I401</xm:f>
              <xm:sqref>L401</xm:sqref>
            </x14:sparkline>
            <x14:sparkline>
              <xm:f>'Finnmark PD'!C402:I402</xm:f>
              <xm:sqref>L402</xm:sqref>
            </x14:sparkline>
            <x14:sparkline>
              <xm:f>'Finnmark PD'!B403:I403</xm:f>
              <xm:sqref>L403</xm:sqref>
            </x14:sparkline>
            <x14:sparkline>
              <xm:f>'Finnmark PD'!B404:I404</xm:f>
              <xm:sqref>L404</xm:sqref>
            </x14:sparkline>
            <x14:sparkline>
              <xm:f>'Finnmark PD'!B405:I405</xm:f>
              <xm:sqref>L405</xm:sqref>
            </x14:sparkline>
          </x14:sparklines>
        </x14:sparklineGroup>
        <x14:sparklineGroup displayEmptyCellsAs="gap" high="1" low="1" xr2:uid="{55E0DC88-0224-4971-8A15-3968302216E1}">
          <x14:colorSeries rgb="FF376092"/>
          <x14:colorNegative rgb="FFD00000"/>
          <x14:colorAxis rgb="FF000000"/>
          <x14:colorMarkers rgb="FFD00000"/>
          <x14:colorFirst rgb="FFD00000"/>
          <x14:colorLast rgb="FFD00000"/>
          <x14:colorHigh theme="1"/>
          <x14:colorLow rgb="FFD00000"/>
          <x14:sparklines>
            <x14:sparkline>
              <xm:f>'Finnmark PD'!Q386:X386</xm:f>
              <xm:sqref>AA386</xm:sqref>
            </x14:sparkline>
          </x14:sparklines>
        </x14:sparklineGroup>
        <x14:sparklineGroup displayEmptyCellsAs="gap" high="1" low="1" xr2:uid="{3D0865E7-FD68-4F22-AB1F-BFB9B1CE98F7}">
          <x14:colorSeries rgb="FF376092"/>
          <x14:colorNegative rgb="FFD00000"/>
          <x14:colorAxis rgb="FF000000"/>
          <x14:colorMarkers rgb="FFD00000"/>
          <x14:colorFirst rgb="FFD00000"/>
          <x14:colorLast rgb="FFD00000"/>
          <x14:colorHigh theme="1"/>
          <x14:colorLow rgb="FFD00000"/>
          <x14:sparklines>
            <x14:sparkline>
              <xm:f>'Finnmark PD'!B491:I491</xm:f>
              <xm:sqref>L491</xm:sqref>
            </x14:sparkline>
            <x14:sparkline>
              <xm:f>'Finnmark PD'!B492:I492</xm:f>
              <xm:sqref>L492</xm:sqref>
            </x14:sparkline>
            <x14:sparkline>
              <xm:f>'Finnmark PD'!B493:I493</xm:f>
              <xm:sqref>L493</xm:sqref>
            </x14:sparkline>
            <x14:sparkline>
              <xm:f>'Finnmark PD'!B494:I494</xm:f>
              <xm:sqref>L494</xm:sqref>
            </x14:sparkline>
            <x14:sparkline>
              <xm:f>'Finnmark PD'!B495:I495</xm:f>
              <xm:sqref>L495</xm:sqref>
            </x14:sparkline>
            <x14:sparkline>
              <xm:f>'Finnmark PD'!B496:I496</xm:f>
              <xm:sqref>L496</xm:sqref>
            </x14:sparkline>
            <x14:sparkline>
              <xm:f>'Finnmark PD'!B497:I497</xm:f>
              <xm:sqref>L497</xm:sqref>
            </x14:sparkline>
            <x14:sparkline>
              <xm:f>'Finnmark PD'!B498:I498</xm:f>
              <xm:sqref>L498</xm:sqref>
            </x14:sparkline>
            <x14:sparkline>
              <xm:f>'Finnmark PD'!B499:I499</xm:f>
              <xm:sqref>L499</xm:sqref>
            </x14:sparkline>
            <x14:sparkline>
              <xm:f>'Finnmark PD'!B500:I500</xm:f>
              <xm:sqref>L500</xm:sqref>
            </x14:sparkline>
            <x14:sparkline>
              <xm:f>'Finnmark PD'!B501:I501</xm:f>
              <xm:sqref>L501</xm:sqref>
            </x14:sparkline>
            <x14:sparkline>
              <xm:f>'Finnmark PD'!B502:I502</xm:f>
              <xm:sqref>L502</xm:sqref>
            </x14:sparkline>
            <x14:sparkline>
              <xm:f>'Finnmark PD'!B503:I503</xm:f>
              <xm:sqref>L503</xm:sqref>
            </x14:sparkline>
            <x14:sparkline>
              <xm:f>'Finnmark PD'!B504:I504</xm:f>
              <xm:sqref>L504</xm:sqref>
            </x14:sparkline>
            <x14:sparkline>
              <xm:f>'Finnmark PD'!B505:I505</xm:f>
              <xm:sqref>L505</xm:sqref>
            </x14:sparkline>
            <x14:sparkline>
              <xm:f>'Finnmark PD'!C506:I506</xm:f>
              <xm:sqref>L506</xm:sqref>
            </x14:sparkline>
            <x14:sparkline>
              <xm:f>'Finnmark PD'!B507:I507</xm:f>
              <xm:sqref>L507</xm:sqref>
            </x14:sparkline>
            <x14:sparkline>
              <xm:f>'Finnmark PD'!B508:I508</xm:f>
              <xm:sqref>L508</xm:sqref>
            </x14:sparkline>
            <x14:sparkline>
              <xm:f>'Finnmark PD'!B509:I509</xm:f>
              <xm:sqref>L509</xm:sqref>
            </x14:sparkline>
          </x14:sparklines>
        </x14:sparklineGroup>
        <x14:sparklineGroup displayEmptyCellsAs="gap" high="1" low="1" xr2:uid="{0333AC6B-435F-4869-B991-F4F6E0848420}">
          <x14:colorSeries rgb="FF376092"/>
          <x14:colorNegative rgb="FFD00000"/>
          <x14:colorAxis rgb="FF000000"/>
          <x14:colorMarkers rgb="FFD00000"/>
          <x14:colorFirst rgb="FFD00000"/>
          <x14:colorLast rgb="FFD00000"/>
          <x14:colorHigh theme="1"/>
          <x14:colorLow rgb="FFD00000"/>
          <x14:sparklines>
            <x14:sparkline>
              <xm:f>'Finnmark PD'!Q490:X490</xm:f>
              <xm:sqref>AA490</xm:sqref>
            </x14:sparkline>
          </x14:sparklines>
        </x14:sparklineGroup>
        <x14:sparklineGroup displayEmptyCellsAs="gap" high="1" low="1" xr2:uid="{9D433430-BC22-41C4-AAF8-E01D07A1E2BE}">
          <x14:colorSeries rgb="FF376092"/>
          <x14:colorNegative rgb="FFD00000"/>
          <x14:colorAxis rgb="FF000000"/>
          <x14:colorMarkers rgb="FFD00000"/>
          <x14:colorFirst rgb="FFD00000"/>
          <x14:colorLast rgb="FFD00000"/>
          <x14:colorHigh theme="1"/>
          <x14:colorLow rgb="FFD00000"/>
          <x14:sparklines>
            <x14:sparkline>
              <xm:f>'Finnmark PD'!Q334:X334</xm:f>
              <xm:sqref>AA334</xm:sqref>
            </x14:sparkline>
          </x14:sparklines>
        </x14:sparklineGroup>
        <x14:sparklineGroup displayEmptyCellsAs="gap" high="1" low="1" xr2:uid="{7F165BAF-9CF9-4E20-A117-F0338499FB14}">
          <x14:colorSeries rgb="FF376092"/>
          <x14:colorNegative rgb="FFD00000"/>
          <x14:colorAxis rgb="FF000000"/>
          <x14:colorMarkers rgb="FFD00000"/>
          <x14:colorFirst rgb="FFD00000"/>
          <x14:colorLast rgb="FFD00000"/>
          <x14:colorHigh theme="1"/>
          <x14:colorLow rgb="FFD00000"/>
          <x14:sparklines>
            <x14:sparkline>
              <xm:f>'Finnmark PD'!B335:I335</xm:f>
              <xm:sqref>L335</xm:sqref>
            </x14:sparkline>
            <x14:sparkline>
              <xm:f>'Finnmark PD'!B336:I336</xm:f>
              <xm:sqref>L336</xm:sqref>
            </x14:sparkline>
            <x14:sparkline>
              <xm:f>'Finnmark PD'!B337:I337</xm:f>
              <xm:sqref>L337</xm:sqref>
            </x14:sparkline>
            <x14:sparkline>
              <xm:f>'Finnmark PD'!B338:I338</xm:f>
              <xm:sqref>L338</xm:sqref>
            </x14:sparkline>
            <x14:sparkline>
              <xm:f>'Finnmark PD'!B339:I339</xm:f>
              <xm:sqref>L339</xm:sqref>
            </x14:sparkline>
            <x14:sparkline>
              <xm:f>'Finnmark PD'!B340:I340</xm:f>
              <xm:sqref>L340</xm:sqref>
            </x14:sparkline>
            <x14:sparkline>
              <xm:f>'Finnmark PD'!B341:I341</xm:f>
              <xm:sqref>L341</xm:sqref>
            </x14:sparkline>
            <x14:sparkline>
              <xm:f>'Finnmark PD'!B342:I342</xm:f>
              <xm:sqref>L342</xm:sqref>
            </x14:sparkline>
            <x14:sparkline>
              <xm:f>'Finnmark PD'!B343:I343</xm:f>
              <xm:sqref>L343</xm:sqref>
            </x14:sparkline>
            <x14:sparkline>
              <xm:f>'Finnmark PD'!B344:I344</xm:f>
              <xm:sqref>L344</xm:sqref>
            </x14:sparkline>
            <x14:sparkline>
              <xm:f>'Finnmark PD'!B345:I345</xm:f>
              <xm:sqref>L345</xm:sqref>
            </x14:sparkline>
            <x14:sparkline>
              <xm:f>'Finnmark PD'!B346:I346</xm:f>
              <xm:sqref>L346</xm:sqref>
            </x14:sparkline>
            <x14:sparkline>
              <xm:f>'Finnmark PD'!B347:I347</xm:f>
              <xm:sqref>L347</xm:sqref>
            </x14:sparkline>
            <x14:sparkline>
              <xm:f>'Finnmark PD'!B348:I348</xm:f>
              <xm:sqref>L348</xm:sqref>
            </x14:sparkline>
            <x14:sparkline>
              <xm:f>'Finnmark PD'!B349:I349</xm:f>
              <xm:sqref>L349</xm:sqref>
            </x14:sparkline>
            <x14:sparkline>
              <xm:f>'Finnmark PD'!C350:I350</xm:f>
              <xm:sqref>L350</xm:sqref>
            </x14:sparkline>
            <x14:sparkline>
              <xm:f>'Finnmark PD'!B351:I351</xm:f>
              <xm:sqref>L351</xm:sqref>
            </x14:sparkline>
            <x14:sparkline>
              <xm:f>'Finnmark PD'!B352:I352</xm:f>
              <xm:sqref>L352</xm:sqref>
            </x14:sparkline>
            <x14:sparkline>
              <xm:f>'Finnmark PD'!B353:I353</xm:f>
              <xm:sqref>L353</xm:sqref>
            </x14:sparkline>
          </x14:sparklines>
        </x14:sparklineGroup>
        <x14:sparklineGroup displayEmptyCellsAs="gap" high="1" low="1" xr2:uid="{7CF0D4CB-B6BF-49C8-94C5-596176D7C011}">
          <x14:colorSeries rgb="FF376092"/>
          <x14:colorNegative rgb="FFD00000"/>
          <x14:colorAxis rgb="FF000000"/>
          <x14:colorMarkers rgb="FFD00000"/>
          <x14:colorFirst rgb="FFD00000"/>
          <x14:colorLast rgb="FFD00000"/>
          <x14:colorHigh theme="1"/>
          <x14:colorLow rgb="FFD00000"/>
          <x14:sparklines>
            <x14:sparkline>
              <xm:f>'Finnmark PD'!B465:I465</xm:f>
              <xm:sqref>L465</xm:sqref>
            </x14:sparkline>
            <x14:sparkline>
              <xm:f>'Finnmark PD'!B466:I466</xm:f>
              <xm:sqref>L466</xm:sqref>
            </x14:sparkline>
            <x14:sparkline>
              <xm:f>'Finnmark PD'!B467:I467</xm:f>
              <xm:sqref>L467</xm:sqref>
            </x14:sparkline>
            <x14:sparkline>
              <xm:f>'Finnmark PD'!B468:I468</xm:f>
              <xm:sqref>L468</xm:sqref>
            </x14:sparkline>
            <x14:sparkline>
              <xm:f>'Finnmark PD'!B469:I469</xm:f>
              <xm:sqref>L469</xm:sqref>
            </x14:sparkline>
            <x14:sparkline>
              <xm:f>'Finnmark PD'!B470:I470</xm:f>
              <xm:sqref>L470</xm:sqref>
            </x14:sparkline>
            <x14:sparkline>
              <xm:f>'Finnmark PD'!B471:I471</xm:f>
              <xm:sqref>L471</xm:sqref>
            </x14:sparkline>
            <x14:sparkline>
              <xm:f>'Finnmark PD'!B472:I472</xm:f>
              <xm:sqref>L472</xm:sqref>
            </x14:sparkline>
            <x14:sparkline>
              <xm:f>'Finnmark PD'!B473:I473</xm:f>
              <xm:sqref>L473</xm:sqref>
            </x14:sparkline>
            <x14:sparkline>
              <xm:f>'Finnmark PD'!B474:I474</xm:f>
              <xm:sqref>L474</xm:sqref>
            </x14:sparkline>
            <x14:sparkline>
              <xm:f>'Finnmark PD'!B475:I475</xm:f>
              <xm:sqref>L475</xm:sqref>
            </x14:sparkline>
            <x14:sparkline>
              <xm:f>'Finnmark PD'!B476:I476</xm:f>
              <xm:sqref>L476</xm:sqref>
            </x14:sparkline>
            <x14:sparkline>
              <xm:f>'Finnmark PD'!B477:I477</xm:f>
              <xm:sqref>L477</xm:sqref>
            </x14:sparkline>
            <x14:sparkline>
              <xm:f>'Finnmark PD'!B478:I478</xm:f>
              <xm:sqref>L478</xm:sqref>
            </x14:sparkline>
            <x14:sparkline>
              <xm:f>'Finnmark PD'!B479:I479</xm:f>
              <xm:sqref>L479</xm:sqref>
            </x14:sparkline>
            <x14:sparkline>
              <xm:f>'Finnmark PD'!C480:I480</xm:f>
              <xm:sqref>L480</xm:sqref>
            </x14:sparkline>
            <x14:sparkline>
              <xm:f>'Finnmark PD'!B481:I481</xm:f>
              <xm:sqref>L481</xm:sqref>
            </x14:sparkline>
            <x14:sparkline>
              <xm:f>'Finnmark PD'!B482:I482</xm:f>
              <xm:sqref>L482</xm:sqref>
            </x14:sparkline>
            <x14:sparkline>
              <xm:f>'Finnmark PD'!B483:I483</xm:f>
              <xm:sqref>L483</xm:sqref>
            </x14:sparkline>
          </x14:sparklines>
        </x14:sparklineGroup>
        <x14:sparklineGroup displayEmptyCellsAs="gap" high="1" low="1" xr2:uid="{E436F616-5209-42CA-90FE-53242CEE437D}">
          <x14:colorSeries rgb="FF376092"/>
          <x14:colorNegative rgb="FFD00000"/>
          <x14:colorAxis rgb="FF000000"/>
          <x14:colorMarkers rgb="FFD00000"/>
          <x14:colorFirst rgb="FFD00000"/>
          <x14:colorLast rgb="FFD00000"/>
          <x14:colorHigh theme="1"/>
          <x14:colorLow rgb="FFD00000"/>
          <x14:sparklines>
            <x14:sparkline>
              <xm:f>'Finnmark PD'!Q464:X464</xm:f>
              <xm:sqref>AA464</xm:sqref>
            </x14:sparkline>
          </x14:sparklines>
        </x14:sparklineGroup>
        <x14:sparklineGroup displayEmptyCellsAs="gap" high="1" low="1" xr2:uid="{DAE8FA4A-76A9-4CB2-ACF5-A34D24F086AB}">
          <x14:colorSeries rgb="FF376092"/>
          <x14:colorNegative rgb="FFD00000"/>
          <x14:colorAxis rgb="FF000000"/>
          <x14:colorMarkers rgb="FFD00000"/>
          <x14:colorFirst rgb="FFD00000"/>
          <x14:colorLast rgb="FFD00000"/>
          <x14:colorHigh theme="1"/>
          <x14:colorLow rgb="FFD00000"/>
          <x14:sparklines>
            <x14:sparkline>
              <xm:f>'Finnmark PD'!B171:I171</xm:f>
              <xm:sqref>L171</xm:sqref>
            </x14:sparkline>
          </x14:sparklines>
        </x14:sparklineGroup>
        <x14:sparklineGroup displayEmptyCellsAs="gap" high="1" low="1" xr2:uid="{78A1F0FA-E7B9-497F-BE43-C46157E3AC49}">
          <x14:colorSeries rgb="FF376092"/>
          <x14:colorNegative rgb="FFD00000"/>
          <x14:colorAxis rgb="FF000000"/>
          <x14:colorMarkers rgb="FFD00000"/>
          <x14:colorFirst rgb="FFD00000"/>
          <x14:colorLast rgb="FFD00000"/>
          <x14:colorHigh theme="1"/>
          <x14:colorLow rgb="FFD00000"/>
          <x14:sparklines>
            <x14:sparkline>
              <xm:f>'Finnmark PD'!Q172:X172</xm:f>
              <xm:sqref>AA172</xm:sqref>
            </x14:sparkline>
            <x14:sparkline>
              <xm:f>'Finnmark PD'!Q173:X173</xm:f>
              <xm:sqref>AA173</xm:sqref>
            </x14:sparkline>
            <x14:sparkline>
              <xm:f>'Finnmark PD'!Q174:X174</xm:f>
              <xm:sqref>AA174</xm:sqref>
            </x14:sparkline>
            <x14:sparkline>
              <xm:f>'Finnmark PD'!Q175:X175</xm:f>
              <xm:sqref>AA175</xm:sqref>
            </x14:sparkline>
            <x14:sparkline>
              <xm:f>'Finnmark PD'!Q176:X176</xm:f>
              <xm:sqref>AA176</xm:sqref>
            </x14:sparkline>
            <x14:sparkline>
              <xm:f>'Finnmark PD'!Q177:X177</xm:f>
              <xm:sqref>AA177</xm:sqref>
            </x14:sparkline>
            <x14:sparkline>
              <xm:f>'Finnmark PD'!Q178:X178</xm:f>
              <xm:sqref>AA178</xm:sqref>
            </x14:sparkline>
            <x14:sparkline>
              <xm:f>'Finnmark PD'!Q179:X179</xm:f>
              <xm:sqref>AA179</xm:sqref>
            </x14:sparkline>
            <x14:sparkline>
              <xm:f>'Finnmark PD'!Q180:X180</xm:f>
              <xm:sqref>AA180</xm:sqref>
            </x14:sparkline>
            <x14:sparkline>
              <xm:f>'Finnmark PD'!Q181:X181</xm:f>
              <xm:sqref>AA181</xm:sqref>
            </x14:sparkline>
            <x14:sparkline>
              <xm:f>'Finnmark PD'!Q182:X182</xm:f>
              <xm:sqref>AA182</xm:sqref>
            </x14:sparkline>
            <x14:sparkline>
              <xm:f>'Finnmark PD'!Q183:X183</xm:f>
              <xm:sqref>AA183</xm:sqref>
            </x14:sparkline>
            <x14:sparkline>
              <xm:f>'Finnmark PD'!Q184:X184</xm:f>
              <xm:sqref>AA184</xm:sqref>
            </x14:sparkline>
            <x14:sparkline>
              <xm:f>'Finnmark PD'!Q185:X185</xm:f>
              <xm:sqref>AA185</xm:sqref>
            </x14:sparkline>
            <x14:sparkline>
              <xm:f>'Finnmark PD'!Q186:X186</xm:f>
              <xm:sqref>AA186</xm:sqref>
            </x14:sparkline>
            <x14:sparkline>
              <xm:f>'Finnmark PD'!R187:X187</xm:f>
              <xm:sqref>AA187</xm:sqref>
            </x14:sparkline>
            <x14:sparkline>
              <xm:f>'Finnmark PD'!Q188:X188</xm:f>
              <xm:sqref>AA188</xm:sqref>
            </x14:sparkline>
            <x14:sparkline>
              <xm:f>'Finnmark PD'!Q189:X189</xm:f>
              <xm:sqref>AA189</xm:sqref>
            </x14:sparkline>
            <x14:sparkline>
              <xm:f>'Finnmark PD'!Q190:X190</xm:f>
              <xm:sqref>AA190</xm:sqref>
            </x14:sparkline>
          </x14:sparklines>
        </x14:sparklineGroup>
        <x14:sparklineGroup displayEmptyCellsAs="gap" high="1" low="1" xr2:uid="{4BF48DFB-56CE-4E15-AEB7-EF4BE9F26881}">
          <x14:colorSeries rgb="FF376092"/>
          <x14:colorNegative rgb="FFD00000"/>
          <x14:colorAxis rgb="FF000000"/>
          <x14:colorMarkers rgb="FFD00000"/>
          <x14:colorFirst rgb="FFD00000"/>
          <x14:colorLast rgb="FFD00000"/>
          <x14:colorHigh theme="1"/>
          <x14:colorLow rgb="FFD00000"/>
          <x14:sparklines>
            <x14:sparkline>
              <xm:f>'Finnmark PD'!Q197:X197</xm:f>
              <xm:sqref>AA197</xm:sqref>
            </x14:sparkline>
          </x14:sparklines>
        </x14:sparklineGroup>
        <x14:sparklineGroup displayEmptyCellsAs="gap" high="1" low="1" xr2:uid="{FB8E4B21-4620-4D7E-AF04-2F6F8CAD08D7}">
          <x14:colorSeries rgb="FF376092"/>
          <x14:colorNegative rgb="FFD00000"/>
          <x14:colorAxis rgb="FF000000"/>
          <x14:colorMarkers rgb="FFD00000"/>
          <x14:colorFirst rgb="FFD00000"/>
          <x14:colorLast rgb="FFD00000"/>
          <x14:colorHigh theme="1"/>
          <x14:colorLow rgb="FFD00000"/>
          <x14:sparklines>
            <x14:sparkline>
              <xm:f>'Finnmark PD'!B198:I198</xm:f>
              <xm:sqref>L198</xm:sqref>
            </x14:sparkline>
            <x14:sparkline>
              <xm:f>'Finnmark PD'!B199:I199</xm:f>
              <xm:sqref>L199</xm:sqref>
            </x14:sparkline>
            <x14:sparkline>
              <xm:f>'Finnmark PD'!B200:I200</xm:f>
              <xm:sqref>L200</xm:sqref>
            </x14:sparkline>
            <x14:sparkline>
              <xm:f>'Finnmark PD'!B201:I201</xm:f>
              <xm:sqref>L201</xm:sqref>
            </x14:sparkline>
            <x14:sparkline>
              <xm:f>'Finnmark PD'!B202:I202</xm:f>
              <xm:sqref>L202</xm:sqref>
            </x14:sparkline>
            <x14:sparkline>
              <xm:f>'Finnmark PD'!B203:I203</xm:f>
              <xm:sqref>L203</xm:sqref>
            </x14:sparkline>
            <x14:sparkline>
              <xm:f>'Finnmark PD'!B204:I204</xm:f>
              <xm:sqref>L204</xm:sqref>
            </x14:sparkline>
            <x14:sparkline>
              <xm:f>'Finnmark PD'!B205:I205</xm:f>
              <xm:sqref>L205</xm:sqref>
            </x14:sparkline>
            <x14:sparkline>
              <xm:f>'Finnmark PD'!B206:I206</xm:f>
              <xm:sqref>L206</xm:sqref>
            </x14:sparkline>
            <x14:sparkline>
              <xm:f>'Finnmark PD'!B207:I207</xm:f>
              <xm:sqref>L207</xm:sqref>
            </x14:sparkline>
            <x14:sparkline>
              <xm:f>'Finnmark PD'!B208:I208</xm:f>
              <xm:sqref>L208</xm:sqref>
            </x14:sparkline>
            <x14:sparkline>
              <xm:f>'Finnmark PD'!B209:I209</xm:f>
              <xm:sqref>L209</xm:sqref>
            </x14:sparkline>
            <x14:sparkline>
              <xm:f>'Finnmark PD'!B210:I210</xm:f>
              <xm:sqref>L210</xm:sqref>
            </x14:sparkline>
            <x14:sparkline>
              <xm:f>'Finnmark PD'!B211:I211</xm:f>
              <xm:sqref>L211</xm:sqref>
            </x14:sparkline>
            <x14:sparkline>
              <xm:f>'Finnmark PD'!B212:I212</xm:f>
              <xm:sqref>L212</xm:sqref>
            </x14:sparkline>
            <x14:sparkline>
              <xm:f>'Finnmark PD'!C213:I213</xm:f>
              <xm:sqref>L213</xm:sqref>
            </x14:sparkline>
            <x14:sparkline>
              <xm:f>'Finnmark PD'!B214:I214</xm:f>
              <xm:sqref>L214</xm:sqref>
            </x14:sparkline>
            <x14:sparkline>
              <xm:f>'Finnmark PD'!B215:I215</xm:f>
              <xm:sqref>L215</xm:sqref>
            </x14:sparkline>
            <x14:sparkline>
              <xm:f>'Finnmark PD'!B216:I216</xm:f>
              <xm:sqref>L216</xm:sqref>
            </x14:sparkline>
          </x14:sparklines>
        </x14:sparklineGroup>
        <x14:sparklineGroup displayEmptyCellsAs="gap" high="1" low="1" xr2:uid="{4C9E9C63-448F-4AE2-ACC5-81C372F96587}">
          <x14:colorSeries rgb="FF376092"/>
          <x14:colorNegative rgb="FFD00000"/>
          <x14:colorAxis rgb="FF000000"/>
          <x14:colorMarkers rgb="FFD00000"/>
          <x14:colorFirst rgb="FFD00000"/>
          <x14:colorLast rgb="FFD00000"/>
          <x14:colorHigh theme="1"/>
          <x14:colorLow rgb="FFD00000"/>
          <x14:sparklines>
            <x14:sparkline>
              <xm:f>'Finnmark PD'!B224:I224</xm:f>
              <xm:sqref>L224</xm:sqref>
            </x14:sparkline>
            <x14:sparkline>
              <xm:f>'Finnmark PD'!B225:I225</xm:f>
              <xm:sqref>L225</xm:sqref>
            </x14:sparkline>
            <x14:sparkline>
              <xm:f>'Finnmark PD'!B226:I226</xm:f>
              <xm:sqref>L226</xm:sqref>
            </x14:sparkline>
            <x14:sparkline>
              <xm:f>'Finnmark PD'!B227:I227</xm:f>
              <xm:sqref>L227</xm:sqref>
            </x14:sparkline>
            <x14:sparkline>
              <xm:f>'Finnmark PD'!B228:I228</xm:f>
              <xm:sqref>L228</xm:sqref>
            </x14:sparkline>
            <x14:sparkline>
              <xm:f>'Finnmark PD'!B229:I229</xm:f>
              <xm:sqref>L229</xm:sqref>
            </x14:sparkline>
            <x14:sparkline>
              <xm:f>'Finnmark PD'!B230:I230</xm:f>
              <xm:sqref>L230</xm:sqref>
            </x14:sparkline>
            <x14:sparkline>
              <xm:f>'Finnmark PD'!B231:I231</xm:f>
              <xm:sqref>L231</xm:sqref>
            </x14:sparkline>
            <x14:sparkline>
              <xm:f>'Finnmark PD'!B232:I232</xm:f>
              <xm:sqref>L232</xm:sqref>
            </x14:sparkline>
            <x14:sparkline>
              <xm:f>'Finnmark PD'!B233:I233</xm:f>
              <xm:sqref>L233</xm:sqref>
            </x14:sparkline>
            <x14:sparkline>
              <xm:f>'Finnmark PD'!B234:I234</xm:f>
              <xm:sqref>L234</xm:sqref>
            </x14:sparkline>
            <x14:sparkline>
              <xm:f>'Finnmark PD'!B235:I235</xm:f>
              <xm:sqref>L235</xm:sqref>
            </x14:sparkline>
            <x14:sparkline>
              <xm:f>'Finnmark PD'!B236:I236</xm:f>
              <xm:sqref>L236</xm:sqref>
            </x14:sparkline>
            <x14:sparkline>
              <xm:f>'Finnmark PD'!B237:I237</xm:f>
              <xm:sqref>L237</xm:sqref>
            </x14:sparkline>
            <x14:sparkline>
              <xm:f>'Finnmark PD'!B238:I238</xm:f>
              <xm:sqref>L238</xm:sqref>
            </x14:sparkline>
            <x14:sparkline>
              <xm:f>'Finnmark PD'!C239:I239</xm:f>
              <xm:sqref>L239</xm:sqref>
            </x14:sparkline>
            <x14:sparkline>
              <xm:f>'Finnmark PD'!B240:I240</xm:f>
              <xm:sqref>L240</xm:sqref>
            </x14:sparkline>
            <x14:sparkline>
              <xm:f>'Finnmark PD'!B241:I241</xm:f>
              <xm:sqref>L241</xm:sqref>
            </x14:sparkline>
            <x14:sparkline>
              <xm:f>'Finnmark PD'!B242:I242</xm:f>
              <xm:sqref>L242</xm:sqref>
            </x14:sparkline>
          </x14:sparklines>
        </x14:sparklineGroup>
        <x14:sparklineGroup displayEmptyCellsAs="gap" high="1" low="1" xr2:uid="{CF58AFE4-A6D1-45D4-A85F-6B57BE9F2A25}">
          <x14:colorSeries rgb="FF376092"/>
          <x14:colorNegative rgb="FFD00000"/>
          <x14:colorAxis rgb="FF000000"/>
          <x14:colorMarkers rgb="FFD00000"/>
          <x14:colorFirst rgb="FFD00000"/>
          <x14:colorLast rgb="FFD00000"/>
          <x14:colorHigh theme="1"/>
          <x14:colorLow rgb="FFD00000"/>
          <x14:sparklines>
            <x14:sparkline>
              <xm:f>'Finnmark PD'!Q223:X223</xm:f>
              <xm:sqref>AA223</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18419-78D7-4C60-BE76-BFF4BCDE0A8A}">
  <sheetPr>
    <tabColor theme="4" tint="0.79998168889431442"/>
  </sheetPr>
  <dimension ref="A1:O98"/>
  <sheetViews>
    <sheetView workbookViewId="0"/>
  </sheetViews>
  <sheetFormatPr baseColWidth="10" defaultRowHeight="15" x14ac:dyDescent="0.25"/>
  <cols>
    <col min="1" max="1" width="51.28515625" style="144" customWidth="1"/>
    <col min="2" max="2" width="86.5703125" style="144" customWidth="1"/>
    <col min="3" max="5" width="11.42578125" style="144"/>
    <col min="6" max="6" width="19.28515625" style="144" customWidth="1"/>
    <col min="7" max="15" width="11.42578125" style="144"/>
  </cols>
  <sheetData>
    <row r="1" spans="1:7" ht="21" x14ac:dyDescent="0.35">
      <c r="A1" s="215" t="s">
        <v>328</v>
      </c>
    </row>
    <row r="2" spans="1:7" ht="15" customHeight="1" x14ac:dyDescent="0.35">
      <c r="A2" s="215"/>
    </row>
    <row r="3" spans="1:7" x14ac:dyDescent="0.25">
      <c r="A3" s="216" t="s">
        <v>329</v>
      </c>
    </row>
    <row r="4" spans="1:7" x14ac:dyDescent="0.25">
      <c r="A4" s="216"/>
    </row>
    <row r="5" spans="1:7" x14ac:dyDescent="0.25">
      <c r="A5" s="167"/>
      <c r="B5" s="167"/>
    </row>
    <row r="6" spans="1:7" x14ac:dyDescent="0.25">
      <c r="A6" s="217" t="s">
        <v>330</v>
      </c>
      <c r="B6" s="218" t="s">
        <v>331</v>
      </c>
    </row>
    <row r="7" spans="1:7" s="144" customFormat="1" x14ac:dyDescent="0.25">
      <c r="A7" s="219" t="s">
        <v>236</v>
      </c>
      <c r="B7" s="220" t="s">
        <v>332</v>
      </c>
      <c r="G7" s="144" t="s">
        <v>333</v>
      </c>
    </row>
    <row r="8" spans="1:7" s="144" customFormat="1" x14ac:dyDescent="0.25">
      <c r="A8" s="219" t="s">
        <v>237</v>
      </c>
      <c r="B8" s="220" t="s">
        <v>334</v>
      </c>
    </row>
    <row r="9" spans="1:7" s="144" customFormat="1" x14ac:dyDescent="0.25">
      <c r="A9" s="219" t="s">
        <v>90</v>
      </c>
      <c r="B9" s="220" t="s">
        <v>335</v>
      </c>
    </row>
    <row r="10" spans="1:7" s="144" customFormat="1" x14ac:dyDescent="0.25">
      <c r="A10" s="219" t="s">
        <v>238</v>
      </c>
      <c r="B10" s="220" t="s">
        <v>336</v>
      </c>
    </row>
    <row r="11" spans="1:7" s="144" customFormat="1" x14ac:dyDescent="0.25">
      <c r="A11" s="219" t="s">
        <v>239</v>
      </c>
      <c r="B11" s="220" t="s">
        <v>337</v>
      </c>
    </row>
    <row r="12" spans="1:7" s="144" customFormat="1" x14ac:dyDescent="0.25">
      <c r="A12" s="219" t="s">
        <v>240</v>
      </c>
      <c r="B12" s="220" t="s">
        <v>338</v>
      </c>
    </row>
    <row r="13" spans="1:7" s="144" customFormat="1" x14ac:dyDescent="0.25">
      <c r="A13" s="219" t="s">
        <v>339</v>
      </c>
      <c r="B13" s="220" t="s">
        <v>340</v>
      </c>
    </row>
    <row r="14" spans="1:7" s="144" customFormat="1" ht="16.5" customHeight="1" x14ac:dyDescent="0.25">
      <c r="A14" s="219" t="s">
        <v>247</v>
      </c>
      <c r="B14" s="220" t="s">
        <v>332</v>
      </c>
    </row>
    <row r="15" spans="1:7" s="144" customFormat="1" x14ac:dyDescent="0.25">
      <c r="A15" s="219" t="s">
        <v>248</v>
      </c>
      <c r="B15" s="220" t="s">
        <v>332</v>
      </c>
    </row>
    <row r="16" spans="1:7" s="144" customFormat="1" x14ac:dyDescent="0.25">
      <c r="A16" s="219" t="s">
        <v>249</v>
      </c>
      <c r="B16" s="220" t="s">
        <v>341</v>
      </c>
    </row>
    <row r="17" spans="1:6" s="144" customFormat="1" x14ac:dyDescent="0.25">
      <c r="A17" s="219" t="s">
        <v>250</v>
      </c>
      <c r="B17" s="220" t="s">
        <v>341</v>
      </c>
    </row>
    <row r="18" spans="1:6" s="144" customFormat="1" x14ac:dyDescent="0.25">
      <c r="A18" s="219" t="s">
        <v>251</v>
      </c>
      <c r="B18" s="221" t="s">
        <v>342</v>
      </c>
    </row>
    <row r="19" spans="1:6" s="144" customFormat="1" x14ac:dyDescent="0.25">
      <c r="A19" s="219" t="s">
        <v>252</v>
      </c>
      <c r="B19" s="221" t="s">
        <v>343</v>
      </c>
    </row>
    <row r="20" spans="1:6" s="144" customFormat="1" x14ac:dyDescent="0.25">
      <c r="A20" s="219" t="s">
        <v>253</v>
      </c>
      <c r="B20" s="220" t="s">
        <v>343</v>
      </c>
    </row>
    <row r="21" spans="1:6" s="144" customFormat="1" x14ac:dyDescent="0.25">
      <c r="A21" s="219" t="s">
        <v>254</v>
      </c>
      <c r="B21" s="220" t="s">
        <v>343</v>
      </c>
    </row>
    <row r="22" spans="1:6" s="144" customFormat="1" x14ac:dyDescent="0.25"/>
    <row r="23" spans="1:6" s="144" customFormat="1" x14ac:dyDescent="0.25"/>
    <row r="24" spans="1:6" s="144" customFormat="1" x14ac:dyDescent="0.25">
      <c r="A24" s="162"/>
      <c r="B24" s="162"/>
    </row>
    <row r="25" spans="1:6" s="144" customFormat="1" x14ac:dyDescent="0.25">
      <c r="A25" s="162"/>
      <c r="B25" s="162"/>
      <c r="C25" s="162"/>
      <c r="D25" s="162"/>
      <c r="E25" s="162"/>
      <c r="F25" s="162"/>
    </row>
    <row r="27" spans="1:6" s="144" customFormat="1" x14ac:dyDescent="0.25">
      <c r="A27" s="222" t="s">
        <v>344</v>
      </c>
      <c r="B27" s="197"/>
      <c r="C27" s="197"/>
      <c r="D27" s="197"/>
      <c r="E27" s="197"/>
      <c r="F27" s="197"/>
    </row>
    <row r="28" spans="1:6" s="144" customFormat="1" x14ac:dyDescent="0.25">
      <c r="A28" s="223" t="s">
        <v>345</v>
      </c>
    </row>
    <row r="29" spans="1:6" s="144" customFormat="1" x14ac:dyDescent="0.25">
      <c r="A29" s="223" t="s">
        <v>346</v>
      </c>
    </row>
    <row r="30" spans="1:6" s="144" customFormat="1" x14ac:dyDescent="0.25">
      <c r="A30" s="223" t="s">
        <v>347</v>
      </c>
    </row>
    <row r="31" spans="1:6" s="144" customFormat="1" x14ac:dyDescent="0.25">
      <c r="A31" s="223" t="s">
        <v>348</v>
      </c>
    </row>
    <row r="32" spans="1:6" s="144" customFormat="1" x14ac:dyDescent="0.25">
      <c r="A32" s="223" t="s">
        <v>349</v>
      </c>
    </row>
    <row r="33" spans="1:1" s="144" customFormat="1" x14ac:dyDescent="0.25">
      <c r="A33" s="223" t="s">
        <v>350</v>
      </c>
    </row>
    <row r="34" spans="1:1" s="144" customFormat="1" x14ac:dyDescent="0.25">
      <c r="A34" s="223" t="s">
        <v>351</v>
      </c>
    </row>
    <row r="35" spans="1:1" s="144" customFormat="1" x14ac:dyDescent="0.25">
      <c r="A35" s="223" t="s">
        <v>352</v>
      </c>
    </row>
    <row r="36" spans="1:1" s="144" customFormat="1" x14ac:dyDescent="0.25">
      <c r="A36" s="223" t="s">
        <v>353</v>
      </c>
    </row>
    <row r="37" spans="1:1" s="144" customFormat="1" x14ac:dyDescent="0.25">
      <c r="A37" s="223" t="s">
        <v>354</v>
      </c>
    </row>
    <row r="38" spans="1:1" s="144" customFormat="1" x14ac:dyDescent="0.25">
      <c r="A38" s="223" t="s">
        <v>355</v>
      </c>
    </row>
    <row r="39" spans="1:1" s="144" customFormat="1" x14ac:dyDescent="0.25">
      <c r="A39" s="223" t="s">
        <v>356</v>
      </c>
    </row>
    <row r="40" spans="1:1" s="144" customFormat="1" x14ac:dyDescent="0.25">
      <c r="A40" s="223" t="s">
        <v>357</v>
      </c>
    </row>
    <row r="41" spans="1:1" s="144" customFormat="1" x14ac:dyDescent="0.25">
      <c r="A41" s="223" t="s">
        <v>358</v>
      </c>
    </row>
    <row r="42" spans="1:1" s="144" customFormat="1" x14ac:dyDescent="0.25">
      <c r="A42" s="223" t="s">
        <v>359</v>
      </c>
    </row>
    <row r="43" spans="1:1" s="144" customFormat="1" x14ac:dyDescent="0.25">
      <c r="A43" s="223" t="s">
        <v>360</v>
      </c>
    </row>
    <row r="44" spans="1:1" s="144" customFormat="1" x14ac:dyDescent="0.25">
      <c r="A44" s="223" t="s">
        <v>361</v>
      </c>
    </row>
    <row r="45" spans="1:1" s="144" customFormat="1" x14ac:dyDescent="0.25">
      <c r="A45" s="223" t="s">
        <v>362</v>
      </c>
    </row>
    <row r="46" spans="1:1" s="144" customFormat="1" x14ac:dyDescent="0.25">
      <c r="A46" s="223" t="s">
        <v>363</v>
      </c>
    </row>
    <row r="47" spans="1:1" s="144" customFormat="1" x14ac:dyDescent="0.25">
      <c r="A47" s="223" t="s">
        <v>364</v>
      </c>
    </row>
    <row r="48" spans="1:1" s="144" customFormat="1" x14ac:dyDescent="0.25">
      <c r="A48" s="223" t="s">
        <v>365</v>
      </c>
    </row>
    <row r="49" spans="1:1" s="144" customFormat="1" x14ac:dyDescent="0.25">
      <c r="A49" s="223" t="s">
        <v>366</v>
      </c>
    </row>
    <row r="50" spans="1:1" s="144" customFormat="1" x14ac:dyDescent="0.25">
      <c r="A50" s="223" t="s">
        <v>367</v>
      </c>
    </row>
    <row r="51" spans="1:1" s="144" customFormat="1" x14ac:dyDescent="0.25">
      <c r="A51" s="223" t="s">
        <v>368</v>
      </c>
    </row>
    <row r="52" spans="1:1" s="144" customFormat="1" x14ac:dyDescent="0.25">
      <c r="A52" s="223" t="s">
        <v>369</v>
      </c>
    </row>
    <row r="53" spans="1:1" s="144" customFormat="1" x14ac:dyDescent="0.25">
      <c r="A53" s="223" t="s">
        <v>370</v>
      </c>
    </row>
    <row r="54" spans="1:1" s="144" customFormat="1" x14ac:dyDescent="0.25">
      <c r="A54" s="223" t="s">
        <v>371</v>
      </c>
    </row>
    <row r="55" spans="1:1" s="144" customFormat="1" x14ac:dyDescent="0.25">
      <c r="A55" s="223" t="s">
        <v>372</v>
      </c>
    </row>
    <row r="56" spans="1:1" s="144" customFormat="1" x14ac:dyDescent="0.25">
      <c r="A56" s="223" t="s">
        <v>373</v>
      </c>
    </row>
    <row r="57" spans="1:1" s="144" customFormat="1" x14ac:dyDescent="0.25">
      <c r="A57" s="223" t="s">
        <v>374</v>
      </c>
    </row>
    <row r="58" spans="1:1" s="144" customFormat="1" x14ac:dyDescent="0.25">
      <c r="A58" s="223" t="s">
        <v>375</v>
      </c>
    </row>
    <row r="59" spans="1:1" s="144" customFormat="1" x14ac:dyDescent="0.25">
      <c r="A59" s="223" t="s">
        <v>376</v>
      </c>
    </row>
    <row r="60" spans="1:1" s="144" customFormat="1" x14ac:dyDescent="0.25">
      <c r="A60" s="223" t="s">
        <v>377</v>
      </c>
    </row>
    <row r="61" spans="1:1" s="144" customFormat="1" x14ac:dyDescent="0.25">
      <c r="A61" s="223" t="s">
        <v>378</v>
      </c>
    </row>
    <row r="62" spans="1:1" s="144" customFormat="1" x14ac:dyDescent="0.25">
      <c r="A62" s="223" t="s">
        <v>379</v>
      </c>
    </row>
    <row r="63" spans="1:1" s="144" customFormat="1" x14ac:dyDescent="0.25">
      <c r="A63" s="223" t="s">
        <v>380</v>
      </c>
    </row>
    <row r="64" spans="1:1" s="144" customFormat="1" x14ac:dyDescent="0.25">
      <c r="A64" s="223" t="s">
        <v>381</v>
      </c>
    </row>
    <row r="67" spans="1:1" s="144" customFormat="1" x14ac:dyDescent="0.25">
      <c r="A67" s="224"/>
    </row>
    <row r="68" spans="1:1" s="144" customFormat="1" x14ac:dyDescent="0.25">
      <c r="A68" s="225" t="s">
        <v>382</v>
      </c>
    </row>
    <row r="69" spans="1:1" s="144" customFormat="1" x14ac:dyDescent="0.25">
      <c r="A69" s="224"/>
    </row>
    <row r="70" spans="1:1" s="144" customFormat="1" x14ac:dyDescent="0.25">
      <c r="A70" s="226" t="s">
        <v>383</v>
      </c>
    </row>
    <row r="71" spans="1:1" s="144" customFormat="1" x14ac:dyDescent="0.25">
      <c r="A71" s="226" t="s">
        <v>384</v>
      </c>
    </row>
    <row r="72" spans="1:1" s="144" customFormat="1" x14ac:dyDescent="0.25">
      <c r="A72" s="227" t="s">
        <v>385</v>
      </c>
    </row>
    <row r="73" spans="1:1" s="144" customFormat="1" x14ac:dyDescent="0.25">
      <c r="A73" s="224" t="s">
        <v>386</v>
      </c>
    </row>
    <row r="74" spans="1:1" s="144" customFormat="1" x14ac:dyDescent="0.25">
      <c r="A74" s="224" t="s">
        <v>387</v>
      </c>
    </row>
    <row r="75" spans="1:1" s="144" customFormat="1" x14ac:dyDescent="0.25">
      <c r="A75" s="224" t="s">
        <v>388</v>
      </c>
    </row>
    <row r="76" spans="1:1" s="144" customFormat="1" x14ac:dyDescent="0.25">
      <c r="A76" s="224" t="s">
        <v>389</v>
      </c>
    </row>
    <row r="77" spans="1:1" s="144" customFormat="1" x14ac:dyDescent="0.25">
      <c r="A77" s="224" t="s">
        <v>281</v>
      </c>
    </row>
    <row r="78" spans="1:1" s="144" customFormat="1" x14ac:dyDescent="0.25">
      <c r="A78" s="224"/>
    </row>
    <row r="79" spans="1:1" s="144" customFormat="1" x14ac:dyDescent="0.25">
      <c r="A79" s="227" t="s">
        <v>390</v>
      </c>
    </row>
    <row r="80" spans="1:1" s="144" customFormat="1" x14ac:dyDescent="0.25">
      <c r="A80" s="224" t="s">
        <v>391</v>
      </c>
    </row>
    <row r="81" spans="1:1" s="144" customFormat="1" x14ac:dyDescent="0.25">
      <c r="A81" s="224" t="s">
        <v>283</v>
      </c>
    </row>
    <row r="82" spans="1:1" s="144" customFormat="1" x14ac:dyDescent="0.25">
      <c r="A82" s="224" t="s">
        <v>392</v>
      </c>
    </row>
    <row r="83" spans="1:1" s="144" customFormat="1" x14ac:dyDescent="0.25">
      <c r="A83" s="224" t="s">
        <v>393</v>
      </c>
    </row>
    <row r="84" spans="1:1" s="144" customFormat="1" x14ac:dyDescent="0.25">
      <c r="A84" s="224" t="s">
        <v>394</v>
      </c>
    </row>
    <row r="85" spans="1:1" s="144" customFormat="1" x14ac:dyDescent="0.25">
      <c r="A85" s="224" t="s">
        <v>395</v>
      </c>
    </row>
    <row r="86" spans="1:1" s="144" customFormat="1" x14ac:dyDescent="0.25">
      <c r="A86" s="224" t="s">
        <v>396</v>
      </c>
    </row>
    <row r="87" spans="1:1" s="144" customFormat="1" x14ac:dyDescent="0.25">
      <c r="A87" s="224"/>
    </row>
    <row r="88" spans="1:1" s="144" customFormat="1" x14ac:dyDescent="0.25">
      <c r="A88" s="227" t="s">
        <v>397</v>
      </c>
    </row>
    <row r="89" spans="1:1" s="144" customFormat="1" x14ac:dyDescent="0.25">
      <c r="A89" s="224" t="s">
        <v>398</v>
      </c>
    </row>
    <row r="90" spans="1:1" s="144" customFormat="1" x14ac:dyDescent="0.25">
      <c r="A90" s="224" t="s">
        <v>263</v>
      </c>
    </row>
    <row r="91" spans="1:1" s="144" customFormat="1" x14ac:dyDescent="0.25">
      <c r="A91" s="224" t="s">
        <v>399</v>
      </c>
    </row>
    <row r="92" spans="1:1" s="144" customFormat="1" x14ac:dyDescent="0.25">
      <c r="A92" s="224" t="s">
        <v>400</v>
      </c>
    </row>
    <row r="93" spans="1:1" s="144" customFormat="1" x14ac:dyDescent="0.25">
      <c r="A93" s="224" t="s">
        <v>401</v>
      </c>
    </row>
    <row r="94" spans="1:1" s="144" customFormat="1" x14ac:dyDescent="0.25">
      <c r="A94" s="224" t="s">
        <v>402</v>
      </c>
    </row>
    <row r="95" spans="1:1" s="144" customFormat="1" x14ac:dyDescent="0.25">
      <c r="A95" s="224" t="s">
        <v>11</v>
      </c>
    </row>
    <row r="96" spans="1:1" s="144" customFormat="1" x14ac:dyDescent="0.25">
      <c r="A96" s="224" t="s">
        <v>403</v>
      </c>
    </row>
    <row r="97" spans="1:1" s="144" customFormat="1" x14ac:dyDescent="0.25">
      <c r="A97" s="224" t="s">
        <v>404</v>
      </c>
    </row>
    <row r="98" spans="1:1" s="144" customFormat="1" x14ac:dyDescent="0.25">
      <c r="A98" s="224"/>
    </row>
  </sheetData>
  <pageMargins left="0.7" right="0.7" top="0.75" bottom="0.75" header="0.3" footer="0.3"/>
  <pageSetup paperSize="9"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C80EF-23BE-48CF-80E1-CEA9506321E8}">
  <sheetPr>
    <tabColor theme="4" tint="0.79998168889431442"/>
  </sheetPr>
  <dimension ref="A2:K83"/>
  <sheetViews>
    <sheetView zoomScale="90" zoomScaleNormal="90" workbookViewId="0">
      <selection activeCell="A30" sqref="A30"/>
    </sheetView>
  </sheetViews>
  <sheetFormatPr baseColWidth="10" defaultColWidth="11.42578125" defaultRowHeight="15" x14ac:dyDescent="0.25"/>
  <cols>
    <col min="1" max="1" width="33.42578125" customWidth="1"/>
    <col min="2" max="9" width="9.140625" style="10" customWidth="1"/>
    <col min="10" max="11" width="8.5703125" style="10" customWidth="1"/>
    <col min="12" max="12" width="4.7109375" customWidth="1"/>
  </cols>
  <sheetData>
    <row r="2" spans="1:11" ht="49.9" customHeight="1" x14ac:dyDescent="0.25">
      <c r="A2" s="9" t="s">
        <v>221</v>
      </c>
      <c r="B2" s="9">
        <v>2019</v>
      </c>
      <c r="C2" s="9">
        <v>2020</v>
      </c>
      <c r="D2" s="9">
        <v>2021</v>
      </c>
      <c r="E2" s="9">
        <v>2022</v>
      </c>
      <c r="F2" s="9">
        <v>2023</v>
      </c>
      <c r="G2" s="9">
        <v>2024</v>
      </c>
      <c r="H2" s="9">
        <v>2025</v>
      </c>
      <c r="I2" s="9">
        <v>2026</v>
      </c>
      <c r="J2" s="8" t="s">
        <v>191</v>
      </c>
      <c r="K2" s="8" t="s">
        <v>192</v>
      </c>
    </row>
    <row r="3" spans="1:11" x14ac:dyDescent="0.25">
      <c r="A3" s="7" t="s">
        <v>83</v>
      </c>
      <c r="B3" s="12">
        <v>102075</v>
      </c>
      <c r="C3" s="12">
        <v>111313</v>
      </c>
      <c r="D3" s="12">
        <v>87419</v>
      </c>
      <c r="E3" s="12">
        <v>87558</v>
      </c>
      <c r="F3" s="12">
        <v>101531</v>
      </c>
      <c r="G3" s="12">
        <v>105258</v>
      </c>
      <c r="H3" s="12">
        <v>103935</v>
      </c>
      <c r="I3" s="12">
        <v>113234</v>
      </c>
      <c r="J3" s="22">
        <f>((I3-H3)/H3)</f>
        <v>8.9469379900899607E-2</v>
      </c>
      <c r="K3" s="22">
        <f>((I3-AVERAGE(B3:H3))/AVERAGE(B3:H3))</f>
        <v>0.13381557999053051</v>
      </c>
    </row>
    <row r="4" spans="1:11" x14ac:dyDescent="0.25">
      <c r="A4" s="14" t="s">
        <v>78</v>
      </c>
      <c r="B4" s="15">
        <v>29719</v>
      </c>
      <c r="C4" s="15">
        <v>30357</v>
      </c>
      <c r="D4" s="15">
        <v>22700</v>
      </c>
      <c r="E4" s="15">
        <v>28141</v>
      </c>
      <c r="F4" s="15">
        <v>32999</v>
      </c>
      <c r="G4" s="15">
        <v>35838</v>
      </c>
      <c r="H4" s="15">
        <v>34289</v>
      </c>
      <c r="I4" s="15">
        <v>34980</v>
      </c>
      <c r="J4" s="43">
        <f t="shared" ref="J4:J67" si="0">((I4-H4)/H4)</f>
        <v>2.0152235410773135E-2</v>
      </c>
      <c r="K4" s="43">
        <f t="shared" ref="K4:K67" si="1">((I4-AVERAGE(B4:H4))/AVERAGE(B4:H4))</f>
        <v>0.1439757431917886</v>
      </c>
    </row>
    <row r="5" spans="1:11" x14ac:dyDescent="0.25">
      <c r="A5" s="2" t="s">
        <v>77</v>
      </c>
      <c r="B5" s="17">
        <v>4168</v>
      </c>
      <c r="C5" s="17">
        <v>3830</v>
      </c>
      <c r="D5" s="17">
        <v>4000</v>
      </c>
      <c r="E5" s="17">
        <v>4779</v>
      </c>
      <c r="F5" s="17">
        <v>5180</v>
      </c>
      <c r="G5" s="17">
        <v>5066</v>
      </c>
      <c r="H5" s="17">
        <v>4606</v>
      </c>
      <c r="I5" s="17">
        <v>5558</v>
      </c>
      <c r="J5" s="25">
        <f t="shared" si="0"/>
        <v>0.20668693009118541</v>
      </c>
      <c r="K5" s="25">
        <f t="shared" si="1"/>
        <v>0.23007366657181696</v>
      </c>
    </row>
    <row r="6" spans="1:11" x14ac:dyDescent="0.25">
      <c r="A6" s="2" t="s">
        <v>76</v>
      </c>
      <c r="B6" s="17">
        <v>19924</v>
      </c>
      <c r="C6" s="17">
        <v>20601</v>
      </c>
      <c r="D6" s="17">
        <v>14826</v>
      </c>
      <c r="E6" s="17">
        <v>19458</v>
      </c>
      <c r="F6" s="17">
        <v>23095</v>
      </c>
      <c r="G6" s="17">
        <v>25337</v>
      </c>
      <c r="H6" s="17">
        <v>24876</v>
      </c>
      <c r="I6" s="17">
        <v>24282</v>
      </c>
      <c r="J6" s="25">
        <f t="shared" si="0"/>
        <v>-2.3878437047756874E-2</v>
      </c>
      <c r="K6" s="25">
        <f t="shared" si="1"/>
        <v>0.1475657757043419</v>
      </c>
    </row>
    <row r="7" spans="1:11" x14ac:dyDescent="0.25">
      <c r="A7" s="2" t="s">
        <v>75</v>
      </c>
      <c r="B7" s="17">
        <v>2021</v>
      </c>
      <c r="C7" s="17">
        <v>1997</v>
      </c>
      <c r="D7" s="17">
        <v>1034</v>
      </c>
      <c r="E7" s="17">
        <v>1172</v>
      </c>
      <c r="F7" s="17">
        <v>1349</v>
      </c>
      <c r="G7" s="17">
        <v>1508</v>
      </c>
      <c r="H7" s="17">
        <v>1263</v>
      </c>
      <c r="I7" s="17">
        <v>1543</v>
      </c>
      <c r="J7" s="25">
        <f t="shared" si="0"/>
        <v>0.22169437846397466</v>
      </c>
      <c r="K7" s="25">
        <f t="shared" si="1"/>
        <v>4.4180201082753244E-2</v>
      </c>
    </row>
    <row r="8" spans="1:11" x14ac:dyDescent="0.25">
      <c r="A8" s="2" t="s">
        <v>74</v>
      </c>
      <c r="B8" s="17">
        <v>1165</v>
      </c>
      <c r="C8" s="17">
        <v>1166</v>
      </c>
      <c r="D8" s="17">
        <v>878</v>
      </c>
      <c r="E8" s="17">
        <v>888</v>
      </c>
      <c r="F8" s="17">
        <v>1113</v>
      </c>
      <c r="G8" s="17">
        <v>1332</v>
      </c>
      <c r="H8" s="17">
        <v>1289</v>
      </c>
      <c r="I8" s="17">
        <v>1195</v>
      </c>
      <c r="J8" s="25">
        <f t="shared" si="0"/>
        <v>-7.2924747866563222E-2</v>
      </c>
      <c r="K8" s="25">
        <f t="shared" si="1"/>
        <v>6.8190524837185476E-2</v>
      </c>
    </row>
    <row r="9" spans="1:11" x14ac:dyDescent="0.25">
      <c r="A9" s="6" t="s">
        <v>73</v>
      </c>
      <c r="B9" s="17">
        <v>305</v>
      </c>
      <c r="C9" s="17">
        <v>405</v>
      </c>
      <c r="D9" s="17">
        <v>272</v>
      </c>
      <c r="E9" s="17">
        <v>261</v>
      </c>
      <c r="F9" s="17">
        <v>386</v>
      </c>
      <c r="G9" s="17">
        <v>512</v>
      </c>
      <c r="H9" s="17">
        <v>469</v>
      </c>
      <c r="I9" s="17">
        <v>406</v>
      </c>
      <c r="J9" s="25">
        <f t="shared" si="0"/>
        <v>-0.13432835820895522</v>
      </c>
      <c r="K9" s="25">
        <f t="shared" si="1"/>
        <v>8.8888888888888962E-2</v>
      </c>
    </row>
    <row r="10" spans="1:11" x14ac:dyDescent="0.25">
      <c r="A10" s="4" t="s">
        <v>71</v>
      </c>
      <c r="B10" s="19">
        <v>244</v>
      </c>
      <c r="C10" s="19">
        <v>339</v>
      </c>
      <c r="D10" s="19">
        <v>236</v>
      </c>
      <c r="E10" s="19">
        <v>213</v>
      </c>
      <c r="F10" s="19">
        <v>351</v>
      </c>
      <c r="G10" s="19">
        <v>458</v>
      </c>
      <c r="H10" s="19">
        <v>408</v>
      </c>
      <c r="I10" s="19">
        <v>352</v>
      </c>
      <c r="J10" s="25">
        <f t="shared" si="0"/>
        <v>-0.13725490196078433</v>
      </c>
      <c r="K10" s="25">
        <f t="shared" si="1"/>
        <v>9.5598043574922215E-2</v>
      </c>
    </row>
    <row r="11" spans="1:11" x14ac:dyDescent="0.25">
      <c r="A11" s="4" t="s">
        <v>72</v>
      </c>
      <c r="B11" s="19">
        <v>61</v>
      </c>
      <c r="C11" s="19">
        <v>66</v>
      </c>
      <c r="D11" s="19">
        <v>36</v>
      </c>
      <c r="E11" s="19">
        <v>48</v>
      </c>
      <c r="F11" s="19">
        <v>35</v>
      </c>
      <c r="G11" s="19">
        <v>54</v>
      </c>
      <c r="H11" s="19">
        <v>61</v>
      </c>
      <c r="I11" s="19">
        <v>54</v>
      </c>
      <c r="J11" s="25">
        <f t="shared" si="0"/>
        <v>-0.11475409836065574</v>
      </c>
      <c r="K11" s="25">
        <f t="shared" si="1"/>
        <v>4.7091412742382315E-2</v>
      </c>
    </row>
    <row r="12" spans="1:11" x14ac:dyDescent="0.25">
      <c r="A12" s="6" t="s">
        <v>70</v>
      </c>
      <c r="B12" s="17">
        <v>2046</v>
      </c>
      <c r="C12" s="17">
        <v>2358</v>
      </c>
      <c r="D12" s="17">
        <v>1690</v>
      </c>
      <c r="E12" s="17">
        <v>1583</v>
      </c>
      <c r="F12" s="17">
        <v>1876</v>
      </c>
      <c r="G12" s="17">
        <v>2083</v>
      </c>
      <c r="H12" s="17">
        <v>1766</v>
      </c>
      <c r="I12" s="17">
        <v>1996</v>
      </c>
      <c r="J12" s="25">
        <f t="shared" si="0"/>
        <v>0.13023782559456398</v>
      </c>
      <c r="K12" s="25">
        <f t="shared" si="1"/>
        <v>4.2530965527533153E-2</v>
      </c>
    </row>
    <row r="13" spans="1:11" x14ac:dyDescent="0.25">
      <c r="A13" s="14" t="s">
        <v>69</v>
      </c>
      <c r="B13" s="15">
        <v>11823</v>
      </c>
      <c r="C13" s="15">
        <v>13216</v>
      </c>
      <c r="D13" s="15">
        <v>9209</v>
      </c>
      <c r="E13" s="15">
        <v>9024</v>
      </c>
      <c r="F13" s="15">
        <v>11275</v>
      </c>
      <c r="G13" s="15">
        <v>11078</v>
      </c>
      <c r="H13" s="15">
        <v>11554</v>
      </c>
      <c r="I13" s="15">
        <v>12662</v>
      </c>
      <c r="J13" s="43">
        <f t="shared" si="0"/>
        <v>9.5897524666782072E-2</v>
      </c>
      <c r="K13" s="43">
        <f t="shared" si="1"/>
        <v>0.14842120265875425</v>
      </c>
    </row>
    <row r="14" spans="1:11" x14ac:dyDescent="0.25">
      <c r="A14" s="2" t="s">
        <v>68</v>
      </c>
      <c r="B14" s="17">
        <v>4874</v>
      </c>
      <c r="C14" s="17">
        <v>5191</v>
      </c>
      <c r="D14" s="17">
        <v>3568</v>
      </c>
      <c r="E14" s="17">
        <v>3795</v>
      </c>
      <c r="F14" s="17">
        <v>4788</v>
      </c>
      <c r="G14" s="17">
        <v>4618</v>
      </c>
      <c r="H14" s="17">
        <v>4677</v>
      </c>
      <c r="I14" s="17">
        <v>5082</v>
      </c>
      <c r="J14" s="25">
        <f t="shared" si="0"/>
        <v>8.6593970493906353E-2</v>
      </c>
      <c r="K14" s="25">
        <f t="shared" si="1"/>
        <v>0.12893910063152553</v>
      </c>
    </row>
    <row r="15" spans="1:11" x14ac:dyDescent="0.25">
      <c r="A15" s="4" t="s">
        <v>67</v>
      </c>
      <c r="B15" s="19">
        <v>4646</v>
      </c>
      <c r="C15" s="19">
        <v>5023</v>
      </c>
      <c r="D15" s="19">
        <v>3409</v>
      </c>
      <c r="E15" s="19">
        <v>3672</v>
      </c>
      <c r="F15" s="19">
        <v>4620</v>
      </c>
      <c r="G15" s="19">
        <v>4411</v>
      </c>
      <c r="H15" s="19">
        <v>4479</v>
      </c>
      <c r="I15" s="19">
        <v>4827</v>
      </c>
      <c r="J15" s="25">
        <f t="shared" si="0"/>
        <v>7.7695914266577362E-2</v>
      </c>
      <c r="K15" s="25">
        <f t="shared" si="1"/>
        <v>0.11662260409781884</v>
      </c>
    </row>
    <row r="16" spans="1:11" x14ac:dyDescent="0.25">
      <c r="A16" s="4" t="s">
        <v>66</v>
      </c>
      <c r="B16" s="19">
        <v>228</v>
      </c>
      <c r="C16" s="19">
        <v>168</v>
      </c>
      <c r="D16" s="19">
        <v>159</v>
      </c>
      <c r="E16" s="19">
        <v>123</v>
      </c>
      <c r="F16" s="19">
        <v>168</v>
      </c>
      <c r="G16" s="19">
        <v>207</v>
      </c>
      <c r="H16" s="19">
        <v>198</v>
      </c>
      <c r="I16" s="19">
        <v>255</v>
      </c>
      <c r="J16" s="25">
        <f t="shared" si="0"/>
        <v>0.2878787878787879</v>
      </c>
      <c r="K16" s="25">
        <f t="shared" si="1"/>
        <v>0.4268585131894484</v>
      </c>
    </row>
    <row r="17" spans="1:11" x14ac:dyDescent="0.25">
      <c r="A17" s="2" t="s">
        <v>65</v>
      </c>
      <c r="B17" s="17">
        <v>784</v>
      </c>
      <c r="C17" s="17">
        <v>785</v>
      </c>
      <c r="D17" s="17">
        <v>486</v>
      </c>
      <c r="E17" s="17">
        <v>536</v>
      </c>
      <c r="F17" s="17">
        <v>667</v>
      </c>
      <c r="G17" s="17">
        <v>595</v>
      </c>
      <c r="H17" s="17">
        <v>681</v>
      </c>
      <c r="I17" s="17">
        <v>800</v>
      </c>
      <c r="J17" s="25">
        <f t="shared" si="0"/>
        <v>0.17474302496328928</v>
      </c>
      <c r="K17" s="25">
        <f t="shared" si="1"/>
        <v>0.23511248345831504</v>
      </c>
    </row>
    <row r="18" spans="1:11" x14ac:dyDescent="0.25">
      <c r="A18" s="4" t="s">
        <v>64</v>
      </c>
      <c r="B18" s="19">
        <v>643</v>
      </c>
      <c r="C18" s="19">
        <v>693</v>
      </c>
      <c r="D18" s="19">
        <v>412</v>
      </c>
      <c r="E18" s="19">
        <v>475</v>
      </c>
      <c r="F18" s="19">
        <v>593</v>
      </c>
      <c r="G18" s="19">
        <v>531</v>
      </c>
      <c r="H18" s="19">
        <v>608</v>
      </c>
      <c r="I18" s="19">
        <v>705</v>
      </c>
      <c r="J18" s="25">
        <f t="shared" si="0"/>
        <v>0.15953947368421054</v>
      </c>
      <c r="K18" s="25">
        <f t="shared" si="1"/>
        <v>0.24778761061946902</v>
      </c>
    </row>
    <row r="19" spans="1:11" x14ac:dyDescent="0.25">
      <c r="A19" s="4" t="s">
        <v>63</v>
      </c>
      <c r="B19" s="19">
        <v>141</v>
      </c>
      <c r="C19" s="19">
        <v>92</v>
      </c>
      <c r="D19" s="19">
        <v>74</v>
      </c>
      <c r="E19" s="19">
        <v>61</v>
      </c>
      <c r="F19" s="19">
        <v>74</v>
      </c>
      <c r="G19" s="19">
        <v>64</v>
      </c>
      <c r="H19" s="19">
        <v>73</v>
      </c>
      <c r="I19" s="19">
        <v>95</v>
      </c>
      <c r="J19" s="25">
        <f t="shared" si="0"/>
        <v>0.30136986301369861</v>
      </c>
      <c r="K19" s="25">
        <f t="shared" si="1"/>
        <v>0.14853195164076002</v>
      </c>
    </row>
    <row r="20" spans="1:11" x14ac:dyDescent="0.25">
      <c r="A20" s="2" t="s">
        <v>62</v>
      </c>
      <c r="B20" s="17">
        <v>1195</v>
      </c>
      <c r="C20" s="17">
        <v>1342</v>
      </c>
      <c r="D20" s="17">
        <v>1044</v>
      </c>
      <c r="E20" s="17">
        <v>812</v>
      </c>
      <c r="F20" s="17">
        <v>923</v>
      </c>
      <c r="G20" s="17">
        <v>872</v>
      </c>
      <c r="H20" s="17">
        <v>1126</v>
      </c>
      <c r="I20" s="17">
        <v>1081</v>
      </c>
      <c r="J20" s="25">
        <f t="shared" si="0"/>
        <v>-3.9964476021314387E-2</v>
      </c>
      <c r="K20" s="25">
        <f t="shared" si="1"/>
        <v>3.4591194968553424E-2</v>
      </c>
    </row>
    <row r="21" spans="1:11" x14ac:dyDescent="0.25">
      <c r="A21" s="4" t="s">
        <v>61</v>
      </c>
      <c r="B21" s="19">
        <v>1133</v>
      </c>
      <c r="C21" s="19">
        <v>1301</v>
      </c>
      <c r="D21" s="19">
        <v>1015</v>
      </c>
      <c r="E21" s="19">
        <v>792</v>
      </c>
      <c r="F21" s="19">
        <v>900</v>
      </c>
      <c r="G21" s="19">
        <v>851</v>
      </c>
      <c r="H21" s="19">
        <v>1094</v>
      </c>
      <c r="I21" s="19">
        <v>1068</v>
      </c>
      <c r="J21" s="25">
        <f t="shared" si="0"/>
        <v>-2.376599634369287E-2</v>
      </c>
      <c r="K21" s="25">
        <f t="shared" si="1"/>
        <v>5.5038103302286145E-2</v>
      </c>
    </row>
    <row r="22" spans="1:11" x14ac:dyDescent="0.25">
      <c r="A22" s="4" t="s">
        <v>60</v>
      </c>
      <c r="B22" s="19">
        <v>62</v>
      </c>
      <c r="C22" s="19">
        <v>41</v>
      </c>
      <c r="D22" s="19">
        <v>29</v>
      </c>
      <c r="E22" s="19">
        <v>20</v>
      </c>
      <c r="F22" s="19">
        <v>23</v>
      </c>
      <c r="G22" s="19">
        <v>21</v>
      </c>
      <c r="H22" s="19">
        <v>32</v>
      </c>
      <c r="I22" s="19">
        <v>13</v>
      </c>
      <c r="J22" s="25">
        <f t="shared" si="0"/>
        <v>-0.59375</v>
      </c>
      <c r="K22" s="25">
        <f t="shared" si="1"/>
        <v>-0.60087719298245612</v>
      </c>
    </row>
    <row r="23" spans="1:11" x14ac:dyDescent="0.25">
      <c r="A23" s="2" t="s">
        <v>59</v>
      </c>
      <c r="B23" s="17">
        <v>2702</v>
      </c>
      <c r="C23" s="17">
        <v>3262</v>
      </c>
      <c r="D23" s="17">
        <v>2355</v>
      </c>
      <c r="E23" s="17">
        <v>2070</v>
      </c>
      <c r="F23" s="17">
        <v>2653</v>
      </c>
      <c r="G23" s="17">
        <v>2913</v>
      </c>
      <c r="H23" s="17">
        <v>2883</v>
      </c>
      <c r="I23" s="17">
        <v>3112</v>
      </c>
      <c r="J23" s="25">
        <f t="shared" si="0"/>
        <v>7.9431148109608052E-2</v>
      </c>
      <c r="K23" s="25">
        <f t="shared" si="1"/>
        <v>0.15638602824078982</v>
      </c>
    </row>
    <row r="24" spans="1:11" x14ac:dyDescent="0.25">
      <c r="A24" s="4" t="s">
        <v>58</v>
      </c>
      <c r="B24" s="19">
        <v>2584</v>
      </c>
      <c r="C24" s="19">
        <v>3114</v>
      </c>
      <c r="D24" s="19">
        <v>2283</v>
      </c>
      <c r="E24" s="19">
        <v>1999</v>
      </c>
      <c r="F24" s="19">
        <v>2538</v>
      </c>
      <c r="G24" s="19">
        <v>2798</v>
      </c>
      <c r="H24" s="19">
        <v>2797</v>
      </c>
      <c r="I24" s="19">
        <v>2990</v>
      </c>
      <c r="J24" s="25">
        <f t="shared" si="0"/>
        <v>6.9002502681444408E-2</v>
      </c>
      <c r="K24" s="25">
        <f t="shared" si="1"/>
        <v>0.15552365704190366</v>
      </c>
    </row>
    <row r="25" spans="1:11" x14ac:dyDescent="0.25">
      <c r="A25" s="4" t="s">
        <v>57</v>
      </c>
      <c r="B25" s="19">
        <v>118</v>
      </c>
      <c r="C25" s="19">
        <v>148</v>
      </c>
      <c r="D25" s="19">
        <v>72</v>
      </c>
      <c r="E25" s="19">
        <v>71</v>
      </c>
      <c r="F25" s="19">
        <v>115</v>
      </c>
      <c r="G25" s="19">
        <v>115</v>
      </c>
      <c r="H25" s="19">
        <v>86</v>
      </c>
      <c r="I25" s="19">
        <v>122</v>
      </c>
      <c r="J25" s="25">
        <f t="shared" si="0"/>
        <v>0.41860465116279072</v>
      </c>
      <c r="K25" s="25">
        <f t="shared" si="1"/>
        <v>0.17793103448275865</v>
      </c>
    </row>
    <row r="26" spans="1:11" x14ac:dyDescent="0.25">
      <c r="A26" s="2" t="s">
        <v>56</v>
      </c>
      <c r="B26" s="17">
        <v>1031</v>
      </c>
      <c r="C26" s="17">
        <v>1264</v>
      </c>
      <c r="D26" s="17">
        <v>893</v>
      </c>
      <c r="E26" s="17">
        <v>908</v>
      </c>
      <c r="F26" s="17">
        <v>1178</v>
      </c>
      <c r="G26" s="17">
        <v>1109</v>
      </c>
      <c r="H26" s="17">
        <v>1163</v>
      </c>
      <c r="I26" s="17">
        <v>1446</v>
      </c>
      <c r="J26" s="25">
        <f t="shared" si="0"/>
        <v>0.24333619948409285</v>
      </c>
      <c r="K26" s="25">
        <f t="shared" si="1"/>
        <v>0.34137291280148424</v>
      </c>
    </row>
    <row r="27" spans="1:11" x14ac:dyDescent="0.25">
      <c r="A27" s="2" t="s">
        <v>55</v>
      </c>
      <c r="B27" s="17">
        <v>857</v>
      </c>
      <c r="C27" s="17">
        <v>984</v>
      </c>
      <c r="D27" s="17">
        <v>593</v>
      </c>
      <c r="E27" s="17">
        <v>659</v>
      </c>
      <c r="F27" s="17">
        <v>690</v>
      </c>
      <c r="G27" s="17">
        <v>578</v>
      </c>
      <c r="H27" s="17">
        <v>630</v>
      </c>
      <c r="I27" s="17">
        <v>696</v>
      </c>
      <c r="J27" s="25">
        <f t="shared" si="0"/>
        <v>0.10476190476190476</v>
      </c>
      <c r="K27" s="25">
        <f t="shared" si="1"/>
        <v>-2.3842917251051893E-2</v>
      </c>
    </row>
    <row r="28" spans="1:11" x14ac:dyDescent="0.25">
      <c r="A28" s="2" t="s">
        <v>54</v>
      </c>
      <c r="B28" s="17">
        <v>380</v>
      </c>
      <c r="C28" s="17">
        <v>388</v>
      </c>
      <c r="D28" s="17">
        <v>270</v>
      </c>
      <c r="E28" s="17">
        <v>244</v>
      </c>
      <c r="F28" s="17">
        <v>376</v>
      </c>
      <c r="G28" s="17">
        <v>393</v>
      </c>
      <c r="H28" s="17">
        <v>394</v>
      </c>
      <c r="I28" s="17">
        <v>445</v>
      </c>
      <c r="J28" s="25">
        <f t="shared" si="0"/>
        <v>0.12944162436548223</v>
      </c>
      <c r="K28" s="25">
        <f t="shared" si="1"/>
        <v>0.27402862985685073</v>
      </c>
    </row>
    <row r="29" spans="1:11" x14ac:dyDescent="0.25">
      <c r="A29" s="14" t="s">
        <v>53</v>
      </c>
      <c r="B29" s="15">
        <v>3058</v>
      </c>
      <c r="C29" s="15">
        <v>2798</v>
      </c>
      <c r="D29" s="15">
        <v>2668</v>
      </c>
      <c r="E29" s="15">
        <v>2221</v>
      </c>
      <c r="F29" s="15">
        <v>2390</v>
      </c>
      <c r="G29" s="15">
        <v>2332</v>
      </c>
      <c r="H29" s="15">
        <v>2360</v>
      </c>
      <c r="I29" s="15">
        <v>2248</v>
      </c>
      <c r="J29" s="43">
        <f t="shared" si="0"/>
        <v>-4.7457627118644069E-2</v>
      </c>
      <c r="K29" s="43">
        <f t="shared" si="1"/>
        <v>-0.1172939922589331</v>
      </c>
    </row>
    <row r="30" spans="1:11" x14ac:dyDescent="0.25">
      <c r="A30" s="2" t="s">
        <v>52</v>
      </c>
      <c r="B30" s="17">
        <v>990</v>
      </c>
      <c r="C30" s="17">
        <v>928</v>
      </c>
      <c r="D30" s="17">
        <v>919</v>
      </c>
      <c r="E30" s="17">
        <v>747</v>
      </c>
      <c r="F30" s="17">
        <v>742</v>
      </c>
      <c r="G30" s="17">
        <v>833</v>
      </c>
      <c r="H30" s="17">
        <v>673</v>
      </c>
      <c r="I30" s="17">
        <v>763</v>
      </c>
      <c r="J30" s="25">
        <f t="shared" si="0"/>
        <v>0.1337295690936107</v>
      </c>
      <c r="K30" s="25">
        <f t="shared" si="1"/>
        <v>-8.4190672153635085E-2</v>
      </c>
    </row>
    <row r="31" spans="1:11" x14ac:dyDescent="0.25">
      <c r="A31" s="4" t="s">
        <v>51</v>
      </c>
      <c r="B31" s="19">
        <v>636</v>
      </c>
      <c r="C31" s="19">
        <v>643</v>
      </c>
      <c r="D31" s="19">
        <v>545</v>
      </c>
      <c r="E31" s="19">
        <v>496</v>
      </c>
      <c r="F31" s="19">
        <v>515</v>
      </c>
      <c r="G31" s="19">
        <v>413</v>
      </c>
      <c r="H31" s="19">
        <v>438</v>
      </c>
      <c r="I31" s="19">
        <v>552</v>
      </c>
      <c r="J31" s="25">
        <f t="shared" si="0"/>
        <v>0.26027397260273971</v>
      </c>
      <c r="K31" s="25">
        <f t="shared" si="1"/>
        <v>4.8290830168204048E-2</v>
      </c>
    </row>
    <row r="32" spans="1:11" x14ac:dyDescent="0.25">
      <c r="A32" s="4" t="s">
        <v>50</v>
      </c>
      <c r="B32" s="19">
        <v>354</v>
      </c>
      <c r="C32" s="19">
        <v>285</v>
      </c>
      <c r="D32" s="19">
        <v>374</v>
      </c>
      <c r="E32" s="19">
        <v>251</v>
      </c>
      <c r="F32" s="19">
        <v>227</v>
      </c>
      <c r="G32" s="19">
        <v>420</v>
      </c>
      <c r="H32" s="19">
        <v>235</v>
      </c>
      <c r="I32" s="19">
        <v>211</v>
      </c>
      <c r="J32" s="25">
        <f t="shared" si="0"/>
        <v>-0.10212765957446808</v>
      </c>
      <c r="K32" s="25">
        <f t="shared" si="1"/>
        <v>-0.31174277726001859</v>
      </c>
    </row>
    <row r="33" spans="1:11" x14ac:dyDescent="0.25">
      <c r="A33" s="2" t="s">
        <v>49</v>
      </c>
      <c r="B33" s="17">
        <v>201</v>
      </c>
      <c r="C33" s="17">
        <v>164</v>
      </c>
      <c r="D33" s="17">
        <v>146</v>
      </c>
      <c r="E33" s="17">
        <v>124</v>
      </c>
      <c r="F33" s="17">
        <v>111</v>
      </c>
      <c r="G33" s="17">
        <v>148</v>
      </c>
      <c r="H33" s="17">
        <v>134</v>
      </c>
      <c r="I33" s="17">
        <v>123</v>
      </c>
      <c r="J33" s="25">
        <f t="shared" si="0"/>
        <v>-8.2089552238805971E-2</v>
      </c>
      <c r="K33" s="25">
        <f t="shared" si="1"/>
        <v>-0.16245136186770431</v>
      </c>
    </row>
    <row r="34" spans="1:11" x14ac:dyDescent="0.25">
      <c r="A34" s="2" t="s">
        <v>48</v>
      </c>
      <c r="B34" s="17">
        <v>468</v>
      </c>
      <c r="C34" s="17">
        <v>360</v>
      </c>
      <c r="D34" s="17">
        <v>357</v>
      </c>
      <c r="E34" s="17">
        <v>276</v>
      </c>
      <c r="F34" s="17">
        <v>349</v>
      </c>
      <c r="G34" s="17">
        <v>301</v>
      </c>
      <c r="H34" s="17">
        <v>322</v>
      </c>
      <c r="I34" s="17">
        <v>278</v>
      </c>
      <c r="J34" s="25">
        <f t="shared" si="0"/>
        <v>-0.13664596273291926</v>
      </c>
      <c r="K34" s="25">
        <f t="shared" si="1"/>
        <v>-0.20016440608302505</v>
      </c>
    </row>
    <row r="35" spans="1:11" x14ac:dyDescent="0.25">
      <c r="A35" s="5" t="s">
        <v>47</v>
      </c>
      <c r="B35" s="19">
        <v>287</v>
      </c>
      <c r="C35" s="19">
        <v>200</v>
      </c>
      <c r="D35" s="19">
        <v>229</v>
      </c>
      <c r="E35" s="19">
        <v>146</v>
      </c>
      <c r="F35" s="19">
        <v>174</v>
      </c>
      <c r="G35" s="19">
        <v>126</v>
      </c>
      <c r="H35" s="19">
        <v>140</v>
      </c>
      <c r="I35" s="19">
        <v>120</v>
      </c>
      <c r="J35" s="25">
        <f t="shared" si="0"/>
        <v>-0.14285714285714285</v>
      </c>
      <c r="K35" s="25">
        <f t="shared" si="1"/>
        <v>-0.35483870967741937</v>
      </c>
    </row>
    <row r="36" spans="1:11" x14ac:dyDescent="0.25">
      <c r="A36" s="5" t="s">
        <v>46</v>
      </c>
      <c r="B36" s="19">
        <v>181</v>
      </c>
      <c r="C36" s="19">
        <v>160</v>
      </c>
      <c r="D36" s="19">
        <v>128</v>
      </c>
      <c r="E36" s="19">
        <v>130</v>
      </c>
      <c r="F36" s="19">
        <v>175</v>
      </c>
      <c r="G36" s="19">
        <v>175</v>
      </c>
      <c r="H36" s="19">
        <v>182</v>
      </c>
      <c r="I36" s="19">
        <v>158</v>
      </c>
      <c r="J36" s="25">
        <f t="shared" si="0"/>
        <v>-0.13186813186813187</v>
      </c>
      <c r="K36" s="25">
        <f t="shared" si="1"/>
        <v>-2.2104332449160109E-2</v>
      </c>
    </row>
    <row r="37" spans="1:11" x14ac:dyDescent="0.25">
      <c r="A37" s="2" t="s">
        <v>45</v>
      </c>
      <c r="B37" s="17">
        <v>532</v>
      </c>
      <c r="C37" s="17">
        <v>524</v>
      </c>
      <c r="D37" s="17">
        <v>483</v>
      </c>
      <c r="E37" s="17">
        <v>483</v>
      </c>
      <c r="F37" s="17">
        <v>471</v>
      </c>
      <c r="G37" s="17">
        <v>372</v>
      </c>
      <c r="H37" s="17">
        <v>448</v>
      </c>
      <c r="I37" s="17">
        <v>380</v>
      </c>
      <c r="J37" s="25">
        <f t="shared" si="0"/>
        <v>-0.15178571428571427</v>
      </c>
      <c r="K37" s="25">
        <f t="shared" si="1"/>
        <v>-0.19710232417748264</v>
      </c>
    </row>
    <row r="38" spans="1:11" x14ac:dyDescent="0.25">
      <c r="A38" s="4" t="s">
        <v>44</v>
      </c>
      <c r="B38" s="19">
        <v>240</v>
      </c>
      <c r="C38" s="19">
        <v>260</v>
      </c>
      <c r="D38" s="19">
        <v>280</v>
      </c>
      <c r="E38" s="19">
        <v>239</v>
      </c>
      <c r="F38" s="19">
        <v>199</v>
      </c>
      <c r="G38" s="19">
        <v>206</v>
      </c>
      <c r="H38" s="19">
        <v>209</v>
      </c>
      <c r="I38" s="19">
        <v>149</v>
      </c>
      <c r="J38" s="25">
        <f t="shared" si="0"/>
        <v>-0.28708133971291866</v>
      </c>
      <c r="K38" s="25">
        <f t="shared" si="1"/>
        <v>-0.36129822412737289</v>
      </c>
    </row>
    <row r="39" spans="1:11" x14ac:dyDescent="0.25">
      <c r="A39" s="4" t="s">
        <v>43</v>
      </c>
      <c r="B39" s="19">
        <v>292</v>
      </c>
      <c r="C39" s="19">
        <v>264</v>
      </c>
      <c r="D39" s="19">
        <v>203</v>
      </c>
      <c r="E39" s="19">
        <v>244</v>
      </c>
      <c r="F39" s="19">
        <v>272</v>
      </c>
      <c r="G39" s="19">
        <v>166</v>
      </c>
      <c r="H39" s="19">
        <v>239</v>
      </c>
      <c r="I39" s="19">
        <v>231</v>
      </c>
      <c r="J39" s="25">
        <f t="shared" si="0"/>
        <v>-3.3472803347280332E-2</v>
      </c>
      <c r="K39" s="25">
        <f t="shared" si="1"/>
        <v>-3.7499999999999999E-2</v>
      </c>
    </row>
    <row r="40" spans="1:11" x14ac:dyDescent="0.25">
      <c r="A40" s="2" t="s">
        <v>42</v>
      </c>
      <c r="B40" s="17">
        <v>614</v>
      </c>
      <c r="C40" s="17">
        <v>497</v>
      </c>
      <c r="D40" s="17">
        <v>499</v>
      </c>
      <c r="E40" s="17">
        <v>426</v>
      </c>
      <c r="F40" s="17">
        <v>513</v>
      </c>
      <c r="G40" s="17">
        <v>460</v>
      </c>
      <c r="H40" s="17">
        <v>543</v>
      </c>
      <c r="I40" s="17">
        <v>495</v>
      </c>
      <c r="J40" s="25">
        <f t="shared" si="0"/>
        <v>-8.8397790055248615E-2</v>
      </c>
      <c r="K40" s="25">
        <f t="shared" si="1"/>
        <v>-2.4493243243243274E-2</v>
      </c>
    </row>
    <row r="41" spans="1:11" x14ac:dyDescent="0.25">
      <c r="A41" s="2" t="s">
        <v>41</v>
      </c>
      <c r="B41" s="17">
        <v>253</v>
      </c>
      <c r="C41" s="17">
        <v>325</v>
      </c>
      <c r="D41" s="17">
        <v>264</v>
      </c>
      <c r="E41" s="17">
        <v>165</v>
      </c>
      <c r="F41" s="17">
        <v>204</v>
      </c>
      <c r="G41" s="17">
        <v>218</v>
      </c>
      <c r="H41" s="17">
        <v>240</v>
      </c>
      <c r="I41" s="17">
        <v>209</v>
      </c>
      <c r="J41" s="25">
        <f t="shared" si="0"/>
        <v>-0.12916666666666668</v>
      </c>
      <c r="K41" s="25">
        <f t="shared" si="1"/>
        <v>-0.12342720191731571</v>
      </c>
    </row>
    <row r="42" spans="1:11" x14ac:dyDescent="0.25">
      <c r="A42" s="14" t="s">
        <v>40</v>
      </c>
      <c r="B42" s="15">
        <v>11856</v>
      </c>
      <c r="C42" s="15">
        <v>11965</v>
      </c>
      <c r="D42" s="15">
        <v>8987</v>
      </c>
      <c r="E42" s="15">
        <v>6063</v>
      </c>
      <c r="F42" s="15">
        <v>6174</v>
      </c>
      <c r="G42" s="15">
        <v>6520</v>
      </c>
      <c r="H42" s="15">
        <v>6169</v>
      </c>
      <c r="I42" s="15">
        <v>5912</v>
      </c>
      <c r="J42" s="43">
        <f t="shared" si="0"/>
        <v>-4.1659912465553575E-2</v>
      </c>
      <c r="K42" s="43">
        <f t="shared" si="1"/>
        <v>-0.28319534416461706</v>
      </c>
    </row>
    <row r="43" spans="1:11" x14ac:dyDescent="0.25">
      <c r="A43" s="2" t="s">
        <v>39</v>
      </c>
      <c r="B43" s="17">
        <v>5107</v>
      </c>
      <c r="C43" s="17">
        <v>5515</v>
      </c>
      <c r="D43" s="17">
        <v>4384</v>
      </c>
      <c r="E43" s="17">
        <v>3216</v>
      </c>
      <c r="F43" s="17">
        <v>3375</v>
      </c>
      <c r="G43" s="17">
        <v>3833</v>
      </c>
      <c r="H43" s="17">
        <v>3624</v>
      </c>
      <c r="I43" s="17">
        <v>3568</v>
      </c>
      <c r="J43" s="25">
        <f t="shared" si="0"/>
        <v>-1.5452538631346579E-2</v>
      </c>
      <c r="K43" s="25">
        <f t="shared" si="1"/>
        <v>-0.14035933090108071</v>
      </c>
    </row>
    <row r="44" spans="1:11" x14ac:dyDescent="0.25">
      <c r="A44" s="4" t="s">
        <v>38</v>
      </c>
      <c r="B44" s="19">
        <v>4748</v>
      </c>
      <c r="C44" s="19">
        <v>5138</v>
      </c>
      <c r="D44" s="19">
        <v>4083</v>
      </c>
      <c r="E44" s="19">
        <v>2897</v>
      </c>
      <c r="F44" s="19">
        <v>3069</v>
      </c>
      <c r="G44" s="19">
        <v>3522</v>
      </c>
      <c r="H44" s="19">
        <v>3230</v>
      </c>
      <c r="I44" s="19">
        <v>3191</v>
      </c>
      <c r="J44" s="25">
        <f t="shared" si="0"/>
        <v>-1.2074303405572756E-2</v>
      </c>
      <c r="K44" s="25">
        <f t="shared" si="1"/>
        <v>-0.16300071195713273</v>
      </c>
    </row>
    <row r="45" spans="1:11" x14ac:dyDescent="0.25">
      <c r="A45" s="4" t="s">
        <v>37</v>
      </c>
      <c r="B45" s="19">
        <v>359</v>
      </c>
      <c r="C45" s="19">
        <v>377</v>
      </c>
      <c r="D45" s="19">
        <v>301</v>
      </c>
      <c r="E45" s="19">
        <v>319</v>
      </c>
      <c r="F45" s="19">
        <v>306</v>
      </c>
      <c r="G45" s="19">
        <v>311</v>
      </c>
      <c r="H45" s="19">
        <v>394</v>
      </c>
      <c r="I45" s="19">
        <v>377</v>
      </c>
      <c r="J45" s="25">
        <f t="shared" si="0"/>
        <v>-4.3147208121827409E-2</v>
      </c>
      <c r="K45" s="25">
        <f t="shared" si="1"/>
        <v>0.11491339247993232</v>
      </c>
    </row>
    <row r="46" spans="1:11" x14ac:dyDescent="0.25">
      <c r="A46" s="2" t="s">
        <v>36</v>
      </c>
      <c r="B46" s="17">
        <v>5748</v>
      </c>
      <c r="C46" s="17">
        <v>5486</v>
      </c>
      <c r="D46" s="17">
        <v>3878</v>
      </c>
      <c r="E46" s="17">
        <v>2110</v>
      </c>
      <c r="F46" s="17">
        <v>2099</v>
      </c>
      <c r="G46" s="17">
        <v>1810</v>
      </c>
      <c r="H46" s="17">
        <v>1890</v>
      </c>
      <c r="I46" s="17">
        <v>1711</v>
      </c>
      <c r="J46" s="25">
        <f t="shared" si="0"/>
        <v>-9.4708994708994715E-2</v>
      </c>
      <c r="K46" s="25">
        <f t="shared" si="1"/>
        <v>-0.47973589331479954</v>
      </c>
    </row>
    <row r="47" spans="1:11" x14ac:dyDescent="0.25">
      <c r="A47" s="4" t="s">
        <v>35</v>
      </c>
      <c r="B47" s="19">
        <v>2387</v>
      </c>
      <c r="C47" s="19">
        <v>2311</v>
      </c>
      <c r="D47" s="19">
        <v>1724</v>
      </c>
      <c r="E47" s="19">
        <v>1113</v>
      </c>
      <c r="F47" s="19">
        <v>1200</v>
      </c>
      <c r="G47" s="19">
        <v>1206</v>
      </c>
      <c r="H47" s="19">
        <v>1327</v>
      </c>
      <c r="I47" s="19">
        <v>1224</v>
      </c>
      <c r="J47" s="25">
        <f t="shared" si="0"/>
        <v>-7.7618688771665417E-2</v>
      </c>
      <c r="K47" s="25">
        <f t="shared" si="1"/>
        <v>-0.23961661341853038</v>
      </c>
    </row>
    <row r="48" spans="1:11" x14ac:dyDescent="0.25">
      <c r="A48" s="4" t="s">
        <v>34</v>
      </c>
      <c r="B48" s="19">
        <v>3361</v>
      </c>
      <c r="C48" s="19">
        <v>3175</v>
      </c>
      <c r="D48" s="19">
        <v>2154</v>
      </c>
      <c r="E48" s="19">
        <v>997</v>
      </c>
      <c r="F48" s="19">
        <v>899</v>
      </c>
      <c r="G48" s="19">
        <v>604</v>
      </c>
      <c r="H48" s="19">
        <v>563</v>
      </c>
      <c r="I48" s="19">
        <v>487</v>
      </c>
      <c r="J48" s="25">
        <f t="shared" si="0"/>
        <v>-0.13499111900532859</v>
      </c>
      <c r="K48" s="25">
        <f t="shared" si="1"/>
        <v>-0.7099463966646814</v>
      </c>
    </row>
    <row r="49" spans="1:11" x14ac:dyDescent="0.25">
      <c r="A49" s="2" t="s">
        <v>33</v>
      </c>
      <c r="B49" s="17">
        <v>437</v>
      </c>
      <c r="C49" s="17">
        <v>441</v>
      </c>
      <c r="D49" s="17">
        <v>308</v>
      </c>
      <c r="E49" s="17">
        <v>295</v>
      </c>
      <c r="F49" s="17">
        <v>509</v>
      </c>
      <c r="G49" s="17">
        <v>714</v>
      </c>
      <c r="H49" s="17">
        <v>523</v>
      </c>
      <c r="I49" s="17">
        <v>488</v>
      </c>
      <c r="J49" s="25">
        <f t="shared" si="0"/>
        <v>-6.6921606118546847E-2</v>
      </c>
      <c r="K49" s="25">
        <f t="shared" si="1"/>
        <v>5.8568329718004339E-2</v>
      </c>
    </row>
    <row r="50" spans="1:11" x14ac:dyDescent="0.25">
      <c r="A50" s="4" t="s">
        <v>81</v>
      </c>
      <c r="B50" s="19">
        <v>174</v>
      </c>
      <c r="C50" s="19">
        <v>190</v>
      </c>
      <c r="D50" s="19">
        <v>96</v>
      </c>
      <c r="E50" s="19">
        <v>52</v>
      </c>
      <c r="F50" s="19">
        <v>53</v>
      </c>
      <c r="G50" s="19">
        <v>61</v>
      </c>
      <c r="H50" s="19">
        <v>50</v>
      </c>
      <c r="I50" s="19">
        <v>58</v>
      </c>
      <c r="J50" s="25">
        <f t="shared" si="0"/>
        <v>0.16</v>
      </c>
      <c r="K50" s="25">
        <f t="shared" si="1"/>
        <v>-0.39940828402366862</v>
      </c>
    </row>
    <row r="51" spans="1:11" x14ac:dyDescent="0.25">
      <c r="A51" s="4" t="s">
        <v>31</v>
      </c>
      <c r="B51" s="19">
        <v>263</v>
      </c>
      <c r="C51" s="19">
        <v>251</v>
      </c>
      <c r="D51" s="19">
        <v>212</v>
      </c>
      <c r="E51" s="19">
        <v>243</v>
      </c>
      <c r="F51" s="19">
        <v>456</v>
      </c>
      <c r="G51" s="19">
        <v>653</v>
      </c>
      <c r="H51" s="19">
        <v>473</v>
      </c>
      <c r="I51" s="19">
        <v>430</v>
      </c>
      <c r="J51" s="25">
        <f t="shared" si="0"/>
        <v>-9.0909090909090912E-2</v>
      </c>
      <c r="K51" s="25">
        <f t="shared" si="1"/>
        <v>0.17992943943551543</v>
      </c>
    </row>
    <row r="52" spans="1:11" x14ac:dyDescent="0.25">
      <c r="A52" s="2" t="s">
        <v>30</v>
      </c>
      <c r="B52" s="17">
        <v>564</v>
      </c>
      <c r="C52" s="17">
        <v>523</v>
      </c>
      <c r="D52" s="17">
        <v>417</v>
      </c>
      <c r="E52" s="17">
        <v>442</v>
      </c>
      <c r="F52" s="17">
        <v>191</v>
      </c>
      <c r="G52" s="17">
        <v>163</v>
      </c>
      <c r="H52" s="17">
        <v>132</v>
      </c>
      <c r="I52" s="17">
        <v>145</v>
      </c>
      <c r="J52" s="25">
        <f t="shared" si="0"/>
        <v>9.8484848484848481E-2</v>
      </c>
      <c r="K52" s="25">
        <f t="shared" si="1"/>
        <v>-0.58264802631578949</v>
      </c>
    </row>
    <row r="53" spans="1:11" x14ac:dyDescent="0.25">
      <c r="A53" s="14" t="s">
        <v>29</v>
      </c>
      <c r="B53" s="15">
        <v>8884</v>
      </c>
      <c r="C53" s="15">
        <v>10118</v>
      </c>
      <c r="D53" s="15">
        <v>8178</v>
      </c>
      <c r="E53" s="15">
        <v>7811</v>
      </c>
      <c r="F53" s="15">
        <v>9017</v>
      </c>
      <c r="G53" s="15">
        <v>11317</v>
      </c>
      <c r="H53" s="15">
        <v>10941</v>
      </c>
      <c r="I53" s="15">
        <v>14751</v>
      </c>
      <c r="J53" s="43">
        <f t="shared" si="0"/>
        <v>0.34823142308746913</v>
      </c>
      <c r="K53" s="43">
        <f t="shared" si="1"/>
        <v>0.55821990160866797</v>
      </c>
    </row>
    <row r="54" spans="1:11" x14ac:dyDescent="0.25">
      <c r="A54" s="2" t="s">
        <v>28</v>
      </c>
      <c r="B54" s="17">
        <v>6754</v>
      </c>
      <c r="C54" s="17">
        <v>7885</v>
      </c>
      <c r="D54" s="17">
        <v>6227</v>
      </c>
      <c r="E54" s="17">
        <v>6418</v>
      </c>
      <c r="F54" s="17">
        <v>7348</v>
      </c>
      <c r="G54" s="17">
        <v>9860</v>
      </c>
      <c r="H54" s="17">
        <v>9247</v>
      </c>
      <c r="I54" s="17">
        <v>12409</v>
      </c>
      <c r="J54" s="25">
        <f t="shared" si="0"/>
        <v>0.34194874013193466</v>
      </c>
      <c r="K54" s="25">
        <f t="shared" si="1"/>
        <v>0.61638660935261169</v>
      </c>
    </row>
    <row r="55" spans="1:11" x14ac:dyDescent="0.25">
      <c r="A55" s="4" t="s">
        <v>27</v>
      </c>
      <c r="B55" s="19">
        <v>625</v>
      </c>
      <c r="C55" s="19">
        <v>605</v>
      </c>
      <c r="D55" s="19">
        <v>546</v>
      </c>
      <c r="E55" s="19">
        <v>519</v>
      </c>
      <c r="F55" s="19">
        <v>659</v>
      </c>
      <c r="G55" s="19">
        <v>771</v>
      </c>
      <c r="H55" s="19">
        <v>591</v>
      </c>
      <c r="I55" s="19">
        <v>1134</v>
      </c>
      <c r="J55" s="25">
        <f t="shared" si="0"/>
        <v>0.91878172588832485</v>
      </c>
      <c r="K55" s="25">
        <f t="shared" si="1"/>
        <v>0.83920296570898989</v>
      </c>
    </row>
    <row r="56" spans="1:11" x14ac:dyDescent="0.25">
      <c r="A56" s="4" t="s">
        <v>26</v>
      </c>
      <c r="B56" s="19">
        <v>5427</v>
      </c>
      <c r="C56" s="19">
        <v>5856</v>
      </c>
      <c r="D56" s="19">
        <v>4842</v>
      </c>
      <c r="E56" s="19">
        <v>5087</v>
      </c>
      <c r="F56" s="19">
        <v>5966</v>
      </c>
      <c r="G56" s="19">
        <v>8080</v>
      </c>
      <c r="H56" s="19">
        <v>7863</v>
      </c>
      <c r="I56" s="19">
        <v>10344</v>
      </c>
      <c r="J56" s="25">
        <f t="shared" si="0"/>
        <v>0.3155284242655475</v>
      </c>
      <c r="K56" s="25">
        <f t="shared" si="1"/>
        <v>0.67918183715591018</v>
      </c>
    </row>
    <row r="57" spans="1:11" x14ac:dyDescent="0.25">
      <c r="A57" s="4" t="s">
        <v>25</v>
      </c>
      <c r="B57" s="19">
        <v>702</v>
      </c>
      <c r="C57" s="19">
        <v>1424</v>
      </c>
      <c r="D57" s="19">
        <v>839</v>
      </c>
      <c r="E57" s="19">
        <v>812</v>
      </c>
      <c r="F57" s="19">
        <v>723</v>
      </c>
      <c r="G57" s="19">
        <v>1009</v>
      </c>
      <c r="H57" s="19">
        <v>793</v>
      </c>
      <c r="I57" s="19">
        <v>931</v>
      </c>
      <c r="J57" s="25">
        <f t="shared" si="0"/>
        <v>0.17402269861286254</v>
      </c>
      <c r="K57" s="25">
        <f t="shared" si="1"/>
        <v>3.4116153602031046E-2</v>
      </c>
    </row>
    <row r="58" spans="1:11" x14ac:dyDescent="0.25">
      <c r="A58" s="2" t="s">
        <v>24</v>
      </c>
      <c r="B58" s="17">
        <v>973</v>
      </c>
      <c r="C58" s="17">
        <v>909</v>
      </c>
      <c r="D58" s="17">
        <v>966</v>
      </c>
      <c r="E58" s="17">
        <v>702</v>
      </c>
      <c r="F58" s="17">
        <v>617</v>
      </c>
      <c r="G58" s="17">
        <v>616</v>
      </c>
      <c r="H58" s="17">
        <v>535</v>
      </c>
      <c r="I58" s="17">
        <v>606</v>
      </c>
      <c r="J58" s="25">
        <f t="shared" si="0"/>
        <v>0.13271028037383178</v>
      </c>
      <c r="K58" s="25">
        <f t="shared" si="1"/>
        <v>-0.20233170364798791</v>
      </c>
    </row>
    <row r="59" spans="1:11" x14ac:dyDescent="0.25">
      <c r="A59" s="2" t="s">
        <v>23</v>
      </c>
      <c r="B59" s="17">
        <v>52</v>
      </c>
      <c r="C59" s="17">
        <v>27</v>
      </c>
      <c r="D59" s="17">
        <v>9</v>
      </c>
      <c r="E59" s="17">
        <v>8</v>
      </c>
      <c r="F59" s="17">
        <v>22</v>
      </c>
      <c r="G59" s="17">
        <v>11</v>
      </c>
      <c r="H59" s="17">
        <v>16</v>
      </c>
      <c r="I59" s="17">
        <v>15</v>
      </c>
      <c r="J59" s="25">
        <f t="shared" si="0"/>
        <v>-6.25E-2</v>
      </c>
      <c r="K59" s="25">
        <f t="shared" si="1"/>
        <v>-0.27586206896551729</v>
      </c>
    </row>
    <row r="60" spans="1:11" x14ac:dyDescent="0.25">
      <c r="A60" s="2" t="s">
        <v>22</v>
      </c>
      <c r="B60" s="17">
        <v>38</v>
      </c>
      <c r="C60" s="17">
        <v>50</v>
      </c>
      <c r="D60" s="17">
        <v>41</v>
      </c>
      <c r="E60" s="17">
        <v>20</v>
      </c>
      <c r="F60" s="17">
        <v>24</v>
      </c>
      <c r="G60" s="17">
        <v>13</v>
      </c>
      <c r="H60" s="17">
        <v>32</v>
      </c>
      <c r="I60" s="17">
        <v>36</v>
      </c>
      <c r="J60" s="25">
        <f t="shared" si="0"/>
        <v>0.125</v>
      </c>
      <c r="K60" s="25">
        <f t="shared" si="1"/>
        <v>0.15596330275229359</v>
      </c>
    </row>
    <row r="61" spans="1:11" x14ac:dyDescent="0.25">
      <c r="A61" s="2" t="s">
        <v>21</v>
      </c>
      <c r="B61" s="17">
        <v>369</v>
      </c>
      <c r="C61" s="17">
        <v>431</v>
      </c>
      <c r="D61" s="17">
        <v>324</v>
      </c>
      <c r="E61" s="17">
        <v>229</v>
      </c>
      <c r="F61" s="17">
        <v>315</v>
      </c>
      <c r="G61" s="17">
        <v>272</v>
      </c>
      <c r="H61" s="17">
        <v>295</v>
      </c>
      <c r="I61" s="17">
        <v>250</v>
      </c>
      <c r="J61" s="25">
        <f t="shared" si="0"/>
        <v>-0.15254237288135594</v>
      </c>
      <c r="K61" s="25">
        <f t="shared" si="1"/>
        <v>-0.2170022371364653</v>
      </c>
    </row>
    <row r="62" spans="1:11" x14ac:dyDescent="0.25">
      <c r="A62" s="2" t="s">
        <v>20</v>
      </c>
      <c r="B62" s="17">
        <v>235</v>
      </c>
      <c r="C62" s="17">
        <v>310</v>
      </c>
      <c r="D62" s="17">
        <v>190</v>
      </c>
      <c r="E62" s="17">
        <v>128</v>
      </c>
      <c r="F62" s="17">
        <v>223</v>
      </c>
      <c r="G62" s="17">
        <v>188</v>
      </c>
      <c r="H62" s="17">
        <v>253</v>
      </c>
      <c r="I62" s="17">
        <v>212</v>
      </c>
      <c r="J62" s="25">
        <f t="shared" si="0"/>
        <v>-0.16205533596837945</v>
      </c>
      <c r="K62" s="25">
        <f t="shared" si="1"/>
        <v>-2.815979043876881E-2</v>
      </c>
    </row>
    <row r="63" spans="1:11" x14ac:dyDescent="0.25">
      <c r="A63" s="2" t="s">
        <v>19</v>
      </c>
      <c r="B63" s="17">
        <v>42</v>
      </c>
      <c r="C63" s="17">
        <v>79</v>
      </c>
      <c r="D63" s="17">
        <v>37</v>
      </c>
      <c r="E63" s="17">
        <v>53</v>
      </c>
      <c r="F63" s="17">
        <v>64</v>
      </c>
      <c r="G63" s="17">
        <v>50</v>
      </c>
      <c r="H63" s="17">
        <v>50</v>
      </c>
      <c r="I63" s="17">
        <v>78</v>
      </c>
      <c r="J63" s="25">
        <f t="shared" si="0"/>
        <v>0.56000000000000005</v>
      </c>
      <c r="K63" s="25">
        <f t="shared" si="1"/>
        <v>0.45600000000000007</v>
      </c>
    </row>
    <row r="64" spans="1:11" x14ac:dyDescent="0.25">
      <c r="A64" s="2" t="s">
        <v>18</v>
      </c>
      <c r="B64" s="17">
        <v>513</v>
      </c>
      <c r="C64" s="17">
        <v>430</v>
      </c>
      <c r="D64" s="17">
        <v>389</v>
      </c>
      <c r="E64" s="17">
        <v>257</v>
      </c>
      <c r="F64" s="17">
        <v>414</v>
      </c>
      <c r="G64" s="17">
        <v>320</v>
      </c>
      <c r="H64" s="17">
        <v>538</v>
      </c>
      <c r="I64" s="17">
        <v>1145</v>
      </c>
      <c r="J64" s="25">
        <f t="shared" si="0"/>
        <v>1.1282527881040891</v>
      </c>
      <c r="K64" s="25">
        <f t="shared" si="1"/>
        <v>1.801468018175463</v>
      </c>
    </row>
    <row r="65" spans="1:11" x14ac:dyDescent="0.25">
      <c r="A65" s="14" t="s">
        <v>17</v>
      </c>
      <c r="B65" s="15">
        <v>17298</v>
      </c>
      <c r="C65" s="15">
        <v>20039</v>
      </c>
      <c r="D65" s="15">
        <v>16891</v>
      </c>
      <c r="E65" s="15">
        <v>16358</v>
      </c>
      <c r="F65" s="15">
        <v>18199</v>
      </c>
      <c r="G65" s="15">
        <v>16976</v>
      </c>
      <c r="H65" s="15">
        <v>16991</v>
      </c>
      <c r="I65" s="15">
        <v>18841</v>
      </c>
      <c r="J65" s="43">
        <f t="shared" si="0"/>
        <v>0.10888117238538049</v>
      </c>
      <c r="K65" s="43">
        <f t="shared" si="1"/>
        <v>7.4418339416058396E-2</v>
      </c>
    </row>
    <row r="66" spans="1:11" x14ac:dyDescent="0.25">
      <c r="A66" s="3" t="s">
        <v>16</v>
      </c>
      <c r="B66" s="20">
        <v>3619</v>
      </c>
      <c r="C66" s="20">
        <v>4114</v>
      </c>
      <c r="D66" s="20">
        <v>3586</v>
      </c>
      <c r="E66" s="20">
        <v>3177</v>
      </c>
      <c r="F66" s="20">
        <v>3407</v>
      </c>
      <c r="G66" s="20">
        <v>3278</v>
      </c>
      <c r="H66" s="20">
        <v>3026</v>
      </c>
      <c r="I66" s="20">
        <v>3607</v>
      </c>
      <c r="J66" s="25">
        <f t="shared" si="0"/>
        <v>0.19200264375413087</v>
      </c>
      <c r="K66" s="25">
        <f t="shared" si="1"/>
        <v>4.3045400090882743E-2</v>
      </c>
    </row>
    <row r="67" spans="1:11" x14ac:dyDescent="0.25">
      <c r="A67" s="3" t="s">
        <v>15</v>
      </c>
      <c r="B67" s="20">
        <v>3343</v>
      </c>
      <c r="C67" s="20">
        <v>3984</v>
      </c>
      <c r="D67" s="20">
        <v>3469</v>
      </c>
      <c r="E67" s="20">
        <v>3488</v>
      </c>
      <c r="F67" s="20">
        <v>3611</v>
      </c>
      <c r="G67" s="20">
        <v>3357</v>
      </c>
      <c r="H67" s="20">
        <v>3985</v>
      </c>
      <c r="I67" s="20">
        <v>4362</v>
      </c>
      <c r="J67" s="25">
        <f t="shared" si="0"/>
        <v>9.4604767879548302E-2</v>
      </c>
      <c r="K67" s="25">
        <f t="shared" si="1"/>
        <v>0.20989024051987165</v>
      </c>
    </row>
    <row r="68" spans="1:11" x14ac:dyDescent="0.25">
      <c r="A68" s="3" t="s">
        <v>14</v>
      </c>
      <c r="B68" s="20">
        <v>3303</v>
      </c>
      <c r="C68" s="20">
        <v>4021</v>
      </c>
      <c r="D68" s="20">
        <v>3330</v>
      </c>
      <c r="E68" s="20">
        <v>3348</v>
      </c>
      <c r="F68" s="20">
        <v>4292</v>
      </c>
      <c r="G68" s="20">
        <v>3515</v>
      </c>
      <c r="H68" s="20">
        <v>3475</v>
      </c>
      <c r="I68" s="20">
        <v>3564</v>
      </c>
      <c r="J68" s="25">
        <f t="shared" ref="J68:J82" si="2">((I68-H68)/H68)</f>
        <v>2.5611510791366907E-2</v>
      </c>
      <c r="K68" s="25">
        <f t="shared" ref="K68:K82" si="3">((I68-AVERAGE(B68:H68))/AVERAGE(B68:H68))</f>
        <v>-1.3289036544850499E-2</v>
      </c>
    </row>
    <row r="69" spans="1:11" x14ac:dyDescent="0.25">
      <c r="A69" s="3" t="s">
        <v>13</v>
      </c>
      <c r="B69" s="20">
        <v>923</v>
      </c>
      <c r="C69" s="20">
        <v>1175</v>
      </c>
      <c r="D69" s="20">
        <v>864</v>
      </c>
      <c r="E69" s="20">
        <v>914</v>
      </c>
      <c r="F69" s="20">
        <v>883</v>
      </c>
      <c r="G69" s="20">
        <v>883</v>
      </c>
      <c r="H69" s="20">
        <v>890</v>
      </c>
      <c r="I69" s="20">
        <v>933</v>
      </c>
      <c r="J69" s="25">
        <f t="shared" si="2"/>
        <v>4.8314606741573035E-2</v>
      </c>
      <c r="K69" s="25">
        <f t="shared" si="3"/>
        <v>-1.5309246785054695E-4</v>
      </c>
    </row>
    <row r="70" spans="1:11" x14ac:dyDescent="0.25">
      <c r="A70" s="3" t="s">
        <v>12</v>
      </c>
      <c r="B70" s="20">
        <v>6110</v>
      </c>
      <c r="C70" s="20">
        <v>6745</v>
      </c>
      <c r="D70" s="20">
        <v>5642</v>
      </c>
      <c r="E70" s="20">
        <v>5431</v>
      </c>
      <c r="F70" s="20">
        <v>6006</v>
      </c>
      <c r="G70" s="20">
        <v>5943</v>
      </c>
      <c r="H70" s="20">
        <v>5615</v>
      </c>
      <c r="I70" s="20">
        <v>6375</v>
      </c>
      <c r="J70" s="25">
        <f t="shared" si="2"/>
        <v>0.13535173642030277</v>
      </c>
      <c r="K70" s="25">
        <f t="shared" si="3"/>
        <v>7.5508531765159523E-2</v>
      </c>
    </row>
    <row r="71" spans="1:11" x14ac:dyDescent="0.25">
      <c r="A71" s="14" t="s">
        <v>11</v>
      </c>
      <c r="B71" s="15">
        <v>5545</v>
      </c>
      <c r="C71" s="15">
        <v>7081</v>
      </c>
      <c r="D71" s="15">
        <v>5662</v>
      </c>
      <c r="E71" s="15">
        <v>5708</v>
      </c>
      <c r="F71" s="15">
        <v>7037</v>
      </c>
      <c r="G71" s="15">
        <v>6454</v>
      </c>
      <c r="H71" s="15">
        <v>6947</v>
      </c>
      <c r="I71" s="15">
        <v>7357</v>
      </c>
      <c r="J71" s="43">
        <f t="shared" si="2"/>
        <v>5.9018281272491722E-2</v>
      </c>
      <c r="K71" s="43">
        <f t="shared" si="3"/>
        <v>0.15899986496826762</v>
      </c>
    </row>
    <row r="72" spans="1:11" x14ac:dyDescent="0.25">
      <c r="A72" s="2" t="s">
        <v>10</v>
      </c>
      <c r="B72" s="17">
        <v>469</v>
      </c>
      <c r="C72" s="17">
        <v>514</v>
      </c>
      <c r="D72" s="17">
        <v>388</v>
      </c>
      <c r="E72" s="17">
        <v>459</v>
      </c>
      <c r="F72" s="17">
        <v>404</v>
      </c>
      <c r="G72" s="17">
        <v>302</v>
      </c>
      <c r="H72" s="17">
        <v>253</v>
      </c>
      <c r="I72" s="17">
        <v>219</v>
      </c>
      <c r="J72" s="25">
        <f t="shared" si="2"/>
        <v>-0.13438735177865613</v>
      </c>
      <c r="K72" s="25">
        <f t="shared" si="3"/>
        <v>-0.45034062387952672</v>
      </c>
    </row>
    <row r="73" spans="1:11" x14ac:dyDescent="0.25">
      <c r="A73" s="2" t="s">
        <v>9</v>
      </c>
      <c r="B73" s="17">
        <v>4780</v>
      </c>
      <c r="C73" s="17">
        <v>6289</v>
      </c>
      <c r="D73" s="17">
        <v>5054</v>
      </c>
      <c r="E73" s="17">
        <v>5041</v>
      </c>
      <c r="F73" s="17">
        <v>6412</v>
      </c>
      <c r="G73" s="17">
        <v>5890</v>
      </c>
      <c r="H73" s="17">
        <v>6425</v>
      </c>
      <c r="I73" s="17">
        <v>6785</v>
      </c>
      <c r="J73" s="25">
        <f t="shared" si="2"/>
        <v>5.6031128404669263E-2</v>
      </c>
      <c r="K73" s="25">
        <f t="shared" si="3"/>
        <v>0.19061943796846414</v>
      </c>
    </row>
    <row r="74" spans="1:11" x14ac:dyDescent="0.25">
      <c r="A74" s="3" t="s">
        <v>8</v>
      </c>
      <c r="B74" s="20">
        <v>1874</v>
      </c>
      <c r="C74" s="20">
        <v>2337</v>
      </c>
      <c r="D74" s="20">
        <v>1757</v>
      </c>
      <c r="E74" s="20">
        <v>1711</v>
      </c>
      <c r="F74" s="20">
        <v>2301</v>
      </c>
      <c r="G74" s="20">
        <v>2324</v>
      </c>
      <c r="H74" s="20">
        <v>2402</v>
      </c>
      <c r="I74" s="20">
        <v>2568</v>
      </c>
      <c r="J74" s="25">
        <f t="shared" si="2"/>
        <v>6.9109075770191514E-2</v>
      </c>
      <c r="K74" s="25">
        <f t="shared" si="3"/>
        <v>0.22235822113423104</v>
      </c>
    </row>
    <row r="75" spans="1:11" x14ac:dyDescent="0.25">
      <c r="A75" s="3" t="s">
        <v>7</v>
      </c>
      <c r="B75" s="20">
        <v>2340</v>
      </c>
      <c r="C75" s="20">
        <v>3188</v>
      </c>
      <c r="D75" s="20">
        <v>2618</v>
      </c>
      <c r="E75" s="20">
        <v>2574</v>
      </c>
      <c r="F75" s="20">
        <v>3400</v>
      </c>
      <c r="G75" s="20">
        <v>2878</v>
      </c>
      <c r="H75" s="20">
        <v>3268</v>
      </c>
      <c r="I75" s="20">
        <v>3267</v>
      </c>
      <c r="J75" s="25">
        <f t="shared" si="2"/>
        <v>-3.0599755201958382E-4</v>
      </c>
      <c r="K75" s="25">
        <f t="shared" si="3"/>
        <v>0.1284417250567452</v>
      </c>
    </row>
    <row r="76" spans="1:11" x14ac:dyDescent="0.25">
      <c r="A76" s="3" t="s">
        <v>6</v>
      </c>
      <c r="B76" s="20">
        <v>566</v>
      </c>
      <c r="C76" s="20">
        <v>764</v>
      </c>
      <c r="D76" s="20">
        <v>679</v>
      </c>
      <c r="E76" s="20">
        <v>756</v>
      </c>
      <c r="F76" s="20">
        <v>711</v>
      </c>
      <c r="G76" s="20">
        <v>688</v>
      </c>
      <c r="H76" s="20">
        <v>755</v>
      </c>
      <c r="I76" s="20">
        <v>950</v>
      </c>
      <c r="J76" s="25">
        <f t="shared" si="2"/>
        <v>0.25827814569536423</v>
      </c>
      <c r="K76" s="25">
        <f t="shared" si="3"/>
        <v>0.35190079284407411</v>
      </c>
    </row>
    <row r="77" spans="1:11" x14ac:dyDescent="0.25">
      <c r="A77" s="2" t="s">
        <v>5</v>
      </c>
      <c r="B77" s="17">
        <v>172</v>
      </c>
      <c r="C77" s="17">
        <v>143</v>
      </c>
      <c r="D77" s="17">
        <v>110</v>
      </c>
      <c r="E77" s="17">
        <v>80</v>
      </c>
      <c r="F77" s="17">
        <v>111</v>
      </c>
      <c r="G77" s="17">
        <v>117</v>
      </c>
      <c r="H77" s="17">
        <v>121</v>
      </c>
      <c r="I77" s="17">
        <v>190</v>
      </c>
      <c r="J77" s="25">
        <f t="shared" si="2"/>
        <v>0.57024793388429751</v>
      </c>
      <c r="K77" s="25">
        <f t="shared" si="3"/>
        <v>0.55737704918032782</v>
      </c>
    </row>
    <row r="78" spans="1:11" x14ac:dyDescent="0.25">
      <c r="A78" s="2" t="s">
        <v>4</v>
      </c>
      <c r="B78" s="17">
        <v>120</v>
      </c>
      <c r="C78" s="17">
        <v>132</v>
      </c>
      <c r="D78" s="17">
        <v>106</v>
      </c>
      <c r="E78" s="17">
        <v>127</v>
      </c>
      <c r="F78" s="17">
        <v>110</v>
      </c>
      <c r="G78" s="17">
        <v>142</v>
      </c>
      <c r="H78" s="17">
        <v>147</v>
      </c>
      <c r="I78" s="17">
        <v>158</v>
      </c>
      <c r="J78" s="25">
        <f t="shared" si="2"/>
        <v>7.4829931972789115E-2</v>
      </c>
      <c r="K78" s="25">
        <f t="shared" si="3"/>
        <v>0.25113122171945695</v>
      </c>
    </row>
    <row r="79" spans="1:11" x14ac:dyDescent="0.25">
      <c r="A79" s="2" t="s">
        <v>3</v>
      </c>
      <c r="B79" s="17">
        <v>4</v>
      </c>
      <c r="C79" s="17">
        <v>3</v>
      </c>
      <c r="D79" s="17">
        <v>4</v>
      </c>
      <c r="E79" s="17">
        <v>1</v>
      </c>
      <c r="F79" s="17" t="s">
        <v>101</v>
      </c>
      <c r="G79" s="17">
        <v>3</v>
      </c>
      <c r="H79" s="17">
        <v>1</v>
      </c>
      <c r="I79" s="17">
        <v>5</v>
      </c>
      <c r="J79" s="26">
        <f t="shared" si="2"/>
        <v>4</v>
      </c>
      <c r="K79" s="25">
        <f t="shared" si="3"/>
        <v>0.87500000000000011</v>
      </c>
    </row>
    <row r="80" spans="1:11" x14ac:dyDescent="0.25">
      <c r="A80" s="14" t="s">
        <v>2</v>
      </c>
      <c r="B80" s="15">
        <v>335</v>
      </c>
      <c r="C80" s="15">
        <v>314</v>
      </c>
      <c r="D80" s="15">
        <v>298</v>
      </c>
      <c r="E80" s="15">
        <v>235</v>
      </c>
      <c r="F80" s="15">
        <v>305</v>
      </c>
      <c r="G80" s="15">
        <v>292</v>
      </c>
      <c r="H80" s="15">
        <v>283</v>
      </c>
      <c r="I80" s="15">
        <v>320</v>
      </c>
      <c r="J80" s="43">
        <f t="shared" si="2"/>
        <v>0.13074204946996468</v>
      </c>
      <c r="K80" s="43">
        <f t="shared" si="3"/>
        <v>8.6323957322987449E-2</v>
      </c>
    </row>
    <row r="81" spans="1:11" x14ac:dyDescent="0.25">
      <c r="A81" s="14" t="s">
        <v>1</v>
      </c>
      <c r="B81" s="15">
        <v>648</v>
      </c>
      <c r="C81" s="15">
        <v>722</v>
      </c>
      <c r="D81" s="15">
        <v>858</v>
      </c>
      <c r="E81" s="15">
        <v>547</v>
      </c>
      <c r="F81" s="15">
        <v>622</v>
      </c>
      <c r="G81" s="15">
        <v>598</v>
      </c>
      <c r="H81" s="15">
        <v>677</v>
      </c>
      <c r="I81" s="15">
        <v>813</v>
      </c>
      <c r="J81" s="43">
        <f t="shared" si="2"/>
        <v>0.20088626292466766</v>
      </c>
      <c r="K81" s="43">
        <f t="shared" si="3"/>
        <v>0.21810787671232873</v>
      </c>
    </row>
    <row r="82" spans="1:11" x14ac:dyDescent="0.25">
      <c r="A82" s="14" t="s">
        <v>0</v>
      </c>
      <c r="B82" s="15">
        <v>12909</v>
      </c>
      <c r="C82" s="15">
        <v>14703</v>
      </c>
      <c r="D82" s="15">
        <v>11968</v>
      </c>
      <c r="E82" s="15">
        <v>11450</v>
      </c>
      <c r="F82" s="15">
        <v>13513</v>
      </c>
      <c r="G82" s="15">
        <v>13853</v>
      </c>
      <c r="H82" s="15">
        <v>13724</v>
      </c>
      <c r="I82" s="15">
        <v>15350</v>
      </c>
      <c r="J82" s="43">
        <f t="shared" si="2"/>
        <v>0.11847857767414748</v>
      </c>
      <c r="K82" s="43">
        <f t="shared" si="3"/>
        <v>0.16641337386018237</v>
      </c>
    </row>
    <row r="83" spans="1:11" x14ac:dyDescent="0.25">
      <c r="A83" t="s">
        <v>184</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CE41E-648E-44EA-90EA-A9A574445A90}">
  <sheetPr>
    <tabColor theme="4" tint="0.79998168889431442"/>
  </sheetPr>
  <dimension ref="A2:AV83"/>
  <sheetViews>
    <sheetView zoomScaleNormal="100" workbookViewId="0">
      <selection activeCell="A30" sqref="A30"/>
    </sheetView>
  </sheetViews>
  <sheetFormatPr baseColWidth="10" defaultColWidth="11.5703125" defaultRowHeight="15" x14ac:dyDescent="0.25"/>
  <cols>
    <col min="1" max="1" width="33.42578125" customWidth="1"/>
    <col min="2" max="9" width="9.140625" style="10" customWidth="1"/>
    <col min="10" max="11" width="8.5703125" style="10" customWidth="1"/>
    <col min="12" max="12" width="11.5703125" style="21"/>
    <col min="49" max="16384" width="11.5703125" style="21"/>
  </cols>
  <sheetData>
    <row r="2" spans="1:11" ht="57.75" x14ac:dyDescent="0.25">
      <c r="A2" s="9" t="s">
        <v>90</v>
      </c>
      <c r="B2" s="9">
        <v>2019</v>
      </c>
      <c r="C2" s="9">
        <v>2020</v>
      </c>
      <c r="D2" s="9">
        <v>2021</v>
      </c>
      <c r="E2" s="9">
        <v>2022</v>
      </c>
      <c r="F2" s="9">
        <v>2023</v>
      </c>
      <c r="G2" s="9">
        <v>2024</v>
      </c>
      <c r="H2" s="9">
        <v>2025</v>
      </c>
      <c r="I2" s="9">
        <v>2026</v>
      </c>
      <c r="J2" s="8" t="s">
        <v>196</v>
      </c>
      <c r="K2" s="8" t="s">
        <v>195</v>
      </c>
    </row>
    <row r="3" spans="1:11" x14ac:dyDescent="0.25">
      <c r="A3" s="7" t="s">
        <v>82</v>
      </c>
      <c r="B3" s="44">
        <v>0.541461511697787</v>
      </c>
      <c r="C3" s="44">
        <v>0.53382441803585301</v>
      </c>
      <c r="D3" s="44">
        <v>0.53412752660872964</v>
      </c>
      <c r="E3" s="44">
        <v>0.48477774774553406</v>
      </c>
      <c r="F3" s="44">
        <v>0.45379229997518905</v>
      </c>
      <c r="G3" s="44">
        <v>0.42279512102953837</v>
      </c>
      <c r="H3" s="44">
        <v>0.4158470060447777</v>
      </c>
      <c r="I3" s="58">
        <v>0.42898422090729782</v>
      </c>
      <c r="J3" s="13">
        <f t="shared" ref="J3:J34" si="0">+(I3-H3)*100</f>
        <v>1.3137214862520119</v>
      </c>
      <c r="K3" s="13">
        <f>+(I3-AVERAGE(B3:H3))*100</f>
        <v>-5.4819440683760599</v>
      </c>
    </row>
    <row r="4" spans="1:11" x14ac:dyDescent="0.25">
      <c r="A4" s="14" t="s">
        <v>78</v>
      </c>
      <c r="B4" s="45">
        <v>0.26333975921143565</v>
      </c>
      <c r="C4" s="45">
        <v>0.25994034041059833</v>
      </c>
      <c r="D4" s="45">
        <v>0.2713570148430679</v>
      </c>
      <c r="E4" s="45">
        <v>0.23304079249689255</v>
      </c>
      <c r="F4" s="45">
        <v>0.20886902042680938</v>
      </c>
      <c r="G4" s="45">
        <v>0.19705909610453801</v>
      </c>
      <c r="H4" s="45">
        <v>0.1704059998101326</v>
      </c>
      <c r="I4" s="59">
        <v>0.18307879696430246</v>
      </c>
      <c r="J4" s="16">
        <f t="shared" si="0"/>
        <v>1.2672797154169857</v>
      </c>
      <c r="K4" s="16">
        <f t="shared" ref="K4:K67" si="1">+(I4-AVERAGE(B4:H4))*100</f>
        <v>-4.6065777793336729</v>
      </c>
    </row>
    <row r="5" spans="1:11" x14ac:dyDescent="0.25">
      <c r="A5" s="2" t="s">
        <v>77</v>
      </c>
      <c r="B5" s="46">
        <v>0.71648727984344418</v>
      </c>
      <c r="C5" s="46">
        <v>0.69290082424887001</v>
      </c>
      <c r="D5" s="46">
        <v>0.65485597756818759</v>
      </c>
      <c r="E5" s="46">
        <v>0.63856195163706397</v>
      </c>
      <c r="F5" s="46">
        <v>0.60812685827552027</v>
      </c>
      <c r="G5" s="46">
        <v>0.5436200570729719</v>
      </c>
      <c r="H5" s="46">
        <v>0.46776345042240997</v>
      </c>
      <c r="I5" s="46">
        <v>0.46882516188714152</v>
      </c>
      <c r="J5" s="18">
        <f t="shared" si="0"/>
        <v>0.10617114647315518</v>
      </c>
      <c r="K5" s="18">
        <f t="shared" si="1"/>
        <v>-14.864860940835388</v>
      </c>
    </row>
    <row r="6" spans="1:11" x14ac:dyDescent="0.25">
      <c r="A6" s="2" t="s">
        <v>76</v>
      </c>
      <c r="B6" s="46">
        <v>0.13710255138590399</v>
      </c>
      <c r="C6" s="46">
        <v>0.14752557945291292</v>
      </c>
      <c r="D6" s="46">
        <v>0.13478504411146899</v>
      </c>
      <c r="E6" s="46">
        <v>0.11326719720920092</v>
      </c>
      <c r="F6" s="46">
        <v>9.1803278688524587E-2</v>
      </c>
      <c r="G6" s="46">
        <v>9.4141610946287035E-2</v>
      </c>
      <c r="H6" s="46">
        <v>8.5895236838633066E-2</v>
      </c>
      <c r="I6" s="46">
        <v>9.3229190318332503E-2</v>
      </c>
      <c r="J6" s="18">
        <f t="shared" si="0"/>
        <v>0.73339534796994377</v>
      </c>
      <c r="K6" s="18">
        <f t="shared" si="1"/>
        <v>-2.1702309486372</v>
      </c>
    </row>
    <row r="7" spans="1:11" x14ac:dyDescent="0.25">
      <c r="A7" s="2" t="s">
        <v>75</v>
      </c>
      <c r="B7" s="46">
        <v>0.15870570107858242</v>
      </c>
      <c r="C7" s="46">
        <v>0.18214468958440225</v>
      </c>
      <c r="D7" s="46">
        <v>0.23842364532019705</v>
      </c>
      <c r="E7" s="46">
        <v>0.11375661375661375</v>
      </c>
      <c r="F7" s="46">
        <v>0.17086193745232647</v>
      </c>
      <c r="G7" s="46">
        <v>0.15560165975103735</v>
      </c>
      <c r="H7" s="46">
        <v>0.17341977309562398</v>
      </c>
      <c r="I7" s="46">
        <v>0.17092866756393002</v>
      </c>
      <c r="J7" s="18">
        <f t="shared" si="0"/>
        <v>-0.24911055316939601</v>
      </c>
      <c r="K7" s="18">
        <f t="shared" si="1"/>
        <v>5.1237898696099293E-2</v>
      </c>
    </row>
    <row r="8" spans="1:11" x14ac:dyDescent="0.25">
      <c r="A8" s="2" t="s">
        <v>74</v>
      </c>
      <c r="B8" s="46">
        <v>0.24543795620437955</v>
      </c>
      <c r="C8" s="46">
        <v>0.26003649635036497</v>
      </c>
      <c r="D8" s="46">
        <v>0.25593008739076156</v>
      </c>
      <c r="E8" s="46">
        <v>0.21542227662178703</v>
      </c>
      <c r="F8" s="46">
        <v>0.19234543670264967</v>
      </c>
      <c r="G8" s="46">
        <v>0.22386831275720165</v>
      </c>
      <c r="H8" s="46">
        <v>0.18318068276436303</v>
      </c>
      <c r="I8" s="46">
        <v>0.19030520646319568</v>
      </c>
      <c r="J8" s="18">
        <f t="shared" si="0"/>
        <v>0.71245236988326521</v>
      </c>
      <c r="K8" s="18">
        <f t="shared" si="1"/>
        <v>-3.4869257649876779</v>
      </c>
    </row>
    <row r="9" spans="1:11" x14ac:dyDescent="0.25">
      <c r="A9" s="6" t="s">
        <v>73</v>
      </c>
      <c r="B9" s="46">
        <v>0.4642857142857143</v>
      </c>
      <c r="C9" s="46">
        <v>0.34920634920634919</v>
      </c>
      <c r="D9" s="46">
        <v>0.48854961832061067</v>
      </c>
      <c r="E9" s="46">
        <v>0.42677824267782427</v>
      </c>
      <c r="F9" s="46">
        <v>0.41210374639769454</v>
      </c>
      <c r="G9" s="46">
        <v>0.42857142857142855</v>
      </c>
      <c r="H9" s="46">
        <v>0.4098360655737705</v>
      </c>
      <c r="I9" s="46">
        <v>0.36211699164345401</v>
      </c>
      <c r="J9" s="18">
        <f t="shared" si="0"/>
        <v>-4.7719073930316487</v>
      </c>
      <c r="K9" s="18">
        <f t="shared" si="1"/>
        <v>-6.3501746218459054</v>
      </c>
    </row>
    <row r="10" spans="1:11" x14ac:dyDescent="0.25">
      <c r="A10" s="4" t="s">
        <v>71</v>
      </c>
      <c r="B10" s="47">
        <v>0.44796380090497739</v>
      </c>
      <c r="C10" s="47">
        <v>0.34713375796178342</v>
      </c>
      <c r="D10" s="47">
        <v>0.4933920704845815</v>
      </c>
      <c r="E10" s="47">
        <v>0.4</v>
      </c>
      <c r="F10" s="47">
        <v>0.39747634069400634</v>
      </c>
      <c r="G10" s="47">
        <v>0.41895261845386533</v>
      </c>
      <c r="H10" s="47">
        <v>0.41129032258064518</v>
      </c>
      <c r="I10" s="47">
        <v>0.34853420195439738</v>
      </c>
      <c r="J10" s="18">
        <f t="shared" si="0"/>
        <v>-6.2756120626247807</v>
      </c>
      <c r="K10" s="18">
        <f t="shared" si="1"/>
        <v>-6.8067071057011095</v>
      </c>
    </row>
    <row r="11" spans="1:11" x14ac:dyDescent="0.25">
      <c r="A11" s="4" t="s">
        <v>72</v>
      </c>
      <c r="B11" s="47">
        <v>0.52542372881355937</v>
      </c>
      <c r="C11" s="47">
        <v>0.359375</v>
      </c>
      <c r="D11" s="47">
        <v>0.45714285714285713</v>
      </c>
      <c r="E11" s="47">
        <v>0.54545454545454541</v>
      </c>
      <c r="F11" s="47">
        <v>0.56666666666666665</v>
      </c>
      <c r="G11" s="47">
        <v>0.51063829787234039</v>
      </c>
      <c r="H11" s="47">
        <v>0.4</v>
      </c>
      <c r="I11" s="47">
        <v>0.44230769230769229</v>
      </c>
      <c r="J11" s="18">
        <f t="shared" si="0"/>
        <v>4.2307692307692264</v>
      </c>
      <c r="K11" s="18">
        <f t="shared" si="1"/>
        <v>-3.8363892828017496</v>
      </c>
    </row>
    <row r="12" spans="1:11" x14ac:dyDescent="0.25">
      <c r="A12" s="6" t="s">
        <v>70</v>
      </c>
      <c r="B12" s="46">
        <v>0.57057869118442406</v>
      </c>
      <c r="C12" s="46">
        <v>0.57114427860696515</v>
      </c>
      <c r="D12" s="46">
        <v>0.56218905472636815</v>
      </c>
      <c r="E12" s="46">
        <v>0.53773584905660377</v>
      </c>
      <c r="F12" s="46">
        <v>0.51678736010533244</v>
      </c>
      <c r="G12" s="46">
        <v>0.50889271371199085</v>
      </c>
      <c r="H12" s="46">
        <v>0.47814391392064559</v>
      </c>
      <c r="I12" s="46">
        <v>0.41554467564259484</v>
      </c>
      <c r="J12" s="18">
        <f t="shared" si="0"/>
        <v>-6.2599238278050748</v>
      </c>
      <c r="K12" s="18">
        <f t="shared" si="1"/>
        <v>-11.95227331163094</v>
      </c>
    </row>
    <row r="13" spans="1:11" x14ac:dyDescent="0.25">
      <c r="A13" s="14" t="s">
        <v>69</v>
      </c>
      <c r="B13" s="45">
        <v>0.57043713384407391</v>
      </c>
      <c r="C13" s="45">
        <v>0.5477258167841127</v>
      </c>
      <c r="D13" s="45">
        <v>0.53880803880803885</v>
      </c>
      <c r="E13" s="45">
        <v>0.53476626732440691</v>
      </c>
      <c r="F13" s="45">
        <v>0.50563855421686743</v>
      </c>
      <c r="G13" s="45">
        <v>0.50994805449377634</v>
      </c>
      <c r="H13" s="45">
        <v>0.48966553927095074</v>
      </c>
      <c r="I13" s="45">
        <v>0.49982844398696175</v>
      </c>
      <c r="J13" s="16">
        <f t="shared" si="0"/>
        <v>1.0162904716011001</v>
      </c>
      <c r="K13" s="16">
        <f t="shared" si="1"/>
        <v>-2.8312899547642099</v>
      </c>
    </row>
    <row r="14" spans="1:11" x14ac:dyDescent="0.25">
      <c r="A14" s="2" t="s">
        <v>68</v>
      </c>
      <c r="B14" s="46">
        <v>0.542148053059478</v>
      </c>
      <c r="C14" s="46">
        <v>0.515992757996379</v>
      </c>
      <c r="D14" s="46">
        <v>0.50952241429827128</v>
      </c>
      <c r="E14" s="46">
        <v>0.48809523809523808</v>
      </c>
      <c r="F14" s="46">
        <v>0.46150392817059482</v>
      </c>
      <c r="G14" s="46">
        <v>0.46989072308765406</v>
      </c>
      <c r="H14" s="46">
        <v>0.43672627235213207</v>
      </c>
      <c r="I14" s="46">
        <v>0.44413763806287171</v>
      </c>
      <c r="J14" s="18">
        <f t="shared" si="0"/>
        <v>0.74113657107396369</v>
      </c>
      <c r="K14" s="18">
        <f t="shared" si="1"/>
        <v>-4.4987988659949352</v>
      </c>
    </row>
    <row r="15" spans="1:11" x14ac:dyDescent="0.25">
      <c r="A15" s="4" t="s">
        <v>67</v>
      </c>
      <c r="B15" s="47">
        <v>0.53531264057579842</v>
      </c>
      <c r="C15" s="47">
        <v>0.5157062617016851</v>
      </c>
      <c r="D15" s="47">
        <v>0.49892605093586989</v>
      </c>
      <c r="E15" s="47">
        <v>0.48538681948424067</v>
      </c>
      <c r="F15" s="47">
        <v>0.45609131143722337</v>
      </c>
      <c r="G15" s="47">
        <v>0.46635787420770358</v>
      </c>
      <c r="H15" s="47">
        <v>0.42689357622243529</v>
      </c>
      <c r="I15" s="47">
        <v>0.43759802823213084</v>
      </c>
      <c r="J15" s="18">
        <f t="shared" si="0"/>
        <v>1.0704452009695553</v>
      </c>
      <c r="K15" s="18">
        <f t="shared" si="1"/>
        <v>-4.5926905277148595</v>
      </c>
    </row>
    <row r="16" spans="1:11" x14ac:dyDescent="0.25">
      <c r="A16" s="4" t="s">
        <v>66</v>
      </c>
      <c r="B16" s="47">
        <v>0.67543859649122806</v>
      </c>
      <c r="C16" s="47">
        <v>0.52439024390243905</v>
      </c>
      <c r="D16" s="47">
        <v>0.73376623376623373</v>
      </c>
      <c r="E16" s="47">
        <v>0.56557377049180324</v>
      </c>
      <c r="F16" s="47">
        <v>0.60493827160493829</v>
      </c>
      <c r="G16" s="47">
        <v>0.542713567839196</v>
      </c>
      <c r="H16" s="47">
        <v>0.65263157894736845</v>
      </c>
      <c r="I16" s="47">
        <v>0.56326530612244896</v>
      </c>
      <c r="J16" s="18">
        <f t="shared" si="0"/>
        <v>-8.9366272824919495</v>
      </c>
      <c r="K16" s="18">
        <f t="shared" si="1"/>
        <v>-5.0942160026580696</v>
      </c>
    </row>
    <row r="17" spans="1:11" x14ac:dyDescent="0.25">
      <c r="A17" s="2" t="s">
        <v>65</v>
      </c>
      <c r="B17" s="46">
        <v>0.57412398921832886</v>
      </c>
      <c r="C17" s="46">
        <v>0.52299605781865965</v>
      </c>
      <c r="D17" s="46">
        <v>0.55648535564853552</v>
      </c>
      <c r="E17" s="46">
        <v>0.51730769230769236</v>
      </c>
      <c r="F17" s="46">
        <v>0.47452229299363058</v>
      </c>
      <c r="G17" s="46">
        <v>0.50087260034904013</v>
      </c>
      <c r="H17" s="46">
        <v>0.4694189602446483</v>
      </c>
      <c r="I17" s="46">
        <v>0.49222797927461137</v>
      </c>
      <c r="J17" s="18">
        <f t="shared" si="0"/>
        <v>2.2809019029963071</v>
      </c>
      <c r="K17" s="18">
        <f t="shared" si="1"/>
        <v>-2.4304441951179312</v>
      </c>
    </row>
    <row r="18" spans="1:11" x14ac:dyDescent="0.25">
      <c r="A18" s="4" t="s">
        <v>64</v>
      </c>
      <c r="B18" s="47">
        <v>0.5403624382207578</v>
      </c>
      <c r="C18" s="47">
        <v>0.51411589895988108</v>
      </c>
      <c r="D18" s="47">
        <v>0.53333333333333333</v>
      </c>
      <c r="E18" s="47">
        <v>0.5</v>
      </c>
      <c r="F18" s="47">
        <v>0.45098039215686275</v>
      </c>
      <c r="G18" s="47">
        <v>0.47450980392156861</v>
      </c>
      <c r="H18" s="47">
        <v>0.44501718213058417</v>
      </c>
      <c r="I18" s="47">
        <v>0.47291361639824303</v>
      </c>
      <c r="J18" s="18">
        <f t="shared" si="0"/>
        <v>2.7896434267658865</v>
      </c>
      <c r="K18" s="18">
        <f t="shared" si="1"/>
        <v>-2.1131961990755235</v>
      </c>
    </row>
    <row r="19" spans="1:11" x14ac:dyDescent="0.25">
      <c r="A19" s="4" t="s">
        <v>63</v>
      </c>
      <c r="B19" s="47">
        <v>0.72592592592592597</v>
      </c>
      <c r="C19" s="47">
        <v>0.59090909090909094</v>
      </c>
      <c r="D19" s="47">
        <v>0.68493150684931503</v>
      </c>
      <c r="E19" s="47">
        <v>0.65517241379310343</v>
      </c>
      <c r="F19" s="47">
        <v>0.67164179104477617</v>
      </c>
      <c r="G19" s="47">
        <v>0.7142857142857143</v>
      </c>
      <c r="H19" s="47">
        <v>0.66666666666666663</v>
      </c>
      <c r="I19" s="47">
        <v>0.6404494382022472</v>
      </c>
      <c r="J19" s="18">
        <f t="shared" si="0"/>
        <v>-2.6217228464419429</v>
      </c>
      <c r="K19" s="18">
        <f t="shared" si="1"/>
        <v>-3.2341006008408835</v>
      </c>
    </row>
    <row r="20" spans="1:11" x14ac:dyDescent="0.25">
      <c r="A20" s="2" t="s">
        <v>62</v>
      </c>
      <c r="B20" s="46">
        <v>0.28760643330179753</v>
      </c>
      <c r="C20" s="46">
        <v>0.28061638280616386</v>
      </c>
      <c r="D20" s="46">
        <v>0.22627737226277372</v>
      </c>
      <c r="E20" s="46">
        <v>0.23381770145310435</v>
      </c>
      <c r="F20" s="46">
        <v>0.20398009950248755</v>
      </c>
      <c r="G20" s="46">
        <v>0.25343320848938827</v>
      </c>
      <c r="H20" s="46">
        <v>0.24778761061946902</v>
      </c>
      <c r="I20" s="46">
        <v>0.16561181434599156</v>
      </c>
      <c r="J20" s="18">
        <f t="shared" si="0"/>
        <v>-8.2175796273477459</v>
      </c>
      <c r="K20" s="18">
        <f t="shared" si="1"/>
        <v>-8.2033729716177639</v>
      </c>
    </row>
    <row r="21" spans="1:11" x14ac:dyDescent="0.25">
      <c r="A21" s="4" t="s">
        <v>61</v>
      </c>
      <c r="B21" s="47">
        <v>0.26126126126126126</v>
      </c>
      <c r="C21" s="47">
        <v>0.26090604026845637</v>
      </c>
      <c r="D21" s="47">
        <v>0.20837808807733621</v>
      </c>
      <c r="E21" s="47">
        <v>0.21845318860244234</v>
      </c>
      <c r="F21" s="47">
        <v>0.19363057324840766</v>
      </c>
      <c r="G21" s="47">
        <v>0.23846153846153847</v>
      </c>
      <c r="H21" s="47">
        <v>0.23022312373225151</v>
      </c>
      <c r="I21" s="47">
        <v>0.16115261472785486</v>
      </c>
      <c r="J21" s="18">
        <f t="shared" si="0"/>
        <v>-6.907050900439665</v>
      </c>
      <c r="K21" s="18">
        <f t="shared" si="1"/>
        <v>-6.9035072936672854</v>
      </c>
    </row>
    <row r="22" spans="1:11" x14ac:dyDescent="0.25">
      <c r="A22" s="4" t="s">
        <v>60</v>
      </c>
      <c r="B22" s="47">
        <v>0.74137931034482762</v>
      </c>
      <c r="C22" s="47">
        <v>0.85365853658536583</v>
      </c>
      <c r="D22" s="47">
        <v>0.8214285714285714</v>
      </c>
      <c r="E22" s="47">
        <v>0.8</v>
      </c>
      <c r="F22" s="47">
        <v>0.63157894736842102</v>
      </c>
      <c r="G22" s="47">
        <v>0.80952380952380953</v>
      </c>
      <c r="H22" s="47">
        <v>0.80645161290322576</v>
      </c>
      <c r="I22" s="47">
        <v>0.54545454545454541</v>
      </c>
      <c r="J22" s="18">
        <f t="shared" si="0"/>
        <v>-26.099706744868033</v>
      </c>
      <c r="K22" s="18">
        <f t="shared" si="1"/>
        <v>-23.511985285320048</v>
      </c>
    </row>
    <row r="23" spans="1:11" x14ac:dyDescent="0.25">
      <c r="A23" s="2" t="s">
        <v>59</v>
      </c>
      <c r="B23" s="46">
        <v>0.50243111831442466</v>
      </c>
      <c r="C23" s="46">
        <v>0.47788493515131358</v>
      </c>
      <c r="D23" s="46">
        <v>0.49437148217636023</v>
      </c>
      <c r="E23" s="46">
        <v>0.4959871589085072</v>
      </c>
      <c r="F23" s="46">
        <v>0.44316730523627074</v>
      </c>
      <c r="G23" s="46">
        <v>0.45908028059236167</v>
      </c>
      <c r="H23" s="46">
        <v>0.44688357506860055</v>
      </c>
      <c r="I23" s="46">
        <v>0.44517543859649122</v>
      </c>
      <c r="J23" s="18">
        <f t="shared" si="0"/>
        <v>-0.17081364721093228</v>
      </c>
      <c r="K23" s="18">
        <f t="shared" si="1"/>
        <v>-2.9082540753199995</v>
      </c>
    </row>
    <row r="24" spans="1:11" x14ac:dyDescent="0.25">
      <c r="A24" s="4" t="s">
        <v>58</v>
      </c>
      <c r="B24" s="47">
        <v>0.50317931326833409</v>
      </c>
      <c r="C24" s="47">
        <v>0.48620328326929796</v>
      </c>
      <c r="D24" s="47">
        <v>0.49782082324455207</v>
      </c>
      <c r="E24" s="47">
        <v>0.49416990560799556</v>
      </c>
      <c r="F24" s="47">
        <v>0.44265952699687638</v>
      </c>
      <c r="G24" s="47">
        <v>0.4579780755176614</v>
      </c>
      <c r="H24" s="47">
        <v>0.4448038819247877</v>
      </c>
      <c r="I24" s="47">
        <v>0.44567289363324436</v>
      </c>
      <c r="J24" s="18">
        <f t="shared" si="0"/>
        <v>8.6901170845665732E-2</v>
      </c>
      <c r="K24" s="18">
        <f t="shared" si="1"/>
        <v>-2.9586364913827765</v>
      </c>
    </row>
    <row r="25" spans="1:11" x14ac:dyDescent="0.25">
      <c r="A25" s="4" t="s">
        <v>57</v>
      </c>
      <c r="B25" s="47">
        <v>0.48623853211009177</v>
      </c>
      <c r="C25" s="47">
        <v>0.3125</v>
      </c>
      <c r="D25" s="47">
        <v>0.38805970149253732</v>
      </c>
      <c r="E25" s="47">
        <v>0.54411764705882348</v>
      </c>
      <c r="F25" s="47">
        <v>0.45370370370370372</v>
      </c>
      <c r="G25" s="47">
        <v>0.4854368932038835</v>
      </c>
      <c r="H25" s="47">
        <v>0.51282051282051277</v>
      </c>
      <c r="I25" s="47">
        <v>0.4336283185840708</v>
      </c>
      <c r="J25" s="18">
        <f t="shared" si="0"/>
        <v>-7.9192194236441971</v>
      </c>
      <c r="K25" s="18">
        <f t="shared" si="1"/>
        <v>-2.1068394328722482</v>
      </c>
    </row>
    <row r="26" spans="1:11" x14ac:dyDescent="0.25">
      <c r="A26" s="2" t="s">
        <v>56</v>
      </c>
      <c r="B26" s="46">
        <v>0.86913086913086912</v>
      </c>
      <c r="C26" s="46">
        <v>0.83711507293354948</v>
      </c>
      <c r="D26" s="46">
        <v>0.84009269988412516</v>
      </c>
      <c r="E26" s="46">
        <v>0.78876404494382024</v>
      </c>
      <c r="F26" s="46">
        <v>0.80226480836236935</v>
      </c>
      <c r="G26" s="46">
        <v>0.76722532588454373</v>
      </c>
      <c r="H26" s="46">
        <v>0.78890876565295165</v>
      </c>
      <c r="I26" s="46">
        <v>0.79644128113878998</v>
      </c>
      <c r="J26" s="18">
        <f t="shared" si="0"/>
        <v>0.75325154858383314</v>
      </c>
      <c r="K26" s="18">
        <f t="shared" si="1"/>
        <v>-1.6916088402957108</v>
      </c>
    </row>
    <row r="27" spans="1:11" x14ac:dyDescent="0.25">
      <c r="A27" s="2" t="s">
        <v>55</v>
      </c>
      <c r="B27" s="46">
        <v>0.92479435957696832</v>
      </c>
      <c r="C27" s="46">
        <v>0.91322314049586772</v>
      </c>
      <c r="D27" s="46">
        <v>0.90641247833622185</v>
      </c>
      <c r="E27" s="46">
        <v>0.88871951219512191</v>
      </c>
      <c r="F27" s="46">
        <v>0.87685459940652821</v>
      </c>
      <c r="G27" s="46">
        <v>0.86115992970123023</v>
      </c>
      <c r="H27" s="46">
        <v>0.8828250401284109</v>
      </c>
      <c r="I27" s="46">
        <v>0.88226744186046513</v>
      </c>
      <c r="J27" s="18">
        <f t="shared" si="0"/>
        <v>-5.5759826794576917E-2</v>
      </c>
      <c r="K27" s="18">
        <f t="shared" si="1"/>
        <v>-1.1159566688156319</v>
      </c>
    </row>
    <row r="28" spans="1:11" x14ac:dyDescent="0.25">
      <c r="A28" s="2" t="s">
        <v>54</v>
      </c>
      <c r="B28" s="46">
        <v>0.55629139072847678</v>
      </c>
      <c r="C28" s="46">
        <v>0.56369426751592355</v>
      </c>
      <c r="D28" s="46">
        <v>0.59745762711864403</v>
      </c>
      <c r="E28" s="46">
        <v>0.62857142857142856</v>
      </c>
      <c r="F28" s="46">
        <v>0.55205047318611988</v>
      </c>
      <c r="G28" s="46">
        <v>0.62695924764890287</v>
      </c>
      <c r="H28" s="46">
        <v>0.55172413793103448</v>
      </c>
      <c r="I28" s="46">
        <v>0.63591022443890277</v>
      </c>
      <c r="J28" s="18">
        <f t="shared" si="0"/>
        <v>8.4186086507868296</v>
      </c>
      <c r="K28" s="18">
        <f t="shared" si="1"/>
        <v>5.3517571195969893</v>
      </c>
    </row>
    <row r="29" spans="1:11" x14ac:dyDescent="0.25">
      <c r="A29" s="14" t="s">
        <v>53</v>
      </c>
      <c r="B29" s="45">
        <v>0.6476486860304288</v>
      </c>
      <c r="C29" s="45">
        <v>0.5889145496535797</v>
      </c>
      <c r="D29" s="45">
        <v>0.60781187724192909</v>
      </c>
      <c r="E29" s="45">
        <v>0.5655304848775804</v>
      </c>
      <c r="F29" s="45">
        <v>0.53391384051329061</v>
      </c>
      <c r="G29" s="45">
        <v>0.59124423963133643</v>
      </c>
      <c r="H29" s="45">
        <v>0.54913833255705635</v>
      </c>
      <c r="I29" s="45">
        <v>0.51724137931034486</v>
      </c>
      <c r="J29" s="16">
        <f t="shared" si="0"/>
        <v>-3.189695324671149</v>
      </c>
      <c r="K29" s="16">
        <f t="shared" si="1"/>
        <v>-6.6216050761826795</v>
      </c>
    </row>
    <row r="30" spans="1:11" x14ac:dyDescent="0.25">
      <c r="A30" s="2" t="s">
        <v>52</v>
      </c>
      <c r="B30" s="46">
        <v>0.4737406216505895</v>
      </c>
      <c r="C30" s="46">
        <v>0.45034642032332561</v>
      </c>
      <c r="D30" s="46">
        <v>0.51025056947608205</v>
      </c>
      <c r="E30" s="46">
        <v>0.45915492957746479</v>
      </c>
      <c r="F30" s="46">
        <v>0.39586410635155095</v>
      </c>
      <c r="G30" s="46">
        <v>0.5617128463476071</v>
      </c>
      <c r="H30" s="46">
        <v>0.37908496732026142</v>
      </c>
      <c r="I30" s="46">
        <v>0.35652173913043478</v>
      </c>
      <c r="J30" s="18">
        <f t="shared" si="0"/>
        <v>-2.2563228189826647</v>
      </c>
      <c r="K30" s="18">
        <f t="shared" si="1"/>
        <v>-10.492889816197682</v>
      </c>
    </row>
    <row r="31" spans="1:11" x14ac:dyDescent="0.25">
      <c r="A31" s="4" t="s">
        <v>51</v>
      </c>
      <c r="B31" s="47">
        <v>0.2951096121416526</v>
      </c>
      <c r="C31" s="47">
        <v>0.33053691275167785</v>
      </c>
      <c r="D31" s="47">
        <v>0.33398058252427182</v>
      </c>
      <c r="E31" s="47">
        <v>0.3141025641025641</v>
      </c>
      <c r="F31" s="47">
        <v>0.28232758620689657</v>
      </c>
      <c r="G31" s="47">
        <v>0.28720626631853785</v>
      </c>
      <c r="H31" s="47">
        <v>0.23017902813299232</v>
      </c>
      <c r="I31" s="47">
        <v>0.24493927125506074</v>
      </c>
      <c r="J31" s="18">
        <f t="shared" si="0"/>
        <v>1.4760243122068417</v>
      </c>
      <c r="K31" s="18">
        <f t="shared" si="1"/>
        <v>-5.1266807627595474</v>
      </c>
    </row>
    <row r="32" spans="1:11" x14ac:dyDescent="0.25">
      <c r="A32" s="4" t="s">
        <v>50</v>
      </c>
      <c r="B32" s="47">
        <v>0.78529411764705881</v>
      </c>
      <c r="C32" s="47">
        <v>0.71481481481481479</v>
      </c>
      <c r="D32" s="47">
        <v>0.76033057851239672</v>
      </c>
      <c r="E32" s="47">
        <v>0.73966942148760328</v>
      </c>
      <c r="F32" s="47">
        <v>0.64319248826291076</v>
      </c>
      <c r="G32" s="47">
        <v>0.81751824817518248</v>
      </c>
      <c r="H32" s="47">
        <v>0.64253393665158376</v>
      </c>
      <c r="I32" s="47">
        <v>0.63775510204081631</v>
      </c>
      <c r="J32" s="18">
        <f t="shared" si="0"/>
        <v>-0.47788346107674462</v>
      </c>
      <c r="K32" s="18">
        <f t="shared" si="1"/>
        <v>-9.1295413037976623</v>
      </c>
    </row>
    <row r="33" spans="1:11" x14ac:dyDescent="0.25">
      <c r="A33" s="2" t="s">
        <v>49</v>
      </c>
      <c r="B33" s="46">
        <v>0.85128205128205126</v>
      </c>
      <c r="C33" s="46">
        <v>0.77018633540372672</v>
      </c>
      <c r="D33" s="46">
        <v>0.80281690140845074</v>
      </c>
      <c r="E33" s="46">
        <v>0.75630252100840334</v>
      </c>
      <c r="F33" s="46">
        <v>0.77570093457943923</v>
      </c>
      <c r="G33" s="46">
        <v>0.8125</v>
      </c>
      <c r="H33" s="46">
        <v>0.79069767441860461</v>
      </c>
      <c r="I33" s="46">
        <v>0.7068965517241379</v>
      </c>
      <c r="J33" s="18">
        <f t="shared" si="0"/>
        <v>-8.3801122694466716</v>
      </c>
      <c r="K33" s="18">
        <f t="shared" si="1"/>
        <v>-8.7315793718815709</v>
      </c>
    </row>
    <row r="34" spans="1:11" x14ac:dyDescent="0.25">
      <c r="A34" s="2" t="s">
        <v>48</v>
      </c>
      <c r="B34" s="46">
        <v>0.63348416289592757</v>
      </c>
      <c r="C34" s="46">
        <v>0.51204819277108438</v>
      </c>
      <c r="D34" s="46">
        <v>0.58610271903323263</v>
      </c>
      <c r="E34" s="46">
        <v>0.48412698412698413</v>
      </c>
      <c r="F34" s="46">
        <v>0.42586750788643535</v>
      </c>
      <c r="G34" s="46">
        <v>0.41064638783269963</v>
      </c>
      <c r="H34" s="46">
        <v>0.42293906810035842</v>
      </c>
      <c r="I34" s="46">
        <v>0.41767068273092367</v>
      </c>
      <c r="J34" s="18">
        <f t="shared" si="0"/>
        <v>-0.52683853694347471</v>
      </c>
      <c r="K34" s="18">
        <f t="shared" si="1"/>
        <v>-7.8788606218608059</v>
      </c>
    </row>
    <row r="35" spans="1:11" x14ac:dyDescent="0.25">
      <c r="A35" s="5" t="s">
        <v>47</v>
      </c>
      <c r="B35" s="47">
        <v>0.7865168539325843</v>
      </c>
      <c r="C35" s="47">
        <v>0.64171122994652408</v>
      </c>
      <c r="D35" s="47">
        <v>0.69907407407407407</v>
      </c>
      <c r="E35" s="47">
        <v>0.59848484848484851</v>
      </c>
      <c r="F35" s="47">
        <v>0.58227848101265822</v>
      </c>
      <c r="G35" s="47">
        <v>0.49107142857142855</v>
      </c>
      <c r="H35" s="47">
        <v>0.57723577235772361</v>
      </c>
      <c r="I35" s="47">
        <v>0.50458715596330272</v>
      </c>
      <c r="J35" s="18">
        <f t="shared" ref="J35:J66" si="2">+(I35-H35)*100</f>
        <v>-7.2648616394420884</v>
      </c>
      <c r="K35" s="18">
        <f t="shared" si="1"/>
        <v>-12.060894237667451</v>
      </c>
    </row>
    <row r="36" spans="1:11" x14ac:dyDescent="0.25">
      <c r="A36" s="5" t="s">
        <v>46</v>
      </c>
      <c r="B36" s="47">
        <v>0.4</v>
      </c>
      <c r="C36" s="47">
        <v>0.34482758620689657</v>
      </c>
      <c r="D36" s="47">
        <v>0.37391304347826088</v>
      </c>
      <c r="E36" s="47">
        <v>0.35833333333333334</v>
      </c>
      <c r="F36" s="47">
        <v>0.27044025157232704</v>
      </c>
      <c r="G36" s="47">
        <v>0.35099337748344372</v>
      </c>
      <c r="H36" s="47">
        <v>0.30128205128205127</v>
      </c>
      <c r="I36" s="47">
        <v>0.35</v>
      </c>
      <c r="J36" s="18">
        <f t="shared" si="2"/>
        <v>4.8717948717948714</v>
      </c>
      <c r="K36" s="18">
        <f t="shared" si="1"/>
        <v>0.71729080919553656</v>
      </c>
    </row>
    <row r="37" spans="1:11" x14ac:dyDescent="0.25">
      <c r="A37" s="2" t="s">
        <v>45</v>
      </c>
      <c r="B37" s="46">
        <v>0.63976377952755903</v>
      </c>
      <c r="C37" s="46">
        <v>0.60816326530612241</v>
      </c>
      <c r="D37" s="46">
        <v>0.56097560975609762</v>
      </c>
      <c r="E37" s="46">
        <v>0.58441558441558439</v>
      </c>
      <c r="F37" s="46">
        <v>0.56308411214953269</v>
      </c>
      <c r="G37" s="46">
        <v>0.52691218130311612</v>
      </c>
      <c r="H37" s="46">
        <v>0.55847255369928406</v>
      </c>
      <c r="I37" s="46">
        <v>0.5473372781065089</v>
      </c>
      <c r="J37" s="18">
        <f t="shared" si="2"/>
        <v>-1.1135275592775162</v>
      </c>
      <c r="K37" s="18">
        <f t="shared" si="1"/>
        <v>-3.0060877058819102</v>
      </c>
    </row>
    <row r="38" spans="1:11" x14ac:dyDescent="0.25">
      <c r="A38" s="4" t="s">
        <v>44</v>
      </c>
      <c r="B38" s="47">
        <v>0.68281938325991187</v>
      </c>
      <c r="C38" s="47">
        <v>0.67901234567901236</v>
      </c>
      <c r="D38" s="47">
        <v>0.61596958174904948</v>
      </c>
      <c r="E38" s="47">
        <v>0.63636363636363635</v>
      </c>
      <c r="F38" s="47">
        <v>0.69273743016759781</v>
      </c>
      <c r="G38" s="47">
        <v>0.59487179487179487</v>
      </c>
      <c r="H38" s="47">
        <v>0.73232323232323238</v>
      </c>
      <c r="I38" s="47">
        <v>0.62857142857142856</v>
      </c>
      <c r="J38" s="18">
        <f t="shared" si="2"/>
        <v>-10.375180375180381</v>
      </c>
      <c r="K38" s="18">
        <f t="shared" si="1"/>
        <v>-3.3442486344890776</v>
      </c>
    </row>
    <row r="39" spans="1:11" x14ac:dyDescent="0.25">
      <c r="A39" s="4" t="s">
        <v>43</v>
      </c>
      <c r="B39" s="47">
        <v>0.604982206405694</v>
      </c>
      <c r="C39" s="47">
        <v>0.53846153846153844</v>
      </c>
      <c r="D39" s="47">
        <v>0.48404255319148937</v>
      </c>
      <c r="E39" s="47">
        <v>0.53246753246753242</v>
      </c>
      <c r="F39" s="47">
        <v>0.46987951807228917</v>
      </c>
      <c r="G39" s="47">
        <v>0.44303797468354428</v>
      </c>
      <c r="H39" s="47">
        <v>0.40271493212669685</v>
      </c>
      <c r="I39" s="47">
        <v>0.48989898989898989</v>
      </c>
      <c r="J39" s="18">
        <f t="shared" si="2"/>
        <v>8.7184057772293038</v>
      </c>
      <c r="K39" s="18">
        <f t="shared" si="1"/>
        <v>-0.66133323022650736</v>
      </c>
    </row>
    <row r="40" spans="1:11" x14ac:dyDescent="0.25">
      <c r="A40" s="2" t="s">
        <v>42</v>
      </c>
      <c r="B40" s="46">
        <v>0.88352745424292845</v>
      </c>
      <c r="C40" s="46">
        <v>0.79245283018867929</v>
      </c>
      <c r="D40" s="46">
        <v>0.76386036960985626</v>
      </c>
      <c r="E40" s="46">
        <v>0.69651741293532343</v>
      </c>
      <c r="F40" s="46">
        <v>0.71309771309771308</v>
      </c>
      <c r="G40" s="46">
        <v>0.72643678160919545</v>
      </c>
      <c r="H40" s="46">
        <v>0.75</v>
      </c>
      <c r="I40" s="46">
        <v>0.70877944325481801</v>
      </c>
      <c r="J40" s="18">
        <f t="shared" si="2"/>
        <v>-4.1220556745181991</v>
      </c>
      <c r="K40" s="18">
        <f t="shared" si="1"/>
        <v>-5.2062351271424223</v>
      </c>
    </row>
    <row r="41" spans="1:11" x14ac:dyDescent="0.25">
      <c r="A41" s="2" t="s">
        <v>41</v>
      </c>
      <c r="B41" s="46">
        <v>0.60563380281690138</v>
      </c>
      <c r="C41" s="46">
        <v>0.625</v>
      </c>
      <c r="D41" s="46">
        <v>0.65454545454545454</v>
      </c>
      <c r="E41" s="46">
        <v>0.65217391304347827</v>
      </c>
      <c r="F41" s="46">
        <v>0.55232558139534882</v>
      </c>
      <c r="G41" s="46">
        <v>0.60773480662983426</v>
      </c>
      <c r="H41" s="46">
        <v>0.56372549019607843</v>
      </c>
      <c r="I41" s="46">
        <v>0.6</v>
      </c>
      <c r="J41" s="18">
        <f t="shared" si="2"/>
        <v>3.6274509803921551</v>
      </c>
      <c r="K41" s="18">
        <f t="shared" si="1"/>
        <v>-0.87341498038708831</v>
      </c>
    </row>
    <row r="42" spans="1:11" x14ac:dyDescent="0.25">
      <c r="A42" s="14" t="s">
        <v>40</v>
      </c>
      <c r="B42" s="45">
        <v>0.79254637148474227</v>
      </c>
      <c r="C42" s="45">
        <v>0.76912025690864527</v>
      </c>
      <c r="D42" s="45">
        <v>0.72797840026999661</v>
      </c>
      <c r="E42" s="45">
        <v>0.68375924680564892</v>
      </c>
      <c r="F42" s="45">
        <v>0.62673350041771092</v>
      </c>
      <c r="G42" s="45">
        <v>0.56512836667191679</v>
      </c>
      <c r="H42" s="45">
        <v>0.61828761429758938</v>
      </c>
      <c r="I42" s="45">
        <v>0.62014010507880912</v>
      </c>
      <c r="J42" s="16">
        <f t="shared" si="2"/>
        <v>0.185249078121974</v>
      </c>
      <c r="K42" s="16">
        <f t="shared" si="1"/>
        <v>-6.3224717329226632</v>
      </c>
    </row>
    <row r="43" spans="1:11" x14ac:dyDescent="0.25">
      <c r="A43" s="2" t="s">
        <v>39</v>
      </c>
      <c r="B43" s="46">
        <v>0.73120638085742773</v>
      </c>
      <c r="C43" s="46">
        <v>0.70979020979020979</v>
      </c>
      <c r="D43" s="46">
        <v>0.65056621215622834</v>
      </c>
      <c r="E43" s="46">
        <v>0.65104496516782773</v>
      </c>
      <c r="F43" s="46">
        <v>0.56449631449631454</v>
      </c>
      <c r="G43" s="46">
        <v>0.52504038772213246</v>
      </c>
      <c r="H43" s="46">
        <v>0.58704913376881562</v>
      </c>
      <c r="I43" s="46">
        <v>0.58193398957730169</v>
      </c>
      <c r="J43" s="18">
        <f t="shared" si="2"/>
        <v>-0.51151441915139317</v>
      </c>
      <c r="K43" s="18">
        <f t="shared" si="1"/>
        <v>-4.9379382416834812</v>
      </c>
    </row>
    <row r="44" spans="1:11" x14ac:dyDescent="0.25">
      <c r="A44" s="4" t="s">
        <v>38</v>
      </c>
      <c r="B44" s="47">
        <v>0.72554056947120527</v>
      </c>
      <c r="C44" s="47">
        <v>0.70392272816873647</v>
      </c>
      <c r="D44" s="47">
        <v>0.64032697547683926</v>
      </c>
      <c r="E44" s="47">
        <v>0.63610818405338954</v>
      </c>
      <c r="F44" s="47">
        <v>0.54321404456448341</v>
      </c>
      <c r="G44" s="47">
        <v>0.50263774912075032</v>
      </c>
      <c r="H44" s="47">
        <v>0.57065563335455127</v>
      </c>
      <c r="I44" s="47">
        <v>0.56755009696186165</v>
      </c>
      <c r="J44" s="18">
        <f t="shared" si="2"/>
        <v>-0.31055363926896229</v>
      </c>
      <c r="K44" s="18">
        <f t="shared" si="1"/>
        <v>-4.9936457925274897</v>
      </c>
    </row>
    <row r="45" spans="1:11" x14ac:dyDescent="0.25">
      <c r="A45" s="4" t="s">
        <v>37</v>
      </c>
      <c r="B45" s="47">
        <v>0.80813953488372092</v>
      </c>
      <c r="C45" s="47">
        <v>0.79224376731301938</v>
      </c>
      <c r="D45" s="47">
        <v>0.7931034482758621</v>
      </c>
      <c r="E45" s="47">
        <v>0.78778135048231512</v>
      </c>
      <c r="F45" s="47">
        <v>0.77891156462585032</v>
      </c>
      <c r="G45" s="47">
        <v>0.77814569536423839</v>
      </c>
      <c r="H45" s="47">
        <v>0.72295514511873349</v>
      </c>
      <c r="I45" s="47">
        <v>0.7055555555555556</v>
      </c>
      <c r="J45" s="18">
        <f t="shared" si="2"/>
        <v>-1.7399589563177886</v>
      </c>
      <c r="K45" s="18">
        <f t="shared" si="1"/>
        <v>-7.4627373882121484</v>
      </c>
    </row>
    <row r="46" spans="1:11" x14ac:dyDescent="0.25">
      <c r="A46" s="2" t="s">
        <v>36</v>
      </c>
      <c r="B46" s="46">
        <v>0.90078602620087334</v>
      </c>
      <c r="C46" s="46">
        <v>0.88553113553113549</v>
      </c>
      <c r="D46" s="46">
        <v>0.87522697795071336</v>
      </c>
      <c r="E46" s="46">
        <v>0.84394447103877457</v>
      </c>
      <c r="F46" s="46">
        <v>0.80388349514563107</v>
      </c>
      <c r="G46" s="46">
        <v>0.79314221472737489</v>
      </c>
      <c r="H46" s="46">
        <v>0.76017130620985007</v>
      </c>
      <c r="I46" s="46">
        <v>0.75878499106611075</v>
      </c>
      <c r="J46" s="18">
        <f t="shared" si="2"/>
        <v>-0.13863151437393251</v>
      </c>
      <c r="K46" s="18">
        <f t="shared" si="1"/>
        <v>-7.8741527048796893</v>
      </c>
    </row>
    <row r="47" spans="1:11" x14ac:dyDescent="0.25">
      <c r="A47" s="4" t="s">
        <v>35</v>
      </c>
      <c r="B47" s="47">
        <v>0.84595959595959591</v>
      </c>
      <c r="C47" s="47">
        <v>0.82040104620749787</v>
      </c>
      <c r="D47" s="47">
        <v>0.80503512880562056</v>
      </c>
      <c r="E47" s="47">
        <v>0.77525022747952688</v>
      </c>
      <c r="F47" s="47">
        <v>0.69897084048027447</v>
      </c>
      <c r="G47" s="47">
        <v>0.71525423728813564</v>
      </c>
      <c r="H47" s="47">
        <v>0.68797564687975643</v>
      </c>
      <c r="I47" s="47">
        <v>0.69572506286672253</v>
      </c>
      <c r="J47" s="18">
        <f t="shared" si="2"/>
        <v>0.77494159869661017</v>
      </c>
      <c r="K47" s="18">
        <f t="shared" si="1"/>
        <v>-6.839589757619291</v>
      </c>
    </row>
    <row r="48" spans="1:11" x14ac:dyDescent="0.25">
      <c r="A48" s="4" t="s">
        <v>34</v>
      </c>
      <c r="B48" s="47">
        <v>0.93968348760824127</v>
      </c>
      <c r="C48" s="47">
        <v>0.93272267845862289</v>
      </c>
      <c r="D48" s="47">
        <v>0.93106660456450863</v>
      </c>
      <c r="E48" s="47">
        <v>0.92020202020202024</v>
      </c>
      <c r="F48" s="47">
        <v>0.9407158836689038</v>
      </c>
      <c r="G48" s="47">
        <v>0.94657762938230383</v>
      </c>
      <c r="H48" s="47">
        <v>0.93140794223826717</v>
      </c>
      <c r="I48" s="47">
        <v>0.9135802469135802</v>
      </c>
      <c r="J48" s="18">
        <f t="shared" si="2"/>
        <v>-1.7827695324686976</v>
      </c>
      <c r="K48" s="18">
        <f t="shared" si="1"/>
        <v>-2.104493110397232</v>
      </c>
    </row>
    <row r="49" spans="1:11" x14ac:dyDescent="0.25">
      <c r="A49" s="2" t="s">
        <v>33</v>
      </c>
      <c r="B49" s="46">
        <v>0.70833333333333337</v>
      </c>
      <c r="C49" s="46">
        <v>0.68822170900692836</v>
      </c>
      <c r="D49" s="46">
        <v>0.58688524590163937</v>
      </c>
      <c r="E49" s="46">
        <v>0.59027777777777779</v>
      </c>
      <c r="F49" s="46">
        <v>0.40657084188911702</v>
      </c>
      <c r="G49" s="46">
        <v>0.24428571428571427</v>
      </c>
      <c r="H49" s="46">
        <v>0.35049504950495047</v>
      </c>
      <c r="I49" s="46">
        <v>0.44789356984478934</v>
      </c>
      <c r="J49" s="18">
        <f t="shared" si="2"/>
        <v>9.7398520339838868</v>
      </c>
      <c r="K49" s="18">
        <f t="shared" si="1"/>
        <v>-6.2830668969419357</v>
      </c>
    </row>
    <row r="50" spans="1:11" x14ac:dyDescent="0.25">
      <c r="A50" s="5" t="s">
        <v>81</v>
      </c>
      <c r="B50" s="47">
        <v>0.81502890173410403</v>
      </c>
      <c r="C50" s="47">
        <v>0.81818181818181823</v>
      </c>
      <c r="D50" s="47">
        <v>0.80208333333333337</v>
      </c>
      <c r="E50" s="47">
        <v>0.88461538461538458</v>
      </c>
      <c r="F50" s="47">
        <v>0.78846153846153844</v>
      </c>
      <c r="G50" s="47">
        <v>0.69491525423728817</v>
      </c>
      <c r="H50" s="47">
        <v>0.83333333333333337</v>
      </c>
      <c r="I50" s="47">
        <v>0.70175438596491224</v>
      </c>
      <c r="J50" s="18">
        <f t="shared" si="2"/>
        <v>-13.157894736842113</v>
      </c>
      <c r="K50" s="18">
        <f t="shared" si="1"/>
        <v>-10.347698030605923</v>
      </c>
    </row>
    <row r="51" spans="1:11" x14ac:dyDescent="0.25">
      <c r="A51" s="4" t="s">
        <v>31</v>
      </c>
      <c r="B51" s="47">
        <v>0.63706563706563701</v>
      </c>
      <c r="C51" s="47">
        <v>0.58943089430894313</v>
      </c>
      <c r="D51" s="47">
        <v>0.48803827751196172</v>
      </c>
      <c r="E51" s="47">
        <v>0.52542372881355937</v>
      </c>
      <c r="F51" s="47">
        <v>0.36091954022988504</v>
      </c>
      <c r="G51" s="47">
        <v>0.20280811232449297</v>
      </c>
      <c r="H51" s="47">
        <v>0.29978118161925604</v>
      </c>
      <c r="I51" s="47">
        <v>0.41116751269035534</v>
      </c>
      <c r="J51" s="18">
        <f t="shared" si="2"/>
        <v>11.13863310710993</v>
      </c>
      <c r="K51" s="18">
        <f t="shared" si="1"/>
        <v>-3.2184969005892459</v>
      </c>
    </row>
    <row r="52" spans="1:11" x14ac:dyDescent="0.25">
      <c r="A52" s="2" t="s">
        <v>30</v>
      </c>
      <c r="B52" s="46">
        <v>0.26944971537001899</v>
      </c>
      <c r="C52" s="46">
        <v>0.21936758893280633</v>
      </c>
      <c r="D52" s="46">
        <v>0.25621890547263682</v>
      </c>
      <c r="E52" s="46">
        <v>0.18886198547215496</v>
      </c>
      <c r="F52" s="46">
        <v>0.32417582417582419</v>
      </c>
      <c r="G52" s="46">
        <v>0.35897435897435898</v>
      </c>
      <c r="H52" s="46">
        <v>0.45454545454545453</v>
      </c>
      <c r="I52" s="46">
        <v>0.43650793650793651</v>
      </c>
      <c r="J52" s="18">
        <f t="shared" si="2"/>
        <v>-1.8037518037518019</v>
      </c>
      <c r="K52" s="18">
        <f t="shared" si="1"/>
        <v>14.056596037318581</v>
      </c>
    </row>
    <row r="53" spans="1:11" x14ac:dyDescent="0.25">
      <c r="A53" s="14" t="s">
        <v>29</v>
      </c>
      <c r="B53" s="45">
        <v>0.32429394407756079</v>
      </c>
      <c r="C53" s="45">
        <v>0.39708646616541354</v>
      </c>
      <c r="D53" s="45">
        <v>0.36292654713707345</v>
      </c>
      <c r="E53" s="45">
        <v>0.3185072353389185</v>
      </c>
      <c r="F53" s="45">
        <v>0.28680897646414888</v>
      </c>
      <c r="G53" s="45">
        <v>0.19146711283070167</v>
      </c>
      <c r="H53" s="45">
        <v>0.19157917523541509</v>
      </c>
      <c r="I53" s="45">
        <v>0.21896417107660276</v>
      </c>
      <c r="J53" s="16">
        <f t="shared" si="2"/>
        <v>2.7384995841187671</v>
      </c>
      <c r="K53" s="16">
        <f t="shared" si="1"/>
        <v>-7.7131465673287547</v>
      </c>
    </row>
    <row r="54" spans="1:11" x14ac:dyDescent="0.25">
      <c r="A54" s="2" t="s">
        <v>28</v>
      </c>
      <c r="B54" s="46">
        <v>0.30009407337723426</v>
      </c>
      <c r="C54" s="46">
        <v>0.39140271493212669</v>
      </c>
      <c r="D54" s="46">
        <v>0.34583014537107881</v>
      </c>
      <c r="E54" s="46">
        <v>0.30793532800594686</v>
      </c>
      <c r="F54" s="46">
        <v>0.26277005526712444</v>
      </c>
      <c r="G54" s="46">
        <v>0.18023602336392897</v>
      </c>
      <c r="H54" s="46">
        <v>0.1416506717850288</v>
      </c>
      <c r="I54" s="46">
        <v>0.15095333403560518</v>
      </c>
      <c r="J54" s="18">
        <f t="shared" si="2"/>
        <v>0.93026622505763823</v>
      </c>
      <c r="K54" s="18">
        <f t="shared" si="1"/>
        <v>-12.474938197903324</v>
      </c>
    </row>
    <row r="55" spans="1:11" x14ac:dyDescent="0.25">
      <c r="A55" s="4" t="s">
        <v>27</v>
      </c>
      <c r="B55" s="47">
        <v>0.24318181818181819</v>
      </c>
      <c r="C55" s="47">
        <v>0.22149122807017543</v>
      </c>
      <c r="D55" s="47">
        <v>0.24379232505643342</v>
      </c>
      <c r="E55" s="47">
        <v>0.3109048723897912</v>
      </c>
      <c r="F55" s="47">
        <v>0.24521072796934865</v>
      </c>
      <c r="G55" s="47">
        <v>0.21100917431192662</v>
      </c>
      <c r="H55" s="47">
        <v>0.13729508196721313</v>
      </c>
      <c r="I55" s="47">
        <v>0.13625592417061611</v>
      </c>
      <c r="J55" s="18">
        <f t="shared" si="2"/>
        <v>-0.10391577965970233</v>
      </c>
      <c r="K55" s="18">
        <f t="shared" si="1"/>
        <v>-9.4156251250342002</v>
      </c>
    </row>
    <row r="56" spans="1:11" x14ac:dyDescent="0.25">
      <c r="A56" s="4" t="s">
        <v>26</v>
      </c>
      <c r="B56" s="47">
        <v>0.25474572299039139</v>
      </c>
      <c r="C56" s="47">
        <v>0.31248718474472009</v>
      </c>
      <c r="D56" s="47">
        <v>0.29751861042183625</v>
      </c>
      <c r="E56" s="47">
        <v>0.25029543843063107</v>
      </c>
      <c r="F56" s="47">
        <v>0.24201195629767058</v>
      </c>
      <c r="G56" s="47">
        <v>0.14348206474190725</v>
      </c>
      <c r="H56" s="47">
        <v>0.12066887616752034</v>
      </c>
      <c r="I56" s="47">
        <v>0.11942574005844238</v>
      </c>
      <c r="J56" s="18">
        <f t="shared" si="2"/>
        <v>-0.12431361090779608</v>
      </c>
      <c r="K56" s="18">
        <f t="shared" si="1"/>
        <v>-11.217566762651151</v>
      </c>
    </row>
    <row r="57" spans="1:11" x14ac:dyDescent="0.25">
      <c r="A57" s="4" t="s">
        <v>25</v>
      </c>
      <c r="B57" s="47">
        <v>0.65953947368421051</v>
      </c>
      <c r="C57" s="47">
        <v>0.74787972243639167</v>
      </c>
      <c r="D57" s="47">
        <v>0.66357615894039734</v>
      </c>
      <c r="E57" s="47">
        <v>0.64534075104311539</v>
      </c>
      <c r="F57" s="47">
        <v>0.44648829431438125</v>
      </c>
      <c r="G57" s="47">
        <v>0.44469783352337516</v>
      </c>
      <c r="H57" s="47">
        <v>0.34687953555878082</v>
      </c>
      <c r="I57" s="47">
        <v>0.48586118251928023</v>
      </c>
      <c r="J57" s="18">
        <f t="shared" si="2"/>
        <v>13.898164696049943</v>
      </c>
      <c r="K57" s="18">
        <f t="shared" si="1"/>
        <v>-7.9053355980812974</v>
      </c>
    </row>
    <row r="58" spans="1:11" x14ac:dyDescent="0.25">
      <c r="A58" s="2" t="s">
        <v>24</v>
      </c>
      <c r="B58" s="46">
        <v>0.14452214452214451</v>
      </c>
      <c r="C58" s="46">
        <v>0.17739975698663427</v>
      </c>
      <c r="D58" s="46">
        <v>0.20335195530726258</v>
      </c>
      <c r="E58" s="46">
        <v>0.1674491392801252</v>
      </c>
      <c r="F58" s="46">
        <v>9.7605893186003684E-2</v>
      </c>
      <c r="G58" s="46">
        <v>7.5438596491228069E-2</v>
      </c>
      <c r="H58" s="46">
        <v>9.5334685598377281E-2</v>
      </c>
      <c r="I58" s="46">
        <v>6.3909774436090222E-2</v>
      </c>
      <c r="J58" s="18">
        <f t="shared" si="2"/>
        <v>-3.1424911162287059</v>
      </c>
      <c r="K58" s="18">
        <f t="shared" si="1"/>
        <v>-7.339053575987772</v>
      </c>
    </row>
    <row r="59" spans="1:11" x14ac:dyDescent="0.25">
      <c r="A59" s="2" t="s">
        <v>23</v>
      </c>
      <c r="B59" s="46">
        <v>0.59523809523809523</v>
      </c>
      <c r="C59" s="46">
        <v>0.83333333333333337</v>
      </c>
      <c r="D59" s="46">
        <v>0.83333333333333337</v>
      </c>
      <c r="E59" s="46">
        <v>0.75</v>
      </c>
      <c r="F59" s="46">
        <v>0.83333333333333337</v>
      </c>
      <c r="G59" s="46">
        <v>0.5</v>
      </c>
      <c r="H59" s="46">
        <v>0.75</v>
      </c>
      <c r="I59" s="46">
        <v>0.66666666666666663</v>
      </c>
      <c r="J59" s="18">
        <f t="shared" si="2"/>
        <v>-8.3333333333333375</v>
      </c>
      <c r="K59" s="18">
        <f t="shared" si="1"/>
        <v>-6.122448979591832</v>
      </c>
    </row>
    <row r="60" spans="1:11" x14ac:dyDescent="0.25">
      <c r="A60" s="2" t="s">
        <v>22</v>
      </c>
      <c r="B60" s="46">
        <v>0.42307692307692307</v>
      </c>
      <c r="C60" s="46">
        <v>0.21875</v>
      </c>
      <c r="D60" s="46">
        <v>0.38461538461538464</v>
      </c>
      <c r="E60" s="46">
        <v>0.36363636363636365</v>
      </c>
      <c r="F60" s="46">
        <v>0.13333333333333333</v>
      </c>
      <c r="G60" s="46">
        <v>0</v>
      </c>
      <c r="H60" s="46">
        <v>0.22727272727272727</v>
      </c>
      <c r="I60" s="46">
        <v>0.37931034482758619</v>
      </c>
      <c r="J60" s="18">
        <f t="shared" si="2"/>
        <v>15.203761755485893</v>
      </c>
      <c r="K60" s="18">
        <f t="shared" si="1"/>
        <v>12.921252597976734</v>
      </c>
    </row>
    <row r="61" spans="1:11" x14ac:dyDescent="0.25">
      <c r="A61" s="2" t="s">
        <v>21</v>
      </c>
      <c r="B61" s="46">
        <v>0.74247491638795982</v>
      </c>
      <c r="C61" s="46">
        <v>0.68452380952380953</v>
      </c>
      <c r="D61" s="46">
        <v>0.75276752767527677</v>
      </c>
      <c r="E61" s="46">
        <v>0.74545454545454548</v>
      </c>
      <c r="F61" s="46">
        <v>0.58995815899581594</v>
      </c>
      <c r="G61" s="46">
        <v>0.55837563451776651</v>
      </c>
      <c r="H61" s="46">
        <v>0.5964125560538116</v>
      </c>
      <c r="I61" s="46">
        <v>0.53465346534653468</v>
      </c>
      <c r="J61" s="18">
        <f t="shared" si="2"/>
        <v>-6.175909070727692</v>
      </c>
      <c r="K61" s="18">
        <f t="shared" si="1"/>
        <v>-13.248469874046332</v>
      </c>
    </row>
    <row r="62" spans="1:11" x14ac:dyDescent="0.25">
      <c r="A62" s="2" t="s">
        <v>20</v>
      </c>
      <c r="B62" s="46">
        <v>0.86854460093896713</v>
      </c>
      <c r="C62" s="46">
        <v>0.77580071174377219</v>
      </c>
      <c r="D62" s="46">
        <v>0.87931034482758619</v>
      </c>
      <c r="E62" s="46">
        <v>0.84684684684684686</v>
      </c>
      <c r="F62" s="46">
        <v>0.79899497487437188</v>
      </c>
      <c r="G62" s="46">
        <v>0.625</v>
      </c>
      <c r="H62" s="46">
        <v>0.9151785714285714</v>
      </c>
      <c r="I62" s="46">
        <v>0.76111111111111107</v>
      </c>
      <c r="J62" s="18">
        <f t="shared" si="2"/>
        <v>-15.406746031746032</v>
      </c>
      <c r="K62" s="18">
        <f t="shared" si="1"/>
        <v>-5.4556896126048198</v>
      </c>
    </row>
    <row r="63" spans="1:11" x14ac:dyDescent="0.25">
      <c r="A63" s="2" t="s">
        <v>19</v>
      </c>
      <c r="B63" s="46">
        <v>0.63636363636363635</v>
      </c>
      <c r="C63" s="46">
        <v>0.5757575757575758</v>
      </c>
      <c r="D63" s="46">
        <v>0.61538461538461542</v>
      </c>
      <c r="E63" s="46">
        <v>0.71739130434782605</v>
      </c>
      <c r="F63" s="46">
        <v>0.63461538461538458</v>
      </c>
      <c r="G63" s="46">
        <v>0.41463414634146339</v>
      </c>
      <c r="H63" s="46">
        <v>0.76315789473684215</v>
      </c>
      <c r="I63" s="46">
        <v>0.32075471698113206</v>
      </c>
      <c r="J63" s="18">
        <f t="shared" si="2"/>
        <v>-44.240317775571008</v>
      </c>
      <c r="K63" s="18">
        <f t="shared" si="1"/>
        <v>-30.171736266848843</v>
      </c>
    </row>
    <row r="64" spans="1:11" x14ac:dyDescent="0.25">
      <c r="A64" s="2" t="s">
        <v>18</v>
      </c>
      <c r="B64" s="46">
        <v>0.44630071599045346</v>
      </c>
      <c r="C64" s="46">
        <v>0.39873417721518989</v>
      </c>
      <c r="D64" s="46">
        <v>0.49180327868852458</v>
      </c>
      <c r="E64" s="46">
        <v>0.37454545454545457</v>
      </c>
      <c r="F64" s="46">
        <v>0.47826086956521741</v>
      </c>
      <c r="G64" s="46">
        <v>0.30555555555555558</v>
      </c>
      <c r="H64" s="46">
        <v>0.56812933025404155</v>
      </c>
      <c r="I64" s="46">
        <v>0.75607385811467442</v>
      </c>
      <c r="J64" s="18">
        <f t="shared" si="2"/>
        <v>18.794452786063289</v>
      </c>
      <c r="K64" s="18">
        <f t="shared" si="1"/>
        <v>31.84553749983262</v>
      </c>
    </row>
    <row r="65" spans="1:11" x14ac:dyDescent="0.25">
      <c r="A65" s="14" t="s">
        <v>17</v>
      </c>
      <c r="B65" s="45">
        <v>0.84943331963121738</v>
      </c>
      <c r="C65" s="45">
        <v>0.83993298812062134</v>
      </c>
      <c r="D65" s="45">
        <v>0.86013314940322683</v>
      </c>
      <c r="E65" s="45">
        <v>0.84803677932405563</v>
      </c>
      <c r="F65" s="45">
        <v>0.83337076128452725</v>
      </c>
      <c r="G65" s="45">
        <v>0.82195077922859383</v>
      </c>
      <c r="H65" s="45">
        <v>0.82967131652996473</v>
      </c>
      <c r="I65" s="45">
        <v>0.83485342019543973</v>
      </c>
      <c r="J65" s="16">
        <f t="shared" si="2"/>
        <v>0.51821036654750019</v>
      </c>
      <c r="K65" s="16">
        <f t="shared" si="1"/>
        <v>-0.55078788791612654</v>
      </c>
    </row>
    <row r="66" spans="1:11" x14ac:dyDescent="0.25">
      <c r="A66" s="3" t="s">
        <v>16</v>
      </c>
      <c r="B66" s="48">
        <v>0.96110030564045568</v>
      </c>
      <c r="C66" s="48">
        <v>0.94748412310698582</v>
      </c>
      <c r="D66" s="48">
        <v>0.95176668536174991</v>
      </c>
      <c r="E66" s="48">
        <v>0.94548335974643427</v>
      </c>
      <c r="F66" s="48">
        <v>0.93252441550754661</v>
      </c>
      <c r="G66" s="48">
        <v>0.93497688751926045</v>
      </c>
      <c r="H66" s="48">
        <v>0.93231077025675224</v>
      </c>
      <c r="I66" s="48">
        <v>0.9283707865168539</v>
      </c>
      <c r="J66" s="18">
        <f t="shared" si="2"/>
        <v>-0.3939983739898345</v>
      </c>
      <c r="K66" s="18">
        <f t="shared" si="1"/>
        <v>-1.52930059316011</v>
      </c>
    </row>
    <row r="67" spans="1:11" x14ac:dyDescent="0.25">
      <c r="A67" s="3" t="s">
        <v>15</v>
      </c>
      <c r="B67" s="48">
        <v>0.88821934317565532</v>
      </c>
      <c r="C67" s="48">
        <v>0.91108865875221012</v>
      </c>
      <c r="D67" s="48">
        <v>0.9567865429234339</v>
      </c>
      <c r="E67" s="48">
        <v>0.94898550724637676</v>
      </c>
      <c r="F67" s="48">
        <v>0.93821960123560799</v>
      </c>
      <c r="G67" s="48">
        <v>0.96832579185520362</v>
      </c>
      <c r="H67" s="48">
        <v>0.96510745891276861</v>
      </c>
      <c r="I67" s="48">
        <v>0.95896127985161139</v>
      </c>
      <c r="J67" s="18">
        <f t="shared" ref="J67:J82" si="3">+(I67-H67)*100</f>
        <v>-0.61461790611572198</v>
      </c>
      <c r="K67" s="18">
        <f t="shared" si="1"/>
        <v>1.9428007837146155</v>
      </c>
    </row>
    <row r="68" spans="1:11" x14ac:dyDescent="0.25">
      <c r="A68" s="3" t="s">
        <v>14</v>
      </c>
      <c r="B68" s="48">
        <v>0.8986838077747169</v>
      </c>
      <c r="C68" s="48">
        <v>0.90471388958911014</v>
      </c>
      <c r="D68" s="48">
        <v>0.90804248861911985</v>
      </c>
      <c r="E68" s="48">
        <v>0.91844718627746014</v>
      </c>
      <c r="F68" s="48">
        <v>0.90782976722313657</v>
      </c>
      <c r="G68" s="48">
        <v>0.89144831557731063</v>
      </c>
      <c r="H68" s="48">
        <v>0.89566986341179888</v>
      </c>
      <c r="I68" s="48">
        <v>0.9087809036658141</v>
      </c>
      <c r="J68" s="18">
        <f t="shared" si="3"/>
        <v>1.3111040254015216</v>
      </c>
      <c r="K68" s="18">
        <f t="shared" ref="K68:K82" si="4">+(I68-AVERAGE(B68:H68))*100</f>
        <v>0.52330010268636373</v>
      </c>
    </row>
    <row r="69" spans="1:11" x14ac:dyDescent="0.25">
      <c r="A69" s="3" t="s">
        <v>13</v>
      </c>
      <c r="B69" s="48">
        <v>0.57627118644067798</v>
      </c>
      <c r="C69" s="48">
        <v>0.57767857142857137</v>
      </c>
      <c r="D69" s="48">
        <v>0.58949880668257759</v>
      </c>
      <c r="E69" s="48">
        <v>0.56750572082379858</v>
      </c>
      <c r="F69" s="48">
        <v>0.54227053140096615</v>
      </c>
      <c r="G69" s="48">
        <v>0.53132530120481924</v>
      </c>
      <c r="H69" s="48">
        <v>0.53010625737898465</v>
      </c>
      <c r="I69" s="48">
        <v>0.5460750853242321</v>
      </c>
      <c r="J69" s="18">
        <f t="shared" si="3"/>
        <v>1.5968827945247455</v>
      </c>
      <c r="K69" s="18">
        <f t="shared" si="4"/>
        <v>-1.316153972725298</v>
      </c>
    </row>
    <row r="70" spans="1:11" x14ac:dyDescent="0.25">
      <c r="A70" s="3" t="s">
        <v>12</v>
      </c>
      <c r="B70" s="48">
        <v>0.77395536163785872</v>
      </c>
      <c r="C70" s="48">
        <v>0.7354376334248246</v>
      </c>
      <c r="D70" s="48">
        <v>0.75316684762938835</v>
      </c>
      <c r="E70" s="48">
        <v>0.72629391764261431</v>
      </c>
      <c r="F70" s="48">
        <v>0.6979796235537904</v>
      </c>
      <c r="G70" s="48">
        <v>0.67390548992355803</v>
      </c>
      <c r="H70" s="48">
        <v>0.68009522065555761</v>
      </c>
      <c r="I70" s="48">
        <v>0.69263294844690193</v>
      </c>
      <c r="J70" s="18">
        <f t="shared" si="3"/>
        <v>1.2537727791344322</v>
      </c>
      <c r="K70" s="18">
        <f t="shared" si="4"/>
        <v>-2.7486207905611293</v>
      </c>
    </row>
    <row r="71" spans="1:11" x14ac:dyDescent="0.25">
      <c r="A71" s="14" t="s">
        <v>11</v>
      </c>
      <c r="B71" s="45">
        <v>0.23004870738104158</v>
      </c>
      <c r="C71" s="45">
        <v>0.20467411815938452</v>
      </c>
      <c r="D71" s="45">
        <v>0.18691936083240432</v>
      </c>
      <c r="E71" s="45">
        <v>0.17810245977436656</v>
      </c>
      <c r="F71" s="45">
        <v>0.15895131086142322</v>
      </c>
      <c r="G71" s="45">
        <v>0.16020889487870621</v>
      </c>
      <c r="H71" s="45">
        <v>0.15276092233009708</v>
      </c>
      <c r="I71" s="45">
        <v>0.17072091994692615</v>
      </c>
      <c r="J71" s="16">
        <f t="shared" si="3"/>
        <v>1.7959997616829066</v>
      </c>
      <c r="K71" s="16">
        <f t="shared" si="4"/>
        <v>-1.0945619226991499</v>
      </c>
    </row>
    <row r="72" spans="1:11" x14ac:dyDescent="0.25">
      <c r="A72" s="2" t="s">
        <v>10</v>
      </c>
      <c r="B72" s="46">
        <v>0.31981981981981983</v>
      </c>
      <c r="C72" s="46">
        <v>0.3118712273641851</v>
      </c>
      <c r="D72" s="46">
        <v>0.28846153846153844</v>
      </c>
      <c r="E72" s="46">
        <v>0.28904428904428903</v>
      </c>
      <c r="F72" s="46">
        <v>0.30789473684210528</v>
      </c>
      <c r="G72" s="46">
        <v>0.33214285714285713</v>
      </c>
      <c r="H72" s="46">
        <v>0.26694915254237289</v>
      </c>
      <c r="I72" s="46">
        <v>0.49238578680203043</v>
      </c>
      <c r="J72" s="18">
        <f t="shared" si="3"/>
        <v>22.543663425965754</v>
      </c>
      <c r="K72" s="18">
        <f t="shared" si="4"/>
        <v>19.00738409138636</v>
      </c>
    </row>
    <row r="73" spans="1:11" x14ac:dyDescent="0.25">
      <c r="A73" s="2" t="s">
        <v>9</v>
      </c>
      <c r="B73" s="46">
        <v>0.21597568916865639</v>
      </c>
      <c r="C73" s="46">
        <v>0.19245837414299707</v>
      </c>
      <c r="D73" s="46">
        <v>0.17165419783873651</v>
      </c>
      <c r="E73" s="46">
        <v>0.15938088266053127</v>
      </c>
      <c r="F73" s="46">
        <v>0.13917610372558673</v>
      </c>
      <c r="G73" s="46">
        <v>0.14428228339183446</v>
      </c>
      <c r="H73" s="46">
        <v>0.13794233289646135</v>
      </c>
      <c r="I73" s="46">
        <v>0.14648968495122341</v>
      </c>
      <c r="J73" s="18">
        <f t="shared" si="3"/>
        <v>0.85473520547620641</v>
      </c>
      <c r="K73" s="18">
        <f t="shared" si="4"/>
        <v>-1.9348867023748522</v>
      </c>
    </row>
    <row r="74" spans="1:11" x14ac:dyDescent="0.25">
      <c r="A74" s="3" t="s">
        <v>8</v>
      </c>
      <c r="B74" s="48">
        <v>0.31021087680355158</v>
      </c>
      <c r="C74" s="48">
        <v>0.30507726269315671</v>
      </c>
      <c r="D74" s="48">
        <v>0.25574365175332525</v>
      </c>
      <c r="E74" s="48">
        <v>0.26163522012578616</v>
      </c>
      <c r="F74" s="48">
        <v>0.23019916628068551</v>
      </c>
      <c r="G74" s="48">
        <v>0.21676029962546817</v>
      </c>
      <c r="H74" s="48">
        <v>0.20945647370746795</v>
      </c>
      <c r="I74" s="48">
        <v>0.23666384419983066</v>
      </c>
      <c r="J74" s="18">
        <f t="shared" si="3"/>
        <v>2.7207370492362717</v>
      </c>
      <c r="K74" s="18">
        <f t="shared" si="4"/>
        <v>-1.8919434512946642</v>
      </c>
    </row>
    <row r="75" spans="1:11" x14ac:dyDescent="0.25">
      <c r="A75" s="3" t="s">
        <v>7</v>
      </c>
      <c r="B75" s="48">
        <v>0.1417910447761194</v>
      </c>
      <c r="C75" s="48">
        <v>0.10674336848833493</v>
      </c>
      <c r="D75" s="48">
        <v>0.11124213836477988</v>
      </c>
      <c r="E75" s="48">
        <v>8.3099156965074264E-2</v>
      </c>
      <c r="F75" s="48">
        <v>6.4643399089529596E-2</v>
      </c>
      <c r="G75" s="48">
        <v>8.0939947780678853E-2</v>
      </c>
      <c r="H75" s="48">
        <v>7.5868664328976723E-2</v>
      </c>
      <c r="I75" s="48">
        <v>6.5991506043776543E-2</v>
      </c>
      <c r="J75" s="18">
        <f t="shared" si="3"/>
        <v>-0.98771582852001805</v>
      </c>
      <c r="K75" s="18">
        <f t="shared" si="4"/>
        <v>-2.8912453926722552</v>
      </c>
    </row>
    <row r="76" spans="1:11" x14ac:dyDescent="0.25">
      <c r="A76" s="3" t="s">
        <v>6</v>
      </c>
      <c r="B76" s="48">
        <v>0.2144212523719165</v>
      </c>
      <c r="C76" s="48">
        <v>0.2103825136612022</v>
      </c>
      <c r="D76" s="48">
        <v>0.19543973941368079</v>
      </c>
      <c r="E76" s="48">
        <v>0.19857142857142857</v>
      </c>
      <c r="F76" s="48">
        <v>0.215962441314554</v>
      </c>
      <c r="G76" s="48">
        <v>0.16946308724832215</v>
      </c>
      <c r="H76" s="48">
        <v>0.18465909090909091</v>
      </c>
      <c r="I76" s="48">
        <v>0.18674698795180722</v>
      </c>
      <c r="J76" s="18">
        <f t="shared" si="3"/>
        <v>0.20878970427163079</v>
      </c>
      <c r="K76" s="18">
        <f t="shared" si="4"/>
        <v>-1.1667233975363485</v>
      </c>
    </row>
    <row r="77" spans="1:11" x14ac:dyDescent="0.25">
      <c r="A77" s="2" t="s">
        <v>5</v>
      </c>
      <c r="B77" s="46">
        <v>0.32142857142857145</v>
      </c>
      <c r="C77" s="46">
        <v>0.38970588235294118</v>
      </c>
      <c r="D77" s="46">
        <v>0.43396226415094341</v>
      </c>
      <c r="E77" s="46">
        <v>0.44871794871794873</v>
      </c>
      <c r="F77" s="46">
        <v>0.59223300970873782</v>
      </c>
      <c r="G77" s="46">
        <v>0.33027522935779818</v>
      </c>
      <c r="H77" s="46">
        <v>0.54782608695652169</v>
      </c>
      <c r="I77" s="46">
        <v>0.54395604395604391</v>
      </c>
      <c r="J77" s="18">
        <f t="shared" si="3"/>
        <v>-0.38700430004777742</v>
      </c>
      <c r="K77" s="18">
        <f t="shared" si="4"/>
        <v>10.622047357412079</v>
      </c>
    </row>
    <row r="78" spans="1:11" x14ac:dyDescent="0.25">
      <c r="A78" s="2" t="s">
        <v>4</v>
      </c>
      <c r="B78" s="46">
        <v>0.29565217391304349</v>
      </c>
      <c r="C78" s="46">
        <v>0.17322834645669291</v>
      </c>
      <c r="D78" s="46">
        <v>0.28282828282828282</v>
      </c>
      <c r="E78" s="46">
        <v>0.34745762711864409</v>
      </c>
      <c r="F78" s="46">
        <v>0.35353535353535354</v>
      </c>
      <c r="G78" s="46">
        <v>0.29770992366412213</v>
      </c>
      <c r="H78" s="46">
        <v>0.28676470588235292</v>
      </c>
      <c r="I78" s="46">
        <v>0.30612244897959184</v>
      </c>
      <c r="J78" s="18">
        <f t="shared" si="3"/>
        <v>1.9357743097238922</v>
      </c>
      <c r="K78" s="18">
        <f t="shared" si="4"/>
        <v>1.5097247065521568</v>
      </c>
    </row>
    <row r="79" spans="1:11" x14ac:dyDescent="0.25">
      <c r="A79" s="2" t="s">
        <v>3</v>
      </c>
      <c r="B79" s="46">
        <v>0.75</v>
      </c>
      <c r="C79" s="46">
        <v>0.33333333333333331</v>
      </c>
      <c r="D79" s="46">
        <v>1</v>
      </c>
      <c r="E79" s="46">
        <v>1</v>
      </c>
      <c r="F79" s="46" t="s">
        <v>101</v>
      </c>
      <c r="G79" s="46">
        <v>0.66666666666666663</v>
      </c>
      <c r="H79" s="46">
        <v>0</v>
      </c>
      <c r="I79" s="46">
        <v>0.25</v>
      </c>
      <c r="J79" s="49">
        <f t="shared" si="3"/>
        <v>25</v>
      </c>
      <c r="K79" s="18">
        <f t="shared" si="4"/>
        <v>-37.499999999999986</v>
      </c>
    </row>
    <row r="80" spans="1:11" x14ac:dyDescent="0.25">
      <c r="A80" s="14" t="s">
        <v>2</v>
      </c>
      <c r="B80" s="45">
        <v>0.72514619883040932</v>
      </c>
      <c r="C80" s="45">
        <v>0.62091503267973858</v>
      </c>
      <c r="D80" s="45">
        <v>0.67625899280575541</v>
      </c>
      <c r="E80" s="45">
        <v>0.62608695652173918</v>
      </c>
      <c r="F80" s="45">
        <v>0.50862068965517238</v>
      </c>
      <c r="G80" s="45">
        <v>0.46846846846846846</v>
      </c>
      <c r="H80" s="45">
        <v>0.39823008849557523</v>
      </c>
      <c r="I80" s="45">
        <v>0.48695652173913045</v>
      </c>
      <c r="J80" s="16">
        <f t="shared" si="3"/>
        <v>8.8726433243555221</v>
      </c>
      <c r="K80" s="16">
        <f t="shared" si="4"/>
        <v>-8.7861539326135105</v>
      </c>
    </row>
    <row r="81" spans="1:11" x14ac:dyDescent="0.25">
      <c r="A81" s="14" t="s">
        <v>1</v>
      </c>
      <c r="B81" s="45">
        <v>0.62254901960784315</v>
      </c>
      <c r="C81" s="45">
        <v>0.68710089399744567</v>
      </c>
      <c r="D81" s="45">
        <v>0.64526315789473687</v>
      </c>
      <c r="E81" s="45">
        <v>0.5903225806451613</v>
      </c>
      <c r="F81" s="45">
        <v>0.62376237623762376</v>
      </c>
      <c r="G81" s="45">
        <v>0.64506627393225335</v>
      </c>
      <c r="H81" s="45">
        <v>0.58872305140961856</v>
      </c>
      <c r="I81" s="45">
        <v>0.64965517241379311</v>
      </c>
      <c r="J81" s="16">
        <f t="shared" si="3"/>
        <v>6.0932121004174551</v>
      </c>
      <c r="K81" s="16">
        <f t="shared" si="4"/>
        <v>2.0685550453124146</v>
      </c>
    </row>
    <row r="82" spans="1:11" x14ac:dyDescent="0.25">
      <c r="A82" s="14" t="s">
        <v>0</v>
      </c>
      <c r="B82" s="45">
        <v>0.71362161213928599</v>
      </c>
      <c r="C82" s="45">
        <v>0.68774395003903199</v>
      </c>
      <c r="D82" s="45">
        <v>0.65963585712864392</v>
      </c>
      <c r="E82" s="45">
        <v>0.66663156786353583</v>
      </c>
      <c r="F82" s="45">
        <v>0.6427719137218908</v>
      </c>
      <c r="G82" s="45">
        <v>0.61189525077674212</v>
      </c>
      <c r="H82" s="45">
        <v>0.61569772586496774</v>
      </c>
      <c r="I82" s="45">
        <v>0.61483928139853383</v>
      </c>
      <c r="J82" s="16">
        <f t="shared" si="3"/>
        <v>-8.5844446643390526E-2</v>
      </c>
      <c r="K82" s="16">
        <f t="shared" si="4"/>
        <v>-4.2017558249194504</v>
      </c>
    </row>
    <row r="83" spans="1:11" x14ac:dyDescent="0.25">
      <c r="A83" t="s">
        <v>184</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4FD89-5192-40DD-9154-B947C2385CBA}">
  <sheetPr>
    <tabColor theme="4" tint="0.79998168889431442"/>
  </sheetPr>
  <dimension ref="A2:L83"/>
  <sheetViews>
    <sheetView zoomScaleNormal="100" workbookViewId="0">
      <selection activeCell="A30" sqref="A30"/>
    </sheetView>
  </sheetViews>
  <sheetFormatPr baseColWidth="10" defaultColWidth="11.5703125" defaultRowHeight="15" x14ac:dyDescent="0.25"/>
  <cols>
    <col min="1" max="1" width="33.42578125" customWidth="1"/>
    <col min="2" max="9" width="9.140625" style="10" customWidth="1"/>
    <col min="10" max="11" width="8.5703125" style="10" customWidth="1"/>
    <col min="12" max="12" width="11.5703125" style="21"/>
    <col min="13" max="16384" width="11.5703125" style="11"/>
  </cols>
  <sheetData>
    <row r="2" spans="1:11" ht="67.5" customHeight="1" x14ac:dyDescent="0.2">
      <c r="A2" s="9" t="s">
        <v>220</v>
      </c>
      <c r="B2" s="9">
        <v>2019</v>
      </c>
      <c r="C2" s="9">
        <v>2020</v>
      </c>
      <c r="D2" s="9">
        <v>2021</v>
      </c>
      <c r="E2" s="9">
        <v>2022</v>
      </c>
      <c r="F2" s="9">
        <v>2023</v>
      </c>
      <c r="G2" s="9">
        <v>2024</v>
      </c>
      <c r="H2" s="9">
        <v>2025</v>
      </c>
      <c r="I2" s="9">
        <v>2026</v>
      </c>
      <c r="J2" s="8" t="s">
        <v>197</v>
      </c>
      <c r="K2" s="8" t="s">
        <v>198</v>
      </c>
    </row>
    <row r="3" spans="1:11" ht="12.75" x14ac:dyDescent="0.2">
      <c r="A3" s="7" t="s">
        <v>83</v>
      </c>
      <c r="B3" s="50">
        <v>81.930345334313046</v>
      </c>
      <c r="C3" s="50">
        <v>89.007456451627391</v>
      </c>
      <c r="D3" s="50">
        <v>69.819615872979554</v>
      </c>
      <c r="E3" s="50">
        <v>64.360081317526664</v>
      </c>
      <c r="F3" s="50">
        <v>63.788734475184917</v>
      </c>
      <c r="G3" s="50">
        <v>53.668310247202101</v>
      </c>
      <c r="H3" s="50">
        <v>59.952566507913588</v>
      </c>
      <c r="I3" s="50">
        <v>61.085981242383056</v>
      </c>
      <c r="J3" s="13">
        <f>+I3-H3</f>
        <v>1.1334147344694685</v>
      </c>
      <c r="K3" s="13">
        <f>+I3-AVERAGE(B3:H3)</f>
        <v>-7.8464630728665554</v>
      </c>
    </row>
    <row r="4" spans="1:11" ht="12.75" x14ac:dyDescent="0.2">
      <c r="A4" s="14" t="s">
        <v>78</v>
      </c>
      <c r="B4" s="51">
        <v>39.56960193815403</v>
      </c>
      <c r="C4" s="51">
        <v>45.819712092762785</v>
      </c>
      <c r="D4" s="51">
        <v>37.223392070484564</v>
      </c>
      <c r="E4" s="51">
        <v>28.835968871042258</v>
      </c>
      <c r="F4" s="51">
        <v>26.790326979605453</v>
      </c>
      <c r="G4" s="51">
        <v>25.345080640660754</v>
      </c>
      <c r="H4" s="51">
        <v>26.828224795123798</v>
      </c>
      <c r="I4" s="51">
        <v>25.8241566609491</v>
      </c>
      <c r="J4" s="16">
        <f t="shared" ref="J4:J67" si="0">+I4-H4</f>
        <v>-1.0040681341746982</v>
      </c>
      <c r="K4" s="16">
        <f t="shared" ref="K4:K67" si="1">+I4-AVERAGE(B4:H4)</f>
        <v>-7.0918872515985569</v>
      </c>
    </row>
    <row r="5" spans="1:11" ht="12.75" x14ac:dyDescent="0.2">
      <c r="A5" s="2" t="s">
        <v>77</v>
      </c>
      <c r="B5" s="52">
        <v>34.865403071017255</v>
      </c>
      <c r="C5" s="52">
        <v>39.956135770235008</v>
      </c>
      <c r="D5" s="52">
        <v>23.673499999999979</v>
      </c>
      <c r="E5" s="52">
        <v>19.514542791378968</v>
      </c>
      <c r="F5" s="52">
        <v>19.64845559845562</v>
      </c>
      <c r="G5" s="52">
        <v>17.281681800236875</v>
      </c>
      <c r="H5" s="52">
        <v>23.440078158923107</v>
      </c>
      <c r="I5" s="52">
        <v>16.549478229578956</v>
      </c>
      <c r="J5" s="18">
        <f t="shared" si="0"/>
        <v>-6.8905999293441518</v>
      </c>
      <c r="K5" s="18">
        <f t="shared" si="1"/>
        <v>-8.9333499404563028</v>
      </c>
    </row>
    <row r="6" spans="1:11" ht="12.75" x14ac:dyDescent="0.2">
      <c r="A6" s="2" t="s">
        <v>76</v>
      </c>
      <c r="B6" s="52">
        <v>25.247992371009829</v>
      </c>
      <c r="C6" s="52">
        <v>30.463860977622435</v>
      </c>
      <c r="D6" s="52">
        <v>23.725279913665187</v>
      </c>
      <c r="E6" s="52">
        <v>20.360777058279382</v>
      </c>
      <c r="F6" s="52">
        <v>17.643386014288815</v>
      </c>
      <c r="G6" s="52">
        <v>16.517661917354062</v>
      </c>
      <c r="H6" s="52">
        <v>16.317494774079439</v>
      </c>
      <c r="I6" s="52">
        <v>15.652540976855279</v>
      </c>
      <c r="J6" s="18">
        <f t="shared" si="0"/>
        <v>-0.66495379722415926</v>
      </c>
      <c r="K6" s="18">
        <f t="shared" si="1"/>
        <v>-5.815523741187457</v>
      </c>
    </row>
    <row r="7" spans="1:11" ht="12.75" x14ac:dyDescent="0.2">
      <c r="A7" s="2" t="s">
        <v>75</v>
      </c>
      <c r="B7" s="52">
        <v>67.712023750618499</v>
      </c>
      <c r="C7" s="52">
        <v>70.178267401101621</v>
      </c>
      <c r="D7" s="52">
        <v>86.350096711798813</v>
      </c>
      <c r="E7" s="52">
        <v>57.111774744027315</v>
      </c>
      <c r="F7" s="52">
        <v>47.783543365455898</v>
      </c>
      <c r="G7" s="52">
        <v>45.904509283819621</v>
      </c>
      <c r="H7" s="52">
        <v>54.193190815518619</v>
      </c>
      <c r="I7" s="52">
        <v>55.131561892417359</v>
      </c>
      <c r="J7" s="18">
        <f t="shared" si="0"/>
        <v>0.93837107689873989</v>
      </c>
      <c r="K7" s="18">
        <f t="shared" si="1"/>
        <v>-6.1874961179169787</v>
      </c>
    </row>
    <row r="8" spans="1:11" ht="12.75" x14ac:dyDescent="0.2">
      <c r="A8" s="2" t="s">
        <v>74</v>
      </c>
      <c r="B8" s="52">
        <v>73.933047210300415</v>
      </c>
      <c r="C8" s="52">
        <v>83.66981132075469</v>
      </c>
      <c r="D8" s="52">
        <v>70.597949886104772</v>
      </c>
      <c r="E8" s="52">
        <v>55.022522522522522</v>
      </c>
      <c r="F8" s="52">
        <v>57.851752021563371</v>
      </c>
      <c r="G8" s="52">
        <v>50.584084084084097</v>
      </c>
      <c r="H8" s="52">
        <v>44.98525989138863</v>
      </c>
      <c r="I8" s="52">
        <v>47.03347280334728</v>
      </c>
      <c r="J8" s="18">
        <f t="shared" si="0"/>
        <v>2.0482129119586503</v>
      </c>
      <c r="K8" s="18">
        <f t="shared" si="1"/>
        <v>-15.344302473326792</v>
      </c>
    </row>
    <row r="9" spans="1:11" ht="12.75" x14ac:dyDescent="0.2">
      <c r="A9" s="6" t="s">
        <v>73</v>
      </c>
      <c r="B9" s="52">
        <v>141.07540983606575</v>
      </c>
      <c r="C9" s="52">
        <v>113.99012345679029</v>
      </c>
      <c r="D9" s="52">
        <v>116.86397058823542</v>
      </c>
      <c r="E9" s="52">
        <v>101.22222222222223</v>
      </c>
      <c r="F9" s="52">
        <v>91.430051813471536</v>
      </c>
      <c r="G9" s="52">
        <v>66.871093750000028</v>
      </c>
      <c r="H9" s="52">
        <v>102.89765458422175</v>
      </c>
      <c r="I9" s="52">
        <v>116.51970443349789</v>
      </c>
      <c r="J9" s="18">
        <f t="shared" si="0"/>
        <v>13.622049849276138</v>
      </c>
      <c r="K9" s="18">
        <f t="shared" si="1"/>
        <v>11.612486397639756</v>
      </c>
    </row>
    <row r="10" spans="1:11" ht="12.75" x14ac:dyDescent="0.2">
      <c r="A10" s="4" t="s">
        <v>71</v>
      </c>
      <c r="B10" s="53">
        <v>134.65163934426241</v>
      </c>
      <c r="C10" s="53">
        <v>109.86725663716827</v>
      </c>
      <c r="D10" s="53">
        <v>110.54237288135602</v>
      </c>
      <c r="E10" s="53">
        <v>89.859154929577485</v>
      </c>
      <c r="F10" s="53">
        <v>85.663817663817696</v>
      </c>
      <c r="G10" s="53">
        <v>66.973799126637587</v>
      </c>
      <c r="H10" s="53">
        <v>93.960784313725483</v>
      </c>
      <c r="I10" s="53">
        <v>111.76420454545502</v>
      </c>
      <c r="J10" s="18">
        <f t="shared" si="0"/>
        <v>17.803420231729532</v>
      </c>
      <c r="K10" s="18">
        <f t="shared" si="1"/>
        <v>12.97580098880573</v>
      </c>
    </row>
    <row r="11" spans="1:11" ht="12.75" x14ac:dyDescent="0.2">
      <c r="A11" s="4" t="s">
        <v>72</v>
      </c>
      <c r="B11" s="53">
        <v>166.77049180327901</v>
      </c>
      <c r="C11" s="53">
        <v>135.166666666667</v>
      </c>
      <c r="D11" s="53">
        <v>158.30555555555597</v>
      </c>
      <c r="E11" s="53">
        <v>151.64583333333323</v>
      </c>
      <c r="F11" s="53">
        <v>149.25714285714301</v>
      </c>
      <c r="G11" s="53">
        <v>66</v>
      </c>
      <c r="H11" s="53">
        <v>162.67213114754094</v>
      </c>
      <c r="I11" s="53">
        <v>147.51851851851814</v>
      </c>
      <c r="J11" s="18">
        <f t="shared" si="0"/>
        <v>-15.153612629022803</v>
      </c>
      <c r="K11" s="18">
        <f t="shared" si="1"/>
        <v>6.1159726094439577</v>
      </c>
    </row>
    <row r="12" spans="1:11" ht="12.75" x14ac:dyDescent="0.2">
      <c r="A12" s="6" t="s">
        <v>70</v>
      </c>
      <c r="B12" s="52">
        <v>124.37341153470176</v>
      </c>
      <c r="C12" s="52">
        <v>144.03619909502265</v>
      </c>
      <c r="D12" s="52">
        <v>128.50401978973395</v>
      </c>
      <c r="E12" s="52">
        <v>115.6701916721744</v>
      </c>
      <c r="F12" s="52">
        <v>112.90874106652014</v>
      </c>
      <c r="G12" s="52">
        <v>111.84919472913624</v>
      </c>
      <c r="H12" s="52">
        <v>129.96375990939978</v>
      </c>
      <c r="I12" s="52">
        <v>121.58917835671328</v>
      </c>
      <c r="J12" s="18">
        <f t="shared" si="0"/>
        <v>-8.3745815526865073</v>
      </c>
      <c r="K12" s="18">
        <f t="shared" si="1"/>
        <v>-2.3116098999565793</v>
      </c>
    </row>
    <row r="13" spans="1:11" ht="12.75" x14ac:dyDescent="0.2">
      <c r="A13" s="14" t="s">
        <v>69</v>
      </c>
      <c r="B13" s="51">
        <v>128.89774168992639</v>
      </c>
      <c r="C13" s="51">
        <v>138.86274213075063</v>
      </c>
      <c r="D13" s="51">
        <v>112.3701813443369</v>
      </c>
      <c r="E13" s="51">
        <v>106.56615691489354</v>
      </c>
      <c r="F13" s="51">
        <v>110.98864745011078</v>
      </c>
      <c r="G13" s="51">
        <v>103.02780285250047</v>
      </c>
      <c r="H13" s="51">
        <v>113.3531244590618</v>
      </c>
      <c r="I13" s="51">
        <v>122.07068393618719</v>
      </c>
      <c r="J13" s="16">
        <f t="shared" si="0"/>
        <v>8.7175594771253913</v>
      </c>
      <c r="K13" s="16">
        <f t="shared" si="1"/>
        <v>5.7754843873899659</v>
      </c>
    </row>
    <row r="14" spans="1:11" ht="12.75" x14ac:dyDescent="0.2">
      <c r="A14" s="2" t="s">
        <v>68</v>
      </c>
      <c r="B14" s="52">
        <v>120.58370947886753</v>
      </c>
      <c r="C14" s="52">
        <v>129.5280292814486</v>
      </c>
      <c r="D14" s="52">
        <v>101.5283071748875</v>
      </c>
      <c r="E14" s="52">
        <v>97.763372859025068</v>
      </c>
      <c r="F14" s="52">
        <v>97.951545530492922</v>
      </c>
      <c r="G14" s="52">
        <v>90.065829363360749</v>
      </c>
      <c r="H14" s="52">
        <v>100.12016249732737</v>
      </c>
      <c r="I14" s="52">
        <v>105.30834317198</v>
      </c>
      <c r="J14" s="18">
        <f t="shared" si="0"/>
        <v>5.188180674652628</v>
      </c>
      <c r="K14" s="18">
        <f t="shared" si="1"/>
        <v>-5.4650568792823151E-2</v>
      </c>
    </row>
    <row r="15" spans="1:11" ht="12.75" x14ac:dyDescent="0.2">
      <c r="A15" s="4" t="s">
        <v>67</v>
      </c>
      <c r="B15" s="53">
        <v>120.47696943607411</v>
      </c>
      <c r="C15" s="53">
        <v>129.70396177583112</v>
      </c>
      <c r="D15" s="53">
        <v>100.31416837782299</v>
      </c>
      <c r="E15" s="53">
        <v>96.87854030501093</v>
      </c>
      <c r="F15" s="53">
        <v>96.93246753246757</v>
      </c>
      <c r="G15" s="53">
        <v>88.323282702335078</v>
      </c>
      <c r="H15" s="53">
        <v>97.517302969412839</v>
      </c>
      <c r="I15" s="53">
        <v>103.49326703956955</v>
      </c>
      <c r="J15" s="18">
        <f t="shared" si="0"/>
        <v>5.9759640701567065</v>
      </c>
      <c r="K15" s="18">
        <f t="shared" si="1"/>
        <v>-0.81340340313826687</v>
      </c>
    </row>
    <row r="16" spans="1:11" ht="12.75" x14ac:dyDescent="0.2">
      <c r="A16" s="4" t="s">
        <v>66</v>
      </c>
      <c r="B16" s="53">
        <v>122.75877192982455</v>
      </c>
      <c r="C16" s="53">
        <v>124.267857142857</v>
      </c>
      <c r="D16" s="53">
        <v>127.55974842767289</v>
      </c>
      <c r="E16" s="53">
        <v>124.17886178861787</v>
      </c>
      <c r="F16" s="53">
        <v>125.97619047619</v>
      </c>
      <c r="G16" s="53">
        <v>127.19806763284986</v>
      </c>
      <c r="H16" s="53">
        <v>159</v>
      </c>
      <c r="I16" s="53">
        <v>139.666666666667</v>
      </c>
      <c r="J16" s="18">
        <f t="shared" si="0"/>
        <v>-19.333333333333002</v>
      </c>
      <c r="K16" s="18">
        <f t="shared" si="1"/>
        <v>9.5324527526652503</v>
      </c>
    </row>
    <row r="17" spans="1:11" ht="12.75" x14ac:dyDescent="0.2">
      <c r="A17" s="2" t="s">
        <v>65</v>
      </c>
      <c r="B17" s="52">
        <v>111.27933673469403</v>
      </c>
      <c r="C17" s="52">
        <v>108.37324840764316</v>
      </c>
      <c r="D17" s="52">
        <v>112.94650205761303</v>
      </c>
      <c r="E17" s="52">
        <v>107.71268656716418</v>
      </c>
      <c r="F17" s="52">
        <v>116.08845577211396</v>
      </c>
      <c r="G17" s="52">
        <v>131.63865546218523</v>
      </c>
      <c r="H17" s="52">
        <v>148.82819383259897</v>
      </c>
      <c r="I17" s="52">
        <v>159.90500000000009</v>
      </c>
      <c r="J17" s="18">
        <f t="shared" si="0"/>
        <v>11.076806167401116</v>
      </c>
      <c r="K17" s="18">
        <f t="shared" si="1"/>
        <v>40.352560166569717</v>
      </c>
    </row>
    <row r="18" spans="1:11" ht="12.75" x14ac:dyDescent="0.2">
      <c r="A18" s="4" t="s">
        <v>64</v>
      </c>
      <c r="B18" s="53">
        <v>108.07465007776059</v>
      </c>
      <c r="C18" s="53">
        <v>101.12842712842692</v>
      </c>
      <c r="D18" s="53">
        <v>103.75242718446579</v>
      </c>
      <c r="E18" s="53">
        <v>103.54526315789477</v>
      </c>
      <c r="F18" s="53">
        <v>108.76728499156837</v>
      </c>
      <c r="G18" s="53">
        <v>123.42561205273111</v>
      </c>
      <c r="H18" s="53">
        <v>142.18421052631561</v>
      </c>
      <c r="I18" s="53">
        <v>150.80992907801422</v>
      </c>
      <c r="J18" s="18">
        <f t="shared" si="0"/>
        <v>8.6257185516986112</v>
      </c>
      <c r="K18" s="18">
        <f t="shared" si="1"/>
        <v>37.827375489562328</v>
      </c>
    </row>
    <row r="19" spans="1:11" ht="12.75" x14ac:dyDescent="0.2">
      <c r="A19" s="4" t="s">
        <v>63</v>
      </c>
      <c r="B19" s="53">
        <v>125.89361702127698</v>
      </c>
      <c r="C19" s="53">
        <v>162.94565217391346</v>
      </c>
      <c r="D19" s="53">
        <v>164.13513513513553</v>
      </c>
      <c r="E19" s="53">
        <v>140.16393442622925</v>
      </c>
      <c r="F19" s="53">
        <v>174.75675675675643</v>
      </c>
      <c r="G19" s="53">
        <v>199.78125</v>
      </c>
      <c r="H19" s="53">
        <v>204.16438356164417</v>
      </c>
      <c r="I19" s="53">
        <v>227.40000000000038</v>
      </c>
      <c r="J19" s="18">
        <f t="shared" si="0"/>
        <v>23.235616438356203</v>
      </c>
      <c r="K19" s="18">
        <f t="shared" si="1"/>
        <v>59.994181560720932</v>
      </c>
    </row>
    <row r="20" spans="1:11" ht="12.75" x14ac:dyDescent="0.2">
      <c r="A20" s="2" t="s">
        <v>62</v>
      </c>
      <c r="B20" s="52">
        <v>210.08870292887039</v>
      </c>
      <c r="C20" s="52">
        <v>232.27943368107276</v>
      </c>
      <c r="D20" s="52">
        <v>162.34195402298843</v>
      </c>
      <c r="E20" s="52">
        <v>163.39655172413785</v>
      </c>
      <c r="F20" s="52">
        <v>163.72697724810362</v>
      </c>
      <c r="G20" s="52">
        <v>170.53211009174342</v>
      </c>
      <c r="H20" s="52">
        <v>184.31793960923625</v>
      </c>
      <c r="I20" s="52">
        <v>234.75485661424611</v>
      </c>
      <c r="J20" s="18">
        <f t="shared" si="0"/>
        <v>50.43691700500986</v>
      </c>
      <c r="K20" s="18">
        <f t="shared" si="1"/>
        <v>50.942903856224319</v>
      </c>
    </row>
    <row r="21" spans="1:11" ht="12.75" x14ac:dyDescent="0.2">
      <c r="A21" s="4" t="s">
        <v>61</v>
      </c>
      <c r="B21" s="53">
        <v>208.54368932038844</v>
      </c>
      <c r="C21" s="53">
        <v>232.6133743274402</v>
      </c>
      <c r="D21" s="53">
        <v>159.55960591132995</v>
      </c>
      <c r="E21" s="53">
        <v>162.85479797979789</v>
      </c>
      <c r="F21" s="53">
        <v>156.60555555555516</v>
      </c>
      <c r="G21" s="53">
        <v>165.38660399529996</v>
      </c>
      <c r="H21" s="53">
        <v>180.72486288848262</v>
      </c>
      <c r="I21" s="53">
        <v>233.33239700374534</v>
      </c>
      <c r="J21" s="18">
        <f t="shared" si="0"/>
        <v>52.607534115262723</v>
      </c>
      <c r="K21" s="18">
        <f t="shared" si="1"/>
        <v>52.434041292560437</v>
      </c>
    </row>
    <row r="22" spans="1:11" ht="12.75" x14ac:dyDescent="0.2">
      <c r="A22" s="4" t="s">
        <v>60</v>
      </c>
      <c r="B22" s="53">
        <v>238.32258064516159</v>
      </c>
      <c r="C22" s="53">
        <v>221.6829268292683</v>
      </c>
      <c r="D22" s="53">
        <v>259.72413793103436</v>
      </c>
      <c r="E22" s="53">
        <v>184.85</v>
      </c>
      <c r="F22" s="53">
        <v>442.39130434782595</v>
      </c>
      <c r="G22" s="53">
        <v>379.04761904761898</v>
      </c>
      <c r="H22" s="53">
        <v>307.15625</v>
      </c>
      <c r="I22" s="53">
        <v>351.61538461538487</v>
      </c>
      <c r="J22" s="18">
        <f t="shared" si="0"/>
        <v>44.459134615384869</v>
      </c>
      <c r="K22" s="18">
        <f t="shared" si="1"/>
        <v>61.161839072397868</v>
      </c>
    </row>
    <row r="23" spans="1:11" ht="12.75" x14ac:dyDescent="0.2">
      <c r="A23" s="2" t="s">
        <v>59</v>
      </c>
      <c r="B23" s="52">
        <v>116.5077720207252</v>
      </c>
      <c r="C23" s="52">
        <v>122.77713059472748</v>
      </c>
      <c r="D23" s="52">
        <v>100.163906581741</v>
      </c>
      <c r="E23" s="52">
        <v>103.39613526570028</v>
      </c>
      <c r="F23" s="52">
        <v>107.69807764794545</v>
      </c>
      <c r="G23" s="52">
        <v>93.127360109852404</v>
      </c>
      <c r="H23" s="52">
        <v>94.036767256330236</v>
      </c>
      <c r="I23" s="52">
        <v>100.25128534704366</v>
      </c>
      <c r="J23" s="18">
        <f t="shared" si="0"/>
        <v>6.2145180907134261</v>
      </c>
      <c r="K23" s="18">
        <f t="shared" si="1"/>
        <v>-5.1354502925309049</v>
      </c>
    </row>
    <row r="24" spans="1:11" ht="12.75" x14ac:dyDescent="0.2">
      <c r="A24" s="4" t="s">
        <v>58</v>
      </c>
      <c r="B24" s="53">
        <v>115.69272445820413</v>
      </c>
      <c r="C24" s="53">
        <v>123.24373795761113</v>
      </c>
      <c r="D24" s="53">
        <v>99.149802890932989</v>
      </c>
      <c r="E24" s="53">
        <v>103.97848924462211</v>
      </c>
      <c r="F24" s="53">
        <v>107.85539795114235</v>
      </c>
      <c r="G24" s="53">
        <v>92.312008577555417</v>
      </c>
      <c r="H24" s="53">
        <v>93.912048623525223</v>
      </c>
      <c r="I24" s="53">
        <v>99.846153846153811</v>
      </c>
      <c r="J24" s="18">
        <f t="shared" si="0"/>
        <v>5.9341052226285882</v>
      </c>
      <c r="K24" s="18">
        <f t="shared" si="1"/>
        <v>-5.3173046829309527</v>
      </c>
    </row>
    <row r="25" spans="1:11" ht="12.75" x14ac:dyDescent="0.2">
      <c r="A25" s="4" t="s">
        <v>57</v>
      </c>
      <c r="B25" s="53">
        <v>134.3559322033897</v>
      </c>
      <c r="C25" s="53">
        <v>112.95945945945954</v>
      </c>
      <c r="D25" s="53">
        <v>132.31944444444468</v>
      </c>
      <c r="E25" s="53">
        <v>86.999999999999972</v>
      </c>
      <c r="F25" s="53">
        <v>104.22608695652143</v>
      </c>
      <c r="G25" s="53">
        <v>112.96521739130432</v>
      </c>
      <c r="H25" s="53">
        <v>98.093023255814032</v>
      </c>
      <c r="I25" s="53">
        <v>110.18032786885246</v>
      </c>
      <c r="J25" s="18">
        <f t="shared" si="0"/>
        <v>12.087304613038427</v>
      </c>
      <c r="K25" s="18">
        <f t="shared" si="1"/>
        <v>-1.5224098041380785</v>
      </c>
    </row>
    <row r="26" spans="1:11" ht="12.75" x14ac:dyDescent="0.2">
      <c r="A26" s="2" t="s">
        <v>56</v>
      </c>
      <c r="B26" s="52">
        <v>140.87196896217242</v>
      </c>
      <c r="C26" s="52">
        <v>153.40348101265818</v>
      </c>
      <c r="D26" s="52">
        <v>128.61590145576704</v>
      </c>
      <c r="E26" s="52">
        <v>108.62555066079267</v>
      </c>
      <c r="F26" s="52">
        <v>125.68421052631589</v>
      </c>
      <c r="G26" s="52">
        <v>113.03065825067623</v>
      </c>
      <c r="H26" s="52">
        <v>125.51504729148756</v>
      </c>
      <c r="I26" s="52">
        <v>129.52697095435687</v>
      </c>
      <c r="J26" s="18">
        <f t="shared" si="0"/>
        <v>4.0119236628693073</v>
      </c>
      <c r="K26" s="18">
        <f t="shared" si="1"/>
        <v>1.5631397886611467</v>
      </c>
    </row>
    <row r="27" spans="1:11" ht="12.75" x14ac:dyDescent="0.2">
      <c r="A27" s="2" t="s">
        <v>55</v>
      </c>
      <c r="B27" s="52">
        <v>79.977829638273022</v>
      </c>
      <c r="C27" s="52">
        <v>106.46239837398362</v>
      </c>
      <c r="D27" s="52">
        <v>86.150084317032039</v>
      </c>
      <c r="E27" s="52">
        <v>76.79059180576634</v>
      </c>
      <c r="F27" s="52">
        <v>85.034782608695664</v>
      </c>
      <c r="G27" s="52">
        <v>66.378892733564015</v>
      </c>
      <c r="H27" s="52">
        <v>70.890476190476221</v>
      </c>
      <c r="I27" s="52">
        <v>81.905172413793167</v>
      </c>
      <c r="J27" s="18">
        <f t="shared" si="0"/>
        <v>11.014696223316946</v>
      </c>
      <c r="K27" s="18">
        <f t="shared" si="1"/>
        <v>0.23587874696590916</v>
      </c>
    </row>
    <row r="28" spans="1:11" ht="12.75" x14ac:dyDescent="0.2">
      <c r="A28" s="2" t="s">
        <v>54</v>
      </c>
      <c r="B28" s="52">
        <v>182.49999999999997</v>
      </c>
      <c r="C28" s="52">
        <v>172.36597938144337</v>
      </c>
      <c r="D28" s="52">
        <v>171.70370370370384</v>
      </c>
      <c r="E28" s="52">
        <v>151.48360655737707</v>
      </c>
      <c r="F28" s="52">
        <v>163.3005319148935</v>
      </c>
      <c r="G28" s="52">
        <v>161.30025445292623</v>
      </c>
      <c r="H28" s="52">
        <v>179.65228426395933</v>
      </c>
      <c r="I28" s="52">
        <v>162.9303370786518</v>
      </c>
      <c r="J28" s="18">
        <f t="shared" si="0"/>
        <v>-16.721947185307528</v>
      </c>
      <c r="K28" s="18">
        <f t="shared" si="1"/>
        <v>-5.9705715319629746</v>
      </c>
    </row>
    <row r="29" spans="1:11" ht="12.75" x14ac:dyDescent="0.2">
      <c r="A29" s="14" t="s">
        <v>53</v>
      </c>
      <c r="B29" s="51">
        <v>221.61870503597115</v>
      </c>
      <c r="C29" s="51">
        <v>211.64867762687638</v>
      </c>
      <c r="D29" s="51">
        <v>140.10194902548716</v>
      </c>
      <c r="E29" s="51">
        <v>158.36605132823067</v>
      </c>
      <c r="F29" s="51">
        <v>181.26610878661072</v>
      </c>
      <c r="G29" s="51">
        <v>165.36921097770161</v>
      </c>
      <c r="H29" s="51">
        <v>185.26864406779657</v>
      </c>
      <c r="I29" s="51">
        <v>202.59297153024917</v>
      </c>
      <c r="J29" s="16">
        <f t="shared" si="0"/>
        <v>17.324327462452601</v>
      </c>
      <c r="K29" s="16">
        <f t="shared" si="1"/>
        <v>22.073064837581398</v>
      </c>
    </row>
    <row r="30" spans="1:11" ht="12.75" x14ac:dyDescent="0.2">
      <c r="A30" s="2" t="s">
        <v>52</v>
      </c>
      <c r="B30" s="52">
        <v>235.35858585858563</v>
      </c>
      <c r="C30" s="52">
        <v>215.14116379310352</v>
      </c>
      <c r="D30" s="52">
        <v>155.11751904243721</v>
      </c>
      <c r="E30" s="52">
        <v>169.25970548862145</v>
      </c>
      <c r="F30" s="52">
        <v>182.59433962264166</v>
      </c>
      <c r="G30" s="52">
        <v>165.44897959183675</v>
      </c>
      <c r="H30" s="52">
        <v>199.43090638930173</v>
      </c>
      <c r="I30" s="52">
        <v>195.82699868938408</v>
      </c>
      <c r="J30" s="18">
        <f t="shared" si="0"/>
        <v>-3.6039076999176416</v>
      </c>
      <c r="K30" s="18">
        <f t="shared" si="1"/>
        <v>6.9196844341658164</v>
      </c>
    </row>
    <row r="31" spans="1:11" ht="12.75" x14ac:dyDescent="0.2">
      <c r="A31" s="4" t="s">
        <v>51</v>
      </c>
      <c r="B31" s="53">
        <v>217.11477987421353</v>
      </c>
      <c r="C31" s="53">
        <v>205.17884914463465</v>
      </c>
      <c r="D31" s="53">
        <v>153.0495412844034</v>
      </c>
      <c r="E31" s="53">
        <v>141.6814516129036</v>
      </c>
      <c r="F31" s="53">
        <v>172.06213592233019</v>
      </c>
      <c r="G31" s="53">
        <v>169.15012106537517</v>
      </c>
      <c r="H31" s="53">
        <v>196.70091324200931</v>
      </c>
      <c r="I31" s="53">
        <v>185.03079710144925</v>
      </c>
      <c r="J31" s="18">
        <f t="shared" si="0"/>
        <v>-11.670116140560054</v>
      </c>
      <c r="K31" s="18">
        <f t="shared" si="1"/>
        <v>5.7539696520392738</v>
      </c>
    </row>
    <row r="32" spans="1:11" ht="12.75" x14ac:dyDescent="0.2">
      <c r="A32" s="4" t="s">
        <v>50</v>
      </c>
      <c r="B32" s="53">
        <v>268.13559322033871</v>
      </c>
      <c r="C32" s="53">
        <v>237.61754385964903</v>
      </c>
      <c r="D32" s="53">
        <v>158.13101604278066</v>
      </c>
      <c r="E32" s="53">
        <v>223.75697211155395</v>
      </c>
      <c r="F32" s="53">
        <v>206.48898678414116</v>
      </c>
      <c r="G32" s="53">
        <v>161.80952380952394</v>
      </c>
      <c r="H32" s="53">
        <v>204.51914893617021</v>
      </c>
      <c r="I32" s="53">
        <v>224.07109004739365</v>
      </c>
      <c r="J32" s="18">
        <f t="shared" si="0"/>
        <v>19.551941111223442</v>
      </c>
      <c r="K32" s="18">
        <f t="shared" si="1"/>
        <v>15.434120795371143</v>
      </c>
    </row>
    <row r="33" spans="1:11" ht="12.75" x14ac:dyDescent="0.2">
      <c r="A33" s="2" t="s">
        <v>49</v>
      </c>
      <c r="B33" s="52">
        <v>243.60199004975124</v>
      </c>
      <c r="C33" s="52">
        <v>223.6219512195122</v>
      </c>
      <c r="D33" s="52">
        <v>152.29452054794487</v>
      </c>
      <c r="E33" s="52">
        <v>210.92741935483872</v>
      </c>
      <c r="F33" s="52">
        <v>251.14414414414421</v>
      </c>
      <c r="G33" s="52">
        <v>180.25675675675714</v>
      </c>
      <c r="H33" s="52">
        <v>247.64925373134361</v>
      </c>
      <c r="I33" s="52">
        <v>236.2682926829271</v>
      </c>
      <c r="J33" s="18">
        <f t="shared" si="0"/>
        <v>-11.380961048416509</v>
      </c>
      <c r="K33" s="18">
        <f t="shared" si="1"/>
        <v>20.626001853742537</v>
      </c>
    </row>
    <row r="34" spans="1:11" ht="12.75" x14ac:dyDescent="0.2">
      <c r="A34" s="2" t="s">
        <v>48</v>
      </c>
      <c r="B34" s="52">
        <v>184.14316239316202</v>
      </c>
      <c r="C34" s="52">
        <v>188.33333333333337</v>
      </c>
      <c r="D34" s="52">
        <v>121.32773109243706</v>
      </c>
      <c r="E34" s="52">
        <v>134.78985507246378</v>
      </c>
      <c r="F34" s="52">
        <v>142.91690544412577</v>
      </c>
      <c r="G34" s="52">
        <v>115.8471760797339</v>
      </c>
      <c r="H34" s="52">
        <v>130.89440993788799</v>
      </c>
      <c r="I34" s="52">
        <v>166.8633093525184</v>
      </c>
      <c r="J34" s="18">
        <f t="shared" si="0"/>
        <v>35.968899414630414</v>
      </c>
      <c r="K34" s="18">
        <f t="shared" si="1"/>
        <v>21.398656016355005</v>
      </c>
    </row>
    <row r="35" spans="1:11" ht="12.75" x14ac:dyDescent="0.2">
      <c r="A35" s="5" t="s">
        <v>47</v>
      </c>
      <c r="B35" s="53">
        <v>180.38675958188114</v>
      </c>
      <c r="C35" s="53">
        <v>190.73499999999993</v>
      </c>
      <c r="D35" s="53">
        <v>130.40611353711785</v>
      </c>
      <c r="E35" s="53">
        <v>151.12328767123248</v>
      </c>
      <c r="F35" s="53">
        <v>146.51724137931021</v>
      </c>
      <c r="G35" s="53">
        <v>119.18253968253956</v>
      </c>
      <c r="H35" s="53">
        <v>150.24285714285713</v>
      </c>
      <c r="I35" s="53">
        <v>172.74166666666704</v>
      </c>
      <c r="J35" s="18">
        <f t="shared" si="0"/>
        <v>22.498809523809911</v>
      </c>
      <c r="K35" s="18">
        <f t="shared" si="1"/>
        <v>20.085409667390138</v>
      </c>
    </row>
    <row r="36" spans="1:11" ht="12.75" x14ac:dyDescent="0.2">
      <c r="A36" s="5" t="s">
        <v>46</v>
      </c>
      <c r="B36" s="53">
        <v>190.09944751381187</v>
      </c>
      <c r="C36" s="53">
        <v>185.33125000000018</v>
      </c>
      <c r="D36" s="53">
        <v>105.08593750000031</v>
      </c>
      <c r="E36" s="53">
        <v>116.44615384615433</v>
      </c>
      <c r="F36" s="53">
        <v>139.33714285714237</v>
      </c>
      <c r="G36" s="53">
        <v>113.44571428571385</v>
      </c>
      <c r="H36" s="53">
        <v>116.0109890109886</v>
      </c>
      <c r="I36" s="53">
        <v>162.39873417721563</v>
      </c>
      <c r="J36" s="18">
        <f t="shared" si="0"/>
        <v>46.387745166227035</v>
      </c>
      <c r="K36" s="18">
        <f t="shared" si="1"/>
        <v>24.433500603813997</v>
      </c>
    </row>
    <row r="37" spans="1:11" ht="12.75" x14ac:dyDescent="0.2">
      <c r="A37" s="2" t="s">
        <v>45</v>
      </c>
      <c r="B37" s="52">
        <v>175.55263157894743</v>
      </c>
      <c r="C37" s="52">
        <v>164.17175572519088</v>
      </c>
      <c r="D37" s="52">
        <v>115.26501035196672</v>
      </c>
      <c r="E37" s="52">
        <v>139.98964803312634</v>
      </c>
      <c r="F37" s="52">
        <v>135.3885350318468</v>
      </c>
      <c r="G37" s="52">
        <v>129.66129032258081</v>
      </c>
      <c r="H37" s="52">
        <v>121.00892857142867</v>
      </c>
      <c r="I37" s="52">
        <v>143.7157894736844</v>
      </c>
      <c r="J37" s="18">
        <f t="shared" si="0"/>
        <v>22.706860902255727</v>
      </c>
      <c r="K37" s="18">
        <f t="shared" si="1"/>
        <v>3.5675323858147294</v>
      </c>
    </row>
    <row r="38" spans="1:11" ht="12.75" x14ac:dyDescent="0.2">
      <c r="A38" s="4" t="s">
        <v>44</v>
      </c>
      <c r="B38" s="53">
        <v>186.35</v>
      </c>
      <c r="C38" s="53">
        <v>211.06923076923101</v>
      </c>
      <c r="D38" s="53">
        <v>136.810714285714</v>
      </c>
      <c r="E38" s="53">
        <v>183.12133891213401</v>
      </c>
      <c r="F38" s="53">
        <v>172.050251256281</v>
      </c>
      <c r="G38" s="53">
        <v>152.59223300970899</v>
      </c>
      <c r="H38" s="53">
        <v>165.55023923445</v>
      </c>
      <c r="I38" s="53">
        <v>222.34228187919501</v>
      </c>
      <c r="J38" s="18">
        <f t="shared" si="0"/>
        <v>56.79204264474501</v>
      </c>
      <c r="K38" s="18">
        <f t="shared" si="1"/>
        <v>49.83599509812089</v>
      </c>
    </row>
    <row r="39" spans="1:11" ht="12.75" x14ac:dyDescent="0.2">
      <c r="A39" s="4" t="s">
        <v>43</v>
      </c>
      <c r="B39" s="53">
        <v>166.6780821917809</v>
      </c>
      <c r="C39" s="53">
        <v>117.98484848484827</v>
      </c>
      <c r="D39" s="53">
        <v>85.546798029556655</v>
      </c>
      <c r="E39" s="53">
        <v>97.741803278688494</v>
      </c>
      <c r="F39" s="53">
        <v>108.56617647058795</v>
      </c>
      <c r="G39" s="53">
        <v>101.20481927710848</v>
      </c>
      <c r="H39" s="53">
        <v>82.05857740585769</v>
      </c>
      <c r="I39" s="53">
        <v>93.000000000000057</v>
      </c>
      <c r="J39" s="18">
        <f t="shared" si="0"/>
        <v>10.941422594142367</v>
      </c>
      <c r="K39" s="18">
        <f t="shared" si="1"/>
        <v>-15.5401578769183</v>
      </c>
    </row>
    <row r="40" spans="1:11" ht="12.75" x14ac:dyDescent="0.2">
      <c r="A40" s="2" t="s">
        <v>42</v>
      </c>
      <c r="B40" s="52">
        <v>288.26872964169411</v>
      </c>
      <c r="C40" s="52">
        <v>310.44265593561374</v>
      </c>
      <c r="D40" s="52">
        <v>146.87174348697405</v>
      </c>
      <c r="E40" s="52">
        <v>169.62206572769952</v>
      </c>
      <c r="F40" s="52">
        <v>242.1247563352822</v>
      </c>
      <c r="G40" s="52">
        <v>235.00217391304386</v>
      </c>
      <c r="H40" s="52">
        <v>250.10128913443805</v>
      </c>
      <c r="I40" s="52">
        <v>295.79191919191879</v>
      </c>
      <c r="J40" s="18">
        <f t="shared" si="0"/>
        <v>45.690630057480746</v>
      </c>
      <c r="K40" s="18">
        <f t="shared" si="1"/>
        <v>61.15857430981228</v>
      </c>
    </row>
    <row r="41" spans="1:11" ht="12.75" x14ac:dyDescent="0.2">
      <c r="A41" s="2" t="s">
        <v>41</v>
      </c>
      <c r="B41" s="52">
        <v>154.82608695652166</v>
      </c>
      <c r="C41" s="52">
        <v>146.92923076923074</v>
      </c>
      <c r="D41" s="52">
        <v>139.12121212121207</v>
      </c>
      <c r="E41" s="52">
        <v>133.7151515151516</v>
      </c>
      <c r="F41" s="52">
        <v>156.9019607843137</v>
      </c>
      <c r="G41" s="52">
        <v>137.33486238532114</v>
      </c>
      <c r="H41" s="52">
        <v>156.94583333333327</v>
      </c>
      <c r="I41" s="52">
        <v>141.31578947368428</v>
      </c>
      <c r="J41" s="18">
        <f t="shared" si="0"/>
        <v>-15.630043859648993</v>
      </c>
      <c r="K41" s="18">
        <f t="shared" si="1"/>
        <v>-5.2234016498991593</v>
      </c>
    </row>
    <row r="42" spans="1:11" ht="12.75" x14ac:dyDescent="0.2">
      <c r="A42" s="14" t="s">
        <v>40</v>
      </c>
      <c r="B42" s="51">
        <v>102.16843792172759</v>
      </c>
      <c r="C42" s="51">
        <v>117.95904722106143</v>
      </c>
      <c r="D42" s="51">
        <v>85.59140981417606</v>
      </c>
      <c r="E42" s="51">
        <v>98.58304469734469</v>
      </c>
      <c r="F42" s="51">
        <v>83.267735665694815</v>
      </c>
      <c r="G42" s="51">
        <v>63.155674846625729</v>
      </c>
      <c r="H42" s="51">
        <v>83.532339114929471</v>
      </c>
      <c r="I42" s="51">
        <v>90.415087956698216</v>
      </c>
      <c r="J42" s="16">
        <f t="shared" si="0"/>
        <v>6.8827488417687448</v>
      </c>
      <c r="K42" s="16">
        <f t="shared" si="1"/>
        <v>-0.19315336923889959</v>
      </c>
    </row>
    <row r="43" spans="1:11" ht="12.75" x14ac:dyDescent="0.2">
      <c r="A43" s="2" t="s">
        <v>39</v>
      </c>
      <c r="B43" s="52">
        <v>127.03857450558094</v>
      </c>
      <c r="C43" s="52">
        <v>143.71931097008169</v>
      </c>
      <c r="D43" s="52">
        <v>104.18978102189784</v>
      </c>
      <c r="E43" s="52">
        <v>121.75621890547288</v>
      </c>
      <c r="F43" s="52">
        <v>104.15881481481476</v>
      </c>
      <c r="G43" s="52">
        <v>76.267675450039079</v>
      </c>
      <c r="H43" s="52">
        <v>104.7555187637969</v>
      </c>
      <c r="I43" s="52">
        <v>112.64545964125557</v>
      </c>
      <c r="J43" s="18">
        <f t="shared" si="0"/>
        <v>7.8899408774586703</v>
      </c>
      <c r="K43" s="18">
        <f t="shared" si="1"/>
        <v>0.9474747224435589</v>
      </c>
    </row>
    <row r="44" spans="1:11" ht="12.75" x14ac:dyDescent="0.2">
      <c r="A44" s="4" t="s">
        <v>38</v>
      </c>
      <c r="B44" s="53">
        <v>115.80117944397682</v>
      </c>
      <c r="C44" s="53">
        <v>133.8343713507202</v>
      </c>
      <c r="D44" s="53">
        <v>94.722018123928507</v>
      </c>
      <c r="E44" s="53">
        <v>107.15533310321044</v>
      </c>
      <c r="F44" s="53">
        <v>91.221896383186689</v>
      </c>
      <c r="G44" s="53">
        <v>66.027825099375306</v>
      </c>
      <c r="H44" s="53">
        <v>85.164086687306508</v>
      </c>
      <c r="I44" s="53">
        <v>96.809777499216565</v>
      </c>
      <c r="J44" s="18">
        <f t="shared" si="0"/>
        <v>11.645690811910058</v>
      </c>
      <c r="K44" s="18">
        <f t="shared" si="1"/>
        <v>-2.3226096710269388</v>
      </c>
    </row>
    <row r="45" spans="1:11" ht="12.75" x14ac:dyDescent="0.2">
      <c r="A45" s="4" t="s">
        <v>37</v>
      </c>
      <c r="B45" s="53">
        <v>275.66016713091898</v>
      </c>
      <c r="C45" s="53">
        <v>278.43766578249324</v>
      </c>
      <c r="D45" s="53">
        <v>232.61794019933546</v>
      </c>
      <c r="E45" s="53">
        <v>254.35423197492196</v>
      </c>
      <c r="F45" s="53">
        <v>233.90849673202587</v>
      </c>
      <c r="G45" s="53">
        <v>192.23151125401907</v>
      </c>
      <c r="H45" s="53">
        <v>265.36548223350241</v>
      </c>
      <c r="I45" s="53">
        <v>246.68169761273171</v>
      </c>
      <c r="J45" s="18">
        <f t="shared" si="0"/>
        <v>-18.683784620770695</v>
      </c>
      <c r="K45" s="18">
        <f t="shared" si="1"/>
        <v>-0.82908743115643802</v>
      </c>
    </row>
    <row r="46" spans="1:11" ht="12.75" x14ac:dyDescent="0.2">
      <c r="A46" s="2" t="s">
        <v>36</v>
      </c>
      <c r="B46" s="52">
        <v>79.063848295059159</v>
      </c>
      <c r="C46" s="52">
        <v>96.742253007655762</v>
      </c>
      <c r="D46" s="52">
        <v>68.771015987622519</v>
      </c>
      <c r="E46" s="52">
        <v>78.156872037914724</v>
      </c>
      <c r="F46" s="52">
        <v>59.717008099094819</v>
      </c>
      <c r="G46" s="52">
        <v>51.207734806629844</v>
      </c>
      <c r="H46" s="52">
        <v>56.723280423280414</v>
      </c>
      <c r="I46" s="52">
        <v>57.410870835768542</v>
      </c>
      <c r="J46" s="18">
        <f t="shared" si="0"/>
        <v>0.68759041248812736</v>
      </c>
      <c r="K46" s="18">
        <f t="shared" si="1"/>
        <v>-12.643702400982498</v>
      </c>
    </row>
    <row r="47" spans="1:11" ht="12.75" x14ac:dyDescent="0.2">
      <c r="A47" s="4" t="s">
        <v>35</v>
      </c>
      <c r="B47" s="53">
        <v>84.658567239212402</v>
      </c>
      <c r="C47" s="53">
        <v>100.526611856339</v>
      </c>
      <c r="D47" s="53">
        <v>71.484918793503496</v>
      </c>
      <c r="E47" s="53">
        <v>73.319856244384596</v>
      </c>
      <c r="F47" s="53">
        <v>54.609166666666702</v>
      </c>
      <c r="G47" s="53">
        <v>44.057213930348297</v>
      </c>
      <c r="H47" s="53">
        <v>59.686510926902798</v>
      </c>
      <c r="I47" s="53">
        <v>58.066176470588196</v>
      </c>
      <c r="J47" s="18">
        <f t="shared" si="0"/>
        <v>-1.6203344563146018</v>
      </c>
      <c r="K47" s="18">
        <f t="shared" si="1"/>
        <v>-11.697087194748541</v>
      </c>
    </row>
    <row r="48" spans="1:11" ht="12.75" x14ac:dyDescent="0.2">
      <c r="A48" s="4" t="s">
        <v>34</v>
      </c>
      <c r="B48" s="53">
        <v>75.090449271050304</v>
      </c>
      <c r="C48" s="53">
        <v>93.987716535433094</v>
      </c>
      <c r="D48" s="53">
        <v>66.598885793871901</v>
      </c>
      <c r="E48" s="53">
        <v>83.556670010030103</v>
      </c>
      <c r="F48" s="53">
        <v>66.535038932146804</v>
      </c>
      <c r="G48" s="53">
        <v>65.485099337748295</v>
      </c>
      <c r="H48" s="53">
        <v>49.738898756660703</v>
      </c>
      <c r="I48" s="53">
        <v>55.763860369609901</v>
      </c>
      <c r="J48" s="18">
        <f t="shared" si="0"/>
        <v>6.0249616129491983</v>
      </c>
      <c r="K48" s="18">
        <f t="shared" si="1"/>
        <v>-15.806533721381697</v>
      </c>
    </row>
    <row r="49" spans="1:11" ht="12.75" x14ac:dyDescent="0.2">
      <c r="A49" s="2" t="s">
        <v>33</v>
      </c>
      <c r="B49" s="52">
        <v>150.18764302059543</v>
      </c>
      <c r="C49" s="52">
        <v>137.56916099773233</v>
      </c>
      <c r="D49" s="52">
        <v>87.67532467532466</v>
      </c>
      <c r="E49" s="52">
        <v>94.369491525423669</v>
      </c>
      <c r="F49" s="52">
        <v>55.944990176817278</v>
      </c>
      <c r="G49" s="52">
        <v>30.473389355742256</v>
      </c>
      <c r="H49" s="52">
        <v>41.644359464627165</v>
      </c>
      <c r="I49" s="52">
        <v>55.362704918032769</v>
      </c>
      <c r="J49" s="18">
        <f t="shared" si="0"/>
        <v>13.718345453405604</v>
      </c>
      <c r="K49" s="18">
        <f t="shared" si="1"/>
        <v>-30.046489255719074</v>
      </c>
    </row>
    <row r="50" spans="1:11" ht="12.75" x14ac:dyDescent="0.2">
      <c r="A50" s="5" t="s">
        <v>81</v>
      </c>
      <c r="B50" s="53">
        <v>162.16091954023031</v>
      </c>
      <c r="C50" s="53">
        <v>165.226315789474</v>
      </c>
      <c r="D50" s="53">
        <v>112.98958333333333</v>
      </c>
      <c r="E50" s="53">
        <v>184.28846153846118</v>
      </c>
      <c r="F50" s="53">
        <v>142.60377358490535</v>
      </c>
      <c r="G50" s="53">
        <v>99.754098360655732</v>
      </c>
      <c r="H50" s="53">
        <v>103.64000000000028</v>
      </c>
      <c r="I50" s="53">
        <v>97.810344827586292</v>
      </c>
      <c r="J50" s="18">
        <f t="shared" si="0"/>
        <v>-5.8296551724139931</v>
      </c>
      <c r="K50" s="18">
        <f t="shared" si="1"/>
        <v>-40.855819764850864</v>
      </c>
    </row>
    <row r="51" spans="1:11" ht="12.75" x14ac:dyDescent="0.2">
      <c r="A51" s="4" t="s">
        <v>31</v>
      </c>
      <c r="B51" s="53">
        <v>142.26615969581795</v>
      </c>
      <c r="C51" s="53">
        <v>116.63346613545778</v>
      </c>
      <c r="D51" s="53">
        <v>76.212264150943383</v>
      </c>
      <c r="E51" s="53">
        <v>75.127572016460903</v>
      </c>
      <c r="F51" s="53">
        <v>45.872807017543877</v>
      </c>
      <c r="G51" s="53">
        <v>24.001531393568101</v>
      </c>
      <c r="H51" s="53">
        <v>35.090909090909072</v>
      </c>
      <c r="I51" s="53">
        <v>49.637209302325559</v>
      </c>
      <c r="J51" s="18">
        <f t="shared" si="0"/>
        <v>14.546300211416487</v>
      </c>
      <c r="K51" s="18">
        <f t="shared" si="1"/>
        <v>-23.96346348348888</v>
      </c>
    </row>
    <row r="52" spans="1:11" ht="12.75" x14ac:dyDescent="0.2">
      <c r="A52" s="2" t="s">
        <v>30</v>
      </c>
      <c r="B52" s="52">
        <v>75.234042553191472</v>
      </c>
      <c r="C52" s="52">
        <v>52.336520076481797</v>
      </c>
      <c r="D52" s="52">
        <v>44.949640287769803</v>
      </c>
      <c r="E52" s="52">
        <v>30.296380090497699</v>
      </c>
      <c r="F52" s="52">
        <v>45.7434554973822</v>
      </c>
      <c r="G52" s="52">
        <v>30.656441717791395</v>
      </c>
      <c r="H52" s="52">
        <v>50.681818181818151</v>
      </c>
      <c r="I52" s="52">
        <v>50.813793103448234</v>
      </c>
      <c r="J52" s="18">
        <f t="shared" si="0"/>
        <v>0.13197492163008206</v>
      </c>
      <c r="K52" s="18">
        <f t="shared" si="1"/>
        <v>3.6854647598864432</v>
      </c>
    </row>
    <row r="53" spans="1:11" ht="12.75" x14ac:dyDescent="0.2">
      <c r="A53" s="14" t="s">
        <v>29</v>
      </c>
      <c r="B53" s="51">
        <v>95.520936515083264</v>
      </c>
      <c r="C53" s="51">
        <v>113.16712789088749</v>
      </c>
      <c r="D53" s="51">
        <v>92.405111274150173</v>
      </c>
      <c r="E53" s="51">
        <v>89.461144539751658</v>
      </c>
      <c r="F53" s="51">
        <v>94.689697238549456</v>
      </c>
      <c r="G53" s="51">
        <v>55.770522223203997</v>
      </c>
      <c r="H53" s="51">
        <v>57.970843615757225</v>
      </c>
      <c r="I53" s="51">
        <v>48.489119381736806</v>
      </c>
      <c r="J53" s="16">
        <f t="shared" si="0"/>
        <v>-9.4817242340204189</v>
      </c>
      <c r="K53" s="16">
        <f t="shared" si="1"/>
        <v>-37.080221089317938</v>
      </c>
    </row>
    <row r="54" spans="1:11" ht="12.75" x14ac:dyDescent="0.2">
      <c r="A54" s="2" t="s">
        <v>28</v>
      </c>
      <c r="B54" s="52">
        <v>77.190701806336975</v>
      </c>
      <c r="C54" s="52">
        <v>100.76474318325933</v>
      </c>
      <c r="D54" s="52">
        <v>77.320539585675306</v>
      </c>
      <c r="E54" s="52">
        <v>80.356808974758508</v>
      </c>
      <c r="F54" s="52">
        <v>75.958356015242302</v>
      </c>
      <c r="G54" s="52">
        <v>45.685699797160218</v>
      </c>
      <c r="H54" s="52">
        <v>49.002379149994567</v>
      </c>
      <c r="I54" s="52">
        <v>39.822225803852007</v>
      </c>
      <c r="J54" s="18">
        <f t="shared" si="0"/>
        <v>-9.1801533461425606</v>
      </c>
      <c r="K54" s="18">
        <f t="shared" si="1"/>
        <v>-32.503378269351884</v>
      </c>
    </row>
    <row r="55" spans="1:11" ht="12.75" x14ac:dyDescent="0.2">
      <c r="A55" s="4" t="s">
        <v>27</v>
      </c>
      <c r="B55" s="53">
        <v>35.713600000000035</v>
      </c>
      <c r="C55" s="53">
        <v>57.280991735537199</v>
      </c>
      <c r="D55" s="53">
        <v>37.322344322344357</v>
      </c>
      <c r="E55" s="53">
        <v>49.005780346820814</v>
      </c>
      <c r="F55" s="53">
        <v>29.253414264036419</v>
      </c>
      <c r="G55" s="53">
        <v>20.485084306095953</v>
      </c>
      <c r="H55" s="53">
        <v>19.695431472081264</v>
      </c>
      <c r="I55" s="53">
        <v>18.097883597883552</v>
      </c>
      <c r="J55" s="18">
        <f t="shared" si="0"/>
        <v>-1.597547874197712</v>
      </c>
      <c r="K55" s="18">
        <f t="shared" si="1"/>
        <v>-17.438780180247306</v>
      </c>
    </row>
    <row r="56" spans="1:11" ht="12.75" x14ac:dyDescent="0.2">
      <c r="A56" s="4" t="s">
        <v>26</v>
      </c>
      <c r="B56" s="53">
        <v>63.341625207296836</v>
      </c>
      <c r="C56" s="53">
        <v>90.304644808743163</v>
      </c>
      <c r="D56" s="53">
        <v>61.597686906237065</v>
      </c>
      <c r="E56" s="53">
        <v>64.130528798899178</v>
      </c>
      <c r="F56" s="53">
        <v>59.417365068722781</v>
      </c>
      <c r="G56" s="53">
        <v>34.645915841584156</v>
      </c>
      <c r="H56" s="53">
        <v>36.292000508711702</v>
      </c>
      <c r="I56" s="53">
        <v>29.040603248259846</v>
      </c>
      <c r="J56" s="18">
        <f t="shared" si="0"/>
        <v>-7.2513972604518564</v>
      </c>
      <c r="K56" s="18">
        <f t="shared" si="1"/>
        <v>-29.492220628910854</v>
      </c>
    </row>
    <row r="57" spans="1:11" ht="12.75" x14ac:dyDescent="0.2">
      <c r="A57" s="4" t="s">
        <v>25</v>
      </c>
      <c r="B57" s="53">
        <v>221.18233618233603</v>
      </c>
      <c r="C57" s="53">
        <v>162.25491573033699</v>
      </c>
      <c r="D57" s="53">
        <v>194.08939213349245</v>
      </c>
      <c r="E57" s="53">
        <v>202.0492610837438</v>
      </c>
      <c r="F57" s="53">
        <v>255.02074688796725</v>
      </c>
      <c r="G57" s="53">
        <v>153.34786917740314</v>
      </c>
      <c r="H57" s="53">
        <v>196.87389659520764</v>
      </c>
      <c r="I57" s="53">
        <v>186.07411385606855</v>
      </c>
      <c r="J57" s="18">
        <f t="shared" si="0"/>
        <v>-10.79978273913909</v>
      </c>
      <c r="K57" s="18">
        <f t="shared" si="1"/>
        <v>-11.757088685429665</v>
      </c>
    </row>
    <row r="58" spans="1:11" ht="12.75" x14ac:dyDescent="0.2">
      <c r="A58" s="2" t="s">
        <v>24</v>
      </c>
      <c r="B58" s="52">
        <v>36.748201438848938</v>
      </c>
      <c r="C58" s="52">
        <v>60.222222222222236</v>
      </c>
      <c r="D58" s="52">
        <v>40.133540372670836</v>
      </c>
      <c r="E58" s="52">
        <v>41.434472934472915</v>
      </c>
      <c r="F58" s="52">
        <v>46.401944894651578</v>
      </c>
      <c r="G58" s="52">
        <v>25.762987012987033</v>
      </c>
      <c r="H58" s="52">
        <v>29.97570093457945</v>
      </c>
      <c r="I58" s="52">
        <v>28.968646864686445</v>
      </c>
      <c r="J58" s="18">
        <f t="shared" si="0"/>
        <v>-1.0070540698930053</v>
      </c>
      <c r="K58" s="18">
        <f t="shared" si="1"/>
        <v>-11.128363108232552</v>
      </c>
    </row>
    <row r="59" spans="1:11" ht="12.75" x14ac:dyDescent="0.2">
      <c r="A59" s="2" t="s">
        <v>23</v>
      </c>
      <c r="B59" s="52">
        <v>568.30769230769226</v>
      </c>
      <c r="C59" s="52">
        <v>203.51851851851845</v>
      </c>
      <c r="D59" s="52">
        <v>474.88888888888891</v>
      </c>
      <c r="E59" s="52">
        <v>145.37499999999997</v>
      </c>
      <c r="F59" s="52">
        <v>152.36363636363637</v>
      </c>
      <c r="G59" s="52">
        <v>234.45454545454561</v>
      </c>
      <c r="H59" s="52">
        <v>227.6875</v>
      </c>
      <c r="I59" s="52">
        <v>242.59999999999988</v>
      </c>
      <c r="J59" s="18">
        <f t="shared" si="0"/>
        <v>14.912499999999881</v>
      </c>
      <c r="K59" s="18">
        <f t="shared" si="1"/>
        <v>-44.056540219040386</v>
      </c>
    </row>
    <row r="60" spans="1:11" ht="12.75" x14ac:dyDescent="0.2">
      <c r="A60" s="2" t="s">
        <v>22</v>
      </c>
      <c r="B60" s="52">
        <v>257.31578947368405</v>
      </c>
      <c r="C60" s="52">
        <v>201.52</v>
      </c>
      <c r="D60" s="52">
        <v>226.04878048780478</v>
      </c>
      <c r="E60" s="52">
        <v>170.75000000000017</v>
      </c>
      <c r="F60" s="52">
        <v>153.16666666666691</v>
      </c>
      <c r="G60" s="52">
        <v>240.61538461538461</v>
      </c>
      <c r="H60" s="52">
        <v>231.25000000000003</v>
      </c>
      <c r="I60" s="52">
        <v>179.9444444444444</v>
      </c>
      <c r="J60" s="18">
        <f t="shared" si="0"/>
        <v>-51.305555555555628</v>
      </c>
      <c r="K60" s="18">
        <f t="shared" si="1"/>
        <v>-31.579358590347084</v>
      </c>
    </row>
    <row r="61" spans="1:11" ht="12.75" x14ac:dyDescent="0.2">
      <c r="A61" s="2" t="s">
        <v>21</v>
      </c>
      <c r="B61" s="52">
        <v>283.44715447154465</v>
      </c>
      <c r="C61" s="52">
        <v>252.95127610208777</v>
      </c>
      <c r="D61" s="52">
        <v>269.67283950617264</v>
      </c>
      <c r="E61" s="52">
        <v>253.860262008734</v>
      </c>
      <c r="F61" s="52">
        <v>254.07936507936546</v>
      </c>
      <c r="G61" s="52">
        <v>210.01102941176424</v>
      </c>
      <c r="H61" s="52">
        <v>182.97966101694917</v>
      </c>
      <c r="I61" s="52">
        <v>171.08399999999995</v>
      </c>
      <c r="J61" s="18">
        <f t="shared" si="0"/>
        <v>-11.895661016949219</v>
      </c>
      <c r="K61" s="18">
        <f t="shared" si="1"/>
        <v>-72.773369656659753</v>
      </c>
    </row>
    <row r="62" spans="1:11" ht="12.75" x14ac:dyDescent="0.2">
      <c r="A62" s="2" t="s">
        <v>20</v>
      </c>
      <c r="B62" s="52">
        <v>298.61702127659572</v>
      </c>
      <c r="C62" s="52">
        <v>277.75806451612908</v>
      </c>
      <c r="D62" s="52">
        <v>301.94210526315811</v>
      </c>
      <c r="E62" s="52">
        <v>334.54687499999989</v>
      </c>
      <c r="F62" s="52">
        <v>286.31390134529158</v>
      </c>
      <c r="G62" s="52">
        <v>308.441489361702</v>
      </c>
      <c r="H62" s="52">
        <v>210.60079051383408</v>
      </c>
      <c r="I62" s="52">
        <v>339.52358490566053</v>
      </c>
      <c r="J62" s="18">
        <f t="shared" si="0"/>
        <v>128.92279439182644</v>
      </c>
      <c r="K62" s="18">
        <f t="shared" si="1"/>
        <v>51.206406723273346</v>
      </c>
    </row>
    <row r="63" spans="1:11" ht="12.75" x14ac:dyDescent="0.2">
      <c r="A63" s="2" t="s">
        <v>19</v>
      </c>
      <c r="B63" s="52">
        <v>359.59523809523802</v>
      </c>
      <c r="C63" s="52">
        <v>348.75949367088577</v>
      </c>
      <c r="D63" s="52">
        <v>311.29729729729746</v>
      </c>
      <c r="E63" s="52">
        <v>326.28301886792468</v>
      </c>
      <c r="F63" s="52">
        <v>457.70312500000006</v>
      </c>
      <c r="G63" s="52">
        <v>354.38</v>
      </c>
      <c r="H63" s="52">
        <v>249.24000000000015</v>
      </c>
      <c r="I63" s="52">
        <v>305.3205128205131</v>
      </c>
      <c r="J63" s="18">
        <f t="shared" si="0"/>
        <v>56.080512820512951</v>
      </c>
      <c r="K63" s="18">
        <f t="shared" si="1"/>
        <v>-38.573511883964898</v>
      </c>
    </row>
    <row r="64" spans="1:11" ht="12.75" x14ac:dyDescent="0.2">
      <c r="A64" s="2" t="s">
        <v>18</v>
      </c>
      <c r="B64" s="52">
        <v>136.99415204678374</v>
      </c>
      <c r="C64" s="52">
        <v>114.64878892733566</v>
      </c>
      <c r="D64" s="52">
        <v>160.80519480519484</v>
      </c>
      <c r="E64" s="52">
        <v>117.00305810397556</v>
      </c>
      <c r="F64" s="52">
        <v>198.9532908704883</v>
      </c>
      <c r="G64" s="52">
        <v>89.516949152542409</v>
      </c>
      <c r="H64" s="52">
        <v>70.342007434944222</v>
      </c>
      <c r="I64" s="52">
        <v>47.923144104803505</v>
      </c>
      <c r="J64" s="18">
        <f t="shared" si="0"/>
        <v>-22.418863330140717</v>
      </c>
      <c r="K64" s="18">
        <f t="shared" si="1"/>
        <v>-78.971633229662899</v>
      </c>
    </row>
    <row r="65" spans="1:11" ht="12.75" x14ac:dyDescent="0.2">
      <c r="A65" s="14" t="s">
        <v>17</v>
      </c>
      <c r="B65" s="51">
        <v>73.181408255289725</v>
      </c>
      <c r="C65" s="51">
        <v>77.267727930535528</v>
      </c>
      <c r="D65" s="51">
        <v>59.765674027588709</v>
      </c>
      <c r="E65" s="51">
        <v>61.998838488812801</v>
      </c>
      <c r="F65" s="51">
        <v>64.927358646079526</v>
      </c>
      <c r="G65" s="51">
        <v>56.439502827521139</v>
      </c>
      <c r="H65" s="51">
        <v>58.512035783650099</v>
      </c>
      <c r="I65" s="51">
        <v>62.058436388726776</v>
      </c>
      <c r="J65" s="16">
        <f t="shared" si="0"/>
        <v>3.546400605076677</v>
      </c>
      <c r="K65" s="16">
        <f t="shared" si="1"/>
        <v>-2.5262130340557292</v>
      </c>
    </row>
    <row r="66" spans="1:11" ht="12.75" x14ac:dyDescent="0.2">
      <c r="A66" s="3" t="s">
        <v>16</v>
      </c>
      <c r="B66" s="54">
        <v>75.35424150317769</v>
      </c>
      <c r="C66" s="54">
        <v>85.27418570734082</v>
      </c>
      <c r="D66" s="54">
        <v>66.457612939207991</v>
      </c>
      <c r="E66" s="54">
        <v>66.836008813345956</v>
      </c>
      <c r="F66" s="54">
        <v>74.845024948635128</v>
      </c>
      <c r="G66" s="54">
        <v>63.816656497864507</v>
      </c>
      <c r="H66" s="54">
        <v>73.263714474553879</v>
      </c>
      <c r="I66" s="54">
        <v>75.560576656501226</v>
      </c>
      <c r="J66" s="18">
        <f t="shared" si="0"/>
        <v>2.2968621819473469</v>
      </c>
      <c r="K66" s="18">
        <f t="shared" si="1"/>
        <v>3.2966559587689375</v>
      </c>
    </row>
    <row r="67" spans="1:11" ht="12.75" x14ac:dyDescent="0.2">
      <c r="A67" s="3" t="s">
        <v>15</v>
      </c>
      <c r="B67" s="54">
        <v>28.255459168411623</v>
      </c>
      <c r="C67" s="54">
        <v>30.200050200803261</v>
      </c>
      <c r="D67" s="54">
        <v>20.343614874603599</v>
      </c>
      <c r="E67" s="54">
        <v>23.092316513761503</v>
      </c>
      <c r="F67" s="54">
        <v>27.100249238438099</v>
      </c>
      <c r="G67" s="54">
        <v>23.027107536490899</v>
      </c>
      <c r="H67" s="54">
        <v>20.368130489335002</v>
      </c>
      <c r="I67" s="54">
        <v>27.587574507106801</v>
      </c>
      <c r="J67" s="18">
        <f t="shared" si="0"/>
        <v>7.2194440177717993</v>
      </c>
      <c r="K67" s="18">
        <f t="shared" si="1"/>
        <v>2.9608705039862322</v>
      </c>
    </row>
    <row r="68" spans="1:11" ht="12.75" x14ac:dyDescent="0.2">
      <c r="A68" s="3" t="s">
        <v>14</v>
      </c>
      <c r="B68" s="54">
        <v>142.15501059642787</v>
      </c>
      <c r="C68" s="54">
        <v>151.36284506341727</v>
      </c>
      <c r="D68" s="54">
        <v>121.89189189189224</v>
      </c>
      <c r="E68" s="54">
        <v>117.39934289127824</v>
      </c>
      <c r="F68" s="54">
        <v>112.31383970177109</v>
      </c>
      <c r="G68" s="54">
        <v>108.26998577524863</v>
      </c>
      <c r="H68" s="54">
        <v>116.86906474820113</v>
      </c>
      <c r="I68" s="54">
        <v>120.29152637486017</v>
      </c>
      <c r="J68" s="18">
        <f t="shared" ref="J68:J82" si="2">+I68-H68</f>
        <v>3.4224616266590431</v>
      </c>
      <c r="K68" s="18">
        <f t="shared" ref="K68:K82" si="3">+I68-AVERAGE(B68:H68)</f>
        <v>-4.0316137206021949</v>
      </c>
    </row>
    <row r="69" spans="1:11" ht="12.75" x14ac:dyDescent="0.2">
      <c r="A69" s="3" t="s">
        <v>13</v>
      </c>
      <c r="B69" s="54">
        <v>90.303358613217796</v>
      </c>
      <c r="C69" s="54">
        <v>77.1089361702128</v>
      </c>
      <c r="D69" s="54">
        <v>66.4166666666667</v>
      </c>
      <c r="E69" s="54">
        <v>76.207877461706801</v>
      </c>
      <c r="F69" s="54">
        <v>80.774631936579794</v>
      </c>
      <c r="G69" s="54">
        <v>74.033975084937694</v>
      </c>
      <c r="H69" s="54">
        <v>76.882022471910119</v>
      </c>
      <c r="I69" s="54">
        <v>83.743837084673103</v>
      </c>
      <c r="J69" s="18">
        <f t="shared" si="2"/>
        <v>6.8618146127629842</v>
      </c>
      <c r="K69" s="18">
        <f t="shared" si="3"/>
        <v>6.3541987410685863</v>
      </c>
    </row>
    <row r="70" spans="1:11" ht="12.75" x14ac:dyDescent="0.2">
      <c r="A70" s="3" t="s">
        <v>12</v>
      </c>
      <c r="B70" s="54">
        <v>56.602127659574478</v>
      </c>
      <c r="C70" s="54">
        <v>56.041512231282468</v>
      </c>
      <c r="D70" s="54">
        <v>42.064693371144983</v>
      </c>
      <c r="E70" s="54">
        <v>47.612962621984892</v>
      </c>
      <c r="F70" s="54">
        <v>45.851148851148864</v>
      </c>
      <c r="G70" s="54">
        <v>37.974591956924137</v>
      </c>
      <c r="H70" s="54">
        <v>38.605520926090826</v>
      </c>
      <c r="I70" s="54">
        <v>42.275607843137237</v>
      </c>
      <c r="J70" s="18">
        <f t="shared" si="2"/>
        <v>3.6700869170464117</v>
      </c>
      <c r="K70" s="18">
        <f t="shared" si="3"/>
        <v>-4.1176146737414285</v>
      </c>
    </row>
    <row r="71" spans="1:11" ht="12.75" x14ac:dyDescent="0.2">
      <c r="A71" s="14" t="s">
        <v>11</v>
      </c>
      <c r="B71" s="51">
        <v>48.781424706943191</v>
      </c>
      <c r="C71" s="51">
        <v>42.672503883632245</v>
      </c>
      <c r="D71" s="51">
        <v>32.102260685270245</v>
      </c>
      <c r="E71" s="51">
        <v>35.714786264891387</v>
      </c>
      <c r="F71" s="51">
        <v>30.122921699587891</v>
      </c>
      <c r="G71" s="51">
        <v>28.453517198636504</v>
      </c>
      <c r="H71" s="51">
        <v>39.504534331366067</v>
      </c>
      <c r="I71" s="51">
        <v>33.689955144760063</v>
      </c>
      <c r="J71" s="16">
        <f t="shared" si="2"/>
        <v>-5.8145791866060037</v>
      </c>
      <c r="K71" s="16">
        <f t="shared" si="3"/>
        <v>-3.0746089652867212</v>
      </c>
    </row>
    <row r="72" spans="1:11" ht="12.75" x14ac:dyDescent="0.2">
      <c r="A72" s="2" t="s">
        <v>10</v>
      </c>
      <c r="B72" s="52">
        <v>46.80170575692965</v>
      </c>
      <c r="C72" s="52">
        <v>53.293774319066152</v>
      </c>
      <c r="D72" s="52">
        <v>36.853092783505176</v>
      </c>
      <c r="E72" s="52">
        <v>37.215686274509807</v>
      </c>
      <c r="F72" s="52">
        <v>30.782178217821773</v>
      </c>
      <c r="G72" s="52">
        <v>26.082781456953644</v>
      </c>
      <c r="H72" s="52">
        <v>29.494071146245066</v>
      </c>
      <c r="I72" s="52">
        <v>38.598173515981721</v>
      </c>
      <c r="J72" s="18">
        <f t="shared" si="2"/>
        <v>9.1041023697366548</v>
      </c>
      <c r="K72" s="18">
        <f t="shared" si="3"/>
        <v>1.3805606652629621</v>
      </c>
    </row>
    <row r="73" spans="1:11" ht="12.75" x14ac:dyDescent="0.2">
      <c r="A73" s="2" t="s">
        <v>9</v>
      </c>
      <c r="B73" s="52">
        <v>46.549581589958166</v>
      </c>
      <c r="C73" s="52">
        <v>39.383844808395601</v>
      </c>
      <c r="D73" s="52">
        <v>29.740205777601922</v>
      </c>
      <c r="E73" s="52">
        <v>33.318389208490387</v>
      </c>
      <c r="F73" s="52">
        <v>28.539145352464129</v>
      </c>
      <c r="G73" s="52">
        <v>26.485398981324277</v>
      </c>
      <c r="H73" s="52">
        <v>36.835953307392998</v>
      </c>
      <c r="I73" s="52">
        <v>30.730729550478969</v>
      </c>
      <c r="J73" s="18">
        <f t="shared" si="2"/>
        <v>-6.1052237569140289</v>
      </c>
      <c r="K73" s="18">
        <f t="shared" si="3"/>
        <v>-3.6767731674678075</v>
      </c>
    </row>
    <row r="74" spans="1:11" ht="12.75" x14ac:dyDescent="0.2">
      <c r="A74" s="3" t="s">
        <v>8</v>
      </c>
      <c r="B74" s="54">
        <v>58.345250800426939</v>
      </c>
      <c r="C74" s="54">
        <v>52.822849807445401</v>
      </c>
      <c r="D74" s="54">
        <v>40.30791121229371</v>
      </c>
      <c r="E74" s="54">
        <v>47.447106954997103</v>
      </c>
      <c r="F74" s="54">
        <v>39.507605388961302</v>
      </c>
      <c r="G74" s="54">
        <v>34.414802065404508</v>
      </c>
      <c r="H74" s="54">
        <v>39.340965861781797</v>
      </c>
      <c r="I74" s="54">
        <v>41.045950155763201</v>
      </c>
      <c r="J74" s="18">
        <f t="shared" si="2"/>
        <v>1.7049842939814042</v>
      </c>
      <c r="K74" s="18">
        <f t="shared" si="3"/>
        <v>-3.5521201429954772</v>
      </c>
    </row>
    <row r="75" spans="1:11" ht="12.75" x14ac:dyDescent="0.2">
      <c r="A75" s="3" t="s">
        <v>7</v>
      </c>
      <c r="B75" s="54">
        <v>36.033333333333317</v>
      </c>
      <c r="C75" s="54">
        <v>30.650250941028872</v>
      </c>
      <c r="D75" s="54">
        <v>22.51184110007641</v>
      </c>
      <c r="E75" s="54">
        <v>22.4933954933955</v>
      </c>
      <c r="F75" s="54">
        <v>19.814411764705898</v>
      </c>
      <c r="G75" s="54">
        <v>19.745309242529501</v>
      </c>
      <c r="H75" s="54">
        <v>34.9335985312118</v>
      </c>
      <c r="I75" s="54">
        <v>22.651974288337904</v>
      </c>
      <c r="J75" s="18">
        <f t="shared" si="2"/>
        <v>-12.281624242873896</v>
      </c>
      <c r="K75" s="18">
        <f t="shared" si="3"/>
        <v>-3.9454743411308577</v>
      </c>
    </row>
    <row r="76" spans="1:11" ht="12.75" x14ac:dyDescent="0.2">
      <c r="A76" s="3" t="s">
        <v>6</v>
      </c>
      <c r="B76" s="54">
        <v>50.971731448763236</v>
      </c>
      <c r="C76" s="54">
        <v>34.718586387434563</v>
      </c>
      <c r="D76" s="54">
        <v>30.265095729013265</v>
      </c>
      <c r="E76" s="54">
        <v>38.198412698412703</v>
      </c>
      <c r="F76" s="54">
        <v>34.763713080168742</v>
      </c>
      <c r="G76" s="54">
        <v>27.895348837209323</v>
      </c>
      <c r="H76" s="54">
        <v>37.100662251655599</v>
      </c>
      <c r="I76" s="54">
        <v>30.629473684210495</v>
      </c>
      <c r="J76" s="18">
        <f t="shared" si="2"/>
        <v>-6.471188567445104</v>
      </c>
      <c r="K76" s="18">
        <f t="shared" si="3"/>
        <v>-5.6438906633119998</v>
      </c>
    </row>
    <row r="77" spans="1:11" ht="12.75" x14ac:dyDescent="0.2">
      <c r="A77" s="2" t="s">
        <v>5</v>
      </c>
      <c r="B77" s="52">
        <v>97.220930232557976</v>
      </c>
      <c r="C77" s="52">
        <v>133.20279720279734</v>
      </c>
      <c r="D77" s="52">
        <v>109.77272727272737</v>
      </c>
      <c r="E77" s="52">
        <v>159.55000000000004</v>
      </c>
      <c r="F77" s="52">
        <v>91.09009009009003</v>
      </c>
      <c r="G77" s="52">
        <v>84.051282051282087</v>
      </c>
      <c r="H77" s="52">
        <v>156.88429752066128</v>
      </c>
      <c r="I77" s="52">
        <v>109.02105263157898</v>
      </c>
      <c r="J77" s="18">
        <f t="shared" si="2"/>
        <v>-47.863244889082296</v>
      </c>
      <c r="K77" s="18">
        <f t="shared" si="3"/>
        <v>-9.8035365641519121</v>
      </c>
    </row>
    <row r="78" spans="1:11" ht="12.75" x14ac:dyDescent="0.2">
      <c r="A78" s="2" t="s">
        <v>4</v>
      </c>
      <c r="B78" s="52">
        <v>74.75</v>
      </c>
      <c r="C78" s="52">
        <v>50.803030303030297</v>
      </c>
      <c r="D78" s="52">
        <v>47.6132075471698</v>
      </c>
      <c r="E78" s="52">
        <v>47.669291338582703</v>
      </c>
      <c r="F78" s="52">
        <v>58.5</v>
      </c>
      <c r="G78" s="52">
        <v>69.105633802816897</v>
      </c>
      <c r="H78" s="52">
        <v>76.578231292517003</v>
      </c>
      <c r="I78" s="52">
        <v>62.481012658227897</v>
      </c>
      <c r="J78" s="18">
        <f t="shared" si="2"/>
        <v>-14.097218634289106</v>
      </c>
      <c r="K78" s="18">
        <f t="shared" si="3"/>
        <v>1.7639563319255132</v>
      </c>
    </row>
    <row r="79" spans="1:11" ht="12.75" x14ac:dyDescent="0.2">
      <c r="A79" s="2" t="s">
        <v>3</v>
      </c>
      <c r="B79" s="52">
        <v>86</v>
      </c>
      <c r="C79" s="52">
        <v>444</v>
      </c>
      <c r="D79" s="52">
        <v>8.75</v>
      </c>
      <c r="E79" s="52">
        <v>2</v>
      </c>
      <c r="F79" s="52" t="s">
        <v>101</v>
      </c>
      <c r="G79" s="52">
        <v>38.6666666666667</v>
      </c>
      <c r="H79" s="52">
        <v>65</v>
      </c>
      <c r="I79" s="52">
        <v>62</v>
      </c>
      <c r="J79" s="49">
        <f t="shared" si="2"/>
        <v>-3</v>
      </c>
      <c r="K79" s="18">
        <f t="shared" si="3"/>
        <v>-45.402777777777786</v>
      </c>
    </row>
    <row r="80" spans="1:11" ht="12.75" x14ac:dyDescent="0.2">
      <c r="A80" s="14" t="s">
        <v>2</v>
      </c>
      <c r="B80" s="51">
        <v>219.69850746268639</v>
      </c>
      <c r="C80" s="51">
        <v>183.33121019108307</v>
      </c>
      <c r="D80" s="51">
        <v>204.39597315436276</v>
      </c>
      <c r="E80" s="51">
        <v>151.44680851063833</v>
      </c>
      <c r="F80" s="51">
        <v>115.76721311475417</v>
      </c>
      <c r="G80" s="51">
        <v>92.869863013698577</v>
      </c>
      <c r="H80" s="51">
        <v>114.51943462897535</v>
      </c>
      <c r="I80" s="51">
        <v>159.27812499999999</v>
      </c>
      <c r="J80" s="16">
        <f t="shared" si="2"/>
        <v>44.758690371024642</v>
      </c>
      <c r="K80" s="16">
        <f t="shared" si="3"/>
        <v>4.7025521319716006</v>
      </c>
    </row>
    <row r="81" spans="1:11" ht="12.75" x14ac:dyDescent="0.2">
      <c r="A81" s="14" t="s">
        <v>1</v>
      </c>
      <c r="B81" s="51">
        <v>145.89043209876544</v>
      </c>
      <c r="C81" s="51">
        <v>135.32862190812722</v>
      </c>
      <c r="D81" s="51">
        <v>104.62426614481414</v>
      </c>
      <c r="E81" s="51">
        <v>128.20583941605838</v>
      </c>
      <c r="F81" s="51">
        <v>116.71446229913468</v>
      </c>
      <c r="G81" s="51">
        <v>119.21803499327052</v>
      </c>
      <c r="H81" s="51">
        <v>115.47710487444607</v>
      </c>
      <c r="I81" s="51">
        <v>114.33825338253374</v>
      </c>
      <c r="J81" s="16">
        <f t="shared" si="2"/>
        <v>-1.1388514919123338</v>
      </c>
      <c r="K81" s="16">
        <f t="shared" si="3"/>
        <v>-9.2987125795543335</v>
      </c>
    </row>
    <row r="82" spans="1:11" ht="12.75" x14ac:dyDescent="0.2">
      <c r="A82" s="14" t="s">
        <v>0</v>
      </c>
      <c r="B82" s="51">
        <v>94.582461848322893</v>
      </c>
      <c r="C82" s="51">
        <v>103.59069703622387</v>
      </c>
      <c r="D82" s="51">
        <v>81.835055913249747</v>
      </c>
      <c r="E82" s="51">
        <v>77.125618811881168</v>
      </c>
      <c r="F82" s="51">
        <v>76.288908899894949</v>
      </c>
      <c r="G82" s="51">
        <v>66.627954479136278</v>
      </c>
      <c r="H82" s="51">
        <v>75.456718157971437</v>
      </c>
      <c r="I82" s="51">
        <v>78.291205211726393</v>
      </c>
      <c r="J82" s="16">
        <f t="shared" si="2"/>
        <v>2.8344870537549554</v>
      </c>
      <c r="K82" s="16">
        <f t="shared" si="3"/>
        <v>-3.9241398092279383</v>
      </c>
    </row>
    <row r="83" spans="1:11" x14ac:dyDescent="0.25">
      <c r="A83" t="s">
        <v>184</v>
      </c>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15BDA-A169-4739-8B93-10A04E670C06}">
  <sheetPr>
    <tabColor theme="4" tint="0.79998168889431442"/>
  </sheetPr>
  <dimension ref="A2:L83"/>
  <sheetViews>
    <sheetView zoomScaleNormal="100" workbookViewId="0">
      <selection activeCell="A30" sqref="A30"/>
    </sheetView>
  </sheetViews>
  <sheetFormatPr baseColWidth="10" defaultColWidth="11.5703125" defaultRowHeight="15" x14ac:dyDescent="0.25"/>
  <cols>
    <col min="1" max="1" width="33.42578125" customWidth="1"/>
    <col min="2" max="9" width="9.140625" style="10" customWidth="1"/>
    <col min="10" max="11" width="8.5703125" style="10" customWidth="1"/>
    <col min="12" max="12" width="11.5703125" style="21"/>
    <col min="13" max="16384" width="11.5703125" style="11"/>
  </cols>
  <sheetData>
    <row r="2" spans="1:11" ht="67.5" customHeight="1" x14ac:dyDescent="0.2">
      <c r="A2" s="9" t="s">
        <v>219</v>
      </c>
      <c r="B2" s="9">
        <v>2019</v>
      </c>
      <c r="C2" s="9">
        <v>2020</v>
      </c>
      <c r="D2" s="9">
        <v>2021</v>
      </c>
      <c r="E2" s="9">
        <v>2022</v>
      </c>
      <c r="F2" s="9">
        <v>2023</v>
      </c>
      <c r="G2" s="9">
        <v>2024</v>
      </c>
      <c r="H2" s="9">
        <v>2025</v>
      </c>
      <c r="I2" s="9">
        <v>2026</v>
      </c>
      <c r="J2" s="8" t="s">
        <v>197</v>
      </c>
      <c r="K2" s="8" t="s">
        <v>198</v>
      </c>
    </row>
    <row r="3" spans="1:11" ht="12.75" x14ac:dyDescent="0.2">
      <c r="A3" s="7" t="s">
        <v>80</v>
      </c>
      <c r="B3" s="50">
        <v>104.89868759249157</v>
      </c>
      <c r="C3" s="50">
        <v>116.97383929854823</v>
      </c>
      <c r="D3" s="50">
        <v>91.945246800731255</v>
      </c>
      <c r="E3" s="50">
        <v>90.549216888843873</v>
      </c>
      <c r="F3" s="50">
        <v>94.422231202605388</v>
      </c>
      <c r="G3" s="50">
        <v>84.71582501613787</v>
      </c>
      <c r="H3" s="50">
        <v>96.045760737439181</v>
      </c>
      <c r="I3" s="50">
        <v>96.578243178004129</v>
      </c>
      <c r="J3" s="13">
        <f>+I3-H3</f>
        <v>0.53248244056494798</v>
      </c>
      <c r="K3" s="13">
        <f>+I3-AVERAGE(B3:H3)</f>
        <v>-0.50044361296691875</v>
      </c>
    </row>
    <row r="4" spans="1:11" ht="12.75" x14ac:dyDescent="0.2">
      <c r="A4" s="14" t="s">
        <v>78</v>
      </c>
      <c r="B4" s="51">
        <v>85.649861878453009</v>
      </c>
      <c r="C4" s="51">
        <v>107.04158228702579</v>
      </c>
      <c r="D4" s="51">
        <v>85.660118543607126</v>
      </c>
      <c r="E4" s="51">
        <v>64.540003232584468</v>
      </c>
      <c r="F4" s="51">
        <v>68.260584283705668</v>
      </c>
      <c r="G4" s="51">
        <v>76.472487850760288</v>
      </c>
      <c r="H4" s="51">
        <v>93.711420612813328</v>
      </c>
      <c r="I4" s="51">
        <v>81.983282156260728</v>
      </c>
      <c r="J4" s="16">
        <f t="shared" ref="J4:J67" si="0">+I4-H4</f>
        <v>-11.7281384565526</v>
      </c>
      <c r="K4" s="16">
        <f t="shared" ref="K4:K67" si="1">+I4-AVERAGE(B4:H4)</f>
        <v>-1.0647262278749281</v>
      </c>
    </row>
    <row r="5" spans="1:11" ht="12.75" x14ac:dyDescent="0.2">
      <c r="A5" s="2" t="s">
        <v>77</v>
      </c>
      <c r="B5" s="52">
        <v>41.424376920450662</v>
      </c>
      <c r="C5" s="52">
        <v>46.836531082118228</v>
      </c>
      <c r="D5" s="52">
        <v>30.512261580381505</v>
      </c>
      <c r="E5" s="52">
        <v>23.213136729222533</v>
      </c>
      <c r="F5" s="52">
        <v>25.57627118644071</v>
      </c>
      <c r="G5" s="52">
        <v>22.231721034870631</v>
      </c>
      <c r="H5" s="52">
        <v>37.109315589353571</v>
      </c>
      <c r="I5" s="52">
        <v>25.085635359116058</v>
      </c>
      <c r="J5" s="18">
        <f t="shared" si="0"/>
        <v>-12.023680230237513</v>
      </c>
      <c r="K5" s="18">
        <f t="shared" si="1"/>
        <v>-7.3291666584322037</v>
      </c>
    </row>
    <row r="6" spans="1:11" ht="12.75" x14ac:dyDescent="0.2">
      <c r="A6" s="2" t="s">
        <v>76</v>
      </c>
      <c r="B6" s="52">
        <v>98.858118971061089</v>
      </c>
      <c r="C6" s="52">
        <v>121.4111818825194</v>
      </c>
      <c r="D6" s="52">
        <v>97.62597402597406</v>
      </c>
      <c r="E6" s="52">
        <v>83.687680461982652</v>
      </c>
      <c r="F6" s="52">
        <v>89.864795918367321</v>
      </c>
      <c r="G6" s="52">
        <v>93.809031044214507</v>
      </c>
      <c r="H6" s="52">
        <v>104.10240655401941</v>
      </c>
      <c r="I6" s="52">
        <v>86.727715538236751</v>
      </c>
      <c r="J6" s="18">
        <f t="shared" si="0"/>
        <v>-17.374691015782659</v>
      </c>
      <c r="K6" s="18">
        <f t="shared" si="1"/>
        <v>-11.75216858435445</v>
      </c>
    </row>
    <row r="7" spans="1:11" ht="12.75" x14ac:dyDescent="0.2">
      <c r="A7" s="2" t="s">
        <v>75</v>
      </c>
      <c r="B7" s="52">
        <v>152.03559870550174</v>
      </c>
      <c r="C7" s="52">
        <v>154.56619718309881</v>
      </c>
      <c r="D7" s="52">
        <v>203.37603305785126</v>
      </c>
      <c r="E7" s="52">
        <v>175.39534883720938</v>
      </c>
      <c r="F7" s="52">
        <v>104.18303571428558</v>
      </c>
      <c r="G7" s="52">
        <v>117.28444444444433</v>
      </c>
      <c r="H7" s="52">
        <v>135.13084112149528</v>
      </c>
      <c r="I7" s="52">
        <v>176.53149606299215</v>
      </c>
      <c r="J7" s="18">
        <f t="shared" si="0"/>
        <v>41.400654941496867</v>
      </c>
      <c r="K7" s="18">
        <f t="shared" si="1"/>
        <v>27.678424768151217</v>
      </c>
    </row>
    <row r="8" spans="1:11" ht="12.75" x14ac:dyDescent="0.2">
      <c r="A8" s="2" t="s">
        <v>74</v>
      </c>
      <c r="B8" s="52">
        <v>159.69144981412614</v>
      </c>
      <c r="C8" s="52">
        <v>182.15789473684208</v>
      </c>
      <c r="D8" s="52">
        <v>176.38536585365861</v>
      </c>
      <c r="E8" s="52">
        <v>132.6875000000002</v>
      </c>
      <c r="F8" s="52">
        <v>152.8673469387752</v>
      </c>
      <c r="G8" s="52">
        <v>148.4558823529411</v>
      </c>
      <c r="H8" s="52">
        <v>146.61818181818208</v>
      </c>
      <c r="I8" s="52">
        <v>132.60849056603783</v>
      </c>
      <c r="J8" s="18">
        <f t="shared" si="0"/>
        <v>-14.00969125214425</v>
      </c>
      <c r="K8" s="18">
        <f t="shared" si="1"/>
        <v>-24.372026793180083</v>
      </c>
    </row>
    <row r="9" spans="1:11" ht="12.75" x14ac:dyDescent="0.2">
      <c r="A9" s="6" t="s">
        <v>73</v>
      </c>
      <c r="B9" s="52">
        <v>181.23846153846142</v>
      </c>
      <c r="C9" s="52">
        <v>145.69696969696938</v>
      </c>
      <c r="D9" s="52">
        <v>146.42968749999989</v>
      </c>
      <c r="E9" s="52">
        <v>147.37254901960759</v>
      </c>
      <c r="F9" s="52">
        <v>127.50349650349671</v>
      </c>
      <c r="G9" s="52">
        <v>98.1979166666667</v>
      </c>
      <c r="H9" s="52">
        <v>164.65714285714287</v>
      </c>
      <c r="I9" s="52">
        <v>204.66923076923078</v>
      </c>
      <c r="J9" s="18">
        <f t="shared" si="0"/>
        <v>40.012087912087907</v>
      </c>
      <c r="K9" s="18">
        <f t="shared" si="1"/>
        <v>60.226913086038678</v>
      </c>
    </row>
    <row r="10" spans="1:11" ht="12.75" x14ac:dyDescent="0.2">
      <c r="A10" s="4" t="s">
        <v>71</v>
      </c>
      <c r="B10" s="53">
        <v>183.57575757575742</v>
      </c>
      <c r="C10" s="53">
        <v>132.59633027522901</v>
      </c>
      <c r="D10" s="53">
        <v>146.33035714285703</v>
      </c>
      <c r="E10" s="53">
        <v>128.333333333333</v>
      </c>
      <c r="F10" s="53">
        <v>119.246031746032</v>
      </c>
      <c r="G10" s="53">
        <v>99.089285714285751</v>
      </c>
      <c r="H10" s="53">
        <v>153.51633986928101</v>
      </c>
      <c r="I10" s="53">
        <v>205.14953271028037</v>
      </c>
      <c r="J10" s="18">
        <f t="shared" si="0"/>
        <v>51.633192840999357</v>
      </c>
      <c r="K10" s="18">
        <f t="shared" si="1"/>
        <v>67.622756187883908</v>
      </c>
    </row>
    <row r="11" spans="1:11" ht="12.75" x14ac:dyDescent="0.2">
      <c r="A11" s="4" t="s">
        <v>72</v>
      </c>
      <c r="B11" s="53">
        <v>173.7741935483871</v>
      </c>
      <c r="C11" s="53">
        <v>207.78260869565199</v>
      </c>
      <c r="D11" s="53">
        <v>147.125</v>
      </c>
      <c r="E11" s="53">
        <v>209.24999999999991</v>
      </c>
      <c r="F11" s="53">
        <v>188.70588235294099</v>
      </c>
      <c r="G11" s="53">
        <v>91.9583333333333</v>
      </c>
      <c r="H11" s="53">
        <v>242.13636363636394</v>
      </c>
      <c r="I11" s="53">
        <v>202.43478260869566</v>
      </c>
      <c r="J11" s="18">
        <f t="shared" si="0"/>
        <v>-39.701581027668283</v>
      </c>
      <c r="K11" s="18">
        <f t="shared" si="1"/>
        <v>22.330156670598939</v>
      </c>
    </row>
    <row r="12" spans="1:11" ht="12.75" x14ac:dyDescent="0.2">
      <c r="A12" s="6" t="s">
        <v>70</v>
      </c>
      <c r="B12" s="52">
        <v>128.21611374407578</v>
      </c>
      <c r="C12" s="52">
        <v>172.10801393728218</v>
      </c>
      <c r="D12" s="52">
        <v>166.43742098609351</v>
      </c>
      <c r="E12" s="52">
        <v>135.07602339181298</v>
      </c>
      <c r="F12" s="52">
        <v>136.02929936305748</v>
      </c>
      <c r="G12" s="52">
        <v>160.28523111612176</v>
      </c>
      <c r="H12" s="52">
        <v>185.83684950773545</v>
      </c>
      <c r="I12" s="52">
        <v>205.31369661266595</v>
      </c>
      <c r="J12" s="18">
        <f t="shared" si="0"/>
        <v>19.476847104930499</v>
      </c>
      <c r="K12" s="18">
        <f t="shared" si="1"/>
        <v>50.458132034640357</v>
      </c>
    </row>
    <row r="13" spans="1:11" ht="12.75" x14ac:dyDescent="0.2">
      <c r="A13" s="14" t="s">
        <v>69</v>
      </c>
      <c r="B13" s="51">
        <v>127.56359614473044</v>
      </c>
      <c r="C13" s="51">
        <v>146.92865497076031</v>
      </c>
      <c r="D13" s="51">
        <v>116.11489817792086</v>
      </c>
      <c r="E13" s="51">
        <v>116.3077092027234</v>
      </c>
      <c r="F13" s="51">
        <v>124.35455585207767</v>
      </c>
      <c r="G13" s="51">
        <v>116.62752258312526</v>
      </c>
      <c r="H13" s="51">
        <v>129.1222179585572</v>
      </c>
      <c r="I13" s="51">
        <v>136.09593272696071</v>
      </c>
      <c r="J13" s="16">
        <f t="shared" si="0"/>
        <v>6.9737147684035108</v>
      </c>
      <c r="K13" s="16">
        <f t="shared" si="1"/>
        <v>10.807482028404266</v>
      </c>
    </row>
    <row r="14" spans="1:11" ht="12.75" x14ac:dyDescent="0.2">
      <c r="A14" s="2" t="s">
        <v>68</v>
      </c>
      <c r="B14" s="52">
        <v>126.56866614048903</v>
      </c>
      <c r="C14" s="52">
        <v>142.94307992202775</v>
      </c>
      <c r="D14" s="52">
        <v>112.99827487061556</v>
      </c>
      <c r="E14" s="52">
        <v>115.04424276800913</v>
      </c>
      <c r="F14" s="52">
        <v>114.16245136186745</v>
      </c>
      <c r="G14" s="52">
        <v>105.93171697179628</v>
      </c>
      <c r="H14" s="52">
        <v>126.86194225721798</v>
      </c>
      <c r="I14" s="52">
        <v>128.96365375418489</v>
      </c>
      <c r="J14" s="18">
        <f t="shared" si="0"/>
        <v>2.1017114969669137</v>
      </c>
      <c r="K14" s="18">
        <f t="shared" si="1"/>
        <v>8.3193145696101567</v>
      </c>
    </row>
    <row r="15" spans="1:11" ht="12.75" x14ac:dyDescent="0.2">
      <c r="A15" s="4" t="s">
        <v>67</v>
      </c>
      <c r="B15" s="53">
        <v>125.96764705882322</v>
      </c>
      <c r="C15" s="53">
        <v>142.97337636143655</v>
      </c>
      <c r="D15" s="53">
        <v>110.76629766297688</v>
      </c>
      <c r="E15" s="53">
        <v>113.805785123967</v>
      </c>
      <c r="F15" s="53">
        <v>112.47395301327862</v>
      </c>
      <c r="G15" s="53">
        <v>103.92786199686368</v>
      </c>
      <c r="H15" s="53">
        <v>122.88938798427861</v>
      </c>
      <c r="I15" s="53">
        <v>126.33640552995421</v>
      </c>
      <c r="J15" s="18">
        <f t="shared" si="0"/>
        <v>3.4470175456755925</v>
      </c>
      <c r="K15" s="18">
        <f t="shared" si="1"/>
        <v>7.3643613582935501</v>
      </c>
    </row>
    <row r="16" spans="1:11" ht="12.75" x14ac:dyDescent="0.2">
      <c r="A16" s="4" t="s">
        <v>66</v>
      </c>
      <c r="B16" s="53">
        <v>135.85714285714263</v>
      </c>
      <c r="C16" s="53">
        <v>142.06976744185999</v>
      </c>
      <c r="D16" s="53">
        <v>145.11504424778801</v>
      </c>
      <c r="E16" s="53">
        <v>145.44927536231901</v>
      </c>
      <c r="F16" s="53">
        <v>147.89795918367301</v>
      </c>
      <c r="G16" s="53">
        <v>141.42592592592615</v>
      </c>
      <c r="H16" s="53">
        <v>183.91935483871001</v>
      </c>
      <c r="I16" s="53">
        <v>166.14492753623199</v>
      </c>
      <c r="J16" s="18">
        <f t="shared" si="0"/>
        <v>-17.774427302478017</v>
      </c>
      <c r="K16" s="18">
        <f t="shared" si="1"/>
        <v>17.325717556600722</v>
      </c>
    </row>
    <row r="17" spans="1:11" ht="12.75" x14ac:dyDescent="0.2">
      <c r="A17" s="2" t="s">
        <v>65</v>
      </c>
      <c r="B17" s="52">
        <v>129.21596244131422</v>
      </c>
      <c r="C17" s="52">
        <v>130.65577889447209</v>
      </c>
      <c r="D17" s="52">
        <v>126.22180451127814</v>
      </c>
      <c r="E17" s="52">
        <v>131.11895910780694</v>
      </c>
      <c r="F17" s="52">
        <v>148.89597315436203</v>
      </c>
      <c r="G17" s="52">
        <v>171.62020905923347</v>
      </c>
      <c r="H17" s="52">
        <v>185.26710097719845</v>
      </c>
      <c r="I17" s="52">
        <v>210.54210526315771</v>
      </c>
      <c r="J17" s="18">
        <f t="shared" si="0"/>
        <v>25.275004285959255</v>
      </c>
      <c r="K17" s="18">
        <f t="shared" si="1"/>
        <v>64.399849813776939</v>
      </c>
    </row>
    <row r="18" spans="1:11" ht="12.75" x14ac:dyDescent="0.2">
      <c r="A18" s="4" t="s">
        <v>64</v>
      </c>
      <c r="B18" s="53">
        <v>130.22256097560941</v>
      </c>
      <c r="C18" s="53">
        <v>124.6647398843927</v>
      </c>
      <c r="D18" s="53">
        <v>119.12500000000006</v>
      </c>
      <c r="E18" s="53">
        <v>127.61038961038986</v>
      </c>
      <c r="F18" s="53">
        <v>144.10671936758854</v>
      </c>
      <c r="G18" s="53">
        <v>159.71487603305798</v>
      </c>
      <c r="H18" s="53">
        <v>180.98069498069466</v>
      </c>
      <c r="I18" s="53">
        <v>202.36532507739912</v>
      </c>
      <c r="J18" s="18">
        <f t="shared" si="0"/>
        <v>21.384630096704456</v>
      </c>
      <c r="K18" s="18">
        <f t="shared" si="1"/>
        <v>61.44747067000867</v>
      </c>
    </row>
    <row r="19" spans="1:11" ht="12.75" x14ac:dyDescent="0.2">
      <c r="A19" s="4" t="s">
        <v>63</v>
      </c>
      <c r="B19" s="53">
        <v>125.84693877551</v>
      </c>
      <c r="C19" s="53">
        <v>170.5192307692312</v>
      </c>
      <c r="D19" s="53">
        <v>156.87999999999957</v>
      </c>
      <c r="E19" s="53">
        <v>152.44736842105286</v>
      </c>
      <c r="F19" s="53">
        <v>175.8222222222218</v>
      </c>
      <c r="G19" s="53">
        <v>235.64444444444399</v>
      </c>
      <c r="H19" s="53">
        <v>208.3958333333334</v>
      </c>
      <c r="I19" s="53">
        <v>256.87719298245639</v>
      </c>
      <c r="J19" s="18">
        <f t="shared" si="0"/>
        <v>48.481359649122993</v>
      </c>
      <c r="K19" s="18">
        <f t="shared" si="1"/>
        <v>81.797758987343144</v>
      </c>
    </row>
    <row r="20" spans="1:11" ht="12.75" x14ac:dyDescent="0.2">
      <c r="A20" s="2" t="s">
        <v>62</v>
      </c>
      <c r="B20" s="52">
        <v>220.50986842105286</v>
      </c>
      <c r="C20" s="52">
        <v>260.85260115606934</v>
      </c>
      <c r="D20" s="52">
        <v>186.2903225806453</v>
      </c>
      <c r="E20" s="52">
        <v>197.71751412429344</v>
      </c>
      <c r="F20" s="52">
        <v>188.24390243902454</v>
      </c>
      <c r="G20" s="52">
        <v>194.5221674876851</v>
      </c>
      <c r="H20" s="52">
        <v>191.9285714285713</v>
      </c>
      <c r="I20" s="52">
        <v>268.08280254777054</v>
      </c>
      <c r="J20" s="18">
        <f t="shared" si="0"/>
        <v>76.154231119199238</v>
      </c>
      <c r="K20" s="18">
        <f t="shared" si="1"/>
        <v>62.359238599578873</v>
      </c>
    </row>
    <row r="21" spans="1:11" ht="12.75" x14ac:dyDescent="0.2">
      <c r="A21" s="4" t="s">
        <v>61</v>
      </c>
      <c r="B21" s="53">
        <v>217.24137931034508</v>
      </c>
      <c r="C21" s="53">
        <v>268.21543408360128</v>
      </c>
      <c r="D21" s="53">
        <v>179.40206185567024</v>
      </c>
      <c r="E21" s="53">
        <v>201.38509316770154</v>
      </c>
      <c r="F21" s="53">
        <v>173.61842105263176</v>
      </c>
      <c r="G21" s="53">
        <v>176.90322580645201</v>
      </c>
      <c r="H21" s="53">
        <v>181.87224669603515</v>
      </c>
      <c r="I21" s="53">
        <v>261.3774834437084</v>
      </c>
      <c r="J21" s="18">
        <f t="shared" si="0"/>
        <v>79.505236747673251</v>
      </c>
      <c r="K21" s="18">
        <f t="shared" si="1"/>
        <v>61.572074590503121</v>
      </c>
    </row>
    <row r="22" spans="1:11" ht="12.75" x14ac:dyDescent="0.2">
      <c r="A22" s="4" t="s">
        <v>60</v>
      </c>
      <c r="B22" s="53">
        <v>240.34883720930242</v>
      </c>
      <c r="C22" s="53">
        <v>195.42857142857133</v>
      </c>
      <c r="D22" s="53">
        <v>244.39130434782609</v>
      </c>
      <c r="E22" s="53">
        <v>160.81249999999972</v>
      </c>
      <c r="F22" s="53">
        <v>373.49999999999972</v>
      </c>
      <c r="G22" s="53">
        <v>387.2941176470589</v>
      </c>
      <c r="H22" s="53">
        <v>283.23999999999984</v>
      </c>
      <c r="I22" s="53">
        <v>436.83333333333331</v>
      </c>
      <c r="J22" s="18">
        <f t="shared" si="0"/>
        <v>153.59333333333348</v>
      </c>
      <c r="K22" s="18">
        <f t="shared" si="1"/>
        <v>167.54542895722506</v>
      </c>
    </row>
    <row r="23" spans="1:11" ht="12.75" x14ac:dyDescent="0.2">
      <c r="A23" s="2" t="s">
        <v>59</v>
      </c>
      <c r="B23" s="52">
        <v>122.44274193548372</v>
      </c>
      <c r="C23" s="52">
        <v>151.28044537230312</v>
      </c>
      <c r="D23" s="52">
        <v>111.22390891840622</v>
      </c>
      <c r="E23" s="52">
        <v>124.67961165048523</v>
      </c>
      <c r="F23" s="52">
        <v>136.29682997118161</v>
      </c>
      <c r="G23" s="52">
        <v>115.12818336163008</v>
      </c>
      <c r="H23" s="52">
        <v>117.81929824561429</v>
      </c>
      <c r="I23" s="52">
        <v>129.72249589490963</v>
      </c>
      <c r="J23" s="18">
        <f t="shared" si="0"/>
        <v>11.903197649295336</v>
      </c>
      <c r="K23" s="18">
        <f t="shared" si="1"/>
        <v>4.1694931156090291</v>
      </c>
    </row>
    <row r="24" spans="1:11" ht="12.75" x14ac:dyDescent="0.2">
      <c r="A24" s="4" t="s">
        <v>58</v>
      </c>
      <c r="B24" s="53">
        <v>121.17523167649524</v>
      </c>
      <c r="C24" s="53">
        <v>151.23491379310315</v>
      </c>
      <c r="D24" s="53">
        <v>109.64202334630366</v>
      </c>
      <c r="E24" s="53">
        <v>126.15617977528071</v>
      </c>
      <c r="F24" s="53">
        <v>136.53225806451618</v>
      </c>
      <c r="G24" s="53">
        <v>113.63829787234063</v>
      </c>
      <c r="H24" s="53">
        <v>118.65545454545482</v>
      </c>
      <c r="I24" s="53">
        <v>130.54662104362697</v>
      </c>
      <c r="J24" s="18">
        <f t="shared" si="0"/>
        <v>11.891166498172154</v>
      </c>
      <c r="K24" s="18">
        <f t="shared" si="1"/>
        <v>5.255998318842046</v>
      </c>
    </row>
    <row r="25" spans="1:11" ht="12.75" x14ac:dyDescent="0.2">
      <c r="A25" s="4" t="s">
        <v>57</v>
      </c>
      <c r="B25" s="53">
        <v>150.830188679245</v>
      </c>
      <c r="C25" s="53">
        <v>152.68888888888904</v>
      </c>
      <c r="D25" s="53">
        <v>173.76923076923066</v>
      </c>
      <c r="E25" s="53">
        <v>89.162162162162005</v>
      </c>
      <c r="F25" s="53">
        <v>131.5306122448977</v>
      </c>
      <c r="G25" s="53">
        <v>148.74000000000021</v>
      </c>
      <c r="H25" s="53">
        <v>94.824999999999804</v>
      </c>
      <c r="I25" s="53">
        <v>110.06122448979596</v>
      </c>
      <c r="J25" s="18">
        <f t="shared" si="0"/>
        <v>15.236224489796157</v>
      </c>
      <c r="K25" s="18">
        <f t="shared" si="1"/>
        <v>-24.445358759407526</v>
      </c>
    </row>
    <row r="26" spans="1:11" ht="12.75" x14ac:dyDescent="0.2">
      <c r="A26" s="2" t="s">
        <v>56</v>
      </c>
      <c r="B26" s="52">
        <v>142.2804597701149</v>
      </c>
      <c r="C26" s="52">
        <v>149.15101645692141</v>
      </c>
      <c r="D26" s="52">
        <v>124.49103448275886</v>
      </c>
      <c r="E26" s="52">
        <v>114.55982905982881</v>
      </c>
      <c r="F26" s="52">
        <v>131.83061889250814</v>
      </c>
      <c r="G26" s="52">
        <v>120.73907766990293</v>
      </c>
      <c r="H26" s="52">
        <v>134.23015873015854</v>
      </c>
      <c r="I26" s="52">
        <v>133.94101876675586</v>
      </c>
      <c r="J26" s="18">
        <f t="shared" si="0"/>
        <v>-0.28913996340267545</v>
      </c>
      <c r="K26" s="18">
        <f t="shared" si="1"/>
        <v>2.9007051864424795</v>
      </c>
    </row>
    <row r="27" spans="1:11" ht="12.75" x14ac:dyDescent="0.2">
      <c r="A27" s="2" t="s">
        <v>55</v>
      </c>
      <c r="B27" s="52">
        <v>78.664548919949198</v>
      </c>
      <c r="C27" s="52">
        <v>101.37782805429859</v>
      </c>
      <c r="D27" s="52">
        <v>81.845124282982795</v>
      </c>
      <c r="E27" s="52">
        <v>71.715265866209265</v>
      </c>
      <c r="F27" s="52">
        <v>87.162436548223369</v>
      </c>
      <c r="G27" s="52">
        <v>67.253061224489784</v>
      </c>
      <c r="H27" s="52">
        <v>69.998181818181806</v>
      </c>
      <c r="I27" s="52">
        <v>83.044481054365747</v>
      </c>
      <c r="J27" s="18">
        <f t="shared" si="0"/>
        <v>13.046299236183941</v>
      </c>
      <c r="K27" s="18">
        <f t="shared" si="1"/>
        <v>3.3278458094607686</v>
      </c>
    </row>
    <row r="28" spans="1:11" ht="12.75" x14ac:dyDescent="0.2">
      <c r="A28" s="2" t="s">
        <v>54</v>
      </c>
      <c r="B28" s="52">
        <v>160.84523809523802</v>
      </c>
      <c r="C28" s="52">
        <v>197.77401129943502</v>
      </c>
      <c r="D28" s="52">
        <v>148.09219858156027</v>
      </c>
      <c r="E28" s="52">
        <v>141.28787878787881</v>
      </c>
      <c r="F28" s="52">
        <v>157.65142857142845</v>
      </c>
      <c r="G28" s="52">
        <v>179.58999999999992</v>
      </c>
      <c r="H28" s="52">
        <v>198.10227272727272</v>
      </c>
      <c r="I28" s="52">
        <v>168.56078431372546</v>
      </c>
      <c r="J28" s="18">
        <f t="shared" si="0"/>
        <v>-29.541488413547256</v>
      </c>
      <c r="K28" s="18">
        <f t="shared" si="1"/>
        <v>-0.48821969524783526</v>
      </c>
    </row>
    <row r="29" spans="1:11" ht="12.75" x14ac:dyDescent="0.2">
      <c r="A29" s="14" t="s">
        <v>53</v>
      </c>
      <c r="B29" s="51">
        <v>241.47624132407907</v>
      </c>
      <c r="C29" s="51">
        <v>232.33529411764701</v>
      </c>
      <c r="D29" s="51">
        <v>144.02360655737709</v>
      </c>
      <c r="E29" s="51">
        <v>176.84889643463512</v>
      </c>
      <c r="F29" s="51">
        <v>207.65751072961368</v>
      </c>
      <c r="G29" s="51">
        <v>184.12704598597034</v>
      </c>
      <c r="H29" s="51">
        <v>209.15182357930445</v>
      </c>
      <c r="I29" s="51">
        <v>229.9209523809522</v>
      </c>
      <c r="J29" s="16">
        <f t="shared" si="0"/>
        <v>20.769128801647753</v>
      </c>
      <c r="K29" s="16">
        <f t="shared" si="1"/>
        <v>30.546606848291248</v>
      </c>
    </row>
    <row r="30" spans="1:11" ht="12.75" x14ac:dyDescent="0.2">
      <c r="A30" s="2" t="s">
        <v>52</v>
      </c>
      <c r="B30" s="52">
        <v>255.61990950226252</v>
      </c>
      <c r="C30" s="52">
        <v>205.13846153846146</v>
      </c>
      <c r="D30" s="52">
        <v>154.66294642857142</v>
      </c>
      <c r="E30" s="52">
        <v>185.59509202453975</v>
      </c>
      <c r="F30" s="52">
        <v>195.85074626865696</v>
      </c>
      <c r="G30" s="52">
        <v>165.91479820627822</v>
      </c>
      <c r="H30" s="52">
        <v>212.1637931034484</v>
      </c>
      <c r="I30" s="52">
        <v>201.23170731707322</v>
      </c>
      <c r="J30" s="18">
        <f t="shared" si="0"/>
        <v>-10.932085786375183</v>
      </c>
      <c r="K30" s="18">
        <f t="shared" si="1"/>
        <v>4.8108863067562311</v>
      </c>
    </row>
    <row r="31" spans="1:11" ht="12.75" x14ac:dyDescent="0.2">
      <c r="A31" s="4" t="s">
        <v>51</v>
      </c>
      <c r="B31" s="53">
        <v>223.96571428571445</v>
      </c>
      <c r="C31" s="53">
        <v>186.97461928933998</v>
      </c>
      <c r="D31" s="53">
        <v>164.61046511627885</v>
      </c>
      <c r="E31" s="53">
        <v>126.8639455782313</v>
      </c>
      <c r="F31" s="53">
        <v>165.18320610687053</v>
      </c>
      <c r="G31" s="53">
        <v>180.27272727272745</v>
      </c>
      <c r="H31" s="53">
        <v>212.07777777777781</v>
      </c>
      <c r="I31" s="53">
        <v>183.38842975206609</v>
      </c>
      <c r="J31" s="18">
        <f t="shared" si="0"/>
        <v>-28.689348025711723</v>
      </c>
      <c r="K31" s="18">
        <f t="shared" si="1"/>
        <v>3.3957932625031617</v>
      </c>
    </row>
    <row r="32" spans="1:11" ht="12.75" x14ac:dyDescent="0.2">
      <c r="A32" s="4" t="s">
        <v>50</v>
      </c>
      <c r="B32" s="53">
        <v>276.36704119850191</v>
      </c>
      <c r="C32" s="53">
        <v>223.67875647668401</v>
      </c>
      <c r="D32" s="53">
        <v>148.46376811594214</v>
      </c>
      <c r="E32" s="53">
        <v>233.82681564245789</v>
      </c>
      <c r="F32" s="53">
        <v>225.17518248175196</v>
      </c>
      <c r="G32" s="53">
        <v>161.21428571428592</v>
      </c>
      <c r="H32" s="53">
        <v>212.21830985915503</v>
      </c>
      <c r="I32" s="53">
        <v>218.5040000000001</v>
      </c>
      <c r="J32" s="18">
        <f t="shared" si="0"/>
        <v>6.2856901408450767</v>
      </c>
      <c r="K32" s="18">
        <f t="shared" si="1"/>
        <v>6.9405486444602786</v>
      </c>
    </row>
    <row r="33" spans="1:11" ht="12.75" x14ac:dyDescent="0.2">
      <c r="A33" s="2" t="s">
        <v>49</v>
      </c>
      <c r="B33" s="52">
        <v>243.66265060240929</v>
      </c>
      <c r="C33" s="52">
        <v>233.58870967741888</v>
      </c>
      <c r="D33" s="52">
        <v>155.43859649122783</v>
      </c>
      <c r="E33" s="52">
        <v>224.26666666666688</v>
      </c>
      <c r="F33" s="52">
        <v>265.51807228915669</v>
      </c>
      <c r="G33" s="52">
        <v>186.18803418803412</v>
      </c>
      <c r="H33" s="52">
        <v>253.3333333333332</v>
      </c>
      <c r="I33" s="52">
        <v>228.35365853658533</v>
      </c>
      <c r="J33" s="18">
        <f t="shared" si="0"/>
        <v>-24.979674796747872</v>
      </c>
      <c r="K33" s="18">
        <f t="shared" si="1"/>
        <v>5.211363786835733</v>
      </c>
    </row>
    <row r="34" spans="1:11" ht="12.75" x14ac:dyDescent="0.2">
      <c r="A34" s="2" t="s">
        <v>48</v>
      </c>
      <c r="B34" s="52">
        <v>200.00714285714287</v>
      </c>
      <c r="C34" s="52">
        <v>225.38823529411764</v>
      </c>
      <c r="D34" s="52">
        <v>127.74226804123711</v>
      </c>
      <c r="E34" s="52">
        <v>146.90163934426212</v>
      </c>
      <c r="F34" s="52">
        <v>160.22222222222229</v>
      </c>
      <c r="G34" s="52">
        <v>133.80555555555543</v>
      </c>
      <c r="H34" s="52">
        <v>133.83898305084747</v>
      </c>
      <c r="I34" s="52">
        <v>190.38461538461513</v>
      </c>
      <c r="J34" s="18">
        <f t="shared" si="0"/>
        <v>56.545632333767657</v>
      </c>
      <c r="K34" s="18">
        <f t="shared" si="1"/>
        <v>29.255180189560122</v>
      </c>
    </row>
    <row r="35" spans="1:11" ht="12.75" x14ac:dyDescent="0.2">
      <c r="A35" s="5" t="s">
        <v>47</v>
      </c>
      <c r="B35" s="53">
        <v>192.31428571428572</v>
      </c>
      <c r="C35" s="53">
        <v>213.12499999999991</v>
      </c>
      <c r="D35" s="53">
        <v>138.49668874172184</v>
      </c>
      <c r="E35" s="53">
        <v>146.16455696202505</v>
      </c>
      <c r="F35" s="53">
        <v>163.26086956521738</v>
      </c>
      <c r="G35" s="53">
        <v>134.30909090909063</v>
      </c>
      <c r="H35" s="53">
        <v>157.40845070422537</v>
      </c>
      <c r="I35" s="53">
        <v>190.6545454545452</v>
      </c>
      <c r="J35" s="18">
        <f t="shared" si="0"/>
        <v>33.246094750319827</v>
      </c>
      <c r="K35" s="18">
        <f t="shared" si="1"/>
        <v>27.071839369321509</v>
      </c>
    </row>
    <row r="36" spans="1:11" ht="12.75" x14ac:dyDescent="0.2">
      <c r="A36" s="5" t="s">
        <v>46</v>
      </c>
      <c r="B36" s="53">
        <v>223.08571428571432</v>
      </c>
      <c r="C36" s="53">
        <v>254.82000000000033</v>
      </c>
      <c r="D36" s="53">
        <v>89.976744186046474</v>
      </c>
      <c r="E36" s="53">
        <v>148.2558139534884</v>
      </c>
      <c r="F36" s="53">
        <v>153.72093023255832</v>
      </c>
      <c r="G36" s="53">
        <v>133.2830188679246</v>
      </c>
      <c r="H36" s="53">
        <v>98.234042553191529</v>
      </c>
      <c r="I36" s="53">
        <v>190.08163265306101</v>
      </c>
      <c r="J36" s="18">
        <f t="shared" si="0"/>
        <v>91.847590099869478</v>
      </c>
      <c r="K36" s="18">
        <f t="shared" si="1"/>
        <v>32.742166356071834</v>
      </c>
    </row>
    <row r="37" spans="1:11" ht="12.75" x14ac:dyDescent="0.2">
      <c r="A37" s="2" t="s">
        <v>45</v>
      </c>
      <c r="B37" s="52">
        <v>205.10769230769222</v>
      </c>
      <c r="C37" s="52">
        <v>199.97986577181223</v>
      </c>
      <c r="D37" s="52">
        <v>129.92490118577058</v>
      </c>
      <c r="E37" s="52">
        <v>166.97407407407445</v>
      </c>
      <c r="F37" s="52">
        <v>163.19502074688816</v>
      </c>
      <c r="G37" s="52">
        <v>170.23118279569871</v>
      </c>
      <c r="H37" s="52">
        <v>146.49145299145269</v>
      </c>
      <c r="I37" s="52">
        <v>201.51891891891864</v>
      </c>
      <c r="J37" s="18">
        <f t="shared" si="0"/>
        <v>55.027465927465954</v>
      </c>
      <c r="K37" s="18">
        <f t="shared" si="1"/>
        <v>32.675463222720225</v>
      </c>
    </row>
    <row r="38" spans="1:11" ht="12.75" x14ac:dyDescent="0.2">
      <c r="A38" s="4" t="s">
        <v>44</v>
      </c>
      <c r="B38" s="53">
        <v>214.63870967741897</v>
      </c>
      <c r="C38" s="53">
        <v>256.77575757575801</v>
      </c>
      <c r="D38" s="53">
        <v>143.29629629629599</v>
      </c>
      <c r="E38" s="53">
        <v>210.24489795918399</v>
      </c>
      <c r="F38" s="53">
        <v>183.22580645161301</v>
      </c>
      <c r="G38" s="53">
        <v>192.70689655172399</v>
      </c>
      <c r="H38" s="53">
        <v>171.61379310344799</v>
      </c>
      <c r="I38" s="53">
        <v>288.98863636363598</v>
      </c>
      <c r="J38" s="18">
        <f t="shared" si="0"/>
        <v>117.37484326018799</v>
      </c>
      <c r="K38" s="18">
        <f t="shared" si="1"/>
        <v>92.916899561429972</v>
      </c>
    </row>
    <row r="39" spans="1:11" ht="12.75" x14ac:dyDescent="0.2">
      <c r="A39" s="4" t="s">
        <v>43</v>
      </c>
      <c r="B39" s="53">
        <v>196.41764705882366</v>
      </c>
      <c r="C39" s="53">
        <v>129.51879699248093</v>
      </c>
      <c r="D39" s="53">
        <v>106.1208791208792</v>
      </c>
      <c r="E39" s="53">
        <v>115.26016260162646</v>
      </c>
      <c r="F39" s="53">
        <v>141.96581196581224</v>
      </c>
      <c r="G39" s="53">
        <v>132.98571428571398</v>
      </c>
      <c r="H39" s="53">
        <v>105.56179775280864</v>
      </c>
      <c r="I39" s="53">
        <v>122.16494845360805</v>
      </c>
      <c r="J39" s="18">
        <f t="shared" si="0"/>
        <v>16.603150700799404</v>
      </c>
      <c r="K39" s="18">
        <f t="shared" si="1"/>
        <v>-10.382310086126949</v>
      </c>
    </row>
    <row r="40" spans="1:11" ht="12.75" x14ac:dyDescent="0.2">
      <c r="A40" s="2" t="s">
        <v>42</v>
      </c>
      <c r="B40" s="52">
        <v>296.62335216572529</v>
      </c>
      <c r="C40" s="52">
        <v>330.9656084656084</v>
      </c>
      <c r="D40" s="52">
        <v>143.7607526881724</v>
      </c>
      <c r="E40" s="52">
        <v>188.13928571428613</v>
      </c>
      <c r="F40" s="52">
        <v>268.9154518950433</v>
      </c>
      <c r="G40" s="52">
        <v>243.92721518987327</v>
      </c>
      <c r="H40" s="52">
        <v>264.62698412698415</v>
      </c>
      <c r="I40" s="52">
        <v>306.81873111782454</v>
      </c>
      <c r="J40" s="18">
        <f t="shared" si="0"/>
        <v>42.191746990840386</v>
      </c>
      <c r="K40" s="18">
        <f t="shared" si="1"/>
        <v>58.681781082725536</v>
      </c>
    </row>
    <row r="41" spans="1:11" ht="12.75" x14ac:dyDescent="0.2">
      <c r="A41" s="2" t="s">
        <v>41</v>
      </c>
      <c r="B41" s="52">
        <v>144.83720930232556</v>
      </c>
      <c r="C41" s="52">
        <v>138.1705882352941</v>
      </c>
      <c r="D41" s="52">
        <v>149.27083333333337</v>
      </c>
      <c r="E41" s="52">
        <v>132.84444444444432</v>
      </c>
      <c r="F41" s="52">
        <v>149.44210526315794</v>
      </c>
      <c r="G41" s="52">
        <v>156.89090909090902</v>
      </c>
      <c r="H41" s="52">
        <v>186.32173913043479</v>
      </c>
      <c r="I41" s="52">
        <v>142.65686274509807</v>
      </c>
      <c r="J41" s="18">
        <f t="shared" si="0"/>
        <v>-43.664876385336726</v>
      </c>
      <c r="K41" s="18">
        <f t="shared" si="1"/>
        <v>-8.4542556548875041</v>
      </c>
    </row>
    <row r="42" spans="1:11" ht="12.75" x14ac:dyDescent="0.2">
      <c r="A42" s="14" t="s">
        <v>40</v>
      </c>
      <c r="B42" s="51">
        <v>105.49169542709214</v>
      </c>
      <c r="C42" s="51">
        <v>124.77134380837276</v>
      </c>
      <c r="D42" s="51">
        <v>92.658012671920758</v>
      </c>
      <c r="E42" s="51">
        <v>114.9449225473322</v>
      </c>
      <c r="F42" s="51">
        <v>102.5003998933618</v>
      </c>
      <c r="G42" s="51">
        <v>85.496655518394647</v>
      </c>
      <c r="H42" s="51">
        <v>100.22075826835149</v>
      </c>
      <c r="I42" s="51">
        <v>111.55549279864459</v>
      </c>
      <c r="J42" s="16">
        <f t="shared" si="0"/>
        <v>11.334734530293105</v>
      </c>
      <c r="K42" s="16">
        <f t="shared" si="1"/>
        <v>7.829237350812349</v>
      </c>
    </row>
    <row r="43" spans="1:11" ht="12.75" x14ac:dyDescent="0.2">
      <c r="A43" s="2" t="s">
        <v>39</v>
      </c>
      <c r="B43" s="52">
        <v>136.94518680119947</v>
      </c>
      <c r="C43" s="52">
        <v>160.69354420534106</v>
      </c>
      <c r="D43" s="52">
        <v>120.49094138543488</v>
      </c>
      <c r="E43" s="52">
        <v>144.93044747081711</v>
      </c>
      <c r="F43" s="52">
        <v>138.19151251360179</v>
      </c>
      <c r="G43" s="52">
        <v>108.59538461538462</v>
      </c>
      <c r="H43" s="52">
        <v>132.08321238509876</v>
      </c>
      <c r="I43" s="52">
        <v>147.29104477611963</v>
      </c>
      <c r="J43" s="18">
        <f t="shared" si="0"/>
        <v>15.207832391020872</v>
      </c>
      <c r="K43" s="18">
        <f t="shared" si="1"/>
        <v>12.729583436565662</v>
      </c>
    </row>
    <row r="44" spans="1:11" ht="12.75" x14ac:dyDescent="0.2">
      <c r="A44" s="4" t="s">
        <v>38</v>
      </c>
      <c r="B44" s="53">
        <v>125.17999409855371</v>
      </c>
      <c r="C44" s="53">
        <v>151.15989918790265</v>
      </c>
      <c r="D44" s="53">
        <v>108.82630560928399</v>
      </c>
      <c r="E44" s="53">
        <v>128.56598564329099</v>
      </c>
      <c r="F44" s="53">
        <v>123.04474829086399</v>
      </c>
      <c r="G44" s="53">
        <v>96.454810495626802</v>
      </c>
      <c r="H44" s="53">
        <v>112.353597322922</v>
      </c>
      <c r="I44" s="53">
        <v>128.837699316629</v>
      </c>
      <c r="J44" s="18">
        <f t="shared" si="0"/>
        <v>16.484101993707</v>
      </c>
      <c r="K44" s="18">
        <f t="shared" si="1"/>
        <v>8.0397935097084172</v>
      </c>
    </row>
    <row r="45" spans="1:11" ht="12.75" x14ac:dyDescent="0.2">
      <c r="A45" s="4" t="s">
        <v>37</v>
      </c>
      <c r="B45" s="53">
        <v>280.37050359712208</v>
      </c>
      <c r="C45" s="53">
        <v>279.73076923076962</v>
      </c>
      <c r="D45" s="53">
        <v>251.59130434782628</v>
      </c>
      <c r="E45" s="53">
        <v>265.89387755102064</v>
      </c>
      <c r="F45" s="53">
        <v>244.61572052401721</v>
      </c>
      <c r="G45" s="53">
        <v>197.19574468085125</v>
      </c>
      <c r="H45" s="53">
        <v>261.18978102189772</v>
      </c>
      <c r="I45" s="53">
        <v>274.86614173228321</v>
      </c>
      <c r="J45" s="18">
        <f t="shared" si="0"/>
        <v>13.676360710385495</v>
      </c>
      <c r="K45" s="18">
        <f t="shared" si="1"/>
        <v>20.496470167496796</v>
      </c>
    </row>
    <row r="46" spans="1:11" ht="12.75" x14ac:dyDescent="0.2">
      <c r="A46" s="2" t="s">
        <v>36</v>
      </c>
      <c r="B46" s="52">
        <v>78.132635253054076</v>
      </c>
      <c r="C46" s="52">
        <v>94.946225439503593</v>
      </c>
      <c r="D46" s="52">
        <v>68.982809721398922</v>
      </c>
      <c r="E46" s="52">
        <v>80.372093023255815</v>
      </c>
      <c r="F46" s="52">
        <v>64.917270531400959</v>
      </c>
      <c r="G46" s="52">
        <v>56.801559177888024</v>
      </c>
      <c r="H46" s="52">
        <v>58.792957746478912</v>
      </c>
      <c r="I46" s="52">
        <v>60.908163265306143</v>
      </c>
      <c r="J46" s="18">
        <f t="shared" si="0"/>
        <v>2.1152055188272314</v>
      </c>
      <c r="K46" s="18">
        <f t="shared" si="1"/>
        <v>-10.941201147976756</v>
      </c>
    </row>
    <row r="47" spans="1:11" ht="12.75" x14ac:dyDescent="0.2">
      <c r="A47" s="4" t="s">
        <v>35</v>
      </c>
      <c r="B47" s="53">
        <v>83.825870646766205</v>
      </c>
      <c r="C47" s="53">
        <v>99.6530286928799</v>
      </c>
      <c r="D47" s="53">
        <v>72.662545454545395</v>
      </c>
      <c r="E47" s="53">
        <v>76.298122065727696</v>
      </c>
      <c r="F47" s="53">
        <v>63.580368098159504</v>
      </c>
      <c r="G47" s="53">
        <v>50.204976303317501</v>
      </c>
      <c r="H47" s="53">
        <v>63.546460176991197</v>
      </c>
      <c r="I47" s="53">
        <v>63.793975903614502</v>
      </c>
      <c r="J47" s="18">
        <f t="shared" si="0"/>
        <v>0.24751572662330545</v>
      </c>
      <c r="K47" s="18">
        <f t="shared" si="1"/>
        <v>-9.0305057304408436</v>
      </c>
    </row>
    <row r="48" spans="1:11" ht="12.75" x14ac:dyDescent="0.2">
      <c r="A48" s="4" t="s">
        <v>34</v>
      </c>
      <c r="B48" s="53">
        <v>74.496345726088293</v>
      </c>
      <c r="C48" s="53">
        <v>91.946495089739216</v>
      </c>
      <c r="D48" s="53">
        <v>66.451725862931497</v>
      </c>
      <c r="E48" s="53">
        <v>84.1822173435785</v>
      </c>
      <c r="F48" s="53">
        <v>66.212841854934595</v>
      </c>
      <c r="G48" s="53">
        <v>66.620811287478006</v>
      </c>
      <c r="H48" s="53">
        <v>50.465116279069797</v>
      </c>
      <c r="I48" s="53">
        <v>55.513513513513509</v>
      </c>
      <c r="J48" s="18">
        <f t="shared" si="0"/>
        <v>5.048397234443712</v>
      </c>
      <c r="K48" s="18">
        <f t="shared" si="1"/>
        <v>-15.968708407032189</v>
      </c>
    </row>
    <row r="49" spans="1:11" ht="12.75" x14ac:dyDescent="0.2">
      <c r="A49" s="2" t="s">
        <v>33</v>
      </c>
      <c r="B49" s="52">
        <v>159.33006535947715</v>
      </c>
      <c r="C49" s="52">
        <v>160.1040268456378</v>
      </c>
      <c r="D49" s="52">
        <v>112.13966480446939</v>
      </c>
      <c r="E49" s="52">
        <v>132.34705882352955</v>
      </c>
      <c r="F49" s="52">
        <v>100.43939393939387</v>
      </c>
      <c r="G49" s="52">
        <v>72.63157894736834</v>
      </c>
      <c r="H49" s="52">
        <v>69.338983050847474</v>
      </c>
      <c r="I49" s="52">
        <v>82.915841584158471</v>
      </c>
      <c r="J49" s="18">
        <f t="shared" si="0"/>
        <v>13.576858533310997</v>
      </c>
      <c r="K49" s="18">
        <f t="shared" si="1"/>
        <v>-32.274268668802037</v>
      </c>
    </row>
    <row r="50" spans="1:11" ht="12.75" x14ac:dyDescent="0.2">
      <c r="A50" s="5" t="s">
        <v>81</v>
      </c>
      <c r="B50" s="53">
        <v>153.25531914893622</v>
      </c>
      <c r="C50" s="53">
        <v>165.53594771241856</v>
      </c>
      <c r="D50" s="53">
        <v>114.9220779220777</v>
      </c>
      <c r="E50" s="53">
        <v>191.195652173913</v>
      </c>
      <c r="F50" s="53">
        <v>167.292682926829</v>
      </c>
      <c r="G50" s="53">
        <v>122.21951219512155</v>
      </c>
      <c r="H50" s="53">
        <v>120.67500000000027</v>
      </c>
      <c r="I50" s="53">
        <v>114.97500000000045</v>
      </c>
      <c r="J50" s="18">
        <f t="shared" si="0"/>
        <v>-5.6999999999998181</v>
      </c>
      <c r="K50" s="18">
        <f t="shared" si="1"/>
        <v>-32.895884582756167</v>
      </c>
    </row>
    <row r="51" spans="1:11" ht="12.75" x14ac:dyDescent="0.2">
      <c r="A51" s="4" t="s">
        <v>31</v>
      </c>
      <c r="B51" s="53">
        <v>164.52121212121213</v>
      </c>
      <c r="C51" s="53">
        <v>154.37241379310362</v>
      </c>
      <c r="D51" s="53">
        <v>110.03921568627489</v>
      </c>
      <c r="E51" s="53">
        <v>110.51612903225823</v>
      </c>
      <c r="F51" s="53">
        <v>82.980891719745202</v>
      </c>
      <c r="G51" s="53">
        <v>56.992307692307698</v>
      </c>
      <c r="H51" s="53">
        <v>54.350364963503601</v>
      </c>
      <c r="I51" s="53">
        <v>74.999999999999957</v>
      </c>
      <c r="J51" s="18">
        <f t="shared" si="0"/>
        <v>20.649635036496356</v>
      </c>
      <c r="K51" s="18">
        <f t="shared" si="1"/>
        <v>-29.824647858343653</v>
      </c>
    </row>
    <row r="52" spans="1:11" ht="12.75" x14ac:dyDescent="0.2">
      <c r="A52" s="2" t="s">
        <v>30</v>
      </c>
      <c r="B52" s="52">
        <v>170.81690140845052</v>
      </c>
      <c r="C52" s="52">
        <v>80.837837837837782</v>
      </c>
      <c r="D52" s="52">
        <v>73.660194174757294</v>
      </c>
      <c r="E52" s="52">
        <v>68.064102564102598</v>
      </c>
      <c r="F52" s="52">
        <v>52.423728813559322</v>
      </c>
      <c r="G52" s="52">
        <v>43.464285714285701</v>
      </c>
      <c r="H52" s="52">
        <v>71.745454545454606</v>
      </c>
      <c r="I52" s="52">
        <v>83.945454545454595</v>
      </c>
      <c r="J52" s="18">
        <f t="shared" si="0"/>
        <v>12.199999999999989</v>
      </c>
      <c r="K52" s="18">
        <f t="shared" si="1"/>
        <v>3.8008109656763338</v>
      </c>
    </row>
    <row r="53" spans="1:11" ht="12.75" x14ac:dyDescent="0.2">
      <c r="A53" s="14" t="s">
        <v>29</v>
      </c>
      <c r="B53" s="51">
        <v>204.81065857885625</v>
      </c>
      <c r="C53" s="51">
        <v>196.03550295858</v>
      </c>
      <c r="D53" s="51">
        <v>198.61832669322709</v>
      </c>
      <c r="E53" s="51">
        <v>183.95169775227191</v>
      </c>
      <c r="F53" s="51">
        <v>214.74809160305355</v>
      </c>
      <c r="G53" s="51">
        <v>172.65210267613321</v>
      </c>
      <c r="H53" s="51">
        <v>188.10790960451968</v>
      </c>
      <c r="I53" s="51">
        <v>144.70958795562606</v>
      </c>
      <c r="J53" s="16">
        <f t="shared" si="0"/>
        <v>-43.398321648893614</v>
      </c>
      <c r="K53" s="16">
        <f t="shared" si="1"/>
        <v>-49.422453453894178</v>
      </c>
    </row>
    <row r="54" spans="1:11" ht="12.75" x14ac:dyDescent="0.2">
      <c r="A54" s="2" t="s">
        <v>28</v>
      </c>
      <c r="B54" s="52">
        <v>180.72978056426342</v>
      </c>
      <c r="C54" s="52">
        <v>180.99306358381517</v>
      </c>
      <c r="D54" s="52">
        <v>169.7682522123894</v>
      </c>
      <c r="E54" s="52">
        <v>166.91128545564308</v>
      </c>
      <c r="F54" s="52">
        <v>204.4926704907586</v>
      </c>
      <c r="G54" s="52">
        <v>151.40079365079362</v>
      </c>
      <c r="H54" s="52">
        <v>200.67299006323381</v>
      </c>
      <c r="I54" s="52">
        <v>164.27704117236576</v>
      </c>
      <c r="J54" s="18">
        <f t="shared" si="0"/>
        <v>-36.395948890868056</v>
      </c>
      <c r="K54" s="18">
        <f t="shared" si="1"/>
        <v>-15.004221116333838</v>
      </c>
    </row>
    <row r="55" spans="1:11" ht="12.75" x14ac:dyDescent="0.2">
      <c r="A55" s="4" t="s">
        <v>27</v>
      </c>
      <c r="B55" s="53">
        <v>95.084112149532714</v>
      </c>
      <c r="C55" s="53">
        <v>167.19801980197977</v>
      </c>
      <c r="D55" s="53">
        <v>128.82407407407365</v>
      </c>
      <c r="E55" s="53">
        <v>114.40298507462664</v>
      </c>
      <c r="F55" s="53">
        <v>94.2265625</v>
      </c>
      <c r="G55" s="53">
        <v>52.007246376811565</v>
      </c>
      <c r="H55" s="53">
        <v>83.358208955223887</v>
      </c>
      <c r="I55" s="53">
        <v>92.643478260869543</v>
      </c>
      <c r="J55" s="18">
        <f t="shared" si="0"/>
        <v>9.2852693056456559</v>
      </c>
      <c r="K55" s="18">
        <f t="shared" si="1"/>
        <v>-12.370980158023045</v>
      </c>
    </row>
    <row r="56" spans="1:11" ht="12.75" x14ac:dyDescent="0.2">
      <c r="A56" s="4" t="s">
        <v>26</v>
      </c>
      <c r="B56" s="53">
        <v>169.11591536338574</v>
      </c>
      <c r="C56" s="53">
        <v>199.7500000000002</v>
      </c>
      <c r="D56" s="53">
        <v>149.83402835696421</v>
      </c>
      <c r="E56" s="53">
        <v>152.54768649669538</v>
      </c>
      <c r="F56" s="53">
        <v>172.84071550255555</v>
      </c>
      <c r="G56" s="53">
        <v>137.89634146341464</v>
      </c>
      <c r="H56" s="53">
        <v>168.16479400749043</v>
      </c>
      <c r="I56" s="53">
        <v>134.03617021276597</v>
      </c>
      <c r="J56" s="18">
        <f t="shared" si="0"/>
        <v>-34.128623794724462</v>
      </c>
      <c r="K56" s="18">
        <f t="shared" si="1"/>
        <v>-30.270898528734904</v>
      </c>
    </row>
    <row r="57" spans="1:11" ht="12.75" x14ac:dyDescent="0.2">
      <c r="A57" s="4" t="s">
        <v>25</v>
      </c>
      <c r="B57" s="53">
        <v>235.06483790523663</v>
      </c>
      <c r="C57" s="53">
        <v>152.95979381443308</v>
      </c>
      <c r="D57" s="53">
        <v>226.30139720558881</v>
      </c>
      <c r="E57" s="53">
        <v>214.85775862068999</v>
      </c>
      <c r="F57" s="53">
        <v>396.52808988764031</v>
      </c>
      <c r="G57" s="53">
        <v>220.64358974358956</v>
      </c>
      <c r="H57" s="53">
        <v>342.51046025104591</v>
      </c>
      <c r="I57" s="53">
        <v>261.27248677248718</v>
      </c>
      <c r="J57" s="18">
        <f t="shared" si="0"/>
        <v>-81.237973478558729</v>
      </c>
      <c r="K57" s="18">
        <f t="shared" si="1"/>
        <v>5.720211425597995</v>
      </c>
    </row>
    <row r="58" spans="1:11" ht="12.75" x14ac:dyDescent="0.2">
      <c r="A58" s="2" t="s">
        <v>24</v>
      </c>
      <c r="B58" s="52">
        <v>104.32258064516131</v>
      </c>
      <c r="C58" s="52">
        <v>175.16438356164375</v>
      </c>
      <c r="D58" s="52">
        <v>120.32417582417591</v>
      </c>
      <c r="E58" s="52">
        <v>89.242990654205613</v>
      </c>
      <c r="F58" s="52">
        <v>286.39622641509436</v>
      </c>
      <c r="G58" s="52">
        <v>130.23255813953509</v>
      </c>
      <c r="H58" s="52">
        <v>95.425531914893796</v>
      </c>
      <c r="I58" s="52">
        <v>125.38235294117646</v>
      </c>
      <c r="J58" s="18">
        <f t="shared" si="0"/>
        <v>29.956821026282668</v>
      </c>
      <c r="K58" s="18">
        <f t="shared" si="1"/>
        <v>-17.633139509496374</v>
      </c>
    </row>
    <row r="59" spans="1:11" ht="12.75" x14ac:dyDescent="0.2">
      <c r="A59" s="2" t="s">
        <v>23</v>
      </c>
      <c r="B59" s="52">
        <v>420.2</v>
      </c>
      <c r="C59" s="52">
        <v>228.19999999999993</v>
      </c>
      <c r="D59" s="52">
        <v>820.8</v>
      </c>
      <c r="E59" s="52">
        <v>96.8333333333333</v>
      </c>
      <c r="F59" s="52">
        <v>229.4</v>
      </c>
      <c r="G59" s="52">
        <v>313.66666666666703</v>
      </c>
      <c r="H59" s="52">
        <v>361.44444444444434</v>
      </c>
      <c r="I59" s="52">
        <v>555.66666666666652</v>
      </c>
      <c r="J59" s="18">
        <f t="shared" si="0"/>
        <v>194.22222222222217</v>
      </c>
      <c r="K59" s="18">
        <f t="shared" si="1"/>
        <v>202.73174603174584</v>
      </c>
    </row>
    <row r="60" spans="1:11" ht="12.75" x14ac:dyDescent="0.2">
      <c r="A60" s="2" t="s">
        <v>22</v>
      </c>
      <c r="B60" s="52">
        <v>289.18181818181819</v>
      </c>
      <c r="C60" s="52">
        <v>357.14285714285717</v>
      </c>
      <c r="D60" s="52">
        <v>243.7999999999999</v>
      </c>
      <c r="E60" s="52">
        <v>206.5</v>
      </c>
      <c r="F60" s="52">
        <v>14</v>
      </c>
      <c r="G60" s="52" t="s">
        <v>101</v>
      </c>
      <c r="H60" s="52">
        <v>321.39999999999998</v>
      </c>
      <c r="I60" s="52">
        <v>250.90909090909091</v>
      </c>
      <c r="J60" s="18" t="s">
        <v>101</v>
      </c>
      <c r="K60" s="18">
        <f t="shared" si="1"/>
        <v>12.238311688311711</v>
      </c>
    </row>
    <row r="61" spans="1:11" ht="12.75" x14ac:dyDescent="0.2">
      <c r="A61" s="2" t="s">
        <v>21</v>
      </c>
      <c r="B61" s="52">
        <v>318.52252252252271</v>
      </c>
      <c r="C61" s="52">
        <v>278.05217391304353</v>
      </c>
      <c r="D61" s="52">
        <v>311.76470588235281</v>
      </c>
      <c r="E61" s="52">
        <v>315.91056910569131</v>
      </c>
      <c r="F61" s="52">
        <v>321.56737588652493</v>
      </c>
      <c r="G61" s="52">
        <v>300.23636363636342</v>
      </c>
      <c r="H61" s="52">
        <v>242.78947368421052</v>
      </c>
      <c r="I61" s="52">
        <v>250.61111111111117</v>
      </c>
      <c r="J61" s="18">
        <f t="shared" si="0"/>
        <v>7.8216374269006508</v>
      </c>
      <c r="K61" s="18">
        <f t="shared" si="1"/>
        <v>-47.795058121847234</v>
      </c>
    </row>
    <row r="62" spans="1:11" ht="12.75" x14ac:dyDescent="0.2">
      <c r="A62" s="2" t="s">
        <v>20</v>
      </c>
      <c r="B62" s="52">
        <v>280.41081081081074</v>
      </c>
      <c r="C62" s="52">
        <v>277.55045871559639</v>
      </c>
      <c r="D62" s="52">
        <v>330.75816993464082</v>
      </c>
      <c r="E62" s="52">
        <v>364.19148936170234</v>
      </c>
      <c r="F62" s="52">
        <v>239.03144654088055</v>
      </c>
      <c r="G62" s="52">
        <v>308.84444444444426</v>
      </c>
      <c r="H62" s="52">
        <v>205.62926829268315</v>
      </c>
      <c r="I62" s="52">
        <v>366.22627737226264</v>
      </c>
      <c r="J62" s="18">
        <f t="shared" si="0"/>
        <v>160.59700907957949</v>
      </c>
      <c r="K62" s="18">
        <f t="shared" si="1"/>
        <v>79.59540764358286</v>
      </c>
    </row>
    <row r="63" spans="1:11" ht="12.75" x14ac:dyDescent="0.2">
      <c r="A63" s="2" t="s">
        <v>19</v>
      </c>
      <c r="B63" s="52">
        <v>391.76190476190493</v>
      </c>
      <c r="C63" s="52">
        <v>231.0263157894735</v>
      </c>
      <c r="D63" s="52">
        <v>344.93750000000017</v>
      </c>
      <c r="E63" s="52">
        <v>301.87878787878816</v>
      </c>
      <c r="F63" s="52">
        <v>519.69696969696975</v>
      </c>
      <c r="G63" s="52">
        <v>390.47058823529431</v>
      </c>
      <c r="H63" s="52">
        <v>335.10344827586209</v>
      </c>
      <c r="I63" s="52">
        <v>515.29411764705901</v>
      </c>
      <c r="J63" s="18">
        <f t="shared" si="0"/>
        <v>180.19066937119692</v>
      </c>
      <c r="K63" s="18">
        <f t="shared" si="1"/>
        <v>156.02618698444576</v>
      </c>
    </row>
    <row r="64" spans="1:11" ht="12.75" x14ac:dyDescent="0.2">
      <c r="A64" s="2" t="s">
        <v>18</v>
      </c>
      <c r="B64" s="52">
        <v>170.52406417112294</v>
      </c>
      <c r="C64" s="52">
        <v>174.11640211640216</v>
      </c>
      <c r="D64" s="52">
        <v>264.72777777777782</v>
      </c>
      <c r="E64" s="52">
        <v>178.63106796116506</v>
      </c>
      <c r="F64" s="52">
        <v>108.53333333333333</v>
      </c>
      <c r="G64" s="52">
        <v>222.77922077922079</v>
      </c>
      <c r="H64" s="52">
        <v>79.723577235772368</v>
      </c>
      <c r="I64" s="52">
        <v>43.035989717223686</v>
      </c>
      <c r="J64" s="18">
        <f t="shared" si="0"/>
        <v>-36.687587518548682</v>
      </c>
      <c r="K64" s="18">
        <f t="shared" si="1"/>
        <v>-128.25478790774693</v>
      </c>
    </row>
    <row r="65" spans="1:11" ht="12.75" x14ac:dyDescent="0.2">
      <c r="A65" s="14" t="s">
        <v>17</v>
      </c>
      <c r="B65" s="51">
        <v>72.290563428966465</v>
      </c>
      <c r="C65" s="51">
        <v>78.092233303112749</v>
      </c>
      <c r="D65" s="51">
        <v>60.310089951886127</v>
      </c>
      <c r="E65" s="51">
        <v>62.863296703296768</v>
      </c>
      <c r="F65" s="51">
        <v>66.752627324171442</v>
      </c>
      <c r="G65" s="51">
        <v>57.263469985358746</v>
      </c>
      <c r="H65" s="51">
        <v>60.340813970269799</v>
      </c>
      <c r="I65" s="51">
        <v>64.417024320457841</v>
      </c>
      <c r="J65" s="16">
        <f t="shared" si="0"/>
        <v>4.0762103501880418</v>
      </c>
      <c r="K65" s="16">
        <f t="shared" si="1"/>
        <v>-0.99913206055103387</v>
      </c>
    </row>
    <row r="66" spans="1:11" ht="12.75" x14ac:dyDescent="0.2">
      <c r="A66" s="3" t="s">
        <v>16</v>
      </c>
      <c r="B66" s="54">
        <v>72.75513154090774</v>
      </c>
      <c r="C66" s="54">
        <v>84.101830368651704</v>
      </c>
      <c r="D66" s="54">
        <v>64.62757807896287</v>
      </c>
      <c r="E66" s="54">
        <v>65.206838752933294</v>
      </c>
      <c r="F66" s="54">
        <v>73.651856553475056</v>
      </c>
      <c r="G66" s="54">
        <v>61.644363876071175</v>
      </c>
      <c r="H66" s="54">
        <v>73.169885550786802</v>
      </c>
      <c r="I66" s="54">
        <v>75.671104387291948</v>
      </c>
      <c r="J66" s="18">
        <f t="shared" si="0"/>
        <v>2.5012188365051458</v>
      </c>
      <c r="K66" s="18">
        <f t="shared" si="1"/>
        <v>4.9343208556078508</v>
      </c>
    </row>
    <row r="67" spans="1:11" ht="12.75" x14ac:dyDescent="0.2">
      <c r="A67" s="3" t="s">
        <v>15</v>
      </c>
      <c r="B67" s="54">
        <v>24.481343283582049</v>
      </c>
      <c r="C67" s="54">
        <v>25.467147213751073</v>
      </c>
      <c r="D67" s="54">
        <v>18.722643225219802</v>
      </c>
      <c r="E67" s="54">
        <v>21.584911423335402</v>
      </c>
      <c r="F67" s="54">
        <v>24.314576474109501</v>
      </c>
      <c r="G67" s="54">
        <v>21.402180685358299</v>
      </c>
      <c r="H67" s="54">
        <v>19.8593135970658</v>
      </c>
      <c r="I67" s="54">
        <v>26.044245647969099</v>
      </c>
      <c r="J67" s="18">
        <f t="shared" si="0"/>
        <v>6.1849320509032992</v>
      </c>
      <c r="K67" s="18">
        <f t="shared" si="1"/>
        <v>3.7825148047659667</v>
      </c>
    </row>
    <row r="68" spans="1:11" ht="12.75" x14ac:dyDescent="0.2">
      <c r="A68" s="3" t="s">
        <v>14</v>
      </c>
      <c r="B68" s="54">
        <v>142.30040871934614</v>
      </c>
      <c r="C68" s="54">
        <v>152.52605182502103</v>
      </c>
      <c r="D68" s="54">
        <v>123.34859625668415</v>
      </c>
      <c r="E68" s="54">
        <v>117.5425950196595</v>
      </c>
      <c r="F68" s="54">
        <v>113.30821030821059</v>
      </c>
      <c r="G68" s="54">
        <v>107.65697674418615</v>
      </c>
      <c r="H68" s="54">
        <v>116.91563919532732</v>
      </c>
      <c r="I68" s="54">
        <v>120.99968730456551</v>
      </c>
      <c r="J68" s="18">
        <f t="shared" ref="J68:J82" si="2">+I68-H68</f>
        <v>4.0840481092381964</v>
      </c>
      <c r="K68" s="18">
        <f t="shared" ref="K68:K82" si="3">+I68-AVERAGE(B68:H68)</f>
        <v>-3.8000952766394818</v>
      </c>
    </row>
    <row r="69" spans="1:11" ht="12.75" x14ac:dyDescent="0.2">
      <c r="A69" s="3" t="s">
        <v>13</v>
      </c>
      <c r="B69" s="54">
        <v>92.847058823529395</v>
      </c>
      <c r="C69" s="54">
        <v>83.673879443585804</v>
      </c>
      <c r="D69" s="54">
        <v>70.180161943319803</v>
      </c>
      <c r="E69" s="54">
        <v>82.256048387096797</v>
      </c>
      <c r="F69" s="54">
        <v>97.5812917594655</v>
      </c>
      <c r="G69" s="54">
        <v>88.061224489795904</v>
      </c>
      <c r="H69" s="54">
        <v>92.683741648106903</v>
      </c>
      <c r="I69" s="54">
        <v>101.566666666667</v>
      </c>
      <c r="J69" s="18">
        <f t="shared" si="2"/>
        <v>8.8829250185601012</v>
      </c>
      <c r="K69" s="18">
        <f t="shared" si="3"/>
        <v>14.811894310252711</v>
      </c>
    </row>
    <row r="70" spans="1:11" ht="12.75" x14ac:dyDescent="0.2">
      <c r="A70" s="3" t="s">
        <v>12</v>
      </c>
      <c r="B70" s="54">
        <v>55.660450997398094</v>
      </c>
      <c r="C70" s="54">
        <v>56.477710968277009</v>
      </c>
      <c r="D70" s="54">
        <v>43.264536280634296</v>
      </c>
      <c r="E70" s="54">
        <v>50.289726918075431</v>
      </c>
      <c r="F70" s="54">
        <v>48.556902523503226</v>
      </c>
      <c r="G70" s="54">
        <v>39.790667697860286</v>
      </c>
      <c r="H70" s="54">
        <v>41.42918686052775</v>
      </c>
      <c r="I70" s="54">
        <v>46.274712373796653</v>
      </c>
      <c r="J70" s="18">
        <f t="shared" si="2"/>
        <v>4.8455255132689032</v>
      </c>
      <c r="K70" s="18">
        <f t="shared" si="3"/>
        <v>-1.6494565185285026</v>
      </c>
    </row>
    <row r="71" spans="1:11" ht="12.75" x14ac:dyDescent="0.2">
      <c r="A71" s="14" t="s">
        <v>11</v>
      </c>
      <c r="B71" s="51">
        <v>121.71661237785007</v>
      </c>
      <c r="C71" s="51">
        <v>120.71276595744668</v>
      </c>
      <c r="D71" s="51">
        <v>95.372763419483235</v>
      </c>
      <c r="E71" s="51">
        <v>109.57632398753876</v>
      </c>
      <c r="F71" s="51">
        <v>106.75683317624876</v>
      </c>
      <c r="G71" s="51">
        <v>92.769716088328082</v>
      </c>
      <c r="H71" s="51">
        <v>117.40218470705076</v>
      </c>
      <c r="I71" s="51">
        <v>112.51727115716739</v>
      </c>
      <c r="J71" s="16">
        <f t="shared" si="2"/>
        <v>-4.8849135498833789</v>
      </c>
      <c r="K71" s="16">
        <f t="shared" si="3"/>
        <v>3.3305283408893303</v>
      </c>
    </row>
    <row r="72" spans="1:11" ht="12.75" x14ac:dyDescent="0.2">
      <c r="A72" s="2" t="s">
        <v>10</v>
      </c>
      <c r="B72" s="52">
        <v>95.049295774647945</v>
      </c>
      <c r="C72" s="52">
        <v>105.40645161290308</v>
      </c>
      <c r="D72" s="52">
        <v>83.485714285714167</v>
      </c>
      <c r="E72" s="52">
        <v>91.97580645161274</v>
      </c>
      <c r="F72" s="52">
        <v>67.905982905982896</v>
      </c>
      <c r="G72" s="52">
        <v>55.32258064516131</v>
      </c>
      <c r="H72" s="52">
        <v>66.6666666666667</v>
      </c>
      <c r="I72" s="52">
        <v>75.123711340206285</v>
      </c>
      <c r="J72" s="18">
        <f t="shared" si="2"/>
        <v>8.4570446735395848</v>
      </c>
      <c r="K72" s="18">
        <f t="shared" si="3"/>
        <v>-5.7066455658921171</v>
      </c>
    </row>
    <row r="73" spans="1:11" ht="12.75" x14ac:dyDescent="0.2">
      <c r="A73" s="2" t="s">
        <v>9</v>
      </c>
      <c r="B73" s="52">
        <v>124.7366834170853</v>
      </c>
      <c r="C73" s="52">
        <v>120.50127226463094</v>
      </c>
      <c r="D73" s="52">
        <v>95.82203389830525</v>
      </c>
      <c r="E73" s="52">
        <v>108.56824146981609</v>
      </c>
      <c r="F73" s="52">
        <v>109.42570754716976</v>
      </c>
      <c r="G73" s="52">
        <v>98.454545454545453</v>
      </c>
      <c r="H73" s="52">
        <v>112.64133016627092</v>
      </c>
      <c r="I73" s="52">
        <v>112.41703056768539</v>
      </c>
      <c r="J73" s="18">
        <f t="shared" si="2"/>
        <v>-0.22429959858553161</v>
      </c>
      <c r="K73" s="18">
        <f t="shared" si="3"/>
        <v>2.3956285365677132</v>
      </c>
    </row>
    <row r="74" spans="1:11" ht="12.75" x14ac:dyDescent="0.2">
      <c r="A74" s="3" t="s">
        <v>8</v>
      </c>
      <c r="B74" s="54">
        <v>112.735241502683</v>
      </c>
      <c r="C74" s="54">
        <v>110.21418234442801</v>
      </c>
      <c r="D74" s="54">
        <v>92.096926713947994</v>
      </c>
      <c r="E74" s="54">
        <v>107.05528846153801</v>
      </c>
      <c r="F74" s="54">
        <v>105.456740442656</v>
      </c>
      <c r="G74" s="54">
        <v>89.019438444924404</v>
      </c>
      <c r="H74" s="54">
        <v>105.232067510549</v>
      </c>
      <c r="I74" s="54">
        <v>107.132379248658</v>
      </c>
      <c r="J74" s="18">
        <f t="shared" si="2"/>
        <v>1.9003117381089965</v>
      </c>
      <c r="K74" s="18">
        <f t="shared" si="3"/>
        <v>4.0166813314113767</v>
      </c>
    </row>
    <row r="75" spans="1:11" ht="12.75" x14ac:dyDescent="0.2">
      <c r="A75" s="3" t="s">
        <v>7</v>
      </c>
      <c r="B75" s="54">
        <v>141.10526315789485</v>
      </c>
      <c r="C75" s="54">
        <v>153.66766467065901</v>
      </c>
      <c r="D75" s="54">
        <v>108.491166077739</v>
      </c>
      <c r="E75" s="54">
        <v>116.51207729468599</v>
      </c>
      <c r="F75" s="54">
        <v>134.389671361502</v>
      </c>
      <c r="G75" s="54">
        <v>121.22119815668199</v>
      </c>
      <c r="H75" s="54">
        <v>116.193277310924</v>
      </c>
      <c r="I75" s="54">
        <v>121.529702970297</v>
      </c>
      <c r="J75" s="18">
        <f t="shared" si="2"/>
        <v>5.336425659372992</v>
      </c>
      <c r="K75" s="18">
        <f t="shared" si="3"/>
        <v>-5.8389138911439886</v>
      </c>
    </row>
    <row r="76" spans="1:11" ht="12.75" x14ac:dyDescent="0.2">
      <c r="A76" s="3" t="s">
        <v>6</v>
      </c>
      <c r="B76" s="54">
        <v>137.31858407079676</v>
      </c>
      <c r="C76" s="54">
        <v>94.727272727272734</v>
      </c>
      <c r="D76" s="54">
        <v>79.075000000000003</v>
      </c>
      <c r="E76" s="54">
        <v>101.26618705036</v>
      </c>
      <c r="F76" s="54">
        <v>85.188405797101453</v>
      </c>
      <c r="G76" s="54">
        <v>92.792079207920807</v>
      </c>
      <c r="H76" s="54">
        <v>133.15384615384599</v>
      </c>
      <c r="I76" s="54">
        <v>119.6</v>
      </c>
      <c r="J76" s="18">
        <f t="shared" si="2"/>
        <v>-13.553846153845996</v>
      </c>
      <c r="K76" s="18">
        <f t="shared" si="3"/>
        <v>16.23980357038603</v>
      </c>
    </row>
    <row r="77" spans="1:11" ht="12.75" x14ac:dyDescent="0.2">
      <c r="A77" s="2" t="s">
        <v>5</v>
      </c>
      <c r="B77" s="52">
        <v>181.81481481481489</v>
      </c>
      <c r="C77" s="52">
        <v>193.35849056603752</v>
      </c>
      <c r="D77" s="52">
        <v>137.00000000000023</v>
      </c>
      <c r="E77" s="52">
        <v>252.51428571428539</v>
      </c>
      <c r="F77" s="52">
        <v>141.11475409836061</v>
      </c>
      <c r="G77" s="52">
        <v>137.19444444444446</v>
      </c>
      <c r="H77" s="52">
        <v>220.79365079365078</v>
      </c>
      <c r="I77" s="52">
        <v>164.69696969696969</v>
      </c>
      <c r="J77" s="18">
        <f t="shared" si="2"/>
        <v>-56.096681096681095</v>
      </c>
      <c r="K77" s="18">
        <f t="shared" si="3"/>
        <v>-15.844521793257996</v>
      </c>
    </row>
    <row r="78" spans="1:11" ht="12.75" x14ac:dyDescent="0.2">
      <c r="A78" s="2" t="s">
        <v>4</v>
      </c>
      <c r="B78" s="52">
        <v>56.911764705882398</v>
      </c>
      <c r="C78" s="52">
        <v>59.909090909090899</v>
      </c>
      <c r="D78" s="52">
        <v>61.642857142857203</v>
      </c>
      <c r="E78" s="52">
        <v>62.146341463414601</v>
      </c>
      <c r="F78" s="52">
        <v>112.085714285714</v>
      </c>
      <c r="G78" s="52">
        <v>29.666666666666703</v>
      </c>
      <c r="H78" s="52">
        <v>135.128205128205</v>
      </c>
      <c r="I78" s="52">
        <v>82.755555555555603</v>
      </c>
      <c r="J78" s="18">
        <f t="shared" si="2"/>
        <v>-52.372649572649394</v>
      </c>
      <c r="K78" s="18">
        <f t="shared" si="3"/>
        <v>8.8283212267226361</v>
      </c>
    </row>
    <row r="79" spans="1:11" ht="12.75" x14ac:dyDescent="0.2">
      <c r="A79" s="2" t="s">
        <v>3</v>
      </c>
      <c r="B79" s="52">
        <v>35</v>
      </c>
      <c r="C79" s="52">
        <v>230</v>
      </c>
      <c r="D79" s="52">
        <v>2</v>
      </c>
      <c r="E79" s="52">
        <v>2</v>
      </c>
      <c r="F79" s="52" t="s">
        <v>101</v>
      </c>
      <c r="G79" s="52">
        <v>45</v>
      </c>
      <c r="H79" s="52" t="s">
        <v>101</v>
      </c>
      <c r="I79" s="52">
        <v>5</v>
      </c>
      <c r="J79" s="49" t="s">
        <v>101</v>
      </c>
      <c r="K79" s="18">
        <f t="shared" si="3"/>
        <v>-57.8</v>
      </c>
    </row>
    <row r="80" spans="1:11" ht="12.75" x14ac:dyDescent="0.2">
      <c r="A80" s="14" t="s">
        <v>2</v>
      </c>
      <c r="B80" s="51">
        <v>334.16935483870969</v>
      </c>
      <c r="C80" s="51">
        <v>317.7157894736842</v>
      </c>
      <c r="D80" s="51">
        <v>361.81914893617022</v>
      </c>
      <c r="E80" s="51">
        <v>257.74999999999994</v>
      </c>
      <c r="F80" s="51">
        <v>202.03389830508496</v>
      </c>
      <c r="G80" s="51">
        <v>193.8846153846151</v>
      </c>
      <c r="H80" s="51">
        <v>188.22222222222206</v>
      </c>
      <c r="I80" s="51">
        <v>558.21428571428567</v>
      </c>
      <c r="J80" s="16">
        <f t="shared" si="2"/>
        <v>369.99206349206361</v>
      </c>
      <c r="K80" s="16">
        <f t="shared" si="3"/>
        <v>293.12928154850198</v>
      </c>
    </row>
    <row r="81" spans="1:11" ht="12.75" x14ac:dyDescent="0.2">
      <c r="A81" s="14" t="s">
        <v>1</v>
      </c>
      <c r="B81" s="51">
        <v>142.28871391076117</v>
      </c>
      <c r="C81" s="51">
        <v>146.20074349442376</v>
      </c>
      <c r="D81" s="51">
        <v>105.18433931484505</v>
      </c>
      <c r="E81" s="51">
        <v>147.61475409836069</v>
      </c>
      <c r="F81" s="51">
        <v>127.59637188208617</v>
      </c>
      <c r="G81" s="51">
        <v>116.76027397260277</v>
      </c>
      <c r="H81" s="51">
        <v>135.18873239436618</v>
      </c>
      <c r="I81" s="51">
        <v>130.34394904458588</v>
      </c>
      <c r="J81" s="16">
        <f t="shared" si="2"/>
        <v>-4.8447833497803003</v>
      </c>
      <c r="K81" s="16">
        <f t="shared" si="3"/>
        <v>-1.2037551079063746</v>
      </c>
    </row>
    <row r="82" spans="1:11" ht="12.75" x14ac:dyDescent="0.2">
      <c r="A82" s="14" t="s">
        <v>0</v>
      </c>
      <c r="B82" s="51">
        <v>94.126720747295934</v>
      </c>
      <c r="C82" s="51">
        <v>112.11691259931889</v>
      </c>
      <c r="D82" s="51">
        <v>90.335746606334865</v>
      </c>
      <c r="E82" s="51">
        <v>86.461854367398573</v>
      </c>
      <c r="F82" s="51">
        <v>90.520205626160177</v>
      </c>
      <c r="G82" s="51">
        <v>76.420136370230651</v>
      </c>
      <c r="H82" s="51">
        <v>93.68827249209545</v>
      </c>
      <c r="I82" s="51">
        <v>93.318396226415103</v>
      </c>
      <c r="J82" s="16">
        <f t="shared" si="2"/>
        <v>-0.36987626568034671</v>
      </c>
      <c r="K82" s="16">
        <f t="shared" si="3"/>
        <v>1.3655606822958788</v>
      </c>
    </row>
    <row r="83" spans="1:11" x14ac:dyDescent="0.25">
      <c r="A83" t="s">
        <v>184</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CB407-34CA-4483-AA63-50667D8BCDF9}">
  <sheetPr>
    <tabColor theme="4" tint="0.79998168889431442"/>
  </sheetPr>
  <dimension ref="A2:I13"/>
  <sheetViews>
    <sheetView workbookViewId="0">
      <selection activeCell="A30" sqref="A30"/>
    </sheetView>
  </sheetViews>
  <sheetFormatPr baseColWidth="10" defaultRowHeight="15" x14ac:dyDescent="0.25"/>
  <cols>
    <col min="1" max="1" width="33" customWidth="1"/>
    <col min="2" max="5" width="9.140625" customWidth="1"/>
  </cols>
  <sheetData>
    <row r="2" spans="1:9" x14ac:dyDescent="0.25">
      <c r="A2" t="s">
        <v>216</v>
      </c>
    </row>
    <row r="3" spans="1:9" ht="45" x14ac:dyDescent="0.25">
      <c r="A3" s="28"/>
      <c r="B3" s="28">
        <v>2023</v>
      </c>
      <c r="C3" s="28">
        <v>2024</v>
      </c>
      <c r="D3" s="28">
        <v>2025</v>
      </c>
      <c r="E3" s="28">
        <v>2026</v>
      </c>
      <c r="F3" s="83" t="s">
        <v>211</v>
      </c>
      <c r="G3" s="83" t="s">
        <v>217</v>
      </c>
    </row>
    <row r="4" spans="1:9" x14ac:dyDescent="0.25">
      <c r="A4" s="29" t="s">
        <v>218</v>
      </c>
      <c r="B4" s="30">
        <v>1483</v>
      </c>
      <c r="C4" s="30">
        <v>1459</v>
      </c>
      <c r="D4" s="30">
        <v>1515</v>
      </c>
      <c r="E4" s="30">
        <v>1172</v>
      </c>
      <c r="F4" s="57">
        <f>((E4-D4)/D4)</f>
        <v>-0.2264026402640264</v>
      </c>
      <c r="G4" s="57">
        <f t="shared" ref="G4:G9" si="0">((E4-AVERAGE(B4:D4))/AVERAGE(B4:D4))</f>
        <v>-0.21112856181287865</v>
      </c>
      <c r="I4" s="119"/>
    </row>
    <row r="5" spans="1:9" x14ac:dyDescent="0.25">
      <c r="A5" s="31" t="s">
        <v>103</v>
      </c>
      <c r="B5" s="32">
        <v>1400</v>
      </c>
      <c r="C5" s="32">
        <v>1349</v>
      </c>
      <c r="D5" s="32">
        <v>1413</v>
      </c>
      <c r="E5" s="32">
        <v>1094</v>
      </c>
      <c r="F5" s="57">
        <f t="shared" ref="F5:F9" si="1">((E5-D5)/D5)</f>
        <v>-0.22576079263977353</v>
      </c>
      <c r="G5" s="57">
        <f t="shared" si="0"/>
        <v>-0.21143680922633346</v>
      </c>
      <c r="I5" s="119"/>
    </row>
    <row r="6" spans="1:9" x14ac:dyDescent="0.25">
      <c r="A6" s="55" t="s">
        <v>84</v>
      </c>
      <c r="B6" s="32">
        <v>724</v>
      </c>
      <c r="C6" s="32">
        <v>645</v>
      </c>
      <c r="D6" s="32">
        <v>584</v>
      </c>
      <c r="E6" s="32">
        <v>499</v>
      </c>
      <c r="F6" s="57">
        <f t="shared" si="1"/>
        <v>-0.14554794520547945</v>
      </c>
      <c r="G6" s="57">
        <f t="shared" si="0"/>
        <v>-0.23348694316436253</v>
      </c>
      <c r="I6" s="119"/>
    </row>
    <row r="7" spans="1:9" x14ac:dyDescent="0.25">
      <c r="A7" s="55" t="s">
        <v>85</v>
      </c>
      <c r="B7" s="33">
        <f t="shared" ref="B7:D7" si="2">B6/B5</f>
        <v>0.51714285714285713</v>
      </c>
      <c r="C7" s="33">
        <f t="shared" si="2"/>
        <v>0.47813194959229061</v>
      </c>
      <c r="D7" s="33">
        <f t="shared" si="2"/>
        <v>0.41330502476999292</v>
      </c>
      <c r="E7" s="33">
        <f t="shared" ref="E7" si="3">E6/E5</f>
        <v>0.45612431444241314</v>
      </c>
      <c r="F7" s="57">
        <f>E7-D7</f>
        <v>4.2819289672420213E-2</v>
      </c>
      <c r="G7" s="57">
        <f t="shared" si="0"/>
        <v>-2.8544273656778228E-2</v>
      </c>
      <c r="H7" s="37"/>
      <c r="I7" s="119"/>
    </row>
    <row r="8" spans="1:9" x14ac:dyDescent="0.25">
      <c r="A8" s="56" t="s">
        <v>104</v>
      </c>
      <c r="B8" s="32">
        <v>778</v>
      </c>
      <c r="C8" s="32">
        <v>704</v>
      </c>
      <c r="D8" s="32">
        <v>829</v>
      </c>
      <c r="E8" s="32">
        <v>595</v>
      </c>
      <c r="F8" s="57">
        <f t="shared" si="1"/>
        <v>-0.28226779252110978</v>
      </c>
      <c r="G8" s="57">
        <f t="shared" si="0"/>
        <v>-0.22760709649502384</v>
      </c>
      <c r="I8" s="119"/>
    </row>
    <row r="9" spans="1:9" x14ac:dyDescent="0.25">
      <c r="A9" s="36" t="s">
        <v>105</v>
      </c>
      <c r="B9" s="32">
        <v>83</v>
      </c>
      <c r="C9" s="32">
        <v>110</v>
      </c>
      <c r="D9" s="32">
        <v>102</v>
      </c>
      <c r="E9" s="32">
        <v>78</v>
      </c>
      <c r="F9" s="57">
        <f t="shared" si="1"/>
        <v>-0.23529411764705882</v>
      </c>
      <c r="G9" s="57">
        <f t="shared" si="0"/>
        <v>-0.20677966101694911</v>
      </c>
      <c r="I9" s="119"/>
    </row>
    <row r="10" spans="1:9" x14ac:dyDescent="0.25">
      <c r="A10" s="120" t="s">
        <v>222</v>
      </c>
      <c r="B10" s="34"/>
      <c r="C10" s="34"/>
      <c r="D10" s="34"/>
    </row>
    <row r="11" spans="1:9" x14ac:dyDescent="0.25">
      <c r="A11" s="121" t="s">
        <v>96</v>
      </c>
      <c r="B11" s="122"/>
      <c r="C11" s="122"/>
      <c r="D11" s="34"/>
    </row>
    <row r="12" spans="1:9" ht="54" x14ac:dyDescent="0.25">
      <c r="A12" s="121" t="s">
        <v>223</v>
      </c>
      <c r="B12" s="34"/>
      <c r="C12" s="34"/>
      <c r="D12" s="34"/>
    </row>
    <row r="13" spans="1:9" ht="72" x14ac:dyDescent="0.25">
      <c r="A13" s="121" t="s">
        <v>95</v>
      </c>
      <c r="B13" s="34"/>
      <c r="C13" s="34"/>
      <c r="D13"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717D1-7D3F-4C12-B221-8A67CAC44511}">
  <sheetPr>
    <tabColor theme="4" tint="0.79998168889431442"/>
  </sheetPr>
  <dimension ref="A2:M32"/>
  <sheetViews>
    <sheetView zoomScaleNormal="100" workbookViewId="0">
      <selection activeCell="A30" sqref="A30"/>
    </sheetView>
  </sheetViews>
  <sheetFormatPr baseColWidth="10" defaultRowHeight="15" x14ac:dyDescent="0.25"/>
  <cols>
    <col min="1" max="1" width="58" customWidth="1"/>
  </cols>
  <sheetData>
    <row r="2" spans="1:13" x14ac:dyDescent="0.25">
      <c r="A2" s="105" t="s">
        <v>200</v>
      </c>
      <c r="B2" s="10"/>
      <c r="C2" s="10"/>
      <c r="D2" s="10"/>
      <c r="E2" s="10"/>
      <c r="F2" s="10"/>
      <c r="G2" s="10"/>
      <c r="H2" s="10"/>
      <c r="I2" s="10"/>
    </row>
    <row r="3" spans="1:13" ht="45" x14ac:dyDescent="0.25">
      <c r="A3" s="42"/>
      <c r="B3" s="28">
        <v>2019</v>
      </c>
      <c r="C3" s="28">
        <v>2020</v>
      </c>
      <c r="D3" s="28">
        <v>2021</v>
      </c>
      <c r="E3" s="28">
        <v>2022</v>
      </c>
      <c r="F3" s="28">
        <v>2023</v>
      </c>
      <c r="G3" s="28">
        <v>2024</v>
      </c>
      <c r="H3" s="28">
        <v>2025</v>
      </c>
      <c r="I3" s="28">
        <v>2026</v>
      </c>
      <c r="J3" s="38" t="s">
        <v>202</v>
      </c>
      <c r="K3" s="38" t="s">
        <v>203</v>
      </c>
      <c r="L3" s="38" t="s">
        <v>158</v>
      </c>
      <c r="M3" s="38" t="s">
        <v>201</v>
      </c>
    </row>
    <row r="4" spans="1:13" x14ac:dyDescent="0.25">
      <c r="A4" s="41" t="s">
        <v>69</v>
      </c>
      <c r="B4" s="100">
        <v>6517</v>
      </c>
      <c r="C4" s="100">
        <v>5572</v>
      </c>
      <c r="D4" s="100">
        <v>4744</v>
      </c>
      <c r="E4" s="100">
        <v>4965</v>
      </c>
      <c r="F4" s="100">
        <v>5614</v>
      </c>
      <c r="G4" s="100">
        <v>5973</v>
      </c>
      <c r="H4" s="100">
        <v>7161</v>
      </c>
      <c r="I4" s="100">
        <v>6940</v>
      </c>
      <c r="J4" s="40">
        <f>((I4-H4)/H4)</f>
        <v>-3.0861611506772798E-2</v>
      </c>
      <c r="K4" s="40">
        <f>((I4-AVERAGE(B4:H4))/AVERAGE(B4:H4))</f>
        <v>0.19814531643072059</v>
      </c>
      <c r="L4" s="40">
        <f>B4/$B$15</f>
        <v>0.17872422114962702</v>
      </c>
      <c r="M4" s="40">
        <f>I4/$I$15</f>
        <v>0.22964163991926145</v>
      </c>
    </row>
    <row r="5" spans="1:13" x14ac:dyDescent="0.25">
      <c r="A5" s="41" t="s">
        <v>53</v>
      </c>
      <c r="B5" s="100">
        <v>2997</v>
      </c>
      <c r="C5" s="100">
        <v>1934</v>
      </c>
      <c r="D5" s="100">
        <v>1865</v>
      </c>
      <c r="E5" s="100">
        <v>2214</v>
      </c>
      <c r="F5" s="100">
        <v>2438</v>
      </c>
      <c r="G5" s="100">
        <v>2578</v>
      </c>
      <c r="H5" s="100">
        <v>2733</v>
      </c>
      <c r="I5" s="100">
        <v>3297</v>
      </c>
      <c r="J5" s="40">
        <f t="shared" ref="J5:J10" si="0">((I5-H5)/H5)</f>
        <v>0.20636663007683864</v>
      </c>
      <c r="K5" s="40">
        <f t="shared" ref="K5:K15" si="1">((I5-AVERAGE(B5:H5))/AVERAGE(B5:H5))</f>
        <v>0.37711080613401743</v>
      </c>
      <c r="L5" s="40">
        <f t="shared" ref="L5:L15" si="2">B5/$B$15</f>
        <v>8.2190653795524357E-2</v>
      </c>
      <c r="M5" s="40">
        <f t="shared" ref="M5:M15" si="3">I5/$I$15</f>
        <v>0.10909632374838689</v>
      </c>
    </row>
    <row r="6" spans="1:13" x14ac:dyDescent="0.25">
      <c r="A6" s="41" t="s">
        <v>78</v>
      </c>
      <c r="B6" s="100">
        <v>4528</v>
      </c>
      <c r="C6" s="100">
        <v>3695</v>
      </c>
      <c r="D6" s="100">
        <v>3949</v>
      </c>
      <c r="E6" s="100">
        <v>3775</v>
      </c>
      <c r="F6" s="100">
        <v>3494</v>
      </c>
      <c r="G6" s="100">
        <v>3397</v>
      </c>
      <c r="H6" s="100">
        <v>3849</v>
      </c>
      <c r="I6" s="100">
        <v>3601</v>
      </c>
      <c r="J6" s="40">
        <f t="shared" si="0"/>
        <v>-6.4432320083138483E-2</v>
      </c>
      <c r="K6" s="40">
        <f t="shared" si="1"/>
        <v>-5.5457713493461271E-2</v>
      </c>
      <c r="L6" s="40">
        <f t="shared" si="2"/>
        <v>0.12417727073277754</v>
      </c>
      <c r="M6" s="40">
        <f t="shared" si="3"/>
        <v>0.11915555408490784</v>
      </c>
    </row>
    <row r="7" spans="1:13" x14ac:dyDescent="0.25">
      <c r="A7" s="41" t="s">
        <v>40</v>
      </c>
      <c r="B7" s="100">
        <v>5037</v>
      </c>
      <c r="C7" s="100">
        <v>3463</v>
      </c>
      <c r="D7" s="100">
        <v>4106</v>
      </c>
      <c r="E7" s="100">
        <v>2627</v>
      </c>
      <c r="F7" s="100">
        <v>1933</v>
      </c>
      <c r="G7" s="100">
        <v>1999</v>
      </c>
      <c r="H7" s="100">
        <v>2487</v>
      </c>
      <c r="I7" s="100">
        <v>2443</v>
      </c>
      <c r="J7" s="40">
        <f t="shared" si="0"/>
        <v>-1.7691998391636508E-2</v>
      </c>
      <c r="K7" s="40">
        <f t="shared" si="1"/>
        <v>-0.21018843524847594</v>
      </c>
      <c r="L7" s="40">
        <f t="shared" si="2"/>
        <v>0.13813624396665203</v>
      </c>
      <c r="M7" s="40">
        <f t="shared" si="3"/>
        <v>8.0837828000397072E-2</v>
      </c>
    </row>
    <row r="8" spans="1:13" x14ac:dyDescent="0.25">
      <c r="A8" s="41" t="s">
        <v>17</v>
      </c>
      <c r="B8" s="100">
        <v>4405</v>
      </c>
      <c r="C8" s="100">
        <v>3399</v>
      </c>
      <c r="D8" s="100">
        <v>4248</v>
      </c>
      <c r="E8" s="100">
        <v>4120</v>
      </c>
      <c r="F8" s="100">
        <v>3527</v>
      </c>
      <c r="G8" s="100">
        <v>3393</v>
      </c>
      <c r="H8" s="100">
        <v>3695</v>
      </c>
      <c r="I8" s="100">
        <v>3319</v>
      </c>
      <c r="J8" s="40">
        <f t="shared" si="0"/>
        <v>-0.10175913396481732</v>
      </c>
      <c r="K8" s="40">
        <f t="shared" si="1"/>
        <v>-0.13267629820435287</v>
      </c>
      <c r="L8" s="40">
        <f t="shared" si="2"/>
        <v>0.12080408073716542</v>
      </c>
      <c r="M8" s="40">
        <f t="shared" si="3"/>
        <v>0.10982429436484564</v>
      </c>
    </row>
    <row r="9" spans="1:13" x14ac:dyDescent="0.25">
      <c r="A9" s="41" t="s">
        <v>11</v>
      </c>
      <c r="B9" s="100">
        <v>909</v>
      </c>
      <c r="C9" s="100">
        <v>741</v>
      </c>
      <c r="D9" s="100">
        <v>838</v>
      </c>
      <c r="E9" s="100">
        <v>793</v>
      </c>
      <c r="F9" s="100">
        <v>873</v>
      </c>
      <c r="G9" s="100">
        <v>775</v>
      </c>
      <c r="H9" s="100">
        <v>1044</v>
      </c>
      <c r="I9" s="100">
        <v>930</v>
      </c>
      <c r="J9" s="40">
        <f t="shared" si="0"/>
        <v>-0.10919540229885058</v>
      </c>
      <c r="K9" s="40">
        <f t="shared" si="1"/>
        <v>8.9904570567553937E-2</v>
      </c>
      <c r="L9" s="40">
        <f t="shared" si="2"/>
        <v>2.4928696796840719E-2</v>
      </c>
      <c r="M9" s="40">
        <f t="shared" si="3"/>
        <v>3.0773303332120049E-2</v>
      </c>
    </row>
    <row r="10" spans="1:13" x14ac:dyDescent="0.25">
      <c r="A10" s="41" t="s">
        <v>29</v>
      </c>
      <c r="B10" s="100">
        <v>5240</v>
      </c>
      <c r="C10" s="100">
        <v>4002</v>
      </c>
      <c r="D10" s="100">
        <v>4090</v>
      </c>
      <c r="E10" s="100">
        <v>4034</v>
      </c>
      <c r="F10" s="100">
        <v>3629</v>
      </c>
      <c r="G10" s="100">
        <v>3662</v>
      </c>
      <c r="H10" s="100">
        <v>3670</v>
      </c>
      <c r="I10" s="100">
        <v>3521</v>
      </c>
      <c r="J10" s="40">
        <f t="shared" si="0"/>
        <v>-4.0599455040871937E-2</v>
      </c>
      <c r="K10" s="40">
        <f t="shared" si="1"/>
        <v>-0.12991139195820245</v>
      </c>
      <c r="L10" s="40">
        <f t="shared" si="2"/>
        <v>0.14370337867485738</v>
      </c>
      <c r="M10" s="40">
        <f t="shared" si="3"/>
        <v>0.11650838820687601</v>
      </c>
    </row>
    <row r="11" spans="1:13" x14ac:dyDescent="0.25">
      <c r="A11" s="41" t="s">
        <v>1</v>
      </c>
      <c r="B11" s="100">
        <v>602</v>
      </c>
      <c r="C11" s="100">
        <v>446</v>
      </c>
      <c r="D11" s="100">
        <v>467</v>
      </c>
      <c r="E11" s="100">
        <v>374</v>
      </c>
      <c r="F11" s="100">
        <v>356</v>
      </c>
      <c r="G11" s="100">
        <v>335</v>
      </c>
      <c r="H11" s="100">
        <v>379</v>
      </c>
      <c r="I11" s="100">
        <v>415</v>
      </c>
      <c r="J11" s="40">
        <f t="shared" ref="J11:J12" si="4">((I11-H11)/H11)</f>
        <v>9.498680738786279E-2</v>
      </c>
      <c r="K11" s="40">
        <f t="shared" si="1"/>
        <v>-1.8249408583981094E-2</v>
      </c>
      <c r="L11" s="40">
        <f t="shared" si="2"/>
        <v>1.6509433962264151E-2</v>
      </c>
      <c r="M11" s="40">
        <f t="shared" si="3"/>
        <v>1.3732172992290129E-2</v>
      </c>
    </row>
    <row r="12" spans="1:13" x14ac:dyDescent="0.25">
      <c r="A12" s="41" t="s">
        <v>157</v>
      </c>
      <c r="B12" s="100">
        <v>322</v>
      </c>
      <c r="C12" s="100">
        <v>238</v>
      </c>
      <c r="D12" s="100">
        <v>193</v>
      </c>
      <c r="E12" s="100">
        <v>170</v>
      </c>
      <c r="F12" s="100">
        <v>173</v>
      </c>
      <c r="G12" s="100">
        <v>216</v>
      </c>
      <c r="H12" s="100">
        <v>163</v>
      </c>
      <c r="I12" s="100">
        <v>132</v>
      </c>
      <c r="J12" s="40">
        <f t="shared" si="4"/>
        <v>-0.19018404907975461</v>
      </c>
      <c r="K12" s="40">
        <f t="shared" si="1"/>
        <v>-0.37355932203389836</v>
      </c>
      <c r="L12" s="40">
        <f t="shared" si="2"/>
        <v>8.8306274681878016E-3</v>
      </c>
      <c r="M12" s="40">
        <f t="shared" si="3"/>
        <v>4.3678236987525227E-3</v>
      </c>
    </row>
    <row r="13" spans="1:13" x14ac:dyDescent="0.25">
      <c r="A13" s="41" t="s">
        <v>0</v>
      </c>
      <c r="B13" s="100">
        <v>4782</v>
      </c>
      <c r="C13" s="100">
        <v>3850</v>
      </c>
      <c r="D13" s="100">
        <v>3973</v>
      </c>
      <c r="E13" s="100">
        <v>4063</v>
      </c>
      <c r="F13" s="100">
        <v>3768</v>
      </c>
      <c r="G13" s="100">
        <v>3768</v>
      </c>
      <c r="H13" s="100">
        <v>4257</v>
      </c>
      <c r="I13" s="100">
        <v>4640</v>
      </c>
      <c r="J13" s="40">
        <f>((I13-H13)/H13)</f>
        <v>8.9969462062485323E-2</v>
      </c>
      <c r="K13" s="40">
        <f t="shared" si="1"/>
        <v>0.14121077966339909</v>
      </c>
      <c r="L13" s="40">
        <f t="shared" si="2"/>
        <v>0.13114304519526107</v>
      </c>
      <c r="M13" s="40">
        <f t="shared" si="3"/>
        <v>0.15353562092584627</v>
      </c>
    </row>
    <row r="14" spans="1:13" x14ac:dyDescent="0.25">
      <c r="A14" s="41" t="s">
        <v>97</v>
      </c>
      <c r="B14" s="100">
        <v>1125</v>
      </c>
      <c r="C14" s="100">
        <v>868</v>
      </c>
      <c r="D14" s="100">
        <v>813</v>
      </c>
      <c r="E14" s="100">
        <v>824</v>
      </c>
      <c r="F14" s="100">
        <v>1097</v>
      </c>
      <c r="G14" s="100">
        <v>1022</v>
      </c>
      <c r="H14" s="100">
        <v>1144</v>
      </c>
      <c r="I14" s="100">
        <v>983</v>
      </c>
      <c r="J14" s="40">
        <f>((I14-H14)/H14)</f>
        <v>-0.14073426573426573</v>
      </c>
      <c r="K14" s="40">
        <f t="shared" si="1"/>
        <v>-1.7408965617292413E-3</v>
      </c>
      <c r="L14" s="40">
        <f t="shared" si="2"/>
        <v>3.0852347520842476E-2</v>
      </c>
      <c r="M14" s="40">
        <f t="shared" si="3"/>
        <v>3.2527050726316141E-2</v>
      </c>
    </row>
    <row r="15" spans="1:13" x14ac:dyDescent="0.25">
      <c r="A15" s="29" t="s">
        <v>159</v>
      </c>
      <c r="B15" s="30">
        <v>36464</v>
      </c>
      <c r="C15" s="30">
        <v>28208</v>
      </c>
      <c r="D15" s="30">
        <v>29286</v>
      </c>
      <c r="E15" s="30">
        <v>27959</v>
      </c>
      <c r="F15" s="30">
        <v>26902</v>
      </c>
      <c r="G15" s="30">
        <v>27118</v>
      </c>
      <c r="H15" s="30">
        <v>30582</v>
      </c>
      <c r="I15" s="30">
        <v>30221</v>
      </c>
      <c r="J15" s="57">
        <f>((I15-H15)/H15)</f>
        <v>-1.1804329344058596E-2</v>
      </c>
      <c r="K15" s="57">
        <f t="shared" si="1"/>
        <v>2.4346428173678918E-2</v>
      </c>
      <c r="L15" s="35">
        <f t="shared" si="2"/>
        <v>1</v>
      </c>
      <c r="M15" s="35">
        <f t="shared" si="3"/>
        <v>1</v>
      </c>
    </row>
    <row r="16" spans="1:13" x14ac:dyDescent="0.25">
      <c r="A16" s="104" t="s">
        <v>177</v>
      </c>
    </row>
    <row r="18" spans="1:13" x14ac:dyDescent="0.25">
      <c r="A18" s="105" t="s">
        <v>199</v>
      </c>
      <c r="B18" s="10"/>
      <c r="C18" s="10"/>
      <c r="D18" s="10"/>
      <c r="E18" s="10"/>
      <c r="F18" s="10"/>
      <c r="G18" s="10"/>
      <c r="H18" s="10"/>
      <c r="I18" s="10"/>
    </row>
    <row r="19" spans="1:13" ht="45" x14ac:dyDescent="0.25">
      <c r="A19" s="42"/>
      <c r="B19" s="28">
        <v>2019</v>
      </c>
      <c r="C19" s="28">
        <v>2020</v>
      </c>
      <c r="D19" s="28">
        <v>2021</v>
      </c>
      <c r="E19" s="28">
        <v>2022</v>
      </c>
      <c r="F19" s="28">
        <v>2023</v>
      </c>
      <c r="G19" s="28">
        <v>2024</v>
      </c>
      <c r="H19" s="28">
        <v>2025</v>
      </c>
      <c r="I19" s="28">
        <v>2026</v>
      </c>
      <c r="J19" s="38" t="s">
        <v>202</v>
      </c>
      <c r="K19" s="38" t="s">
        <v>203</v>
      </c>
      <c r="L19" s="38" t="s">
        <v>158</v>
      </c>
      <c r="M19" s="38" t="s">
        <v>201</v>
      </c>
    </row>
    <row r="20" spans="1:13" x14ac:dyDescent="0.25">
      <c r="A20" s="41" t="s">
        <v>69</v>
      </c>
      <c r="B20" s="100">
        <v>1230</v>
      </c>
      <c r="C20" s="100">
        <v>987</v>
      </c>
      <c r="D20" s="100">
        <v>816</v>
      </c>
      <c r="E20" s="100">
        <v>711</v>
      </c>
      <c r="F20" s="100">
        <v>846</v>
      </c>
      <c r="G20" s="100">
        <v>928</v>
      </c>
      <c r="H20" s="100">
        <v>1406</v>
      </c>
      <c r="I20" s="100">
        <v>1594</v>
      </c>
      <c r="J20" s="40">
        <f>((I20-H20)/H20)</f>
        <v>0.1337126600284495</v>
      </c>
      <c r="K20" s="40">
        <f t="shared" ref="K20:K31" si="5">((I20-AVERAGE(B20:H20))/AVERAGE(B20:H20))</f>
        <v>0.61149624494511845</v>
      </c>
      <c r="L20" s="40">
        <f>B20/$B$31</f>
        <v>0.16218354430379747</v>
      </c>
      <c r="M20" s="40">
        <f>I20/$I$31</f>
        <v>0.21482479784366576</v>
      </c>
    </row>
    <row r="21" spans="1:13" x14ac:dyDescent="0.25">
      <c r="A21" s="41" t="s">
        <v>53</v>
      </c>
      <c r="B21" s="100">
        <v>980</v>
      </c>
      <c r="C21" s="100">
        <v>515</v>
      </c>
      <c r="D21" s="100">
        <v>326</v>
      </c>
      <c r="E21" s="100">
        <v>444</v>
      </c>
      <c r="F21" s="100">
        <v>590</v>
      </c>
      <c r="G21" s="100">
        <v>741</v>
      </c>
      <c r="H21" s="100">
        <v>807</v>
      </c>
      <c r="I21" s="100">
        <v>1075</v>
      </c>
      <c r="J21" s="40">
        <f t="shared" ref="J21:J26" si="6">((I21-H21)/H21)</f>
        <v>0.33209417596034696</v>
      </c>
      <c r="K21" s="40">
        <f t="shared" si="5"/>
        <v>0.70906200317965029</v>
      </c>
      <c r="L21" s="40">
        <f t="shared" ref="L21:L31" si="7">B21/$B$31</f>
        <v>0.12921940928270043</v>
      </c>
      <c r="M21" s="40">
        <f t="shared" ref="M21:M31" si="8">I21/$I$31</f>
        <v>0.14487870619946092</v>
      </c>
    </row>
    <row r="22" spans="1:13" x14ac:dyDescent="0.25">
      <c r="A22" s="41" t="s">
        <v>78</v>
      </c>
      <c r="B22" s="100">
        <v>859</v>
      </c>
      <c r="C22" s="100">
        <v>744</v>
      </c>
      <c r="D22" s="100">
        <v>781</v>
      </c>
      <c r="E22" s="100">
        <v>774</v>
      </c>
      <c r="F22" s="100">
        <v>605</v>
      </c>
      <c r="G22" s="100">
        <v>656</v>
      </c>
      <c r="H22" s="100">
        <v>798</v>
      </c>
      <c r="I22" s="100">
        <v>811</v>
      </c>
      <c r="J22" s="40">
        <f t="shared" si="6"/>
        <v>1.6290726817042606E-2</v>
      </c>
      <c r="K22" s="40">
        <f t="shared" si="5"/>
        <v>8.8173279662641296E-2</v>
      </c>
      <c r="L22" s="40">
        <f t="shared" si="7"/>
        <v>0.11326476793248945</v>
      </c>
      <c r="M22" s="40">
        <f t="shared" si="8"/>
        <v>0.10929919137466307</v>
      </c>
    </row>
    <row r="23" spans="1:13" x14ac:dyDescent="0.25">
      <c r="A23" s="41" t="s">
        <v>40</v>
      </c>
      <c r="B23" s="100">
        <v>728</v>
      </c>
      <c r="C23" s="100">
        <v>609</v>
      </c>
      <c r="D23" s="100">
        <v>609</v>
      </c>
      <c r="E23" s="100">
        <v>565</v>
      </c>
      <c r="F23" s="100">
        <v>410</v>
      </c>
      <c r="G23" s="100">
        <v>391</v>
      </c>
      <c r="H23" s="100">
        <v>493</v>
      </c>
      <c r="I23" s="100">
        <v>583</v>
      </c>
      <c r="J23" s="40">
        <f t="shared" si="6"/>
        <v>0.18255578093306288</v>
      </c>
      <c r="K23" s="40">
        <f t="shared" si="5"/>
        <v>7.2536136662286491E-2</v>
      </c>
      <c r="L23" s="40">
        <f t="shared" si="7"/>
        <v>9.5991561181434593E-2</v>
      </c>
      <c r="M23" s="40">
        <f t="shared" si="8"/>
        <v>7.857142857142857E-2</v>
      </c>
    </row>
    <row r="24" spans="1:13" x14ac:dyDescent="0.25">
      <c r="A24" s="41" t="s">
        <v>17</v>
      </c>
      <c r="B24" s="100">
        <v>449</v>
      </c>
      <c r="C24" s="100">
        <v>349</v>
      </c>
      <c r="D24" s="100">
        <v>479</v>
      </c>
      <c r="E24" s="100">
        <v>370</v>
      </c>
      <c r="F24" s="100">
        <v>324</v>
      </c>
      <c r="G24" s="100">
        <v>367</v>
      </c>
      <c r="H24" s="100">
        <v>395</v>
      </c>
      <c r="I24" s="100">
        <v>437</v>
      </c>
      <c r="J24" s="40">
        <f t="shared" si="6"/>
        <v>0.10632911392405063</v>
      </c>
      <c r="K24" s="40">
        <f t="shared" si="5"/>
        <v>0.11928283937065491</v>
      </c>
      <c r="L24" s="40">
        <f t="shared" si="7"/>
        <v>5.9203586497890294E-2</v>
      </c>
      <c r="M24" s="40">
        <f t="shared" si="8"/>
        <v>5.8894878706199458E-2</v>
      </c>
    </row>
    <row r="25" spans="1:13" x14ac:dyDescent="0.25">
      <c r="A25" s="41" t="s">
        <v>11</v>
      </c>
      <c r="B25" s="100">
        <v>141</v>
      </c>
      <c r="C25" s="100">
        <v>95</v>
      </c>
      <c r="D25" s="100">
        <v>119</v>
      </c>
      <c r="E25" s="100">
        <v>101</v>
      </c>
      <c r="F25" s="100">
        <v>117</v>
      </c>
      <c r="G25" s="100">
        <v>118</v>
      </c>
      <c r="H25" s="100">
        <v>145</v>
      </c>
      <c r="I25" s="100">
        <v>195</v>
      </c>
      <c r="J25" s="40">
        <f t="shared" si="6"/>
        <v>0.34482758620689657</v>
      </c>
      <c r="K25" s="40">
        <f t="shared" si="5"/>
        <v>0.63277511961722488</v>
      </c>
      <c r="L25" s="40">
        <f t="shared" si="7"/>
        <v>1.8591772151898733E-2</v>
      </c>
      <c r="M25" s="40">
        <f t="shared" si="8"/>
        <v>2.6280323450134771E-2</v>
      </c>
    </row>
    <row r="26" spans="1:13" x14ac:dyDescent="0.25">
      <c r="A26" s="41" t="s">
        <v>29</v>
      </c>
      <c r="B26" s="100">
        <v>1779</v>
      </c>
      <c r="C26" s="100">
        <v>1296</v>
      </c>
      <c r="D26" s="100">
        <v>1342</v>
      </c>
      <c r="E26" s="100">
        <v>1343</v>
      </c>
      <c r="F26" s="100">
        <v>1104</v>
      </c>
      <c r="G26" s="100">
        <v>1281</v>
      </c>
      <c r="H26" s="100">
        <v>1214</v>
      </c>
      <c r="I26" s="100">
        <v>1316</v>
      </c>
      <c r="J26" s="40">
        <f t="shared" si="6"/>
        <v>8.4019769357495888E-2</v>
      </c>
      <c r="K26" s="40">
        <f t="shared" si="5"/>
        <v>-1.5706806282722512E-2</v>
      </c>
      <c r="L26" s="40">
        <f t="shared" si="7"/>
        <v>0.23457278481012658</v>
      </c>
      <c r="M26" s="40">
        <f t="shared" si="8"/>
        <v>0.17735849056603772</v>
      </c>
    </row>
    <row r="27" spans="1:13" x14ac:dyDescent="0.25">
      <c r="A27" s="41" t="s">
        <v>1</v>
      </c>
      <c r="B27" s="100">
        <v>180</v>
      </c>
      <c r="C27" s="100">
        <v>125</v>
      </c>
      <c r="D27" s="100">
        <v>102</v>
      </c>
      <c r="E27" s="100">
        <v>104</v>
      </c>
      <c r="F27" s="100">
        <v>116</v>
      </c>
      <c r="G27" s="100">
        <v>75</v>
      </c>
      <c r="H27" s="100">
        <v>132</v>
      </c>
      <c r="I27" s="100">
        <v>148</v>
      </c>
      <c r="J27" s="40">
        <f t="shared" ref="J27:J28" si="9">((I27-H27)/H27)</f>
        <v>0.12121212121212122</v>
      </c>
      <c r="K27" s="40">
        <f t="shared" si="5"/>
        <v>0.24220623501199046</v>
      </c>
      <c r="L27" s="40">
        <f t="shared" si="7"/>
        <v>2.3734177215189875E-2</v>
      </c>
      <c r="M27" s="40">
        <f t="shared" si="8"/>
        <v>1.9946091644204852E-2</v>
      </c>
    </row>
    <row r="28" spans="1:13" x14ac:dyDescent="0.25">
      <c r="A28" s="41" t="s">
        <v>157</v>
      </c>
      <c r="B28" s="100">
        <v>111</v>
      </c>
      <c r="C28" s="100">
        <v>96</v>
      </c>
      <c r="D28" s="100">
        <v>61</v>
      </c>
      <c r="E28" s="100">
        <v>57</v>
      </c>
      <c r="F28" s="100">
        <v>51</v>
      </c>
      <c r="G28" s="100">
        <v>60</v>
      </c>
      <c r="H28" s="100">
        <v>71</v>
      </c>
      <c r="I28" s="100">
        <v>36</v>
      </c>
      <c r="J28" s="40">
        <f t="shared" si="9"/>
        <v>-0.49295774647887325</v>
      </c>
      <c r="K28" s="40">
        <f t="shared" si="5"/>
        <v>-0.50295857988165682</v>
      </c>
      <c r="L28" s="40">
        <f t="shared" si="7"/>
        <v>1.4636075949367089E-2</v>
      </c>
      <c r="M28" s="40">
        <f t="shared" si="8"/>
        <v>4.8517520215633422E-3</v>
      </c>
    </row>
    <row r="29" spans="1:13" x14ac:dyDescent="0.25">
      <c r="A29" s="41" t="s">
        <v>0</v>
      </c>
      <c r="B29" s="100">
        <v>915</v>
      </c>
      <c r="C29" s="100">
        <v>732</v>
      </c>
      <c r="D29" s="100">
        <v>758</v>
      </c>
      <c r="E29" s="100">
        <v>741</v>
      </c>
      <c r="F29" s="100">
        <v>668</v>
      </c>
      <c r="G29" s="100">
        <v>678</v>
      </c>
      <c r="H29" s="100">
        <v>760</v>
      </c>
      <c r="I29" s="100">
        <v>1069</v>
      </c>
      <c r="J29" s="40">
        <f>((I29-H29)/H29)</f>
        <v>0.40657894736842104</v>
      </c>
      <c r="K29" s="40">
        <f t="shared" si="5"/>
        <v>0.42479055597867471</v>
      </c>
      <c r="L29" s="40">
        <f t="shared" si="7"/>
        <v>0.12064873417721519</v>
      </c>
      <c r="M29" s="40">
        <f t="shared" si="8"/>
        <v>0.1440700808625337</v>
      </c>
    </row>
    <row r="30" spans="1:13" x14ac:dyDescent="0.25">
      <c r="A30" s="41" t="s">
        <v>97</v>
      </c>
      <c r="B30" s="100">
        <v>212</v>
      </c>
      <c r="C30" s="100">
        <v>128</v>
      </c>
      <c r="D30" s="100">
        <v>124</v>
      </c>
      <c r="E30" s="100">
        <v>115</v>
      </c>
      <c r="F30" s="100">
        <v>95</v>
      </c>
      <c r="G30" s="100">
        <v>125</v>
      </c>
      <c r="H30" s="100">
        <v>160</v>
      </c>
      <c r="I30" s="100">
        <v>156</v>
      </c>
      <c r="J30" s="40">
        <f>((I30-H30)/H30)</f>
        <v>-2.5000000000000001E-2</v>
      </c>
      <c r="K30" s="40">
        <f t="shared" si="5"/>
        <v>0.13868613138686131</v>
      </c>
      <c r="L30" s="40">
        <f t="shared" si="7"/>
        <v>2.7953586497890294E-2</v>
      </c>
      <c r="M30" s="40">
        <f t="shared" si="8"/>
        <v>2.1024258760107817E-2</v>
      </c>
    </row>
    <row r="31" spans="1:13" x14ac:dyDescent="0.25">
      <c r="A31" s="29" t="s">
        <v>159</v>
      </c>
      <c r="B31" s="30">
        <v>7584</v>
      </c>
      <c r="C31" s="30">
        <v>5676</v>
      </c>
      <c r="D31" s="30">
        <v>5517</v>
      </c>
      <c r="E31" s="30">
        <v>5325</v>
      </c>
      <c r="F31" s="30">
        <v>4926</v>
      </c>
      <c r="G31" s="30">
        <v>5420</v>
      </c>
      <c r="H31" s="30">
        <v>6381</v>
      </c>
      <c r="I31" s="30">
        <v>7420</v>
      </c>
      <c r="J31" s="35">
        <f>((I31-H31)/H31)</f>
        <v>0.16282714308102178</v>
      </c>
      <c r="K31" s="35">
        <f t="shared" si="5"/>
        <v>0.27213500208185365</v>
      </c>
      <c r="L31" s="35">
        <f t="shared" si="7"/>
        <v>1</v>
      </c>
      <c r="M31" s="35">
        <f t="shared" si="8"/>
        <v>1</v>
      </c>
    </row>
    <row r="32" spans="1:13" x14ac:dyDescent="0.25">
      <c r="A32" s="104" t="s">
        <v>177</v>
      </c>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48EE3-6ECD-4137-B33A-A86634220461}">
  <sheetPr>
    <tabColor theme="4" tint="0.79998168889431442"/>
  </sheetPr>
  <dimension ref="A2:H28"/>
  <sheetViews>
    <sheetView zoomScaleNormal="100" workbookViewId="0">
      <selection activeCell="A30" sqref="A30"/>
    </sheetView>
  </sheetViews>
  <sheetFormatPr baseColWidth="10" defaultRowHeight="15" x14ac:dyDescent="0.25"/>
  <cols>
    <col min="1" max="1" width="47.42578125" customWidth="1"/>
    <col min="2" max="6" width="9.42578125" style="10" customWidth="1"/>
    <col min="10" max="10" width="48.85546875" customWidth="1"/>
  </cols>
  <sheetData>
    <row r="2" spans="1:8" x14ac:dyDescent="0.25">
      <c r="A2" s="27" t="s">
        <v>205</v>
      </c>
    </row>
    <row r="3" spans="1:8" ht="45" x14ac:dyDescent="0.25">
      <c r="A3" s="42"/>
      <c r="B3" s="28">
        <v>2022</v>
      </c>
      <c r="C3" s="28">
        <v>2023</v>
      </c>
      <c r="D3" s="28">
        <v>2024</v>
      </c>
      <c r="E3" s="28">
        <v>2025</v>
      </c>
      <c r="F3" s="28">
        <v>2026</v>
      </c>
      <c r="G3" s="38" t="s">
        <v>202</v>
      </c>
      <c r="H3" s="38" t="s">
        <v>204</v>
      </c>
    </row>
    <row r="4" spans="1:8" x14ac:dyDescent="0.25">
      <c r="A4" s="41" t="s">
        <v>69</v>
      </c>
      <c r="B4" s="39">
        <v>127</v>
      </c>
      <c r="C4" s="39">
        <v>173</v>
      </c>
      <c r="D4" s="39">
        <v>326</v>
      </c>
      <c r="E4" s="39">
        <v>401</v>
      </c>
      <c r="F4" s="39">
        <v>354</v>
      </c>
      <c r="G4" s="40">
        <f>((F4-E4)/E4)</f>
        <v>-0.1172069825436409</v>
      </c>
      <c r="H4" s="40">
        <f>((F4-AVERAGE(B4:E4))/AVERAGE(B4:E4))</f>
        <v>0.37877312560856863</v>
      </c>
    </row>
    <row r="5" spans="1:8" x14ac:dyDescent="0.25">
      <c r="A5" s="41" t="s">
        <v>53</v>
      </c>
      <c r="B5" s="39">
        <v>212</v>
      </c>
      <c r="C5" s="39">
        <v>164</v>
      </c>
      <c r="D5" s="39">
        <v>209</v>
      </c>
      <c r="E5" s="39">
        <v>224</v>
      </c>
      <c r="F5" s="39">
        <v>240</v>
      </c>
      <c r="G5" s="40">
        <f t="shared" ref="G5:G10" si="0">((F5-E5)/E5)</f>
        <v>7.1428571428571425E-2</v>
      </c>
      <c r="H5" s="40">
        <f t="shared" ref="H5:H12" si="1">((F5-AVERAGE(B5:E5))/AVERAGE(B5:E5))</f>
        <v>0.18665018541409148</v>
      </c>
    </row>
    <row r="6" spans="1:8" x14ac:dyDescent="0.25">
      <c r="A6" s="41" t="s">
        <v>78</v>
      </c>
      <c r="B6" s="39">
        <v>57</v>
      </c>
      <c r="C6" s="39">
        <v>92</v>
      </c>
      <c r="D6" s="39">
        <v>161</v>
      </c>
      <c r="E6" s="39">
        <v>199</v>
      </c>
      <c r="F6" s="39">
        <v>132</v>
      </c>
      <c r="G6" s="40">
        <f t="shared" si="0"/>
        <v>-0.33668341708542715</v>
      </c>
      <c r="H6" s="40">
        <f t="shared" si="1"/>
        <v>3.732809430255403E-2</v>
      </c>
    </row>
    <row r="7" spans="1:8" x14ac:dyDescent="0.25">
      <c r="A7" s="41" t="s">
        <v>40</v>
      </c>
      <c r="B7" s="39">
        <v>39</v>
      </c>
      <c r="C7" s="39">
        <v>39</v>
      </c>
      <c r="D7" s="39">
        <v>57</v>
      </c>
      <c r="E7" s="39">
        <v>78</v>
      </c>
      <c r="F7" s="39">
        <v>77</v>
      </c>
      <c r="G7" s="40">
        <f t="shared" si="0"/>
        <v>-1.282051282051282E-2</v>
      </c>
      <c r="H7" s="40">
        <f t="shared" si="1"/>
        <v>0.4460093896713615</v>
      </c>
    </row>
    <row r="8" spans="1:8" x14ac:dyDescent="0.25">
      <c r="A8" s="41" t="s">
        <v>17</v>
      </c>
      <c r="B8" s="39">
        <v>9</v>
      </c>
      <c r="C8" s="39">
        <v>16</v>
      </c>
      <c r="D8" s="39">
        <v>42</v>
      </c>
      <c r="E8" s="39">
        <v>58</v>
      </c>
      <c r="F8" s="39">
        <v>50</v>
      </c>
      <c r="G8" s="40">
        <f t="shared" si="0"/>
        <v>-0.13793103448275862</v>
      </c>
      <c r="H8" s="40">
        <f t="shared" si="1"/>
        <v>0.6</v>
      </c>
    </row>
    <row r="9" spans="1:8" x14ac:dyDescent="0.25">
      <c r="A9" s="41" t="s">
        <v>11</v>
      </c>
      <c r="B9" s="39">
        <v>35</v>
      </c>
      <c r="C9" s="39">
        <v>35</v>
      </c>
      <c r="D9" s="39">
        <v>58</v>
      </c>
      <c r="E9" s="39">
        <v>55</v>
      </c>
      <c r="F9" s="39">
        <v>34</v>
      </c>
      <c r="G9" s="40">
        <f t="shared" si="0"/>
        <v>-0.38181818181818183</v>
      </c>
      <c r="H9" s="40">
        <f t="shared" si="1"/>
        <v>-0.25683060109289618</v>
      </c>
    </row>
    <row r="10" spans="1:8" x14ac:dyDescent="0.25">
      <c r="A10" s="41" t="s">
        <v>29</v>
      </c>
      <c r="B10" s="39">
        <v>135</v>
      </c>
      <c r="C10" s="39">
        <v>62</v>
      </c>
      <c r="D10" s="39">
        <v>63</v>
      </c>
      <c r="E10" s="39">
        <v>51</v>
      </c>
      <c r="F10" s="39">
        <v>46</v>
      </c>
      <c r="G10" s="40">
        <f t="shared" si="0"/>
        <v>-9.8039215686274508E-2</v>
      </c>
      <c r="H10" s="40">
        <f t="shared" si="1"/>
        <v>-0.40836012861736337</v>
      </c>
    </row>
    <row r="11" spans="1:8" ht="18" x14ac:dyDescent="0.25">
      <c r="A11" s="41" t="s">
        <v>230</v>
      </c>
      <c r="B11" s="39">
        <v>57</v>
      </c>
      <c r="C11" s="39">
        <v>68</v>
      </c>
      <c r="D11" s="39">
        <v>135</v>
      </c>
      <c r="E11" s="39">
        <v>137</v>
      </c>
      <c r="F11" s="39">
        <v>122</v>
      </c>
      <c r="G11" s="40">
        <f>((F11-E11)/E11)</f>
        <v>-0.10948905109489052</v>
      </c>
      <c r="H11" s="40">
        <f t="shared" si="1"/>
        <v>0.22921914357682618</v>
      </c>
    </row>
    <row r="12" spans="1:8" x14ac:dyDescent="0.25">
      <c r="A12" s="29" t="s">
        <v>99</v>
      </c>
      <c r="B12" s="30">
        <v>671</v>
      </c>
      <c r="C12" s="30">
        <v>649</v>
      </c>
      <c r="D12" s="30">
        <v>1051</v>
      </c>
      <c r="E12" s="30">
        <v>1203</v>
      </c>
      <c r="F12" s="30">
        <v>1055</v>
      </c>
      <c r="G12" s="35">
        <f>((F12-E12)/E12)</f>
        <v>-0.1230257689110557</v>
      </c>
      <c r="H12" s="35">
        <f t="shared" si="1"/>
        <v>0.18074986010072747</v>
      </c>
    </row>
    <row r="13" spans="1:8" x14ac:dyDescent="0.25">
      <c r="A13" s="234" t="s">
        <v>177</v>
      </c>
    </row>
    <row r="14" spans="1:8" x14ac:dyDescent="0.25">
      <c r="A14" s="138"/>
    </row>
    <row r="15" spans="1:8" x14ac:dyDescent="0.25">
      <c r="A15" s="27" t="s">
        <v>206</v>
      </c>
    </row>
    <row r="16" spans="1:8" ht="45" x14ac:dyDescent="0.25">
      <c r="A16" s="42"/>
      <c r="B16" s="28">
        <v>2022</v>
      </c>
      <c r="C16" s="28">
        <v>2023</v>
      </c>
      <c r="D16" s="28">
        <v>2024</v>
      </c>
      <c r="E16" s="28">
        <v>2025</v>
      </c>
      <c r="F16" s="28">
        <v>2026</v>
      </c>
      <c r="G16" s="38" t="s">
        <v>202</v>
      </c>
      <c r="H16" s="38" t="s">
        <v>204</v>
      </c>
    </row>
    <row r="17" spans="1:8" x14ac:dyDescent="0.25">
      <c r="A17" s="41" t="s">
        <v>69</v>
      </c>
      <c r="B17" s="39">
        <v>4</v>
      </c>
      <c r="C17" s="39">
        <v>11</v>
      </c>
      <c r="D17" s="39">
        <v>20</v>
      </c>
      <c r="E17" s="39">
        <v>43</v>
      </c>
      <c r="F17" s="39">
        <v>48</v>
      </c>
      <c r="G17" s="40">
        <f>((F17-E17)/E17)</f>
        <v>0.11627906976744186</v>
      </c>
      <c r="H17" s="40">
        <f t="shared" ref="H17:H21" si="2">((F17-AVERAGE(B17:E17))/AVERAGE(B17:E17))</f>
        <v>1.4615384615384615</v>
      </c>
    </row>
    <row r="18" spans="1:8" x14ac:dyDescent="0.25">
      <c r="A18" s="41" t="s">
        <v>53</v>
      </c>
      <c r="B18" s="39">
        <v>23</v>
      </c>
      <c r="C18" s="39">
        <v>28</v>
      </c>
      <c r="D18" s="39">
        <v>22</v>
      </c>
      <c r="E18" s="39">
        <v>47</v>
      </c>
      <c r="F18" s="39">
        <v>35</v>
      </c>
      <c r="G18" s="40">
        <f t="shared" ref="G18:G19" si="3">((F18-E18)/E18)</f>
        <v>-0.25531914893617019</v>
      </c>
      <c r="H18" s="40">
        <f t="shared" si="2"/>
        <v>0.16666666666666666</v>
      </c>
    </row>
    <row r="19" spans="1:8" x14ac:dyDescent="0.25">
      <c r="A19" s="41" t="s">
        <v>78</v>
      </c>
      <c r="B19" s="39">
        <v>6</v>
      </c>
      <c r="C19" s="39">
        <v>8</v>
      </c>
      <c r="D19" s="39">
        <v>10</v>
      </c>
      <c r="E19" s="39">
        <v>20</v>
      </c>
      <c r="F19" s="39">
        <v>16</v>
      </c>
      <c r="G19" s="40">
        <f t="shared" si="3"/>
        <v>-0.2</v>
      </c>
      <c r="H19" s="40">
        <f t="shared" si="2"/>
        <v>0.45454545454545453</v>
      </c>
    </row>
    <row r="20" spans="1:8" x14ac:dyDescent="0.25">
      <c r="A20" s="41" t="s">
        <v>98</v>
      </c>
      <c r="B20" s="100">
        <v>16</v>
      </c>
      <c r="C20" s="100">
        <v>15</v>
      </c>
      <c r="D20" s="100">
        <v>35</v>
      </c>
      <c r="E20" s="100">
        <v>47</v>
      </c>
      <c r="F20" s="100">
        <v>36</v>
      </c>
      <c r="G20" s="40">
        <f t="shared" ref="G20" si="4">((F20-E20)/E20)</f>
        <v>-0.23404255319148937</v>
      </c>
      <c r="H20" s="40">
        <f t="shared" si="2"/>
        <v>0.27433628318584069</v>
      </c>
    </row>
    <row r="21" spans="1:8" x14ac:dyDescent="0.25">
      <c r="A21" s="29" t="s">
        <v>100</v>
      </c>
      <c r="B21" s="30">
        <v>49</v>
      </c>
      <c r="C21" s="30">
        <v>62</v>
      </c>
      <c r="D21" s="30">
        <v>87</v>
      </c>
      <c r="E21" s="30">
        <v>157</v>
      </c>
      <c r="F21" s="30">
        <v>135</v>
      </c>
      <c r="G21" s="35">
        <f>((F21-E21)/E21)</f>
        <v>-0.14012738853503184</v>
      </c>
      <c r="H21" s="35">
        <f t="shared" si="2"/>
        <v>0.52112676056338025</v>
      </c>
    </row>
    <row r="22" spans="1:8" x14ac:dyDescent="0.25">
      <c r="A22" s="234" t="s">
        <v>177</v>
      </c>
    </row>
    <row r="23" spans="1:8" x14ac:dyDescent="0.25">
      <c r="A23" s="139"/>
    </row>
    <row r="24" spans="1:8" x14ac:dyDescent="0.25">
      <c r="A24" s="139"/>
    </row>
    <row r="25" spans="1:8" x14ac:dyDescent="0.25">
      <c r="A25" s="139"/>
    </row>
    <row r="26" spans="1:8" x14ac:dyDescent="0.25">
      <c r="A26" s="139"/>
    </row>
    <row r="27" spans="1:8" x14ac:dyDescent="0.25">
      <c r="A27" s="139"/>
    </row>
    <row r="28" spans="1:8" x14ac:dyDescent="0.25">
      <c r="A28" s="13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Regneark</vt:lpstr>
      </vt:variant>
      <vt:variant>
        <vt:i4>28</vt:i4>
      </vt:variant>
    </vt:vector>
  </HeadingPairs>
  <TitlesOfParts>
    <vt:vector size="28" baseType="lpstr">
      <vt:lpstr>Tildelingsbrev</vt:lpstr>
      <vt:lpstr>Anmeldt - type lovbrudd</vt:lpstr>
      <vt:lpstr>Påtale - påtaleavgj. saker</vt:lpstr>
      <vt:lpstr>Påtale - oppklaringsprosent</vt:lpstr>
      <vt:lpstr>Påtale - sakstid alle saker</vt:lpstr>
      <vt:lpstr>Påtale - sakstid oppkl saker</vt:lpstr>
      <vt:lpstr>Tilrettelagte avhør</vt:lpstr>
      <vt:lpstr>IPA 3 og 12 - i alt</vt:lpstr>
      <vt:lpstr>IPA 3 og 12 - U18</vt:lpstr>
      <vt:lpstr>Anmeldt - U18</vt:lpstr>
      <vt:lpstr>Påtaleavgjort - U18</vt:lpstr>
      <vt:lpstr>Arrestforhold - U18</vt:lpstr>
      <vt:lpstr>Inndragning og sikring av verdi</vt:lpstr>
      <vt:lpstr>Hatkriminalitet</vt:lpstr>
      <vt:lpstr>Hele landet</vt:lpstr>
      <vt:lpstr>Oslo PD</vt:lpstr>
      <vt:lpstr>Øst PD</vt:lpstr>
      <vt:lpstr>Innlandet PD</vt:lpstr>
      <vt:lpstr>Sør-Øst PD</vt:lpstr>
      <vt:lpstr>Agder PD</vt:lpstr>
      <vt:lpstr>Sør-Vest PD</vt:lpstr>
      <vt:lpstr>Vest PD</vt:lpstr>
      <vt:lpstr>Møre og Romsdal PD</vt:lpstr>
      <vt:lpstr>Trøndelag PD</vt:lpstr>
      <vt:lpstr>Nordland PD</vt:lpstr>
      <vt:lpstr>Troms PD</vt:lpstr>
      <vt:lpstr>Finnmark PD</vt:lpstr>
      <vt:lpstr>DATAGRUNNLAG JD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 Håset Drager</dc:creator>
  <cp:lastModifiedBy>Robin Håset Drager</cp:lastModifiedBy>
  <dcterms:created xsi:type="dcterms:W3CDTF">2015-06-05T18:19:34Z</dcterms:created>
  <dcterms:modified xsi:type="dcterms:W3CDTF">2026-06-02T08:28:49Z</dcterms:modified>
</cp:coreProperties>
</file>